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- 6-05-0711-05 ТСКВМ полн" sheetId="2" state="visible" r:id="rId2"/>
    <sheet name="6-05-0211-06 ИД полн_новый СГД" sheetId="3" state="visible" r:id="rId3"/>
    <sheet name="6-05-0311-02 ЭиУ полн" sheetId="4" state="visible" r:id="rId4"/>
    <sheet name="6-05-0412-04 МК сокращ" sheetId="5" state="visible" r:id="rId5"/>
    <sheet name="6-05-0711-01 ТНВ сокращ" sheetId="6" state="visible" r:id="rId6"/>
    <sheet name="6-05-0711-02 ПНГС сокращ" sheetId="7" state="visible" r:id="rId7"/>
    <sheet name="6-05-0711-05 ТСКВМ сокращ" sheetId="8" state="visible" r:id="rId8"/>
    <sheet name="6-05-0713-04 АТП сокращ" sheetId="9" state="visible" r:id="rId9"/>
    <sheet name="6-05-0714-04 ТМиО полн_12.12.2022" sheetId="10" state="visible" r:id="rId10"/>
    <sheet name="6-05-0714-04 ТМиО сокращ" sheetId="11" state="visible" r:id="rId11"/>
    <sheet name="6-05-0716-07 ФХМП полн" sheetId="12" state="visible" r:id="rId12"/>
    <sheet name="6-05-0722-01 ТДП полн_30.12.2022" sheetId="13" state="visible" r:id="rId13"/>
    <sheet name="6-05-0722-01 ТДП сокращ" sheetId="14" state="visible" r:id="rId14"/>
    <sheet name="6-05-0722-04 ППМ (лакокраска) сокращ" sheetId="15" state="visible" r:id="rId15"/>
    <sheet name="6-05-0722-04 ППМ (резина) сокращ" sheetId="16" state="visible" r:id="rId16"/>
    <sheet name="6-05-0821-01 ЛХ полн_11.01.2023" sheetId="17" state="visible" r:id="rId17"/>
    <sheet name="6-05-0821-01 ЛХ сокращ" sheetId="18" state="visible" r:id="rId18"/>
    <sheet name="6-05-0821-03 СИЛМО полн_30.12.2022" sheetId="19" state="visible" r:id="rId19"/>
    <sheet name="6-05-0821-03 СИЛМО сокращ" sheetId="20" state="visible" r:id="rId20"/>
    <sheet name="6-05-1013-03 ТиП сокращ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88">
    <font>
      <name val="Calibri"/>
      <family val="2"/>
      <color theme="1"/>
      <sz val="11"/>
      <scheme val="minor"/>
    </font>
    <font>
      <sz val="24"/>
    </font>
    <font>
      <color theme="1"/>
      <sz val="11"/>
    </font>
    <font>
      <sz val="20"/>
    </font>
    <font>
      <sz val="22"/>
    </font>
    <font>
      <b val="1"/>
      <sz val="22"/>
    </font>
    <font>
      <b val="1"/>
      <sz val="24"/>
    </font>
    <font>
      <sz val="12"/>
    </font>
    <font>
      <b val="1"/>
      <sz val="26"/>
    </font>
    <font>
      <sz val="26"/>
    </font>
    <font>
      <color theme="1"/>
      <sz val="26"/>
    </font>
    <font>
      <b val="1"/>
      <sz val="18"/>
    </font>
    <font>
      <sz val="18"/>
    </font>
    <font>
      <b val="1"/>
      <sz val="20"/>
    </font>
    <font>
      <b val="1"/>
      <sz val="21.5"/>
    </font>
    <font>
      <sz val="14"/>
    </font>
    <font>
      <sz val="17"/>
    </font>
    <font>
      <sz val="16"/>
    </font>
    <font>
      <b val="1"/>
      <sz val="17"/>
    </font>
    <font>
      <color theme="1"/>
      <sz val="17"/>
    </font>
    <font>
      <b val="1"/>
      <sz val="15"/>
    </font>
    <font>
      <sz val="16.5"/>
    </font>
    <font>
      <b val="1"/>
      <color theme="0"/>
      <sz val="18"/>
    </font>
    <font>
      <sz val="11"/>
    </font>
    <font>
      <color theme="1"/>
      <sz val="18"/>
    </font>
    <font>
      <color theme="1"/>
      <sz val="20"/>
    </font>
    <font>
      <sz val="17.5"/>
    </font>
    <font>
      <color theme="1"/>
      <sz val="15"/>
    </font>
    <font>
      <b val="1"/>
      <color theme="1"/>
      <sz val="20"/>
    </font>
    <font>
      <b val="1"/>
      <color theme="1"/>
      <sz val="18"/>
    </font>
    <font>
      <b val="1"/>
      <color theme="1"/>
      <sz val="17"/>
    </font>
    <font>
      <b val="1"/>
      <color theme="1"/>
      <sz val="15"/>
    </font>
    <font>
      <b val="1"/>
      <color theme="1"/>
      <sz val="19"/>
    </font>
    <font>
      <b val="1"/>
      <sz val="19"/>
    </font>
    <font>
      <sz val="19"/>
    </font>
    <font>
      <color theme="1"/>
      <sz val="19"/>
    </font>
    <font>
      <color indexed="10"/>
      <sz val="19"/>
    </font>
    <font>
      <color rgb="FFFF0000"/>
      <sz val="19"/>
    </font>
    <font>
      <color theme="1" tint="0.499984740745262"/>
      <sz val="19"/>
    </font>
    <font>
      <sz val="15"/>
    </font>
    <font>
      <b val="1"/>
      <sz val="14"/>
    </font>
    <font>
      <b val="1"/>
      <sz val="19.5"/>
    </font>
    <font>
      <b val="1"/>
      <color theme="0"/>
      <sz val="17"/>
    </font>
    <font>
      <color rgb="FFFF0000"/>
      <sz val="20"/>
    </font>
    <font>
      <color rgb="FFFF0000"/>
      <sz val="18"/>
    </font>
    <font>
      <color theme="1" tint="0.499984740745262"/>
      <sz val="20"/>
    </font>
    <font>
      <color indexed="10"/>
      <sz val="12"/>
    </font>
    <font>
      <color indexed="10"/>
      <sz val="10"/>
    </font>
    <font>
      <sz val="10"/>
    </font>
    <font>
      <sz val="25"/>
    </font>
    <font>
      <b val="1"/>
      <sz val="12"/>
    </font>
    <font>
      <b val="1"/>
      <sz val="16"/>
    </font>
    <font>
      <color theme="1"/>
      <sz val="22"/>
    </font>
    <font>
      <b val="1"/>
      <color theme="1"/>
      <sz val="14"/>
    </font>
    <font>
      <color theme="1"/>
      <sz val="14"/>
    </font>
    <font>
      <b val="1"/>
      <color theme="1"/>
      <sz val="22"/>
    </font>
    <font>
      <b val="1"/>
      <color theme="1"/>
      <sz val="11"/>
    </font>
    <font>
      <b val="1"/>
      <sz val="11"/>
    </font>
    <font>
      <color rgb="FFFF0000"/>
      <sz val="15"/>
    </font>
    <font>
      <color rgb="FFFF0000"/>
      <sz val="11"/>
    </font>
    <font>
      <b val="1"/>
      <i val="1"/>
      <color theme="1"/>
      <sz val="16"/>
    </font>
    <font>
      <color theme="1"/>
      <sz val="16"/>
    </font>
    <font>
      <color theme="1" tint="0.499984740745262"/>
      <sz val="18"/>
    </font>
    <font>
      <sz val="18.5"/>
    </font>
    <font>
      <color indexed="10"/>
      <sz val="20"/>
    </font>
    <font>
      <b val="1"/>
      <color theme="1"/>
      <sz val="17.5"/>
    </font>
    <font>
      <color theme="1"/>
      <sz val="12"/>
    </font>
    <font>
      <color theme="0"/>
      <sz val="18"/>
    </font>
    <font>
      <color rgb="FFFF0000"/>
      <sz val="16"/>
    </font>
    <font>
      <color rgb="FF006600"/>
      <sz val="19"/>
    </font>
    <font>
      <b val="1"/>
      <color rgb="FF000000"/>
      <sz val="18"/>
    </font>
    <font>
      <sz val="19.5"/>
    </font>
    <font>
      <b val="1"/>
      <color theme="1"/>
      <sz val="16"/>
    </font>
    <font>
      <color indexed="10"/>
      <sz val="15"/>
    </font>
    <font>
      <color indexed="10"/>
      <sz val="18"/>
    </font>
    <font>
      <b val="1"/>
      <color theme="1"/>
      <sz val="13"/>
    </font>
    <font>
      <color rgb="FF00B0F0"/>
      <sz val="17"/>
    </font>
    <font>
      <b val="1"/>
      <color theme="0"/>
      <sz val="13"/>
    </font>
    <font>
      <b val="1"/>
      <color rgb="FF00B0F0"/>
      <sz val="18"/>
    </font>
    <font>
      <color theme="1"/>
      <sz val="17.5"/>
    </font>
    <font>
      <b val="1"/>
      <color theme="0"/>
      <sz val="15"/>
    </font>
    <font>
      <color rgb="FF0000CC"/>
      <sz val="18"/>
    </font>
    <font>
      <color rgb="FFFF0000"/>
      <sz val="12"/>
    </font>
    <font>
      <color rgb="FFFF0000"/>
      <sz val="10"/>
    </font>
    <font>
      <b val="1"/>
      <color theme="0"/>
      <sz val="16"/>
    </font>
    <font>
      <b val="1"/>
      <color rgb="FFFF0000"/>
      <sz val="17"/>
    </font>
    <font>
      <color theme="1"/>
      <sz val="13"/>
    </font>
    <font>
      <b val="1"/>
      <sz val="21"/>
    </font>
  </fonts>
  <fills count="17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7999816888943144"/>
        <bgColor rgb="FF000000"/>
      </patternFill>
    </fill>
    <fill>
      <patternFill patternType="solid">
        <fgColor theme="5" tint="0.5999938962981048"/>
        <bgColor rgb="FF000000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5999938962981048"/>
        <bgColor indexed="64"/>
      </patternFill>
    </fill>
  </fills>
  <borders count="1466">
    <border>
      <left/>
      <right/>
      <top/>
      <bottom/>
      <diagonal/>
    </border>
    <border>
      <left/>
      <right/>
      <top/>
      <bottom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theme="1" tint="0.499984740745262"/>
      </bottom>
    </border>
    <border>
      <left/>
      <right style="thin">
        <color theme="1" tint="0.499984740745262"/>
      </right>
      <top style="double">
        <color indexed="64"/>
      </top>
      <bottom style="thin">
        <color theme="1" tint="0.499984740745262"/>
      </bottom>
    </border>
    <border>
      <left/>
      <right/>
      <top style="double">
        <color indexed="64"/>
      </top>
      <bottom style="thin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 style="double">
        <color indexed="64"/>
      </top>
      <bottom style="thin">
        <color theme="1" tint="0.499984740745262"/>
      </bottom>
    </border>
    <border>
      <left style="double">
        <color indexed="64"/>
      </left>
      <right style="thin">
        <color theme="1" tint="0.499984740745262"/>
      </right>
      <top style="double">
        <color indexed="64"/>
      </top>
      <bottom style="double">
        <color indexed="64"/>
      </bottom>
    </border>
    <border>
      <left/>
      <right/>
      <top style="double">
        <color indexed="64"/>
      </top>
      <bottom/>
    </border>
    <border>
      <left/>
      <right style="thin">
        <color theme="1" tint="0.499984740745262"/>
      </right>
      <top style="double">
        <color indexed="64"/>
      </top>
      <bottom/>
    </border>
    <border>
      <left style="thin">
        <color theme="1" tint="0.499984740745262"/>
      </left>
      <right style="thin">
        <color theme="1" tint="0.499984740745262"/>
      </right>
      <top style="double">
        <color indexed="64"/>
      </top>
      <bottom style="double">
        <color indexed="64"/>
      </bottom>
    </border>
    <border>
      <left style="thin">
        <color theme="1" tint="0.499984740745262"/>
      </left>
      <right style="double">
        <color indexed="64"/>
      </right>
      <top style="double">
        <color indexed="64"/>
      </top>
      <bottom style="double">
        <color indexed="64"/>
      </bottom>
    </border>
    <border>
      <left/>
      <right style="double">
        <color indexed="64"/>
      </right>
      <top style="double">
        <color indexed="64"/>
      </top>
      <bottom/>
    </border>
    <border>
      <left style="double">
        <color indexed="64"/>
      </left>
      <right style="double">
        <color indexed="64"/>
      </right>
      <top/>
      <bottom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</border>
    <border>
      <left style="double">
        <color indexed="64"/>
      </left>
      <right/>
      <top/>
      <bottom/>
    </border>
    <border>
      <left/>
      <right style="thin">
        <color theme="1" tint="0.499984740745262"/>
      </right>
      <top/>
      <bottom/>
    </border>
    <border>
      <left style="thin">
        <color theme="1" tint="0.499984740745262"/>
      </left>
      <right/>
      <top/>
      <bottom/>
    </border>
    <border>
      <left/>
      <right style="double">
        <color indexed="64"/>
      </right>
      <top/>
      <bottom/>
    </border>
    <border>
      <left style="double">
        <color indexed="64"/>
      </left>
      <right style="double">
        <color indexed="64"/>
      </right>
      <top/>
      <bottom style="thin">
        <color theme="1" tint="0.499984740745262"/>
      </bottom>
    </border>
    <border>
      <left/>
      <right style="thin">
        <color theme="1" tint="0.499984740745262"/>
      </right>
      <top style="thin">
        <color theme="1" tint="0.499984740745262"/>
      </top>
      <bottom style="double">
        <color indexed="64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double">
        <color indexed="64"/>
      </bottom>
    </border>
    <border>
      <left style="thin">
        <color theme="1" tint="0.499984740745262"/>
      </left>
      <right/>
      <top style="thin">
        <color theme="1" tint="0.499984740745262"/>
      </top>
      <bottom style="double">
        <color indexed="64"/>
      </bottom>
    </border>
    <border>
      <left style="double">
        <color indexed="64"/>
      </left>
      <right/>
      <top/>
      <bottom style="double">
        <color indexed="64"/>
      </bottom>
    </border>
    <border>
      <left/>
      <right/>
      <top/>
      <bottom style="double">
        <color indexed="64"/>
      </bottom>
    </border>
    <border>
      <left/>
      <right style="thin">
        <color theme="1" tint="0.499984740745262"/>
      </right>
      <top/>
      <bottom style="double">
        <color indexed="64"/>
      </bottom>
    </border>
    <border>
      <left style="thin">
        <color theme="1" tint="0.499984740745262"/>
      </left>
      <right/>
      <top/>
      <bottom style="double">
        <color indexed="64"/>
      </bottom>
    </border>
    <border>
      <left/>
      <right style="double">
        <color indexed="64"/>
      </right>
      <top/>
      <bottom style="double">
        <color indexed="64"/>
      </bottom>
    </border>
    <border>
      <left style="thin">
        <color indexed="23"/>
      </left>
      <right style="thin">
        <color indexed="23"/>
      </right>
      <top/>
      <bottom style="thin">
        <color indexed="23"/>
      </bottom>
    </border>
    <border>
      <left style="thin">
        <color indexed="23"/>
      </left>
      <right style="double">
        <color indexed="64"/>
      </right>
      <top/>
      <bottom style="thin">
        <color indexed="23"/>
      </bottom>
    </border>
    <border>
      <left style="double">
        <color indexed="64"/>
      </left>
      <right style="thin">
        <color theme="1" tint="0.499984740745262"/>
      </right>
      <top style="double">
        <color indexed="64"/>
      </top>
      <bottom style="thin">
        <color theme="1" tint="0.499984740745262"/>
      </bottom>
    </border>
    <border>
      <left style="thin">
        <color theme="1" tint="0.499984740745262"/>
      </left>
      <right style="double">
        <color indexed="64"/>
      </right>
      <top style="double">
        <color indexed="64"/>
      </top>
      <bottom style="thin">
        <color theme="1" tint="0.499984740745262"/>
      </bottom>
    </border>
    <border>
      <left/>
      <right style="double">
        <color indexed="64"/>
      </right>
      <top style="double">
        <color indexed="64"/>
      </top>
      <bottom style="thin">
        <color theme="1" tint="0.499984740745262"/>
      </bottom>
    </border>
    <border>
      <left style="double">
        <color indexed="64"/>
      </left>
      <right style="double">
        <color indexed="64"/>
      </right>
      <top style="thin">
        <color theme="1" tint="0.499984740745262"/>
      </top>
      <bottom style="thin">
        <color theme="1" tint="0.499984740745262"/>
      </bottom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  <border>
      <left style="thin">
        <color indexed="23"/>
      </left>
      <right/>
      <top style="thin">
        <color indexed="23"/>
      </top>
      <bottom style="thin">
        <color indexed="23"/>
      </bottom>
    </border>
    <border>
      <left style="thin">
        <color theme="1" tint="0.499984740745262"/>
      </left>
      <right style="thin">
        <color indexed="23"/>
      </right>
      <top style="thin">
        <color indexed="23"/>
      </top>
      <bottom style="thin">
        <color indexed="23"/>
      </bottom>
    </border>
    <border>
      <left style="thin">
        <color indexed="23"/>
      </left>
      <right style="double">
        <color indexed="64"/>
      </right>
      <top style="thin">
        <color indexed="23"/>
      </top>
      <bottom style="thin">
        <color indexed="23"/>
      </bottom>
    </border>
    <border>
      <left style="double">
        <color indexed="64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/>
      <right/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double">
        <color indexed="64"/>
      </right>
      <top style="thin">
        <color theme="1" tint="0.499984740745262"/>
      </top>
      <bottom style="thin">
        <color theme="1" tint="0.499984740745262"/>
      </bottom>
    </border>
    <border>
      <left/>
      <right style="double">
        <color indexed="64"/>
      </right>
      <top style="thin">
        <color theme="1" tint="0.499984740745262"/>
      </top>
      <bottom style="thin">
        <color theme="1" tint="0.499984740745262"/>
      </bottom>
    </border>
    <border>
      <left style="thin">
        <color indexed="23"/>
      </left>
      <right style="thin">
        <color indexed="23"/>
      </right>
      <top style="thin">
        <color indexed="23"/>
      </top>
      <bottom/>
    </border>
    <border>
      <left style="thin">
        <color indexed="23"/>
      </left>
      <right style="double">
        <color indexed="64"/>
      </right>
      <top style="thin">
        <color indexed="23"/>
      </top>
      <bottom/>
    </border>
    <border>
      <left style="double">
        <color indexed="64"/>
      </left>
      <right style="double">
        <color indexed="64"/>
      </right>
      <top style="thin">
        <color theme="1" tint="0.499984740745262"/>
      </top>
      <bottom style="double">
        <color indexed="64"/>
      </bottom>
    </border>
    <border>
      <left style="thin">
        <color indexed="23"/>
      </left>
      <right style="thin">
        <color indexed="23"/>
      </right>
      <top style="thin">
        <color indexed="23"/>
      </top>
      <bottom style="double">
        <color indexed="64"/>
      </bottom>
    </border>
    <border>
      <left style="thin">
        <color indexed="23"/>
      </left>
      <right style="double">
        <color indexed="64"/>
      </right>
      <top style="thin">
        <color indexed="23"/>
      </top>
      <bottom style="double">
        <color indexed="64"/>
      </bottom>
    </border>
    <border>
      <left style="double">
        <color indexed="64"/>
      </left>
      <right style="thin">
        <color theme="1" tint="0.499984740745262"/>
      </right>
      <top style="thin">
        <color theme="1" tint="0.499984740745262"/>
      </top>
      <bottom style="double">
        <color indexed="64"/>
      </bottom>
    </border>
    <border>
      <left/>
      <right/>
      <top style="thin">
        <color theme="1" tint="0.499984740745262"/>
      </top>
      <bottom style="double">
        <color indexed="64"/>
      </bottom>
    </border>
    <border>
      <left style="thin">
        <color theme="1" tint="0.499984740745262"/>
      </left>
      <right style="double">
        <color indexed="64"/>
      </right>
      <top style="thin">
        <color theme="1" tint="0.499984740745262"/>
      </top>
      <bottom style="double">
        <color indexed="64"/>
      </bottom>
    </border>
    <border>
      <left/>
      <right style="double">
        <color indexed="64"/>
      </right>
      <top style="thin">
        <color theme="1" tint="0.499984740745262"/>
      </top>
      <bottom style="double">
        <color indexed="64"/>
      </bottom>
    </border>
    <border>
      <left style="double">
        <color auto="1"/>
      </left>
      <right style="thin">
        <color theme="1" tint="0.499984740745262"/>
      </right>
      <top style="double">
        <color auto="1"/>
      </top>
      <bottom style="double">
        <color auto="1"/>
      </bottom>
    </border>
    <border>
      <left/>
      <right/>
      <top style="double">
        <color auto="1"/>
      </top>
      <bottom style="double">
        <color auto="1"/>
      </bottom>
    </border>
    <border>
      <left/>
      <right style="thin">
        <color theme="1" tint="0.499984740745262"/>
      </right>
      <top style="double">
        <color auto="1"/>
      </top>
      <bottom style="double">
        <color auto="1"/>
      </bottom>
    </border>
    <border>
      <left style="thin">
        <color theme="1" tint="0.499984740745262"/>
      </left>
      <right style="thin">
        <color theme="1" tint="0.499984740745262"/>
      </right>
      <top style="double">
        <color auto="1"/>
      </top>
      <bottom style="double">
        <color indexed="64"/>
      </bottom>
    </border>
    <border>
      <left/>
      <right style="thin">
        <color theme="1" tint="0.499984740745262"/>
      </right>
      <top style="double">
        <color auto="1"/>
      </top>
      <bottom style="double">
        <color indexed="64"/>
      </bottom>
    </border>
    <border>
      <left style="thin">
        <color theme="1" tint="0.499984740745262"/>
      </left>
      <right style="double">
        <color auto="1"/>
      </right>
      <top style="double">
        <color auto="1"/>
      </top>
      <bottom style="double">
        <color indexed="64"/>
      </bottom>
    </border>
    <border>
      <left/>
      <right style="double">
        <color auto="1"/>
      </right>
      <top style="double">
        <color auto="1"/>
      </top>
      <bottom style="double">
        <color indexed="64"/>
      </bottom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</border>
    <border>
      <left/>
      <right style="hair">
        <color auto="1"/>
      </right>
      <top style="double">
        <color auto="1"/>
      </top>
      <bottom/>
    </border>
    <border>
      <left/>
      <right/>
      <top style="double">
        <color auto="1"/>
      </top>
      <bottom/>
    </border>
    <border>
      <left style="double">
        <color auto="1"/>
      </left>
      <right style="double">
        <color indexed="64"/>
      </right>
      <top style="double">
        <color auto="1"/>
      </top>
      <bottom style="double">
        <color auto="1"/>
      </bottom>
    </border>
    <border>
      <left/>
      <right style="hair">
        <color auto="1"/>
      </right>
      <top style="double">
        <color auto="1"/>
      </top>
      <bottom style="hair">
        <color auto="1"/>
      </bottom>
    </border>
    <border>
      <left style="thin">
        <color indexed="64"/>
      </left>
      <right style="thin">
        <color theme="1" tint="0.499984740745262"/>
      </right>
      <top style="double">
        <color indexed="64"/>
      </top>
      <bottom style="thin">
        <color theme="1" tint="0.499984740745262"/>
      </bottom>
    </border>
    <border>
      <left/>
      <right style="double">
        <color indexed="64"/>
      </right>
      <top style="double">
        <color indexed="64"/>
      </top>
      <bottom style="thin">
        <color indexed="64"/>
      </bottom>
    </border>
    <border>
      <left/>
      <right/>
      <top style="double">
        <color indexed="64"/>
      </top>
      <bottom style="thin">
        <color indexed="64"/>
      </bottom>
    </border>
    <border>
      <left style="double">
        <color auto="1"/>
      </left>
      <right style="double">
        <color indexed="64"/>
      </right>
      <top style="double">
        <color indexed="64"/>
      </top>
      <bottom style="thin">
        <color indexed="64"/>
      </bottom>
    </border>
    <border>
      <left/>
      <right style="double">
        <color indexed="64"/>
      </right>
      <top style="double">
        <color indexed="64"/>
      </top>
      <bottom style="double">
        <color theme="1"/>
      </bottom>
    </border>
    <border>
      <left style="double">
        <color auto="1"/>
      </left>
      <right/>
      <top/>
      <bottom/>
    </border>
    <border>
      <left/>
      <right style="hair">
        <color auto="1"/>
      </right>
      <top/>
      <bottom/>
    </border>
    <border>
      <left style="double">
        <color auto="1"/>
      </left>
      <right style="double">
        <color indexed="64"/>
      </right>
      <top/>
      <bottom/>
    </border>
    <border>
      <left style="thin">
        <color indexed="64"/>
      </left>
      <right/>
      <top/>
      <bottom/>
    </border>
    <border>
      <left/>
      <right style="thin">
        <color indexed="64"/>
      </right>
      <top/>
      <bottom style="double">
        <color theme="1"/>
      </bottom>
    </border>
    <border>
      <left/>
      <right style="thin">
        <color indexed="64"/>
      </right>
      <top/>
      <bottom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</border>
    <border>
      <left/>
      <right/>
      <top style="thin">
        <color indexed="64"/>
      </top>
      <bottom style="thin">
        <color indexed="64"/>
      </bottom>
    </border>
    <border>
      <left/>
      <right style="hair">
        <color auto="1"/>
      </right>
      <top style="thin">
        <color indexed="64"/>
      </top>
      <bottom style="thin">
        <color indexed="64"/>
      </bottom>
    </border>
    <border>
      <left style="double">
        <color auto="1"/>
      </left>
      <right style="double">
        <color auto="1"/>
      </right>
      <top style="thin">
        <color indexed="64"/>
      </top>
      <bottom style="thin">
        <color indexed="64"/>
      </bottom>
    </border>
    <border>
      <left/>
      <right style="double">
        <color auto="1"/>
      </right>
      <top style="thin">
        <color indexed="64"/>
      </top>
      <bottom style="thin">
        <color indexed="64"/>
      </bottom>
    </border>
    <border>
      <left style="double">
        <color auto="1"/>
      </left>
      <right style="hair">
        <color auto="1"/>
      </right>
      <top style="thin">
        <color indexed="64"/>
      </top>
      <bottom style="thin">
        <color indexed="64"/>
      </bottom>
    </border>
    <border>
      <left/>
      <right style="hair">
        <color auto="1"/>
      </right>
      <top/>
      <bottom style="hair">
        <color auto="1"/>
      </bottom>
    </border>
    <border>
      <left style="hair">
        <color auto="1"/>
      </left>
      <right style="hair">
        <color auto="1"/>
      </right>
      <top/>
      <bottom style="hair">
        <color auto="1"/>
      </bottom>
    </border>
    <border>
      <left style="double">
        <color auto="1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auto="1"/>
      </left>
      <right style="hair">
        <color indexed="64"/>
      </right>
      <top/>
      <bottom/>
    </border>
    <border>
      <left/>
      <right style="hair">
        <color indexed="64"/>
      </right>
      <top/>
      <bottom/>
    </border>
    <border>
      <left style="double">
        <color auto="1"/>
      </left>
      <right style="hair">
        <color indexed="64"/>
      </right>
      <top/>
      <bottom/>
    </border>
    <border>
      <left/>
      <right style="double">
        <color auto="1"/>
      </right>
      <top/>
      <bottom/>
    </border>
    <border>
      <left style="hair">
        <color auto="1"/>
      </left>
      <right/>
      <top/>
      <bottom/>
    </border>
    <border>
      <left style="double">
        <color auto="1"/>
      </left>
      <right style="thin">
        <color indexed="64"/>
      </right>
      <top/>
      <bottom style="thin">
        <color indexed="64"/>
      </bottom>
    </border>
    <border>
      <left style="hair">
        <color auto="1"/>
      </left>
      <right style="hair">
        <color auto="1"/>
      </right>
      <top style="thin">
        <color indexed="64"/>
      </top>
      <bottom style="thin">
        <color indexed="64"/>
      </bottom>
    </border>
    <border>
      <left style="double">
        <color auto="1"/>
      </left>
      <right/>
      <top/>
      <bottom style="hair">
        <color auto="1"/>
      </bottom>
    </border>
    <border>
      <left/>
      <right/>
      <top/>
      <bottom style="hair">
        <color auto="1"/>
      </bottom>
    </border>
    <border>
      <left style="double">
        <color auto="1"/>
      </left>
      <right style="double">
        <color indexed="64"/>
      </right>
      <top/>
      <bottom style="double">
        <color auto="1"/>
      </bottom>
    </border>
    <border>
      <left style="double">
        <color indexed="64"/>
      </left>
      <right/>
      <top/>
      <bottom style="thin">
        <color theme="1" tint="0.499984740745262"/>
      </bottom>
    </border>
    <border>
      <left/>
      <right style="thin">
        <color theme="1" tint="0.499984740745262"/>
      </right>
      <top/>
      <bottom style="thin">
        <color theme="1" tint="0.499984740745262"/>
      </bottom>
    </border>
    <border>
      <left style="thin">
        <color indexed="64"/>
      </left>
      <right/>
      <top/>
      <bottom style="thin">
        <color theme="1" tint="0.499984740745262"/>
      </bottom>
    </border>
    <border>
      <left/>
      <right/>
      <top/>
      <bottom style="double">
        <color theme="1"/>
      </bottom>
    </border>
    <border>
      <left style="hair">
        <color auto="1"/>
      </left>
      <right/>
      <top/>
      <bottom style="hair">
        <color auto="1"/>
      </bottom>
    </border>
    <border>
      <left style="double">
        <color indexed="64"/>
      </left>
      <right style="thin">
        <color indexed="64"/>
      </right>
      <top/>
      <bottom style="double">
        <color theme="1"/>
      </bottom>
    </border>
    <border>
      <left/>
      <right style="hair">
        <color indexed="64"/>
      </right>
      <top/>
      <bottom style="double">
        <color theme="1"/>
      </bottom>
    </border>
    <border>
      <left style="hair">
        <color indexed="64"/>
      </left>
      <right style="hair">
        <color indexed="64"/>
      </right>
      <top/>
      <bottom style="double">
        <color theme="1"/>
      </bottom>
    </border>
    <border>
      <left style="hair">
        <color indexed="64"/>
      </left>
      <right/>
      <top/>
      <bottom style="double">
        <color theme="1"/>
      </bottom>
    </border>
    <border>
      <left style="thin">
        <color indexed="64"/>
      </left>
      <right style="hair">
        <color indexed="64"/>
      </right>
      <top/>
      <bottom style="double">
        <color theme="1"/>
      </bottom>
    </border>
    <border>
      <left style="double">
        <color indexed="64"/>
      </left>
      <right style="hair">
        <color indexed="64"/>
      </right>
      <top/>
      <bottom style="double">
        <color theme="1"/>
      </bottom>
    </border>
    <border>
      <left style="hair">
        <color auto="1"/>
      </left>
      <right style="thin">
        <color auto="1"/>
      </right>
      <top/>
      <bottom style="double">
        <color theme="1"/>
      </bottom>
    </border>
    <border>
      <left style="hair">
        <color auto="1"/>
      </left>
      <right style="double">
        <color indexed="64"/>
      </right>
      <top/>
      <bottom style="double">
        <color theme="1"/>
      </bottom>
    </border>
    <border>
      <left/>
      <right style="double">
        <color indexed="64"/>
      </right>
      <top/>
      <bottom style="double">
        <color theme="1"/>
      </bottom>
    </border>
    <border>
      <left style="double">
        <color auto="1"/>
      </left>
      <right style="hair">
        <color auto="1"/>
      </right>
      <top style="double">
        <color auto="1"/>
      </top>
      <bottom style="double">
        <color auto="1"/>
      </bottom>
    </border>
    <border>
      <left/>
      <right style="hair">
        <color auto="1"/>
      </right>
      <top style="double">
        <color auto="1"/>
      </top>
      <bottom style="double">
        <color auto="1"/>
      </bottom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</border>
    <border>
      <left/>
      <right style="double">
        <color auto="1"/>
      </right>
      <top style="double">
        <color auto="1"/>
      </top>
      <bottom style="double">
        <color auto="1"/>
      </bottom>
    </border>
    <border>
      <left style="thin">
        <color auto="1"/>
      </left>
      <right style="hair">
        <color auto="1"/>
      </right>
      <top style="double">
        <color auto="1"/>
      </top>
      <bottom style="double">
        <color auto="1"/>
      </bottom>
    </border>
    <border>
      <left style="hair">
        <color auto="1"/>
      </left>
      <right style="hair">
        <color auto="1"/>
      </right>
      <top style="double">
        <color auto="1"/>
      </top>
      <bottom style="double">
        <color auto="1"/>
      </bottom>
    </border>
    <border>
      <left style="double">
        <color auto="1"/>
      </left>
      <right/>
      <top style="double">
        <color auto="1"/>
      </top>
      <bottom style="double">
        <color auto="1"/>
      </bottom>
    </border>
    <border>
      <left style="thin">
        <color indexed="64"/>
      </left>
      <right/>
      <top style="double">
        <color auto="1"/>
      </top>
      <bottom style="double">
        <color indexed="64"/>
      </bottom>
    </border>
    <border>
      <left style="hair">
        <color auto="1"/>
      </left>
      <right/>
      <top style="double">
        <color auto="1"/>
      </top>
      <bottom style="double">
        <color auto="1"/>
      </bottom>
    </border>
    <border>
      <left style="hair">
        <color auto="1"/>
      </left>
      <right style="thin">
        <color auto="1"/>
      </right>
      <top style="double">
        <color auto="1"/>
      </top>
      <bottom style="double">
        <color auto="1"/>
      </bottom>
    </border>
    <border>
      <left/>
      <right style="thin">
        <color indexed="64"/>
      </right>
      <top style="double">
        <color auto="1"/>
      </top>
      <bottom style="double">
        <color auto="1"/>
      </bottom>
    </border>
    <border>
      <left style="hair">
        <color auto="1"/>
      </left>
      <right style="double">
        <color auto="1"/>
      </right>
      <top style="double">
        <color auto="1"/>
      </top>
      <bottom style="double">
        <color auto="1"/>
      </bottom>
    </border>
    <border>
      <left style="double">
        <color auto="1"/>
      </left>
      <right style="double">
        <color indexed="64"/>
      </right>
      <top style="double">
        <color auto="1"/>
      </top>
      <bottom/>
    </border>
    <border>
      <left style="double">
        <color auto="1"/>
      </left>
      <right style="hair">
        <color auto="1"/>
      </right>
      <top/>
      <bottom style="hair">
        <color auto="1"/>
      </bottom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</border>
    <border>
      <left/>
      <right style="double">
        <color auto="1"/>
      </right>
      <top style="double">
        <color auto="1"/>
      </top>
      <bottom style="hair">
        <color auto="1"/>
      </bottom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auto="1"/>
      </bottom>
    </border>
    <border>
      <left/>
      <right style="hair">
        <color indexed="64"/>
      </right>
      <top style="double">
        <color indexed="64"/>
      </top>
      <bottom style="hair">
        <color auto="1"/>
      </bottom>
    </border>
    <border>
      <left/>
      <right style="thin">
        <color indexed="64"/>
      </right>
      <top style="double">
        <color indexed="64"/>
      </top>
      <bottom style="hair">
        <color auto="1"/>
      </bottom>
    </border>
    <border>
      <left style="double">
        <color auto="1"/>
      </left>
      <right style="thin">
        <color indexed="64"/>
      </right>
      <top/>
      <bottom style="hair">
        <color auto="1"/>
      </bottom>
    </border>
    <border>
      <left/>
      <right style="hair">
        <color auto="1"/>
      </right>
      <top style="hair">
        <color auto="1"/>
      </top>
      <bottom style="hair">
        <color auto="1"/>
      </bottom>
    </border>
    <border>
      <left style="thin">
        <color auto="1"/>
      </left>
      <right style="hair">
        <color auto="1"/>
      </right>
      <top/>
      <bottom style="hair">
        <color auto="1"/>
      </bottom>
    </border>
    <border>
      <left style="hair">
        <color auto="1"/>
      </left>
      <right style="thin">
        <color auto="1"/>
      </right>
      <top/>
      <bottom style="hair">
        <color auto="1"/>
      </bottom>
    </border>
    <border>
      <left style="hair">
        <color auto="1"/>
      </left>
      <right style="double">
        <color auto="1"/>
      </right>
      <top/>
      <bottom style="hair">
        <color auto="1"/>
      </bottom>
    </border>
    <border>
      <left/>
      <right style="thin">
        <color indexed="64"/>
      </right>
      <top style="double">
        <color auto="1"/>
      </top>
      <bottom style="hair">
        <color auto="1"/>
      </bottom>
    </border>
    <border>
      <left/>
      <right style="double">
        <color auto="1"/>
      </right>
      <top/>
      <bottom style="hair">
        <color auto="1"/>
      </bottom>
    </border>
    <border>
      <left style="double">
        <color auto="1"/>
      </left>
      <right style="double">
        <color indexed="64"/>
      </right>
      <top style="double">
        <color indexed="64"/>
      </top>
      <bottom style="hair">
        <color auto="1"/>
      </bottom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</border>
    <border>
      <left/>
      <right/>
      <top style="hair">
        <color auto="1"/>
      </top>
      <bottom style="hair">
        <color auto="1"/>
      </bottom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</border>
    <border>
      <left/>
      <right style="double">
        <color auto="1"/>
      </right>
      <top style="hair">
        <color auto="1"/>
      </top>
      <bottom style="hair">
        <color auto="1"/>
      </bottom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</border>
    <border>
      <left/>
      <right style="thin">
        <color auto="1"/>
      </right>
      <top style="hair">
        <color auto="1"/>
      </top>
      <bottom style="hair">
        <color auto="1"/>
      </bottom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</border>
    <border>
      <left style="double">
        <color auto="1"/>
      </left>
      <right style="thin">
        <color indexed="64"/>
      </right>
      <top style="hair">
        <color auto="1"/>
      </top>
      <bottom style="hair">
        <color auto="1"/>
      </bottom>
    </border>
    <border>
      <left style="hair">
        <color auto="1"/>
      </left>
      <right/>
      <top style="hair">
        <color auto="1"/>
      </top>
      <bottom style="hair">
        <color auto="1"/>
      </bottom>
    </border>
    <border>
      <left style="hair">
        <color auto="1"/>
      </left>
      <right style="double">
        <color auto="1"/>
      </right>
      <top style="hair">
        <color auto="1"/>
      </top>
      <bottom style="hair">
        <color auto="1"/>
      </bottom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</border>
    <border>
      <left style="double">
        <color auto="1"/>
      </left>
      <right style="double">
        <color auto="1"/>
      </right>
      <top/>
      <bottom style="hair">
        <color indexed="64"/>
      </bottom>
    </border>
    <border>
      <left style="double">
        <color indexed="64"/>
      </left>
      <right style="double">
        <color auto="1"/>
      </right>
      <top style="hair">
        <color auto="1"/>
      </top>
      <bottom style="hair">
        <color auto="1"/>
      </bottom>
    </border>
    <border>
      <left style="double">
        <color indexed="64"/>
      </left>
      <right style="double">
        <color indexed="64"/>
      </right>
      <top style="hair">
        <color auto="1"/>
      </top>
      <bottom/>
    </border>
    <border>
      <left/>
      <right style="double">
        <color indexed="64"/>
      </right>
      <top style="hair">
        <color auto="1"/>
      </top>
      <bottom/>
    </border>
    <border>
      <left/>
      <right/>
      <top style="hair">
        <color auto="1"/>
      </top>
      <bottom/>
    </border>
    <border>
      <left style="double">
        <color auto="1"/>
      </left>
      <right style="thin">
        <color auto="1"/>
      </right>
      <top style="hair">
        <color auto="1"/>
      </top>
      <bottom style="hair">
        <color auto="1"/>
      </bottom>
    </border>
    <border>
      <left style="thin">
        <color auto="1"/>
      </left>
      <right style="double">
        <color auto="1"/>
      </right>
      <top style="hair">
        <color auto="1"/>
      </top>
      <bottom style="hair">
        <color auto="1"/>
      </bottom>
    </border>
    <border>
      <left style="thin">
        <color auto="1"/>
      </left>
      <right/>
      <top style="hair">
        <color auto="1"/>
      </top>
      <bottom style="hair">
        <color auto="1"/>
      </bottom>
    </border>
    <border>
      <left style="double">
        <color auto="1"/>
      </left>
      <right/>
      <top style="hair">
        <color auto="1"/>
      </top>
      <bottom style="hair">
        <color auto="1"/>
      </bottom>
    </border>
    <border>
      <left style="double">
        <color auto="1"/>
      </left>
      <right style="double">
        <color auto="1"/>
      </right>
      <top/>
      <bottom/>
    </border>
    <border>
      <left style="thin">
        <color auto="1"/>
      </left>
      <right style="hair">
        <color auto="1"/>
      </right>
      <top style="hair">
        <color auto="1"/>
      </top>
      <bottom/>
    </border>
    <border>
      <left/>
      <right style="thin">
        <color indexed="64"/>
      </right>
      <top/>
      <bottom style="hair">
        <color auto="1"/>
      </bottom>
    </border>
    <border>
      <left/>
      <right style="double">
        <color auto="1"/>
      </right>
      <top style="hair">
        <color auto="1"/>
      </top>
      <bottom/>
    </border>
    <border>
      <left style="double">
        <color auto="1"/>
      </left>
      <right style="double">
        <color auto="1"/>
      </right>
      <top style="hair">
        <color auto="1"/>
      </top>
      <bottom style="hair">
        <color indexed="64"/>
      </bottom>
    </border>
    <border>
      <left style="double">
        <color indexed="64"/>
      </left>
      <right/>
      <top style="hair">
        <color auto="1"/>
      </top>
      <bottom/>
    </border>
    <border>
      <left style="double">
        <color indexed="64"/>
      </left>
      <right style="thin">
        <color indexed="64"/>
      </right>
      <top style="hair">
        <color auto="1"/>
      </top>
      <bottom style="hair">
        <color auto="1"/>
      </bottom>
    </border>
    <border>
      <left/>
      <right style="thin">
        <color indexed="64"/>
      </right>
      <top style="hair">
        <color auto="1"/>
      </top>
      <bottom/>
    </border>
    <border>
      <left/>
      <right style="hair">
        <color auto="1"/>
      </right>
      <top style="hair">
        <color auto="1"/>
      </top>
      <bottom/>
    </border>
    <border>
      <left style="double">
        <color indexed="64"/>
      </left>
      <right/>
      <top/>
      <bottom style="hair">
        <color auto="1"/>
      </bottom>
    </border>
    <border>
      <left style="thin">
        <color auto="1"/>
      </left>
      <right/>
      <top/>
      <bottom style="hair">
        <color auto="1"/>
      </bottom>
    </border>
    <border>
      <left style="hair">
        <color indexed="64"/>
      </left>
      <right style="double">
        <color auto="1"/>
      </right>
      <top/>
      <bottom/>
    </border>
    <border>
      <left style="double">
        <color auto="1"/>
      </left>
      <right style="double">
        <color auto="1"/>
      </right>
      <top style="hair">
        <color auto="1"/>
      </top>
      <bottom/>
    </border>
    <border>
      <left style="double">
        <color auto="1"/>
      </left>
      <right style="thin">
        <color indexed="64"/>
      </right>
      <top/>
      <bottom/>
    </border>
    <border>
      <left style="thin">
        <color indexed="64"/>
      </left>
      <right style="double">
        <color auto="1"/>
      </right>
      <top/>
      <bottom/>
    </border>
    <border>
      <left style="thin">
        <color indexed="64"/>
      </left>
      <right style="hair">
        <color auto="1"/>
      </right>
      <top/>
      <bottom/>
    </border>
    <border>
      <left style="hair">
        <color auto="1"/>
      </left>
      <right style="double">
        <color auto="1"/>
      </right>
      <top/>
      <bottom/>
    </border>
    <border>
      <left style="hair">
        <color indexed="64"/>
      </left>
      <right style="hair">
        <color indexed="64"/>
      </right>
      <top/>
      <bottom/>
    </border>
    <border>
      <left style="double">
        <color indexed="64"/>
      </left>
      <right style="thin">
        <color auto="1"/>
      </right>
      <top style="hair">
        <color auto="1"/>
      </top>
      <bottom/>
    </border>
    <border>
      <left/>
      <right style="thin">
        <color auto="1"/>
      </right>
      <top style="hair">
        <color auto="1"/>
      </top>
      <bottom/>
    </border>
    <border>
      <left style="thin">
        <color auto="1"/>
      </left>
      <right style="double">
        <color indexed="64"/>
      </right>
      <top style="hair">
        <color auto="1"/>
      </top>
      <bottom/>
    </border>
    <border>
      <left style="hair">
        <color auto="1"/>
      </left>
      <right style="double">
        <color indexed="64"/>
      </right>
      <top style="hair">
        <color auto="1"/>
      </top>
      <bottom/>
    </border>
    <border>
      <left style="double">
        <color auto="1"/>
      </left>
      <right style="hair">
        <color auto="1"/>
      </right>
      <top style="hair">
        <color auto="1"/>
      </top>
      <bottom/>
    </border>
    <border>
      <left style="hair">
        <color auto="1"/>
      </left>
      <right style="hair">
        <color auto="1"/>
      </right>
      <top style="hair">
        <color auto="1"/>
      </top>
      <bottom/>
    </border>
    <border>
      <left style="double">
        <color auto="1"/>
      </left>
      <right style="double">
        <color auto="1"/>
      </right>
      <top style="hair">
        <color auto="1"/>
      </top>
      <bottom style="double">
        <color indexed="64"/>
      </bottom>
    </border>
    <border>
      <left style="double">
        <color auto="1"/>
      </left>
      <right style="thin">
        <color indexed="64"/>
      </right>
      <top style="double">
        <color auto="1"/>
      </top>
      <bottom style="double">
        <color auto="1"/>
      </bottom>
    </border>
    <border>
      <left style="thin">
        <color indexed="64"/>
      </left>
      <right style="double">
        <color auto="1"/>
      </right>
      <top style="double">
        <color auto="1"/>
      </top>
      <bottom style="double">
        <color indexed="64"/>
      </bottom>
    </border>
    <border>
      <left/>
      <right/>
      <top style="double">
        <color auto="1"/>
      </top>
      <bottom style="double">
        <color indexed="64"/>
      </bottom>
    </border>
    <border>
      <left style="double">
        <color auto="1"/>
      </left>
      <right style="double">
        <color auto="1"/>
      </right>
      <top/>
      <bottom style="hair">
        <color auto="1"/>
      </bottom>
    </border>
    <border>
      <left style="thin">
        <color indexed="64"/>
      </left>
      <right style="double">
        <color auto="1"/>
      </right>
      <top/>
      <bottom style="hair">
        <color auto="1"/>
      </bottom>
    </border>
    <border>
      <left style="thin">
        <color indexed="64"/>
      </left>
      <right style="hair">
        <color auto="1"/>
      </right>
      <top/>
      <bottom style="hair">
        <color auto="1"/>
      </bottom>
    </border>
    <border>
      <left style="double">
        <color indexed="64"/>
      </left>
      <right style="double">
        <color indexed="64"/>
      </right>
      <top style="double">
        <color indexed="64"/>
      </top>
      <bottom/>
    </border>
    <border>
      <left style="double">
        <color indexed="64"/>
      </left>
      <right style="thin">
        <color indexed="64"/>
      </right>
      <top/>
      <bottom/>
    </border>
    <border>
      <left style="hair">
        <color auto="1"/>
      </left>
      <right style="hair">
        <color auto="1"/>
      </right>
      <top/>
      <bottom/>
    </border>
    <border>
      <left style="hair">
        <color auto="1"/>
      </left>
      <right style="double">
        <color auto="1"/>
      </right>
      <top style="hair">
        <color auto="1"/>
      </top>
      <bottom/>
    </border>
    <border>
      <left/>
      <right/>
      <top style="double">
        <color indexed="64"/>
      </top>
      <bottom style="hair">
        <color auto="1"/>
      </bottom>
    </border>
    <border>
      <left/>
      <right style="thin">
        <color indexed="64"/>
      </right>
      <top/>
      <bottom style="double">
        <color auto="1"/>
      </bottom>
    </border>
    <border>
      <left/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theme="1" tint="0.499984740745262"/>
      </left>
      <right style="thin">
        <color theme="1" tint="0.499984740745262"/>
      </right>
      <top/>
      <bottom style="thin">
        <color indexed="64"/>
      </bottom>
    </border>
    <border>
      <left/>
      <right/>
      <top/>
      <bottom style="thin">
        <color indexed="64"/>
      </bottom>
    </border>
    <border>
      <left/>
      <right style="thin">
        <color theme="1" tint="0.499984740745262"/>
      </right>
      <top/>
      <bottom style="thin">
        <color indexed="64"/>
      </bottom>
    </border>
    <border>
      <left/>
      <right style="thin">
        <color indexed="64"/>
      </right>
      <top/>
      <bottom style="thin">
        <color indexed="64"/>
      </bottom>
    </border>
    <border>
      <left style="thin">
        <color auto="1"/>
      </left>
      <right style="double">
        <color auto="1"/>
      </right>
      <top/>
      <bottom style="thin">
        <color indexed="64"/>
      </bottom>
    </border>
    <border>
      <left/>
      <right style="double">
        <color auto="1"/>
      </right>
      <top/>
      <bottom style="thin">
        <color indexed="64"/>
      </bottom>
    </border>
    <border>
      <left/>
      <right/>
      <top style="hair">
        <color auto="1"/>
      </top>
      <bottom style="double">
        <color indexed="64"/>
      </bottom>
    </border>
    <border>
      <left/>
      <right/>
      <top/>
      <bottom style="double">
        <color auto="1"/>
      </bottom>
    </border>
    <border>
      <left style="double">
        <color indexed="64"/>
      </left>
      <right style="thin">
        <color indexed="64"/>
      </right>
      <top/>
      <bottom style="double">
        <color indexed="64"/>
      </bottom>
    </border>
    <border>
      <left/>
      <right style="hair">
        <color auto="1"/>
      </right>
      <top/>
      <bottom style="double">
        <color auto="1"/>
      </bottom>
    </border>
    <border>
      <left style="hair">
        <color auto="1"/>
      </left>
      <right style="hair">
        <color auto="1"/>
      </right>
      <top/>
      <bottom style="double">
        <color indexed="64"/>
      </bottom>
    </border>
    <border>
      <left style="hair">
        <color auto="1"/>
      </left>
      <right/>
      <top/>
      <bottom style="double">
        <color auto="1"/>
      </bottom>
    </border>
    <border>
      <left style="thin">
        <color auto="1"/>
      </left>
      <right style="hair">
        <color auto="1"/>
      </right>
      <top/>
      <bottom style="double">
        <color indexed="64"/>
      </bottom>
    </border>
    <border>
      <left style="double">
        <color auto="1"/>
      </left>
      <right style="hair">
        <color auto="1"/>
      </right>
      <top/>
      <bottom style="double">
        <color auto="1"/>
      </bottom>
    </border>
    <border>
      <left style="hair">
        <color auto="1"/>
      </left>
      <right style="thin">
        <color auto="1"/>
      </right>
      <top/>
      <bottom style="double">
        <color indexed="64"/>
      </bottom>
    </border>
    <border>
      <left style="hair">
        <color auto="1"/>
      </left>
      <right style="double">
        <color indexed="64"/>
      </right>
      <top/>
      <bottom style="double">
        <color indexed="64"/>
      </bottom>
    </border>
    <border>
      <left/>
      <right style="double">
        <color auto="1"/>
      </right>
      <top style="hair">
        <color auto="1"/>
      </top>
      <bottom style="double">
        <color indexed="64"/>
      </bottom>
    </border>
    <border>
      <left style="double">
        <color auto="1"/>
      </left>
      <right style="thin">
        <color indexed="64"/>
      </right>
      <top style="hair">
        <color auto="1"/>
      </top>
      <bottom style="double">
        <color indexed="64"/>
      </bottom>
    </border>
    <border>
      <left/>
      <right style="thin">
        <color indexed="64"/>
      </right>
      <top style="hair">
        <color auto="1"/>
      </top>
      <bottom style="double">
        <color indexed="64"/>
      </bottom>
    </border>
    <border>
      <left style="thin">
        <color indexed="64"/>
      </left>
      <right style="double">
        <color auto="1"/>
      </right>
      <top style="hair">
        <color auto="1"/>
      </top>
      <bottom style="double">
        <color indexed="64"/>
      </bottom>
    </border>
    <border>
      <left style="thin">
        <color indexed="64"/>
      </left>
      <right style="hair">
        <color auto="1"/>
      </right>
      <top style="hair">
        <color auto="1"/>
      </top>
      <bottom style="double">
        <color indexed="64"/>
      </bottom>
    </border>
    <border>
      <left/>
      <right style="hair">
        <color auto="1"/>
      </right>
      <top style="hair">
        <color auto="1"/>
      </top>
      <bottom style="double">
        <color indexed="64"/>
      </bottom>
    </border>
    <border>
      <left style="hair">
        <color auto="1"/>
      </left>
      <right style="hair">
        <color auto="1"/>
      </right>
      <top style="hair">
        <color auto="1"/>
      </top>
      <bottom style="double">
        <color indexed="64"/>
      </bottom>
    </border>
    <border>
      <left style="hair">
        <color auto="1"/>
      </left>
      <right style="double">
        <color auto="1"/>
      </right>
      <top style="hair">
        <color auto="1"/>
      </top>
      <bottom style="double">
        <color indexed="64"/>
      </bottom>
    </border>
    <border>
      <left style="thin">
        <color auto="1"/>
      </left>
      <right style="hair">
        <color indexed="64"/>
      </right>
      <top style="hair">
        <color auto="1"/>
      </top>
      <bottom style="double">
        <color indexed="64"/>
      </bottom>
    </border>
    <border>
      <left style="double">
        <color auto="1"/>
      </left>
      <right style="hair">
        <color auto="1"/>
      </right>
      <top style="hair">
        <color auto="1"/>
      </top>
      <bottom style="double">
        <color auto="1"/>
      </bottom>
    </border>
    <border>
      <left style="hair">
        <color auto="1"/>
      </left>
      <right style="double">
        <color auto="1"/>
      </right>
      <top style="hair">
        <color auto="1"/>
      </top>
      <bottom style="double">
        <color auto="1"/>
      </bottom>
    </border>
    <border>
      <left/>
      <right/>
      <top style="double">
        <color auto="1"/>
      </top>
      <bottom style="hair">
        <color auto="1"/>
      </bottom>
    </border>
    <border>
      <left style="double">
        <color auto="1"/>
      </left>
      <right style="thin">
        <color indexed="64"/>
      </right>
      <top style="double">
        <color auto="1"/>
      </top>
      <bottom style="hair">
        <color auto="1"/>
      </bottom>
    </border>
    <border>
      <left style="thin">
        <color auto="1"/>
      </left>
      <right style="double">
        <color auto="1"/>
      </right>
      <top style="double">
        <color auto="1"/>
      </top>
      <bottom style="hair">
        <color auto="1"/>
      </bottom>
    </border>
    <border>
      <left style="thin">
        <color auto="1"/>
      </left>
      <right style="hair">
        <color auto="1"/>
      </right>
      <top style="double">
        <color auto="1"/>
      </top>
      <bottom style="hair">
        <color auto="1"/>
      </bottom>
    </border>
    <border>
      <left style="hair">
        <color auto="1"/>
      </left>
      <right/>
      <top style="double">
        <color auto="1"/>
      </top>
      <bottom style="hair">
        <color auto="1"/>
      </bottom>
    </border>
    <border>
      <left style="double">
        <color auto="1"/>
      </left>
      <right/>
      <top style="double">
        <color auto="1"/>
      </top>
      <bottom style="hair">
        <color auto="1"/>
      </bottom>
    </border>
    <border>
      <left style="thin">
        <color auto="1"/>
      </left>
      <right/>
      <top style="double">
        <color auto="1"/>
      </top>
      <bottom/>
    </border>
    <border>
      <left style="hair">
        <color auto="1"/>
      </left>
      <right/>
      <top style="double">
        <color auto="1"/>
      </top>
      <bottom/>
    </border>
    <border>
      <left style="hair">
        <color indexed="64"/>
      </left>
      <right style="thin">
        <color indexed="64"/>
      </right>
      <top style="double">
        <color indexed="64"/>
      </top>
      <bottom/>
    </border>
    <border>
      <left style="hair">
        <color auto="1"/>
      </left>
      <right style="double">
        <color auto="1"/>
      </right>
      <top style="double">
        <color indexed="64"/>
      </top>
      <bottom/>
    </border>
    <border>
      <left style="double">
        <color indexed="64"/>
      </left>
      <right/>
      <top style="double">
        <color indexed="64"/>
      </top>
      <bottom/>
    </border>
    <border>
      <left style="thin">
        <color indexed="64"/>
      </left>
      <right style="hair">
        <color indexed="64"/>
      </right>
      <top style="double">
        <color indexed="64"/>
      </top>
      <bottom/>
    </border>
    <border>
      <left style="hair">
        <color auto="1"/>
      </left>
      <right style="hair">
        <color auto="1"/>
      </right>
      <top style="double">
        <color auto="1"/>
      </top>
      <bottom/>
    </border>
    <border>
      <left style="thin">
        <color indexed="64"/>
      </left>
      <right/>
      <top style="hair">
        <color theme="1"/>
      </top>
      <bottom style="hair">
        <color theme="1"/>
      </bottom>
    </border>
    <border>
      <left/>
      <right/>
      <top style="hair">
        <color theme="1"/>
      </top>
      <bottom style="hair">
        <color theme="1"/>
      </bottom>
    </border>
    <border>
      <left/>
      <right style="thin">
        <color indexed="64"/>
      </right>
      <top style="hair">
        <color theme="1"/>
      </top>
      <bottom style="hair">
        <color theme="1"/>
      </bottom>
    </border>
    <border>
      <left/>
      <right style="double">
        <color auto="1"/>
      </right>
      <top style="hair">
        <color theme="1"/>
      </top>
      <bottom style="hair">
        <color theme="1"/>
      </bottom>
    </border>
    <border>
      <left style="double">
        <color auto="1"/>
      </left>
      <right/>
      <top style="hair">
        <color theme="1"/>
      </top>
      <bottom style="hair">
        <color theme="1"/>
      </bottom>
    </border>
    <border>
      <left style="thin">
        <color indexed="64"/>
      </left>
      <right style="thin">
        <color indexed="64"/>
      </right>
      <top/>
      <bottom style="hair">
        <color auto="1"/>
      </bottom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</border>
    <border>
      <left/>
      <right style="hair">
        <color indexed="64"/>
      </right>
      <top style="hair">
        <color auto="1"/>
      </top>
      <bottom style="double">
        <color indexed="64"/>
      </bottom>
    </border>
    <border>
      <left/>
      <right/>
      <top style="hair">
        <color auto="1"/>
      </top>
      <bottom style="double">
        <color auto="1"/>
      </bottom>
    </border>
    <border>
      <left/>
      <right style="hair">
        <color auto="1"/>
      </right>
      <top style="hair">
        <color auto="1"/>
      </top>
      <bottom style="double">
        <color auto="1"/>
      </bottom>
    </border>
    <border>
      <left style="double">
        <color auto="1"/>
      </left>
      <right/>
      <top style="hair">
        <color auto="1"/>
      </top>
      <bottom style="double">
        <color indexed="64"/>
      </bottom>
    </border>
    <border>
      <left style="double">
        <color indexed="64"/>
      </left>
      <right style="hair">
        <color auto="1"/>
      </right>
      <top style="double">
        <color indexed="64"/>
      </top>
      <bottom/>
    </border>
    <border>
      <left/>
      <right style="hair">
        <color auto="1"/>
      </right>
      <top style="double">
        <color indexed="64"/>
      </top>
      <bottom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hair">
        <color auto="1"/>
      </left>
      <right style="hair">
        <color auto="1"/>
      </right>
      <top/>
      <bottom style="double">
        <color auto="1"/>
      </bottom>
    </border>
    <border>
      <left style="double">
        <color auto="1"/>
      </left>
      <right/>
      <top/>
      <bottom style="double">
        <color auto="1"/>
      </bottom>
    </border>
    <border>
      <left style="hair">
        <color auto="1"/>
      </left>
      <right/>
      <top/>
      <bottom style="double">
        <color indexed="64"/>
      </bottom>
    </border>
    <border>
      <left/>
      <right/>
      <top style="thin">
        <color indexed="64"/>
      </top>
      <bottom/>
    </border>
    <border>
      <left style="double">
        <color theme="1"/>
      </left>
      <right style="thin">
        <color theme="1" tint="0.499984740745262"/>
      </right>
      <top style="double">
        <color theme="1"/>
      </top>
      <bottom style="thin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 style="double">
        <color theme="1"/>
      </top>
      <bottom style="thin">
        <color theme="1" tint="0.499984740745262"/>
      </bottom>
    </border>
    <border>
      <left/>
      <right/>
      <top style="double">
        <color theme="1"/>
      </top>
      <bottom style="thin">
        <color theme="1" tint="0.499984740745262"/>
      </bottom>
    </border>
    <border>
      <left/>
      <right style="thin">
        <color theme="1" tint="0.499984740745262"/>
      </right>
      <top style="double">
        <color theme="1"/>
      </top>
      <bottom style="thin">
        <color theme="1" tint="0.499984740745262"/>
      </bottom>
    </border>
    <border>
      <left/>
      <right style="thin">
        <color theme="1" tint="0.499984740745262"/>
      </right>
      <top style="double">
        <color theme="1"/>
      </top>
      <bottom/>
    </border>
    <border>
      <left style="double">
        <color theme="1"/>
      </left>
      <right style="thin">
        <color theme="1" tint="0.499984740745262"/>
      </right>
      <top/>
      <bottom/>
    </border>
    <border>
      <left style="thin">
        <color theme="1" tint="0.499984740745262"/>
      </left>
      <right style="double">
        <color theme="1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/>
      </left>
      <right/>
      <top/>
      <bottom/>
    </border>
    <border>
      <left style="double">
        <color theme="1"/>
      </left>
      <right style="thin">
        <color theme="1" tint="0.499984740745262"/>
      </right>
      <top/>
      <bottom style="thin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double">
        <color theme="1"/>
      </bottom>
    </border>
    <border>
      <left style="thin">
        <color theme="1" tint="0.499984740745262"/>
      </left>
      <right style="double">
        <color theme="1"/>
      </right>
      <top style="thin">
        <color theme="1" tint="0.499984740745262"/>
      </top>
      <bottom style="double">
        <color theme="1"/>
      </bottom>
    </border>
    <border>
      <left style="double">
        <color theme="1"/>
      </left>
      <right/>
      <top/>
      <bottom style="thin">
        <color theme="1" tint="0.499984740745262"/>
      </bottom>
    </border>
    <border>
      <left style="thin">
        <color theme="1" tint="0.499984740745262"/>
      </left>
      <right/>
      <top/>
      <bottom style="thin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</border>
    <border>
      <left style="double">
        <color theme="1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/>
      </left>
      <right style="thin">
        <color theme="1" tint="0.499984740745262"/>
      </right>
      <top style="thin">
        <color theme="1" tint="0.499984740745262"/>
      </top>
      <bottom style="double">
        <color theme="1"/>
      </bottom>
    </border>
    <border>
      <left style="thin">
        <color theme="1" tint="0.499984740745262"/>
      </left>
      <right/>
      <top style="thin">
        <color theme="1" tint="0.499984740745262"/>
      </top>
      <bottom style="double">
        <color theme="1"/>
      </bottom>
    </border>
    <border>
      <left/>
      <right style="thin">
        <color theme="1" tint="0.499984740745262"/>
      </right>
      <top style="thin">
        <color theme="1" tint="0.499984740745262"/>
      </top>
      <bottom style="double">
        <color theme="1"/>
      </bottom>
    </border>
    <border>
      <left style="double">
        <color theme="1"/>
      </left>
      <right style="thin">
        <color theme="1" tint="0.499984740745262"/>
      </right>
      <top/>
      <bottom style="double">
        <color theme="1"/>
      </bottom>
    </border>
    <border>
      <left/>
      <right style="thin">
        <color theme="1" tint="0.499984740745262"/>
      </right>
      <top/>
      <bottom style="double">
        <color theme="1"/>
      </bottom>
    </border>
    <border>
      <left style="thin">
        <color theme="1" tint="0.499984740745262"/>
      </left>
      <right style="thin">
        <color theme="1" tint="0.499984740745262"/>
      </right>
      <top/>
      <bottom style="double">
        <color theme="1"/>
      </bottom>
    </border>
    <border>
      <left style="double">
        <color theme="1" tint="0.499984740745262"/>
      </left>
      <right style="thin">
        <color theme="1" tint="0.499984740745262"/>
      </right>
      <top style="double">
        <color theme="1" tint="0.499984740745262"/>
      </top>
      <bottom/>
    </border>
    <border>
      <left/>
      <right style="thin">
        <color theme="1" tint="0.499984740745262"/>
      </right>
      <top style="double">
        <color theme="1" tint="0.499984740745262"/>
      </top>
      <bottom/>
    </border>
    <border>
      <left/>
      <right style="double">
        <color indexed="23"/>
      </right>
      <top style="double">
        <color theme="1" tint="0.499984740745262"/>
      </top>
      <bottom/>
    </border>
    <border>
      <left/>
      <right/>
      <top style="double">
        <color theme="1" tint="0.499984740745262"/>
      </top>
      <bottom/>
    </border>
    <border>
      <left style="double">
        <color indexed="23"/>
      </left>
      <right style="double">
        <color indexed="23"/>
      </right>
      <top style="double">
        <color theme="1" tint="0.499984740745262"/>
      </top>
      <bottom style="double">
        <color theme="1"/>
      </bottom>
    </border>
    <border>
      <left style="double">
        <color indexed="23"/>
      </left>
      <right style="thin">
        <color theme="1" tint="0.499984740745262"/>
      </right>
      <top style="double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 style="double">
        <color theme="1" tint="0.499984740745262"/>
      </top>
      <bottom style="thin">
        <color theme="1" tint="0.499984740745262"/>
      </bottom>
    </border>
    <border>
      <left style="double">
        <color theme="1" tint="0.499984740745262"/>
      </left>
      <right style="thin">
        <color theme="1" tint="0.499984740745262"/>
      </right>
      <top style="double">
        <color indexed="64"/>
      </top>
      <bottom style="thin">
        <color theme="1" tint="0.499984740745262"/>
      </bottom>
    </border>
    <border>
      <left style="double">
        <color theme="1" tint="0.499984740745262"/>
      </left>
      <right style="thin">
        <color theme="1" tint="0.499984740745262"/>
      </right>
      <top style="double">
        <color theme="1" tint="0.499984740745262"/>
      </top>
      <bottom style="thin">
        <color theme="1" tint="0.499984740745262"/>
      </bottom>
    </border>
    <border>
      <left/>
      <right/>
      <top style="double">
        <color theme="1" tint="0.499984740745262"/>
      </top>
      <bottom style="thin">
        <color theme="1" tint="0.499984740745262"/>
      </bottom>
    </border>
    <border>
      <left/>
      <right style="thin">
        <color theme="1" tint="0.499984740745262"/>
      </right>
      <top style="double">
        <color theme="1" tint="0.499984740745262"/>
      </top>
      <bottom style="thin">
        <color theme="1" tint="0.499984740745262"/>
      </bottom>
    </border>
    <border>
      <left/>
      <right style="double">
        <color indexed="23"/>
      </right>
      <top style="double">
        <color theme="1" tint="0.499984740745262"/>
      </top>
      <bottom style="thin">
        <color indexed="23"/>
      </bottom>
    </border>
    <border>
      <left/>
      <right/>
      <top style="double">
        <color theme="1" tint="0.499984740745262"/>
      </top>
      <bottom style="thin">
        <color indexed="23"/>
      </bottom>
    </border>
    <border>
      <left style="double">
        <color indexed="23"/>
      </left>
      <right style="thin">
        <color theme="1" tint="0.499984740745262"/>
      </right>
      <top style="double">
        <color theme="1" tint="0.499984740745262"/>
      </top>
      <bottom/>
    </border>
    <border>
      <left/>
      <right style="double">
        <color theme="1" tint="0.499984740745262"/>
      </right>
      <top style="double">
        <color theme="1" tint="0.499984740745262"/>
      </top>
      <bottom/>
    </border>
    <border>
      <left style="double">
        <color theme="1" tint="0.499984740745262"/>
      </left>
      <right/>
      <top/>
      <bottom/>
    </border>
    <border>
      <left/>
      <right style="double">
        <color indexed="23"/>
      </right>
      <top/>
      <bottom/>
    </border>
    <border>
      <left style="double">
        <color indexed="23"/>
      </left>
      <right style="double">
        <color indexed="23"/>
      </right>
      <top/>
      <bottom/>
    </border>
    <border>
      <left style="double">
        <color indexed="23"/>
      </left>
      <right/>
      <top/>
      <bottom/>
    </border>
    <border>
      <left style="double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/>
      <right style="thin">
        <color theme="1" tint="0.499984740745262"/>
      </right>
      <top style="thin">
        <color theme="1" tint="0.499984740745262"/>
      </top>
      <bottom/>
    </border>
    <border>
      <left/>
      <right style="double">
        <color indexed="23"/>
      </right>
      <top/>
      <bottom style="thin">
        <color theme="1" tint="0.499984740745262"/>
      </bottom>
    </border>
    <border>
      <left/>
      <right/>
      <top/>
      <bottom style="thin">
        <color theme="1" tint="0.499984740745262"/>
      </bottom>
    </border>
    <border>
      <left style="double">
        <color indexed="23"/>
      </left>
      <right style="double">
        <color indexed="23"/>
      </right>
      <top/>
      <bottom style="thin">
        <color theme="1" tint="0.499984740745262"/>
      </bottom>
    </border>
    <border>
      <left style="double">
        <color indexed="23"/>
      </left>
      <right/>
      <top/>
      <bottom style="thin">
        <color theme="1" tint="0.499984740745262"/>
      </bottom>
    </border>
    <border>
      <left style="double">
        <color indexed="23"/>
      </left>
      <right style="double">
        <color indexed="23"/>
      </right>
      <top style="thin">
        <color indexed="23"/>
      </top>
      <bottom style="thin">
        <color theme="1" tint="0.499984740745262"/>
      </bottom>
    </border>
    <border>
      <left/>
      <right/>
      <top style="thin">
        <color indexed="23"/>
      </top>
      <bottom style="thin">
        <color theme="1" tint="0.499984740745262"/>
      </bottom>
    </border>
    <border>
      <left/>
      <right style="double">
        <color indexed="23"/>
      </right>
      <top style="thin">
        <color indexed="23"/>
      </top>
      <bottom style="thin">
        <color theme="1" tint="0.499984740745262"/>
      </bottom>
    </border>
    <border>
      <left/>
      <right style="double">
        <color theme="1" tint="0.499984740745262"/>
      </right>
      <top/>
      <bottom/>
    </border>
    <border>
      <left/>
      <right/>
      <top style="thin">
        <color theme="1" tint="0.499984740745262"/>
      </top>
      <bottom/>
    </border>
    <border>
      <left/>
      <right style="double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23"/>
      </left>
      <right/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double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23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23"/>
      </left>
      <right style="double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23"/>
      </left>
      <right style="double">
        <color indexed="23"/>
      </right>
      <top/>
      <bottom style="double">
        <color theme="1"/>
      </bottom>
    </border>
    <border>
      <left style="double">
        <color theme="1" tint="0.499984740745262"/>
      </left>
      <right/>
      <top/>
      <bottom style="thin">
        <color theme="1" tint="0.499984740745262"/>
      </bottom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/>
    </border>
    <border>
      <left style="double">
        <color theme="1" tint="0.499984740745262"/>
      </left>
      <right style="thin">
        <color theme="1" tint="0.499984740745262"/>
      </right>
      <top style="double">
        <color theme="1"/>
      </top>
      <bottom style="double">
        <color theme="1"/>
      </bottom>
    </border>
    <border>
      <left/>
      <right style="thin">
        <color theme="1" tint="0.499984740745262"/>
      </right>
      <top style="double">
        <color theme="1"/>
      </top>
      <bottom style="double">
        <color theme="1"/>
      </bottom>
    </border>
    <border>
      <left/>
      <right style="double">
        <color indexed="23"/>
      </right>
      <top style="double">
        <color theme="1"/>
      </top>
      <bottom style="double">
        <color theme="1"/>
      </bottom>
    </border>
    <border>
      <left/>
      <right/>
      <top style="double">
        <color theme="1"/>
      </top>
      <bottom style="double">
        <color theme="1"/>
      </bottom>
    </border>
    <border>
      <left style="double">
        <color indexed="23"/>
      </left>
      <right style="thin">
        <color indexed="23"/>
      </right>
      <top style="double">
        <color theme="1"/>
      </top>
      <bottom style="double">
        <color theme="1"/>
      </bottom>
    </border>
    <border>
      <left/>
      <right style="thin">
        <color indexed="23"/>
      </right>
      <top style="double">
        <color theme="1"/>
      </top>
      <bottom style="double">
        <color theme="1"/>
      </bottom>
    </border>
    <border>
      <left style="thin">
        <color indexed="23"/>
      </left>
      <right style="double">
        <color indexed="23"/>
      </right>
      <top style="double">
        <color theme="1"/>
      </top>
      <bottom style="double">
        <color theme="1"/>
      </bottom>
    </border>
    <border>
      <left style="thin">
        <color indexed="23"/>
      </left>
      <right style="thin">
        <color indexed="23"/>
      </right>
      <top style="double">
        <color theme="1"/>
      </top>
      <bottom style="double">
        <color theme="1"/>
      </bottom>
    </border>
    <border>
      <left/>
      <right style="hair">
        <color indexed="23"/>
      </right>
      <top style="double">
        <color theme="1"/>
      </top>
      <bottom style="double">
        <color theme="1"/>
      </bottom>
    </border>
    <border>
      <left style="thin">
        <color theme="1" tint="0.499984740745262"/>
      </left>
      <right style="hair">
        <color indexed="23"/>
      </right>
      <top style="double">
        <color theme="1"/>
      </top>
      <bottom style="double">
        <color theme="1"/>
      </bottom>
    </border>
    <border>
      <left style="thin">
        <color theme="1" tint="0.499984740745262"/>
      </left>
      <right/>
      <top style="double">
        <color theme="1"/>
      </top>
      <bottom style="double">
        <color theme="1"/>
      </bottom>
    </border>
    <border>
      <left style="hair">
        <color theme="1" tint="0.499984740745262"/>
      </left>
      <right style="hair">
        <color theme="1" tint="0.499984740745262"/>
      </right>
      <top style="double">
        <color theme="1"/>
      </top>
      <bottom style="double">
        <color theme="1"/>
      </bottom>
    </border>
    <border>
      <left style="double">
        <color indexed="23"/>
      </left>
      <right/>
      <top style="double">
        <color theme="1"/>
      </top>
      <bottom style="double">
        <color theme="1"/>
      </bottom>
    </border>
    <border>
      <left style="double">
        <color theme="1" tint="0.499984740745262"/>
      </left>
      <right/>
      <top style="double">
        <color theme="1"/>
      </top>
      <bottom style="double">
        <color theme="1"/>
      </bottom>
    </border>
    <border>
      <left/>
      <right style="double">
        <color theme="1" tint="0.499984740745262"/>
      </right>
      <top style="double">
        <color theme="1"/>
      </top>
      <bottom style="double">
        <color theme="1"/>
      </bottom>
    </border>
    <border>
      <left style="double">
        <color theme="1" tint="0.499984740745262"/>
      </left>
      <right style="thin">
        <color theme="1" tint="0.499984740745262"/>
      </right>
      <top/>
      <bottom/>
    </border>
    <border>
      <left/>
      <right style="thin">
        <color indexed="23"/>
      </right>
      <top/>
      <bottom/>
    </border>
    <border>
      <left/>
      <right style="hair">
        <color indexed="23"/>
      </right>
      <top/>
      <bottom/>
    </border>
    <border>
      <left style="thin">
        <color indexed="23"/>
      </left>
      <right style="thin">
        <color indexed="23"/>
      </right>
      <top/>
      <bottom/>
    </border>
    <border>
      <left/>
      <right style="thin">
        <color indexed="23"/>
      </right>
      <top/>
      <bottom style="thin">
        <color theme="1" tint="0.499984740745262"/>
      </bottom>
    </border>
    <border>
      <left style="hair">
        <color theme="1" tint="0.499984740745262"/>
      </left>
      <right style="hair">
        <color theme="1" tint="0.499984740745262"/>
      </right>
      <top/>
      <bottom/>
    </border>
    <border>
      <left style="thin">
        <color theme="1" tint="0.499984740745262"/>
      </left>
      <right style="double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/>
      <right style="double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 tint="0.499984740745262"/>
      </left>
      <right/>
      <top style="thin">
        <color theme="1" tint="0.499984740745262"/>
      </top>
      <bottom style="thin">
        <color theme="1" tint="0.499984740745262"/>
      </bottom>
    </border>
    <border>
      <left/>
      <right style="hair">
        <color indexed="23"/>
      </right>
      <top style="thin">
        <color theme="1" tint="0.499984740745262"/>
      </top>
      <bottom style="thin">
        <color theme="1" tint="0.499984740745262"/>
      </bottom>
    </border>
    <border>
      <left/>
      <right style="thin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thin">
        <color indexed="23"/>
      </left>
      <right style="thin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23"/>
      </left>
      <right style="thin">
        <color indexed="23"/>
      </right>
      <top/>
      <bottom/>
    </border>
    <border>
      <left style="thin">
        <color theme="1" tint="0.499984740745262"/>
      </left>
      <right style="thin">
        <color theme="1" tint="0.499984740745262"/>
      </right>
      <top/>
      <bottom/>
    </border>
    <border>
      <left style="double">
        <color indexed="23"/>
      </left>
      <right style="thin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thin">
        <color indexed="23"/>
      </left>
      <right style="double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thin">
        <color indexed="23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/>
      <right style="hair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hair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hair">
        <color theme="1" tint="0.499984740745262"/>
      </left>
      <right style="double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23"/>
      </left>
      <right style="hair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double">
        <color rgb="FF808080"/>
      </right>
      <top style="thin">
        <color theme="1" tint="0.499984740745262"/>
      </top>
      <bottom style="thin">
        <color theme="1" tint="0.499984740745262"/>
      </bottom>
    </border>
    <border>
      <left/>
      <right style="double">
        <color rgb="FF808080"/>
      </right>
      <top style="thin">
        <color theme="1" tint="0.499984740745262"/>
      </top>
      <bottom style="thin">
        <color theme="1" tint="0.499984740745262"/>
      </bottom>
    </border>
    <border>
      <left style="double">
        <color rgb="FF808080"/>
      </left>
      <right style="thin">
        <color rgb="FF808080"/>
      </right>
      <top style="thin">
        <color theme="1" tint="0.499984740745262"/>
      </top>
      <bottom style="thin">
        <color theme="1" tint="0.499984740745262"/>
      </bottom>
    </border>
    <border>
      <left/>
      <right style="thin">
        <color rgb="FF808080"/>
      </right>
      <top style="thin">
        <color theme="1" tint="0.499984740745262"/>
      </top>
      <bottom style="thin">
        <color theme="1" tint="0.499984740745262"/>
      </bottom>
    </border>
    <border>
      <left style="thin">
        <color rgb="FF808080"/>
      </left>
      <right style="double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 tint="0.499984740745262"/>
      </left>
      <right style="hair">
        <color auto="1"/>
      </right>
      <top style="thin">
        <color theme="1" tint="0.499984740745262"/>
      </top>
      <bottom style="thin">
        <color theme="1" tint="0.499984740745262"/>
      </bottom>
    </border>
    <border>
      <left/>
      <right style="hair">
        <color auto="1"/>
      </right>
      <top style="thin">
        <color theme="1" tint="0.499984740745262"/>
      </top>
      <bottom style="thin">
        <color theme="1" tint="0.499984740745262"/>
      </bottom>
    </border>
    <border>
      <left style="hair">
        <color theme="1" tint="0.499984740745262"/>
      </left>
      <right style="hair">
        <color theme="1" tint="0.499984740745262"/>
      </right>
      <top/>
      <bottom style="thin">
        <color theme="1" tint="0.499984740745262"/>
      </bottom>
    </border>
    <border>
      <left style="thin">
        <color theme="1" tint="0.499984740745262"/>
      </left>
      <right style="hair">
        <color theme="1" tint="0.499984740745262"/>
      </right>
      <top/>
      <bottom style="thin">
        <color theme="1" tint="0.499984740745262"/>
      </bottom>
    </border>
    <border>
      <left style="double">
        <color indexed="23"/>
      </left>
      <right style="hair">
        <color theme="1" tint="0.499984740745262"/>
      </right>
      <top/>
      <bottom style="thin">
        <color theme="1" tint="0.499984740745262"/>
      </bottom>
    </border>
    <border>
      <left style="double">
        <color theme="1" tint="0.499984740745262"/>
      </left>
      <right style="hair">
        <color auto="1"/>
      </right>
      <top/>
      <bottom/>
    </border>
    <border>
      <left style="double">
        <color theme="1" tint="0.499984740745262"/>
      </left>
      <right style="hair">
        <color auto="1"/>
      </right>
      <top/>
      <bottom style="thin">
        <color theme="1" tint="0.499984740745262"/>
      </bottom>
    </border>
    <border>
      <left/>
      <right style="hair">
        <color auto="1"/>
      </right>
      <top/>
      <bottom style="thin">
        <color theme="1" tint="0.499984740745262"/>
      </bottom>
    </border>
    <border>
      <left/>
      <right style="double">
        <color rgb="FF808080"/>
      </right>
      <top/>
      <bottom/>
    </border>
    <border>
      <left style="double">
        <color rgb="FF808080"/>
      </left>
      <right style="thin">
        <color rgb="FF808080"/>
      </right>
      <top/>
      <bottom/>
    </border>
    <border>
      <left/>
      <right style="thin">
        <color rgb="FF808080"/>
      </right>
      <top/>
      <bottom/>
    </border>
    <border>
      <left style="thin">
        <color rgb="FF808080"/>
      </left>
      <right style="double">
        <color indexed="23"/>
      </right>
      <top/>
      <bottom/>
    </border>
    <border>
      <left style="double">
        <color theme="1" tint="0.499984740745262"/>
      </left>
      <right style="hair">
        <color auto="1"/>
      </right>
      <top/>
      <bottom style="hair">
        <color auto="1"/>
      </bottom>
    </border>
    <border>
      <left style="double">
        <color indexed="23"/>
      </left>
      <right style="thin">
        <color indexed="23"/>
      </right>
      <top style="thin">
        <color theme="1" tint="0.499984740745262"/>
      </top>
      <bottom/>
    </border>
    <border>
      <left/>
      <right style="thin">
        <color indexed="23"/>
      </right>
      <top style="thin">
        <color theme="1" tint="0.499984740745262"/>
      </top>
      <bottom/>
    </border>
    <border>
      <left style="thin">
        <color indexed="23"/>
      </left>
      <right style="double">
        <color indexed="23"/>
      </right>
      <top style="thin">
        <color theme="1" tint="0.499984740745262"/>
      </top>
      <bottom/>
    </border>
    <border>
      <left/>
      <right style="double">
        <color indexed="23"/>
      </right>
      <top style="thin">
        <color theme="1" tint="0.499984740745262"/>
      </top>
      <bottom/>
    </border>
    <border>
      <left style="thin">
        <color indexed="23"/>
      </left>
      <right style="double">
        <color theme="1" tint="0.499984740745262"/>
      </right>
      <top style="thin">
        <color theme="1" tint="0.499984740745262"/>
      </top>
      <bottom/>
    </border>
    <border>
      <left/>
      <right style="double">
        <color theme="1" tint="0.499984740745262"/>
      </right>
      <top style="thin">
        <color theme="1" tint="0.499984740745262"/>
      </top>
      <bottom/>
    </border>
    <border>
      <left style="thin">
        <color indexed="23"/>
      </left>
      <right style="thin">
        <color theme="1" tint="0.499984740745262"/>
      </right>
      <top style="thin">
        <color theme="1" tint="0.499984740745262"/>
      </top>
      <bottom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</border>
    <border>
      <left style="thin">
        <color theme="1" tint="0.499984740745262"/>
      </left>
      <right style="double">
        <color indexed="23"/>
      </right>
      <top style="thin">
        <color theme="1" tint="0.499984740745262"/>
      </top>
      <bottom/>
    </border>
    <border>
      <left style="thin">
        <color theme="1" tint="0.499984740745262"/>
      </left>
      <right/>
      <top style="thin">
        <color theme="1" tint="0.499984740745262"/>
      </top>
      <bottom/>
    </border>
    <border>
      <left style="double">
        <color indexed="23"/>
      </left>
      <right/>
      <top style="thin">
        <color theme="1" tint="0.499984740745262"/>
      </top>
      <bottom/>
    </border>
    <border>
      <left style="double">
        <color indexed="23"/>
      </left>
      <right style="thin">
        <color theme="1" tint="0.499984740745262"/>
      </right>
      <top style="thin">
        <color theme="1" tint="0.499984740745262"/>
      </top>
      <bottom/>
    </border>
    <border>
      <left style="thin">
        <color theme="1" tint="0.499984740745262"/>
      </left>
      <right style="double">
        <color theme="1" tint="0.499984740745262"/>
      </right>
      <top style="thin">
        <color theme="1" tint="0.499984740745262"/>
      </top>
      <bottom/>
    </border>
    <border>
      <left style="thin">
        <color indexed="23"/>
      </left>
      <right style="double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23"/>
      </left>
      <right style="thin">
        <color indexed="23"/>
      </right>
      <top/>
      <bottom style="thin">
        <color theme="1" tint="0.499984740745262"/>
      </bottom>
    </border>
    <border>
      <left/>
      <right style="hair">
        <color indexed="23"/>
      </right>
      <top/>
      <bottom style="thin">
        <color theme="1" tint="0.499984740745262"/>
      </bottom>
    </border>
    <border>
      <left style="thin">
        <color indexed="23"/>
      </left>
      <right style="thin">
        <color indexed="23"/>
      </right>
      <top/>
      <bottom style="thin">
        <color theme="1" tint="0.499984740745262"/>
      </bottom>
    </border>
    <border>
      <left style="thin">
        <color rgb="FF808080"/>
      </left>
      <right/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double">
        <color theme="1" tint="0.499984740745262"/>
      </right>
      <top/>
      <bottom style="thin">
        <color theme="1" tint="0.499984740745262"/>
      </bottom>
    </border>
    <border>
      <left/>
      <right style="double">
        <color theme="1" tint="0.499984740745262"/>
      </right>
      <top/>
      <bottom style="thin">
        <color theme="1" tint="0.499984740745262"/>
      </bottom>
    </border>
    <border>
      <left style="double">
        <color theme="1" tint="0.499984740745262"/>
      </left>
      <right style="thin">
        <color theme="1" tint="0.499984740745262"/>
      </right>
      <top style="thin">
        <color theme="1" tint="0.499984740745262"/>
      </top>
      <bottom/>
    </border>
    <border>
      <left style="double">
        <color indexed="23"/>
      </left>
      <right style="hair">
        <color indexed="23"/>
      </right>
      <top style="thin">
        <color theme="1" tint="0.499984740745262"/>
      </top>
      <bottom/>
    </border>
    <border>
      <left/>
      <right style="hair">
        <color indexed="23"/>
      </right>
      <top style="thin">
        <color theme="1" tint="0.499984740745262"/>
      </top>
      <bottom/>
    </border>
    <border>
      <left style="thin">
        <color indexed="23"/>
      </left>
      <right style="thin">
        <color indexed="23"/>
      </right>
      <top style="thin">
        <color theme="1" tint="0.499984740745262"/>
      </top>
      <bottom/>
    </border>
    <border>
      <left style="double">
        <color indexed="23"/>
      </left>
      <right style="hair">
        <color indexed="23"/>
      </right>
      <top/>
      <bottom/>
    </border>
    <border>
      <left style="double">
        <color theme="1" tint="0.499984740745262"/>
      </left>
      <right style="thin">
        <color indexed="23"/>
      </right>
      <top style="thin">
        <color indexed="23"/>
      </top>
      <bottom style="thin">
        <color indexed="23"/>
      </bottom>
    </border>
    <border>
      <left/>
      <right style="thin">
        <color indexed="23"/>
      </right>
      <top style="thin">
        <color indexed="23"/>
      </top>
      <bottom style="thin">
        <color indexed="23"/>
      </bottom>
    </border>
    <border>
      <left style="double">
        <color theme="1" tint="0.499984740745262"/>
      </left>
      <right style="thin">
        <color theme="1" tint="0.499984740745262"/>
      </right>
      <top/>
      <bottom style="thin">
        <color theme="1" tint="0.499984740745262"/>
      </bottom>
    </border>
    <border>
      <left style="thin">
        <color indexed="23"/>
      </left>
      <right/>
      <top style="thin">
        <color theme="1" tint="0.499984740745262"/>
      </top>
      <bottom style="thin">
        <color theme="1" tint="0.499984740745262"/>
      </bottom>
    </border>
    <border>
      <left style="thin">
        <color indexed="23"/>
      </left>
      <right/>
      <top/>
      <bottom/>
    </border>
    <border>
      <left style="double">
        <color rgb="FF808080"/>
      </left>
      <right/>
      <top/>
      <bottom/>
    </border>
    <border>
      <left style="double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/>
      </bottom>
    </border>
    <border>
      <left/>
      <right style="thin">
        <color theme="1" tint="0.499984740745262"/>
      </right>
      <top style="thin">
        <color theme="1" tint="0.499984740745262"/>
      </top>
      <bottom style="thin">
        <color theme="1"/>
      </bottom>
    </border>
    <border>
      <left/>
      <right style="double">
        <color indexed="23"/>
      </right>
      <top style="thin">
        <color theme="1" tint="0.499984740745262"/>
      </top>
      <bottom style="thin">
        <color theme="1"/>
      </bottom>
    </border>
    <border>
      <left/>
      <right/>
      <top style="thin">
        <color theme="1" tint="0.499984740745262"/>
      </top>
      <bottom style="thin">
        <color theme="1"/>
      </bottom>
    </border>
    <border>
      <left style="double">
        <color indexed="23"/>
      </left>
      <right style="thin">
        <color indexed="23"/>
      </right>
      <top style="thin">
        <color theme="1" tint="0.499984740745262"/>
      </top>
      <bottom style="thin">
        <color theme="1"/>
      </bottom>
    </border>
    <border>
      <left/>
      <right style="thin">
        <color indexed="23"/>
      </right>
      <top style="thin">
        <color theme="1" tint="0.499984740745262"/>
      </top>
      <bottom style="thin">
        <color theme="1"/>
      </bottom>
    </border>
    <border>
      <left/>
      <right style="hair">
        <color indexed="23"/>
      </right>
      <top style="thin">
        <color theme="1" tint="0.499984740745262"/>
      </top>
      <bottom style="thin">
        <color theme="1"/>
      </bottom>
    </border>
    <border>
      <left style="thin">
        <color indexed="23"/>
      </left>
      <right style="thin">
        <color indexed="23"/>
      </right>
      <top style="thin">
        <color theme="1" tint="0.499984740745262"/>
      </top>
      <bottom style="thin">
        <color theme="1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/>
      </bottom>
    </border>
    <border>
      <left style="thin">
        <color theme="1" tint="0.499984740745262"/>
      </left>
      <right/>
      <top style="thin">
        <color theme="1" tint="0.499984740745262"/>
      </top>
      <bottom style="thin">
        <color theme="1"/>
      </bottom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 style="thin">
        <color theme="1"/>
      </bottom>
    </border>
    <border>
      <left style="double">
        <color indexed="23"/>
      </left>
      <right/>
      <top style="thin">
        <color theme="1" tint="0.499984740745262"/>
      </top>
      <bottom style="thin">
        <color theme="1"/>
      </bottom>
    </border>
    <border>
      <left/>
      <right style="double">
        <color theme="1" tint="0.499984740745262"/>
      </right>
      <top style="thin">
        <color theme="1" tint="0.499984740745262"/>
      </top>
      <bottom style="thin">
        <color theme="1"/>
      </bottom>
    </border>
    <border>
      <left style="thin">
        <color indexed="23"/>
      </left>
      <right/>
      <top/>
      <bottom style="thin">
        <color theme="1" tint="0.499984740745262"/>
      </bottom>
    </border>
    <border>
      <left style="double">
        <color theme="1" tint="0.499984740745262"/>
      </left>
      <right style="thin">
        <color theme="1" tint="0.499984740745262"/>
      </right>
      <top style="double">
        <color theme="1" tint="0.499984740745262"/>
      </top>
      <bottom style="double">
        <color indexed="23"/>
      </bottom>
    </border>
    <border>
      <left/>
      <right style="double">
        <color indexed="23"/>
      </right>
      <top style="double">
        <color theme="1" tint="0.499984740745262"/>
      </top>
      <bottom style="double">
        <color indexed="23"/>
      </bottom>
    </border>
    <border>
      <left style="double">
        <color indexed="23"/>
      </left>
      <right style="thin">
        <color theme="1" tint="0.499984740745262"/>
      </right>
      <top style="double">
        <color theme="1" tint="0.499984740745262"/>
      </top>
      <bottom style="double">
        <color indexed="23"/>
      </bottom>
    </border>
    <border>
      <left/>
      <right style="double">
        <color theme="1" tint="0.499984740745262"/>
      </right>
      <top style="double">
        <color theme="1" tint="0.499984740745262"/>
      </top>
      <bottom style="double">
        <color indexed="23"/>
      </bottom>
    </border>
    <border>
      <left style="double">
        <color theme="1" tint="0.499984740745262"/>
      </left>
      <right/>
      <top/>
      <bottom style="double">
        <color indexed="23"/>
      </bottom>
    </border>
    <border>
      <left/>
      <right style="thin">
        <color theme="1" tint="0.499984740745262"/>
      </right>
      <top/>
      <bottom style="double">
        <color indexed="23"/>
      </bottom>
    </border>
    <border>
      <left/>
      <right/>
      <top/>
      <bottom style="double">
        <color indexed="23"/>
      </bottom>
    </border>
    <border>
      <left/>
      <right style="double">
        <color indexed="23"/>
      </right>
      <top/>
      <bottom style="double">
        <color indexed="23"/>
      </bottom>
    </border>
    <border>
      <left/>
      <right/>
      <top style="thin">
        <color theme="1" tint="0.499984740745262"/>
      </top>
      <bottom style="double">
        <color indexed="23"/>
      </bottom>
    </border>
    <border>
      <left style="thin">
        <color theme="1" tint="0.499984740745262"/>
      </left>
      <right/>
      <top/>
      <bottom style="double">
        <color indexed="23"/>
      </bottom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 style="double">
        <color indexed="23"/>
      </bottom>
    </border>
    <border>
      <left style="double">
        <color indexed="23"/>
      </left>
      <right/>
      <top/>
      <bottom style="double">
        <color indexed="23"/>
      </bottom>
    </border>
    <border>
      <left/>
      <right style="double">
        <color theme="1" tint="0.499984740745262"/>
      </right>
      <top/>
      <bottom style="double">
        <color indexed="23"/>
      </bottom>
    </border>
    <border>
      <left style="double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</border>
    <border>
      <left/>
      <right style="thin">
        <color indexed="64"/>
      </right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double">
        <color indexed="23"/>
      </right>
      <top/>
      <bottom style="thin">
        <color theme="1" tint="0.499984740745262"/>
      </bottom>
    </border>
    <border>
      <left style="thin">
        <color indexed="23"/>
      </left>
      <right style="thin">
        <color theme="1" tint="0.499984740745262"/>
      </right>
      <top/>
      <bottom style="thin">
        <color theme="1" tint="0.499984740745262"/>
      </bottom>
    </border>
    <border>
      <left style="hair">
        <color theme="1" tint="0.499984740745262"/>
      </left>
      <right style="double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 tint="0.499984740745262"/>
      </left>
      <right style="hair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 tint="0.499984740745262"/>
      </left>
      <right style="thin">
        <color theme="1" tint="0.499984740745262"/>
      </right>
      <top/>
      <bottom style="double">
        <color indexed="23"/>
      </bottom>
    </border>
    <border>
      <left/>
      <right style="thin">
        <color indexed="23"/>
      </right>
      <top/>
      <bottom style="double">
        <color indexed="23"/>
      </bottom>
    </border>
    <border>
      <left style="thin">
        <color indexed="23"/>
      </left>
      <right/>
      <top/>
      <bottom style="double">
        <color indexed="23"/>
      </bottom>
    </border>
    <border>
      <left style="thin">
        <color theme="1" tint="0.499984740745262"/>
      </left>
      <right style="hair">
        <color indexed="23"/>
      </right>
      <top/>
      <bottom style="double">
        <color indexed="23"/>
      </bottom>
    </border>
    <border>
      <left/>
      <right style="hair">
        <color indexed="23"/>
      </right>
      <top/>
      <bottom style="double">
        <color indexed="23"/>
      </bottom>
    </border>
    <border>
      <left style="hair">
        <color theme="1" tint="0.499984740745262"/>
      </left>
      <right style="double">
        <color theme="1" tint="0.499984740745262"/>
      </right>
      <top/>
      <bottom style="double">
        <color indexed="23"/>
      </bottom>
    </border>
    <border>
      <left style="hair">
        <color indexed="64"/>
      </left>
      <right style="hair">
        <color indexed="64"/>
      </right>
      <top/>
      <bottom style="double">
        <color indexed="23"/>
      </bottom>
    </border>
    <border>
      <left style="hair">
        <color indexed="64"/>
      </left>
      <right style="double">
        <color indexed="23"/>
      </right>
      <top/>
      <bottom style="double">
        <color indexed="23"/>
      </bottom>
    </border>
    <border>
      <left/>
      <right style="thin">
        <color theme="1" tint="0.499984740745262"/>
      </right>
      <top/>
      <bottom style="hair">
        <color indexed="23"/>
      </bottom>
    </border>
    <border>
      <left/>
      <right style="hair">
        <color indexed="23"/>
      </right>
      <top/>
      <bottom style="hair">
        <color indexed="23"/>
      </bottom>
    </border>
    <border>
      <left style="double">
        <color theme="1" tint="0.499984740745262"/>
      </left>
      <right/>
      <top style="double">
        <color indexed="23"/>
      </top>
      <bottom/>
    </border>
    <border>
      <left/>
      <right/>
      <top style="double">
        <color indexed="23"/>
      </top>
      <bottom/>
    </border>
    <border>
      <left style="double">
        <color indexed="23"/>
      </left>
      <right style="hair">
        <color indexed="23"/>
      </right>
      <top style="double">
        <color indexed="23"/>
      </top>
      <bottom/>
    </border>
    <border>
      <left/>
      <right style="hair">
        <color indexed="23"/>
      </right>
      <top style="double">
        <color indexed="23"/>
      </top>
      <bottom/>
    </border>
    <border>
      <left style="thin">
        <color indexed="23"/>
      </left>
      <right style="thin">
        <color indexed="23"/>
      </right>
      <top style="double">
        <color indexed="23"/>
      </top>
      <bottom/>
    </border>
    <border>
      <left/>
      <right style="thin">
        <color indexed="23"/>
      </right>
      <top style="double">
        <color indexed="23"/>
      </top>
      <bottom/>
    </border>
    <border>
      <left style="thin">
        <color theme="1" tint="0.499984740745262"/>
      </left>
      <right style="hair">
        <color indexed="23"/>
      </right>
      <top style="double">
        <color indexed="23"/>
      </top>
      <bottom/>
    </border>
    <border>
      <left style="thin">
        <color theme="1" tint="0.499984740745262"/>
      </left>
      <right/>
      <top style="double">
        <color indexed="23"/>
      </top>
      <bottom/>
    </border>
    <border>
      <left style="hair">
        <color theme="1" tint="0.499984740745262"/>
      </left>
      <right style="hair">
        <color theme="1" tint="0.499984740745262"/>
      </right>
      <top style="double">
        <color indexed="23"/>
      </top>
      <bottom style="thin">
        <color theme="1" tint="0.499984740745262"/>
      </bottom>
    </border>
    <border>
      <left/>
      <right style="thin">
        <color theme="1" tint="0.499984740745262"/>
      </right>
      <top style="double">
        <color indexed="23"/>
      </top>
      <bottom/>
    </border>
    <border>
      <left style="double">
        <color indexed="23"/>
      </left>
      <right/>
      <top style="double">
        <color indexed="23"/>
      </top>
      <bottom/>
    </border>
    <border>
      <left/>
      <right style="double">
        <color indexed="23"/>
      </right>
      <top style="double">
        <color indexed="23"/>
      </top>
      <bottom/>
    </border>
    <border>
      <left style="thin">
        <color theme="1" tint="0.499984740745262"/>
      </left>
      <right style="hair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hair">
        <color indexed="23"/>
      </right>
      <top/>
      <bottom/>
    </border>
    <border>
      <left style="double">
        <color theme="1" tint="0.499984740745262"/>
      </left>
      <right style="hair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 tint="0.499984740745262"/>
      </left>
      <right/>
      <top/>
      <bottom style="double">
        <color theme="1" tint="0.499984740745262"/>
      </bottom>
    </border>
    <border>
      <left/>
      <right/>
      <top/>
      <bottom style="double">
        <color theme="1" tint="0.499984740745262"/>
      </bottom>
    </border>
    <border>
      <left style="double">
        <color indexed="23"/>
      </left>
      <right style="hair">
        <color indexed="23"/>
      </right>
      <top/>
      <bottom style="double">
        <color theme="1" tint="0.499984740745262"/>
      </bottom>
    </border>
    <border>
      <left/>
      <right style="hair">
        <color indexed="23"/>
      </right>
      <top/>
      <bottom style="double">
        <color theme="1" tint="0.499984740745262"/>
      </bottom>
    </border>
    <border>
      <left style="thin">
        <color indexed="23"/>
      </left>
      <right style="thin">
        <color indexed="23"/>
      </right>
      <top/>
      <bottom style="double">
        <color theme="1" tint="0.499984740745262"/>
      </bottom>
    </border>
    <border>
      <left/>
      <right style="thin">
        <color indexed="23"/>
      </right>
      <top/>
      <bottom style="double">
        <color theme="1" tint="0.499984740745262"/>
      </bottom>
    </border>
    <border>
      <left/>
      <right style="thin">
        <color indexed="23"/>
      </right>
      <top style="thin">
        <color indexed="23"/>
      </top>
      <bottom style="double">
        <color theme="1" tint="0.499984740745262"/>
      </bottom>
    </border>
    <border>
      <left style="thin">
        <color theme="1" tint="0.499984740745262"/>
      </left>
      <right style="hair">
        <color indexed="23"/>
      </right>
      <top/>
      <bottom style="double">
        <color theme="1" tint="0.499984740745262"/>
      </bottom>
    </border>
    <border>
      <left style="thin">
        <color theme="1" tint="0.499984740745262"/>
      </left>
      <right style="hair">
        <color indexed="23"/>
      </right>
      <top style="thin">
        <color theme="1" tint="0.499984740745262"/>
      </top>
      <bottom style="double">
        <color theme="1" tint="0.499984740745262"/>
      </bottom>
    </border>
    <border>
      <left/>
      <right style="hair">
        <color indexed="23"/>
      </right>
      <top style="thin">
        <color theme="1" tint="0.499984740745262"/>
      </top>
      <bottom style="double">
        <color theme="1" tint="0.499984740745262"/>
      </bottom>
    </border>
    <border>
      <left/>
      <right/>
      <top style="thin">
        <color theme="1" tint="0.499984740745262"/>
      </top>
      <bottom style="double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double">
        <color theme="1" tint="0.499984740745262"/>
      </bottom>
    </border>
    <border>
      <left/>
      <right style="thin">
        <color theme="1" tint="0.499984740745262"/>
      </right>
      <top style="thin">
        <color theme="1" tint="0.499984740745262"/>
      </top>
      <bottom style="double">
        <color theme="1" tint="0.499984740745262"/>
      </bottom>
    </border>
    <border>
      <left/>
      <right style="double">
        <color indexed="23"/>
      </right>
      <top style="thin">
        <color theme="1" tint="0.499984740745262"/>
      </top>
      <bottom style="double">
        <color theme="1" tint="0.499984740745262"/>
      </bottom>
    </border>
    <border>
      <left style="double">
        <color indexed="23"/>
      </left>
      <right/>
      <top style="thin">
        <color theme="1" tint="0.499984740745262"/>
      </top>
      <bottom style="double">
        <color theme="1" tint="0.499984740745262"/>
      </bottom>
    </border>
    <border>
      <left style="thin">
        <color theme="1" tint="0.499984740745262"/>
      </left>
      <right style="double">
        <color indexed="23"/>
      </right>
      <top style="thin">
        <color theme="1" tint="0.499984740745262"/>
      </top>
      <bottom style="double">
        <color theme="1" tint="0.499984740745262"/>
      </bottom>
    </border>
    <border>
      <left style="double">
        <color indexed="23"/>
      </left>
      <right style="thin">
        <color theme="1" tint="0.499984740745262"/>
      </right>
      <top style="thin">
        <color theme="1" tint="0.499984740745262"/>
      </top>
      <bottom style="double">
        <color theme="1" tint="0.499984740745262"/>
      </bottom>
    </border>
    <border>
      <left style="double">
        <color indexed="23"/>
      </left>
      <right style="double">
        <color indexed="23"/>
      </right>
      <top style="thin">
        <color theme="1" tint="0.499984740745262"/>
      </top>
      <bottom style="double">
        <color theme="1" tint="0.499984740745262"/>
      </bottom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</border>
    <border>
      <left/>
      <right/>
      <top style="double">
        <color theme="1" tint="0.499984740745262"/>
      </top>
      <bottom style="double">
        <color theme="1" tint="0.499984740745262"/>
      </bottom>
    </border>
    <border>
      <left/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</border>
    <border>
      <left style="double">
        <color theme="1" tint="0.499984740745262"/>
      </left>
      <right style="thin">
        <color theme="1" tint="0.499984740745262"/>
      </right>
      <top style="double">
        <color theme="1" tint="0.499984740745262"/>
      </top>
      <bottom style="double">
        <color theme="1" tint="0.499984740745262"/>
      </bottom>
    </border>
    <border>
      <left/>
      <right style="thin">
        <color theme="1" tint="0.499984740745262"/>
      </right>
      <top style="double">
        <color theme="1" tint="0.499984740745262"/>
      </top>
      <bottom style="double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 style="double">
        <color theme="1" tint="0.499984740745262"/>
      </top>
      <bottom style="double">
        <color theme="1" tint="0.499984740745262"/>
      </bottom>
    </border>
    <border>
      <left style="double">
        <color theme="1" tint="0.499984740745262"/>
      </left>
      <right style="thin">
        <color indexed="64"/>
      </right>
      <top style="double">
        <color theme="1" tint="0.499984740745262"/>
      </top>
      <bottom style="double">
        <color theme="1" tint="0.499984740745262"/>
      </bottom>
    </border>
    <border>
      <left/>
      <right style="thin">
        <color indexed="64"/>
      </right>
      <top style="double">
        <color theme="1" tint="0.499984740745262"/>
      </top>
      <bottom style="double">
        <color theme="1" tint="0.499984740745262"/>
      </bottom>
    </border>
    <border>
      <left style="thin">
        <color theme="1" tint="0.499984740745262"/>
      </left>
      <right style="thin">
        <color indexed="64"/>
      </right>
      <top style="double">
        <color theme="1" tint="0.499984740745262"/>
      </top>
      <bottom style="double">
        <color theme="1" tint="0.499984740745262"/>
      </bottom>
    </border>
    <border>
      <left style="double">
        <color theme="1" tint="0.499984740745262"/>
      </left>
      <right/>
      <top style="double">
        <color theme="1" tint="0.499984740745262"/>
      </top>
      <bottom style="double">
        <color theme="1" tint="0.499984740745262"/>
      </bottom>
    </border>
    <border>
      <left style="double">
        <color theme="1" tint="0.499984740745262"/>
      </left>
      <right style="thin">
        <color theme="1" tint="0.499984740745262"/>
      </right>
      <top style="thin">
        <color theme="1" tint="0.499984740745262"/>
      </top>
      <bottom style="double">
        <color theme="1" tint="0.499984740745262"/>
      </bottom>
    </border>
    <border>
      <left style="thin">
        <color theme="1" tint="0.499984740745262"/>
      </left>
      <right style="double">
        <color theme="1" tint="0.499984740745262"/>
      </right>
      <top style="thin">
        <color theme="1" tint="0.499984740745262"/>
      </top>
      <bottom style="double">
        <color theme="1" tint="0.499984740745262"/>
      </bottom>
    </border>
    <border>
      <left/>
      <right style="double">
        <color theme="1" tint="0.499984740745262"/>
      </right>
      <top style="thin">
        <color theme="1" tint="0.499984740745262"/>
      </top>
      <bottom style="double">
        <color theme="1" tint="0.499984740745262"/>
      </bottom>
    </border>
    <border>
      <left style="thin">
        <color theme="1" tint="0.499984740745262"/>
      </left>
      <right/>
      <top/>
      <bottom style="double">
        <color theme="1" tint="0.499984740745262"/>
      </bottom>
    </border>
    <border>
      <left/>
      <right style="thin">
        <color theme="1" tint="0.499984740745262"/>
      </right>
      <top/>
      <bottom style="double">
        <color theme="1" tint="0.499984740745262"/>
      </bottom>
    </border>
    <border>
      <left/>
      <right style="double">
        <color theme="1" tint="0.499984740745262"/>
      </right>
      <top/>
      <bottom style="double">
        <color theme="1" tint="0.499984740745262"/>
      </bottom>
    </border>
    <border>
      <left style="double">
        <color indexed="64"/>
      </left>
      <right style="hair">
        <color auto="1"/>
      </right>
      <top style="double">
        <color indexed="64"/>
      </top>
      <bottom style="double">
        <color indexed="64"/>
      </bottom>
    </border>
    <border>
      <left/>
      <right/>
      <top style="double">
        <color indexed="64"/>
      </top>
      <bottom style="double">
        <color indexed="64"/>
      </bottom>
    </border>
    <border>
      <left/>
      <right style="hair">
        <color auto="1"/>
      </right>
      <top style="double">
        <color indexed="64"/>
      </top>
      <bottom style="double">
        <color indexed="64"/>
      </bottom>
    </border>
    <border>
      <left/>
      <right style="double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hair">
        <color auto="1"/>
      </right>
      <top/>
      <bottom style="thin">
        <color theme="1" tint="0.499984740745262"/>
      </bottom>
    </border>
    <border>
      <left/>
      <right style="double">
        <color indexed="64"/>
      </right>
      <top/>
      <bottom style="thin">
        <color theme="1" tint="0.499984740745262"/>
      </bottom>
    </border>
    <border>
      <left style="double">
        <color indexed="64"/>
      </left>
      <right style="hair">
        <color auto="1"/>
      </right>
      <top style="thin">
        <color theme="1" tint="0.499984740745262"/>
      </top>
      <bottom style="thin">
        <color theme="1" tint="0.499984740745262"/>
      </bottom>
    </border>
    <border>
      <left style="double">
        <color auto="1"/>
      </left>
      <right style="double">
        <color indexed="64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64"/>
      </left>
      <right style="hair">
        <color auto="1"/>
      </right>
      <top/>
      <bottom/>
    </border>
    <border>
      <left style="double">
        <color indexed="64"/>
      </left>
      <right style="double">
        <color auto="1"/>
      </right>
      <top style="thin">
        <color theme="1" tint="0.499984740745262"/>
      </top>
      <bottom/>
    </border>
    <border>
      <left/>
      <right style="double">
        <color auto="1"/>
      </right>
      <top style="thin">
        <color theme="1" tint="0.499984740745262"/>
      </top>
      <bottom/>
    </border>
    <border>
      <left style="double">
        <color auto="1"/>
      </left>
      <right style="double">
        <color auto="1"/>
      </right>
      <top style="thin">
        <color theme="1" tint="0.499984740745262"/>
      </top>
      <bottom style="thin">
        <color theme="1" tint="0.499984740745262"/>
      </bottom>
    </border>
    <border>
      <left/>
      <right style="double">
        <color auto="1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64"/>
      </left>
      <right style="double">
        <color auto="1"/>
      </right>
      <top/>
      <bottom/>
    </border>
    <border>
      <left style="double">
        <color indexed="64"/>
      </left>
      <right style="double">
        <color indexed="64"/>
      </right>
      <top style="thin">
        <color theme="1" tint="0.499984740745262"/>
      </top>
      <bottom style="thin">
        <color indexed="64"/>
      </bottom>
    </border>
    <border>
      <left/>
      <right/>
      <top style="thin">
        <color theme="1" tint="0.499984740745262"/>
      </top>
      <bottom style="thin">
        <color indexed="64"/>
      </bottom>
    </border>
    <border>
      <left/>
      <right style="double">
        <color indexed="64"/>
      </right>
      <top style="thin">
        <color theme="1" tint="0.499984740745262"/>
      </top>
      <bottom style="thin">
        <color indexed="64"/>
      </bottom>
    </border>
    <border>
      <left style="double">
        <color indexed="64"/>
      </left>
      <right style="thin">
        <color theme="1" tint="0.499984740745262"/>
      </right>
      <top/>
      <bottom style="thin">
        <color theme="1" tint="0.499984740745262"/>
      </bottom>
    </border>
    <border>
      <left/>
      <right/>
      <top/>
      <bottom style="thin">
        <color theme="1"/>
      </bottom>
    </border>
    <border>
      <left/>
      <right style="thin">
        <color indexed="23"/>
      </right>
      <top/>
      <bottom style="thin">
        <color indexed="23"/>
      </bottom>
    </border>
    <border>
      <left/>
      <right style="thin">
        <color indexed="23"/>
      </right>
      <top style="thin">
        <color indexed="23"/>
      </top>
      <bottom/>
    </border>
    <border>
      <left/>
      <right style="thin">
        <color indexed="23"/>
      </right>
      <top style="thin">
        <color indexed="23"/>
      </top>
      <bottom style="double">
        <color indexed="64"/>
      </bottom>
    </border>
    <border>
      <left style="thin">
        <color theme="1" tint="0.499984740745262"/>
      </left>
      <right style="thin">
        <color indexed="23"/>
      </right>
      <top style="thin">
        <color theme="1" tint="0.499984740745262"/>
      </top>
      <bottom style="double">
        <color indexed="64"/>
      </bottom>
    </border>
    <border>
      <left style="double">
        <color auto="1"/>
      </left>
      <right style="hair">
        <color auto="1"/>
      </right>
      <top/>
      <bottom/>
    </border>
    <border>
      <left style="double">
        <color auto="1"/>
      </left>
      <right style="thin">
        <color auto="1"/>
      </right>
      <top/>
      <bottom style="double">
        <color indexed="64"/>
      </bottom>
    </border>
    <border>
      <left/>
      <right style="hair">
        <color auto="1"/>
      </right>
      <top/>
      <bottom style="double">
        <color indexed="64"/>
      </bottom>
    </border>
    <border>
      <left style="hair">
        <color indexed="64"/>
      </left>
      <right style="hair">
        <color indexed="64"/>
      </right>
      <top/>
      <bottom style="double">
        <color indexed="64"/>
      </bottom>
    </border>
    <border>
      <left style="thin">
        <color auto="1"/>
      </left>
      <right style="hair">
        <color indexed="64"/>
      </right>
      <top/>
      <bottom style="double">
        <color indexed="64"/>
      </bottom>
    </border>
    <border>
      <left style="double">
        <color auto="1"/>
      </left>
      <right style="hair">
        <color indexed="64"/>
      </right>
      <top/>
      <bottom style="double">
        <color indexed="64"/>
      </bottom>
    </border>
    <border>
      <left style="hair">
        <color indexed="64"/>
      </left>
      <right style="thin">
        <color auto="1"/>
      </right>
      <top/>
      <bottom style="double">
        <color indexed="64"/>
      </bottom>
    </border>
    <border>
      <left style="hair">
        <color indexed="64"/>
      </left>
      <right style="double">
        <color auto="1"/>
      </right>
      <top/>
      <bottom style="double">
        <color indexed="64"/>
      </bottom>
    </border>
    <border>
      <left style="thin">
        <color auto="1"/>
      </left>
      <right style="double">
        <color theme="1"/>
      </right>
      <top style="double">
        <color auto="1"/>
      </top>
      <bottom style="hair">
        <color auto="1"/>
      </bottom>
    </border>
    <border>
      <left/>
      <right style="double">
        <color theme="1"/>
      </right>
      <top style="double">
        <color auto="1"/>
      </top>
      <bottom style="hair">
        <color auto="1"/>
      </bottom>
    </border>
    <border>
      <left style="double">
        <color theme="1"/>
      </left>
      <right style="thin">
        <color indexed="64"/>
      </right>
      <top style="double">
        <color indexed="64"/>
      </top>
      <bottom style="hair">
        <color auto="1"/>
      </bottom>
    </border>
    <border>
      <left style="hair">
        <color auto="1"/>
      </left>
      <right style="hair">
        <color auto="1"/>
      </right>
      <top style="double">
        <color auto="1"/>
      </top>
      <bottom style="hair">
        <color auto="1"/>
      </bottom>
    </border>
    <border>
      <left style="hair">
        <color auto="1"/>
      </left>
      <right style="double">
        <color auto="1"/>
      </right>
      <top style="double">
        <color auto="1"/>
      </top>
      <bottom style="hair">
        <color auto="1"/>
      </bottom>
    </border>
    <border>
      <left style="thin">
        <color auto="1"/>
      </left>
      <right style="double">
        <color theme="1"/>
      </right>
      <top style="hair">
        <color auto="1"/>
      </top>
      <bottom style="hair">
        <color auto="1"/>
      </bottom>
    </border>
    <border>
      <left/>
      <right style="double">
        <color theme="1"/>
      </right>
      <top style="hair">
        <color auto="1"/>
      </top>
      <bottom style="hair">
        <color auto="1"/>
      </bottom>
    </border>
    <border>
      <left style="thin">
        <color indexed="64"/>
      </left>
      <right style="double">
        <color theme="1"/>
      </right>
      <top/>
      <bottom/>
    </border>
    <border>
      <left/>
      <right style="double">
        <color theme="1"/>
      </right>
      <top/>
      <bottom/>
    </border>
    <border>
      <left style="thin">
        <color auto="1"/>
      </left>
      <right style="hair">
        <color auto="1"/>
      </right>
      <top/>
      <bottom/>
    </border>
    <border>
      <left style="thin">
        <color indexed="64"/>
      </left>
      <right style="double">
        <color theme="1"/>
      </right>
      <top/>
      <bottom style="hair">
        <color auto="1"/>
      </bottom>
    </border>
    <border>
      <left style="double">
        <color auto="1"/>
      </left>
      <right style="thin">
        <color auto="1"/>
      </right>
      <top/>
      <bottom style="hair">
        <color auto="1"/>
      </bottom>
    </border>
    <border>
      <left style="thin">
        <color auto="1"/>
      </left>
      <right style="hair">
        <color indexed="64"/>
      </right>
      <top/>
      <bottom style="hair">
        <color auto="1"/>
      </bottom>
    </border>
    <border>
      <left style="hair">
        <color indexed="64"/>
      </left>
      <right style="hair">
        <color indexed="64"/>
      </right>
      <top/>
      <bottom style="hair">
        <color auto="1"/>
      </bottom>
    </border>
    <border>
      <left style="hair">
        <color indexed="64"/>
      </left>
      <right style="thin">
        <color auto="1"/>
      </right>
      <top/>
      <bottom style="hair">
        <color auto="1"/>
      </bottom>
    </border>
    <border>
      <left style="hair">
        <color indexed="64"/>
      </left>
      <right style="double">
        <color auto="1"/>
      </right>
      <top/>
      <bottom style="hair">
        <color auto="1"/>
      </bottom>
    </border>
    <border>
      <left style="double">
        <color auto="1"/>
      </left>
      <right style="hair">
        <color indexed="64"/>
      </right>
      <top/>
      <bottom style="hair">
        <color auto="1"/>
      </bottom>
    </border>
    <border>
      <left style="double">
        <color auto="1"/>
      </left>
      <right style="double">
        <color indexed="64"/>
      </right>
      <top/>
      <bottom style="hair">
        <color indexed="64"/>
      </bottom>
    </border>
    <border>
      <left style="thin">
        <color indexed="64"/>
      </left>
      <right/>
      <top/>
      <bottom style="hair">
        <color auto="1"/>
      </bottom>
    </border>
    <border>
      <left/>
      <right style="double">
        <color theme="1"/>
      </right>
      <top/>
      <bottom style="hair">
        <color auto="1"/>
      </bottom>
    </border>
    <border>
      <left style="thin">
        <color auto="1"/>
      </left>
      <right style="double">
        <color theme="1"/>
      </right>
      <top style="hair">
        <color auto="1"/>
      </top>
      <bottom style="double">
        <color indexed="64"/>
      </bottom>
    </border>
    <border>
      <left/>
      <right style="double">
        <color theme="1"/>
      </right>
      <top style="hair">
        <color auto="1"/>
      </top>
      <bottom style="double">
        <color indexed="64"/>
      </bottom>
    </border>
    <border>
      <left style="thin">
        <color auto="1"/>
      </left>
      <right style="hair">
        <color auto="1"/>
      </right>
      <top style="hair">
        <color auto="1"/>
      </top>
      <bottom style="double">
        <color indexed="64"/>
      </bottom>
    </border>
    <border>
      <left style="double">
        <color indexed="64"/>
      </left>
      <right style="thin">
        <color indexed="64"/>
      </right>
      <top style="hair">
        <color auto="1"/>
      </top>
      <bottom style="double">
        <color indexed="64"/>
      </bottom>
    </border>
    <border>
      <left style="double">
        <color indexed="64"/>
      </left>
      <right style="double">
        <color auto="1"/>
      </right>
      <top style="hair">
        <color auto="1"/>
      </top>
      <bottom style="double">
        <color indexed="64"/>
      </bottom>
    </border>
    <border>
      <left style="double">
        <color indexed="64"/>
      </left>
      <right style="double">
        <color indexed="64"/>
      </right>
      <top/>
      <bottom style="double">
        <color indexed="64"/>
      </bottom>
    </border>
    <border>
      <left style="thin">
        <color indexed="64"/>
      </left>
      <right style="double">
        <color theme="1"/>
      </right>
      <top style="double">
        <color auto="1"/>
      </top>
      <bottom style="double">
        <color indexed="64"/>
      </bottom>
    </border>
    <border>
      <left/>
      <right style="double">
        <color theme="1"/>
      </right>
      <top style="double">
        <color auto="1"/>
      </top>
      <bottom style="double">
        <color indexed="64"/>
      </bottom>
    </border>
    <border>
      <left style="thin">
        <color indexed="64"/>
      </left>
      <right style="hair">
        <color auto="1"/>
      </right>
      <top style="double">
        <color auto="1"/>
      </top>
      <bottom style="double">
        <color indexed="64"/>
      </bottom>
    </border>
    <border>
      <left/>
      <right style="hair">
        <color auto="1"/>
      </right>
      <top style="double">
        <color auto="1"/>
      </top>
      <bottom style="double">
        <color indexed="64"/>
      </bottom>
    </border>
    <border>
      <left style="double">
        <color auto="1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double">
        <color auto="1"/>
      </left>
      <right style="double">
        <color theme="1"/>
      </right>
      <top style="hair">
        <color indexed="64"/>
      </top>
      <bottom style="hair">
        <color indexed="64"/>
      </bottom>
    </border>
    <border>
      <left style="double">
        <color auto="1"/>
      </left>
      <right style="double">
        <color theme="1"/>
      </right>
      <top/>
      <bottom style="hair">
        <color indexed="64"/>
      </bottom>
    </border>
    <border>
      <left style="double">
        <color theme="1"/>
      </left>
      <right style="double">
        <color auto="1"/>
      </right>
      <top/>
      <bottom style="hair">
        <color auto="1"/>
      </bottom>
    </border>
    <border>
      <left style="double">
        <color auto="1"/>
      </left>
      <right style="double">
        <color theme="1"/>
      </right>
      <top/>
      <bottom/>
    </border>
    <border>
      <left style="double">
        <color theme="1"/>
      </left>
      <right style="double">
        <color auto="1"/>
      </right>
      <top style="hair">
        <color auto="1"/>
      </top>
      <bottom style="hair">
        <color auto="1"/>
      </bottom>
    </border>
    <border>
      <left style="double">
        <color theme="1"/>
      </left>
      <right style="double">
        <color auto="1"/>
      </right>
      <top/>
      <bottom/>
    </border>
    <border>
      <left style="double">
        <color theme="1"/>
      </left>
      <right style="hair">
        <color auto="1"/>
      </right>
      <top style="double">
        <color theme="1"/>
      </top>
      <bottom style="hair">
        <color auto="1"/>
      </bottom>
    </border>
    <border>
      <left/>
      <right style="hair">
        <color auto="1"/>
      </right>
      <top style="double">
        <color theme="1"/>
      </top>
      <bottom/>
    </border>
    <border>
      <left style="double">
        <color auto="1"/>
      </left>
      <right style="hair">
        <color auto="1"/>
      </right>
      <top style="double">
        <color theme="1"/>
      </top>
      <bottom style="hair">
        <color auto="1"/>
      </bottom>
    </border>
    <border>
      <left/>
      <right/>
      <top style="double">
        <color theme="1"/>
      </top>
      <bottom/>
    </border>
    <border>
      <left/>
      <right/>
      <top style="double">
        <color theme="1"/>
      </top>
      <bottom style="hair">
        <color auto="1"/>
      </bottom>
    </border>
    <border>
      <left/>
      <right style="hair">
        <color auto="1"/>
      </right>
      <top style="double">
        <color theme="1"/>
      </top>
      <bottom style="hair">
        <color auto="1"/>
      </bottom>
    </border>
    <border>
      <left style="double">
        <color indexed="64"/>
      </left>
      <right style="thin">
        <color theme="1" tint="0.499984740745262"/>
      </right>
      <top style="double">
        <color theme="1"/>
      </top>
      <bottom style="thin">
        <color theme="1" tint="0.499984740745262"/>
      </bottom>
    </border>
    <border>
      <left style="thin">
        <color indexed="64"/>
      </left>
      <right style="thin">
        <color theme="1" tint="0.499984740745262"/>
      </right>
      <top style="double">
        <color theme="1"/>
      </top>
      <bottom style="thin">
        <color theme="1" tint="0.499984740745262"/>
      </bottom>
    </border>
    <border>
      <left/>
      <right style="double">
        <color auto="1"/>
      </right>
      <top style="double">
        <color theme="1"/>
      </top>
      <bottom style="thin">
        <color indexed="64"/>
      </bottom>
    </border>
    <border>
      <left/>
      <right/>
      <top style="double">
        <color theme="1"/>
      </top>
      <bottom style="thin">
        <color indexed="64"/>
      </bottom>
    </border>
    <border>
      <left style="double">
        <color auto="1"/>
      </left>
      <right style="double">
        <color auto="1"/>
      </right>
      <top style="double">
        <color theme="1"/>
      </top>
      <bottom style="thin">
        <color indexed="64"/>
      </bottom>
    </border>
    <border>
      <left style="double">
        <color indexed="64"/>
      </left>
      <right style="double">
        <color theme="1"/>
      </right>
      <top style="double">
        <color theme="1"/>
      </top>
      <bottom style="double">
        <color theme="1"/>
      </bottom>
    </border>
    <border>
      <left style="double">
        <color indexed="64"/>
      </left>
      <right style="double">
        <color theme="1"/>
      </right>
      <top/>
      <bottom/>
    </border>
    <border>
      <left/>
      <right style="thin">
        <color auto="1"/>
      </right>
      <top style="thin">
        <color indexed="64"/>
      </top>
      <bottom style="thin">
        <color indexed="64"/>
      </bottom>
    </border>
    <border>
      <left style="double">
        <color auto="1"/>
      </left>
      <right style="thin">
        <color auto="1"/>
      </right>
      <top/>
      <bottom style="thin">
        <color indexed="64"/>
      </bottom>
    </border>
    <border>
      <left/>
      <right style="thin">
        <color auto="1"/>
      </right>
      <top/>
      <bottom style="thin">
        <color indexed="64"/>
      </bottom>
    </border>
    <border>
      <left style="double">
        <color theme="1"/>
      </left>
      <right/>
      <top/>
      <bottom style="hair">
        <color auto="1"/>
      </bottom>
    </border>
    <border>
      <left/>
      <right/>
      <top style="hair">
        <color auto="1"/>
      </top>
      <bottom style="double">
        <color theme="1"/>
      </bottom>
    </border>
    <border>
      <left style="double">
        <color auto="1"/>
      </left>
      <right style="thin">
        <color auto="1"/>
      </right>
      <top/>
      <bottom style="double">
        <color theme="1"/>
      </bottom>
    </border>
    <border>
      <left/>
      <right style="hair">
        <color auto="1"/>
      </right>
      <top/>
      <bottom style="double">
        <color theme="1"/>
      </bottom>
    </border>
    <border>
      <left style="hair">
        <color auto="1"/>
      </left>
      <right/>
      <top/>
      <bottom style="double">
        <color theme="1"/>
      </bottom>
    </border>
    <border>
      <left style="thin">
        <color auto="1"/>
      </left>
      <right style="hair">
        <color indexed="64"/>
      </right>
      <top/>
      <bottom style="double">
        <color theme="1"/>
      </bottom>
    </border>
    <border>
      <left style="double">
        <color auto="1"/>
      </left>
      <right style="hair">
        <color indexed="64"/>
      </right>
      <top/>
      <bottom style="double">
        <color theme="1"/>
      </bottom>
    </border>
    <border>
      <left style="hair">
        <color indexed="64"/>
      </left>
      <right style="thin">
        <color auto="1"/>
      </right>
      <top/>
      <bottom style="double">
        <color theme="1"/>
      </bottom>
    </border>
    <border>
      <left style="hair">
        <color indexed="64"/>
      </left>
      <right style="double">
        <color auto="1"/>
      </right>
      <top/>
      <bottom style="double">
        <color theme="1"/>
      </bottom>
    </border>
    <border>
      <left style="double">
        <color indexed="64"/>
      </left>
      <right style="double">
        <color theme="1"/>
      </right>
      <top/>
      <bottom style="double">
        <color theme="1"/>
      </bottom>
    </border>
    <border>
      <left style="double">
        <color theme="1"/>
      </left>
      <right style="double">
        <color indexed="64"/>
      </right>
      <top style="hair">
        <color auto="1"/>
      </top>
      <bottom/>
    </border>
    <border>
      <left style="double">
        <color theme="1"/>
      </left>
      <right style="thin">
        <color indexed="64"/>
      </right>
      <top style="hair">
        <color auto="1"/>
      </top>
      <bottom style="hair">
        <color theme="1"/>
      </bottom>
    </border>
    <border>
      <left/>
      <right style="thin">
        <color indexed="64"/>
      </right>
      <top style="hair">
        <color auto="1"/>
      </top>
      <bottom style="hair">
        <color theme="1"/>
      </bottom>
    </border>
    <border>
      <left style="thin">
        <color indexed="64"/>
      </left>
      <right style="hair">
        <color auto="1"/>
      </right>
      <top style="hair">
        <color auto="1"/>
      </top>
      <bottom style="hair">
        <color theme="1"/>
      </bottom>
    </border>
    <border>
      <left/>
      <right style="hair">
        <color auto="1"/>
      </right>
      <top style="hair">
        <color auto="1"/>
      </top>
      <bottom style="hair">
        <color theme="1"/>
      </bottom>
    </border>
    <border>
      <left style="hair">
        <color auto="1"/>
      </left>
      <right style="hair">
        <color auto="1"/>
      </right>
      <top style="hair">
        <color auto="1"/>
      </top>
      <bottom style="hair">
        <color theme="1"/>
      </bottom>
    </border>
    <border>
      <left style="hair">
        <color auto="1"/>
      </left>
      <right style="double">
        <color auto="1"/>
      </right>
      <top style="hair">
        <color auto="1"/>
      </top>
      <bottom style="hair">
        <color theme="1"/>
      </bottom>
    </border>
    <border>
      <left/>
      <right style="double">
        <color auto="1"/>
      </right>
      <top style="hair">
        <color auto="1"/>
      </top>
      <bottom style="hair">
        <color theme="1"/>
      </bottom>
    </border>
    <border>
      <left style="thin">
        <color auto="1"/>
      </left>
      <right style="hair">
        <color indexed="64"/>
      </right>
      <top style="hair">
        <color auto="1"/>
      </top>
      <bottom style="hair">
        <color theme="1"/>
      </bottom>
    </border>
    <border>
      <left style="hair">
        <color indexed="64"/>
      </left>
      <right style="hair">
        <color indexed="64"/>
      </right>
      <top style="hair">
        <color auto="1"/>
      </top>
      <bottom style="hair">
        <color theme="1"/>
      </bottom>
    </border>
    <border>
      <left style="double">
        <color auto="1"/>
      </left>
      <right style="hair">
        <color indexed="64"/>
      </right>
      <top style="hair">
        <color auto="1"/>
      </top>
      <bottom style="hair">
        <color theme="1"/>
      </bottom>
    </border>
    <border>
      <left/>
      <right/>
      <top style="hair">
        <color auto="1"/>
      </top>
      <bottom style="hair">
        <color theme="1"/>
      </bottom>
    </border>
    <border>
      <left style="double">
        <color auto="1"/>
      </left>
      <right style="double">
        <color auto="1"/>
      </right>
      <top style="hair">
        <color auto="1"/>
      </top>
      <bottom style="hair">
        <color theme="1"/>
      </bottom>
    </border>
    <border>
      <left style="double">
        <color auto="1"/>
      </left>
      <right style="thin">
        <color indexed="64"/>
      </right>
      <top style="hair">
        <color auto="1"/>
      </top>
      <bottom style="hair">
        <color theme="1"/>
      </bottom>
    </border>
    <border>
      <left style="thin">
        <color indexed="64"/>
      </left>
      <right style="double">
        <color theme="1"/>
      </right>
      <top style="hair">
        <color auto="1"/>
      </top>
      <bottom style="hair">
        <color theme="1"/>
      </bottom>
    </border>
    <border>
      <left/>
      <right style="double">
        <color theme="1"/>
      </right>
      <top style="hair">
        <color auto="1"/>
      </top>
      <bottom style="hair">
        <color theme="1"/>
      </bottom>
    </border>
    <border>
      <left style="double">
        <color auto="1"/>
      </left>
      <right style="double">
        <color theme="1"/>
      </right>
      <top style="hair">
        <color auto="1"/>
      </top>
      <bottom style="hair">
        <color theme="1"/>
      </bottom>
    </border>
    <border>
      <left style="double">
        <color theme="1"/>
      </left>
      <right style="double">
        <color auto="1"/>
      </right>
      <top style="hair">
        <color auto="1"/>
      </top>
      <bottom style="double">
        <color theme="1"/>
      </bottom>
    </border>
    <border>
      <left/>
      <right style="double">
        <color auto="1"/>
      </right>
      <top style="hair">
        <color auto="1"/>
      </top>
      <bottom style="double">
        <color theme="1"/>
      </bottom>
    </border>
    <border>
      <left style="double">
        <color auto="1"/>
      </left>
      <right style="double">
        <color auto="1"/>
      </right>
      <top style="hair">
        <color auto="1"/>
      </top>
      <bottom style="double">
        <color theme="1"/>
      </bottom>
    </border>
    <border>
      <left style="double">
        <color auto="1"/>
      </left>
      <right style="thin">
        <color indexed="64"/>
      </right>
      <top style="hair">
        <color auto="1"/>
      </top>
      <bottom style="double">
        <color theme="1"/>
      </bottom>
    </border>
    <border>
      <left/>
      <right style="thin">
        <color indexed="64"/>
      </right>
      <top style="hair">
        <color auto="1"/>
      </top>
      <bottom style="double">
        <color theme="1"/>
      </bottom>
    </border>
    <border>
      <left style="thin">
        <color auto="1"/>
      </left>
      <right style="double">
        <color theme="1"/>
      </right>
      <top style="hair">
        <color auto="1"/>
      </top>
      <bottom style="double">
        <color theme="1"/>
      </bottom>
    </border>
    <border>
      <left/>
      <right style="double">
        <color theme="1"/>
      </right>
      <top style="hair">
        <color auto="1"/>
      </top>
      <bottom style="double">
        <color theme="1"/>
      </bottom>
    </border>
    <border>
      <left style="thin">
        <color auto="1"/>
      </left>
      <right style="hair">
        <color auto="1"/>
      </right>
      <top style="hair">
        <color auto="1"/>
      </top>
      <bottom style="double">
        <color theme="1"/>
      </bottom>
    </border>
    <border>
      <left/>
      <right style="hair">
        <color auto="1"/>
      </right>
      <top style="hair">
        <color auto="1"/>
      </top>
      <bottom style="double">
        <color theme="1"/>
      </bottom>
    </border>
    <border>
      <left style="hair">
        <color auto="1"/>
      </left>
      <right style="hair">
        <color auto="1"/>
      </right>
      <top style="hair">
        <color auto="1"/>
      </top>
      <bottom style="double">
        <color theme="1"/>
      </bottom>
    </border>
    <border>
      <left style="hair">
        <color auto="1"/>
      </left>
      <right style="double">
        <color auto="1"/>
      </right>
      <top style="hair">
        <color auto="1"/>
      </top>
      <bottom style="double">
        <color theme="1"/>
      </bottom>
    </border>
    <border>
      <left style="thin">
        <color auto="1"/>
      </left>
      <right style="hair">
        <color indexed="64"/>
      </right>
      <top style="hair">
        <color auto="1"/>
      </top>
      <bottom style="double">
        <color theme="1"/>
      </bottom>
    </border>
    <border>
      <left style="double">
        <color auto="1"/>
      </left>
      <right style="hair">
        <color auto="1"/>
      </right>
      <top style="hair">
        <color auto="1"/>
      </top>
      <bottom style="double">
        <color theme="1"/>
      </bottom>
    </border>
    <border>
      <left style="double">
        <color indexed="64"/>
      </left>
      <right style="double">
        <color theme="1"/>
      </right>
      <top style="hair">
        <color auto="1"/>
      </top>
      <bottom style="double">
        <color theme="1"/>
      </bottom>
    </border>
    <border>
      <left/>
      <right style="double">
        <color theme="1"/>
      </right>
      <top style="double">
        <color indexed="64"/>
      </top>
      <bottom/>
    </border>
    <border>
      <left style="thin">
        <color auto="1"/>
      </left>
      <right/>
      <top style="double">
        <color auto="1"/>
      </top>
      <bottom style="hair">
        <color auto="1"/>
      </bottom>
    </border>
    <border>
      <left/>
      <right style="thin">
        <color indexed="64"/>
      </right>
      <top style="double">
        <color indexed="64"/>
      </top>
      <bottom/>
    </border>
    <border>
      <left style="hair">
        <color indexed="64"/>
      </left>
      <right style="double">
        <color auto="1"/>
      </right>
      <top style="double">
        <color auto="1"/>
      </top>
      <bottom/>
    </border>
    <border>
      <left style="hair">
        <color auto="1"/>
      </left>
      <right style="hair">
        <color auto="1"/>
      </right>
      <top style="double">
        <color indexed="64"/>
      </top>
      <bottom/>
    </border>
    <border>
      <left style="thin">
        <color auto="1"/>
      </left>
      <right style="double">
        <color theme="1"/>
      </right>
      <top style="hair">
        <color auto="1"/>
      </top>
      <bottom/>
    </border>
    <border>
      <left/>
      <right style="double">
        <color theme="1"/>
      </right>
      <top style="hair">
        <color auto="1"/>
      </top>
      <bottom/>
    </border>
    <border>
      <left style="thin">
        <color auto="1"/>
      </left>
      <right style="thin">
        <color indexed="64"/>
      </right>
      <top style="hair">
        <color auto="1"/>
      </top>
      <bottom style="double">
        <color indexed="64"/>
      </bottom>
    </border>
    <border>
      <left style="thin">
        <color auto="1"/>
      </left>
      <right style="double">
        <color auto="1"/>
      </right>
      <top style="hair">
        <color auto="1"/>
      </top>
      <bottom style="double">
        <color indexed="64"/>
      </bottom>
    </border>
    <border>
      <left style="double">
        <color theme="1" tint="0.499984740745262"/>
      </left>
      <right style="double">
        <color auto="1"/>
      </right>
      <top style="double">
        <color indexed="64"/>
      </top>
      <bottom style="double">
        <color auto="1"/>
      </bottom>
    </border>
    <border>
      <left/>
      <right/>
      <top style="double">
        <color indexed="64"/>
      </top>
      <bottom style="double">
        <color auto="1"/>
      </bottom>
    </border>
    <border>
      <left/>
      <right style="double">
        <color auto="1"/>
      </right>
      <top style="double">
        <color indexed="64"/>
      </top>
      <bottom style="double">
        <color auto="1"/>
      </bottom>
    </border>
    <border>
      <left style="double">
        <color theme="1" tint="0.499984740745262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hair">
        <color auto="1"/>
      </left>
      <right style="hair">
        <color auto="1"/>
      </right>
      <top style="double">
        <color auto="1"/>
      </top>
      <bottom style="double">
        <color indexed="64"/>
      </bottom>
    </border>
    <border>
      <left style="hair">
        <color auto="1"/>
      </left>
      <right style="double">
        <color indexed="64"/>
      </right>
      <top style="double">
        <color auto="1"/>
      </top>
      <bottom style="double">
        <color indexed="64"/>
      </bottom>
    </border>
    <border>
      <left/>
      <right style="double">
        <color indexed="64"/>
      </right>
      <top style="double">
        <color auto="1"/>
      </top>
      <bottom/>
    </border>
    <border>
      <left style="double">
        <color auto="1"/>
      </left>
      <right style="hair">
        <color auto="1"/>
      </right>
      <top/>
      <bottom style="double">
        <color indexed="64"/>
      </bottom>
    </border>
    <border>
      <left style="double">
        <color auto="1"/>
      </left>
      <right/>
      <top/>
      <bottom style="double">
        <color indexed="64"/>
      </bottom>
    </border>
    <border>
      <left style="double">
        <color theme="1" tint="0.499984740745262"/>
      </left>
      <right/>
      <top/>
      <bottom style="double">
        <color indexed="64"/>
      </bottom>
    </border>
    <border>
      <left style="double">
        <color theme="1"/>
      </left>
      <right style="hair">
        <color auto="1"/>
      </right>
      <top style="double">
        <color theme="1"/>
      </top>
      <bottom style="double">
        <color theme="1"/>
      </bottom>
    </border>
    <border>
      <left/>
      <right style="hair">
        <color auto="1"/>
      </right>
      <top style="double">
        <color theme="1"/>
      </top>
      <bottom style="double">
        <color theme="1"/>
      </bottom>
    </border>
    <border>
      <left style="double">
        <color theme="1"/>
      </left>
      <right style="double">
        <color theme="1"/>
      </right>
      <top style="double">
        <color theme="1"/>
      </top>
      <bottom style="double">
        <color theme="1"/>
      </bottom>
    </border>
    <border>
      <left/>
      <right style="double">
        <color theme="1"/>
      </right>
      <top style="double">
        <color theme="1"/>
      </top>
      <bottom style="double">
        <color theme="1"/>
      </bottom>
    </border>
    <border>
      <left style="double">
        <color theme="1"/>
      </left>
      <right style="hair">
        <color auto="1"/>
      </right>
      <top/>
      <bottom style="hair">
        <color auto="1"/>
      </bottom>
    </border>
    <border>
      <left/>
      <right/>
      <top/>
      <bottom style="hair">
        <color theme="1"/>
      </bottom>
    </border>
    <border>
      <left style="double">
        <color theme="1"/>
      </left>
      <right style="hair">
        <color theme="1"/>
      </right>
      <top/>
      <bottom style="hair">
        <color theme="1"/>
      </bottom>
    </border>
    <border>
      <left/>
      <right style="hair">
        <color theme="1"/>
      </right>
      <top/>
      <bottom style="hair">
        <color theme="1"/>
      </bottom>
    </border>
    <border>
      <left style="double">
        <color theme="1"/>
      </left>
      <right style="hair">
        <color auto="1"/>
      </right>
      <top style="hair">
        <color auto="1"/>
      </top>
      <bottom style="hair">
        <color auto="1"/>
      </bottom>
    </border>
    <border>
      <left style="double">
        <color theme="1"/>
      </left>
      <right style="hair">
        <color theme="1"/>
      </right>
      <top style="hair">
        <color theme="1"/>
      </top>
      <bottom style="hair">
        <color theme="1"/>
      </bottom>
    </border>
    <border>
      <left/>
      <right style="hair">
        <color theme="1"/>
      </right>
      <top style="hair">
        <color theme="1"/>
      </top>
      <bottom style="hair">
        <color theme="1"/>
      </bottom>
    </border>
    <border>
      <left style="double">
        <color theme="1"/>
      </left>
      <right style="double">
        <color theme="1"/>
      </right>
      <top style="hair">
        <color auto="1"/>
      </top>
      <bottom style="hair">
        <color auto="1"/>
      </bottom>
    </border>
    <border>
      <left style="double">
        <color theme="1"/>
      </left>
      <right style="double">
        <color theme="1"/>
      </right>
      <top/>
      <bottom style="hair">
        <color auto="1"/>
      </bottom>
    </border>
    <border>
      <left style="double">
        <color theme="1"/>
      </left>
      <right style="double">
        <color theme="1"/>
      </right>
      <top style="hair">
        <color auto="1"/>
      </top>
      <bottom style="double">
        <color theme="1"/>
      </bottom>
    </border>
    <border>
      <left/>
      <right/>
      <top style="hair">
        <color theme="1"/>
      </top>
      <bottom style="double">
        <color theme="1"/>
      </bottom>
    </border>
    <border>
      <left style="double">
        <color theme="1"/>
      </left>
      <right style="hair">
        <color theme="1"/>
      </right>
      <top style="hair">
        <color theme="1"/>
      </top>
      <bottom style="double">
        <color theme="1"/>
      </bottom>
    </border>
    <border>
      <left/>
      <right style="hair">
        <color theme="1"/>
      </right>
      <top style="hair">
        <color theme="1"/>
      </top>
      <bottom style="double">
        <color theme="1"/>
      </bottom>
    </border>
    <border>
      <left style="double">
        <color theme="0" tint="-0.499984740745262"/>
      </left>
      <right style="thin">
        <color theme="0" tint="-0.499984740745262"/>
      </right>
      <top style="double">
        <color theme="0" tint="-0.499984740745262"/>
      </top>
      <bottom style="thin">
        <color theme="0" tint="-0.499984740745262"/>
      </bottom>
    </border>
    <border>
      <left style="thin">
        <color theme="0" tint="-0.499984740745262"/>
      </left>
      <right style="thin">
        <color theme="0" tint="-0.499984740745262"/>
      </right>
      <top style="double">
        <color theme="0" tint="-0.499984740745262"/>
      </top>
      <bottom style="thin">
        <color theme="0" tint="-0.499984740745262"/>
      </bottom>
    </border>
    <border>
      <left style="thin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thin">
        <color theme="0" tint="-0.499984740745262"/>
      </bottom>
    </border>
    <border>
      <left style="double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</border>
    <border>
      <left style="thin">
        <color theme="0" tint="-0.499984740745262"/>
      </left>
      <right style="double">
        <color theme="0" tint="-0.499984740745262"/>
      </right>
      <top style="thin">
        <color theme="0" tint="-0.499984740745262"/>
      </top>
      <bottom style="thin">
        <color theme="0" tint="-0.499984740745262"/>
      </bottom>
    </border>
    <border>
      <left style="double">
        <color theme="0" tint="-0.499984740745262"/>
      </left>
      <right style="thin">
        <color theme="0" tint="-0.499984740745262"/>
      </right>
      <top style="thin">
        <color theme="0" tint="-0.499984740745262"/>
      </top>
      <bottom style="double">
        <color theme="0" tint="-0.499984740745262"/>
      </bottom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double">
        <color theme="0" tint="-0.499984740745262"/>
      </bottom>
    </border>
    <border>
      <left style="thin">
        <color theme="0" tint="-0.499984740745262"/>
      </left>
      <right style="double">
        <color theme="0" tint="-0.499984740745262"/>
      </right>
      <top style="thin">
        <color theme="0" tint="-0.499984740745262"/>
      </top>
      <bottom style="double">
        <color theme="0" tint="-0.499984740745262"/>
      </bottom>
    </border>
    <border>
      <left/>
      <right style="thin">
        <color theme="1" tint="0.499984740745262"/>
      </right>
      <top style="double">
        <color indexed="64"/>
      </top>
      <bottom style="double">
        <color indexed="64"/>
      </bottom>
    </border>
    <border>
      <left style="thin">
        <color theme="1" tint="0.499984740745262"/>
      </left>
      <right style="double">
        <color indexed="64"/>
      </right>
      <top style="double">
        <color auto="1"/>
      </top>
      <bottom style="double">
        <color indexed="64"/>
      </bottom>
    </border>
    <border>
      <left/>
      <right style="double">
        <color indexed="64"/>
      </right>
      <top style="double">
        <color auto="1"/>
      </top>
      <bottom style="double">
        <color indexed="64"/>
      </bottom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thin">
        <color theme="0" tint="-0.499984740745262"/>
      </right>
      <top style="double">
        <color indexed="64"/>
      </top>
      <bottom style="thin">
        <color theme="0" tint="-0.499984740745262"/>
      </bottom>
    </border>
    <border>
      <left/>
      <right style="thin">
        <color theme="0" tint="-0.499984740745262"/>
      </right>
      <top style="double">
        <color indexed="64"/>
      </top>
      <bottom/>
    </border>
    <border>
      <left/>
      <right style="thin">
        <color theme="0" tint="-0.499984740745262"/>
      </right>
      <top style="double">
        <color indexed="64"/>
      </top>
      <bottom style="thin">
        <color theme="0" tint="-0.499984740745262"/>
      </bottom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/>
      <bottom style="double">
        <color indexed="64"/>
      </bottom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</border>
    <border>
      <left/>
      <right style="thin">
        <color theme="0" tint="-0.499984740745262"/>
      </right>
      <top/>
      <bottom/>
    </border>
    <border>
      <left/>
      <right style="thin">
        <color indexed="64"/>
      </right>
      <top style="thin">
        <color indexed="64"/>
      </top>
      <bottom style="double">
        <color indexed="64"/>
      </bottom>
    </border>
    <border>
      <left/>
      <right style="thin">
        <color indexed="64"/>
      </right>
      <top style="thin">
        <color indexed="64"/>
      </top>
      <bottom/>
    </border>
    <border>
      <left/>
      <right style="double">
        <color indexed="64"/>
      </right>
      <top style="thin">
        <color indexed="64"/>
      </top>
      <bottom style="thin">
        <color indexed="64"/>
      </bottom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/>
      <bottom/>
    </border>
    <border>
      <left/>
      <right style="hair">
        <color indexed="64"/>
      </right>
      <top style="thin">
        <color indexed="64"/>
      </top>
      <bottom style="double">
        <color indexed="64"/>
      </bottom>
    </border>
    <border>
      <left/>
      <right style="hair">
        <color indexed="64"/>
      </right>
      <top style="thin">
        <color indexed="64"/>
      </top>
      <bottom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</border>
    <border>
      <left style="hair">
        <color indexed="64"/>
      </left>
      <right style="double">
        <color indexed="64"/>
      </right>
      <top style="thin">
        <color indexed="64"/>
      </top>
      <bottom style="double">
        <color indexed="64"/>
      </bottom>
    </border>
    <border>
      <left/>
      <right style="double">
        <color indexed="64"/>
      </right>
      <top style="thin">
        <color indexed="64"/>
      </top>
      <bottom/>
    </border>
    <border>
      <left style="thin">
        <color indexed="64"/>
      </left>
      <right style="thin">
        <color theme="0" tint="-0.499984740745262"/>
      </right>
      <top/>
      <bottom style="thin">
        <color indexed="64"/>
      </bottom>
    </border>
    <border>
      <left/>
      <right style="thin">
        <color theme="0" tint="-0.499984740745262"/>
      </right>
      <top/>
      <bottom style="thin">
        <color indexed="64"/>
      </bottom>
    </border>
    <border>
      <left/>
      <right style="double">
        <color indexed="64"/>
      </right>
      <top/>
      <bottom style="thin">
        <color indexed="64"/>
      </bottom>
    </border>
    <border>
      <left style="hair">
        <color indexed="64"/>
      </left>
      <right/>
      <top/>
      <bottom/>
    </border>
    <border>
      <left/>
      <right style="thin">
        <color indexed="64"/>
      </right>
      <top/>
      <bottom style="double">
        <color indexed="64"/>
      </bottom>
    </border>
    <border>
      <left style="thin">
        <color indexed="64"/>
      </left>
      <right/>
      <top/>
      <bottom style="double">
        <color indexed="64"/>
      </bottom>
    </border>
    <border>
      <left style="double">
        <color indexed="64"/>
      </left>
      <right/>
      <top/>
      <bottom style="thin">
        <color theme="0" tint="-0.499984740745262"/>
      </bottom>
    </border>
    <border>
      <left/>
      <right style="thin">
        <color theme="0" tint="-0.499984740745262"/>
      </right>
      <top/>
      <bottom style="thin">
        <color theme="0" tint="-0.499984740745262"/>
      </bottom>
    </border>
    <border>
      <left/>
      <right/>
      <top/>
      <bottom style="thin">
        <color theme="0" tint="-0.499984740745262"/>
      </bottom>
    </border>
    <border>
      <left/>
      <right style="hair">
        <color indexed="64"/>
      </right>
      <top/>
      <bottom style="double">
        <color indexed="64"/>
      </bottom>
    </border>
    <border>
      <left style="hair">
        <color indexed="64"/>
      </left>
      <right/>
      <top/>
      <bottom style="double">
        <color indexed="64"/>
      </bottom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</border>
    <border>
      <left style="double">
        <color indexed="64"/>
      </left>
      <right style="hair">
        <color indexed="64"/>
      </right>
      <top style="thin">
        <color indexed="64"/>
      </top>
      <bottom style="double">
        <color indexed="64"/>
      </bottom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indexed="64"/>
      </bottom>
    </border>
    <border>
      <left style="hair">
        <color indexed="64"/>
      </left>
      <right/>
      <top style="thin">
        <color indexed="64"/>
      </top>
      <bottom style="double">
        <color indexed="64"/>
      </bottom>
    </border>
    <border>
      <left style="double">
        <color indexed="64"/>
      </left>
      <right style="hair">
        <color theme="0" tint="-0.499984740745262"/>
      </right>
      <top style="double">
        <color indexed="64"/>
      </top>
      <bottom style="double">
        <color indexed="64"/>
      </bottom>
    </border>
    <border>
      <left/>
      <right style="hair">
        <color theme="0" tint="-0.499984740745262"/>
      </right>
      <top style="double">
        <color indexed="64"/>
      </top>
      <bottom style="double">
        <color indexed="64"/>
      </bottom>
    </border>
    <border>
      <left style="double">
        <color indexed="64"/>
      </left>
      <right/>
      <top style="double">
        <color indexed="64"/>
      </top>
      <bottom style="double">
        <color indexed="64"/>
      </bottom>
    </border>
    <border>
      <left style="thin">
        <color indexed="64"/>
      </left>
      <right style="hair">
        <color indexed="64"/>
      </right>
      <top style="double">
        <color indexed="64"/>
      </top>
      <bottom style="double">
        <color indexed="64"/>
      </bottom>
    </border>
    <border>
      <left style="hair">
        <color indexed="64"/>
      </left>
      <right style="hair">
        <color indexed="64"/>
      </right>
      <top style="double">
        <color indexed="64"/>
      </top>
      <bottom style="double">
        <color indexed="64"/>
      </bottom>
    </border>
    <border>
      <left/>
      <right style="thin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hair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thin">
        <color indexed="64"/>
      </right>
      <top style="double">
        <color indexed="64"/>
      </top>
      <bottom/>
    </border>
    <border>
      <left style="thin">
        <color indexed="64"/>
      </left>
      <right style="double">
        <color indexed="64"/>
      </right>
      <top style="double">
        <color indexed="64"/>
      </top>
      <bottom style="hair">
        <color indexed="64"/>
      </bottom>
    </border>
    <border>
      <left/>
      <right/>
      <top style="double">
        <color indexed="64"/>
      </top>
      <bottom style="hair">
        <color indexed="64"/>
      </bottom>
    </border>
    <border>
      <left/>
      <right style="double">
        <color indexed="64"/>
      </right>
      <top style="double">
        <color indexed="64"/>
      </top>
      <bottom style="hair">
        <color indexed="64"/>
      </bottom>
    </border>
    <border>
      <left style="double">
        <color indexed="64"/>
      </left>
      <right/>
      <top style="double">
        <color indexed="64"/>
      </top>
      <bottom style="hair">
        <color indexed="64"/>
      </bottom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</border>
    <border>
      <left/>
      <right style="thin">
        <color indexed="64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double">
        <color indexed="64"/>
      </right>
      <top style="double">
        <color indexed="64"/>
      </top>
      <bottom style="hair">
        <color indexed="64"/>
      </bottom>
    </border>
    <border>
      <left/>
      <right style="hair">
        <color indexed="64"/>
      </right>
      <top style="double">
        <color indexed="64"/>
      </top>
      <bottom style="hair">
        <color indexed="64"/>
      </bottom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</border>
    <border>
      <left/>
      <right style="thin">
        <color indexed="64"/>
      </right>
      <top style="hair">
        <color indexed="64"/>
      </top>
      <bottom style="hair">
        <color indexed="64"/>
      </bottom>
    </border>
    <border>
      <left style="thin">
        <color indexed="64"/>
      </left>
      <right style="double">
        <color indexed="64"/>
      </right>
      <top/>
      <bottom style="hair">
        <color indexed="64"/>
      </bottom>
    </border>
    <border>
      <left/>
      <right/>
      <top/>
      <bottom style="hair">
        <color indexed="64"/>
      </bottom>
    </border>
    <border>
      <left/>
      <right style="double">
        <color indexed="64"/>
      </right>
      <top/>
      <bottom style="hair">
        <color indexed="64"/>
      </bottom>
    </border>
    <border>
      <left style="double">
        <color indexed="64"/>
      </left>
      <right/>
      <top style="hair">
        <color indexed="64"/>
      </top>
      <bottom style="hair">
        <color indexed="64"/>
      </bottom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</border>
    <border>
      <left/>
      <right style="double">
        <color indexed="64"/>
      </right>
      <top style="hair">
        <color indexed="64"/>
      </top>
      <bottom style="hair">
        <color indexed="64"/>
      </bottom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</border>
    <border>
      <left style="double">
        <color indexed="64"/>
      </left>
      <right style="double">
        <color indexed="64"/>
      </right>
      <top style="hair">
        <color indexed="64"/>
      </top>
      <bottom style="hair">
        <color indexed="64"/>
      </bottom>
    </border>
    <border>
      <left/>
      <right style="hair">
        <color indexed="64"/>
      </right>
      <top style="hair">
        <color indexed="64"/>
      </top>
      <bottom style="hair">
        <color indexed="64"/>
      </bottom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</border>
    <border>
      <left style="double">
        <color indexed="64"/>
      </left>
      <right style="thin">
        <color indexed="64"/>
      </right>
      <top/>
      <bottom style="hair">
        <color indexed="64"/>
      </bottom>
    </border>
    <border>
      <left/>
      <right style="thin">
        <color indexed="64"/>
      </right>
      <top/>
      <bottom style="hair">
        <color indexed="64"/>
      </bottom>
    </border>
    <border>
      <left style="double">
        <color indexed="64"/>
      </left>
      <right/>
      <top/>
      <bottom style="hair">
        <color indexed="64"/>
      </bottom>
    </border>
    <border>
      <left style="thin">
        <color indexed="64"/>
      </left>
      <right style="thin">
        <color indexed="64"/>
      </right>
      <top/>
      <bottom style="hair">
        <color indexed="64"/>
      </bottom>
    </border>
    <border>
      <left/>
      <right style="hair">
        <color indexed="64"/>
      </right>
      <top/>
      <bottom style="hair">
        <color indexed="64"/>
      </bottom>
    </border>
    <border>
      <left style="hair">
        <color indexed="64"/>
      </left>
      <right style="hair">
        <color indexed="64"/>
      </right>
      <top/>
      <bottom style="hair">
        <color indexed="64"/>
      </bottom>
    </border>
    <border>
      <left style="hair">
        <color indexed="64"/>
      </left>
      <right style="double">
        <color indexed="64"/>
      </right>
      <top/>
      <bottom style="hair">
        <color indexed="64"/>
      </bottom>
    </border>
    <border>
      <left/>
      <right/>
      <top style="hair">
        <color indexed="64"/>
      </top>
      <bottom style="hair">
        <color indexed="64"/>
      </bottom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</border>
    <border>
      <left/>
      <right style="thin">
        <color indexed="64"/>
      </right>
      <top style="hair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/>
      <bottom/>
    </border>
    <border>
      <left style="double">
        <color indexed="64"/>
      </left>
      <right/>
      <top style="hair">
        <color indexed="64"/>
      </top>
      <bottom style="double">
        <color indexed="64"/>
      </bottom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</border>
    <border>
      <left/>
      <right style="double">
        <color indexed="64"/>
      </right>
      <top style="hair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</border>
    <border>
      <left/>
      <right style="hair">
        <color indexed="64"/>
      </right>
      <top style="hair">
        <color indexed="64"/>
      </top>
      <bottom style="double">
        <color indexed="64"/>
      </bottom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</border>
    <border>
      <left style="double">
        <color indexed="64"/>
      </left>
      <right style="double">
        <color indexed="64"/>
      </right>
      <top style="hair">
        <color indexed="64"/>
      </top>
      <bottom style="double">
        <color indexed="64"/>
      </bottom>
    </border>
    <border>
      <left style="hair">
        <color indexed="64"/>
      </left>
      <right/>
      <top style="double">
        <color indexed="64"/>
      </top>
      <bottom style="double">
        <color indexed="64"/>
      </bottom>
    </border>
    <border>
      <left style="hair">
        <color indexed="64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thin">
        <color indexed="64"/>
      </left>
      <right/>
      <top style="double">
        <color indexed="64"/>
      </top>
      <bottom style="double">
        <color indexed="64"/>
      </bottom>
    </border>
    <border>
      <left style="hair">
        <color indexed="64"/>
      </left>
      <right style="thin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double">
        <color indexed="64"/>
      </right>
      <top/>
      <bottom style="hair">
        <color indexed="64"/>
      </bottom>
    </border>
    <border>
      <left style="thin">
        <color indexed="64"/>
      </left>
      <right style="hair">
        <color indexed="64"/>
      </right>
      <top/>
      <bottom style="hair">
        <color indexed="64"/>
      </bottom>
    </border>
    <border>
      <left style="double">
        <color indexed="64"/>
      </left>
      <right style="hair">
        <color indexed="64"/>
      </right>
      <top/>
      <bottom style="hair">
        <color indexed="64"/>
      </bottom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</border>
    <border>
      <left/>
      <right style="thin">
        <color indexed="64"/>
      </right>
      <top style="hair">
        <color indexed="64"/>
      </top>
      <bottom style="thin">
        <color indexed="64"/>
      </bottom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</border>
    <border>
      <left/>
      <right/>
      <top style="hair">
        <color indexed="64"/>
      </top>
      <bottom style="thin">
        <color indexed="64"/>
      </bottom>
    </border>
    <border>
      <left/>
      <right style="double">
        <color indexed="64"/>
      </right>
      <top style="hair">
        <color indexed="64"/>
      </top>
      <bottom style="thin">
        <color indexed="64"/>
      </bottom>
    </border>
    <border>
      <left style="double">
        <color indexed="64"/>
      </left>
      <right/>
      <top style="hair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</border>
    <border>
      <left style="double">
        <color indexed="64"/>
      </left>
      <right style="double">
        <color indexed="64"/>
      </right>
      <top style="hair">
        <color indexed="64"/>
      </top>
      <bottom style="thin">
        <color indexed="64"/>
      </bottom>
    </border>
    <border>
      <left/>
      <right style="hair">
        <color indexed="64"/>
      </right>
      <top style="hair">
        <color indexed="64"/>
      </top>
      <bottom style="thin">
        <color indexed="64"/>
      </bottom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</border>
    <border>
      <left style="hair">
        <color indexed="64"/>
      </left>
      <right style="double">
        <color indexed="64"/>
      </right>
      <top style="hair">
        <color indexed="64"/>
      </top>
      <bottom style="thin">
        <color indexed="64"/>
      </bottom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</border>
    <border>
      <left style="double">
        <color indexed="64"/>
      </left>
      <right style="hair">
        <color indexed="64"/>
      </right>
      <top style="hair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/>
      <right/>
      <top style="hair">
        <color indexed="64"/>
      </top>
      <bottom style="double">
        <color indexed="64"/>
      </bottom>
    </border>
    <border>
      <left style="hair">
        <color indexed="64"/>
      </left>
      <right/>
      <top style="double">
        <color indexed="64"/>
      </top>
      <bottom style="hair">
        <color indexed="64"/>
      </bottom>
    </border>
    <border>
      <left style="hair">
        <color indexed="64"/>
      </left>
      <right style="thin">
        <color indexed="64"/>
      </right>
      <top style="double">
        <color indexed="64"/>
      </top>
      <bottom style="hair">
        <color indexed="64"/>
      </bottom>
    </border>
    <border>
      <left style="thin">
        <color indexed="64"/>
      </left>
      <right style="thin">
        <color theme="1" tint="0.499984740745262"/>
      </right>
      <top style="double">
        <color indexed="64"/>
      </top>
      <bottom style="thin">
        <color indexed="64"/>
      </bottom>
    </border>
    <border>
      <left/>
      <right style="thin">
        <color theme="1" tint="0.499984740745262"/>
      </right>
      <top style="double">
        <color indexed="64"/>
      </top>
      <bottom style="thin">
        <color indexed="64"/>
      </bottom>
    </border>
    <border>
      <left style="thin">
        <color indexed="64"/>
      </left>
      <right style="thin">
        <color theme="1" tint="0.499984740745262"/>
      </right>
      <top style="double">
        <color indexed="64"/>
      </top>
      <bottom/>
    </border>
    <border>
      <left style="thin">
        <color indexed="64"/>
      </left>
      <right style="thin">
        <color theme="1" tint="0.499984740745262"/>
      </right>
      <top/>
      <bottom style="double">
        <color indexed="64"/>
      </bottom>
    </border>
    <border>
      <left style="thin">
        <color indexed="64"/>
      </left>
      <right style="thin">
        <color theme="1" tint="0.499984740745262"/>
      </right>
      <top style="thin">
        <color indexed="64"/>
      </top>
      <bottom style="double">
        <color indexed="64"/>
      </bottom>
    </border>
    <border>
      <left/>
      <right/>
      <top style="thin">
        <color indexed="64"/>
      </top>
      <bottom style="double">
        <color indexed="64"/>
      </bottom>
    </border>
    <border>
      <left/>
      <right style="thin">
        <color theme="1" tint="0.499984740745262"/>
      </right>
      <top style="thin">
        <color indexed="64"/>
      </top>
      <bottom style="double">
        <color indexed="64"/>
      </bottom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thin">
        <color indexed="64"/>
      </right>
      <top style="double">
        <color indexed="64"/>
      </top>
      <bottom/>
    </border>
    <border>
      <left style="thin">
        <color indexed="64"/>
      </left>
      <right style="double">
        <color indexed="64"/>
      </right>
      <top style="double">
        <color indexed="64"/>
      </top>
      <bottom/>
    </border>
    <border>
      <left style="thin">
        <color indexed="64"/>
      </left>
      <right style="thin">
        <color theme="1" tint="0.499984740745262"/>
      </right>
      <top/>
      <bottom style="thin">
        <color theme="1" tint="0.499984740745262"/>
      </bottom>
    </border>
    <border>
      <left style="double">
        <color auto="1"/>
      </left>
      <right style="thin">
        <color indexed="64"/>
      </right>
      <top/>
      <bottom style="double">
        <color indexed="64"/>
      </bottom>
    </border>
    <border>
      <left style="thin">
        <color indexed="64"/>
      </left>
      <right style="double">
        <color indexed="64"/>
      </right>
      <top/>
      <bottom style="double">
        <color indexed="64"/>
      </bottom>
    </border>
    <border>
      <left/>
      <right style="hair">
        <color indexed="64"/>
      </right>
      <top style="double">
        <color indexed="64"/>
      </top>
      <bottom style="double">
        <color indexed="64"/>
      </bottom>
    </border>
    <border>
      <left style="double">
        <color theme="1"/>
      </left>
      <right style="double">
        <color indexed="64"/>
      </right>
      <top style="double">
        <color theme="1"/>
      </top>
      <bottom style="thin">
        <color theme="1" tint="0.499984740745262"/>
      </bottom>
    </border>
    <border>
      <left style="double">
        <color indexed="64"/>
      </left>
      <right style="thin">
        <color theme="1" tint="0.499984740745262"/>
      </right>
      <top style="double">
        <color theme="1"/>
      </top>
      <bottom style="double">
        <color indexed="64"/>
      </bottom>
    </border>
    <border>
      <left style="thin">
        <color theme="1" tint="0.499984740745262"/>
      </left>
      <right style="thin">
        <color theme="1" tint="0.499984740745262"/>
      </right>
      <top style="double">
        <color theme="1"/>
      </top>
      <bottom style="double">
        <color indexed="64"/>
      </bottom>
    </border>
    <border>
      <left style="thin">
        <color theme="1" tint="0.499984740745262"/>
      </left>
      <right style="double">
        <color theme="1"/>
      </right>
      <top style="double">
        <color theme="1"/>
      </top>
      <bottom style="double">
        <color indexed="64"/>
      </bottom>
    </border>
    <border>
      <left/>
      <right style="double">
        <color theme="1"/>
      </right>
      <top style="double">
        <color theme="1"/>
      </top>
      <bottom/>
    </border>
    <border>
      <left style="double">
        <color theme="1"/>
      </left>
      <right style="double">
        <color indexed="64"/>
      </right>
      <top/>
      <bottom/>
    </border>
    <border>
      <left style="double">
        <color theme="1"/>
      </left>
      <right style="double">
        <color indexed="64"/>
      </right>
      <top/>
      <bottom style="thin">
        <color theme="1" tint="0.499984740745262"/>
      </bottom>
    </border>
    <border>
      <left/>
      <right style="double">
        <color theme="1"/>
      </right>
      <top/>
      <bottom style="double">
        <color indexed="64"/>
      </bottom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</border>
    <border>
      <left style="thin">
        <color theme="0" tint="-0.499984740745262"/>
      </left>
      <right style="double">
        <color indexed="64"/>
      </right>
      <top/>
      <bottom style="thin">
        <color theme="0" tint="-0.499984740745262"/>
      </bottom>
    </border>
    <border>
      <left style="thin">
        <color theme="1" tint="0.499984740745262"/>
      </left>
      <right style="double">
        <color theme="1"/>
      </right>
      <top style="double">
        <color indexed="64"/>
      </top>
      <bottom style="thin">
        <color theme="1" tint="0.499984740745262"/>
      </bottom>
    </border>
    <border>
      <left/>
      <right style="double">
        <color theme="1"/>
      </right>
      <top style="double">
        <color indexed="64"/>
      </top>
      <bottom style="thin">
        <color theme="1" tint="0.499984740745262"/>
      </bottom>
    </border>
    <border>
      <left style="double">
        <color theme="1"/>
      </left>
      <right style="double">
        <color indexed="64"/>
      </right>
      <top style="thin">
        <color theme="1" tint="0.499984740745262"/>
      </top>
      <bottom style="thin">
        <color theme="1" tint="0.499984740745262"/>
      </bottom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</border>
    <border>
      <left style="thin">
        <color theme="0" tint="-0.499984740745262"/>
      </left>
      <right style="double">
        <color indexed="64"/>
      </right>
      <top style="thin">
        <color theme="0" tint="-0.499984740745262"/>
      </top>
      <bottom style="thin">
        <color theme="0" tint="-0.499984740745262"/>
      </bottom>
    </border>
    <border>
      <left/>
      <right style="double">
        <color theme="1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/>
      </left>
      <right style="double">
        <color indexed="64"/>
      </right>
      <top style="thin">
        <color theme="1" tint="0.499984740745262"/>
      </top>
      <bottom style="double">
        <color theme="1"/>
      </bottom>
    </border>
    <border>
      <left/>
      <right style="thin">
        <color theme="0" tint="-0.499984740745262"/>
      </right>
      <top style="thin">
        <color theme="0" tint="-0.499984740745262"/>
      </top>
      <bottom style="double">
        <color theme="1"/>
      </bottom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double">
        <color theme="1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0" tint="-0.499984740745262"/>
      </top>
      <bottom style="double">
        <color theme="1"/>
      </bottom>
    </border>
    <border>
      <left style="thin">
        <color theme="0" tint="-0.499984740745262"/>
      </left>
      <right style="thin">
        <color theme="1" tint="0.499984740745262"/>
      </right>
      <top style="thin">
        <color theme="0" tint="-0.499984740745262"/>
      </top>
      <bottom style="double">
        <color theme="1"/>
      </bottom>
    </border>
    <border>
      <left style="thin">
        <color theme="0" tint="-0.499984740745262"/>
      </left>
      <right style="double">
        <color indexed="64"/>
      </right>
      <top style="thin">
        <color theme="0" tint="-0.499984740745262"/>
      </top>
      <bottom style="double">
        <color theme="1"/>
      </bottom>
    </border>
    <border>
      <left style="double">
        <color indexed="64"/>
      </left>
      <right style="thin">
        <color theme="1" tint="0.499984740745262"/>
      </right>
      <top style="thin">
        <color theme="1" tint="0.499984740745262"/>
      </top>
      <bottom style="double">
        <color theme="1"/>
      </bottom>
    </border>
    <border>
      <left/>
      <right/>
      <top style="thin">
        <color theme="1" tint="0.499984740745262"/>
      </top>
      <bottom style="double">
        <color theme="1"/>
      </bottom>
    </border>
    <border>
      <left/>
      <right style="double">
        <color theme="1"/>
      </right>
      <top style="thin">
        <color theme="1" tint="0.499984740745262"/>
      </top>
      <bottom style="double">
        <color theme="1"/>
      </bottom>
    </border>
    <border>
      <left style="double">
        <color indexed="64"/>
      </left>
      <right style="thin">
        <color theme="1" tint="0.499984740745262"/>
      </right>
      <top/>
      <bottom style="double">
        <color indexed="64"/>
      </bottom>
    </border>
    <border>
      <left style="thin">
        <color theme="1" tint="0.499984740745262"/>
      </left>
      <right style="thin">
        <color theme="1" tint="0.499984740745262"/>
      </right>
      <top/>
      <bottom style="double">
        <color indexed="64"/>
      </bottom>
    </border>
    <border>
      <left style="thin">
        <color theme="1" tint="0.499984740745262"/>
      </left>
      <right style="double">
        <color indexed="64"/>
      </right>
      <top/>
      <bottom style="double">
        <color indexed="64"/>
      </bottom>
    </border>
    <border>
      <left style="double">
        <color theme="1"/>
      </left>
      <right style="thin">
        <color theme="0" tint="-0.499984740745262"/>
      </right>
      <top style="double">
        <color theme="1"/>
      </top>
      <bottom style="thin">
        <color theme="0" tint="-0.499984740745262"/>
      </bottom>
    </border>
    <border>
      <left/>
      <right style="thin">
        <color theme="0" tint="-0.499984740745262"/>
      </right>
      <top style="double">
        <color theme="1"/>
      </top>
      <bottom/>
    </border>
    <border>
      <left style="dotted">
        <color theme="1"/>
      </left>
      <right style="dotted">
        <color theme="1"/>
      </right>
      <top style="double">
        <color theme="1"/>
      </top>
      <bottom style="dotted">
        <color theme="1"/>
      </bottom>
    </border>
    <border>
      <left style="double">
        <color indexed="64"/>
      </left>
      <right style="double">
        <color indexed="64"/>
      </right>
      <top style="double">
        <color theme="1"/>
      </top>
      <bottom style="double">
        <color indexed="64"/>
      </bottom>
    </border>
    <border>
      <left/>
      <right/>
      <top style="double">
        <color theme="1"/>
      </top>
      <bottom style="double">
        <color indexed="64"/>
      </bottom>
    </border>
    <border>
      <left/>
      <right style="double">
        <color indexed="64"/>
      </right>
      <top style="double">
        <color theme="1"/>
      </top>
      <bottom style="double">
        <color indexed="64"/>
      </bottom>
    </border>
    <border>
      <left style="double">
        <color indexed="64"/>
      </left>
      <right style="thin">
        <color theme="0" tint="-0.499984740745262"/>
      </right>
      <top style="double">
        <color theme="1"/>
      </top>
      <bottom style="thin">
        <color theme="0" tint="-0.499984740745262"/>
      </bottom>
    </border>
    <border>
      <left/>
      <right style="thin">
        <color theme="0" tint="-0.499984740745262"/>
      </right>
      <top style="double">
        <color theme="1"/>
      </top>
      <bottom style="thin">
        <color theme="0" tint="-0.499984740745262"/>
      </bottom>
    </border>
    <border>
      <left style="double">
        <color indexed="64"/>
      </left>
      <right style="thin">
        <color indexed="64"/>
      </right>
      <top style="double">
        <color theme="1"/>
      </top>
      <bottom style="double">
        <color theme="1"/>
      </bottom>
    </border>
    <border>
      <left/>
      <right style="thin">
        <color indexed="64"/>
      </right>
      <top style="double">
        <color theme="1"/>
      </top>
      <bottom/>
    </border>
    <border>
      <left style="double">
        <color indexed="64"/>
      </left>
      <right style="double">
        <color indexed="64"/>
      </right>
      <top style="double">
        <color theme="1"/>
      </top>
      <bottom style="double">
        <color theme="1"/>
      </bottom>
    </border>
    <border>
      <left/>
      <right style="double">
        <color indexed="64"/>
      </right>
      <top style="double">
        <color theme="1"/>
      </top>
      <bottom/>
    </border>
    <border>
      <left/>
      <right style="double">
        <color indexed="64"/>
      </right>
      <top style="double">
        <color theme="1"/>
      </top>
      <bottom style="thin">
        <color indexed="64"/>
      </bottom>
    </border>
    <border>
      <left style="double">
        <color indexed="64"/>
      </left>
      <right style="double">
        <color indexed="64"/>
      </right>
      <top style="double">
        <color theme="1"/>
      </top>
      <bottom style="thin">
        <color indexed="64"/>
      </bottom>
    </border>
    <border>
      <left style="dotted">
        <color theme="1"/>
      </left>
      <right style="dotted">
        <color theme="1"/>
      </right>
      <top/>
      <bottom/>
    </border>
    <border>
      <left style="thin">
        <color indexed="64"/>
      </left>
      <right style="thin">
        <color indexed="64"/>
      </right>
      <top/>
      <bottom style="double">
        <color theme="1"/>
      </bottom>
    </border>
    <border>
      <left style="thin">
        <color indexed="64"/>
      </left>
      <right style="double">
        <color indexed="64"/>
      </right>
      <top/>
      <bottom style="double">
        <color theme="1"/>
      </bottom>
    </border>
    <border>
      <left style="double">
        <color indexed="64"/>
      </left>
      <right style="thin">
        <color theme="1"/>
      </right>
      <top style="thin">
        <color indexed="64"/>
      </top>
      <bottom style="double">
        <color theme="1"/>
      </bottom>
    </border>
    <border>
      <left/>
      <right style="thin">
        <color theme="1"/>
      </right>
      <top style="thin">
        <color indexed="64"/>
      </top>
      <bottom/>
    </border>
    <border>
      <left style="double">
        <color indexed="64"/>
      </left>
      <right style="double">
        <color indexed="64"/>
      </right>
      <top/>
      <bottom style="thin">
        <color indexed="64"/>
      </bottom>
    </border>
    <border>
      <left style="double">
        <color indexed="64"/>
      </left>
      <right style="thin">
        <color theme="0" tint="-0.499984740745262"/>
      </right>
      <top/>
      <bottom style="thin">
        <color indexed="64"/>
      </bottom>
    </border>
    <border>
      <left/>
      <right style="thin">
        <color theme="1"/>
      </right>
      <top/>
      <bottom/>
    </border>
    <border>
      <left/>
      <right style="hair">
        <color indexed="64"/>
      </right>
      <top style="thin">
        <color indexed="64"/>
      </top>
      <bottom style="double">
        <color theme="1"/>
      </bottom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theme="1"/>
      </bottom>
    </border>
    <border>
      <left style="hair">
        <color indexed="64"/>
      </left>
      <right style="double">
        <color indexed="64"/>
      </right>
      <top style="thin">
        <color indexed="64"/>
      </top>
      <bottom style="double">
        <color theme="1"/>
      </bottom>
    </border>
    <border>
      <left style="double">
        <color theme="1"/>
      </left>
      <right/>
      <top/>
      <bottom style="thin">
        <color theme="0" tint="-0.499984740745262"/>
      </bottom>
    </border>
    <border>
      <left style="dotted">
        <color theme="1"/>
      </left>
      <right style="dotted">
        <color theme="1"/>
      </right>
      <top/>
      <bottom style="dotted">
        <color theme="1"/>
      </bottom>
    </border>
    <border>
      <left style="double">
        <color indexed="64"/>
      </left>
      <right/>
      <top/>
      <bottom style="double">
        <color theme="1"/>
      </bottom>
    </border>
    <border>
      <left/>
      <right style="thin">
        <color theme="1"/>
      </right>
      <top/>
      <bottom style="double">
        <color theme="1"/>
      </bottom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theme="1"/>
      </bottom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theme="1"/>
      </bottom>
    </border>
    <border>
      <left style="double">
        <color indexed="64"/>
      </left>
      <right style="hair">
        <color indexed="64"/>
      </right>
      <top style="thin">
        <color indexed="64"/>
      </top>
      <bottom style="double">
        <color theme="1"/>
      </bottom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theme="1"/>
      </bottom>
    </border>
    <border>
      <left style="hair">
        <color indexed="64"/>
      </left>
      <right/>
      <top style="thin">
        <color indexed="64"/>
      </top>
      <bottom style="double">
        <color theme="1"/>
      </bottom>
    </border>
    <border>
      <left style="dotted">
        <color theme="1"/>
      </left>
      <right style="dotted">
        <color theme="1"/>
      </right>
      <top style="dotted">
        <color theme="1"/>
      </top>
      <bottom style="dotted">
        <color theme="1"/>
      </bottom>
    </border>
    <border>
      <left style="double">
        <color indexed="64"/>
      </left>
      <right style="thin">
        <color indexed="64"/>
      </right>
      <top style="double">
        <color theme="1"/>
      </top>
      <bottom style="double">
        <color indexed="64"/>
      </bottom>
    </border>
    <border>
      <left/>
      <right style="thin">
        <color indexed="64"/>
      </right>
      <top style="double">
        <color theme="1"/>
      </top>
      <bottom style="double">
        <color indexed="64"/>
      </bottom>
    </border>
    <border>
      <left style="thin">
        <color indexed="64"/>
      </left>
      <right/>
      <top/>
      <bottom style="hair">
        <color indexed="64"/>
      </bottom>
    </border>
    <border>
      <left style="double">
        <color indexed="64"/>
      </left>
      <right style="thin">
        <color indexed="64"/>
      </right>
      <top style="hair">
        <color indexed="64"/>
      </top>
      <bottom/>
    </border>
    <border>
      <left/>
      <right style="thin">
        <color indexed="64"/>
      </right>
      <top style="hair">
        <color indexed="64"/>
      </top>
      <bottom/>
    </border>
    <border>
      <left/>
      <right/>
      <top style="hair">
        <color indexed="64"/>
      </top>
      <bottom/>
    </border>
    <border>
      <left style="thin">
        <color indexed="64"/>
      </left>
      <right/>
      <top style="hair">
        <color indexed="64"/>
      </top>
      <bottom style="hair">
        <color indexed="64"/>
      </bottom>
    </border>
    <border>
      <left/>
      <right style="double">
        <color indexed="64"/>
      </right>
      <top style="hair">
        <color indexed="64"/>
      </top>
      <bottom/>
    </border>
    <border>
      <left style="thin">
        <color indexed="64"/>
      </left>
      <right style="double">
        <color indexed="64"/>
      </right>
      <top style="hair">
        <color indexed="64"/>
      </top>
      <bottom/>
    </border>
    <border>
      <left/>
      <right style="hair">
        <color indexed="64"/>
      </right>
      <top style="hair">
        <color indexed="64"/>
      </top>
      <bottom/>
    </border>
    <border>
      <left style="hair">
        <color indexed="64"/>
      </left>
      <right style="hair">
        <color indexed="64"/>
      </right>
      <top style="hair">
        <color indexed="64"/>
      </top>
      <bottom/>
    </border>
    <border>
      <left style="hair">
        <color indexed="64"/>
      </left>
      <right style="double">
        <color indexed="64"/>
      </right>
      <top style="hair">
        <color indexed="64"/>
      </top>
      <bottom/>
    </border>
    <border>
      <left style="thin">
        <color indexed="64"/>
      </left>
      <right style="hair">
        <color indexed="64"/>
      </right>
      <top style="hair">
        <color indexed="64"/>
      </top>
      <bottom/>
    </border>
    <border>
      <left style="double">
        <color indexed="64"/>
      </left>
      <right style="hair">
        <color indexed="64"/>
      </right>
      <top style="hair">
        <color indexed="64"/>
      </top>
      <bottom/>
    </border>
    <border>
      <left style="hair">
        <color indexed="64"/>
      </left>
      <right style="thin">
        <color indexed="64"/>
      </right>
      <top style="hair">
        <color indexed="64"/>
      </top>
      <bottom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</border>
    <border>
      <left style="hair">
        <color indexed="64"/>
      </left>
      <right style="double">
        <color indexed="64"/>
      </right>
      <top/>
      <bottom/>
    </border>
    <border>
      <left style="thin">
        <color indexed="64"/>
      </left>
      <right style="hair">
        <color indexed="64"/>
      </right>
      <top/>
      <bottom/>
    </border>
    <border>
      <left style="double">
        <color indexed="64"/>
      </left>
      <right style="hair">
        <color indexed="64"/>
      </right>
      <top/>
      <bottom/>
    </border>
    <border>
      <left style="hair">
        <color indexed="64"/>
      </left>
      <right style="thin">
        <color indexed="64"/>
      </right>
      <top/>
      <bottom/>
    </border>
    <border>
      <left style="double">
        <color indexed="64"/>
      </left>
      <right style="thin">
        <color theme="1"/>
      </right>
      <top style="hair">
        <color indexed="64"/>
      </top>
      <bottom style="hair">
        <color indexed="64"/>
      </bottom>
    </border>
    <border>
      <left/>
      <right style="thin">
        <color theme="1"/>
      </right>
      <top style="hair">
        <color indexed="64"/>
      </top>
      <bottom/>
    </border>
    <border>
      <left style="thin">
        <color indexed="64"/>
      </left>
      <right/>
      <top style="hair">
        <color indexed="64"/>
      </top>
      <bottom/>
    </border>
    <border>
      <left style="thin">
        <color theme="1"/>
      </left>
      <right style="double">
        <color indexed="64"/>
      </right>
      <top style="hair">
        <color indexed="64"/>
      </top>
      <bottom style="hair">
        <color indexed="64"/>
      </bottom>
    </border>
    <border>
      <left style="double">
        <color indexed="64"/>
      </left>
      <right style="double">
        <color theme="1"/>
      </right>
      <top style="hair">
        <color indexed="64"/>
      </top>
      <bottom style="hair">
        <color indexed="64"/>
      </bottom>
    </border>
    <border>
      <left/>
      <right style="double">
        <color theme="1"/>
      </right>
      <top style="hair">
        <color indexed="64"/>
      </top>
      <bottom/>
    </border>
    <border>
      <left/>
      <right style="thin">
        <color theme="1"/>
      </right>
      <top/>
      <bottom style="hair">
        <color indexed="64"/>
      </bottom>
    </border>
    <border>
      <left style="thin">
        <color theme="1"/>
      </left>
      <right/>
      <top/>
      <bottom style="hair">
        <color indexed="64"/>
      </bottom>
    </border>
    <border>
      <left style="hair">
        <color indexed="64"/>
      </left>
      <right/>
      <top/>
      <bottom style="hair">
        <color indexed="64"/>
      </bottom>
    </border>
    <border>
      <left style="hair">
        <color indexed="64"/>
      </left>
      <right style="thin">
        <color indexed="64"/>
      </right>
      <top/>
      <bottom style="hair">
        <color indexed="64"/>
      </bottom>
    </border>
    <border>
      <left/>
      <right style="double">
        <color theme="1"/>
      </right>
      <top/>
      <bottom style="hair">
        <color indexed="64"/>
      </bottom>
    </border>
    <border>
      <left style="thin">
        <color indexed="64"/>
      </left>
      <right/>
      <top style="hair">
        <color indexed="64"/>
      </top>
      <bottom style="double">
        <color indexed="64"/>
      </bottom>
    </border>
    <border>
      <left style="hair">
        <color indexed="64"/>
      </left>
      <right style="thin">
        <color indexed="64"/>
      </right>
      <top style="hair">
        <color indexed="64"/>
      </top>
      <bottom style="double">
        <color indexed="64"/>
      </bottom>
    </border>
    <border>
      <left style="thin">
        <color indexed="64"/>
      </left>
      <right style="thin">
        <color indexed="64"/>
      </right>
      <top style="hair">
        <color indexed="64"/>
      </top>
      <bottom/>
    </border>
    <border>
      <left style="double">
        <color indexed="64"/>
      </left>
      <right style="double">
        <color indexed="64"/>
      </right>
      <top style="hair">
        <color indexed="64"/>
      </top>
      <bottom/>
    </border>
    <border>
      <left style="double">
        <color indexed="64"/>
      </left>
      <right/>
      <top style="hair">
        <color indexed="64"/>
      </top>
      <bottom/>
    </border>
    <border>
      <left style="double">
        <color indexed="64"/>
      </left>
      <right style="double">
        <color theme="1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thin">
        <color indexed="64"/>
      </right>
      <top/>
      <bottom style="thin">
        <color indexed="64"/>
      </bottom>
    </border>
    <border>
      <left style="dotted">
        <color theme="1"/>
      </left>
      <right style="dotted">
        <color theme="1"/>
      </right>
      <top style="dotted">
        <color theme="1"/>
      </top>
      <bottom style="double">
        <color indexed="64"/>
      </bottom>
    </border>
    <border>
      <left style="thin">
        <color indexed="64"/>
      </left>
      <right style="thin">
        <color theme="1" tint="0.499984740745262"/>
      </right>
      <top style="thin">
        <color indexed="64"/>
      </top>
      <bottom style="thin">
        <color theme="1" tint="0.499984740745262"/>
      </bottom>
    </border>
    <border>
      <left/>
      <right style="thin">
        <color theme="1" tint="0.499984740745262"/>
      </right>
      <top style="thin">
        <color indexed="64"/>
      </top>
      <bottom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double">
        <color theme="1"/>
      </top>
      <bottom style="double">
        <color theme="1"/>
      </bottom>
    </border>
    <border>
      <left style="thin">
        <color indexed="64"/>
      </left>
      <right/>
      <top/>
      <bottom style="double">
        <color theme="1"/>
      </bottom>
    </border>
    <border>
      <left style="double">
        <color indexed="64"/>
      </left>
      <right style="thin">
        <color theme="1"/>
      </right>
      <top style="double">
        <color indexed="64"/>
      </top>
      <bottom style="double">
        <color indexed="64"/>
      </bottom>
    </border>
    <border>
      <left/>
      <right style="thin">
        <color theme="1"/>
      </right>
      <top style="double">
        <color indexed="64"/>
      </top>
      <bottom style="double">
        <color indexed="64"/>
      </bottom>
    </border>
    <border>
      <left/>
      <right style="double">
        <color theme="1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thin">
        <color theme="1"/>
      </right>
      <top/>
      <bottom style="hair">
        <color indexed="64"/>
      </bottom>
    </border>
    <border>
      <left style="double">
        <color indexed="64"/>
      </left>
      <right style="double">
        <color theme="1"/>
      </right>
      <top style="double">
        <color indexed="64"/>
      </top>
      <bottom style="hair">
        <color indexed="64"/>
      </bottom>
    </border>
    <border>
      <left/>
      <right style="double">
        <color theme="1"/>
      </right>
      <top style="double">
        <color indexed="64"/>
      </top>
      <bottom style="hair">
        <color indexed="64"/>
      </bottom>
    </border>
    <border>
      <left/>
      <right style="thin">
        <color theme="1"/>
      </right>
      <top style="hair">
        <color indexed="64"/>
      </top>
      <bottom style="hair">
        <color indexed="64"/>
      </bottom>
    </border>
    <border>
      <left/>
      <right style="double">
        <color theme="1"/>
      </right>
      <top style="hair">
        <color indexed="64"/>
      </top>
      <bottom style="hair">
        <color indexed="64"/>
      </bottom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auto="1"/>
      </bottom>
    </border>
    <border>
      <left style="hair">
        <color indexed="64"/>
      </left>
      <right style="double">
        <color indexed="64"/>
      </right>
      <top/>
      <bottom style="hair">
        <color auto="1"/>
      </bottom>
    </border>
    <border>
      <left style="double">
        <color indexed="64"/>
      </left>
      <right style="double">
        <color theme="1"/>
      </right>
      <top style="hair">
        <color indexed="64"/>
      </top>
      <bottom/>
    </border>
    <border>
      <left style="double">
        <color indexed="64"/>
      </left>
      <right style="double">
        <color theme="1"/>
      </right>
      <top/>
      <bottom style="hair">
        <color indexed="64"/>
      </bottom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theme="1"/>
      </bottom>
    </border>
    <border>
      <left/>
      <right style="thin">
        <color indexed="64"/>
      </right>
      <top style="hair">
        <color indexed="64"/>
      </top>
      <bottom style="thin">
        <color theme="1"/>
      </bottom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theme="1"/>
      </bottom>
    </border>
    <border>
      <left/>
      <right/>
      <top style="hair">
        <color indexed="64"/>
      </top>
      <bottom style="thin">
        <color theme="1"/>
      </bottom>
    </border>
    <border>
      <left/>
      <right style="double">
        <color indexed="64"/>
      </right>
      <top style="hair">
        <color indexed="64"/>
      </top>
      <bottom style="thin">
        <color theme="1"/>
      </bottom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theme="1"/>
      </bottom>
    </border>
    <border>
      <left style="double">
        <color indexed="64"/>
      </left>
      <right style="double">
        <color indexed="64"/>
      </right>
      <top style="hair">
        <color indexed="64"/>
      </top>
      <bottom style="thin">
        <color theme="1"/>
      </bottom>
    </border>
    <border>
      <left style="double">
        <color indexed="64"/>
      </left>
      <right style="thin">
        <color theme="1"/>
      </right>
      <top style="hair">
        <color indexed="64"/>
      </top>
      <bottom style="thin">
        <color theme="1"/>
      </bottom>
    </border>
    <border>
      <left/>
      <right style="thin">
        <color theme="1"/>
      </right>
      <top style="hair">
        <color indexed="64"/>
      </top>
      <bottom style="thin">
        <color theme="1"/>
      </bottom>
    </border>
    <border>
      <left/>
      <right style="hair">
        <color auto="1"/>
      </right>
      <top style="hair">
        <color indexed="64"/>
      </top>
      <bottom style="thin">
        <color theme="1"/>
      </bottom>
    </border>
    <border>
      <left style="hair">
        <color indexed="64"/>
      </left>
      <right style="hair">
        <color auto="1"/>
      </right>
      <top style="hair">
        <color indexed="64"/>
      </top>
      <bottom style="thin">
        <color theme="1"/>
      </bottom>
    </border>
    <border>
      <left style="hair">
        <color indexed="64"/>
      </left>
      <right style="double">
        <color indexed="64"/>
      </right>
      <top style="hair">
        <color indexed="64"/>
      </top>
      <bottom style="thin">
        <color theme="1"/>
      </bottom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theme="1"/>
      </bottom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theme="1"/>
      </bottom>
    </border>
    <border>
      <left style="double">
        <color indexed="64"/>
      </left>
      <right style="hair">
        <color indexed="64"/>
      </right>
      <top style="hair">
        <color indexed="64"/>
      </top>
      <bottom style="thin">
        <color theme="1"/>
      </bottom>
    </border>
    <border>
      <left style="double">
        <color indexed="64"/>
      </left>
      <right style="double">
        <color theme="1"/>
      </right>
      <top style="hair">
        <color indexed="64"/>
      </top>
      <bottom style="thin">
        <color theme="1"/>
      </bottom>
    </border>
    <border>
      <left/>
      <right style="double">
        <color theme="1"/>
      </right>
      <top style="hair">
        <color indexed="64"/>
      </top>
      <bottom style="thin">
        <color theme="1"/>
      </bottom>
    </border>
    <border>
      <left style="double">
        <color theme="1"/>
      </left>
      <right style="thin">
        <color indexed="64"/>
      </right>
      <top style="hair">
        <color indexed="64"/>
      </top>
      <bottom style="hair">
        <color indexed="64"/>
      </bottom>
    </border>
    <border>
      <left style="double">
        <color indexed="64"/>
      </left>
      <right style="thin">
        <color theme="1"/>
      </right>
      <top style="double">
        <color indexed="64"/>
      </top>
      <bottom style="hair">
        <color indexed="64"/>
      </bottom>
    </border>
    <border>
      <left/>
      <right style="thin">
        <color theme="1"/>
      </right>
      <top style="double">
        <color indexed="64"/>
      </top>
      <bottom style="hair">
        <color indexed="64"/>
      </bottom>
    </border>
    <border>
      <left style="hair">
        <color indexed="64"/>
      </left>
      <right/>
      <top style="hair">
        <color indexed="64"/>
      </top>
      <bottom style="hair">
        <color indexed="64"/>
      </bottom>
    </border>
    <border>
      <left style="double">
        <color theme="1"/>
      </left>
      <right style="thin">
        <color indexed="64"/>
      </right>
      <top/>
      <bottom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theme="1"/>
      </bottom>
    </border>
    <border>
      <left/>
      <right/>
      <top style="hair">
        <color indexed="64"/>
      </top>
      <bottom style="hair">
        <color theme="1"/>
      </bottom>
    </border>
    <border>
      <left/>
      <right style="double">
        <color indexed="64"/>
      </right>
      <top style="hair">
        <color indexed="64"/>
      </top>
      <bottom style="hair">
        <color theme="1"/>
      </bottom>
    </border>
    <border>
      <left style="double">
        <color theme="1"/>
      </left>
      <right style="thin">
        <color indexed="64"/>
      </right>
      <top style="hair">
        <color indexed="64"/>
      </top>
      <bottom style="hair">
        <color theme="1"/>
      </bottom>
    </border>
    <border>
      <left/>
      <right style="thin">
        <color indexed="64"/>
      </right>
      <top style="hair">
        <color indexed="64"/>
      </top>
      <bottom style="hair">
        <color theme="1"/>
      </bottom>
    </border>
    <border>
      <left style="thin">
        <color indexed="64"/>
      </left>
      <right style="double">
        <color indexed="64"/>
      </right>
      <top/>
      <bottom style="hair">
        <color theme="1"/>
      </bottom>
    </border>
    <border>
      <left/>
      <right style="double">
        <color indexed="64"/>
      </right>
      <top/>
      <bottom style="hair">
        <color theme="1"/>
      </bottom>
    </border>
    <border>
      <left/>
      <right style="thin">
        <color indexed="64"/>
      </right>
      <top/>
      <bottom style="hair">
        <color theme="1"/>
      </bottom>
    </border>
    <border>
      <left style="thin">
        <color indexed="64"/>
      </left>
      <right style="thin">
        <color indexed="64"/>
      </right>
      <top/>
      <bottom style="hair">
        <color theme="1"/>
      </bottom>
    </border>
    <border>
      <left style="double">
        <color indexed="64"/>
      </left>
      <right style="thin">
        <color indexed="64"/>
      </right>
      <top/>
      <bottom style="hair">
        <color theme="1"/>
      </bottom>
    </border>
    <border>
      <left style="double">
        <color indexed="64"/>
      </left>
      <right style="double">
        <color indexed="64"/>
      </right>
      <top/>
      <bottom style="hair">
        <color theme="1"/>
      </bottom>
    </border>
    <border>
      <left style="double">
        <color indexed="64"/>
      </left>
      <right style="thin">
        <color theme="1"/>
      </right>
      <top style="hair">
        <color indexed="64"/>
      </top>
      <bottom style="hair">
        <color theme="1"/>
      </bottom>
    </border>
    <border>
      <left/>
      <right style="thin">
        <color theme="1"/>
      </right>
      <top style="hair">
        <color indexed="64"/>
      </top>
      <bottom style="hair">
        <color theme="1"/>
      </bottom>
    </border>
    <border>
      <left/>
      <right style="hair">
        <color indexed="64"/>
      </right>
      <top style="hair">
        <color indexed="64"/>
      </top>
      <bottom style="hair">
        <color theme="1"/>
      </bottom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theme="1"/>
      </bottom>
    </border>
    <border>
      <left style="double">
        <color theme="1"/>
      </left>
      <right style="thin">
        <color indexed="64"/>
      </right>
      <top/>
      <bottom style="hair">
        <color theme="1"/>
      </bottom>
    </border>
    <border>
      <left style="double">
        <color indexed="64"/>
      </left>
      <right/>
      <top/>
      <bottom style="hair">
        <color theme="1"/>
      </bottom>
    </border>
    <border>
      <left style="double">
        <color indexed="64"/>
      </left>
      <right style="thin">
        <color theme="1"/>
      </right>
      <top/>
      <bottom style="hair">
        <color theme="1"/>
      </bottom>
    </border>
    <border>
      <left/>
      <right style="thin">
        <color theme="1"/>
      </right>
      <top/>
      <bottom style="hair">
        <color theme="1"/>
      </bottom>
    </border>
    <border>
      <left/>
      <right style="hair">
        <color indexed="64"/>
      </right>
      <top/>
      <bottom style="hair">
        <color theme="1"/>
      </bottom>
    </border>
    <border>
      <left style="hair">
        <color indexed="64"/>
      </left>
      <right style="hair">
        <color indexed="64"/>
      </right>
      <top/>
      <bottom style="hair">
        <color theme="1"/>
      </bottom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theme="1"/>
      </bottom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theme="1"/>
      </bottom>
    </border>
    <border>
      <left style="hair">
        <color indexed="64"/>
      </left>
      <right/>
      <top style="hair">
        <color indexed="64"/>
      </top>
      <bottom style="hair">
        <color theme="1"/>
      </bottom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theme="1"/>
      </bottom>
    </border>
    <border>
      <left style="hair">
        <color auto="1"/>
      </left>
      <right style="thin">
        <color auto="1"/>
      </right>
      <top style="hair">
        <color auto="1"/>
      </top>
      <bottom style="hair">
        <color theme="1"/>
      </bottom>
    </border>
    <border>
      <left style="hair">
        <color auto="1"/>
      </left>
      <right style="double">
        <color indexed="64"/>
      </right>
      <top style="hair">
        <color auto="1"/>
      </top>
      <bottom style="hair">
        <color theme="1"/>
      </bottom>
    </border>
    <border>
      <left style="double">
        <color indexed="64"/>
      </left>
      <right style="double">
        <color indexed="64"/>
      </right>
      <top style="hair">
        <color indexed="64"/>
      </top>
      <bottom style="hair">
        <color theme="1"/>
      </bottom>
    </border>
    <border>
      <left style="double">
        <color indexed="64"/>
      </left>
      <right style="double">
        <color theme="1"/>
      </right>
      <top style="hair">
        <color indexed="64"/>
      </top>
      <bottom style="hair">
        <color theme="1"/>
      </bottom>
    </border>
    <border>
      <left/>
      <right style="double">
        <color theme="1"/>
      </right>
      <top style="hair">
        <color indexed="64"/>
      </top>
      <bottom style="hair">
        <color theme="1"/>
      </bottom>
    </border>
    <border>
      <left style="double">
        <color indexed="64"/>
      </left>
      <right style="hair">
        <color indexed="64"/>
      </right>
      <top/>
      <bottom style="double">
        <color indexed="64"/>
      </bottom>
    </border>
    <border>
      <left style="thin">
        <color indexed="64"/>
      </left>
      <right style="hair">
        <color indexed="64"/>
      </right>
      <top/>
      <bottom style="double">
        <color indexed="64"/>
      </bottom>
    </border>
    <border>
      <left style="double">
        <color indexed="64"/>
      </left>
      <right style="thin">
        <color theme="1"/>
      </right>
      <top/>
      <bottom style="double">
        <color indexed="64"/>
      </bottom>
    </border>
    <border>
      <left/>
      <right style="thin">
        <color theme="1"/>
      </right>
      <top/>
      <bottom style="double">
        <color indexed="64"/>
      </bottom>
    </border>
    <border>
      <left style="hair">
        <color auto="1"/>
      </left>
      <right style="double">
        <color auto="1"/>
      </right>
      <top/>
      <bottom style="double">
        <color auto="1"/>
      </bottom>
    </border>
    <border>
      <left style="double">
        <color theme="1"/>
      </left>
      <right style="double">
        <color indexed="64"/>
      </right>
      <top style="double">
        <color theme="1"/>
      </top>
      <bottom style="hair">
        <color indexed="64"/>
      </bottom>
    </border>
    <border>
      <left/>
      <right/>
      <top style="double">
        <color theme="1"/>
      </top>
      <bottom style="hair">
        <color indexed="64"/>
      </bottom>
    </border>
    <border>
      <left/>
      <right style="double">
        <color indexed="64"/>
      </right>
      <top style="double">
        <color theme="1"/>
      </top>
      <bottom style="hair">
        <color indexed="64"/>
      </bottom>
    </border>
    <border>
      <left style="double">
        <color indexed="64"/>
      </left>
      <right style="thin">
        <color indexed="64"/>
      </right>
      <top style="double">
        <color theme="1"/>
      </top>
      <bottom style="hair">
        <color indexed="64"/>
      </bottom>
    </border>
    <border>
      <left style="thin">
        <color indexed="64"/>
      </left>
      <right style="thin">
        <color indexed="64"/>
      </right>
      <top style="double">
        <color theme="1"/>
      </top>
      <bottom style="hair">
        <color indexed="64"/>
      </bottom>
    </border>
    <border>
      <left/>
      <right style="thin">
        <color indexed="64"/>
      </right>
      <top style="double">
        <color theme="1"/>
      </top>
      <bottom style="hair">
        <color indexed="64"/>
      </bottom>
    </border>
    <border>
      <left style="thin">
        <color indexed="64"/>
      </left>
      <right style="double">
        <color indexed="64"/>
      </right>
      <top style="double">
        <color theme="1"/>
      </top>
      <bottom style="hair">
        <color indexed="64"/>
      </bottom>
    </border>
    <border>
      <left style="double">
        <color indexed="64"/>
      </left>
      <right style="double">
        <color indexed="64"/>
      </right>
      <top style="double">
        <color theme="1"/>
      </top>
      <bottom style="hair">
        <color indexed="64"/>
      </bottom>
    </border>
    <border>
      <left style="double">
        <color indexed="64"/>
      </left>
      <right style="thin">
        <color theme="1"/>
      </right>
      <top style="double">
        <color theme="1"/>
      </top>
      <bottom style="hair">
        <color indexed="64"/>
      </bottom>
    </border>
    <border>
      <left/>
      <right style="thin">
        <color theme="1"/>
      </right>
      <top style="double">
        <color theme="1"/>
      </top>
      <bottom style="hair">
        <color indexed="64"/>
      </bottom>
    </border>
    <border>
      <left/>
      <right style="hair">
        <color indexed="64"/>
      </right>
      <top style="double">
        <color theme="1"/>
      </top>
      <bottom style="hair">
        <color indexed="64"/>
      </bottom>
    </border>
    <border>
      <left style="hair">
        <color indexed="64"/>
      </left>
      <right style="hair">
        <color indexed="64"/>
      </right>
      <top style="double">
        <color theme="1"/>
      </top>
      <bottom style="hair">
        <color indexed="64"/>
      </bottom>
    </border>
    <border>
      <left style="hair">
        <color indexed="64"/>
      </left>
      <right style="double">
        <color indexed="64"/>
      </right>
      <top style="double">
        <color theme="1"/>
      </top>
      <bottom style="hair">
        <color indexed="64"/>
      </bottom>
    </border>
    <border>
      <left style="double">
        <color indexed="64"/>
      </left>
      <right/>
      <top style="double">
        <color theme="1"/>
      </top>
      <bottom style="hair">
        <color indexed="64"/>
      </bottom>
    </border>
    <border>
      <left style="thin">
        <color indexed="64"/>
      </left>
      <right/>
      <top style="double">
        <color theme="1"/>
      </top>
      <bottom/>
    </border>
    <border>
      <left style="hair">
        <color indexed="64"/>
      </left>
      <right/>
      <top style="double">
        <color theme="1"/>
      </top>
      <bottom/>
    </border>
    <border>
      <left style="hair">
        <color indexed="64"/>
      </left>
      <right style="thin">
        <color indexed="64"/>
      </right>
      <top style="double">
        <color theme="1"/>
      </top>
      <bottom/>
    </border>
    <border>
      <left style="thin">
        <color indexed="64"/>
      </left>
      <right style="hair">
        <color indexed="64"/>
      </right>
      <top style="double">
        <color theme="1"/>
      </top>
      <bottom/>
    </border>
    <border>
      <left style="hair">
        <color indexed="64"/>
      </left>
      <right style="hair">
        <color indexed="64"/>
      </right>
      <top style="double">
        <color theme="1"/>
      </top>
      <bottom/>
    </border>
    <border>
      <left style="hair">
        <color auto="1"/>
      </left>
      <right style="double">
        <color auto="1"/>
      </right>
      <top style="double">
        <color theme="1"/>
      </top>
      <bottom/>
    </border>
    <border>
      <left style="double">
        <color indexed="64"/>
      </left>
      <right/>
      <top style="double">
        <color theme="1"/>
      </top>
      <bottom/>
    </border>
    <border>
      <left style="double">
        <color indexed="64"/>
      </left>
      <right style="hair">
        <color indexed="64"/>
      </right>
      <top style="double">
        <color theme="1"/>
      </top>
      <bottom/>
    </border>
    <border>
      <left style="double">
        <color indexed="64"/>
      </left>
      <right style="double">
        <color indexed="64"/>
      </right>
      <top style="double">
        <color theme="1"/>
      </top>
      <bottom/>
    </border>
    <border>
      <left/>
      <right style="double">
        <color theme="1"/>
      </right>
      <top style="double">
        <color theme="1"/>
      </top>
      <bottom style="hair">
        <color indexed="64"/>
      </bottom>
    </border>
    <border>
      <left style="double">
        <color theme="1"/>
      </left>
      <right style="double">
        <color indexed="64"/>
      </right>
      <top style="hair">
        <color indexed="64"/>
      </top>
      <bottom style="hair">
        <color indexed="64"/>
      </bottom>
    </border>
    <border>
      <left style="thin">
        <color indexed="64"/>
      </left>
      <right style="double">
        <color theme="1"/>
      </right>
      <top/>
      <bottom style="hair">
        <color indexed="64"/>
      </bottom>
    </border>
    <border>
      <left style="thin">
        <color indexed="64"/>
      </left>
      <right style="double">
        <color theme="1"/>
      </right>
      <top style="hair">
        <color indexed="64"/>
      </top>
      <bottom style="hair">
        <color indexed="64"/>
      </bottom>
    </border>
    <border>
      <left style="double">
        <color theme="1"/>
      </left>
      <right style="double">
        <color indexed="64"/>
      </right>
      <top style="hair">
        <color indexed="64"/>
      </top>
      <bottom style="double">
        <color theme="1"/>
      </bottom>
    </border>
    <border>
      <left/>
      <right/>
      <top style="hair">
        <color indexed="64"/>
      </top>
      <bottom style="double">
        <color theme="1"/>
      </bottom>
    </border>
    <border>
      <left/>
      <right style="double">
        <color indexed="64"/>
      </right>
      <top style="hair">
        <color indexed="64"/>
      </top>
      <bottom style="double">
        <color theme="1"/>
      </bottom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theme="1"/>
      </bottom>
    </border>
    <border>
      <left/>
      <right style="thin">
        <color indexed="64"/>
      </right>
      <top style="hair">
        <color indexed="64"/>
      </top>
      <bottom style="double">
        <color theme="1"/>
      </bottom>
    </border>
    <border>
      <left style="double">
        <color indexed="64"/>
      </left>
      <right style="thin">
        <color theme="1"/>
      </right>
      <top style="hair">
        <color indexed="64"/>
      </top>
      <bottom style="double">
        <color theme="1"/>
      </bottom>
    </border>
    <border>
      <left/>
      <right style="thin">
        <color theme="1"/>
      </right>
      <top style="hair">
        <color indexed="64"/>
      </top>
      <bottom style="double">
        <color theme="1"/>
      </bottom>
    </border>
    <border>
      <left/>
      <right style="hair">
        <color indexed="64"/>
      </right>
      <top style="hair">
        <color indexed="64"/>
      </top>
      <bottom style="double">
        <color theme="1"/>
      </bottom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theme="1"/>
      </bottom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theme="1"/>
      </bottom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theme="1"/>
      </bottom>
    </border>
    <border>
      <left style="double">
        <color indexed="64"/>
      </left>
      <right style="double">
        <color indexed="64"/>
      </right>
      <top/>
      <bottom style="double">
        <color theme="1"/>
      </bottom>
    </border>
    <border>
      <left/>
      <right style="double">
        <color theme="1"/>
      </right>
      <top/>
      <bottom style="double">
        <color theme="1"/>
      </bottom>
    </border>
    <border>
      <left style="double">
        <color theme="1"/>
      </left>
      <right style="hair">
        <color indexed="64"/>
      </right>
      <top/>
      <bottom style="hair">
        <color indexed="64"/>
      </bottom>
    </border>
    <border>
      <left style="double">
        <color theme="1"/>
      </left>
      <right style="double">
        <color theme="1"/>
      </right>
      <top/>
      <bottom/>
    </border>
    <border>
      <left style="double">
        <color theme="1"/>
      </left>
      <right style="hair">
        <color indexed="64"/>
      </right>
      <top style="hair">
        <color indexed="64"/>
      </top>
      <bottom style="hair">
        <color indexed="64"/>
      </bottom>
    </border>
    <border>
      <left style="double">
        <color theme="1"/>
      </left>
      <right style="hair">
        <color indexed="64"/>
      </right>
      <top style="hair">
        <color indexed="64"/>
      </top>
      <bottom style="double">
        <color theme="1"/>
      </bottom>
    </border>
    <border>
      <left/>
      <right/>
      <top style="thin">
        <color theme="1"/>
      </top>
      <bottom/>
    </border>
    <border>
      <left/>
      <right/>
      <top style="thin">
        <color indexed="64"/>
      </top>
      <bottom style="thin">
        <color theme="1"/>
      </bottom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1" tint="0.499984740745262"/>
      </bottom>
    </border>
    <border>
      <left/>
      <right style="thin">
        <color theme="0" tint="-0.499984740745262"/>
      </right>
      <top style="thin">
        <color theme="0" tint="-0.499984740745262"/>
      </top>
      <bottom style="double">
        <color indexed="64"/>
      </bottom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double">
        <color indexed="64"/>
      </bottom>
    </border>
    <border>
      <left style="thin">
        <color theme="0" tint="-0.499984740745262"/>
      </left>
      <right/>
      <top/>
      <bottom style="double">
        <color indexed="64"/>
      </bottom>
    </border>
    <border>
      <left style="thin">
        <color theme="1" tint="0.499984740745262"/>
      </left>
      <right/>
      <top style="thin">
        <color theme="0" tint="-0.499984740745262"/>
      </top>
      <bottom style="double">
        <color indexed="64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0" tint="-0.499984740745262"/>
      </top>
      <bottom style="double">
        <color indexed="64"/>
      </bottom>
    </border>
    <border>
      <left style="thin">
        <color theme="1" tint="0.499984740745262"/>
      </left>
      <right style="thin">
        <color theme="0" tint="-0.499984740745262"/>
      </right>
      <top style="thin">
        <color theme="0" tint="-0.499984740745262"/>
      </top>
      <bottom style="double">
        <color indexed="64"/>
      </bottom>
    </border>
    <border>
      <left style="thin">
        <color theme="0" tint="-0.499984740745262"/>
      </left>
      <right style="thin">
        <color theme="0" tint="-0.499984740745262"/>
      </right>
      <top/>
      <bottom style="double">
        <color indexed="64"/>
      </bottom>
    </border>
    <border>
      <left style="thin">
        <color theme="1" tint="0.499984740745262"/>
      </left>
      <right style="thin">
        <color theme="0" tint="-0.499984740745262"/>
      </right>
      <top style="thin">
        <color theme="1" tint="0.499984740745262"/>
      </top>
      <bottom style="double">
        <color indexed="64"/>
      </bottom>
    </border>
    <border>
      <left style="thin">
        <color theme="0" tint="-0.499984740745262"/>
      </left>
      <right style="double">
        <color indexed="64"/>
      </right>
      <top style="thin">
        <color theme="0" tint="-0.499984740745262"/>
      </top>
      <bottom style="double">
        <color indexed="64"/>
      </bottom>
    </border>
    <border>
      <left style="thin">
        <color theme="1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thin">
        <color indexed="64"/>
      </left>
      <right style="double">
        <color auto="1"/>
      </right>
      <top style="hair">
        <color indexed="64"/>
      </top>
      <bottom style="double">
        <color indexed="64"/>
      </bottom>
    </border>
    <border>
      <left/>
      <right style="double">
        <color auto="1"/>
      </right>
      <top style="hair">
        <color indexed="64"/>
      </top>
      <bottom style="double">
        <color indexed="64"/>
      </bottom>
    </border>
    <border>
      <left style="double">
        <color auto="1"/>
      </left>
      <right style="thin">
        <color theme="1"/>
      </right>
      <top style="hair">
        <color auto="1"/>
      </top>
      <bottom style="double">
        <color indexed="64"/>
      </bottom>
    </border>
    <border>
      <left/>
      <right style="thin">
        <color theme="1"/>
      </right>
      <top style="hair">
        <color auto="1"/>
      </top>
      <bottom style="double">
        <color indexed="64"/>
      </bottom>
    </border>
    <border>
      <left style="thin">
        <color indexed="64"/>
      </left>
      <right style="double">
        <color theme="1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thin">
        <color theme="1"/>
      </right>
      <top/>
      <bottom/>
    </border>
    <border>
      <left style="double">
        <color indexed="64"/>
      </left>
      <right style="thin">
        <color theme="1"/>
      </right>
      <top style="hair">
        <color indexed="64"/>
      </top>
      <bottom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theme="1"/>
      </bottom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theme="1"/>
      </bottom>
    </border>
    <border>
      <left style="hair">
        <color indexed="64"/>
      </left>
      <right style="double">
        <color auto="1"/>
      </right>
      <top style="hair">
        <color indexed="64"/>
      </top>
      <bottom style="double">
        <color indexed="64"/>
      </bottom>
    </border>
    <border>
      <left style="hair">
        <color indexed="64"/>
      </left>
      <right/>
      <top style="double">
        <color indexed="64"/>
      </top>
      <bottom/>
    </border>
    <border>
      <left style="hair">
        <color indexed="64"/>
      </left>
      <right style="hair">
        <color indexed="64"/>
      </right>
      <top style="double">
        <color indexed="64"/>
      </top>
      <bottom/>
    </border>
    <border>
      <left style="hair">
        <color auto="1"/>
      </left>
      <right style="double">
        <color auto="1"/>
      </right>
      <top style="double">
        <color auto="1"/>
      </top>
      <bottom/>
    </border>
    <border>
      <left/>
      <right style="double">
        <color indexed="64"/>
      </right>
      <top style="thin">
        <color indexed="64"/>
      </top>
      <bottom style="double">
        <color indexed="64"/>
      </bottom>
    </border>
    <border>
      <left style="double">
        <color indexed="64"/>
      </left>
      <right style="hair">
        <color indexed="64"/>
      </right>
      <top style="double">
        <color indexed="64"/>
      </top>
      <bottom/>
    </border>
    <border>
      <left/>
      <right style="hair">
        <color indexed="64"/>
      </right>
      <top style="double">
        <color indexed="64"/>
      </top>
      <bottom/>
    </border>
    <border>
      <left style="double">
        <color indexed="64"/>
      </left>
      <right/>
      <top style="double">
        <color indexed="64"/>
      </top>
      <bottom style="thin">
        <color theme="1" tint="0.499984740745262"/>
      </bottom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</border>
    <border>
      <left/>
      <right style="thin">
        <color indexed="64"/>
      </right>
      <top style="double">
        <color indexed="64"/>
      </top>
      <bottom style="thin">
        <color indexed="64"/>
      </bottom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</border>
    <border>
      <left style="double">
        <color indexed="64"/>
      </left>
      <right/>
      <top/>
      <bottom style="thin">
        <color indexed="64"/>
      </bottom>
    </border>
    <border>
      <left style="thin">
        <color indexed="64"/>
      </left>
      <right/>
      <top/>
      <bottom style="thin">
        <color indexed="64"/>
      </bottom>
    </border>
    <border>
      <left style="thin">
        <color indexed="64"/>
      </left>
      <right style="thin">
        <color indexed="64"/>
      </right>
      <top/>
      <bottom style="thin">
        <color indexed="64"/>
      </bottom>
    </border>
    <border>
      <left style="thin">
        <color indexed="64"/>
      </left>
      <right style="double">
        <color indexed="64"/>
      </right>
      <top/>
      <bottom style="thin">
        <color indexed="64"/>
      </bottom>
    </border>
    <border>
      <left style="double">
        <color indexed="64"/>
      </left>
      <right style="thin">
        <color indexed="64"/>
      </right>
      <top style="thin">
        <color theme="1"/>
      </top>
      <bottom/>
    </border>
    <border>
      <left style="double">
        <color indexed="64"/>
      </left>
      <right style="thin">
        <color indexed="64"/>
      </right>
      <top style="thin">
        <color theme="1"/>
      </top>
      <bottom style="double">
        <color indexed="64"/>
      </bottom>
    </border>
    <border>
      <left style="double">
        <color indexed="64"/>
      </left>
      <right style="thin">
        <color indexed="64"/>
      </right>
      <top style="thin">
        <color indexed="64"/>
      </top>
      <bottom/>
    </border>
    <border>
      <left style="thin">
        <color indexed="64"/>
      </left>
      <right style="thin">
        <color indexed="64"/>
      </right>
      <top style="thin">
        <color indexed="64"/>
      </top>
      <bottom/>
    </border>
    <border>
      <left style="thin">
        <color indexed="64"/>
      </left>
      <right style="thin">
        <color theme="0" tint="-0.499984740745262"/>
      </right>
      <top style="double">
        <color indexed="64"/>
      </top>
      <bottom style="thin">
        <color theme="0" tint="-0.499984740745262"/>
      </bottom>
    </border>
    <border>
      <left style="thin">
        <color indexed="64"/>
      </left>
      <right/>
      <top/>
      <bottom style="thin">
        <color theme="0" tint="-0.499984740745262"/>
      </bottom>
    </border>
    <border>
      <left style="double">
        <color indexed="64"/>
      </left>
      <right style="double">
        <color indexed="64"/>
      </right>
      <top style="double">
        <color indexed="64"/>
      </top>
      <bottom style="dotted">
        <color indexed="64"/>
      </bottom>
    </border>
    <border>
      <left style="double">
        <color indexed="64"/>
      </left>
      <right style="double">
        <color indexed="64"/>
      </right>
      <top style="dotted">
        <color indexed="64"/>
      </top>
      <bottom style="dotted">
        <color indexed="64"/>
      </bottom>
    </border>
    <border>
      <left style="double">
        <color indexed="64"/>
      </left>
      <right style="double">
        <color indexed="64"/>
      </right>
      <top/>
      <bottom style="dotted">
        <color indexed="64"/>
      </bottom>
    </border>
    <border>
      <left style="thin">
        <color indexed="64"/>
      </left>
      <right/>
      <top style="double">
        <color indexed="64"/>
      </top>
      <bottom/>
    </border>
    <border>
      <left style="thin">
        <color indexed="64"/>
      </left>
      <right/>
      <top style="double">
        <color indexed="64"/>
      </top>
      <bottom style="hair">
        <color indexed="64"/>
      </bottom>
    </border>
    <border>
      <left style="double">
        <color indexed="64"/>
      </left>
      <right style="double">
        <color indexed="64"/>
      </right>
      <top style="dotted">
        <color indexed="64"/>
      </top>
      <bottom style="double">
        <color indexed="64"/>
      </bottom>
    </border>
    <border>
      <left style="hair">
        <color indexed="64"/>
      </left>
      <right style="double">
        <color indexed="64"/>
      </right>
      <top style="double">
        <color indexed="64"/>
      </top>
      <bottom/>
    </border>
    <border>
      <left style="double">
        <color auto="1"/>
      </left>
      <right style="thin">
        <color theme="1" tint="0.499984740745262"/>
      </right>
      <top style="double">
        <color indexed="64"/>
      </top>
      <bottom style="double">
        <color indexed="64"/>
      </bottom>
    </border>
    <border>
      <left style="thin">
        <color indexed="23"/>
      </left>
      <right/>
      <top/>
      <bottom style="thin">
        <color indexed="23"/>
      </bottom>
    </border>
    <border>
      <left style="thin">
        <color indexed="23"/>
      </left>
      <right style="thin">
        <color theme="1" tint="0.499984740745262"/>
      </right>
      <top style="thin">
        <color indexed="23"/>
      </top>
      <bottom style="thin">
        <color indexed="23"/>
      </bottom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theme="1" tint="0.499984740745262"/>
      </bottom>
    </border>
    <border>
      <left style="thin">
        <color indexed="23"/>
      </left>
      <right/>
      <top style="thin">
        <color indexed="23"/>
      </top>
      <bottom/>
    </border>
    <border>
      <left style="thin">
        <color indexed="23"/>
      </left>
      <right style="thin">
        <color indexed="23"/>
      </right>
      <top/>
      <bottom style="double">
        <color indexed="64"/>
      </bottom>
    </border>
    <border>
      <left style="thin">
        <color indexed="23"/>
      </left>
      <right/>
      <top style="thin">
        <color indexed="23"/>
      </top>
      <bottom style="double">
        <color indexed="64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double">
        <color auto="1"/>
      </bottom>
    </border>
    <border>
      <left/>
      <right style="thin">
        <color theme="1" tint="0.499984740745262"/>
      </right>
      <top style="thin">
        <color theme="1" tint="0.499984740745262"/>
      </top>
      <bottom style="double">
        <color auto="1"/>
      </bottom>
    </border>
    <border>
      <left style="thin">
        <color theme="1" tint="0.499984740745262"/>
      </left>
      <right style="double">
        <color indexed="64"/>
      </right>
      <top style="thin">
        <color theme="1" tint="0.499984740745262"/>
      </top>
      <bottom style="double">
        <color auto="1"/>
      </bottom>
    </border>
    <border>
      <left/>
      <right style="double">
        <color indexed="64"/>
      </right>
      <top style="thin">
        <color theme="1" tint="0.499984740745262"/>
      </top>
      <bottom style="double">
        <color auto="1"/>
      </bottom>
    </border>
    <border>
      <left style="double">
        <color indexed="64"/>
      </left>
      <right style="double">
        <color auto="1"/>
      </right>
      <top style="double">
        <color auto="1"/>
      </top>
      <bottom style="thin">
        <color indexed="64"/>
      </bottom>
    </border>
    <border>
      <left/>
      <right/>
      <top style="double">
        <color auto="1"/>
      </top>
      <bottom style="thin">
        <color indexed="64"/>
      </bottom>
    </border>
    <border>
      <left/>
      <right style="double">
        <color auto="1"/>
      </right>
      <top style="double">
        <color auto="1"/>
      </top>
      <bottom style="thin">
        <color indexed="64"/>
      </bottom>
    </border>
    <border>
      <left style="double">
        <color indexed="64"/>
      </left>
      <right style="hair">
        <color auto="1"/>
      </right>
      <top style="double">
        <color indexed="64"/>
      </top>
      <bottom style="hair">
        <color auto="1"/>
      </bottom>
    </border>
    <border>
      <left style="hair">
        <color auto="1"/>
      </left>
      <right style="thin">
        <color auto="1"/>
      </right>
      <top/>
      <bottom/>
    </border>
    <border>
      <left/>
      <right style="double">
        <color auto="1"/>
      </right>
      <top/>
      <bottom style="double">
        <color indexed="64"/>
      </bottom>
    </border>
    <border>
      <left style="double">
        <color indexed="64"/>
      </left>
      <right style="hair">
        <color auto="1"/>
      </right>
      <top style="double">
        <color auto="1"/>
      </top>
      <bottom style="double">
        <color auto="1"/>
      </bottom>
    </border>
    <border>
      <left style="thin">
        <color indexed="64"/>
      </left>
      <right style="hair">
        <color auto="1"/>
      </right>
      <top style="double">
        <color auto="1"/>
      </top>
      <bottom style="double">
        <color auto="1"/>
      </bottom>
    </border>
    <border>
      <left/>
      <right style="double">
        <color indexed="64"/>
      </right>
      <top style="double">
        <color auto="1"/>
      </top>
      <bottom style="double">
        <color auto="1"/>
      </bottom>
    </border>
    <border>
      <left/>
      <right style="double">
        <color auto="1"/>
      </right>
      <top style="double">
        <color auto="1"/>
      </top>
      <bottom/>
    </border>
    <border>
      <left style="double">
        <color auto="1"/>
      </left>
      <right/>
      <top style="hair">
        <color auto="1"/>
      </top>
      <bottom/>
    </border>
    <border>
      <left/>
      <right style="thin">
        <color auto="1"/>
      </right>
      <top/>
      <bottom style="hair">
        <color auto="1"/>
      </bottom>
    </border>
    <border>
      <left style="hair">
        <color auto="1"/>
      </left>
      <right style="thin">
        <color indexed="64"/>
      </right>
      <top style="double">
        <color auto="1"/>
      </top>
      <bottom style="double">
        <color auto="1"/>
      </bottom>
    </border>
    <border>
      <left style="hair">
        <color auto="1"/>
      </left>
      <right style="double">
        <color indexed="64"/>
      </right>
      <top style="double">
        <color auto="1"/>
      </top>
      <bottom style="double">
        <color auto="1"/>
      </bottom>
    </border>
    <border>
      <left style="hair">
        <color auto="1"/>
      </left>
      <right style="double">
        <color indexed="64"/>
      </right>
      <top style="hair">
        <color auto="1"/>
      </top>
      <bottom style="hair">
        <color auto="1"/>
      </bottom>
    </border>
    <border>
      <left style="thin">
        <color auto="1"/>
      </left>
      <right style="double">
        <color auto="1"/>
      </right>
      <top/>
      <bottom style="hair">
        <color auto="1"/>
      </bottom>
    </border>
    <border>
      <left style="double">
        <color auto="1"/>
      </left>
      <right style="double">
        <color indexed="64"/>
      </right>
      <top/>
      <bottom style="hair">
        <color auto="1"/>
      </bottom>
    </border>
    <border>
      <left style="double">
        <color auto="1"/>
      </left>
      <right style="double">
        <color auto="1"/>
      </right>
      <top style="double">
        <color indexed="64"/>
      </top>
      <bottom style="thin">
        <color indexed="64"/>
      </bottom>
    </border>
    <border>
      <left/>
      <right style="double">
        <color auto="1"/>
      </right>
      <top style="double">
        <color indexed="64"/>
      </top>
      <bottom style="thin">
        <color indexed="64"/>
      </bottom>
    </border>
    <border>
      <left style="double">
        <color auto="1"/>
      </left>
      <right style="double">
        <color indexed="64"/>
      </right>
      <top style="hair">
        <color indexed="64"/>
      </top>
      <bottom style="double">
        <color auto="1"/>
      </bottom>
    </border>
    <border>
      <left style="double">
        <color auto="1"/>
      </left>
      <right style="thin">
        <color indexed="64"/>
      </right>
      <top style="double">
        <color indexed="64"/>
      </top>
      <bottom style="hair">
        <color auto="1"/>
      </bottom>
    </border>
    <border>
      <left style="thin">
        <color auto="1"/>
      </left>
      <right/>
      <top style="double">
        <color indexed="64"/>
      </top>
      <bottom style="hair">
        <color auto="1"/>
      </bottom>
    </border>
    <border>
      <left/>
      <right style="double">
        <color indexed="64"/>
      </right>
      <top style="double">
        <color indexed="64"/>
      </top>
      <bottom style="hair">
        <color auto="1"/>
      </bottom>
    </border>
    <border>
      <left/>
      <right style="thin">
        <color indexed="64"/>
      </right>
      <top style="hair">
        <color auto="1"/>
      </top>
      <bottom style="hair">
        <color auto="1"/>
      </bottom>
    </border>
    <border>
      <left style="double">
        <color auto="1"/>
      </left>
      <right style="double">
        <color auto="1"/>
      </right>
      <top style="double">
        <color indexed="64"/>
      </top>
      <bottom/>
    </border>
    <border>
      <left/>
      <right style="double">
        <color auto="1"/>
      </right>
      <top style="double">
        <color indexed="64"/>
      </top>
      <bottom/>
    </border>
    <border>
      <left style="double">
        <color auto="1"/>
      </left>
      <right style="double">
        <color auto="1"/>
      </right>
      <top style="double">
        <color indexed="64"/>
      </top>
      <bottom style="double">
        <color indexed="64"/>
      </bottom>
    </border>
    <border>
      <left/>
      <right style="double">
        <color auto="1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hair">
        <color auto="1"/>
      </right>
      <top style="double">
        <color indexed="64"/>
      </top>
      <bottom style="double">
        <color auto="1"/>
      </bottom>
    </border>
    <border>
      <left/>
      <right style="hair">
        <color auto="1"/>
      </right>
      <top style="double">
        <color indexed="64"/>
      </top>
      <bottom style="double">
        <color auto="1"/>
      </bottom>
    </border>
    <border>
      <left style="hair">
        <color auto="1"/>
      </left>
      <right style="hair">
        <color auto="1"/>
      </right>
      <top style="double">
        <color indexed="64"/>
      </top>
      <bottom style="double">
        <color indexed="64"/>
      </bottom>
    </border>
    <border>
      <left style="double">
        <color auto="1"/>
      </left>
      <right style="hair">
        <color auto="1"/>
      </right>
      <top style="double">
        <color indexed="64"/>
      </top>
      <bottom style="double">
        <color indexed="64"/>
      </bottom>
    </border>
    <border>
      <left style="hair">
        <color auto="1"/>
      </left>
      <right style="double">
        <color auto="1"/>
      </right>
      <top style="double">
        <color indexed="64"/>
      </top>
      <bottom style="double">
        <color indexed="64"/>
      </bottom>
    </border>
    <border>
      <left style="hair">
        <color auto="1"/>
      </left>
      <right style="hair">
        <color indexed="64"/>
      </right>
      <top/>
      <bottom style="double">
        <color indexed="64"/>
      </bottom>
    </border>
    <border>
      <left style="hair">
        <color indexed="64"/>
      </left>
      <right/>
      <top style="hair">
        <color indexed="64"/>
      </top>
      <bottom style="double">
        <color indexed="64"/>
      </bottom>
    </border>
    <border>
      <left style="hair">
        <color auto="1"/>
      </left>
      <right style="thin">
        <color auto="1"/>
      </right>
      <top style="hair">
        <color auto="1"/>
      </top>
      <bottom style="double">
        <color indexed="64"/>
      </bottom>
    </border>
    <border>
      <left style="double">
        <color theme="1"/>
      </left>
      <right style="thin">
        <color theme="1"/>
      </right>
      <top style="double">
        <color theme="1"/>
      </top>
      <bottom style="thin">
        <color theme="1"/>
      </bottom>
    </border>
    <border>
      <left/>
      <right style="thin">
        <color theme="1"/>
      </right>
      <top style="double">
        <color theme="1"/>
      </top>
      <bottom/>
    </border>
    <border>
      <left style="thin">
        <color theme="1"/>
      </left>
      <right style="thin">
        <color theme="1"/>
      </right>
      <top style="double">
        <color theme="1"/>
      </top>
      <bottom style="thin">
        <color theme="1"/>
      </bottom>
    </border>
    <border>
      <left style="thin">
        <color theme="1"/>
      </left>
      <right/>
      <top/>
      <bottom/>
    </border>
    <border>
      <left style="double">
        <color theme="1"/>
      </left>
      <right/>
      <top/>
      <bottom style="thin">
        <color theme="1"/>
      </bottom>
    </border>
    <border>
      <left/>
      <right style="thin">
        <color theme="1"/>
      </right>
      <top/>
      <bottom style="thin">
        <color theme="1"/>
      </bottom>
    </border>
    <border>
      <left style="thin">
        <color theme="1"/>
      </left>
      <right/>
      <top/>
      <bottom style="thin">
        <color theme="1"/>
      </bottom>
    </border>
    <border>
      <left style="double">
        <color theme="1"/>
      </left>
      <right style="thin">
        <color theme="1"/>
      </right>
      <top/>
      <bottom style="thin">
        <color theme="1"/>
      </bottom>
    </border>
    <border>
      <left style="thin">
        <color theme="1"/>
      </left>
      <right style="thin">
        <color theme="1"/>
      </right>
      <top/>
      <bottom style="thin">
        <color theme="1"/>
      </bottom>
    </border>
    <border>
      <left style="double">
        <color indexed="64"/>
      </left>
      <right style="double">
        <color indexed="64"/>
      </right>
      <top style="thin">
        <color theme="1"/>
      </top>
      <bottom style="thin">
        <color theme="1"/>
      </bottom>
    </border>
    <border>
      <left style="double">
        <color theme="1"/>
      </left>
      <right style="thin">
        <color theme="1"/>
      </right>
      <top style="thin">
        <color theme="1"/>
      </top>
      <bottom style="thin">
        <color theme="1"/>
      </bottom>
    </border>
    <border>
      <left/>
      <right/>
      <top style="thin">
        <color theme="1"/>
      </top>
      <bottom style="thin">
        <color theme="1"/>
      </bottom>
    </border>
    <border>
      <left/>
      <right style="thin">
        <color theme="1"/>
      </right>
      <top style="thin">
        <color theme="1"/>
      </top>
      <bottom style="thin">
        <color theme="1"/>
      </bottom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</border>
    <border>
      <left style="thin">
        <color indexed="64"/>
      </left>
      <right/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theme="1"/>
      </right>
      <top style="thin">
        <color indexed="64"/>
      </top>
      <bottom style="thin">
        <color indexed="64"/>
      </bottom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23"/>
      </bottom>
    </border>
    <border>
      <left/>
      <right/>
      <top style="thin">
        <color indexed="23"/>
      </top>
      <bottom style="thin">
        <color indexed="23"/>
      </bottom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</border>
    <border>
      <left/>
      <right/>
      <top style="thin">
        <color indexed="23"/>
      </top>
      <bottom/>
    </border>
    <border>
      <left style="thin">
        <color theme="1"/>
      </left>
      <right style="thin">
        <color theme="1"/>
      </right>
      <top style="thin">
        <color indexed="64"/>
      </top>
      <bottom style="double">
        <color indexed="64"/>
      </bottom>
    </border>
    <border>
      <left/>
      <right style="thin">
        <color indexed="23"/>
      </right>
      <top style="thin">
        <color indexed="64"/>
      </top>
      <bottom style="double">
        <color indexed="64"/>
      </bottom>
    </border>
    <border>
      <left style="double">
        <color theme="1"/>
      </left>
      <right style="thin">
        <color theme="1"/>
      </right>
      <top style="thin">
        <color theme="1"/>
      </top>
      <bottom/>
    </border>
    <border>
      <left/>
      <right style="thin">
        <color theme="1"/>
      </right>
      <top style="thin">
        <color theme="1"/>
      </top>
      <bottom/>
    </border>
    <border>
      <left style="thin">
        <color theme="1"/>
      </left>
      <right style="thin">
        <color theme="1"/>
      </right>
      <top style="thin">
        <color theme="1"/>
      </top>
      <bottom/>
    </border>
    <border>
      <left style="double">
        <color theme="1"/>
      </left>
      <right style="thin">
        <color theme="1"/>
      </right>
      <top style="double">
        <color theme="1"/>
      </top>
      <bottom style="double">
        <color theme="1"/>
      </bottom>
    </border>
    <border>
      <left/>
      <right style="thin">
        <color theme="1"/>
      </right>
      <top style="double">
        <color theme="1"/>
      </top>
      <bottom style="double">
        <color theme="1"/>
      </bottom>
    </border>
    <border>
      <left style="thin">
        <color theme="1"/>
      </left>
      <right style="thin">
        <color theme="1"/>
      </right>
      <top style="double">
        <color theme="1"/>
      </top>
      <bottom style="double">
        <color theme="1"/>
      </bottom>
    </border>
    <border>
      <left style="double">
        <color indexed="64"/>
      </left>
      <right style="double">
        <color auto="1"/>
      </right>
      <top style="double">
        <color indexed="64"/>
      </top>
      <bottom style="thin">
        <color indexed="64"/>
      </bottom>
    </border>
    <border>
      <left style="hair">
        <color auto="1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/>
      <top style="double">
        <color theme="1"/>
      </top>
      <bottom style="double">
        <color indexed="64"/>
      </bottom>
    </border>
    <border>
      <left style="thin">
        <color indexed="64"/>
      </left>
      <right style="double">
        <color auto="1"/>
      </right>
      <top style="double">
        <color auto="1"/>
      </top>
      <bottom style="hair">
        <color indexed="64"/>
      </bottom>
    </border>
    <border>
      <left/>
      <right style="double">
        <color auto="1"/>
      </right>
      <top style="double">
        <color auto="1"/>
      </top>
      <bottom style="hair">
        <color indexed="64"/>
      </bottom>
    </border>
    <border>
      <left style="thin">
        <color indexed="64"/>
      </left>
      <right style="hair">
        <color indexed="64"/>
      </right>
      <top style="double">
        <color auto="1"/>
      </top>
      <bottom style="hair">
        <color indexed="64"/>
      </bottom>
    </border>
    <border>
      <left/>
      <right style="hair">
        <color indexed="64"/>
      </right>
      <top style="double">
        <color auto="1"/>
      </top>
      <bottom style="hair">
        <color indexed="64"/>
      </bottom>
    </border>
    <border>
      <left style="hair">
        <color indexed="64"/>
      </left>
      <right style="double">
        <color auto="1"/>
      </right>
      <top style="double">
        <color indexed="64"/>
      </top>
      <bottom style="hair">
        <color indexed="64"/>
      </bottom>
    </border>
    <border>
      <left/>
      <right style="double">
        <color auto="1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thin">
        <color indexed="64"/>
      </right>
      <top style="hair">
        <color auto="1"/>
      </top>
      <bottom style="hair">
        <color indexed="64"/>
      </bottom>
    </border>
    <border>
      <left style="double">
        <color indexed="64"/>
      </left>
      <right style="double">
        <color auto="1"/>
      </right>
      <top style="hair">
        <color auto="1"/>
      </top>
      <bottom style="hair">
        <color indexed="64"/>
      </bottom>
    </border>
    <border>
      <left/>
      <right style="double">
        <color auto="1"/>
      </right>
      <top/>
      <bottom style="hair">
        <color indexed="64"/>
      </bottom>
    </border>
    <border>
      <left style="hair">
        <color auto="1"/>
      </left>
      <right style="double">
        <color indexed="64"/>
      </right>
      <top/>
      <bottom/>
    </border>
    <border>
      <left/>
      <right style="double">
        <color auto="1"/>
      </right>
      <top style="hair">
        <color indexed="64"/>
      </top>
      <bottom/>
    </border>
    <border>
      <left style="double">
        <color auto="1"/>
      </left>
      <right style="thin">
        <color indexed="64"/>
      </right>
      <top style="hair">
        <color auto="1"/>
      </top>
      <bottom/>
    </border>
    <border>
      <left style="hair">
        <color auto="1"/>
      </left>
      <right style="double">
        <color indexed="64"/>
      </right>
      <top/>
      <bottom style="hair">
        <color indexed="64"/>
      </bottom>
    </border>
    <border>
      <left style="double">
        <color indexed="64"/>
      </left>
      <right style="double">
        <color auto="1"/>
      </right>
      <top style="hair">
        <color indexed="64"/>
      </top>
      <bottom style="hair">
        <color indexed="64"/>
      </bottom>
    </border>
    <border>
      <left style="thin">
        <color auto="1"/>
      </left>
      <right style="double">
        <color auto="1"/>
      </right>
      <top style="hair">
        <color auto="1"/>
      </top>
      <bottom style="hair">
        <color indexed="64"/>
      </bottom>
    </border>
    <border>
      <left style="thin">
        <color auto="1"/>
      </left>
      <right style="hair">
        <color indexed="64"/>
      </right>
      <top style="hair">
        <color auto="1"/>
      </top>
      <bottom style="hair">
        <color indexed="64"/>
      </bottom>
    </border>
    <border>
      <left/>
      <right style="hair">
        <color indexed="64"/>
      </right>
      <top style="hair">
        <color auto="1"/>
      </top>
      <bottom/>
    </border>
    <border>
      <left style="hair">
        <color auto="1"/>
      </left>
      <right style="hair">
        <color indexed="64"/>
      </right>
      <top style="hair">
        <color auto="1"/>
      </top>
      <bottom style="hair">
        <color indexed="64"/>
      </bottom>
    </border>
    <border>
      <left style="hair">
        <color auto="1"/>
      </left>
      <right style="double">
        <color auto="1"/>
      </right>
      <top style="hair">
        <color auto="1"/>
      </top>
      <bottom style="hair">
        <color indexed="64"/>
      </bottom>
    </border>
    <border>
      <left style="double">
        <color auto="1"/>
      </left>
      <right style="thin">
        <color indexed="64"/>
      </right>
      <top style="hair">
        <color auto="1"/>
      </top>
      <bottom style="hair">
        <color indexed="64"/>
      </bottom>
    </border>
    <border>
      <left style="thin">
        <color auto="1"/>
      </left>
      <right style="hair">
        <color auto="1"/>
      </right>
      <top style="hair">
        <color auto="1"/>
      </top>
      <bottom style="hair">
        <color indexed="64"/>
      </bottom>
    </border>
    <border>
      <left style="hair">
        <color auto="1"/>
      </left>
      <right style="hair">
        <color auto="1"/>
      </right>
      <top style="hair">
        <color auto="1"/>
      </top>
      <bottom style="hair">
        <color indexed="64"/>
      </bottom>
    </border>
    <border>
      <left style="hair">
        <color auto="1"/>
      </left>
      <right style="thin">
        <color auto="1"/>
      </right>
      <top style="hair">
        <color auto="1"/>
      </top>
      <bottom style="hair">
        <color indexed="64"/>
      </bottom>
    </border>
    <border>
      <left style="double">
        <color indexed="64"/>
      </left>
      <right style="double">
        <color auto="1"/>
      </right>
      <top/>
      <bottom style="hair">
        <color indexed="64"/>
      </bottom>
    </border>
    <border>
      <left style="thin">
        <color auto="1"/>
      </left>
      <right/>
      <top/>
      <bottom style="hair">
        <color indexed="64"/>
      </bottom>
    </border>
    <border>
      <left style="hair">
        <color auto="1"/>
      </left>
      <right/>
      <top/>
      <bottom style="hair">
        <color indexed="64"/>
      </bottom>
    </border>
    <border>
      <left style="double">
        <color auto="1"/>
      </left>
      <right style="thin">
        <color indexed="64"/>
      </right>
      <top/>
      <bottom style="hair">
        <color indexed="64"/>
      </bottom>
    </border>
    <border>
      <left style="thin">
        <color auto="1"/>
      </left>
      <right style="hair">
        <color auto="1"/>
      </right>
      <top/>
      <bottom style="hair">
        <color indexed="64"/>
      </bottom>
    </border>
    <border>
      <left style="hair">
        <color auto="1"/>
      </left>
      <right style="hair">
        <color auto="1"/>
      </right>
      <top/>
      <bottom style="hair">
        <color indexed="64"/>
      </bottom>
    </border>
    <border>
      <left style="hair">
        <color auto="1"/>
      </left>
      <right style="thin">
        <color auto="1"/>
      </right>
      <top/>
      <bottom style="hair">
        <color indexed="64"/>
      </bottom>
    </border>
    <border>
      <left style="hair">
        <color auto="1"/>
      </left>
      <right style="double">
        <color auto="1"/>
      </right>
      <top/>
      <bottom style="hair">
        <color indexed="64"/>
      </bottom>
    </border>
    <border>
      <left style="double">
        <color indexed="64"/>
      </left>
      <right style="double">
        <color auto="1"/>
      </right>
      <top style="hair">
        <color indexed="64"/>
      </top>
      <bottom/>
    </border>
    <border>
      <left style="thin">
        <color auto="1"/>
      </left>
      <right style="double">
        <color auto="1"/>
      </right>
      <top style="hair">
        <color auto="1"/>
      </top>
      <bottom/>
    </border>
    <border>
      <left style="hair">
        <color auto="1"/>
      </left>
      <right style="thin">
        <color auto="1"/>
      </right>
      <top style="hair">
        <color auto="1"/>
      </top>
      <bottom/>
    </border>
    <border>
      <left style="double">
        <color indexed="64"/>
      </left>
      <right style="double">
        <color auto="1"/>
      </right>
      <top style="hair">
        <color auto="1"/>
      </top>
      <bottom/>
    </border>
    <border>
      <left style="thin">
        <color indexed="64"/>
      </left>
      <right style="hair">
        <color indexed="64"/>
      </right>
      <top/>
      <bottom style="hair">
        <color auto="1"/>
      </bottom>
    </border>
    <border>
      <left/>
      <right style="hair">
        <color indexed="64"/>
      </right>
      <top/>
      <bottom style="hair">
        <color auto="1"/>
      </bottom>
    </border>
    <border>
      <left style="hair">
        <color indexed="64"/>
      </left>
      <right style="double">
        <color auto="1"/>
      </right>
      <top/>
      <bottom style="hair">
        <color indexed="64"/>
      </bottom>
    </border>
    <border>
      <left style="double">
        <color auto="1"/>
      </left>
      <right style="thin">
        <color auto="1"/>
      </right>
      <top style="hair">
        <color auto="1"/>
      </top>
      <bottom style="double">
        <color indexed="64"/>
      </bottom>
    </border>
    <border>
      <left/>
      <right style="thin">
        <color auto="1"/>
      </right>
      <top style="hair">
        <color auto="1"/>
      </top>
      <bottom style="double">
        <color indexed="64"/>
      </bottom>
    </border>
    <border>
      <left style="thin">
        <color auto="1"/>
      </left>
      <right/>
      <top style="hair">
        <color auto="1"/>
      </top>
      <bottom style="double">
        <color indexed="64"/>
      </bottom>
    </border>
    <border>
      <left style="double">
        <color auto="1"/>
      </left>
      <right style="thin">
        <color indexed="64"/>
      </right>
      <top style="hair">
        <color auto="1"/>
      </top>
      <bottom style="double">
        <color auto="1"/>
      </bottom>
    </border>
    <border>
      <left style="hair">
        <color auto="1"/>
      </left>
      <right/>
      <top style="hair">
        <color auto="1"/>
      </top>
      <bottom style="double">
        <color indexed="64"/>
      </bottom>
    </border>
    <border>
      <left style="thin">
        <color indexed="64"/>
      </left>
      <right/>
      <top style="double">
        <color auto="1"/>
      </top>
      <bottom style="hair">
        <color indexed="64"/>
      </bottom>
    </border>
    <border>
      <left style="double">
        <color indexed="64"/>
      </left>
      <right style="double">
        <color auto="1"/>
      </right>
      <top style="hair">
        <color indexed="64"/>
      </top>
      <bottom style="double">
        <color indexed="64"/>
      </bottom>
    </border>
    <border>
      <left style="thin">
        <color auto="1"/>
      </left>
      <right style="thin">
        <color auto="1"/>
      </right>
      <top style="hair">
        <color auto="1"/>
      </top>
      <bottom style="double">
        <color indexed="64"/>
      </bottom>
    </border>
    <border>
      <left style="hair">
        <color indexed="64"/>
      </left>
      <right style="double">
        <color indexed="64"/>
      </right>
      <top/>
      <bottom style="double">
        <color indexed="64"/>
      </bottom>
    </border>
    <border>
      <left/>
      <right/>
      <top style="hair">
        <color auto="1"/>
      </top>
      <bottom style="hair">
        <color indexed="64"/>
      </bottom>
    </border>
    <border>
      <left/>
      <right style="double">
        <color auto="1"/>
      </right>
      <top style="hair">
        <color auto="1"/>
      </top>
      <bottom style="hair">
        <color indexed="64"/>
      </bottom>
    </border>
    <border>
      <left style="double">
        <color auto="1"/>
      </left>
      <right style="thin">
        <color theme="1" tint="0.499984740745262"/>
      </right>
      <top style="double">
        <color auto="1"/>
      </top>
      <bottom style="double">
        <color indexed="64"/>
      </bottom>
    </border>
    <border>
      <left/>
      <right style="thin">
        <color theme="1" tint="0.499984740745262"/>
      </right>
      <top style="double">
        <color auto="1"/>
      </top>
      <bottom/>
    </border>
    <border>
      <left style="thin">
        <color theme="1" tint="0.499984740745262"/>
      </left>
      <right/>
      <top style="thin">
        <color theme="1" tint="0.499984740745262"/>
      </top>
      <bottom style="double">
        <color auto="1"/>
      </bottom>
    </border>
    <border>
      <left/>
      <right style="thin">
        <color indexed="23"/>
      </right>
      <top style="thin">
        <color indexed="64"/>
      </top>
      <bottom style="thin">
        <color indexed="64"/>
      </bottom>
    </border>
    <border>
      <left style="double">
        <color auto="1"/>
      </left>
      <right style="hair">
        <color auto="1"/>
      </right>
      <top style="double">
        <color indexed="64"/>
      </top>
      <bottom style="hair">
        <color auto="1"/>
      </bottom>
    </border>
    <border>
      <left/>
      <right style="hair">
        <color auto="1"/>
      </right>
      <top style="double">
        <color indexed="64"/>
      </top>
      <bottom style="hair">
        <color auto="1"/>
      </bottom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</border>
    <border>
      <left/>
      <right/>
      <top style="double">
        <color auto="1"/>
      </top>
      <bottom style="thin">
        <color auto="1"/>
      </bottom>
    </border>
    <border>
      <left/>
      <right style="double">
        <color auto="1"/>
      </right>
      <top style="double">
        <color auto="1"/>
      </top>
      <bottom style="thin">
        <color auto="1"/>
      </bottom>
    </border>
    <border>
      <left style="double">
        <color auto="1"/>
      </left>
      <right style="double">
        <color indexed="64"/>
      </right>
      <top style="double">
        <color auto="1"/>
      </top>
      <bottom style="double">
        <color indexed="64"/>
      </bottom>
    </border>
    <border>
      <left/>
      <right style="thin">
        <color auto="1"/>
      </right>
      <top style="double">
        <color indexed="64"/>
      </top>
      <bottom style="double">
        <color auto="1"/>
      </bottom>
    </border>
    <border>
      <left/>
      <right style="thin">
        <color auto="1"/>
      </right>
      <top style="double">
        <color auto="1"/>
      </top>
      <bottom style="double">
        <color auto="1"/>
      </bottom>
    </border>
    <border>
      <left style="double">
        <color auto="1"/>
      </left>
      <right style="thin">
        <color auto="1"/>
      </right>
      <top style="double">
        <color auto="1"/>
      </top>
      <bottom style="hair">
        <color auto="1"/>
      </bottom>
    </border>
    <border>
      <left/>
      <right style="thin">
        <color auto="1"/>
      </right>
      <top style="double">
        <color auto="1"/>
      </top>
      <bottom style="hair">
        <color auto="1"/>
      </bottom>
    </border>
    <border>
      <left style="thin">
        <color indexed="64"/>
      </left>
      <right style="double">
        <color auto="1"/>
      </right>
      <top style="hair">
        <color auto="1"/>
      </top>
      <bottom style="hair">
        <color auto="1"/>
      </bottom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</border>
    <border>
      <left style="thin">
        <color auto="1"/>
      </left>
      <right/>
      <top style="double">
        <color auto="1"/>
      </top>
      <bottom style="double">
        <color auto="1"/>
      </bottom>
    </border>
    <border>
      <left style="double">
        <color auto="1"/>
      </left>
      <right/>
      <top style="double">
        <color auto="1"/>
      </top>
      <bottom style="double">
        <color indexed="64"/>
      </bottom>
    </border>
    <border>
      <left style="thin">
        <color indexed="64"/>
      </left>
      <right style="double">
        <color theme="1"/>
      </right>
      <top style="hair">
        <color auto="1"/>
      </top>
      <bottom style="hair">
        <color auto="1"/>
      </bottom>
    </border>
    <border>
      <left style="thin">
        <color theme="1"/>
      </left>
      <right style="hair">
        <color auto="1"/>
      </right>
      <top style="double">
        <color indexed="64"/>
      </top>
      <bottom style="hair">
        <color auto="1"/>
      </bottom>
    </border>
    <border>
      <left style="double">
        <color theme="1"/>
      </left>
      <right style="thin">
        <color auto="1"/>
      </right>
      <top style="double">
        <color auto="1"/>
      </top>
      <bottom style="hair">
        <color auto="1"/>
      </bottom>
    </border>
    <border>
      <left style="hair">
        <color auto="1"/>
      </left>
      <right style="hair">
        <color auto="1"/>
      </right>
      <top style="double">
        <color indexed="64"/>
      </top>
      <bottom style="hair">
        <color auto="1"/>
      </bottom>
    </border>
    <border>
      <left style="thin">
        <color indexed="64"/>
      </left>
      <right style="hair">
        <color indexed="64"/>
      </right>
      <top style="double">
        <color auto="1"/>
      </top>
      <bottom/>
    </border>
    <border>
      <left style="hair">
        <color auto="1"/>
      </left>
      <right style="thin">
        <color auto="1"/>
      </right>
      <top style="double">
        <color auto="1"/>
      </top>
      <bottom/>
    </border>
    <border>
      <left style="double">
        <color auto="1"/>
      </left>
      <right style="double">
        <color indexed="64"/>
      </right>
      <top style="double">
        <color auto="1"/>
      </top>
      <bottom style="hair">
        <color auto="1"/>
      </bottom>
    </border>
    <border>
      <left style="thin">
        <color theme="1"/>
      </left>
      <right style="hair">
        <color auto="1"/>
      </right>
      <top style="hair">
        <color auto="1"/>
      </top>
      <bottom style="hair">
        <color auto="1"/>
      </bottom>
    </border>
    <border>
      <left style="double">
        <color theme="1"/>
      </left>
      <right style="thin">
        <color auto="1"/>
      </right>
      <top style="hair">
        <color auto="1"/>
      </top>
      <bottom style="hair">
        <color auto="1"/>
      </bottom>
    </border>
    <border>
      <left style="thin">
        <color indexed="64"/>
      </left>
      <right/>
      <top style="hair">
        <color auto="1"/>
      </top>
      <bottom style="hair">
        <color auto="1"/>
      </bottom>
    </border>
    <border>
      <left style="thin">
        <color auto="1"/>
      </left>
      <right style="thin">
        <color auto="1"/>
      </right>
      <top/>
      <bottom style="hair">
        <color auto="1"/>
      </bottom>
    </border>
    <border>
      <left style="thin">
        <color auto="1"/>
      </left>
      <right style="thin">
        <color auto="1"/>
      </right>
      <top style="hair">
        <color indexed="64"/>
      </top>
      <bottom style="hair">
        <color auto="1"/>
      </bottom>
    </border>
    <border>
      <left/>
      <right/>
      <top style="hair">
        <color indexed="64"/>
      </top>
      <bottom style="hair">
        <color auto="1"/>
      </bottom>
    </border>
    <border>
      <left/>
      <right style="thin">
        <color auto="1"/>
      </right>
      <top style="hair">
        <color indexed="64"/>
      </top>
      <bottom style="hair">
        <color auto="1"/>
      </bottom>
    </border>
    <border>
      <left style="thin">
        <color theme="1"/>
      </left>
      <right style="hair">
        <color auto="1"/>
      </right>
      <top style="hair">
        <color auto="1"/>
      </top>
      <bottom style="double">
        <color indexed="64"/>
      </bottom>
    </border>
    <border>
      <left style="double">
        <color theme="1"/>
      </left>
      <right style="thin">
        <color auto="1"/>
      </right>
      <top style="hair">
        <color auto="1"/>
      </top>
      <bottom style="double">
        <color indexed="64"/>
      </bottom>
    </border>
    <border>
      <left style="thin">
        <color auto="1"/>
      </left>
      <right style="double">
        <color auto="1"/>
      </right>
      <top style="hair">
        <color auto="1"/>
      </top>
      <bottom style="double">
        <color auto="1"/>
      </bottom>
    </border>
    <border>
      <left/>
      <right style="double">
        <color auto="1"/>
      </right>
      <top style="hair">
        <color auto="1"/>
      </top>
      <bottom style="double">
        <color auto="1"/>
      </bottom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</border>
    <border>
      <left style="double">
        <color indexed="64"/>
      </left>
      <right style="hair">
        <color auto="1"/>
      </right>
      <top/>
      <bottom style="double">
        <color auto="1"/>
      </bottom>
    </border>
    <border>
      <left style="double">
        <color indexed="64"/>
      </left>
      <right/>
      <top/>
      <bottom style="double">
        <color auto="1"/>
      </bottom>
    </border>
    <border>
      <left style="double">
        <color auto="1"/>
      </left>
      <right style="double">
        <color indexed="64"/>
      </right>
      <top/>
      <bottom style="double">
        <color indexed="64"/>
      </bottom>
    </border>
    <border>
      <left style="thin">
        <color theme="0" tint="-0.499984740745262"/>
      </left>
      <right style="thin">
        <color theme="0" tint="-0.499984740745262"/>
      </right>
      <top/>
      <bottom style="double">
        <color theme="0" tint="-0.499984740745262"/>
      </bottom>
    </border>
    <border>
      <left style="double">
        <color indexed="64"/>
      </left>
      <right style="hair">
        <color auto="1"/>
      </right>
      <top style="hair">
        <color indexed="64"/>
      </top>
      <bottom style="double">
        <color indexed="64"/>
      </bottom>
    </border>
    <border>
      <left/>
      <right style="hair">
        <color auto="1"/>
      </right>
      <top style="hair">
        <color indexed="64"/>
      </top>
      <bottom style="double">
        <color indexed="64"/>
      </bottom>
    </border>
    <border>
      <left style="hair">
        <color auto="1"/>
      </left>
      <right style="double">
        <color indexed="64"/>
      </right>
      <top style="hair">
        <color auto="1"/>
      </top>
      <bottom style="double">
        <color indexed="64"/>
      </bottom>
    </border>
    <border>
      <left/>
      <right style="double">
        <color indexed="64"/>
      </right>
      <top style="hair">
        <color auto="1"/>
      </top>
      <bottom style="double">
        <color indexed="64"/>
      </bottom>
    </border>
    <border>
      <left style="hair">
        <color indexed="64"/>
      </left>
      <right style="thin">
        <color theme="0" tint="-0.499984740745262"/>
      </right>
      <top style="double">
        <color indexed="64"/>
      </top>
      <bottom style="thin">
        <color theme="0" tint="-0.499984740745262"/>
      </bottom>
    </border>
    <border>
      <left style="hair">
        <color indexed="64"/>
      </left>
      <right/>
      <top/>
      <bottom style="thin">
        <color theme="0" tint="-0.499984740745262"/>
      </bottom>
    </border>
    <border>
      <left style="double">
        <color indexed="64"/>
      </left>
      <right style="double">
        <color theme="0" tint="-0.499984740745262"/>
      </right>
      <top style="double">
        <color indexed="64"/>
      </top>
      <bottom style="hair">
        <color indexed="64"/>
      </bottom>
    </border>
    <border>
      <left/>
      <right style="double">
        <color theme="0" tint="-0.499984740745262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double">
        <color theme="0" tint="-0.499984740745262"/>
      </right>
      <top/>
      <bottom style="hair">
        <color theme="0" tint="-0.499984740745262"/>
      </bottom>
    </border>
    <border>
      <left/>
      <right/>
      <top/>
      <bottom style="hair">
        <color theme="0" tint="-0.499984740745262"/>
      </bottom>
    </border>
    <border>
      <left/>
      <right style="double">
        <color theme="0" tint="-0.499984740745262"/>
      </right>
      <top/>
      <bottom style="hair">
        <color theme="0" tint="-0.499984740745262"/>
      </bottom>
    </border>
    <border>
      <left style="double">
        <color indexed="64"/>
      </left>
      <right style="double">
        <color theme="0" tint="-0.499984740745262"/>
      </right>
      <top style="hair">
        <color theme="0" tint="-0.499984740745262"/>
      </top>
      <bottom style="hair">
        <color theme="0" tint="-0.499984740745262"/>
      </bottom>
    </border>
    <border>
      <left/>
      <right/>
      <top style="hair">
        <color theme="0" tint="-0.499984740745262"/>
      </top>
      <bottom style="hair">
        <color theme="0" tint="-0.499984740745262"/>
      </bottom>
    </border>
    <border>
      <left/>
      <right style="double">
        <color theme="0" tint="-0.499984740745262"/>
      </right>
      <top style="hair">
        <color theme="0" tint="-0.499984740745262"/>
      </top>
      <bottom style="hair">
        <color theme="0" tint="-0.499984740745262"/>
      </bottom>
    </border>
    <border>
      <left style="double">
        <color indexed="64"/>
      </left>
      <right style="double">
        <color theme="0" tint="-0.499984740745262"/>
      </right>
      <top style="hair">
        <color theme="0" tint="-0.499984740745262"/>
      </top>
      <bottom style="double">
        <color indexed="64"/>
      </bottom>
    </border>
    <border>
      <left/>
      <right/>
      <top style="hair">
        <color theme="0" tint="-0.499984740745262"/>
      </top>
      <bottom style="double">
        <color indexed="64"/>
      </bottom>
    </border>
    <border>
      <left/>
      <right style="double">
        <color theme="0" tint="-0.499984740745262"/>
      </right>
      <top style="hair">
        <color theme="0" tint="-0.499984740745262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</border>
    <border>
      <left style="double">
        <color indexed="64"/>
      </left>
      <right style="thin">
        <color theme="1"/>
      </right>
      <top style="thin">
        <color indexed="64"/>
      </top>
      <bottom style="double">
        <color indexed="64"/>
      </bottom>
    </border>
    <border>
      <left style="double">
        <color indexed="64"/>
      </left>
      <right style="thin">
        <color theme="1"/>
      </right>
      <top style="hair">
        <color theme="1"/>
      </top>
      <bottom style="hair">
        <color theme="1"/>
      </bottom>
    </border>
    <border>
      <left/>
      <right style="thin">
        <color theme="1"/>
      </right>
      <top style="hair">
        <color theme="1"/>
      </top>
      <bottom style="hair">
        <color theme="1"/>
      </bottom>
    </border>
    <border>
      <left style="thin">
        <color indexed="64"/>
      </left>
      <right style="thin">
        <color indexed="64"/>
      </right>
      <top style="hair">
        <color theme="1"/>
      </top>
      <bottom style="hair">
        <color theme="1"/>
      </bottom>
    </border>
    <border>
      <left style="thin">
        <color theme="1"/>
      </left>
      <right style="thin">
        <color theme="1"/>
      </right>
      <top style="hair">
        <color theme="1"/>
      </top>
      <bottom/>
    </border>
    <border>
      <left style="thin">
        <color theme="1"/>
      </left>
      <right style="thin">
        <color theme="1"/>
      </right>
      <top style="hair">
        <color theme="1"/>
      </top>
      <bottom style="hair">
        <color theme="1"/>
      </bottom>
    </border>
    <border>
      <left style="double">
        <color indexed="64"/>
      </left>
      <right style="thin">
        <color theme="1"/>
      </right>
      <top style="hair">
        <color theme="1"/>
      </top>
      <bottom/>
    </border>
    <border>
      <left/>
      <right style="thin">
        <color theme="1"/>
      </right>
      <top style="hair">
        <color theme="1"/>
      </top>
      <bottom/>
    </border>
    <border>
      <left style="double">
        <color indexed="64"/>
      </left>
      <right style="double">
        <color indexed="64"/>
      </right>
      <top style="hair">
        <color theme="1"/>
      </top>
      <bottom style="hair">
        <color indexed="64"/>
      </bottom>
    </border>
    <border>
      <left/>
      <right style="double">
        <color indexed="64"/>
      </right>
      <top style="hair">
        <color theme="1"/>
      </top>
      <bottom style="hair">
        <color indexed="64"/>
      </bottom>
    </border>
    <border>
      <left style="thin">
        <color theme="1"/>
      </left>
      <right style="thin">
        <color theme="1"/>
      </right>
      <top/>
      <bottom/>
    </border>
    <border>
      <left style="thin">
        <color theme="1"/>
      </left>
      <right style="thin">
        <color theme="1"/>
      </right>
      <top style="hair">
        <color indexed="64"/>
      </top>
      <bottom style="hair">
        <color indexed="64"/>
      </bottom>
    </border>
    <border>
      <left style="thin">
        <color theme="1"/>
      </left>
      <right style="thin">
        <color theme="1"/>
      </right>
      <top/>
      <bottom style="hair">
        <color indexed="64"/>
      </bottom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theme="1"/>
      </bottom>
    </border>
    <border>
      <left style="double">
        <color indexed="64"/>
      </left>
      <right style="double">
        <color indexed="64"/>
      </right>
      <top style="hair">
        <color indexed="64"/>
      </top>
      <bottom style="double">
        <color theme="1"/>
      </bottom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theme="1"/>
      </bottom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theme="1"/>
      </bottom>
    </border>
    <border>
      <left style="thin">
        <color indexed="64"/>
      </left>
      <right/>
      <top style="double">
        <color theme="1"/>
      </top>
      <bottom style="hair">
        <color indexed="64"/>
      </bottom>
    </border>
    <border>
      <left style="hair">
        <color indexed="64"/>
      </left>
      <right/>
      <top style="double">
        <color theme="1"/>
      </top>
      <bottom style="hair">
        <color indexed="64"/>
      </bottom>
    </border>
    <border>
      <left style="thin">
        <color indexed="64"/>
      </left>
      <right style="hair">
        <color indexed="64"/>
      </right>
      <top style="double">
        <color theme="1"/>
      </top>
      <bottom style="hair">
        <color theme="1"/>
      </bottom>
    </border>
    <border>
      <left style="hair">
        <color indexed="64"/>
      </left>
      <right style="double">
        <color indexed="64"/>
      </right>
      <top style="double">
        <color theme="1"/>
      </top>
      <bottom/>
    </border>
    <border>
      <left/>
      <right style="double">
        <color indexed="64"/>
      </right>
      <top style="hair">
        <color theme="1"/>
      </top>
      <bottom style="hair">
        <color theme="1"/>
      </bottom>
    </border>
    <border>
      <left style="double">
        <color indexed="64"/>
      </left>
      <right/>
      <top style="hair">
        <color theme="1"/>
      </top>
      <bottom style="hair">
        <color theme="1"/>
      </bottom>
    </border>
    <border>
      <left style="thin">
        <color indexed="64"/>
      </left>
      <right style="thin">
        <color indexed="64"/>
      </right>
      <top style="hair">
        <color theme="1"/>
      </top>
      <bottom style="hair">
        <color indexed="64"/>
      </bottom>
    </border>
    <border>
      <left/>
      <right/>
      <top style="hair">
        <color theme="1"/>
      </top>
      <bottom style="hair">
        <color indexed="64"/>
      </bottom>
    </border>
    <border>
      <left/>
      <right style="thin">
        <color indexed="64"/>
      </right>
      <top style="hair">
        <color theme="1"/>
      </top>
      <bottom style="hair">
        <color indexed="64"/>
      </bottom>
    </border>
    <border>
      <left style="thin">
        <color indexed="64"/>
      </left>
      <right style="double">
        <color indexed="64"/>
      </right>
      <top style="hair">
        <color theme="1"/>
      </top>
      <bottom style="hair">
        <color theme="1"/>
      </bottom>
    </border>
    <border>
      <left style="double">
        <color indexed="64"/>
      </left>
      <right style="thin">
        <color indexed="64"/>
      </right>
      <top style="hair">
        <color theme="1"/>
      </top>
      <bottom style="hair">
        <color theme="1"/>
      </bottom>
    </border>
    <border>
      <left/>
      <right style="double">
        <color theme="1"/>
      </right>
      <top style="hair">
        <color indexed="64"/>
      </top>
      <bottom style="double">
        <color theme="1"/>
      </bottom>
    </border>
    <border>
      <left style="double">
        <color indexed="64"/>
      </left>
      <right style="thin">
        <color theme="1" tint="0.499984740745262"/>
      </right>
      <top style="double">
        <color indexed="64"/>
      </top>
      <bottom style="thin">
        <color theme="1"/>
      </bottom>
    </border>
    <border>
      <left/>
      <right/>
      <top style="double">
        <color indexed="64"/>
      </top>
      <bottom style="thin">
        <color theme="1"/>
      </bottom>
    </border>
    <border>
      <left/>
      <right style="thin">
        <color theme="1" tint="0.499984740745262"/>
      </right>
      <top style="double">
        <color indexed="64"/>
      </top>
      <bottom style="thin">
        <color theme="1"/>
      </bottom>
    </border>
    <border>
      <left style="thin">
        <color indexed="64"/>
      </left>
      <right style="thin">
        <color theme="1" tint="0.499984740745262"/>
      </right>
      <top style="double">
        <color indexed="64"/>
      </top>
      <bottom style="thin">
        <color theme="1"/>
      </bottom>
    </border>
    <border>
      <left style="double">
        <color theme="1"/>
      </left>
      <right style="hair">
        <color indexed="64"/>
      </right>
      <top style="double">
        <color theme="1"/>
      </top>
      <bottom style="double">
        <color indexed="64"/>
      </bottom>
    </border>
    <border>
      <left/>
      <right style="hair">
        <color indexed="64"/>
      </right>
      <top style="double">
        <color theme="1"/>
      </top>
      <bottom style="double">
        <color indexed="64"/>
      </bottom>
    </border>
    <border>
      <left style="double">
        <color theme="1"/>
      </left>
      <right style="double">
        <color theme="1"/>
      </right>
      <top/>
      <bottom style="hair">
        <color indexed="64"/>
      </bottom>
    </border>
    <border>
      <left style="double">
        <color theme="1"/>
      </left>
      <right style="double">
        <color theme="1"/>
      </right>
      <top style="hair">
        <color indexed="64"/>
      </top>
      <bottom style="hair">
        <color indexed="64"/>
      </bottom>
    </border>
    <border>
      <left style="double">
        <color theme="1"/>
      </left>
      <right style="double">
        <color theme="1"/>
      </right>
      <top style="hair">
        <color indexed="64"/>
      </top>
      <bottom style="double">
        <color theme="1"/>
      </bottom>
    </border>
    <border>
      <left style="thin">
        <color theme="1"/>
      </left>
      <right style="hair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double">
        <color indexed="64"/>
      </right>
      <top style="hair">
        <color theme="1"/>
      </top>
      <bottom style="hair">
        <color theme="1"/>
      </bottom>
    </border>
    <border>
      <left/>
      <right style="hair">
        <color indexed="64"/>
      </right>
      <top style="hair">
        <color theme="1"/>
      </top>
      <bottom style="hair">
        <color theme="1"/>
      </bottom>
    </border>
    <border>
      <left style="hair">
        <color indexed="64"/>
      </left>
      <right style="hair">
        <color indexed="64"/>
      </right>
      <top style="hair">
        <color theme="1"/>
      </top>
      <bottom style="hair">
        <color theme="1"/>
      </bottom>
    </border>
    <border>
      <left style="double">
        <color indexed="64"/>
      </left>
      <right style="thin">
        <color indexed="64"/>
      </right>
      <top style="hair">
        <color theme="1"/>
      </top>
      <bottom style="hair">
        <color indexed="64"/>
      </bottom>
    </border>
    <border>
      <left style="thin">
        <color indexed="64"/>
      </left>
      <right style="double">
        <color indexed="64"/>
      </right>
      <top style="hair">
        <color theme="1"/>
      </top>
      <bottom style="hair">
        <color indexed="64"/>
      </bottom>
    </border>
    <border>
      <left style="double">
        <color indexed="64"/>
      </left>
      <right style="thin">
        <color theme="1"/>
      </right>
      <top style="hair">
        <color theme="1"/>
      </top>
      <bottom style="hair">
        <color indexed="64"/>
      </bottom>
    </border>
    <border>
      <left/>
      <right style="thin">
        <color theme="1"/>
      </right>
      <top style="hair">
        <color theme="1"/>
      </top>
      <bottom style="hair">
        <color indexed="64"/>
      </bottom>
    </border>
    <border>
      <left/>
      <right style="hair">
        <color indexed="64"/>
      </right>
      <top style="hair">
        <color theme="1"/>
      </top>
      <bottom style="hair">
        <color indexed="64"/>
      </bottom>
    </border>
    <border>
      <left style="hair">
        <color indexed="64"/>
      </left>
      <right style="hair">
        <color indexed="64"/>
      </right>
      <top style="hair">
        <color theme="1"/>
      </top>
      <bottom style="hair">
        <color indexed="64"/>
      </bottom>
    </border>
    <border>
      <left style="hair">
        <color indexed="64"/>
      </left>
      <right style="double">
        <color indexed="64"/>
      </right>
      <top style="hair">
        <color theme="1"/>
      </top>
      <bottom style="hair">
        <color indexed="64"/>
      </bottom>
    </border>
    <border>
      <left style="hair">
        <color indexed="64"/>
      </left>
      <right style="double">
        <color indexed="64"/>
      </right>
      <top style="hair">
        <color theme="1"/>
      </top>
      <bottom style="hair">
        <color theme="1"/>
      </bottom>
    </border>
    <border>
      <left style="double">
        <color indexed="64"/>
      </left>
      <right style="double">
        <color indexed="64"/>
      </right>
      <top style="double">
        <color theme="1"/>
      </top>
      <bottom style="hair">
        <color theme="1"/>
      </bottom>
    </border>
    <border>
      <left/>
      <right style="double">
        <color indexed="64"/>
      </right>
      <top style="double">
        <color theme="1"/>
      </top>
      <bottom style="hair">
        <color theme="1"/>
      </bottom>
    </border>
    <border>
      <left style="double">
        <color indexed="64"/>
      </left>
      <right style="thin">
        <color theme="1"/>
      </right>
      <top style="hair">
        <color indexed="64"/>
      </top>
      <bottom style="double">
        <color indexed="64"/>
      </bottom>
    </border>
    <border>
      <left/>
      <right style="thin">
        <color theme="1"/>
      </right>
      <top style="hair">
        <color indexed="64"/>
      </top>
      <bottom style="double">
        <color indexed="64"/>
      </bottom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</border>
    <border>
      <left style="thin">
        <color indexed="64"/>
      </left>
      <right/>
      <top style="thin">
        <color indexed="64"/>
      </top>
      <bottom style="double">
        <color indexed="64"/>
      </bottom>
    </border>
    <border>
      <left style="double">
        <color auto="1"/>
      </left>
      <right style="thin">
        <color theme="1" tint="0.499984740745262"/>
      </right>
      <top/>
      <bottom style="double">
        <color indexed="64"/>
      </bottom>
    </border>
    <border>
      <left style="double">
        <color auto="1"/>
      </left>
      <right style="double">
        <color auto="1"/>
      </right>
      <top style="double">
        <color auto="1"/>
      </top>
      <bottom style="double">
        <color indexed="64"/>
      </bottom>
    </border>
    <border>
      <left style="double">
        <color indexed="64"/>
      </left>
      <right/>
      <top style="double">
        <color indexed="64"/>
      </top>
      <bottom style="thin">
        <color indexed="64"/>
      </bottom>
    </border>
    <border>
      <left style="double">
        <color auto="1"/>
      </left>
      <right style="double">
        <color auto="1"/>
      </right>
      <top/>
      <bottom style="double">
        <color indexed="64"/>
      </bottom>
    </border>
    <border>
      <left/>
      <right style="hair">
        <color auto="1"/>
      </right>
      <top/>
      <bottom style="hair">
        <color indexed="64"/>
      </bottom>
    </border>
    <border>
      <left style="thin">
        <color auto="1"/>
      </left>
      <right style="hair">
        <color auto="1"/>
      </right>
      <top/>
      <bottom style="double">
        <color auto="1"/>
      </bottom>
    </border>
    <border>
      <left style="hair">
        <color auto="1"/>
      </left>
      <right style="thin">
        <color auto="1"/>
      </right>
      <top/>
      <bottom style="double">
        <color auto="1"/>
      </bottom>
    </border>
    <border>
      <left style="double">
        <color indexed="64"/>
      </left>
      <right style="double">
        <color auto="1"/>
      </right>
      <top style="double">
        <color indexed="64"/>
      </top>
      <bottom style="double">
        <color indexed="64"/>
      </bottom>
    </border>
    <border>
      <left/>
      <right style="hair">
        <color auto="1"/>
      </right>
      <top style="hair">
        <color indexed="64"/>
      </top>
      <bottom style="hair">
        <color auto="1"/>
      </bottom>
    </border>
    <border>
      <left style="double">
        <color auto="1"/>
      </left>
      <right style="hair">
        <color auto="1"/>
      </right>
      <top style="hair">
        <color indexed="64"/>
      </top>
      <bottom style="hair">
        <color auto="1"/>
      </bottom>
    </border>
    <border>
      <left style="double">
        <color auto="1"/>
      </left>
      <right style="double">
        <color auto="1"/>
      </right>
      <top style="hair">
        <color indexed="64"/>
      </top>
      <bottom style="hair">
        <color auto="1"/>
      </bottom>
    </border>
    <border>
      <left/>
      <right style="double">
        <color auto="1"/>
      </right>
      <top style="hair">
        <color indexed="64"/>
      </top>
      <bottom style="hair">
        <color auto="1"/>
      </bottom>
    </border>
    <border>
      <left style="thin">
        <color auto="1"/>
      </left>
      <right style="hair">
        <color auto="1"/>
      </right>
      <top style="hair">
        <color indexed="64"/>
      </top>
      <bottom style="hair">
        <color auto="1"/>
      </bottom>
    </border>
    <border>
      <left/>
      <right style="thin">
        <color indexed="64"/>
      </right>
      <top style="hair">
        <color indexed="64"/>
      </top>
      <bottom style="hair">
        <color auto="1"/>
      </bottom>
    </border>
    <border>
      <left style="hair">
        <color auto="1"/>
      </left>
      <right/>
      <top style="hair">
        <color indexed="64"/>
      </top>
      <bottom style="hair">
        <color auto="1"/>
      </bottom>
    </border>
    <border>
      <left style="hair">
        <color auto="1"/>
      </left>
      <right style="thin">
        <color auto="1"/>
      </right>
      <top style="hair">
        <color indexed="64"/>
      </top>
      <bottom style="hair">
        <color auto="1"/>
      </bottom>
    </border>
    <border>
      <left style="hair">
        <color auto="1"/>
      </left>
      <right style="double">
        <color auto="1"/>
      </right>
      <top style="hair">
        <color indexed="64"/>
      </top>
      <bottom style="hair">
        <color auto="1"/>
      </bottom>
    </border>
    <border>
      <left style="double">
        <color auto="1"/>
      </left>
      <right/>
      <top style="hair">
        <color indexed="64"/>
      </top>
      <bottom style="hair">
        <color auto="1"/>
      </bottom>
    </border>
    <border>
      <left style="double">
        <color auto="1"/>
      </left>
      <right style="thin">
        <color indexed="64"/>
      </right>
      <top style="hair">
        <color indexed="64"/>
      </top>
      <bottom style="hair">
        <color auto="1"/>
      </bottom>
    </border>
    <border>
      <left style="hair">
        <color auto="1"/>
      </left>
      <right style="hair">
        <color auto="1"/>
      </right>
      <top style="hair">
        <color indexed="64"/>
      </top>
      <bottom style="hair">
        <color auto="1"/>
      </bottom>
    </border>
    <border>
      <left style="double">
        <color auto="1"/>
      </left>
      <right style="thin">
        <color auto="1"/>
      </right>
      <top style="hair">
        <color auto="1"/>
      </top>
      <bottom/>
    </border>
    <border>
      <left style="hair">
        <color auto="1"/>
      </left>
      <right style="hair">
        <color indexed="64"/>
      </right>
      <top/>
      <bottom/>
    </border>
    <border>
      <left style="thin">
        <color auto="1"/>
      </left>
      <right style="double">
        <color auto="1"/>
      </right>
      <top style="hair">
        <color indexed="64"/>
      </top>
      <bottom style="hair">
        <color auto="1"/>
      </bottom>
    </border>
    <border>
      <left style="double">
        <color indexed="64"/>
      </left>
      <right style="double">
        <color auto="1"/>
      </right>
      <top/>
      <bottom style="hair">
        <color auto="1"/>
      </bottom>
    </border>
    <border>
      <left style="double">
        <color auto="1"/>
      </left>
      <right style="double">
        <color auto="1"/>
      </right>
      <top style="hair">
        <color auto="1"/>
      </top>
      <bottom style="thin">
        <color indexed="64"/>
      </bottom>
    </border>
    <border>
      <left/>
      <right style="double">
        <color auto="1"/>
      </right>
      <top style="hair">
        <color auto="1"/>
      </top>
      <bottom style="thin">
        <color indexed="64"/>
      </bottom>
    </border>
    <border>
      <left style="double">
        <color auto="1"/>
      </left>
      <right style="hair">
        <color auto="1"/>
      </right>
      <top style="hair">
        <color auto="1"/>
      </top>
      <bottom style="thin">
        <color indexed="64"/>
      </bottom>
    </border>
    <border>
      <left/>
      <right/>
      <top style="hair">
        <color auto="1"/>
      </top>
      <bottom style="thin">
        <color indexed="64"/>
      </bottom>
    </border>
    <border>
      <left/>
      <right style="hair">
        <color auto="1"/>
      </right>
      <top style="hair">
        <color auto="1"/>
      </top>
      <bottom style="thin">
        <color indexed="64"/>
      </bottom>
    </border>
    <border>
      <left style="thin">
        <color auto="1"/>
      </left>
      <right style="double">
        <color auto="1"/>
      </right>
      <top style="hair">
        <color auto="1"/>
      </top>
      <bottom style="thin">
        <color indexed="64"/>
      </bottom>
    </border>
    <border>
      <left/>
      <right style="thin">
        <color auto="1"/>
      </right>
      <top style="hair">
        <color auto="1"/>
      </top>
      <bottom style="thin">
        <color indexed="64"/>
      </bottom>
    </border>
    <border>
      <left style="thin">
        <color auto="1"/>
      </left>
      <right style="hair">
        <color auto="1"/>
      </right>
      <top style="hair">
        <color auto="1"/>
      </top>
      <bottom style="thin">
        <color indexed="64"/>
      </bottom>
    </border>
    <border>
      <left style="hair">
        <color auto="1"/>
      </left>
      <right style="hair">
        <color auto="1"/>
      </right>
      <top style="hair">
        <color auto="1"/>
      </top>
      <bottom style="thin">
        <color indexed="64"/>
      </bottom>
    </border>
    <border>
      <left style="hair">
        <color auto="1"/>
      </left>
      <right style="double">
        <color auto="1"/>
      </right>
      <top style="hair">
        <color auto="1"/>
      </top>
      <bottom style="thin">
        <color indexed="64"/>
      </bottom>
    </border>
    <border>
      <left style="double">
        <color auto="1"/>
      </left>
      <right style="thin">
        <color indexed="64"/>
      </right>
      <top style="hair">
        <color auto="1"/>
      </top>
      <bottom style="thin">
        <color indexed="64"/>
      </bottom>
    </border>
    <border>
      <left style="hair">
        <color auto="1"/>
      </left>
      <right/>
      <top style="hair">
        <color auto="1"/>
      </top>
      <bottom style="thin">
        <color indexed="64"/>
      </bottom>
    </border>
    <border>
      <left style="hair">
        <color auto="1"/>
      </left>
      <right style="thin">
        <color auto="1"/>
      </right>
      <top style="hair">
        <color auto="1"/>
      </top>
      <bottom style="thin">
        <color indexed="64"/>
      </bottom>
    </border>
    <border>
      <left/>
      <right style="thin">
        <color indexed="64"/>
      </right>
      <top style="hair">
        <color auto="1"/>
      </top>
      <bottom style="double">
        <color auto="1"/>
      </bottom>
    </border>
    <border>
      <left style="hair">
        <color auto="1"/>
      </left>
      <right style="thin">
        <color auto="1"/>
      </right>
      <top style="double">
        <color auto="1"/>
      </top>
      <bottom style="hair">
        <color auto="1"/>
      </bottom>
    </border>
    <border>
      <left style="double">
        <color auto="1"/>
      </left>
      <right style="hair">
        <color auto="1"/>
      </right>
      <top style="double">
        <color auto="1"/>
      </top>
      <bottom/>
    </border>
    <border>
      <left style="double">
        <color indexed="64"/>
      </left>
      <right style="hair">
        <color auto="1"/>
      </right>
      <top/>
      <bottom style="double">
        <color indexed="64"/>
      </bottom>
    </border>
    <border>
      <left style="double">
        <color auto="1"/>
      </left>
      <right style="hair">
        <color auto="1"/>
      </right>
      <top style="hair">
        <color auto="1"/>
      </top>
      <bottom style="double">
        <color indexed="64"/>
      </bottom>
    </border>
    <border>
      <left style="thin">
        <color theme="1" tint="0.499984740745262"/>
      </left>
      <right style="thin">
        <color indexed="64"/>
      </right>
      <top style="thin">
        <color indexed="64"/>
      </top>
      <bottom style="double">
        <color indexed="64"/>
      </bottom>
    </border>
    <border>
      <left style="double">
        <color theme="0" tint="-0.499984740745262"/>
      </left>
      <right style="hair">
        <color theme="0" tint="-0.499984740745262"/>
      </right>
      <top style="double">
        <color theme="0" tint="-0.499984740745262"/>
      </top>
      <bottom style="double">
        <color indexed="64"/>
      </bottom>
    </border>
    <border>
      <left/>
      <right style="hair">
        <color theme="0" tint="-0.499984740745262"/>
      </right>
      <top style="double">
        <color theme="0" tint="-0.499984740745262"/>
      </top>
      <bottom style="double">
        <color indexed="64"/>
      </bottom>
    </border>
    <border>
      <left/>
      <right style="hair">
        <color theme="0" tint="-0.499984740745262"/>
      </right>
      <top/>
      <bottom style="double">
        <color indexed="64"/>
      </bottom>
    </border>
    <border>
      <left style="hair">
        <color theme="0" tint="-0.499984740745262"/>
      </left>
      <right style="hair">
        <color theme="0" tint="-0.499984740745262"/>
      </right>
      <top/>
      <bottom style="double">
        <color indexed="64"/>
      </bottom>
    </border>
    <border>
      <left style="double">
        <color indexed="64"/>
      </left>
      <right style="hair">
        <color theme="0" tint="-0.499984740745262"/>
      </right>
      <top/>
      <bottom style="double">
        <color indexed="64"/>
      </bottom>
    </border>
    <border>
      <left style="hair">
        <color theme="0" tint="-0.499984740745262"/>
      </left>
      <right style="thin">
        <color indexed="64"/>
      </right>
      <top/>
      <bottom style="double">
        <color indexed="64"/>
      </bottom>
    </border>
    <border>
      <left style="hair">
        <color theme="0" tint="-0.499984740745262"/>
      </left>
      <right style="double">
        <color indexed="64"/>
      </right>
      <top/>
      <bottom style="double">
        <color indexed="64"/>
      </bottom>
    </border>
    <border>
      <left style="hair">
        <color theme="0" tint="-0.499984740745262"/>
      </left>
      <right/>
      <top/>
      <bottom style="double">
        <color indexed="64"/>
      </bottom>
    </border>
    <border>
      <left style="thin">
        <color indexed="64"/>
      </left>
      <right style="hair">
        <color theme="0" tint="-0.499984740745262"/>
      </right>
      <top style="double">
        <color indexed="64"/>
      </top>
      <bottom style="double">
        <color indexed="64"/>
      </bottom>
    </border>
    <border>
      <left style="hair">
        <color theme="0" tint="-0.499984740745262"/>
      </left>
      <right style="double">
        <color theme="0" tint="-0.499984740745262"/>
      </right>
      <top/>
      <bottom style="double">
        <color indexed="64"/>
      </bottom>
    </border>
    <border>
      <left style="hair">
        <color theme="0" tint="-0.499984740745262"/>
      </left>
      <right style="thin">
        <color theme="0" tint="-0.499984740745262"/>
      </right>
      <top/>
      <bottom style="double">
        <color indexed="64"/>
      </bottom>
    </border>
    <border>
      <left style="hair">
        <color theme="0" tint="-0.499984740745262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double">
        <color theme="0" tint="-0.499984740745262"/>
      </left>
      <right style="hair">
        <color theme="0" tint="-0.499984740745262"/>
      </right>
      <top/>
      <bottom style="hair">
        <color auto="1"/>
      </bottom>
    </border>
    <border>
      <left/>
      <right style="hair">
        <color theme="0" tint="-0.499984740745262"/>
      </right>
      <top/>
      <bottom style="hair">
        <color auto="1"/>
      </bottom>
    </border>
    <border>
      <left style="thin">
        <color indexed="64"/>
      </left>
      <right style="double">
        <color indexed="64"/>
      </right>
      <top style="double">
        <color indexed="64"/>
      </top>
      <bottom style="hair">
        <color theme="0" tint="-0.499984740745262"/>
      </bottom>
    </border>
    <border>
      <left/>
      <right/>
      <top style="double">
        <color indexed="64"/>
      </top>
      <bottom style="hair">
        <color theme="0" tint="-0.499984740745262"/>
      </bottom>
    </border>
    <border>
      <left/>
      <right style="double">
        <color indexed="64"/>
      </right>
      <top style="double">
        <color indexed="64"/>
      </top>
      <bottom style="hair">
        <color theme="0" tint="-0.499984740745262"/>
      </bottom>
    </border>
    <border>
      <left/>
      <right style="thin">
        <color indexed="64"/>
      </right>
      <top/>
      <bottom style="hair">
        <color theme="0" tint="-0.499984740745262"/>
      </bottom>
    </border>
    <border>
      <left style="thin">
        <color indexed="64"/>
      </left>
      <right style="thin">
        <color indexed="64"/>
      </right>
      <top/>
      <bottom style="hair">
        <color theme="0" tint="-0.499984740745262"/>
      </bottom>
    </border>
    <border>
      <left/>
      <right style="double">
        <color indexed="64"/>
      </right>
      <top/>
      <bottom style="hair">
        <color theme="0" tint="-0.499984740745262"/>
      </bottom>
    </border>
    <border>
      <left style="thin">
        <color indexed="64"/>
      </left>
      <right style="double">
        <color indexed="64"/>
      </right>
      <top/>
      <bottom style="hair">
        <color theme="0" tint="-0.499984740745262"/>
      </bottom>
    </border>
    <border>
      <left style="double">
        <color indexed="64"/>
      </left>
      <right style="thin">
        <color theme="1"/>
      </right>
      <top/>
      <bottom style="hair">
        <color theme="0" tint="-0.499984740745262"/>
      </bottom>
    </border>
    <border>
      <left/>
      <right style="thin">
        <color theme="1"/>
      </right>
      <top/>
      <bottom style="hair">
        <color theme="0" tint="-0.499984740745262"/>
      </bottom>
    </border>
    <border>
      <left/>
      <right style="hair">
        <color indexed="64"/>
      </right>
      <top style="double">
        <color indexed="64"/>
      </top>
      <bottom style="hair">
        <color theme="0" tint="-0.499984740745262"/>
      </bottom>
    </border>
    <border>
      <left style="hair">
        <color indexed="64"/>
      </left>
      <right style="hair">
        <color indexed="64"/>
      </right>
      <top/>
      <bottom style="hair">
        <color theme="0" tint="-0.499984740745262"/>
      </bottom>
    </border>
    <border>
      <left/>
      <right style="hair">
        <color indexed="64"/>
      </right>
      <top/>
      <bottom style="hair">
        <color theme="0" tint="-0.499984740745262"/>
      </bottom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theme="0" tint="-0.499984740745262"/>
      </bottom>
    </border>
    <border>
      <left style="double">
        <color indexed="64"/>
      </left>
      <right style="thin">
        <color indexed="64"/>
      </right>
      <top/>
      <bottom style="hair">
        <color theme="0" tint="-0.499984740745262"/>
      </bottom>
    </border>
    <border>
      <left/>
      <right style="hair">
        <color theme="0" tint="-0.499984740745262"/>
      </right>
      <top style="double">
        <color indexed="64"/>
      </top>
      <bottom style="hair">
        <color theme="0" tint="-0.499984740745262"/>
      </bottom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</border>
    <border>
      <left style="hair">
        <color theme="0" tint="-0.499984740745262"/>
      </left>
      <right style="thin">
        <color indexed="64"/>
      </right>
      <top/>
      <bottom style="hair">
        <color theme="0" tint="-0.499984740745262"/>
      </bottom>
    </border>
    <border>
      <left/>
      <right style="hair">
        <color theme="0" tint="-0.499984740745262"/>
      </right>
      <top/>
      <bottom style="hair">
        <color theme="0" tint="-0.499984740745262"/>
      </bottom>
    </border>
    <border>
      <left style="hair">
        <color theme="0" tint="-0.499984740745262"/>
      </left>
      <right style="double">
        <color indexed="64"/>
      </right>
      <top style="double">
        <color indexed="64"/>
      </top>
      <bottom style="hair">
        <color theme="0" tint="-0.499984740745262"/>
      </bottom>
    </border>
    <border>
      <left style="hair">
        <color theme="0" tint="-0.499984740745262"/>
      </left>
      <right/>
      <top/>
      <bottom style="hair">
        <color theme="0" tint="-0.499984740745262"/>
      </bottom>
    </border>
    <border>
      <left style="double">
        <color indexed="64"/>
      </left>
      <right style="hair">
        <color theme="0" tint="-0.499984740745262"/>
      </right>
      <top style="double">
        <color indexed="64"/>
      </top>
      <bottom style="hair">
        <color theme="0" tint="-0.499984740745262"/>
      </bottom>
    </border>
    <border>
      <left style="hair">
        <color theme="0" tint="-0.499984740745262"/>
      </left>
      <right style="thin">
        <color indexed="64"/>
      </right>
      <top style="double">
        <color indexed="64"/>
      </top>
      <bottom style="hair">
        <color theme="0" tint="-0.499984740745262"/>
      </bottom>
    </border>
    <border>
      <left style="hair">
        <color theme="0" tint="-0.499984740745262"/>
      </left>
      <right style="thin">
        <color theme="0" tint="-0.499984740745262"/>
      </right>
      <top/>
      <bottom style="hair">
        <color theme="0" tint="-0.499984740745262"/>
      </bottom>
    </border>
    <border>
      <left style="hair">
        <color theme="0" tint="-0.499984740745262"/>
      </left>
      <right style="hair">
        <color theme="0" tint="-0.499984740745262"/>
      </right>
      <top/>
      <bottom/>
    </border>
    <border>
      <left style="hair">
        <color theme="0" tint="-0.499984740745262"/>
      </left>
      <right style="double">
        <color indexed="64"/>
      </right>
      <top/>
      <bottom style="hair">
        <color theme="0" tint="-0.499984740745262"/>
      </bottom>
    </border>
    <border>
      <left style="double">
        <color indexed="64"/>
      </left>
      <right style="hair">
        <color theme="0" tint="-0.499984740745262"/>
      </right>
      <top/>
      <bottom style="hair">
        <color theme="0" tint="-0.499984740745262"/>
      </bottom>
    </border>
    <border>
      <left style="thin">
        <color indexed="64"/>
      </left>
      <right style="double">
        <color indexed="64"/>
      </right>
      <top style="hair">
        <color theme="0" tint="-0.499984740745262"/>
      </top>
      <bottom style="hair">
        <color indexed="64"/>
      </bottom>
    </border>
    <border>
      <left/>
      <right/>
      <top style="hair">
        <color theme="0" tint="-0.499984740745262"/>
      </top>
      <bottom style="hair">
        <color indexed="64"/>
      </bottom>
    </border>
    <border>
      <left/>
      <right style="double">
        <color indexed="64"/>
      </right>
      <top style="hair">
        <color theme="0" tint="-0.499984740745262"/>
      </top>
      <bottom style="hair">
        <color indexed="64"/>
      </bottom>
    </border>
    <border>
      <left style="double">
        <color indexed="64"/>
      </left>
      <right style="thin">
        <color indexed="64"/>
      </right>
      <top style="hair">
        <color theme="0" tint="-0.499984740745262"/>
      </top>
      <bottom style="hair">
        <color indexed="64"/>
      </bottom>
    </border>
    <border>
      <left style="thin">
        <color indexed="64"/>
      </left>
      <right style="thin">
        <color indexed="64"/>
      </right>
      <top style="hair">
        <color theme="0" tint="-0.499984740745262"/>
      </top>
      <bottom style="hair">
        <color indexed="64"/>
      </bottom>
    </border>
    <border>
      <left/>
      <right style="thin">
        <color indexed="64"/>
      </right>
      <top style="hair">
        <color theme="0" tint="-0.499984740745262"/>
      </top>
      <bottom style="hair">
        <color indexed="64"/>
      </bottom>
    </border>
    <border>
      <left style="thin">
        <color indexed="64"/>
      </left>
      <right style="hair">
        <color indexed="64"/>
      </right>
      <top style="hair">
        <color auto="1"/>
      </top>
      <bottom style="hair">
        <color auto="1"/>
      </bottom>
    </border>
    <border>
      <left/>
      <right style="hair">
        <color indexed="64"/>
      </right>
      <top style="hair">
        <color auto="1"/>
      </top>
      <bottom style="hair">
        <color auto="1"/>
      </bottom>
    </border>
    <border>
      <left style="double">
        <color indexed="64"/>
      </left>
      <right style="double">
        <color indexed="64"/>
      </right>
      <top style="hair">
        <color theme="0" tint="-0.499984740745262"/>
      </top>
      <bottom style="hair">
        <color indexed="64"/>
      </bottom>
    </border>
    <border>
      <left style="double">
        <color indexed="64"/>
      </left>
      <right style="thin">
        <color theme="1"/>
      </right>
      <top style="hair">
        <color theme="0" tint="-0.499984740745262"/>
      </top>
      <bottom style="hair">
        <color indexed="64"/>
      </bottom>
    </border>
    <border>
      <left/>
      <right style="thin">
        <color theme="1"/>
      </right>
      <top style="hair">
        <color theme="0" tint="-0.499984740745262"/>
      </top>
      <bottom style="hair">
        <color indexed="64"/>
      </bottom>
    </border>
    <border>
      <left/>
      <right style="hair">
        <color indexed="64"/>
      </right>
      <top style="hair">
        <color theme="0" tint="-0.499984740745262"/>
      </top>
      <bottom style="hair">
        <color indexed="64"/>
      </bottom>
    </border>
    <border>
      <left style="hair">
        <color indexed="64"/>
      </left>
      <right style="hair">
        <color indexed="64"/>
      </right>
      <top style="hair">
        <color theme="0" tint="-0.499984740745262"/>
      </top>
      <bottom style="hair">
        <color indexed="64"/>
      </bottom>
    </border>
    <border>
      <left style="hair">
        <color indexed="64"/>
      </left>
      <right style="double">
        <color indexed="64"/>
      </right>
      <top style="hair">
        <color theme="0" tint="-0.499984740745262"/>
      </top>
      <bottom style="hair">
        <color indexed="64"/>
      </bottom>
    </border>
    <border>
      <left style="hair">
        <color indexed="64"/>
      </left>
      <right style="hair">
        <color indexed="64"/>
      </right>
      <top style="hair">
        <color theme="0" tint="-0.499984740745262"/>
      </top>
      <bottom style="hair">
        <color auto="1"/>
      </bottom>
    </border>
    <border>
      <left style="thin">
        <color indexed="64"/>
      </left>
      <right style="hair">
        <color indexed="64"/>
      </right>
      <top style="hair">
        <color theme="0" tint="-0.499984740745262"/>
      </top>
      <bottom style="hair">
        <color indexed="64"/>
      </bottom>
    </border>
    <border>
      <left style="double">
        <color indexed="64"/>
      </left>
      <right style="hair">
        <color indexed="64"/>
      </right>
      <top style="hair">
        <color theme="0" tint="-0.499984740745262"/>
      </top>
      <bottom style="hair">
        <color auto="1"/>
      </bottom>
    </border>
    <border>
      <left style="thin">
        <color indexed="64"/>
      </left>
      <right style="double">
        <color auto="1"/>
      </right>
      <top style="hair">
        <color indexed="64"/>
      </top>
      <bottom style="hair">
        <color indexed="64"/>
      </bottom>
    </border>
    <border>
      <left/>
      <right style="double">
        <color auto="1"/>
      </right>
      <top style="hair">
        <color indexed="64"/>
      </top>
      <bottom style="hair">
        <color indexed="64"/>
      </bottom>
    </border>
    <border>
      <left style="hair">
        <color auto="1"/>
      </left>
      <right style="hair">
        <color indexed="64"/>
      </right>
      <top style="hair">
        <color auto="1"/>
      </top>
      <bottom style="hair">
        <color auto="1"/>
      </bottom>
    </border>
    <border>
      <left style="hair">
        <color auto="1"/>
      </left>
      <right style="double">
        <color auto="1"/>
      </right>
      <top style="hair">
        <color indexed="64"/>
      </top>
      <bottom style="hair">
        <color indexed="64"/>
      </bottom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</border>
    <border>
      <left style="hair">
        <color auto="1"/>
      </left>
      <right style="hair">
        <color indexed="64"/>
      </right>
      <top style="hair">
        <color auto="1"/>
      </top>
      <bottom/>
    </border>
    <border>
      <left style="thin">
        <color indexed="64"/>
      </left>
      <right style="hair">
        <color indexed="64"/>
      </right>
      <top style="hair">
        <color auto="1"/>
      </top>
      <bottom/>
    </border>
    <border>
      <left style="double">
        <color auto="1"/>
      </left>
      <right style="hair">
        <color indexed="64"/>
      </right>
      <top style="hair">
        <color auto="1"/>
      </top>
      <bottom/>
    </border>
    <border>
      <left style="double">
        <color indexed="64"/>
      </left>
      <right style="double">
        <color indexed="64"/>
      </right>
      <top style="hair">
        <color theme="0" tint="-0.499984740745262"/>
      </top>
      <bottom/>
    </border>
    <border>
      <left/>
      <right style="double">
        <color indexed="64"/>
      </right>
      <top style="hair">
        <color theme="0" tint="-0.499984740745262"/>
      </top>
      <bottom/>
    </border>
    <border>
      <left style="hair">
        <color auto="1"/>
      </left>
      <right style="hair">
        <color indexed="64"/>
      </right>
      <top style="hair">
        <color indexed="64"/>
      </top>
      <bottom style="double">
        <color indexed="64"/>
      </bottom>
    </border>
    <border>
      <left style="double">
        <color auto="1"/>
      </left>
      <right style="thin">
        <color indexed="64"/>
      </right>
      <top style="hair">
        <color indexed="64"/>
      </top>
      <bottom style="double">
        <color indexed="64"/>
      </bottom>
    </border>
    <border>
      <left style="hair">
        <color auto="1"/>
      </left>
      <right style="hair">
        <color auto="1"/>
      </right>
      <top style="hair">
        <color indexed="64"/>
      </top>
      <bottom style="double">
        <color indexed="64"/>
      </bottom>
    </border>
    <border>
      <left style="hair">
        <color auto="1"/>
      </left>
      <right style="thin">
        <color indexed="64"/>
      </right>
      <top style="hair">
        <color indexed="64"/>
      </top>
      <bottom style="double">
        <color indexed="64"/>
      </bottom>
    </border>
    <border>
      <left style="hair">
        <color auto="1"/>
      </left>
      <right style="double">
        <color indexed="64"/>
      </right>
      <top style="hair">
        <color indexed="64"/>
      </top>
      <bottom style="double">
        <color indexed="64"/>
      </bottom>
    </border>
    <border>
      <left style="double">
        <color auto="1"/>
      </left>
      <right style="hair">
        <color auto="1"/>
      </right>
      <top style="hair">
        <color indexed="64"/>
      </top>
      <bottom style="double">
        <color indexed="64"/>
      </bottom>
    </border>
    <border>
      <left style="double">
        <color auto="1"/>
      </left>
      <right style="thin">
        <color theme="1"/>
      </right>
      <top style="hair">
        <color auto="1"/>
      </top>
      <bottom style="hair">
        <color auto="1"/>
      </bottom>
    </border>
    <border>
      <left/>
      <right style="thin">
        <color theme="1"/>
      </right>
      <top style="hair">
        <color auto="1"/>
      </top>
      <bottom style="hair">
        <color auto="1"/>
      </bottom>
    </border>
    <border>
      <left style="double">
        <color auto="1"/>
      </left>
      <right style="double">
        <color auto="1"/>
      </right>
      <top style="hair">
        <color indexed="64"/>
      </top>
      <bottom style="double">
        <color indexed="64"/>
      </bottom>
    </border>
    <border>
      <left style="double">
        <color auto="1"/>
      </left>
      <right style="thin">
        <color theme="1"/>
      </right>
      <top style="hair">
        <color indexed="64"/>
      </top>
      <bottom style="double">
        <color indexed="64"/>
      </bottom>
    </border>
    <border>
      <left style="hair">
        <color auto="1"/>
      </left>
      <right/>
      <top style="hair">
        <color indexed="64"/>
      </top>
      <bottom style="double">
        <color indexed="64"/>
      </bottom>
    </border>
    <border>
      <left style="double">
        <color indexed="64"/>
      </left>
      <right style="double">
        <color theme="0" tint="-0.499984740745262"/>
      </right>
      <top/>
      <bottom style="hair">
        <color indexed="64"/>
      </bottom>
    </border>
    <border>
      <left/>
      <right style="double">
        <color theme="0" tint="-0.499984740745262"/>
      </right>
      <top/>
      <bottom style="hair">
        <color indexed="64"/>
      </bottom>
    </border>
    <border>
      <left style="double">
        <color auto="1"/>
      </left>
      <right style="hair">
        <color indexed="64"/>
      </right>
      <top style="hair">
        <color auto="1"/>
      </top>
      <bottom style="hair">
        <color auto="1"/>
      </bottom>
    </border>
    <border>
      <left style="thin">
        <color theme="1" tint="0.499984740745262"/>
      </left>
      <right style="double">
        <color auto="1"/>
      </right>
      <top style="double">
        <color indexed="64"/>
      </top>
      <bottom style="double">
        <color auto="1"/>
      </bottom>
    </border>
    <border>
      <left style="thin">
        <color theme="1" tint="0.499984740745262"/>
      </left>
      <right/>
      <top/>
      <bottom style="double">
        <color auto="1"/>
      </bottom>
    </border>
    <border>
      <left/>
      <right style="double">
        <color auto="1"/>
      </right>
      <top/>
      <bottom style="double">
        <color auto="1"/>
      </bottom>
    </border>
    <border>
      <left style="double">
        <color auto="1"/>
      </left>
      <right style="thin">
        <color auto="1"/>
      </right>
      <top style="double">
        <color auto="1"/>
      </top>
      <bottom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</border>
    <border>
      <left/>
      <right style="thin">
        <color auto="1"/>
      </right>
      <top style="double">
        <color auto="1"/>
      </top>
      <bottom style="thin">
        <color auto="1"/>
      </bottom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</border>
    <border>
      <left/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</border>
    <border>
      <left/>
      <right style="thin">
        <color indexed="64"/>
      </right>
      <top/>
      <bottom style="thin">
        <color auto="1"/>
      </bottom>
    </border>
    <border>
      <left style="thin">
        <color theme="1"/>
      </left>
      <right/>
      <top style="thin">
        <color indexed="64"/>
      </top>
      <bottom style="thin">
        <color indexed="64"/>
      </bottom>
    </border>
    <border>
      <left style="thin">
        <color auto="1"/>
      </left>
      <right style="thin">
        <color auto="1"/>
      </right>
      <top style="thin">
        <color auto="1"/>
      </top>
      <bottom/>
    </border>
    <border>
      <left style="thin">
        <color auto="1"/>
      </left>
      <right style="double">
        <color auto="1"/>
      </right>
      <top style="thin">
        <color auto="1"/>
      </top>
      <bottom/>
    </border>
    <border>
      <left style="double">
        <color auto="1"/>
      </left>
      <right style="thin">
        <color auto="1"/>
      </right>
      <top/>
      <bottom style="double">
        <color auto="1"/>
      </bottom>
    </border>
    <border>
      <left style="thin">
        <color auto="1"/>
      </left>
      <right style="thin">
        <color auto="1"/>
      </right>
      <top/>
      <bottom style="double">
        <color auto="1"/>
      </bottom>
    </border>
    <border>
      <left/>
      <right style="thin">
        <color auto="1"/>
      </right>
      <top style="thin">
        <color auto="1"/>
      </top>
      <bottom style="double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</border>
    <border>
      <left style="double">
        <color auto="1"/>
      </left>
      <right style="thin">
        <color indexed="64"/>
      </right>
      <top/>
      <bottom style="double">
        <color auto="1"/>
      </bottom>
    </border>
    <border>
      <left style="double">
        <color auto="1"/>
      </left>
      <right style="double">
        <color auto="1"/>
      </right>
      <top/>
      <bottom style="double">
        <color auto="1"/>
      </bottom>
    </border>
    <border>
      <left/>
      <right style="thin">
        <color indexed="64"/>
      </right>
      <top style="hair">
        <color auto="1"/>
      </top>
      <bottom style="hair">
        <color indexed="64"/>
      </bottom>
    </border>
    <border>
      <left style="double">
        <color auto="1"/>
      </left>
      <right/>
      <top/>
      <bottom style="hair">
        <color indexed="64"/>
      </bottom>
    </border>
    <border>
      <left style="double">
        <color auto="1"/>
      </left>
      <right style="hair">
        <color theme="1" tint="0.499984740745262"/>
      </right>
      <top style="hair">
        <color auto="1"/>
      </top>
      <bottom style="hair">
        <color auto="1"/>
      </bottom>
    </border>
    <border>
      <left/>
      <right style="hair">
        <color theme="1" tint="0.499984740745262"/>
      </right>
      <top style="hair">
        <color auto="1"/>
      </top>
      <bottom style="hair">
        <color auto="1"/>
      </bottom>
    </border>
    <border>
      <left style="thin">
        <color auto="1"/>
      </left>
      <right style="hair">
        <color auto="1"/>
      </right>
      <top style="double">
        <color auto="1"/>
      </top>
      <bottom style="hair">
        <color indexed="64"/>
      </bottom>
    </border>
    <border>
      <left/>
      <right style="hair">
        <color auto="1"/>
      </right>
      <top style="double">
        <color auto="1"/>
      </top>
      <bottom style="hair">
        <color indexed="64"/>
      </bottom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</border>
    <border>
      <left style="double">
        <color auto="1"/>
      </left>
      <right style="thin">
        <color auto="1"/>
      </right>
      <top style="hair">
        <color auto="1"/>
      </top>
      <bottom style="thin">
        <color indexed="64"/>
      </bottom>
    </border>
    <border>
      <left style="double">
        <color auto="1"/>
      </left>
      <right style="double">
        <color auto="1"/>
      </right>
      <top style="double">
        <color auto="1"/>
      </top>
      <bottom/>
    </border>
    <border>
      <left style="double">
        <color indexed="64"/>
      </left>
      <right/>
      <top style="thin">
        <color theme="1" tint="0.499984740745262"/>
      </top>
      <bottom style="thin">
        <color theme="1" tint="0.499984740745262"/>
      </bottom>
    </border>
    <border>
      <left style="double">
        <color indexed="64"/>
      </left>
      <right/>
      <top style="thin">
        <color theme="1" tint="0.499984740745262"/>
      </top>
      <bottom style="double">
        <color indexed="64"/>
      </bottom>
    </border>
    <border>
      <left/>
      <right style="hair">
        <color auto="1"/>
      </right>
      <top style="hair">
        <color indexed="64"/>
      </top>
      <bottom/>
    </border>
    <border>
      <left style="hair">
        <color indexed="64"/>
      </left>
      <right style="hair">
        <color auto="1"/>
      </right>
      <top style="hair">
        <color indexed="64"/>
      </top>
      <bottom/>
    </border>
  </borders>
  <cellStyleXfs count="1">
    <xf numFmtId="0" fontId="0" fillId="0" borderId="0"/>
  </cellStyleXfs>
  <cellXfs count="6947"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2" fillId="0" borderId="1" pivotButton="0" quotePrefix="0" xfId="0"/>
    <xf numFmtId="49" fontId="3" fillId="2" borderId="1" applyAlignment="1" pivotButton="0" quotePrefix="0" xfId="0">
      <alignment vertical="center"/>
    </xf>
    <xf numFmtId="49" fontId="3" fillId="0" borderId="1" applyAlignment="1" pivotButton="0" quotePrefix="0" xfId="0">
      <alignment vertical="center"/>
    </xf>
    <xf numFmtId="49" fontId="4" fillId="0" borderId="1" applyAlignment="1" pivotButton="0" quotePrefix="0" xfId="0">
      <alignment vertical="center"/>
    </xf>
    <xf numFmtId="0" fontId="3" fillId="0" borderId="1" applyAlignment="1" pivotButton="0" quotePrefix="0" xfId="0">
      <alignment vertical="center"/>
    </xf>
    <xf numFmtId="0" fontId="5" fillId="0" borderId="1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/>
    </xf>
    <xf numFmtId="0" fontId="6" fillId="2" borderId="1" applyAlignment="1" pivotButton="0" quotePrefix="0" xfId="0">
      <alignment horizontal="center"/>
    </xf>
    <xf numFmtId="0" fontId="3" fillId="0" borderId="1" applyAlignment="1" pivotButton="0" quotePrefix="0" xfId="0">
      <alignment horizontal="left" vertical="center"/>
    </xf>
    <xf numFmtId="0" fontId="3" fillId="0" borderId="1" pivotButton="0" quotePrefix="0" xfId="0"/>
    <xf numFmtId="0" fontId="3" fillId="2" borderId="1" applyAlignment="1" pivotButton="0" quotePrefix="0" xfId="0">
      <alignment vertical="center"/>
    </xf>
    <xf numFmtId="0" fontId="7" fillId="2" borderId="1" pivotButton="0" quotePrefix="0" xfId="0"/>
    <xf numFmtId="0" fontId="2" fillId="0" borderId="1" applyAlignment="1" pivotButton="0" quotePrefix="0" xfId="0">
      <alignment vertical="center"/>
    </xf>
    <xf numFmtId="0" fontId="8" fillId="0" borderId="1" applyAlignment="1" pivotButton="0" quotePrefix="0" xfId="0">
      <alignment horizontal="center"/>
    </xf>
    <xf numFmtId="0" fontId="3" fillId="0" borderId="1" applyAlignment="1" pivotButton="0" quotePrefix="0" xfId="0">
      <alignment horizontal="left"/>
    </xf>
    <xf numFmtId="0" fontId="3" fillId="0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/>
    </xf>
    <xf numFmtId="0" fontId="9" fillId="0" borderId="1" applyAlignment="1" pivotButton="0" quotePrefix="0" xfId="0">
      <alignment horizontal="center"/>
    </xf>
    <xf numFmtId="0" fontId="10" fillId="0" borderId="1" applyAlignment="1" pivotButton="0" quotePrefix="0" xfId="0">
      <alignment horizontal="center"/>
    </xf>
    <xf numFmtId="0" fontId="4" fillId="0" borderId="1" applyAlignment="1" pivotButton="0" quotePrefix="0" xfId="0">
      <alignment horizontal="left" vertical="center"/>
    </xf>
    <xf numFmtId="0" fontId="4" fillId="0" borderId="1" applyAlignment="1" pivotButton="0" quotePrefix="0" xfId="0">
      <alignment vertical="center"/>
    </xf>
    <xf numFmtId="0" fontId="4" fillId="0" borderId="1" applyAlignment="1" pivotButton="0" quotePrefix="0" xfId="0">
      <alignment horizontal="center"/>
    </xf>
    <xf numFmtId="0" fontId="4" fillId="2" borderId="1" applyAlignment="1" pivotButton="0" quotePrefix="0" xfId="0">
      <alignment horizontal="center"/>
    </xf>
    <xf numFmtId="0" fontId="1" fillId="0" borderId="1" applyAlignment="1" pivotButton="0" quotePrefix="0" xfId="0">
      <alignment horizontal="left"/>
    </xf>
    <xf numFmtId="0" fontId="4" fillId="0" borderId="1" applyAlignment="1" pivotButton="0" quotePrefix="0" xfId="0">
      <alignment horizontal="left"/>
    </xf>
    <xf numFmtId="0" fontId="4" fillId="2" borderId="1" applyAlignment="1" pivotButton="0" quotePrefix="0" xfId="0">
      <alignment horizontal="left"/>
    </xf>
    <xf numFmtId="0" fontId="4" fillId="0" borderId="1" pivotButton="0" quotePrefix="0" xfId="0"/>
    <xf numFmtId="49" fontId="4" fillId="2" borderId="1" applyAlignment="1" pivotButton="0" quotePrefix="0" xfId="0">
      <alignment vertical="center"/>
    </xf>
    <xf numFmtId="49" fontId="1" fillId="0" borderId="1" applyAlignment="1" pivotButton="0" quotePrefix="0" xfId="0">
      <alignment horizontal="left" vertical="center"/>
    </xf>
    <xf numFmtId="49" fontId="4" fillId="0" borderId="1" applyAlignment="1" pivotButton="0" quotePrefix="0" xfId="0">
      <alignment horizontal="left" vertical="center"/>
    </xf>
    <xf numFmtId="0" fontId="11" fillId="2" borderId="1" applyAlignment="1" pivotButton="0" quotePrefix="0" xfId="0">
      <alignment vertical="center"/>
    </xf>
    <xf numFmtId="0" fontId="11" fillId="2" borderId="1" applyAlignment="1" pivotButton="0" quotePrefix="0" xfId="0">
      <alignment horizontal="left" vertical="center"/>
    </xf>
    <xf numFmtId="0" fontId="11" fillId="0" borderId="1" applyAlignment="1" pivotButton="0" quotePrefix="0" xfId="0">
      <alignment horizontal="left" vertical="center"/>
    </xf>
    <xf numFmtId="0" fontId="11" fillId="0" borderId="1" applyAlignment="1" pivotButton="0" quotePrefix="0" xfId="0">
      <alignment vertical="center"/>
    </xf>
    <xf numFmtId="0" fontId="12" fillId="0" borderId="1" pivotButton="0" quotePrefix="0" xfId="0"/>
    <xf numFmtId="49" fontId="1" fillId="0" borderId="1" applyAlignment="1" pivotButton="0" quotePrefix="0" xfId="0">
      <alignment vertical="center"/>
    </xf>
    <xf numFmtId="0" fontId="5" fillId="0" borderId="1" pivotButton="0" quotePrefix="0" xfId="0"/>
    <xf numFmtId="0" fontId="11" fillId="0" borderId="1" pivotButton="0" quotePrefix="0" xfId="0"/>
    <xf numFmtId="0" fontId="11" fillId="0" borderId="1" applyAlignment="1" pivotButton="0" quotePrefix="0" xfId="0">
      <alignment horizontal="right" vertical="center"/>
    </xf>
    <xf numFmtId="0" fontId="11" fillId="2" borderId="1" applyAlignment="1" pivotButton="0" quotePrefix="0" xfId="0">
      <alignment horizontal="right" vertical="center"/>
    </xf>
    <xf numFmtId="0" fontId="4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 vertical="center"/>
    </xf>
    <xf numFmtId="0" fontId="5" fillId="2" borderId="1" applyAlignment="1" pivotButton="0" quotePrefix="0" xfId="0">
      <alignment horizontal="left" vertical="center"/>
    </xf>
    <xf numFmtId="0" fontId="13" fillId="0" borderId="1" applyAlignment="1" pivotButton="0" quotePrefix="0" xfId="0">
      <alignment horizontal="left" vertical="center"/>
    </xf>
    <xf numFmtId="0" fontId="14" fillId="0" borderId="1" applyAlignment="1" pivotButton="0" quotePrefix="0" xfId="0">
      <alignment horizontal="left" vertical="center"/>
    </xf>
    <xf numFmtId="0" fontId="13" fillId="0" borderId="1" applyAlignment="1" pivotButton="0" quotePrefix="0" xfId="0">
      <alignment horizontal="right" vertical="center"/>
    </xf>
    <xf numFmtId="0" fontId="3" fillId="2" borderId="1" pivotButton="0" quotePrefix="0" xfId="0"/>
    <xf numFmtId="0" fontId="13" fillId="2" borderId="1" applyAlignment="1" pivotButton="0" quotePrefix="0" xfId="0">
      <alignment horizontal="left" vertical="center"/>
    </xf>
    <xf numFmtId="0" fontId="15" fillId="2" borderId="1" applyAlignment="1" pivotButton="0" quotePrefix="0" xfId="0">
      <alignment horizontal="left"/>
    </xf>
    <xf numFmtId="0" fontId="15" fillId="0" borderId="1" pivotButton="0" quotePrefix="0" xfId="0"/>
    <xf numFmtId="0" fontId="16" fillId="2" borderId="2" applyAlignment="1" pivotButton="0" quotePrefix="0" xfId="0">
      <alignment horizontal="center" vertical="center"/>
    </xf>
    <xf numFmtId="0" fontId="17" fillId="0" borderId="3" applyAlignment="1" pivotButton="0" quotePrefix="0" xfId="0">
      <alignment horizontal="center" vertical="center"/>
    </xf>
    <xf numFmtId="0" fontId="2" fillId="0" borderId="4" pivotButton="0" quotePrefix="0" xfId="0"/>
    <xf numFmtId="0" fontId="2" fillId="0" borderId="3" pivotButton="0" quotePrefix="0" xfId="0"/>
    <xf numFmtId="0" fontId="17" fillId="0" borderId="5" applyAlignment="1" pivotButton="0" quotePrefix="0" xfId="0">
      <alignment horizontal="center" vertical="center"/>
    </xf>
    <xf numFmtId="0" fontId="12" fillId="0" borderId="6" applyAlignment="1" pivotButton="0" quotePrefix="0" xfId="0">
      <alignment horizontal="center" vertical="center"/>
    </xf>
    <xf numFmtId="0" fontId="2" fillId="0" borderId="7" pivotButton="0" quotePrefix="0" xfId="0"/>
    <xf numFmtId="0" fontId="2" fillId="0" borderId="8" pivotButton="0" quotePrefix="0" xfId="0"/>
    <xf numFmtId="0" fontId="12" fillId="0" borderId="9" applyAlignment="1" pivotButton="0" quotePrefix="0" xfId="0">
      <alignment horizontal="center" vertical="center"/>
    </xf>
    <xf numFmtId="0" fontId="12" fillId="2" borderId="10" applyAlignment="1" pivotButton="0" quotePrefix="0" xfId="0">
      <alignment horizontal="center" vertical="center"/>
    </xf>
    <xf numFmtId="0" fontId="2" fillId="0" borderId="11" pivotButton="0" quotePrefix="0" xfId="0"/>
    <xf numFmtId="0" fontId="2" fillId="0" borderId="12" pivotButton="0" quotePrefix="0" xfId="0"/>
    <xf numFmtId="0" fontId="16" fillId="0" borderId="13" applyAlignment="1" pivotButton="0" quotePrefix="0" xfId="0">
      <alignment horizontal="center" vertical="center"/>
    </xf>
    <xf numFmtId="0" fontId="16" fillId="0" borderId="14" applyAlignment="1" pivotButton="0" quotePrefix="0" xfId="0">
      <alignment horizontal="center" vertical="center"/>
    </xf>
    <xf numFmtId="0" fontId="16" fillId="0" borderId="15" applyAlignment="1" pivotButton="0" quotePrefix="0" xfId="0">
      <alignment horizontal="center" vertical="center"/>
    </xf>
    <xf numFmtId="0" fontId="2" fillId="0" borderId="16" pivotButton="0" quotePrefix="0" xfId="0"/>
    <xf numFmtId="0" fontId="2" fillId="0" borderId="17" pivotButton="0" quotePrefix="0" xfId="0"/>
    <xf numFmtId="0" fontId="2" fillId="0" borderId="18" pivotButton="0" quotePrefix="0" xfId="0"/>
    <xf numFmtId="0" fontId="2" fillId="0" borderId="19" pivotButton="0" quotePrefix="0" xfId="0"/>
    <xf numFmtId="0" fontId="2" fillId="0" borderId="20" pivotButton="0" quotePrefix="0" xfId="0"/>
    <xf numFmtId="0" fontId="17" fillId="3" borderId="21" applyAlignment="1" pivotButton="0" quotePrefix="0" xfId="0">
      <alignment horizontal="center" vertical="center"/>
    </xf>
    <xf numFmtId="0" fontId="17" fillId="3" borderId="22" applyAlignment="1" pivotButton="0" quotePrefix="0" xfId="0">
      <alignment horizontal="center" vertical="center"/>
    </xf>
    <xf numFmtId="0" fontId="17" fillId="3" borderId="23" applyAlignment="1" pivotButton="0" quotePrefix="0" xfId="0">
      <alignment horizontal="center" vertical="center"/>
    </xf>
    <xf numFmtId="0" fontId="2" fillId="0" borderId="24" pivotButton="0" quotePrefix="0" xfId="0"/>
    <xf numFmtId="0" fontId="2" fillId="0" borderId="25" pivotButton="0" quotePrefix="0" xfId="0"/>
    <xf numFmtId="0" fontId="2" fillId="0" borderId="26" pivotButton="0" quotePrefix="0" xfId="0"/>
    <xf numFmtId="0" fontId="2" fillId="0" borderId="27" pivotButton="0" quotePrefix="0" xfId="0"/>
    <xf numFmtId="0" fontId="2" fillId="0" borderId="28" pivotButton="0" quotePrefix="0" xfId="0"/>
    <xf numFmtId="0" fontId="18" fillId="2" borderId="20" applyAlignment="1" pivotButton="0" quotePrefix="0" xfId="0">
      <alignment horizontal="center" vertical="center"/>
    </xf>
    <xf numFmtId="0" fontId="18" fillId="0" borderId="29" applyAlignment="1" pivotButton="0" quotePrefix="0" xfId="0">
      <alignment horizontal="center" vertical="center"/>
    </xf>
    <xf numFmtId="0" fontId="19" fillId="0" borderId="1" pivotButton="0" quotePrefix="0" xfId="0"/>
    <xf numFmtId="0" fontId="18" fillId="2" borderId="29" applyAlignment="1" pivotButton="0" quotePrefix="0" xfId="0">
      <alignment horizontal="center" vertical="center"/>
    </xf>
    <xf numFmtId="0" fontId="18" fillId="0" borderId="29" applyAlignment="1" pivotButton="0" quotePrefix="0" xfId="0">
      <alignment horizontal="center"/>
    </xf>
    <xf numFmtId="49" fontId="18" fillId="0" borderId="29" applyAlignment="1" pivotButton="0" quotePrefix="0" xfId="0">
      <alignment horizontal="center" vertical="center"/>
    </xf>
    <xf numFmtId="0" fontId="20" fillId="0" borderId="29" applyAlignment="1" pivotButton="0" quotePrefix="0" xfId="0">
      <alignment horizontal="center" vertical="center"/>
    </xf>
    <xf numFmtId="0" fontId="20" fillId="0" borderId="30" applyAlignment="1" pivotButton="0" quotePrefix="0" xfId="0">
      <alignment horizontal="center" vertical="center"/>
    </xf>
    <xf numFmtId="0" fontId="12" fillId="0" borderId="31" applyAlignment="1" pivotButton="0" quotePrefix="0" xfId="0">
      <alignment horizontal="center" vertical="center"/>
    </xf>
    <xf numFmtId="0" fontId="12" fillId="0" borderId="5" applyAlignment="1" pivotButton="0" quotePrefix="0" xfId="0">
      <alignment horizontal="center" vertical="center"/>
    </xf>
    <xf numFmtId="0" fontId="11" fillId="0" borderId="32" applyAlignment="1" pivotButton="0" quotePrefix="0" xfId="0">
      <alignment horizontal="center" vertical="center"/>
    </xf>
    <xf numFmtId="0" fontId="2" fillId="0" borderId="33" pivotButton="0" quotePrefix="0" xfId="0"/>
    <xf numFmtId="0" fontId="18" fillId="2" borderId="34" applyAlignment="1" pivotButton="0" quotePrefix="0" xfId="0">
      <alignment horizontal="center" vertical="center"/>
    </xf>
    <xf numFmtId="0" fontId="18" fillId="0" borderId="35" applyAlignment="1" pivotButton="0" quotePrefix="0" xfId="0">
      <alignment horizontal="center" vertical="center"/>
    </xf>
    <xf numFmtId="0" fontId="18" fillId="0" borderId="36" applyAlignment="1" pivotButton="0" quotePrefix="0" xfId="0">
      <alignment horizontal="center" vertical="center"/>
    </xf>
    <xf numFmtId="0" fontId="18" fillId="0" borderId="37" applyAlignment="1" pivotButton="0" quotePrefix="0" xfId="0">
      <alignment horizontal="center" vertical="center"/>
    </xf>
    <xf numFmtId="0" fontId="18" fillId="2" borderId="35" applyAlignment="1" pivotButton="0" quotePrefix="0" xfId="0">
      <alignment horizontal="center" vertical="center"/>
    </xf>
    <xf numFmtId="49" fontId="18" fillId="0" borderId="35" applyAlignment="1" pivotButton="0" quotePrefix="0" xfId="0">
      <alignment horizontal="center" vertical="center"/>
    </xf>
    <xf numFmtId="49" fontId="20" fillId="0" borderId="35" applyAlignment="1" pivotButton="0" quotePrefix="0" xfId="0">
      <alignment horizontal="center" vertical="center"/>
    </xf>
    <xf numFmtId="49" fontId="20" fillId="0" borderId="38" applyAlignment="1" pivotButton="0" quotePrefix="0" xfId="0">
      <alignment horizontal="center" vertical="center"/>
    </xf>
    <xf numFmtId="0" fontId="12" fillId="0" borderId="39" applyAlignment="1" pivotButton="0" quotePrefix="0" xfId="0">
      <alignment horizontal="center" vertical="center"/>
    </xf>
    <xf numFmtId="0" fontId="2" fillId="0" borderId="40" pivotButton="0" quotePrefix="0" xfId="0"/>
    <xf numFmtId="0" fontId="2" fillId="0" borderId="13" pivotButton="0" quotePrefix="0" xfId="0"/>
    <xf numFmtId="0" fontId="12" fillId="0" borderId="14" applyAlignment="1" pivotButton="0" quotePrefix="0" xfId="0">
      <alignment horizontal="center" vertical="center"/>
    </xf>
    <xf numFmtId="0" fontId="11" fillId="0" borderId="41" applyAlignment="1" pivotButton="0" quotePrefix="0" xfId="0">
      <alignment horizontal="center" vertical="center"/>
    </xf>
    <xf numFmtId="0" fontId="2" fillId="0" borderId="42" pivotButton="0" quotePrefix="0" xfId="0"/>
    <xf numFmtId="0" fontId="20" fillId="0" borderId="35" applyAlignment="1" pivotButton="0" quotePrefix="0" xfId="0">
      <alignment horizontal="center" vertical="center"/>
    </xf>
    <xf numFmtId="0" fontId="20" fillId="0" borderId="38" applyAlignment="1" pivotButton="0" quotePrefix="0" xfId="0">
      <alignment horizontal="center" vertical="center"/>
    </xf>
    <xf numFmtId="0" fontId="18" fillId="2" borderId="43" applyAlignment="1" pivotButton="0" quotePrefix="0" xfId="0">
      <alignment horizontal="center" vertical="center"/>
    </xf>
    <xf numFmtId="0" fontId="18" fillId="0" borderId="43" applyAlignment="1" pivotButton="0" quotePrefix="0" xfId="0">
      <alignment horizontal="center" vertical="center"/>
    </xf>
    <xf numFmtId="0" fontId="20" fillId="2" borderId="43" applyAlignment="1" pivotButton="0" quotePrefix="0" xfId="0">
      <alignment horizontal="center" vertical="center"/>
    </xf>
    <xf numFmtId="0" fontId="20" fillId="2" borderId="44" applyAlignment="1" pivotButton="0" quotePrefix="0" xfId="0">
      <alignment horizontal="center" vertical="center"/>
    </xf>
    <xf numFmtId="0" fontId="18" fillId="2" borderId="45" applyAlignment="1" pivotButton="0" quotePrefix="0" xfId="0">
      <alignment horizontal="center" vertical="center"/>
    </xf>
    <xf numFmtId="0" fontId="18" fillId="2" borderId="46" applyAlignment="1" pivotButton="0" quotePrefix="0" xfId="0">
      <alignment horizontal="center" vertical="center"/>
    </xf>
    <xf numFmtId="0" fontId="18" fillId="0" borderId="46" applyAlignment="1" pivotButton="0" quotePrefix="0" xfId="0">
      <alignment horizontal="center" vertical="center"/>
    </xf>
    <xf numFmtId="49" fontId="18" fillId="0" borderId="46" applyAlignment="1" pivotButton="0" quotePrefix="0" xfId="0">
      <alignment horizontal="center" vertical="center"/>
    </xf>
    <xf numFmtId="49" fontId="18" fillId="2" borderId="46" applyAlignment="1" pivotButton="0" quotePrefix="0" xfId="0">
      <alignment horizontal="center" vertical="center"/>
    </xf>
    <xf numFmtId="0" fontId="20" fillId="2" borderId="46" applyAlignment="1" pivotButton="0" quotePrefix="0" xfId="0">
      <alignment horizontal="center" vertical="center"/>
    </xf>
    <xf numFmtId="0" fontId="20" fillId="2" borderId="47" applyAlignment="1" pivotButton="0" quotePrefix="0" xfId="0">
      <alignment horizontal="center" vertical="center"/>
    </xf>
    <xf numFmtId="0" fontId="12" fillId="0" borderId="48" applyAlignment="1" pivotButton="0" quotePrefix="0" xfId="0">
      <alignment horizontal="center" vertical="center"/>
    </xf>
    <xf numFmtId="0" fontId="2" fillId="0" borderId="49" pivotButton="0" quotePrefix="0" xfId="0"/>
    <xf numFmtId="0" fontId="2" fillId="0" borderId="21" pivotButton="0" quotePrefix="0" xfId="0"/>
    <xf numFmtId="0" fontId="12" fillId="0" borderId="22" applyAlignment="1" pivotButton="0" quotePrefix="0" xfId="0">
      <alignment horizontal="center" vertical="center"/>
    </xf>
    <xf numFmtId="0" fontId="11" fillId="0" borderId="50" applyAlignment="1" pivotButton="0" quotePrefix="0" xfId="0">
      <alignment horizontal="center" vertical="center"/>
    </xf>
    <xf numFmtId="0" fontId="2" fillId="0" borderId="51" pivotButton="0" quotePrefix="0" xfId="0"/>
    <xf numFmtId="0" fontId="16" fillId="2" borderId="1" pivotButton="0" quotePrefix="0" xfId="0"/>
    <xf numFmtId="0" fontId="16" fillId="0" borderId="1" applyAlignment="1" pivotButton="0" quotePrefix="0" xfId="0">
      <alignment horizontal="center" vertical="center"/>
    </xf>
    <xf numFmtId="49" fontId="16" fillId="0" borderId="1" applyAlignment="1" pivotButton="0" quotePrefix="0" xfId="0">
      <alignment horizontal="center" vertical="center"/>
    </xf>
    <xf numFmtId="0" fontId="11" fillId="0" borderId="52" applyAlignment="1" pivotButton="0" quotePrefix="0" xfId="0">
      <alignment horizontal="center" vertical="center"/>
    </xf>
    <xf numFmtId="0" fontId="2" fillId="0" borderId="53" pivotButton="0" quotePrefix="0" xfId="0"/>
    <xf numFmtId="0" fontId="2" fillId="0" borderId="54" pivotButton="0" quotePrefix="0" xfId="0"/>
    <xf numFmtId="0" fontId="11" fillId="0" borderId="55" applyAlignment="1" pivotButton="0" quotePrefix="0" xfId="0">
      <alignment horizontal="center" vertical="center"/>
    </xf>
    <xf numFmtId="0" fontId="2" fillId="0" borderId="56" pivotButton="0" quotePrefix="0" xfId="0"/>
    <xf numFmtId="0" fontId="11" fillId="0" borderId="57" applyAlignment="1" pivotButton="0" quotePrefix="0" xfId="0">
      <alignment horizontal="center" vertical="center"/>
    </xf>
    <xf numFmtId="0" fontId="2" fillId="0" borderId="58" pivotButton="0" quotePrefix="0" xfId="0"/>
    <xf numFmtId="0" fontId="12" fillId="0" borderId="1" applyAlignment="1" pivotButton="0" quotePrefix="0" xfId="0">
      <alignment horizontal="left" vertical="center"/>
    </xf>
    <xf numFmtId="0" fontId="16" fillId="0" borderId="1" applyAlignment="1" pivotButton="0" quotePrefix="0" xfId="0">
      <alignment horizontal="left"/>
    </xf>
    <xf numFmtId="0" fontId="16" fillId="0" borderId="1" applyAlignment="1" pivotButton="0" quotePrefix="0" xfId="0">
      <alignment horizontal="left" vertical="center"/>
    </xf>
    <xf numFmtId="0" fontId="12" fillId="0" borderId="1" applyAlignment="1" pivotButton="0" quotePrefix="0" xfId="0">
      <alignment horizontal="center" vertical="center"/>
    </xf>
    <xf numFmtId="0" fontId="12" fillId="0" borderId="1" applyAlignment="1" pivotButton="0" quotePrefix="0" xfId="0">
      <alignment horizontal="left"/>
    </xf>
    <xf numFmtId="1" fontId="12" fillId="0" borderId="1" applyAlignment="1" pivotButton="0" quotePrefix="0" xfId="0">
      <alignment horizontal="center"/>
    </xf>
    <xf numFmtId="49" fontId="11" fillId="0" borderId="14" applyAlignment="1" pivotButton="0" quotePrefix="0" xfId="0">
      <alignment horizontal="center" vertical="center"/>
    </xf>
    <xf numFmtId="49" fontId="12" fillId="0" borderId="1" applyAlignment="1" pivotButton="0" quotePrefix="0" xfId="0">
      <alignment horizontal="left" vertical="center"/>
    </xf>
    <xf numFmtId="1" fontId="12" fillId="0" borderId="1" applyAlignment="1" pivotButton="0" quotePrefix="0" xfId="0">
      <alignment horizontal="left" vertical="center"/>
    </xf>
    <xf numFmtId="0" fontId="16" fillId="0" borderId="1" pivotButton="0" quotePrefix="0" xfId="0"/>
    <xf numFmtId="0" fontId="17" fillId="2" borderId="1" applyAlignment="1" pivotButton="0" quotePrefix="0" xfId="0">
      <alignment horizontal="left"/>
    </xf>
    <xf numFmtId="0" fontId="7" fillId="0" borderId="1" applyAlignment="1" pivotButton="0" quotePrefix="0" xfId="0">
      <alignment horizontal="left" vertical="center"/>
    </xf>
    <xf numFmtId="0" fontId="7" fillId="0" borderId="1" applyAlignment="1" pivotButton="0" quotePrefix="0" xfId="0">
      <alignment horizontal="left"/>
    </xf>
    <xf numFmtId="0" fontId="7" fillId="2" borderId="1" applyAlignment="1" pivotButton="0" quotePrefix="0" xfId="0">
      <alignment horizontal="left"/>
    </xf>
    <xf numFmtId="0" fontId="11" fillId="0" borderId="14" applyAlignment="1" pivotButton="0" quotePrefix="0" xfId="0">
      <alignment horizontal="center" vertical="center"/>
    </xf>
    <xf numFmtId="0" fontId="11" fillId="0" borderId="1" applyAlignment="1" pivotButton="0" quotePrefix="0" xfId="0">
      <alignment horizontal="center" vertical="center"/>
    </xf>
    <xf numFmtId="49" fontId="11" fillId="0" borderId="1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/>
    </xf>
    <xf numFmtId="0" fontId="12" fillId="2" borderId="59" applyAlignment="1" pivotButton="0" quotePrefix="0" xfId="0">
      <alignment horizontal="center" vertical="center"/>
    </xf>
    <xf numFmtId="0" fontId="2" fillId="0" borderId="60" pivotButton="0" quotePrefix="0" xfId="0"/>
    <xf numFmtId="0" fontId="12" fillId="0" borderId="59" applyAlignment="1" pivotButton="0" quotePrefix="0" xfId="0">
      <alignment horizontal="center" vertical="center"/>
    </xf>
    <xf numFmtId="0" fontId="2" fillId="0" borderId="61" pivotButton="0" quotePrefix="0" xfId="0"/>
    <xf numFmtId="0" fontId="12" fillId="0" borderId="62" applyAlignment="1" pivotButton="0" quotePrefix="0" xfId="0">
      <alignment horizontal="center" vertical="center"/>
    </xf>
    <xf numFmtId="0" fontId="12" fillId="0" borderId="63" applyAlignment="1" pivotButton="0" quotePrefix="0" xfId="0">
      <alignment horizontal="left" vertical="center"/>
    </xf>
    <xf numFmtId="0" fontId="17" fillId="0" borderId="31" applyAlignment="1" pivotButton="0" quotePrefix="0" xfId="0">
      <alignment horizontal="center" vertical="center"/>
    </xf>
    <xf numFmtId="0" fontId="17" fillId="0" borderId="64" applyAlignment="1" pivotButton="0" quotePrefix="0" xfId="0">
      <alignment horizontal="center" vertical="center"/>
    </xf>
    <xf numFmtId="0" fontId="12" fillId="0" borderId="65" applyAlignment="1" pivotButton="0" quotePrefix="0" xfId="0">
      <alignment horizontal="center" vertical="center"/>
    </xf>
    <xf numFmtId="0" fontId="2" fillId="0" borderId="66" pivotButton="0" quotePrefix="0" xfId="0"/>
    <xf numFmtId="0" fontId="2" fillId="0" borderId="65" pivotButton="0" quotePrefix="0" xfId="0"/>
    <xf numFmtId="0" fontId="12" fillId="0" borderId="67" applyAlignment="1" pivotButton="0" quotePrefix="0" xfId="0">
      <alignment horizontal="center" vertical="center"/>
    </xf>
    <xf numFmtId="0" fontId="12" fillId="0" borderId="68" applyAlignment="1" pivotButton="0" quotePrefix="0" xfId="0">
      <alignment horizontal="center" vertical="center"/>
    </xf>
    <xf numFmtId="0" fontId="2" fillId="0" borderId="69" pivotButton="0" quotePrefix="0" xfId="0"/>
    <xf numFmtId="0" fontId="2" fillId="0" borderId="70" pivotButton="0" quotePrefix="0" xfId="0"/>
    <xf numFmtId="0" fontId="2" fillId="0" borderId="71" pivotButton="0" quotePrefix="0" xfId="0"/>
    <xf numFmtId="0" fontId="2" fillId="0" borderId="72" pivotButton="0" quotePrefix="0" xfId="0"/>
    <xf numFmtId="0" fontId="12" fillId="2" borderId="73" applyAlignment="1" pivotButton="0" quotePrefix="0" xfId="0">
      <alignment horizontal="center" vertical="center"/>
    </xf>
    <xf numFmtId="0" fontId="2" fillId="0" borderId="74" pivotButton="0" quotePrefix="0" xfId="0"/>
    <xf numFmtId="0" fontId="12" fillId="0" borderId="75" applyAlignment="1" pivotButton="0" quotePrefix="0" xfId="0">
      <alignment horizontal="center" vertical="center"/>
    </xf>
    <xf numFmtId="0" fontId="2" fillId="0" borderId="76" pivotButton="0" quotePrefix="0" xfId="0"/>
    <xf numFmtId="0" fontId="2" fillId="0" borderId="77" pivotButton="0" quotePrefix="0" xfId="0"/>
    <xf numFmtId="0" fontId="12" fillId="0" borderId="78" applyAlignment="1" pivotButton="0" quotePrefix="0" xfId="0">
      <alignment horizontal="center" vertical="center"/>
    </xf>
    <xf numFmtId="0" fontId="2" fillId="0" borderId="79" pivotButton="0" quotePrefix="0" xfId="0"/>
    <xf numFmtId="0" fontId="12" fillId="0" borderId="80" applyAlignment="1" pivotButton="0" quotePrefix="0" xfId="0">
      <alignment horizontal="center" vertical="center"/>
    </xf>
    <xf numFmtId="0" fontId="12" fillId="0" borderId="77" applyAlignment="1" pivotButton="0" quotePrefix="0" xfId="0">
      <alignment horizontal="center" vertical="center"/>
    </xf>
    <xf numFmtId="0" fontId="12" fillId="0" borderId="81" applyAlignment="1" pivotButton="0" quotePrefix="0" xfId="0">
      <alignment horizontal="center" vertical="center"/>
    </xf>
    <xf numFmtId="0" fontId="12" fillId="0" borderId="82" applyAlignment="1" pivotButton="0" quotePrefix="0" xfId="0">
      <alignment horizontal="center" vertical="center"/>
    </xf>
    <xf numFmtId="0" fontId="12" fillId="0" borderId="83" applyAlignment="1" pivotButton="0" quotePrefix="0" xfId="0">
      <alignment horizontal="center" vertical="center"/>
    </xf>
    <xf numFmtId="0" fontId="16" fillId="0" borderId="70" applyAlignment="1" pivotButton="0" quotePrefix="0" xfId="0">
      <alignment horizontal="center" vertical="center"/>
    </xf>
    <xf numFmtId="0" fontId="16" fillId="0" borderId="84" applyAlignment="1" pivotButton="0" quotePrefix="0" xfId="0">
      <alignment horizontal="center" vertical="center"/>
    </xf>
    <xf numFmtId="0" fontId="2" fillId="0" borderId="85" pivotButton="0" quotePrefix="0" xfId="0"/>
    <xf numFmtId="0" fontId="16" fillId="0" borderId="86" applyAlignment="1" pivotButton="0" quotePrefix="0" xfId="0">
      <alignment horizontal="center" vertical="center"/>
    </xf>
    <xf numFmtId="0" fontId="16" fillId="0" borderId="74" applyAlignment="1" pivotButton="0" quotePrefix="0" xfId="0">
      <alignment horizontal="center" vertical="center"/>
    </xf>
    <xf numFmtId="0" fontId="16" fillId="0" borderId="87" applyAlignment="1" pivotButton="0" quotePrefix="0" xfId="0">
      <alignment horizontal="center" vertical="center"/>
    </xf>
    <xf numFmtId="0" fontId="2" fillId="0" borderId="87" pivotButton="0" quotePrefix="0" xfId="0"/>
    <xf numFmtId="0" fontId="2" fillId="0" borderId="88" pivotButton="0" quotePrefix="0" xfId="0"/>
    <xf numFmtId="0" fontId="2" fillId="0" borderId="89" pivotButton="0" quotePrefix="0" xfId="0"/>
    <xf numFmtId="0" fontId="12" fillId="0" borderId="75" applyAlignment="1" pivotButton="0" quotePrefix="0" xfId="0">
      <alignment horizontal="right" vertical="center"/>
    </xf>
    <xf numFmtId="0" fontId="21" fillId="0" borderId="90" applyAlignment="1" pivotButton="0" quotePrefix="0" xfId="0">
      <alignment horizontal="center" vertical="center"/>
    </xf>
    <xf numFmtId="0" fontId="21" fillId="0" borderId="75" applyAlignment="1" pivotButton="0" quotePrefix="0" xfId="0">
      <alignment horizontal="right" vertical="center"/>
    </xf>
    <xf numFmtId="0" fontId="21" fillId="0" borderId="90" applyAlignment="1" pivotButton="0" quotePrefix="0" xfId="0">
      <alignment horizontal="left" vertical="center"/>
    </xf>
    <xf numFmtId="0" fontId="21" fillId="0" borderId="80" applyAlignment="1" pivotButton="0" quotePrefix="0" xfId="0">
      <alignment horizontal="right" vertical="center"/>
    </xf>
    <xf numFmtId="0" fontId="21" fillId="0" borderId="77" applyAlignment="1" pivotButton="0" quotePrefix="0" xfId="0">
      <alignment horizontal="right" vertical="center"/>
    </xf>
    <xf numFmtId="0" fontId="2" fillId="0" borderId="91" pivotButton="0" quotePrefix="0" xfId="0"/>
    <xf numFmtId="0" fontId="2" fillId="0" borderId="81" pivotButton="0" quotePrefix="0" xfId="0"/>
    <xf numFmtId="0" fontId="2" fillId="0" borderId="92" pivotButton="0" quotePrefix="0" xfId="0"/>
    <xf numFmtId="0" fontId="2" fillId="0" borderId="93" pivotButton="0" quotePrefix="0" xfId="0"/>
    <xf numFmtId="0" fontId="2" fillId="0" borderId="94" pivotButton="0" quotePrefix="0" xfId="0"/>
    <xf numFmtId="0" fontId="2" fillId="0" borderId="95" pivotButton="0" quotePrefix="0" xfId="0"/>
    <xf numFmtId="0" fontId="2" fillId="0" borderId="96" pivotButton="0" quotePrefix="0" xfId="0"/>
    <xf numFmtId="0" fontId="2" fillId="0" borderId="97" pivotButton="0" quotePrefix="0" xfId="0"/>
    <xf numFmtId="0" fontId="2" fillId="0" borderId="73" pivotButton="0" quotePrefix="0" xfId="0"/>
    <xf numFmtId="0" fontId="2" fillId="0" borderId="98" pivotButton="0" quotePrefix="0" xfId="0"/>
    <xf numFmtId="0" fontId="17" fillId="0" borderId="99" applyAlignment="1" pivotButton="0" quotePrefix="0" xfId="0">
      <alignment horizontal="center"/>
    </xf>
    <xf numFmtId="0" fontId="17" fillId="0" borderId="100" applyAlignment="1" pivotButton="0" quotePrefix="0" xfId="0">
      <alignment horizontal="center"/>
    </xf>
    <xf numFmtId="0" fontId="17" fillId="0" borderId="101" applyAlignment="1" pivotButton="0" quotePrefix="0" xfId="0">
      <alignment horizontal="center"/>
    </xf>
    <xf numFmtId="0" fontId="17" fillId="0" borderId="102" applyAlignment="1" pivotButton="0" quotePrefix="0" xfId="0">
      <alignment horizontal="center"/>
    </xf>
    <xf numFmtId="0" fontId="17" fillId="0" borderId="103" applyAlignment="1" pivotButton="0" quotePrefix="0" xfId="0">
      <alignment horizontal="center"/>
    </xf>
    <xf numFmtId="0" fontId="17" fillId="0" borderId="104" applyAlignment="1" pivotButton="0" quotePrefix="0" xfId="0">
      <alignment horizontal="center"/>
    </xf>
    <xf numFmtId="0" fontId="17" fillId="0" borderId="105" applyAlignment="1" pivotButton="0" quotePrefix="0" xfId="0">
      <alignment horizontal="center"/>
    </xf>
    <xf numFmtId="0" fontId="17" fillId="0" borderId="106" applyAlignment="1" pivotButton="0" quotePrefix="0" xfId="0">
      <alignment horizontal="center"/>
    </xf>
    <xf numFmtId="0" fontId="16" fillId="0" borderId="106" applyAlignment="1" pivotButton="0" quotePrefix="0" xfId="0">
      <alignment horizontal="center"/>
    </xf>
    <xf numFmtId="0" fontId="2" fillId="0" borderId="107" pivotButton="0" quotePrefix="0" xfId="0"/>
    <xf numFmtId="49" fontId="11" fillId="0" borderId="108" applyAlignment="1" pivotButton="0" quotePrefix="0" xfId="0">
      <alignment horizontal="center" vertical="center"/>
    </xf>
    <xf numFmtId="0" fontId="2" fillId="0" borderId="109" pivotButton="0" quotePrefix="0" xfId="0"/>
    <xf numFmtId="0" fontId="13" fillId="2" borderId="108" applyAlignment="1" pivotButton="0" quotePrefix="0" xfId="0">
      <alignment horizontal="left" vertical="center"/>
    </xf>
    <xf numFmtId="0" fontId="13" fillId="2" borderId="53" applyAlignment="1" pivotButton="0" quotePrefix="0" xfId="0">
      <alignment horizontal="left" vertical="center"/>
    </xf>
    <xf numFmtId="0" fontId="12" fillId="2" borderId="110" applyAlignment="1" pivotButton="0" quotePrefix="0" xfId="0">
      <alignment horizontal="center" vertical="center"/>
    </xf>
    <xf numFmtId="0" fontId="2" fillId="0" borderId="111" pivotButton="0" quotePrefix="0" xfId="0"/>
    <xf numFmtId="1" fontId="11" fillId="2" borderId="108" applyAlignment="1" pivotButton="0" quotePrefix="0" xfId="0">
      <alignment horizontal="center" vertical="center"/>
    </xf>
    <xf numFmtId="1" fontId="11" fillId="2" borderId="112" applyAlignment="1" pivotButton="0" quotePrefix="0" xfId="0">
      <alignment horizontal="center" vertical="center"/>
    </xf>
    <xf numFmtId="1" fontId="11" fillId="2" borderId="109" applyAlignment="1" pivotButton="0" quotePrefix="0" xfId="0">
      <alignment horizontal="center" vertical="center"/>
    </xf>
    <xf numFmtId="1" fontId="11" fillId="2" borderId="113" applyAlignment="1" pivotButton="0" quotePrefix="0" xfId="0">
      <alignment horizontal="center" vertical="center"/>
    </xf>
    <xf numFmtId="0" fontId="11" fillId="2" borderId="114" applyAlignment="1" pivotButton="0" quotePrefix="0" xfId="0">
      <alignment horizontal="center" vertical="center"/>
    </xf>
    <xf numFmtId="0" fontId="11" fillId="2" borderId="115" applyAlignment="1" pivotButton="0" quotePrefix="0" xfId="0">
      <alignment horizontal="center" vertical="center"/>
    </xf>
    <xf numFmtId="0" fontId="11" fillId="2" borderId="116" applyAlignment="1" pivotButton="0" quotePrefix="0" xfId="0">
      <alignment horizontal="center" vertical="center"/>
    </xf>
    <xf numFmtId="0" fontId="11" fillId="2" borderId="117" applyAlignment="1" pivotButton="0" quotePrefix="0" xfId="0">
      <alignment horizontal="center" vertical="center"/>
    </xf>
    <xf numFmtId="0" fontId="11" fillId="2" borderId="112" applyAlignment="1" pivotButton="0" quotePrefix="0" xfId="0">
      <alignment horizontal="center" vertical="center"/>
    </xf>
    <xf numFmtId="0" fontId="11" fillId="2" borderId="113" applyAlignment="1" pivotButton="0" quotePrefix="0" xfId="0">
      <alignment horizontal="center" vertical="center"/>
    </xf>
    <xf numFmtId="0" fontId="11" fillId="2" borderId="118" applyAlignment="1" pivotButton="0" quotePrefix="0" xfId="0">
      <alignment horizontal="center" vertical="center"/>
    </xf>
    <xf numFmtId="0" fontId="11" fillId="2" borderId="53" applyAlignment="1" pivotButton="0" quotePrefix="0" xfId="0">
      <alignment horizontal="center" vertical="center"/>
    </xf>
    <xf numFmtId="0" fontId="11" fillId="2" borderId="119" applyAlignment="1" pivotButton="0" quotePrefix="0" xfId="0">
      <alignment horizontal="center" vertical="center"/>
    </xf>
    <xf numFmtId="0" fontId="22" fillId="0" borderId="108" applyAlignment="1" pivotButton="0" quotePrefix="0" xfId="0">
      <alignment horizontal="center" vertical="center"/>
    </xf>
    <xf numFmtId="0" fontId="12" fillId="2" borderId="120" applyAlignment="1" pivotButton="0" quotePrefix="0" xfId="0">
      <alignment vertical="center"/>
    </xf>
    <xf numFmtId="49" fontId="11" fillId="0" borderId="121" applyAlignment="1" pivotButton="0" quotePrefix="0" xfId="0">
      <alignment horizontal="center" vertical="center"/>
    </xf>
    <xf numFmtId="0" fontId="13" fillId="0" borderId="121" applyAlignment="1" pivotButton="0" quotePrefix="0" xfId="0">
      <alignment horizontal="left" vertical="center"/>
    </xf>
    <xf numFmtId="0" fontId="13" fillId="0" borderId="92" applyAlignment="1" pivotButton="0" quotePrefix="0" xfId="0">
      <alignment horizontal="left" vertical="center"/>
    </xf>
    <xf numFmtId="0" fontId="12" fillId="0" borderId="122" applyAlignment="1" pivotButton="0" quotePrefix="0" xfId="0">
      <alignment horizontal="center" vertical="center"/>
    </xf>
    <xf numFmtId="0" fontId="2" fillId="0" borderId="123" pivotButton="0" quotePrefix="0" xfId="0"/>
    <xf numFmtId="1" fontId="12" fillId="0" borderId="59" applyAlignment="1" pivotButton="0" quotePrefix="0" xfId="0">
      <alignment horizontal="center" vertical="center"/>
    </xf>
    <xf numFmtId="0" fontId="2" fillId="0" borderId="63" pivotButton="0" quotePrefix="0" xfId="0"/>
    <xf numFmtId="0" fontId="12" fillId="0" borderId="124" applyAlignment="1" pivotButton="0" quotePrefix="0" xfId="0">
      <alignment horizontal="center" vertical="center"/>
    </xf>
    <xf numFmtId="0" fontId="2" fillId="0" borderId="125" pivotButton="0" quotePrefix="0" xfId="0"/>
    <xf numFmtId="0" fontId="12" fillId="0" borderId="126" applyAlignment="1" pivotButton="0" quotePrefix="0" xfId="0">
      <alignment horizontal="center" vertical="center"/>
    </xf>
    <xf numFmtId="0" fontId="2" fillId="0" borderId="126" pivotButton="0" quotePrefix="0" xfId="0"/>
    <xf numFmtId="0" fontId="12" fillId="0" borderId="127" applyAlignment="1" pivotButton="0" quotePrefix="0" xfId="0">
      <alignment horizontal="center" vertical="center"/>
    </xf>
    <xf numFmtId="0" fontId="12" fillId="0" borderId="128" applyAlignment="1" pivotButton="0" quotePrefix="0" xfId="0">
      <alignment horizontal="center" vertical="center"/>
    </xf>
    <xf numFmtId="0" fontId="12" fillId="0" borderId="98" applyAlignment="1" pivotButton="0" quotePrefix="0" xfId="0">
      <alignment horizontal="center" vertical="center"/>
    </xf>
    <xf numFmtId="0" fontId="12" fillId="0" borderId="129" applyAlignment="1" pivotButton="0" quotePrefix="0" xfId="0">
      <alignment horizontal="center" vertical="center"/>
    </xf>
    <xf numFmtId="0" fontId="12" fillId="0" borderId="121" applyAlignment="1" pivotButton="0" quotePrefix="0" xfId="0">
      <alignment horizontal="center" vertical="center"/>
    </xf>
    <xf numFmtId="0" fontId="12" fillId="0" borderId="130" applyAlignment="1" pivotButton="0" quotePrefix="0" xfId="0">
      <alignment horizontal="center" vertical="center"/>
    </xf>
    <xf numFmtId="0" fontId="12" fillId="0" borderId="131" applyAlignment="1" pivotButton="0" quotePrefix="0" xfId="0">
      <alignment horizontal="center" vertical="center"/>
    </xf>
    <xf numFmtId="0" fontId="12" fillId="0" borderId="132" applyAlignment="1" pivotButton="0" quotePrefix="0" xfId="0">
      <alignment horizontal="center" vertical="center"/>
    </xf>
    <xf numFmtId="0" fontId="12" fillId="0" borderId="92" applyAlignment="1" pivotButton="0" quotePrefix="0" xfId="0">
      <alignment horizontal="center" vertical="center"/>
    </xf>
    <xf numFmtId="0" fontId="12" fillId="0" borderId="133" applyAlignment="1" pivotButton="0" quotePrefix="0" xfId="0">
      <alignment horizontal="center" vertical="center"/>
    </xf>
    <xf numFmtId="0" fontId="12" fillId="0" borderId="81" applyAlignment="1" pivotButton="0" quotePrefix="0" xfId="0">
      <alignment vertical="center"/>
    </xf>
    <xf numFmtId="0" fontId="12" fillId="0" borderId="134" applyAlignment="1" pivotButton="0" quotePrefix="0" xfId="0">
      <alignment horizontal="left" vertical="center"/>
    </xf>
    <xf numFmtId="49" fontId="12" fillId="0" borderId="135" applyAlignment="1" pivotButton="0" quotePrefix="0" xfId="0">
      <alignment horizontal="center" vertical="center"/>
    </xf>
    <xf numFmtId="0" fontId="2" fillId="0" borderId="128" pivotButton="0" quotePrefix="0" xfId="0"/>
    <xf numFmtId="0" fontId="3" fillId="0" borderId="135" applyAlignment="1" pivotButton="0" quotePrefix="0" xfId="0">
      <alignment horizontal="left" vertical="center"/>
    </xf>
    <xf numFmtId="0" fontId="2" fillId="0" borderId="136" pivotButton="0" quotePrefix="0" xfId="0"/>
    <xf numFmtId="0" fontId="3" fillId="0" borderId="136" applyAlignment="1" pivotButton="0" quotePrefix="0" xfId="0">
      <alignment horizontal="left" vertical="center"/>
    </xf>
    <xf numFmtId="0" fontId="12" fillId="0" borderId="137" applyAlignment="1" pivotButton="0" quotePrefix="0" xfId="0">
      <alignment horizontal="center" vertical="center"/>
    </xf>
    <xf numFmtId="0" fontId="2" fillId="0" borderId="138" pivotButton="0" quotePrefix="0" xfId="0"/>
    <xf numFmtId="1" fontId="12" fillId="0" borderId="135" applyAlignment="1" pivotButton="0" quotePrefix="0" xfId="0">
      <alignment horizontal="center" vertical="center"/>
    </xf>
    <xf numFmtId="0" fontId="12" fillId="0" borderId="139" applyAlignment="1" pivotButton="0" quotePrefix="0" xfId="0">
      <alignment horizontal="center" vertical="center"/>
    </xf>
    <xf numFmtId="0" fontId="12" fillId="0" borderId="140" applyAlignment="1" pivotButton="0" quotePrefix="0" xfId="0">
      <alignment horizontal="center" vertical="center"/>
    </xf>
    <xf numFmtId="0" fontId="2" fillId="0" borderId="140" pivotButton="0" quotePrefix="0" xfId="0"/>
    <xf numFmtId="0" fontId="12" fillId="0" borderId="141" applyAlignment="1" pivotButton="0" quotePrefix="0" xfId="0">
      <alignment horizontal="center" vertical="center"/>
    </xf>
    <xf numFmtId="0" fontId="12" fillId="0" borderId="142" applyAlignment="1" pivotButton="0" quotePrefix="0" xfId="0">
      <alignment horizontal="center" vertical="center"/>
    </xf>
    <xf numFmtId="0" fontId="12" fillId="0" borderId="143" applyAlignment="1" pivotButton="0" quotePrefix="0" xfId="0">
      <alignment horizontal="center" vertical="center"/>
    </xf>
    <xf numFmtId="0" fontId="12" fillId="0" borderId="144" applyAlignment="1" pivotButton="0" quotePrefix="0" xfId="0">
      <alignment horizontal="center" vertical="center"/>
    </xf>
    <xf numFmtId="0" fontId="12" fillId="0" borderId="145" applyAlignment="1" pivotButton="0" quotePrefix="0" xfId="0">
      <alignment horizontal="center" vertical="center"/>
    </xf>
    <xf numFmtId="0" fontId="12" fillId="0" borderId="135" applyAlignment="1" pivotButton="0" quotePrefix="0" xfId="0">
      <alignment horizontal="center" vertical="center"/>
    </xf>
    <xf numFmtId="0" fontId="12" fillId="0" borderId="138" applyAlignment="1" pivotButton="0" quotePrefix="0" xfId="0">
      <alignment horizontal="center" vertical="center"/>
    </xf>
    <xf numFmtId="0" fontId="12" fillId="0" borderId="146" applyAlignment="1" pivotButton="0" quotePrefix="0" xfId="0">
      <alignment horizontal="left" vertical="center"/>
    </xf>
    <xf numFmtId="0" fontId="23" fillId="0" borderId="69" applyAlignment="1" pivotButton="0" quotePrefix="0" xfId="0">
      <alignment vertical="center"/>
    </xf>
    <xf numFmtId="0" fontId="12" fillId="0" borderId="136" applyAlignment="1" pivotButton="0" quotePrefix="0" xfId="0">
      <alignment horizontal="center" vertical="center"/>
    </xf>
    <xf numFmtId="0" fontId="12" fillId="0" borderId="147" applyAlignment="1" pivotButton="0" quotePrefix="0" xfId="0">
      <alignment horizontal="left" vertical="center"/>
    </xf>
    <xf numFmtId="0" fontId="11" fillId="0" borderId="140" applyAlignment="1" pivotButton="0" quotePrefix="0" xfId="0">
      <alignment horizontal="center" vertical="center"/>
    </xf>
    <xf numFmtId="0" fontId="11" fillId="0" borderId="128" applyAlignment="1" pivotButton="0" quotePrefix="0" xfId="0">
      <alignment horizontal="center" vertical="center"/>
    </xf>
    <xf numFmtId="0" fontId="11" fillId="0" borderId="144" applyAlignment="1" pivotButton="0" quotePrefix="0" xfId="0">
      <alignment horizontal="center" vertical="center"/>
    </xf>
    <xf numFmtId="49" fontId="11" fillId="4" borderId="148" applyAlignment="1" pivotButton="0" quotePrefix="0" xfId="0">
      <alignment horizontal="center" vertical="center"/>
    </xf>
    <xf numFmtId="0" fontId="2" fillId="0" borderId="149" pivotButton="0" quotePrefix="0" xfId="0"/>
    <xf numFmtId="0" fontId="13" fillId="4" borderId="148" applyAlignment="1" pivotButton="0" quotePrefix="0" xfId="0">
      <alignment horizontal="left" vertical="center"/>
    </xf>
    <xf numFmtId="0" fontId="2" fillId="0" borderId="150" pivotButton="0" quotePrefix="0" xfId="0"/>
    <xf numFmtId="0" fontId="3" fillId="4" borderId="150" applyAlignment="1" pivotButton="0" quotePrefix="0" xfId="0">
      <alignment horizontal="left" vertical="center"/>
    </xf>
    <xf numFmtId="0" fontId="12" fillId="4" borderId="148" applyAlignment="1" pivotButton="0" quotePrefix="0" xfId="0">
      <alignment horizontal="center" vertical="center"/>
    </xf>
    <xf numFmtId="0" fontId="12" fillId="4" borderId="151" applyAlignment="1" pivotButton="0" quotePrefix="0" xfId="0">
      <alignment horizontal="center" vertical="center"/>
    </xf>
    <xf numFmtId="0" fontId="12" fillId="4" borderId="152" applyAlignment="1" pivotButton="0" quotePrefix="0" xfId="0">
      <alignment horizontal="center" vertical="center"/>
    </xf>
    <xf numFmtId="0" fontId="12" fillId="4" borderId="140" applyAlignment="1" pivotButton="0" quotePrefix="0" xfId="0">
      <alignment horizontal="center" vertical="center"/>
    </xf>
    <xf numFmtId="0" fontId="12" fillId="4" borderId="139" applyAlignment="1" pivotButton="0" quotePrefix="0" xfId="0">
      <alignment horizontal="center" vertical="center"/>
    </xf>
    <xf numFmtId="0" fontId="12" fillId="4" borderId="128" applyAlignment="1" pivotButton="0" quotePrefix="0" xfId="0">
      <alignment horizontal="center" vertical="center"/>
    </xf>
    <xf numFmtId="0" fontId="12" fillId="4" borderId="138" applyAlignment="1" pivotButton="0" quotePrefix="0" xfId="0">
      <alignment horizontal="center" vertical="center"/>
    </xf>
    <xf numFmtId="0" fontId="12" fillId="4" borderId="142" applyAlignment="1" pivotButton="0" quotePrefix="0" xfId="0">
      <alignment horizontal="center" vertical="center"/>
    </xf>
    <xf numFmtId="0" fontId="12" fillId="4" borderId="136" applyAlignment="1" pivotButton="0" quotePrefix="0" xfId="0">
      <alignment horizontal="center" vertical="center"/>
    </xf>
    <xf numFmtId="0" fontId="12" fillId="4" borderId="141" applyAlignment="1" pivotButton="0" quotePrefix="0" xfId="0">
      <alignment horizontal="center" vertical="center"/>
    </xf>
    <xf numFmtId="0" fontId="12" fillId="4" borderId="144" applyAlignment="1" pivotButton="0" quotePrefix="0" xfId="0">
      <alignment horizontal="center" vertical="center"/>
    </xf>
    <xf numFmtId="0" fontId="12" fillId="4" borderId="135" applyAlignment="1" pivotButton="0" quotePrefix="0" xfId="0">
      <alignment horizontal="center" vertical="center"/>
    </xf>
    <xf numFmtId="0" fontId="12" fillId="4" borderId="153" applyAlignment="1" pivotButton="0" quotePrefix="0" xfId="0">
      <alignment horizontal="center" vertical="center"/>
    </xf>
    <xf numFmtId="0" fontId="12" fillId="4" borderId="147" applyAlignment="1" pivotButton="0" quotePrefix="0" xfId="0">
      <alignment horizontal="left" vertical="center"/>
    </xf>
    <xf numFmtId="49" fontId="11" fillId="0" borderId="137" applyAlignment="1" pivotButton="0" quotePrefix="0" xfId="0">
      <alignment horizontal="center" vertical="center"/>
    </xf>
    <xf numFmtId="0" fontId="13" fillId="0" borderId="148" applyAlignment="1" pivotButton="0" quotePrefix="0" xfId="0">
      <alignment horizontal="left" vertical="center"/>
    </xf>
    <xf numFmtId="0" fontId="13" fillId="0" borderId="150" applyAlignment="1" pivotButton="0" quotePrefix="0" xfId="0">
      <alignment horizontal="left" vertical="center"/>
    </xf>
    <xf numFmtId="0" fontId="12" fillId="0" borderId="151" applyAlignment="1" pivotButton="0" quotePrefix="0" xfId="0">
      <alignment horizontal="center" vertical="center"/>
    </xf>
    <xf numFmtId="0" fontId="12" fillId="0" borderId="152" applyAlignment="1" pivotButton="0" quotePrefix="0" xfId="0">
      <alignment horizontal="center" vertical="center"/>
    </xf>
    <xf numFmtId="49" fontId="12" fillId="0" borderId="137" applyAlignment="1" pivotButton="0" quotePrefix="0" xfId="0">
      <alignment horizontal="center" vertical="center"/>
    </xf>
    <xf numFmtId="0" fontId="3" fillId="0" borderId="148" applyAlignment="1" pivotButton="0" quotePrefix="0" xfId="0">
      <alignment horizontal="left" vertical="center"/>
    </xf>
    <xf numFmtId="0" fontId="3" fillId="0" borderId="150" applyAlignment="1" pivotButton="0" quotePrefix="0" xfId="0">
      <alignment horizontal="left" vertical="center"/>
    </xf>
    <xf numFmtId="0" fontId="12" fillId="0" borderId="154" applyAlignment="1" pivotButton="0" quotePrefix="0" xfId="0">
      <alignment horizontal="center" vertical="center"/>
    </xf>
    <xf numFmtId="0" fontId="12" fillId="0" borderId="155" applyAlignment="1" pivotButton="0" quotePrefix="0" xfId="0">
      <alignment horizontal="center" vertical="center"/>
    </xf>
    <xf numFmtId="0" fontId="12" fillId="0" borderId="156" applyAlignment="1" pivotButton="0" quotePrefix="0" xfId="0">
      <alignment horizontal="center" vertical="center"/>
    </xf>
    <xf numFmtId="0" fontId="12" fillId="0" borderId="70" applyAlignment="1" pivotButton="0" quotePrefix="0" xfId="0">
      <alignment horizontal="center" vertical="center"/>
    </xf>
    <xf numFmtId="0" fontId="12" fillId="0" borderId="157" applyAlignment="1" pivotButton="0" quotePrefix="0" xfId="0">
      <alignment horizontal="center" vertical="center"/>
    </xf>
    <xf numFmtId="49" fontId="12" fillId="4" borderId="147" applyAlignment="1" pivotButton="0" quotePrefix="0" xfId="0">
      <alignment horizontal="center" vertical="center"/>
    </xf>
    <xf numFmtId="0" fontId="2" fillId="0" borderId="158" pivotButton="0" quotePrefix="0" xfId="0"/>
    <xf numFmtId="0" fontId="3" fillId="4" borderId="147" applyAlignment="1" pivotButton="0" quotePrefix="0" xfId="0">
      <alignment horizontal="left" vertical="center"/>
    </xf>
    <xf numFmtId="0" fontId="3" fillId="4" borderId="159" applyAlignment="1" pivotButton="0" quotePrefix="0" xfId="0">
      <alignment horizontal="left" vertical="center"/>
    </xf>
    <xf numFmtId="0" fontId="12" fillId="4" borderId="147" applyAlignment="1" pivotButton="0" quotePrefix="0" xfId="0">
      <alignment horizontal="center" vertical="center"/>
    </xf>
    <xf numFmtId="0" fontId="12" fillId="4" borderId="160" applyAlignment="1" pivotButton="0" quotePrefix="0" xfId="0">
      <alignment horizontal="right" vertical="center"/>
    </xf>
    <xf numFmtId="0" fontId="12" fillId="4" borderId="149" applyAlignment="1" pivotButton="0" quotePrefix="0" xfId="0">
      <alignment horizontal="left" vertical="center"/>
    </xf>
    <xf numFmtId="0" fontId="12" fillId="4" borderId="161" applyAlignment="1" pivotButton="0" quotePrefix="0" xfId="0">
      <alignment horizontal="center" vertical="center"/>
    </xf>
    <xf numFmtId="0" fontId="2" fillId="0" borderId="162" pivotButton="0" quotePrefix="0" xfId="0"/>
    <xf numFmtId="0" fontId="2" fillId="0" borderId="163" pivotButton="0" quotePrefix="0" xfId="0"/>
    <xf numFmtId="0" fontId="12" fillId="4" borderId="145" applyAlignment="1" pivotButton="0" quotePrefix="0" xfId="0">
      <alignment horizontal="center" vertical="center"/>
    </xf>
    <xf numFmtId="0" fontId="12" fillId="4" borderId="159" applyAlignment="1" pivotButton="0" quotePrefix="0" xfId="0">
      <alignment horizontal="left" vertical="center"/>
    </xf>
    <xf numFmtId="0" fontId="2" fillId="0" borderId="164" pivotButton="0" quotePrefix="0" xfId="0"/>
    <xf numFmtId="0" fontId="2" fillId="0" borderId="133" pivotButton="0" quotePrefix="0" xfId="0"/>
    <xf numFmtId="0" fontId="2" fillId="0" borderId="146" pivotButton="0" quotePrefix="0" xfId="0"/>
    <xf numFmtId="0" fontId="12" fillId="4" borderId="92" applyAlignment="1" pivotButton="0" quotePrefix="0" xfId="0">
      <alignment horizontal="right" vertical="center"/>
    </xf>
    <xf numFmtId="0" fontId="12" fillId="4" borderId="133" applyAlignment="1" pivotButton="0" quotePrefix="0" xfId="0">
      <alignment horizontal="left" vertical="center"/>
    </xf>
    <xf numFmtId="0" fontId="2" fillId="0" borderId="157" pivotButton="0" quotePrefix="0" xfId="0"/>
    <xf numFmtId="0" fontId="2" fillId="0" borderId="165" pivotButton="0" quotePrefix="0" xfId="0"/>
    <xf numFmtId="0" fontId="2" fillId="0" borderId="127" pivotButton="0" quotePrefix="0" xfId="0"/>
    <xf numFmtId="0" fontId="2" fillId="0" borderId="129" pivotButton="0" quotePrefix="0" xfId="0"/>
    <xf numFmtId="0" fontId="2" fillId="0" borderId="82" pivotButton="0" quotePrefix="0" xfId="0"/>
    <xf numFmtId="0" fontId="2" fillId="0" borderId="130" pivotButton="0" quotePrefix="0" xfId="0"/>
    <xf numFmtId="0" fontId="2" fillId="0" borderId="131" pivotButton="0" quotePrefix="0" xfId="0"/>
    <xf numFmtId="49" fontId="12" fillId="0" borderId="148" applyAlignment="1" pivotButton="0" quotePrefix="0" xfId="0">
      <alignment horizontal="center" vertical="center"/>
    </xf>
    <xf numFmtId="0" fontId="3" fillId="0" borderId="137" applyAlignment="1" pivotButton="0" quotePrefix="0" xfId="0">
      <alignment horizontal="left" vertical="center"/>
    </xf>
    <xf numFmtId="0" fontId="12" fillId="0" borderId="148" applyAlignment="1" pivotButton="0" quotePrefix="0" xfId="0">
      <alignment horizontal="center" vertical="center"/>
    </xf>
    <xf numFmtId="0" fontId="3" fillId="0" borderId="155" applyAlignment="1" pivotButton="0" quotePrefix="0" xfId="0">
      <alignment horizontal="left" vertical="center"/>
    </xf>
    <xf numFmtId="0" fontId="12" fillId="0" borderId="69" applyAlignment="1" pivotButton="0" quotePrefix="0" xfId="0">
      <alignment horizontal="center" vertical="center"/>
    </xf>
    <xf numFmtId="0" fontId="12" fillId="0" borderId="87" applyAlignment="1" pivotButton="0" quotePrefix="0" xfId="0">
      <alignment horizontal="center" vertical="center"/>
    </xf>
    <xf numFmtId="0" fontId="12" fillId="0" borderId="74" applyAlignment="1" pivotButton="0" quotePrefix="0" xfId="0">
      <alignment horizontal="center" vertical="center"/>
    </xf>
    <xf numFmtId="0" fontId="12" fillId="0" borderId="84" applyAlignment="1" pivotButton="0" quotePrefix="0" xfId="0">
      <alignment horizontal="center" vertical="center"/>
    </xf>
    <xf numFmtId="49" fontId="11" fillId="0" borderId="148" applyAlignment="1" pivotButton="0" quotePrefix="0" xfId="0">
      <alignment horizontal="center" vertical="center"/>
    </xf>
    <xf numFmtId="0" fontId="13" fillId="0" borderId="137" applyAlignment="1" pivotButton="0" quotePrefix="0" xfId="0">
      <alignment horizontal="left" vertical="center"/>
    </xf>
    <xf numFmtId="0" fontId="13" fillId="0" borderId="136" applyAlignment="1" pivotButton="0" quotePrefix="0" xfId="0">
      <alignment horizontal="left" vertical="center"/>
    </xf>
    <xf numFmtId="0" fontId="11" fillId="0" borderId="137" applyAlignment="1" pivotButton="0" quotePrefix="0" xfId="0">
      <alignment horizontal="center" vertical="center"/>
    </xf>
    <xf numFmtId="0" fontId="11" fillId="0" borderId="151" applyAlignment="1" pivotButton="0" quotePrefix="0" xfId="0">
      <alignment horizontal="center" vertical="center"/>
    </xf>
    <xf numFmtId="0" fontId="11" fillId="0" borderId="152" applyAlignment="1" pivotButton="0" quotePrefix="0" xfId="0">
      <alignment horizontal="center" vertical="center"/>
    </xf>
    <xf numFmtId="0" fontId="11" fillId="0" borderId="139" applyAlignment="1" pivotButton="0" quotePrefix="0" xfId="0">
      <alignment horizontal="center" vertical="center"/>
    </xf>
    <xf numFmtId="0" fontId="11" fillId="0" borderId="138" applyAlignment="1" pivotButton="0" quotePrefix="0" xfId="0">
      <alignment horizontal="center" vertical="center"/>
    </xf>
    <xf numFmtId="0" fontId="11" fillId="0" borderId="135" applyAlignment="1" pivotButton="0" quotePrefix="0" xfId="0">
      <alignment horizontal="center" vertical="center"/>
    </xf>
    <xf numFmtId="0" fontId="11" fillId="0" borderId="136" applyAlignment="1" pivotButton="0" quotePrefix="0" xfId="0">
      <alignment horizontal="center" vertical="center"/>
    </xf>
    <xf numFmtId="0" fontId="11" fillId="0" borderId="141" applyAlignment="1" pivotButton="0" quotePrefix="0" xfId="0">
      <alignment horizontal="center" vertical="center"/>
    </xf>
    <xf numFmtId="0" fontId="12" fillId="0" borderId="166" applyAlignment="1" pivotButton="0" quotePrefix="0" xfId="0">
      <alignment horizontal="center" vertical="center"/>
    </xf>
    <xf numFmtId="0" fontId="12" fillId="0" borderId="167" applyAlignment="1" pivotButton="0" quotePrefix="0" xfId="0">
      <alignment horizontal="left" vertical="center"/>
    </xf>
    <xf numFmtId="0" fontId="12" fillId="0" borderId="168" applyAlignment="1" pivotButton="0" quotePrefix="0" xfId="0">
      <alignment horizontal="center" vertical="center"/>
    </xf>
    <xf numFmtId="0" fontId="12" fillId="0" borderId="169" applyAlignment="1" pivotButton="0" quotePrefix="0" xfId="0">
      <alignment horizontal="center" vertical="center"/>
    </xf>
    <xf numFmtId="0" fontId="12" fillId="0" borderId="170" applyAlignment="1" pivotButton="0" quotePrefix="0" xfId="0">
      <alignment horizontal="center" vertical="center"/>
    </xf>
    <xf numFmtId="0" fontId="12" fillId="0" borderId="171" applyAlignment="1" pivotButton="0" quotePrefix="0" xfId="0">
      <alignment horizontal="center" vertical="center"/>
    </xf>
    <xf numFmtId="0" fontId="12" fillId="0" borderId="86" applyAlignment="1" pivotButton="0" quotePrefix="0" xfId="0">
      <alignment horizontal="center" vertical="center"/>
    </xf>
    <xf numFmtId="0" fontId="12" fillId="0" borderId="172" applyAlignment="1" pivotButton="0" quotePrefix="0" xfId="0">
      <alignment horizontal="center" vertical="center"/>
    </xf>
    <xf numFmtId="49" fontId="11" fillId="0" borderId="155" applyAlignment="1" pivotButton="0" quotePrefix="0" xfId="0">
      <alignment horizontal="center" vertical="center"/>
    </xf>
    <xf numFmtId="0" fontId="11" fillId="0" borderId="74" applyAlignment="1" pivotButton="0" quotePrefix="0" xfId="0">
      <alignment horizontal="center" vertical="center"/>
    </xf>
    <xf numFmtId="0" fontId="11" fillId="0" borderId="84" applyAlignment="1" pivotButton="0" quotePrefix="0" xfId="0">
      <alignment horizontal="center" vertical="center"/>
    </xf>
    <xf numFmtId="0" fontId="11" fillId="0" borderId="70" applyAlignment="1" pivotButton="0" quotePrefix="0" xfId="0">
      <alignment horizontal="center" vertical="center"/>
    </xf>
    <xf numFmtId="0" fontId="11" fillId="0" borderId="166" applyAlignment="1" pivotButton="0" quotePrefix="0" xfId="0">
      <alignment horizontal="center" vertical="center"/>
    </xf>
    <xf numFmtId="0" fontId="11" fillId="0" borderId="87" applyAlignment="1" pivotButton="0" quotePrefix="0" xfId="0">
      <alignment horizontal="center" vertical="center"/>
    </xf>
    <xf numFmtId="0" fontId="11" fillId="0" borderId="69" applyAlignment="1" pivotButton="0" quotePrefix="0" xfId="0">
      <alignment horizontal="center" vertical="center"/>
    </xf>
    <xf numFmtId="0" fontId="11" fillId="0" borderId="168" applyAlignment="1" pivotButton="0" quotePrefix="0" xfId="0">
      <alignment horizontal="center" vertical="center"/>
    </xf>
    <xf numFmtId="0" fontId="11" fillId="0" borderId="169" applyAlignment="1" pivotButton="0" quotePrefix="0" xfId="0">
      <alignment horizontal="center" vertical="center"/>
    </xf>
    <xf numFmtId="0" fontId="11" fillId="0" borderId="170" applyAlignment="1" pivotButton="0" quotePrefix="0" xfId="0">
      <alignment horizontal="center" vertical="center"/>
    </xf>
    <xf numFmtId="0" fontId="11" fillId="0" borderId="171" applyAlignment="1" pivotButton="0" quotePrefix="0" xfId="0">
      <alignment horizontal="center" vertical="center"/>
    </xf>
    <xf numFmtId="0" fontId="11" fillId="0" borderId="86" applyAlignment="1" pivotButton="0" quotePrefix="0" xfId="0">
      <alignment horizontal="center" vertical="center"/>
    </xf>
    <xf numFmtId="0" fontId="11" fillId="0" borderId="172" applyAlignment="1" pivotButton="0" quotePrefix="0" xfId="0">
      <alignment horizontal="center" vertical="center"/>
    </xf>
    <xf numFmtId="0" fontId="12" fillId="0" borderId="71" pivotButton="0" quotePrefix="0" xfId="0"/>
    <xf numFmtId="49" fontId="12" fillId="0" borderId="155" applyAlignment="1" pivotButton="0" quotePrefix="0" xfId="0">
      <alignment horizontal="center" vertical="center"/>
    </xf>
    <xf numFmtId="0" fontId="13" fillId="0" borderId="155" applyAlignment="1" pivotButton="0" quotePrefix="0" xfId="0">
      <alignment horizontal="left" vertical="center"/>
    </xf>
    <xf numFmtId="0" fontId="12" fillId="0" borderId="149" applyAlignment="1" pivotButton="0" quotePrefix="0" xfId="0">
      <alignment horizontal="center" vertical="center"/>
    </xf>
    <xf numFmtId="0" fontId="12" fillId="0" borderId="173" applyAlignment="1" pivotButton="0" quotePrefix="0" xfId="0">
      <alignment horizontal="center" vertical="center"/>
    </xf>
    <xf numFmtId="0" fontId="2" fillId="0" borderId="174" pivotButton="0" quotePrefix="0" xfId="0"/>
    <xf numFmtId="0" fontId="12" fillId="0" borderId="175" applyAlignment="1" pivotButton="0" quotePrefix="0" xfId="0">
      <alignment horizontal="center" vertical="center"/>
    </xf>
    <xf numFmtId="0" fontId="12" fillId="0" borderId="163" applyAlignment="1" pivotButton="0" quotePrefix="0" xfId="0">
      <alignment horizontal="center" vertical="center"/>
    </xf>
    <xf numFmtId="0" fontId="12" fillId="0" borderId="176" applyAlignment="1" pivotButton="0" quotePrefix="0" xfId="0">
      <alignment horizontal="center" vertical="center"/>
    </xf>
    <xf numFmtId="0" fontId="12" fillId="0" borderId="174" applyAlignment="1" pivotButton="0" quotePrefix="0" xfId="0">
      <alignment horizontal="center" vertical="center"/>
    </xf>
    <xf numFmtId="0" fontId="12" fillId="0" borderId="177" applyAlignment="1" pivotButton="0" quotePrefix="0" xfId="0">
      <alignment horizontal="center" vertical="center"/>
    </xf>
    <xf numFmtId="0" fontId="12" fillId="0" borderId="150" applyAlignment="1" pivotButton="0" quotePrefix="0" xfId="0">
      <alignment horizontal="center" vertical="center"/>
    </xf>
    <xf numFmtId="0" fontId="12" fillId="0" borderId="178" applyAlignment="1" pivotButton="0" quotePrefix="0" xfId="0">
      <alignment horizontal="center" vertical="center"/>
    </xf>
    <xf numFmtId="0" fontId="12" fillId="0" borderId="179" applyAlignment="1" pivotButton="0" quotePrefix="0" xfId="0">
      <alignment horizontal="left" vertical="center"/>
    </xf>
    <xf numFmtId="49" fontId="11" fillId="0" borderId="110" applyAlignment="1" pivotButton="0" quotePrefix="0" xfId="0">
      <alignment horizontal="center" vertical="center"/>
    </xf>
    <xf numFmtId="0" fontId="13" fillId="0" borderId="110" applyAlignment="1" pivotButton="0" quotePrefix="0" xfId="0">
      <alignment horizontal="left" vertical="center"/>
    </xf>
    <xf numFmtId="0" fontId="13" fillId="0" borderId="53" applyAlignment="1" pivotButton="0" quotePrefix="0" xfId="0">
      <alignment horizontal="left" vertical="center"/>
    </xf>
    <xf numFmtId="0" fontId="11" fillId="0" borderId="111" applyAlignment="1" pivotButton="0" quotePrefix="0" xfId="0">
      <alignment horizontal="center" vertical="center"/>
    </xf>
    <xf numFmtId="0" fontId="11" fillId="0" borderId="110" applyAlignment="1" pivotButton="0" quotePrefix="0" xfId="0">
      <alignment horizontal="center" vertical="center"/>
    </xf>
    <xf numFmtId="0" fontId="11" fillId="0" borderId="180" applyAlignment="1" pivotButton="0" quotePrefix="0" xfId="0">
      <alignment horizontal="center" vertical="center"/>
    </xf>
    <xf numFmtId="0" fontId="2" fillId="0" borderId="118" pivotButton="0" quotePrefix="0" xfId="0"/>
    <xf numFmtId="0" fontId="11" fillId="0" borderId="181" applyAlignment="1" pivotButton="0" quotePrefix="0" xfId="0">
      <alignment horizontal="center" vertical="center"/>
    </xf>
    <xf numFmtId="0" fontId="11" fillId="0" borderId="118" applyAlignment="1" pivotButton="0" quotePrefix="0" xfId="0">
      <alignment horizontal="center" vertical="center"/>
    </xf>
    <xf numFmtId="0" fontId="11" fillId="0" borderId="115" applyAlignment="1" pivotButton="0" quotePrefix="0" xfId="0">
      <alignment horizontal="center" vertical="center"/>
    </xf>
    <xf numFmtId="0" fontId="2" fillId="0" borderId="182" pivotButton="0" quotePrefix="0" xfId="0"/>
    <xf numFmtId="0" fontId="11" fillId="0" borderId="116" applyAlignment="1" pivotButton="0" quotePrefix="0" xfId="0">
      <alignment horizontal="center" vertical="center"/>
    </xf>
    <xf numFmtId="0" fontId="11" fillId="0" borderId="119" applyAlignment="1" pivotButton="0" quotePrefix="0" xfId="0">
      <alignment horizontal="center" vertical="center"/>
    </xf>
    <xf numFmtId="0" fontId="11" fillId="0" borderId="114" applyAlignment="1" pivotButton="0" quotePrefix="0" xfId="0">
      <alignment horizontal="center" vertical="center"/>
    </xf>
    <xf numFmtId="0" fontId="11" fillId="0" borderId="112" applyAlignment="1" pivotButton="0" quotePrefix="0" xfId="0">
      <alignment horizontal="center" vertical="center"/>
    </xf>
    <xf numFmtId="0" fontId="11" fillId="0" borderId="108" applyAlignment="1" pivotButton="0" quotePrefix="0" xfId="0">
      <alignment horizontal="center" vertical="center"/>
    </xf>
    <xf numFmtId="0" fontId="11" fillId="0" borderId="53" applyAlignment="1" pivotButton="0" quotePrefix="0" xfId="0">
      <alignment horizontal="center" vertical="center"/>
    </xf>
    <xf numFmtId="0" fontId="11" fillId="0" borderId="113" applyAlignment="1" pivotButton="0" quotePrefix="0" xfId="0">
      <alignment horizontal="center" vertical="center"/>
    </xf>
    <xf numFmtId="0" fontId="11" fillId="0" borderId="93" applyAlignment="1" pivotButton="0" quotePrefix="0" xfId="0">
      <alignment vertical="center"/>
    </xf>
    <xf numFmtId="0" fontId="13" fillId="0" borderId="183" applyAlignment="1" pivotButton="0" quotePrefix="0" xfId="0">
      <alignment horizontal="left" vertical="center"/>
    </xf>
    <xf numFmtId="0" fontId="11" fillId="0" borderId="133" applyAlignment="1" pivotButton="0" quotePrefix="0" xfId="0">
      <alignment horizontal="center" vertical="center"/>
    </xf>
    <xf numFmtId="0" fontId="11" fillId="0" borderId="183" applyAlignment="1" pivotButton="0" quotePrefix="0" xfId="0">
      <alignment horizontal="center" vertical="center"/>
    </xf>
    <xf numFmtId="0" fontId="11" fillId="0" borderId="127" applyAlignment="1" pivotButton="0" quotePrefix="0" xfId="0">
      <alignment horizontal="center" vertical="center"/>
    </xf>
    <xf numFmtId="0" fontId="11" fillId="0" borderId="184" applyAlignment="1" pivotButton="0" quotePrefix="0" xfId="0">
      <alignment horizontal="center" vertical="center"/>
    </xf>
    <xf numFmtId="0" fontId="11" fillId="0" borderId="157" applyAlignment="1" pivotButton="0" quotePrefix="0" xfId="0">
      <alignment horizontal="center" vertical="center"/>
    </xf>
    <xf numFmtId="0" fontId="11" fillId="0" borderId="185" applyAlignment="1" pivotButton="0" quotePrefix="0" xfId="0">
      <alignment horizontal="center" vertical="center"/>
    </xf>
    <xf numFmtId="0" fontId="11" fillId="0" borderId="81" applyAlignment="1" pivotButton="0" quotePrefix="0" xfId="0">
      <alignment horizontal="center" vertical="center"/>
    </xf>
    <xf numFmtId="0" fontId="11" fillId="0" borderId="131" applyAlignment="1" pivotButton="0" quotePrefix="0" xfId="0">
      <alignment horizontal="center" vertical="center"/>
    </xf>
    <xf numFmtId="0" fontId="11" fillId="0" borderId="129" applyAlignment="1" pivotButton="0" quotePrefix="0" xfId="0">
      <alignment horizontal="center" vertical="center"/>
    </xf>
    <xf numFmtId="0" fontId="11" fillId="0" borderId="121" applyAlignment="1" pivotButton="0" quotePrefix="0" xfId="0">
      <alignment horizontal="center" vertical="center"/>
    </xf>
    <xf numFmtId="0" fontId="11" fillId="0" borderId="92" applyAlignment="1" pivotButton="0" quotePrefix="0" xfId="0">
      <alignment horizontal="center" vertical="center"/>
    </xf>
    <xf numFmtId="0" fontId="11" fillId="0" borderId="82" applyAlignment="1" pivotButton="0" quotePrefix="0" xfId="0">
      <alignment horizontal="center" vertical="center"/>
    </xf>
    <xf numFmtId="0" fontId="11" fillId="0" borderId="186" applyAlignment="1" pivotButton="0" quotePrefix="0" xfId="0">
      <alignment horizontal="center" vertical="center"/>
    </xf>
    <xf numFmtId="0" fontId="12" fillId="0" borderId="123" applyAlignment="1" pivotButton="0" quotePrefix="0" xfId="0">
      <alignment horizontal="center" vertical="center"/>
    </xf>
    <xf numFmtId="0" fontId="12" fillId="0" borderId="136" applyAlignment="1" pivotButton="0" quotePrefix="0" xfId="0">
      <alignment horizontal="right" vertical="center"/>
    </xf>
    <xf numFmtId="0" fontId="12" fillId="0" borderId="136" applyAlignment="1" pivotButton="0" quotePrefix="0" xfId="0">
      <alignment horizontal="left" vertical="center"/>
    </xf>
    <xf numFmtId="0" fontId="12" fillId="0" borderId="138" applyAlignment="1" pivotButton="0" quotePrefix="0" xfId="0">
      <alignment horizontal="left" vertical="center"/>
    </xf>
    <xf numFmtId="0" fontId="12" fillId="0" borderId="187" applyAlignment="1" pivotButton="0" quotePrefix="0" xfId="0">
      <alignment horizontal="center" vertical="center"/>
    </xf>
    <xf numFmtId="49" fontId="12" fillId="4" borderId="148" applyAlignment="1" pivotButton="0" quotePrefix="0" xfId="0">
      <alignment horizontal="center" vertical="center"/>
    </xf>
    <xf numFmtId="0" fontId="3" fillId="4" borderId="137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/>
    </xf>
    <xf numFmtId="0" fontId="12" fillId="4" borderId="87" applyAlignment="1" pivotButton="0" quotePrefix="0" xfId="0">
      <alignment horizontal="center" vertical="center"/>
    </xf>
    <xf numFmtId="0" fontId="12" fillId="4" borderId="155" applyAlignment="1" pivotButton="0" quotePrefix="0" xfId="0">
      <alignment horizontal="center" vertical="center"/>
    </xf>
    <xf numFmtId="0" fontId="12" fillId="4" borderId="168" applyAlignment="1" pivotButton="0" quotePrefix="0" xfId="0">
      <alignment horizontal="center" vertical="center"/>
    </xf>
    <xf numFmtId="0" fontId="12" fillId="4" borderId="169" applyAlignment="1" pivotButton="0" quotePrefix="0" xfId="0">
      <alignment horizontal="center" vertical="center"/>
    </xf>
    <xf numFmtId="0" fontId="12" fillId="4" borderId="174" applyAlignment="1" pivotButton="0" quotePrefix="0" xfId="0">
      <alignment horizontal="center" vertical="center"/>
    </xf>
    <xf numFmtId="0" fontId="12" fillId="4" borderId="170" applyAlignment="1" pivotButton="0" quotePrefix="0" xfId="0">
      <alignment horizontal="center" vertical="center"/>
    </xf>
    <xf numFmtId="0" fontId="12" fillId="4" borderId="70" applyAlignment="1" pivotButton="0" quotePrefix="0" xfId="0">
      <alignment horizontal="center" vertical="center"/>
    </xf>
    <xf numFmtId="0" fontId="12" fillId="4" borderId="171" applyAlignment="1" pivotButton="0" quotePrefix="0" xfId="0">
      <alignment horizontal="center" vertical="center"/>
    </xf>
    <xf numFmtId="0" fontId="12" fillId="4" borderId="74" applyAlignment="1" pivotButton="0" quotePrefix="0" xfId="0">
      <alignment horizontal="center" vertical="center"/>
    </xf>
    <xf numFmtId="0" fontId="12" fillId="4" borderId="84" applyAlignment="1" pivotButton="0" quotePrefix="0" xfId="0">
      <alignment horizontal="center" vertical="center"/>
    </xf>
    <xf numFmtId="0" fontId="12" fillId="4" borderId="86" applyAlignment="1" pivotButton="0" quotePrefix="0" xfId="0">
      <alignment horizontal="center" vertical="center"/>
    </xf>
    <xf numFmtId="0" fontId="12" fillId="4" borderId="1" applyAlignment="1" pivotButton="0" quotePrefix="0" xfId="0">
      <alignment horizontal="center" vertical="center"/>
    </xf>
    <xf numFmtId="0" fontId="12" fillId="4" borderId="172" applyAlignment="1" pivotButton="0" quotePrefix="0" xfId="0">
      <alignment horizontal="center" vertical="center"/>
    </xf>
    <xf numFmtId="0" fontId="12" fillId="4" borderId="137" applyAlignment="1" pivotButton="0" quotePrefix="0" xfId="0">
      <alignment horizontal="center" vertical="center"/>
    </xf>
    <xf numFmtId="0" fontId="11" fillId="0" borderId="153" applyAlignment="1" pivotButton="0" quotePrefix="0" xfId="0">
      <alignment horizontal="center" vertical="center"/>
    </xf>
    <xf numFmtId="0" fontId="12" fillId="0" borderId="188" applyAlignment="1" pivotButton="0" quotePrefix="0" xfId="0">
      <alignment horizontal="center" vertical="center"/>
    </xf>
    <xf numFmtId="0" fontId="12" fillId="0" borderId="189" applyAlignment="1" pivotButton="0" quotePrefix="0" xfId="0">
      <alignment horizontal="center" vertical="center"/>
    </xf>
    <xf numFmtId="0" fontId="11" fillId="0" borderId="155" applyAlignment="1" pivotButton="0" quotePrefix="0" xfId="0">
      <alignment horizontal="center" vertical="center"/>
    </xf>
    <xf numFmtId="0" fontId="11" fillId="0" borderId="188" applyAlignment="1" pivotButton="0" quotePrefix="0" xfId="0">
      <alignment horizontal="center" vertical="center"/>
    </xf>
    <xf numFmtId="0" fontId="3" fillId="0" borderId="92" applyAlignment="1" pivotButton="0" quotePrefix="0" xfId="0">
      <alignment horizontal="left" vertical="center"/>
    </xf>
    <xf numFmtId="0" fontId="12" fillId="0" borderId="183" applyAlignment="1" pivotButton="0" quotePrefix="0" xfId="0">
      <alignment horizontal="center" vertical="center"/>
    </xf>
    <xf numFmtId="0" fontId="12" fillId="0" borderId="184" applyAlignment="1" pivotButton="0" quotePrefix="0" xfId="0">
      <alignment horizontal="center" vertical="center"/>
    </xf>
    <xf numFmtId="0" fontId="12" fillId="0" borderId="185" applyAlignment="1" pivotButton="0" quotePrefix="0" xfId="0">
      <alignment horizontal="center" vertical="center"/>
    </xf>
    <xf numFmtId="49" fontId="11" fillId="0" borderId="147" applyAlignment="1" pivotButton="0" quotePrefix="0" xfId="0">
      <alignment horizontal="center" vertical="center"/>
    </xf>
    <xf numFmtId="49" fontId="13" fillId="0" borderId="137" applyAlignment="1" pivotButton="0" quotePrefix="0" xfId="0">
      <alignment horizontal="left" vertical="center"/>
    </xf>
    <xf numFmtId="49" fontId="13" fillId="0" borderId="92" applyAlignment="1" pivotButton="0" quotePrefix="0" xfId="0">
      <alignment horizontal="left" vertical="center"/>
    </xf>
    <xf numFmtId="0" fontId="11" fillId="0" borderId="142" applyAlignment="1" pivotButton="0" quotePrefix="0" xfId="0">
      <alignment horizontal="center" vertical="center"/>
    </xf>
    <xf numFmtId="49" fontId="24" fillId="0" borderId="1" applyAlignment="1" pivotButton="0" quotePrefix="0" xfId="0">
      <alignment horizontal="center" vertical="center"/>
    </xf>
    <xf numFmtId="0" fontId="25" fillId="0" borderId="1" applyAlignment="1" pivotButton="0" quotePrefix="0" xfId="0">
      <alignment horizontal="left" vertical="center"/>
    </xf>
    <xf numFmtId="0" fontId="24" fillId="0" borderId="1" applyAlignment="1" pivotButton="0" quotePrefix="0" xfId="0">
      <alignment horizontal="center" vertical="center"/>
    </xf>
    <xf numFmtId="0" fontId="24" fillId="2" borderId="1" applyAlignment="1" pivotButton="0" quotePrefix="0" xfId="0">
      <alignment horizontal="center" vertical="center"/>
    </xf>
    <xf numFmtId="0" fontId="12" fillId="0" borderId="190" applyAlignment="1" pivotButton="0" quotePrefix="0" xfId="0">
      <alignment horizontal="center" vertical="center"/>
    </xf>
    <xf numFmtId="0" fontId="12" fillId="0" borderId="63" applyAlignment="1" pivotButton="0" quotePrefix="0" xfId="0">
      <alignment horizontal="center" vertical="center"/>
    </xf>
    <xf numFmtId="0" fontId="12" fillId="2" borderId="191" applyAlignment="1" pivotButton="0" quotePrefix="0" xfId="0">
      <alignment horizontal="center" vertical="center"/>
    </xf>
    <xf numFmtId="0" fontId="12" fillId="0" borderId="192" applyAlignment="1" pivotButton="0" quotePrefix="0" xfId="0">
      <alignment horizontal="center" vertical="center"/>
    </xf>
    <xf numFmtId="0" fontId="2" fillId="0" borderId="192" pivotButton="0" quotePrefix="0" xfId="0"/>
    <xf numFmtId="0" fontId="12" fillId="0" borderId="79" applyAlignment="1" pivotButton="0" quotePrefix="0" xfId="0">
      <alignment horizontal="center" vertical="center"/>
    </xf>
    <xf numFmtId="0" fontId="12" fillId="0" borderId="193" applyAlignment="1" pivotButton="0" quotePrefix="0" xfId="0">
      <alignment horizontal="center" vertical="center"/>
    </xf>
    <xf numFmtId="0" fontId="2" fillId="0" borderId="194" pivotButton="0" quotePrefix="0" xfId="0"/>
    <xf numFmtId="0" fontId="2" fillId="0" borderId="195" pivotButton="0" quotePrefix="0" xfId="0"/>
    <xf numFmtId="0" fontId="12" fillId="0" borderId="89" applyAlignment="1" pivotButton="0" quotePrefix="0" xfId="0">
      <alignment horizontal="center" vertical="center"/>
    </xf>
    <xf numFmtId="0" fontId="2" fillId="0" borderId="196" pivotButton="0" quotePrefix="0" xfId="0"/>
    <xf numFmtId="0" fontId="12" fillId="0" borderId="197" applyAlignment="1" pivotButton="0" quotePrefix="0" xfId="0">
      <alignment horizontal="center" vertical="center"/>
    </xf>
    <xf numFmtId="0" fontId="2" fillId="0" borderId="198" pivotButton="0" quotePrefix="0" xfId="0"/>
    <xf numFmtId="0" fontId="12" fillId="0" borderId="199" applyAlignment="1" pivotButton="0" quotePrefix="0" xfId="0">
      <alignment horizontal="center" vertical="center"/>
    </xf>
    <xf numFmtId="0" fontId="2" fillId="0" borderId="200" pivotButton="0" quotePrefix="0" xfId="0"/>
    <xf numFmtId="0" fontId="2" fillId="0" borderId="191" pivotButton="0" quotePrefix="0" xfId="0"/>
    <xf numFmtId="0" fontId="17" fillId="0" borderId="201" applyAlignment="1" pivotButton="0" quotePrefix="0" xfId="0">
      <alignment horizontal="center"/>
    </xf>
    <xf numFmtId="0" fontId="17" fillId="0" borderId="202" applyAlignment="1" pivotButton="0" quotePrefix="0" xfId="0">
      <alignment horizontal="center"/>
    </xf>
    <xf numFmtId="0" fontId="17" fillId="0" borderId="203" applyAlignment="1" pivotButton="0" quotePrefix="0" xfId="0">
      <alignment horizontal="center"/>
    </xf>
    <xf numFmtId="0" fontId="17" fillId="0" borderId="204" applyAlignment="1" pivotButton="0" quotePrefix="0" xfId="0">
      <alignment horizontal="center"/>
    </xf>
    <xf numFmtId="0" fontId="17" fillId="0" borderId="205" applyAlignment="1" pivotButton="0" quotePrefix="0" xfId="0">
      <alignment horizontal="center"/>
    </xf>
    <xf numFmtId="0" fontId="17" fillId="0" borderId="206" applyAlignment="1" pivotButton="0" quotePrefix="0" xfId="0">
      <alignment horizontal="center"/>
    </xf>
    <xf numFmtId="0" fontId="17" fillId="0" borderId="207" applyAlignment="1" pivotButton="0" quotePrefix="0" xfId="0">
      <alignment horizontal="center"/>
    </xf>
    <xf numFmtId="0" fontId="17" fillId="0" borderId="208" applyAlignment="1" pivotButton="0" quotePrefix="0" xfId="0">
      <alignment horizontal="center"/>
    </xf>
    <xf numFmtId="0" fontId="16" fillId="0" borderId="208" applyAlignment="1" pivotButton="0" quotePrefix="0" xfId="0">
      <alignment horizontal="center"/>
    </xf>
    <xf numFmtId="0" fontId="3" fillId="0" borderId="183" applyAlignment="1" pivotButton="0" quotePrefix="0" xfId="0">
      <alignment horizontal="left" vertical="center"/>
    </xf>
    <xf numFmtId="49" fontId="13" fillId="0" borderId="136" applyAlignment="1" pivotButton="0" quotePrefix="0" xfId="0">
      <alignment horizontal="left" vertical="center"/>
    </xf>
    <xf numFmtId="0" fontId="11" fillId="0" borderId="145" applyAlignment="1" pivotButton="0" quotePrefix="0" xfId="0">
      <alignment horizontal="center" vertical="center"/>
    </xf>
    <xf numFmtId="0" fontId="11" fillId="0" borderId="143" applyAlignment="1" pivotButton="0" quotePrefix="0" xfId="0">
      <alignment horizontal="center" vertical="center"/>
    </xf>
    <xf numFmtId="0" fontId="11" fillId="0" borderId="74" applyAlignment="1" pivotButton="0" quotePrefix="0" xfId="0">
      <alignment vertical="center"/>
    </xf>
    <xf numFmtId="0" fontId="11" fillId="0" borderId="84" applyAlignment="1" pivotButton="0" quotePrefix="0" xfId="0">
      <alignment vertical="center"/>
    </xf>
    <xf numFmtId="0" fontId="11" fillId="0" borderId="172" applyAlignment="1" pivotButton="0" quotePrefix="0" xfId="0">
      <alignment vertical="center"/>
    </xf>
    <xf numFmtId="0" fontId="11" fillId="0" borderId="87" applyAlignment="1" pivotButton="0" quotePrefix="0" xfId="0">
      <alignment vertical="center"/>
    </xf>
    <xf numFmtId="0" fontId="11" fillId="0" borderId="86" applyAlignment="1" pivotButton="0" quotePrefix="0" xfId="0">
      <alignment vertical="center"/>
    </xf>
    <xf numFmtId="0" fontId="11" fillId="0" borderId="166" applyAlignment="1" pivotButton="0" quotePrefix="0" xfId="0">
      <alignment vertical="center"/>
    </xf>
    <xf numFmtId="0" fontId="11" fillId="0" borderId="87" applyAlignment="1" pivotButton="0" quotePrefix="0" xfId="0">
      <alignment horizontal="left" vertical="center"/>
    </xf>
    <xf numFmtId="0" fontId="12" fillId="0" borderId="87" applyAlignment="1" pivotButton="0" quotePrefix="0" xfId="0">
      <alignment horizontal="left" vertical="center"/>
    </xf>
    <xf numFmtId="0" fontId="11" fillId="0" borderId="138" applyAlignment="1" pivotButton="0" quotePrefix="0" xfId="0">
      <alignment horizontal="left" vertical="center"/>
    </xf>
    <xf numFmtId="0" fontId="12" fillId="0" borderId="1" applyAlignment="1" pivotButton="0" quotePrefix="0" xfId="0">
      <alignment vertical="center"/>
    </xf>
    <xf numFmtId="0" fontId="12" fillId="0" borderId="141" applyAlignment="1" pivotButton="0" quotePrefix="0" xfId="0">
      <alignment vertical="center"/>
    </xf>
    <xf numFmtId="0" fontId="12" fillId="0" borderId="139" applyAlignment="1" pivotButton="0" quotePrefix="0" xfId="0">
      <alignment vertical="center"/>
    </xf>
    <xf numFmtId="0" fontId="16" fillId="0" borderId="139" applyAlignment="1" pivotButton="0" quotePrefix="0" xfId="0">
      <alignment horizontal="center" vertical="center"/>
    </xf>
    <xf numFmtId="0" fontId="26" fillId="0" borderId="139" applyAlignment="1" pivotButton="0" quotePrefix="0" xfId="0">
      <alignment horizontal="center" vertical="center"/>
    </xf>
    <xf numFmtId="49" fontId="12" fillId="0" borderId="179" applyAlignment="1" pivotButton="0" quotePrefix="0" xfId="0">
      <alignment horizontal="center" vertical="center"/>
    </xf>
    <xf numFmtId="0" fontId="2" fillId="0" borderId="209" pivotButton="0" quotePrefix="0" xfId="0"/>
    <xf numFmtId="0" fontId="3" fillId="0" borderId="179" applyAlignment="1" pivotButton="0" quotePrefix="0" xfId="0">
      <alignment horizontal="left" vertical="center"/>
    </xf>
    <xf numFmtId="0" fontId="2" fillId="0" borderId="199" pivotButton="0" quotePrefix="0" xfId="0"/>
    <xf numFmtId="0" fontId="3" fillId="0" borderId="199" applyAlignment="1" pivotButton="0" quotePrefix="0" xfId="0">
      <alignment horizontal="left" vertical="center"/>
    </xf>
    <xf numFmtId="0" fontId="12" fillId="0" borderId="179" applyAlignment="1" pivotButton="0" quotePrefix="0" xfId="0">
      <alignment horizontal="center" vertical="center"/>
    </xf>
    <xf numFmtId="0" fontId="12" fillId="0" borderId="210" applyAlignment="1" pivotButton="0" quotePrefix="0" xfId="0">
      <alignment horizontal="center" vertical="center"/>
    </xf>
    <xf numFmtId="0" fontId="2" fillId="0" borderId="211" pivotButton="0" quotePrefix="0" xfId="0"/>
    <xf numFmtId="0" fontId="12" fillId="0" borderId="212" applyAlignment="1" pivotButton="0" quotePrefix="0" xfId="0">
      <alignment horizontal="center" vertical="center"/>
    </xf>
    <xf numFmtId="0" fontId="12" fillId="0" borderId="213" applyAlignment="1" pivotButton="0" quotePrefix="0" xfId="0">
      <alignment horizontal="center" vertical="center"/>
    </xf>
    <xf numFmtId="0" fontId="2" fillId="0" borderId="214" pivotButton="0" quotePrefix="0" xfId="0"/>
    <xf numFmtId="0" fontId="12" fillId="0" borderId="215" applyAlignment="1" pivotButton="0" quotePrefix="0" xfId="0">
      <alignment horizontal="center" vertical="center"/>
    </xf>
    <xf numFmtId="0" fontId="12" fillId="0" borderId="216" applyAlignment="1" pivotButton="0" quotePrefix="0" xfId="0">
      <alignment horizontal="center" vertical="center"/>
    </xf>
    <xf numFmtId="0" fontId="12" fillId="0" borderId="217" applyAlignment="1" pivotButton="0" quotePrefix="0" xfId="0">
      <alignment horizontal="center" vertical="center"/>
    </xf>
    <xf numFmtId="0" fontId="12" fillId="0" borderId="211" applyAlignment="1" pivotButton="0" quotePrefix="0" xfId="0">
      <alignment horizontal="center" vertical="center"/>
    </xf>
    <xf numFmtId="0" fontId="12" fillId="0" borderId="209" applyAlignment="1" pivotButton="0" quotePrefix="0" xfId="0">
      <alignment horizontal="center" vertical="center"/>
    </xf>
    <xf numFmtId="0" fontId="12" fillId="0" borderId="218" applyAlignment="1" pivotButton="0" quotePrefix="0" xfId="0">
      <alignment horizontal="center" vertical="center"/>
    </xf>
    <xf numFmtId="0" fontId="12" fillId="0" borderId="219" applyAlignment="1" pivotButton="0" quotePrefix="0" xfId="0">
      <alignment horizontal="center" vertical="center"/>
    </xf>
    <xf numFmtId="0" fontId="27" fillId="0" borderId="1" applyAlignment="1" pivotButton="0" quotePrefix="0" xfId="0">
      <alignment horizontal="left" vertical="center"/>
    </xf>
    <xf numFmtId="0" fontId="27" fillId="0" borderId="1" applyAlignment="1" pivotButton="0" quotePrefix="0" xfId="0">
      <alignment horizontal="center" vertical="center"/>
    </xf>
    <xf numFmtId="49" fontId="28" fillId="0" borderId="122" applyAlignment="1" pivotButton="0" quotePrefix="0" xfId="0">
      <alignment horizontal="left" vertical="center"/>
    </xf>
    <xf numFmtId="0" fontId="2" fillId="0" borderId="220" pivotButton="0" quotePrefix="0" xfId="0"/>
    <xf numFmtId="1" fontId="29" fillId="0" borderId="221" applyAlignment="1" pivotButton="0" quotePrefix="0" xfId="0">
      <alignment horizontal="center" vertical="center"/>
    </xf>
    <xf numFmtId="0" fontId="2" fillId="0" borderId="132" pivotButton="0" quotePrefix="0" xfId="0"/>
    <xf numFmtId="1" fontId="29" fillId="0" borderId="222" applyAlignment="1" pivotButton="0" quotePrefix="0" xfId="0">
      <alignment horizontal="center" vertical="center"/>
    </xf>
    <xf numFmtId="1" fontId="29" fillId="0" borderId="126" applyAlignment="1" pivotButton="0" quotePrefix="0" xfId="0">
      <alignment horizontal="center" vertical="center"/>
    </xf>
    <xf numFmtId="1" fontId="29" fillId="0" borderId="223" applyAlignment="1" pivotButton="0" quotePrefix="0" xfId="0">
      <alignment horizontal="center" vertical="center"/>
    </xf>
    <xf numFmtId="1" fontId="29" fillId="0" borderId="224" applyAlignment="1" pivotButton="0" quotePrefix="0" xfId="0">
      <alignment horizontal="center" vertical="center"/>
    </xf>
    <xf numFmtId="0" fontId="29" fillId="0" borderId="225" applyAlignment="1" pivotButton="0" quotePrefix="0" xfId="0">
      <alignment horizontal="center" vertical="center"/>
    </xf>
    <xf numFmtId="0" fontId="29" fillId="0" borderId="226" applyAlignment="1" pivotButton="0" quotePrefix="0" xfId="0">
      <alignment horizontal="center" vertical="center"/>
    </xf>
    <xf numFmtId="0" fontId="29" fillId="0" borderId="227" applyAlignment="1" pivotButton="0" quotePrefix="0" xfId="0">
      <alignment horizontal="center" vertical="center"/>
    </xf>
    <xf numFmtId="0" fontId="29" fillId="0" borderId="228" applyAlignment="1" pivotButton="0" quotePrefix="0" xfId="0">
      <alignment horizontal="center" vertical="center"/>
    </xf>
    <xf numFmtId="0" fontId="29" fillId="0" borderId="229" applyAlignment="1" pivotButton="0" quotePrefix="0" xfId="0">
      <alignment horizontal="center" vertical="center"/>
    </xf>
    <xf numFmtId="0" fontId="29" fillId="0" borderId="230" applyAlignment="1" pivotButton="0" quotePrefix="0" xfId="0">
      <alignment horizontal="center" vertical="center"/>
    </xf>
    <xf numFmtId="0" fontId="30" fillId="0" borderId="230" applyAlignment="1" pivotButton="0" quotePrefix="0" xfId="0">
      <alignment horizontal="center" vertical="center"/>
    </xf>
    <xf numFmtId="0" fontId="30" fillId="0" borderId="227" applyAlignment="1" pivotButton="0" quotePrefix="0" xfId="0">
      <alignment horizontal="center" vertical="center"/>
    </xf>
    <xf numFmtId="0" fontId="29" fillId="0" borderId="231" applyAlignment="1" pivotButton="0" quotePrefix="0" xfId="0">
      <alignment horizontal="center" vertical="center"/>
    </xf>
    <xf numFmtId="0" fontId="29" fillId="0" borderId="7" applyAlignment="1" pivotButton="0" quotePrefix="0" xfId="0">
      <alignment horizontal="center" vertical="center"/>
    </xf>
    <xf numFmtId="0" fontId="29" fillId="0" borderId="232" applyAlignment="1" pivotButton="0" quotePrefix="0" xfId="0">
      <alignment horizontal="center" vertical="center"/>
    </xf>
    <xf numFmtId="0" fontId="29" fillId="0" borderId="59" applyAlignment="1" pivotButton="0" quotePrefix="0" xfId="0">
      <alignment horizontal="center" vertical="center"/>
    </xf>
    <xf numFmtId="0" fontId="31" fillId="0" borderId="134" applyAlignment="1" pivotButton="0" quotePrefix="0" xfId="0">
      <alignment vertical="center"/>
    </xf>
    <xf numFmtId="0" fontId="2" fillId="0" borderId="69" applyAlignment="1" pivotButton="0" quotePrefix="0" xfId="0">
      <alignment vertical="center"/>
    </xf>
    <xf numFmtId="49" fontId="28" fillId="0" borderId="137" applyAlignment="1" pivotButton="0" quotePrefix="0" xfId="0">
      <alignment horizontal="left" vertical="center"/>
    </xf>
    <xf numFmtId="0" fontId="22" fillId="0" borderId="127" applyAlignment="1" pivotButton="0" quotePrefix="0" xfId="0">
      <alignment horizontal="center" vertical="center"/>
    </xf>
    <xf numFmtId="0" fontId="22" fillId="0" borderId="184" applyAlignment="1" pivotButton="0" quotePrefix="0" xfId="0">
      <alignment horizontal="center" vertical="center"/>
    </xf>
    <xf numFmtId="1" fontId="22" fillId="0" borderId="157" applyAlignment="1" pivotButton="0" quotePrefix="0" xfId="0">
      <alignment horizontal="center" vertical="center"/>
    </xf>
    <xf numFmtId="0" fontId="29" fillId="0" borderId="185" applyAlignment="1" pivotButton="0" quotePrefix="0" xfId="0">
      <alignment horizontal="center" vertical="center"/>
    </xf>
    <xf numFmtId="0" fontId="29" fillId="0" borderId="82" applyAlignment="1" pivotButton="0" quotePrefix="0" xfId="0">
      <alignment horizontal="center" vertical="center"/>
    </xf>
    <xf numFmtId="0" fontId="29" fillId="0" borderId="141" applyAlignment="1" pivotButton="0" quotePrefix="0" xfId="0">
      <alignment horizontal="center" vertical="center"/>
    </xf>
    <xf numFmtId="0" fontId="29" fillId="0" borderId="144" applyAlignment="1" pivotButton="0" quotePrefix="0" xfId="0">
      <alignment horizontal="center" vertical="center"/>
    </xf>
    <xf numFmtId="0" fontId="29" fillId="0" borderId="127" applyAlignment="1" pivotButton="0" quotePrefix="0" xfId="0">
      <alignment horizontal="center" vertical="center"/>
    </xf>
    <xf numFmtId="0" fontId="29" fillId="0" borderId="233" applyAlignment="1" pivotButton="0" quotePrefix="0" xfId="0">
      <alignment vertical="center"/>
    </xf>
    <xf numFmtId="0" fontId="29" fillId="0" borderId="234" applyAlignment="1" pivotButton="0" quotePrefix="0" xfId="0">
      <alignment horizontal="center" vertical="center"/>
    </xf>
    <xf numFmtId="0" fontId="29" fillId="0" borderId="235" applyAlignment="1" pivotButton="0" quotePrefix="0" xfId="0">
      <alignment horizontal="center" vertical="center"/>
    </xf>
    <xf numFmtId="0" fontId="29" fillId="0" borderId="233" applyAlignment="1" pivotButton="0" quotePrefix="0" xfId="0">
      <alignment horizontal="center" vertical="center"/>
    </xf>
    <xf numFmtId="0" fontId="29" fillId="0" borderId="236" applyAlignment="1" pivotButton="0" quotePrefix="0" xfId="0">
      <alignment horizontal="center" vertical="center"/>
    </xf>
    <xf numFmtId="0" fontId="29" fillId="0" borderId="237" applyAlignment="1" pivotButton="0" quotePrefix="0" xfId="0">
      <alignment horizontal="center" vertical="center"/>
    </xf>
    <xf numFmtId="1" fontId="29" fillId="0" borderId="234" applyAlignment="1" pivotButton="0" quotePrefix="0" xfId="0">
      <alignment horizontal="center" vertical="center"/>
    </xf>
    <xf numFmtId="1" fontId="22" fillId="0" borderId="91" applyAlignment="1" pivotButton="0" quotePrefix="0" xfId="0">
      <alignment horizontal="center" vertical="center"/>
    </xf>
    <xf numFmtId="0" fontId="31" fillId="0" borderId="146" applyAlignment="1" pivotButton="0" quotePrefix="0" xfId="0">
      <alignment vertical="center"/>
    </xf>
    <xf numFmtId="1" fontId="29" fillId="0" borderId="127" applyAlignment="1" pivotButton="0" quotePrefix="0" xfId="0">
      <alignment horizontal="center" vertical="center"/>
    </xf>
    <xf numFmtId="0" fontId="29" fillId="0" borderId="184" applyAlignment="1" pivotButton="0" quotePrefix="0" xfId="0">
      <alignment horizontal="center" vertical="center"/>
    </xf>
    <xf numFmtId="0" fontId="22" fillId="0" borderId="157" applyAlignment="1" pivotButton="0" quotePrefix="0" xfId="0">
      <alignment horizontal="center" vertical="center"/>
    </xf>
    <xf numFmtId="0" fontId="29" fillId="0" borderId="98" applyAlignment="1" pivotButton="0" quotePrefix="0" xfId="0">
      <alignment horizontal="center" vertical="center"/>
    </xf>
    <xf numFmtId="0" fontId="29" fillId="0" borderId="131" applyAlignment="1" pivotButton="0" quotePrefix="0" xfId="0">
      <alignment horizontal="center" vertical="center"/>
    </xf>
    <xf numFmtId="0" fontId="29" fillId="0" borderId="157" applyAlignment="1" pivotButton="0" quotePrefix="0" xfId="0">
      <alignment vertical="center"/>
    </xf>
    <xf numFmtId="0" fontId="32" fillId="0" borderId="238" applyAlignment="1" pivotButton="0" quotePrefix="0" xfId="0">
      <alignment horizontal="center" vertical="center"/>
    </xf>
    <xf numFmtId="1" fontId="33" fillId="0" borderId="129" applyAlignment="1" pivotButton="0" quotePrefix="0" xfId="0">
      <alignment horizontal="center" vertical="center"/>
    </xf>
    <xf numFmtId="1" fontId="33" fillId="0" borderId="121" applyAlignment="1" pivotButton="0" quotePrefix="0" xfId="0">
      <alignment horizontal="center" vertical="center"/>
    </xf>
    <xf numFmtId="1" fontId="33" fillId="0" borderId="81" applyAlignment="1" pivotButton="0" quotePrefix="0" xfId="0">
      <alignment horizontal="center" vertical="center"/>
    </xf>
    <xf numFmtId="1" fontId="33" fillId="0" borderId="127" applyAlignment="1" pivotButton="0" quotePrefix="0" xfId="0">
      <alignment horizontal="center" vertical="center"/>
    </xf>
    <xf numFmtId="0" fontId="32" fillId="0" borderId="91" applyAlignment="1" pivotButton="0" quotePrefix="0" xfId="0">
      <alignment horizontal="center" vertical="center"/>
    </xf>
    <xf numFmtId="0" fontId="29" fillId="0" borderId="157" applyAlignment="1" pivotButton="0" quotePrefix="0" xfId="0">
      <alignment horizontal="center" vertical="center"/>
    </xf>
    <xf numFmtId="0" fontId="29" fillId="0" borderId="127" applyAlignment="1" pivotButton="0" quotePrefix="0" xfId="0">
      <alignment vertical="center"/>
    </xf>
    <xf numFmtId="0" fontId="32" fillId="0" borderId="239" applyAlignment="1" pivotButton="0" quotePrefix="0" xfId="0">
      <alignment horizontal="center" vertical="center"/>
    </xf>
    <xf numFmtId="1" fontId="33" fillId="0" borderId="139" applyAlignment="1" pivotButton="0" quotePrefix="0" xfId="0">
      <alignment horizontal="center" vertical="center"/>
    </xf>
    <xf numFmtId="1" fontId="33" fillId="0" borderId="135" applyAlignment="1" pivotButton="0" quotePrefix="0" xfId="0">
      <alignment horizontal="center" vertical="center"/>
    </xf>
    <xf numFmtId="1" fontId="33" fillId="0" borderId="128" applyAlignment="1" pivotButton="0" quotePrefix="0" xfId="0">
      <alignment horizontal="center" vertical="center"/>
    </xf>
    <xf numFmtId="1" fontId="33" fillId="0" borderId="151" applyAlignment="1" pivotButton="0" quotePrefix="0" xfId="0">
      <alignment horizontal="center" vertical="center"/>
    </xf>
    <xf numFmtId="1" fontId="34" fillId="0" borderId="128" applyAlignment="1" pivotButton="0" quotePrefix="0" xfId="0">
      <alignment horizontal="center" vertical="center"/>
    </xf>
    <xf numFmtId="1" fontId="34" fillId="0" borderId="135" applyAlignment="1" pivotButton="0" quotePrefix="0" xfId="0">
      <alignment horizontal="center" vertical="center"/>
    </xf>
    <xf numFmtId="1" fontId="33" fillId="0" borderId="152" applyAlignment="1" pivotButton="0" quotePrefix="0" xfId="0">
      <alignment horizontal="center" vertical="center"/>
    </xf>
    <xf numFmtId="0" fontId="32" fillId="0" borderId="81" applyAlignment="1" pivotButton="0" quotePrefix="0" xfId="0">
      <alignment horizontal="center" vertical="center"/>
    </xf>
    <xf numFmtId="49" fontId="28" fillId="0" borderId="179" applyAlignment="1" pivotButton="0" quotePrefix="0" xfId="0">
      <alignment horizontal="left" vertical="center"/>
    </xf>
    <xf numFmtId="1" fontId="29" fillId="0" borderId="210" applyAlignment="1" pivotButton="0" quotePrefix="0" xfId="0">
      <alignment horizontal="center" vertical="center"/>
    </xf>
    <xf numFmtId="0" fontId="29" fillId="0" borderId="212" applyAlignment="1" pivotButton="0" quotePrefix="0" xfId="0">
      <alignment horizontal="center" vertical="center"/>
    </xf>
    <xf numFmtId="0" fontId="29" fillId="0" borderId="211" applyAlignment="1" pivotButton="0" quotePrefix="0" xfId="0">
      <alignment horizontal="center" vertical="center"/>
    </xf>
    <xf numFmtId="0" fontId="29" fillId="0" borderId="213" applyAlignment="1" pivotButton="0" quotePrefix="0" xfId="0">
      <alignment horizontal="center" vertical="center"/>
    </xf>
    <xf numFmtId="0" fontId="29" fillId="0" borderId="215" applyAlignment="1" pivotButton="0" quotePrefix="0" xfId="0">
      <alignment horizontal="center" vertical="center"/>
    </xf>
    <xf numFmtId="0" fontId="29" fillId="0" borderId="216" applyAlignment="1" pivotButton="0" quotePrefix="0" xfId="0">
      <alignment horizontal="center" vertical="center"/>
    </xf>
    <xf numFmtId="0" fontId="29" fillId="0" borderId="210" applyAlignment="1" pivotButton="0" quotePrefix="0" xfId="0">
      <alignment vertical="center"/>
    </xf>
    <xf numFmtId="1" fontId="33" fillId="0" borderId="214" applyAlignment="1" pivotButton="0" quotePrefix="0" xfId="0">
      <alignment horizontal="center" vertical="center"/>
    </xf>
    <xf numFmtId="1" fontId="33" fillId="0" borderId="217" applyAlignment="1" pivotButton="0" quotePrefix="0" xfId="0">
      <alignment horizontal="center" vertical="center"/>
    </xf>
    <xf numFmtId="0" fontId="2" fillId="0" borderId="240" pivotButton="0" quotePrefix="0" xfId="0"/>
    <xf numFmtId="1" fontId="33" fillId="0" borderId="218" applyAlignment="1" pivotButton="0" quotePrefix="0" xfId="0">
      <alignment horizontal="center" vertical="center"/>
    </xf>
    <xf numFmtId="0" fontId="2" fillId="0" borderId="241" pivotButton="0" quotePrefix="0" xfId="0"/>
    <xf numFmtId="0" fontId="2" fillId="0" borderId="242" pivotButton="0" quotePrefix="0" xfId="0"/>
    <xf numFmtId="1" fontId="34" fillId="0" borderId="217" applyAlignment="1" pivotButton="0" quotePrefix="0" xfId="0">
      <alignment horizontal="center" vertical="center"/>
    </xf>
    <xf numFmtId="1" fontId="34" fillId="0" borderId="218" applyAlignment="1" pivotButton="0" quotePrefix="0" xfId="0">
      <alignment horizontal="center" vertical="center"/>
    </xf>
    <xf numFmtId="1" fontId="33" fillId="0" borderId="212" applyAlignment="1" pivotButton="0" quotePrefix="0" xfId="0">
      <alignment horizontal="center" vertical="center"/>
    </xf>
    <xf numFmtId="1" fontId="33" fillId="0" borderId="210" applyAlignment="1" pivotButton="0" quotePrefix="0" xfId="0">
      <alignment horizontal="center" vertical="center"/>
    </xf>
    <xf numFmtId="0" fontId="32" fillId="0" borderId="243" applyAlignment="1" pivotButton="0" quotePrefix="0" xfId="0">
      <alignment horizontal="center" vertical="center"/>
    </xf>
    <xf numFmtId="0" fontId="31" fillId="0" borderId="179" applyAlignment="1" pivotButton="0" quotePrefix="0" xfId="0">
      <alignment vertical="center"/>
    </xf>
    <xf numFmtId="49" fontId="5" fillId="2" borderId="244" applyAlignment="1" pivotButton="0" quotePrefix="0" xfId="0">
      <alignment horizontal="center" vertical="center"/>
    </xf>
    <xf numFmtId="0" fontId="2" fillId="0" borderId="245" pivotButton="0" quotePrefix="0" xfId="0"/>
    <xf numFmtId="49" fontId="5" fillId="2" borderId="7" applyAlignment="1" pivotButton="0" quotePrefix="0" xfId="0">
      <alignment horizontal="center" vertical="center"/>
    </xf>
    <xf numFmtId="49" fontId="5" fillId="2" borderId="60" applyAlignment="1" pivotButton="0" quotePrefix="0" xfId="0">
      <alignment horizontal="center" vertical="center"/>
    </xf>
    <xf numFmtId="49" fontId="5" fillId="2" borderId="186" applyAlignment="1" pivotButton="0" quotePrefix="0" xfId="0">
      <alignment horizontal="center" vertical="center"/>
    </xf>
    <xf numFmtId="1" fontId="5" fillId="2" borderId="110" applyAlignment="1" pivotButton="0" quotePrefix="0" xfId="0">
      <alignment horizontal="center" vertical="center"/>
    </xf>
    <xf numFmtId="49" fontId="12" fillId="0" borderId="108" applyAlignment="1" pivotButton="0" quotePrefix="0" xfId="0">
      <alignment horizontal="center" vertical="center"/>
    </xf>
    <xf numFmtId="0" fontId="12" fillId="0" borderId="113" applyAlignment="1" pivotButton="0" quotePrefix="0" xfId="0">
      <alignment horizontal="center" vertical="center"/>
    </xf>
    <xf numFmtId="1" fontId="12" fillId="0" borderId="113" applyAlignment="1" pivotButton="0" quotePrefix="0" xfId="0">
      <alignment horizontal="center" vertical="center"/>
    </xf>
    <xf numFmtId="1" fontId="12" fillId="0" borderId="53" applyAlignment="1" pivotButton="0" quotePrefix="0" xfId="0">
      <alignment horizontal="center" vertical="center"/>
    </xf>
    <xf numFmtId="49" fontId="12" fillId="0" borderId="109" applyAlignment="1" pivotButton="0" quotePrefix="0" xfId="0">
      <alignment horizontal="center" vertical="center"/>
    </xf>
    <xf numFmtId="49" fontId="12" fillId="0" borderId="113" applyAlignment="1" pivotButton="0" quotePrefix="0" xfId="0">
      <alignment horizontal="center" vertical="center"/>
    </xf>
    <xf numFmtId="0" fontId="12" fillId="0" borderId="119" applyAlignment="1" pivotButton="0" quotePrefix="0" xfId="0">
      <alignment horizontal="center" vertical="center"/>
    </xf>
    <xf numFmtId="1" fontId="3" fillId="0" borderId="246" applyAlignment="1" pivotButton="0" quotePrefix="0" xfId="0">
      <alignment horizontal="left" vertical="center"/>
    </xf>
    <xf numFmtId="49" fontId="3" fillId="0" borderId="121" applyAlignment="1" pivotButton="0" quotePrefix="0" xfId="0">
      <alignment horizontal="left" vertical="center"/>
    </xf>
    <xf numFmtId="0" fontId="3" fillId="0" borderId="82" applyAlignment="1" pivotButton="0" quotePrefix="0" xfId="0">
      <alignment horizontal="center" vertical="center"/>
    </xf>
    <xf numFmtId="1" fontId="3" fillId="0" borderId="82" applyAlignment="1" pivotButton="0" quotePrefix="0" xfId="0">
      <alignment horizontal="center" vertical="center"/>
    </xf>
    <xf numFmtId="1" fontId="3" fillId="0" borderId="92" applyAlignment="1" pivotButton="0" quotePrefix="0" xfId="0">
      <alignment horizontal="center" vertical="center"/>
    </xf>
    <xf numFmtId="49" fontId="3" fillId="0" borderId="81" applyAlignment="1" pivotButton="0" quotePrefix="0" xfId="0">
      <alignment horizontal="left" vertical="center"/>
    </xf>
    <xf numFmtId="49" fontId="3" fillId="0" borderId="206" applyAlignment="1" pivotButton="0" quotePrefix="0" xfId="0">
      <alignment horizontal="center" vertical="center"/>
    </xf>
    <xf numFmtId="49" fontId="3" fillId="0" borderId="247" applyAlignment="1" pivotButton="0" quotePrefix="0" xfId="0">
      <alignment horizontal="center" vertical="center"/>
    </xf>
    <xf numFmtId="1" fontId="3" fillId="0" borderId="208" applyAlignment="1" pivotButton="0" quotePrefix="0" xfId="0">
      <alignment horizontal="center" vertical="center"/>
    </xf>
    <xf numFmtId="49" fontId="3" fillId="0" borderId="218" applyAlignment="1" pivotButton="0" quotePrefix="0" xfId="0">
      <alignment horizontal="left" vertical="center"/>
    </xf>
    <xf numFmtId="49" fontId="3" fillId="0" borderId="215" applyAlignment="1" pivotButton="0" quotePrefix="0" xfId="0">
      <alignment horizontal="center" vertical="center"/>
    </xf>
    <xf numFmtId="0" fontId="3" fillId="0" borderId="215" applyAlignment="1" pivotButton="0" quotePrefix="0" xfId="0">
      <alignment horizontal="center" vertical="center"/>
    </xf>
    <xf numFmtId="1" fontId="3" fillId="0" borderId="215" applyAlignment="1" pivotButton="0" quotePrefix="0" xfId="0">
      <alignment horizontal="center" vertical="center"/>
    </xf>
    <xf numFmtId="1" fontId="3" fillId="0" borderId="199" applyAlignment="1" pivotButton="0" quotePrefix="0" xfId="0">
      <alignment horizontal="center" vertical="center"/>
    </xf>
    <xf numFmtId="49" fontId="3" fillId="0" borderId="214" applyAlignment="1" pivotButton="0" quotePrefix="0" xfId="0">
      <alignment horizontal="left" vertical="center"/>
    </xf>
    <xf numFmtId="0" fontId="2" fillId="0" borderId="248" pivotButton="0" quotePrefix="0" xfId="0"/>
    <xf numFmtId="0" fontId="2" fillId="0" borderId="202" pivotButton="0" quotePrefix="0" xfId="0"/>
    <xf numFmtId="0" fontId="2" fillId="0" borderId="204" pivotButton="0" quotePrefix="0" xfId="0"/>
    <xf numFmtId="0" fontId="2" fillId="0" borderId="249" pivotButton="0" quotePrefix="0" xfId="0"/>
    <xf numFmtId="1" fontId="17" fillId="5" borderId="108" applyAlignment="1" pivotButton="0" quotePrefix="0" xfId="0">
      <alignment horizontal="center" vertical="center"/>
    </xf>
    <xf numFmtId="0" fontId="12" fillId="5" borderId="110" applyAlignment="1" pivotButton="0" quotePrefix="0" xfId="0">
      <alignment horizontal="center" vertical="center"/>
    </xf>
    <xf numFmtId="1" fontId="17" fillId="5" borderId="111" applyAlignment="1" pivotButton="0" quotePrefix="0" xfId="0">
      <alignment horizontal="center" vertical="center"/>
    </xf>
    <xf numFmtId="0" fontId="12" fillId="0" borderId="183" applyAlignment="1" pivotButton="0" quotePrefix="0" xfId="0">
      <alignment horizontal="justify" vertical="center"/>
    </xf>
    <xf numFmtId="49" fontId="17" fillId="0" borderId="133" applyAlignment="1" pivotButton="0" quotePrefix="0" xfId="0">
      <alignment horizontal="center" vertical="center"/>
    </xf>
    <xf numFmtId="0" fontId="12" fillId="0" borderId="137" applyAlignment="1" pivotButton="0" quotePrefix="0" xfId="0">
      <alignment horizontal="justify" vertical="center"/>
    </xf>
    <xf numFmtId="49" fontId="17" fillId="0" borderId="138" applyAlignment="1" pivotButton="0" quotePrefix="0" xfId="0">
      <alignment horizontal="center" vertical="center"/>
    </xf>
    <xf numFmtId="0" fontId="34" fillId="0" borderId="1" pivotButton="0" quotePrefix="0" xfId="0"/>
    <xf numFmtId="0" fontId="35" fillId="0" borderId="1" pivotButton="0" quotePrefix="0" xfId="0"/>
    <xf numFmtId="0" fontId="34" fillId="0" borderId="1" applyAlignment="1" pivotButton="0" quotePrefix="0" xfId="0">
      <alignment vertical="center"/>
    </xf>
    <xf numFmtId="0" fontId="34" fillId="0" borderId="194" applyAlignment="1" pivotButton="0" quotePrefix="0" xfId="0">
      <alignment vertical="center"/>
    </xf>
    <xf numFmtId="0" fontId="34" fillId="0" borderId="194" pivotButton="0" quotePrefix="0" xfId="0"/>
    <xf numFmtId="0" fontId="34" fillId="0" borderId="76" pivotButton="0" quotePrefix="0" xfId="0"/>
    <xf numFmtId="0" fontId="12" fillId="0" borderId="250" applyAlignment="1" pivotButton="0" quotePrefix="0" xfId="0">
      <alignment horizontal="left"/>
    </xf>
    <xf numFmtId="0" fontId="2" fillId="0" borderId="250" pivotButton="0" quotePrefix="0" xfId="0"/>
    <xf numFmtId="0" fontId="34" fillId="0" borderId="1" applyAlignment="1" pivotButton="0" quotePrefix="0" xfId="0">
      <alignment horizontal="center" vertical="center"/>
    </xf>
    <xf numFmtId="0" fontId="34" fillId="0" borderId="250" pivotButton="0" quotePrefix="0" xfId="0"/>
    <xf numFmtId="0" fontId="36" fillId="0" borderId="1" applyAlignment="1" pivotButton="0" quotePrefix="0" xfId="0">
      <alignment vertical="center"/>
    </xf>
    <xf numFmtId="0" fontId="34" fillId="0" borderId="1" applyAlignment="1" pivotButton="0" quotePrefix="0" xfId="0">
      <alignment horizontal="left"/>
    </xf>
    <xf numFmtId="0" fontId="36" fillId="0" borderId="194" applyAlignment="1" pivotButton="0" quotePrefix="0" xfId="0">
      <alignment vertical="center"/>
    </xf>
    <xf numFmtId="0" fontId="37" fillId="0" borderId="1" pivotButton="0" quotePrefix="0" xfId="0"/>
    <xf numFmtId="0" fontId="36" fillId="0" borderId="76" applyAlignment="1" pivotButton="0" quotePrefix="0" xfId="0">
      <alignment vertical="center"/>
    </xf>
    <xf numFmtId="0" fontId="35" fillId="0" borderId="76" pivotButton="0" quotePrefix="0" xfId="0"/>
    <xf numFmtId="0" fontId="37" fillId="0" borderId="76" pivotButton="0" quotePrefix="0" xfId="0"/>
    <xf numFmtId="0" fontId="38" fillId="0" borderId="1" pivotButton="0" quotePrefix="0" xfId="0"/>
    <xf numFmtId="0" fontId="34" fillId="0" borderId="1" applyAlignment="1" pivotButton="0" quotePrefix="0" xfId="0">
      <alignment horizontal="left" vertical="center"/>
    </xf>
    <xf numFmtId="0" fontId="12" fillId="2" borderId="135" applyAlignment="1" pivotButton="0" quotePrefix="0" xfId="0">
      <alignment horizontal="center" vertical="center"/>
    </xf>
    <xf numFmtId="49" fontId="17" fillId="2" borderId="138" applyAlignment="1" pivotButton="0" quotePrefix="0" xfId="0">
      <alignment horizontal="center" vertical="center"/>
    </xf>
    <xf numFmtId="0" fontId="12" fillId="2" borderId="218" applyAlignment="1" pivotButton="0" quotePrefix="0" xfId="0">
      <alignment horizontal="center" vertical="center"/>
    </xf>
    <xf numFmtId="0" fontId="12" fillId="2" borderId="179" applyAlignment="1" pivotButton="0" quotePrefix="0" xfId="0">
      <alignment horizontal="justify" vertical="center"/>
    </xf>
    <xf numFmtId="49" fontId="17" fillId="0" borderId="209" applyAlignment="1" pivotButton="0" quotePrefix="0" xfId="0">
      <alignment horizontal="center" vertical="center"/>
    </xf>
    <xf numFmtId="0" fontId="12" fillId="0" borderId="1" applyAlignment="1" pivotButton="0" quotePrefix="0" xfId="0">
      <alignment horizontal="justify" vertical="center"/>
    </xf>
    <xf numFmtId="49" fontId="12" fillId="0" borderId="1" applyAlignment="1" pivotButton="0" quotePrefix="0" xfId="0">
      <alignment horizontal="center" vertical="center"/>
    </xf>
    <xf numFmtId="0" fontId="12" fillId="0" borderId="1" applyAlignment="1" pivotButton="0" quotePrefix="0" xfId="0">
      <alignment horizontal="right" vertical="center"/>
    </xf>
    <xf numFmtId="0" fontId="12" fillId="0" borderId="1" applyAlignment="1" pivotButton="0" quotePrefix="0" xfId="0">
      <alignment horizontal="right" vertical="top"/>
    </xf>
    <xf numFmtId="0" fontId="12" fillId="0" borderId="1" applyAlignment="1" pivotButton="0" quotePrefix="0" xfId="0">
      <alignment horizontal="left" vertical="top"/>
    </xf>
    <xf numFmtId="0" fontId="7" fillId="0" borderId="1" pivotButton="0" quotePrefix="0" xfId="0"/>
    <xf numFmtId="0" fontId="23" fillId="0" borderId="1" pivotButton="0" quotePrefix="0" xfId="0"/>
    <xf numFmtId="0" fontId="8" fillId="0" borderId="1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/>
    </xf>
    <xf numFmtId="0" fontId="23" fillId="0" borderId="1" applyAlignment="1" pivotButton="0" quotePrefix="0" xfId="0">
      <alignment horizontal="center" vertical="center"/>
    </xf>
    <xf numFmtId="0" fontId="23" fillId="0" borderId="1" applyAlignment="1" pivotButton="0" quotePrefix="0" xfId="0">
      <alignment horizontal="left" vertical="center"/>
    </xf>
    <xf numFmtId="0" fontId="1" fillId="0" borderId="1" applyAlignment="1" pivotButton="0" quotePrefix="0" xfId="0">
      <alignment horizontal="left" vertical="center"/>
    </xf>
    <xf numFmtId="0" fontId="9" fillId="0" borderId="1" applyAlignment="1" pivotButton="0" quotePrefix="0" xfId="0">
      <alignment horizontal="left" vertical="center"/>
    </xf>
    <xf numFmtId="0" fontId="12" fillId="0" borderId="1" applyAlignment="1" pivotButton="0" quotePrefix="0" xfId="0">
      <alignment horizontal="center"/>
    </xf>
    <xf numFmtId="49" fontId="12" fillId="0" borderId="1" applyAlignment="1" pivotButton="0" quotePrefix="0" xfId="0">
      <alignment vertical="center"/>
    </xf>
    <xf numFmtId="49" fontId="11" fillId="0" borderId="1" applyAlignment="1" pivotButton="0" quotePrefix="0" xfId="0">
      <alignment vertical="center"/>
    </xf>
    <xf numFmtId="0" fontId="23" fillId="0" borderId="1" applyAlignment="1" pivotButton="0" quotePrefix="0" xfId="0">
      <alignment horizontal="left"/>
    </xf>
    <xf numFmtId="0" fontId="5" fillId="0" borderId="1" applyAlignment="1" pivotButton="0" quotePrefix="0" xfId="0">
      <alignment horizontal="left" vertical="center"/>
    </xf>
    <xf numFmtId="0" fontId="15" fillId="0" borderId="1" applyAlignment="1" pivotButton="0" quotePrefix="0" xfId="0">
      <alignment horizontal="left"/>
    </xf>
    <xf numFmtId="0" fontId="16" fillId="0" borderId="251" applyAlignment="1" pivotButton="0" quotePrefix="0" xfId="0">
      <alignment horizontal="center" vertical="center"/>
    </xf>
    <xf numFmtId="0" fontId="17" fillId="0" borderId="252" applyAlignment="1" pivotButton="0" quotePrefix="0" xfId="0">
      <alignment horizontal="center" vertical="center"/>
    </xf>
    <xf numFmtId="0" fontId="2" fillId="0" borderId="253" pivotButton="0" quotePrefix="0" xfId="0"/>
    <xf numFmtId="0" fontId="2" fillId="0" borderId="254" pivotButton="0" quotePrefix="0" xfId="0"/>
    <xf numFmtId="0" fontId="17" fillId="0" borderId="251" applyAlignment="1" pivotButton="0" quotePrefix="0" xfId="0">
      <alignment horizontal="center" vertical="center"/>
    </xf>
    <xf numFmtId="0" fontId="2" fillId="0" borderId="255" pivotButton="0" quotePrefix="0" xfId="0"/>
    <xf numFmtId="0" fontId="12" fillId="0" borderId="252" applyAlignment="1" pivotButton="0" quotePrefix="0" xfId="0">
      <alignment horizontal="center" vertical="center"/>
    </xf>
    <xf numFmtId="0" fontId="2" fillId="0" borderId="256" pivotButton="0" quotePrefix="0" xfId="0"/>
    <xf numFmtId="0" fontId="16" fillId="0" borderId="257" applyAlignment="1" pivotButton="0" quotePrefix="0" xfId="0">
      <alignment horizontal="center" vertical="center"/>
    </xf>
    <xf numFmtId="0" fontId="2" fillId="0" borderId="258" pivotButton="0" quotePrefix="0" xfId="0"/>
    <xf numFmtId="0" fontId="2" fillId="0" borderId="259" pivotButton="0" quotePrefix="0" xfId="0"/>
    <xf numFmtId="0" fontId="17" fillId="0" borderId="260" applyAlignment="1" pivotButton="0" quotePrefix="0" xfId="0">
      <alignment horizontal="center" vertical="center"/>
    </xf>
    <xf numFmtId="0" fontId="17" fillId="0" borderId="261" applyAlignment="1" pivotButton="0" quotePrefix="0" xfId="0">
      <alignment horizontal="center" vertical="center"/>
    </xf>
    <xf numFmtId="0" fontId="2" fillId="0" borderId="262" pivotButton="0" quotePrefix="0" xfId="0"/>
    <xf numFmtId="0" fontId="2" fillId="0" borderId="263" pivotButton="0" quotePrefix="0" xfId="0"/>
    <xf numFmtId="0" fontId="18" fillId="0" borderId="259" applyAlignment="1" pivotButton="0" quotePrefix="0" xfId="0">
      <alignment horizontal="center" vertical="center"/>
    </xf>
    <xf numFmtId="0" fontId="16" fillId="0" borderId="264" applyAlignment="1" pivotButton="0" quotePrefix="0" xfId="0">
      <alignment horizontal="left" vertical="center"/>
    </xf>
    <xf numFmtId="0" fontId="16" fillId="0" borderId="264" applyAlignment="1" pivotButton="0" quotePrefix="0" xfId="0">
      <alignment horizontal="center" vertical="center"/>
    </xf>
    <xf numFmtId="0" fontId="18" fillId="0" borderId="264" applyAlignment="1" pivotButton="0" quotePrefix="0" xfId="0">
      <alignment horizontal="center" vertical="center"/>
    </xf>
    <xf numFmtId="0" fontId="16" fillId="0" borderId="264" applyAlignment="1" pivotButton="0" quotePrefix="0" xfId="0">
      <alignment horizontal="center"/>
    </xf>
    <xf numFmtId="0" fontId="18" fillId="0" borderId="263" applyAlignment="1" pivotButton="0" quotePrefix="0" xfId="0">
      <alignment horizontal="center" vertical="center"/>
    </xf>
    <xf numFmtId="0" fontId="12" fillId="0" borderId="259" applyAlignment="1" pivotButton="0" quotePrefix="0" xfId="0">
      <alignment horizontal="center" vertical="center"/>
    </xf>
    <xf numFmtId="0" fontId="12" fillId="0" borderId="264" applyAlignment="1" pivotButton="0" quotePrefix="0" xfId="0">
      <alignment horizontal="center" vertical="center"/>
    </xf>
    <xf numFmtId="0" fontId="11" fillId="0" borderId="264" applyAlignment="1" pivotButton="0" quotePrefix="0" xfId="0">
      <alignment horizontal="center" vertical="center"/>
    </xf>
    <xf numFmtId="0" fontId="18" fillId="0" borderId="265" applyAlignment="1" pivotButton="0" quotePrefix="0" xfId="0">
      <alignment horizontal="center" vertical="center"/>
    </xf>
    <xf numFmtId="0" fontId="18" fillId="0" borderId="14" applyAlignment="1" pivotButton="0" quotePrefix="0" xfId="0">
      <alignment horizontal="center" vertical="center"/>
    </xf>
    <xf numFmtId="0" fontId="18" fillId="0" borderId="15" applyAlignment="1" pivotButton="0" quotePrefix="0" xfId="0">
      <alignment horizontal="center" vertical="center"/>
    </xf>
    <xf numFmtId="0" fontId="12" fillId="0" borderId="265" applyAlignment="1" pivotButton="0" quotePrefix="0" xfId="0">
      <alignment horizontal="center" vertical="center"/>
    </xf>
    <xf numFmtId="49" fontId="18" fillId="0" borderId="14" applyAlignment="1" pivotButton="0" quotePrefix="0" xfId="0">
      <alignment horizontal="center" vertical="center"/>
    </xf>
    <xf numFmtId="0" fontId="18" fillId="0" borderId="266" applyAlignment="1" pivotButton="0" quotePrefix="0" xfId="0">
      <alignment horizontal="center" vertical="center"/>
    </xf>
    <xf numFmtId="0" fontId="18" fillId="0" borderId="260" applyAlignment="1" pivotButton="0" quotePrefix="0" xfId="0">
      <alignment horizontal="center" vertical="center"/>
    </xf>
    <xf numFmtId="0" fontId="16" fillId="0" borderId="260" applyAlignment="1" pivotButton="0" quotePrefix="0" xfId="0">
      <alignment horizontal="center" vertical="center"/>
    </xf>
    <xf numFmtId="49" fontId="18" fillId="0" borderId="260" applyAlignment="1" pivotButton="0" quotePrefix="0" xfId="0">
      <alignment horizontal="center" vertical="center"/>
    </xf>
    <xf numFmtId="0" fontId="16" fillId="0" borderId="267" applyAlignment="1" pivotButton="0" quotePrefix="0" xfId="0">
      <alignment horizontal="center" vertical="center"/>
    </xf>
    <xf numFmtId="0" fontId="12" fillId="0" borderId="266" applyAlignment="1" pivotButton="0" quotePrefix="0" xfId="0">
      <alignment horizontal="center" vertical="center"/>
    </xf>
    <xf numFmtId="0" fontId="2" fillId="0" borderId="268" pivotButton="0" quotePrefix="0" xfId="0"/>
    <xf numFmtId="0" fontId="12" fillId="0" borderId="260" applyAlignment="1" pivotButton="0" quotePrefix="0" xfId="0">
      <alignment horizontal="center" vertical="center"/>
    </xf>
    <xf numFmtId="0" fontId="11" fillId="0" borderId="260" applyAlignment="1" pivotButton="0" quotePrefix="0" xfId="0">
      <alignment horizontal="center" vertical="center"/>
    </xf>
    <xf numFmtId="0" fontId="11" fillId="0" borderId="269" applyAlignment="1" pivotButton="0" quotePrefix="0" xfId="0">
      <alignment horizontal="center" vertical="center"/>
    </xf>
    <xf numFmtId="0" fontId="2" fillId="0" borderId="270" pivotButton="0" quotePrefix="0" xfId="0"/>
    <xf numFmtId="0" fontId="11" fillId="0" borderId="271" applyAlignment="1" pivotButton="0" quotePrefix="0" xfId="0">
      <alignment horizontal="center" vertical="center"/>
    </xf>
    <xf numFmtId="0" fontId="17" fillId="0" borderId="1" applyAlignment="1" pivotButton="0" quotePrefix="0" xfId="0">
      <alignment horizontal="left"/>
    </xf>
    <xf numFmtId="0" fontId="12" fillId="2" borderId="272" applyAlignment="1" pivotButton="0" quotePrefix="0" xfId="0">
      <alignment horizontal="center" vertical="center"/>
    </xf>
    <xf numFmtId="0" fontId="2" fillId="0" borderId="273" pivotButton="0" quotePrefix="0" xfId="0"/>
    <xf numFmtId="0" fontId="12" fillId="0" borderId="274" applyAlignment="1" pivotButton="0" quotePrefix="0" xfId="0">
      <alignment horizontal="center" vertical="center"/>
    </xf>
    <xf numFmtId="0" fontId="2" fillId="0" borderId="275" pivotButton="0" quotePrefix="0" xfId="0"/>
    <xf numFmtId="0" fontId="2" fillId="0" borderId="274" pivotButton="0" quotePrefix="0" xfId="0"/>
    <xf numFmtId="0" fontId="12" fillId="0" borderId="276" applyAlignment="1" pivotButton="0" quotePrefix="0" xfId="0">
      <alignment horizontal="center" vertical="center"/>
    </xf>
    <xf numFmtId="0" fontId="12" fillId="0" borderId="277" applyAlignment="1" pivotButton="0" quotePrefix="0" xfId="0">
      <alignment horizontal="center" vertical="center"/>
    </xf>
    <xf numFmtId="0" fontId="12" fillId="0" borderId="278" applyAlignment="1" pivotButton="0" quotePrefix="0" xfId="0">
      <alignment horizontal="center" vertical="center"/>
    </xf>
    <xf numFmtId="0" fontId="17" fillId="0" borderId="279" applyAlignment="1" pivotButton="0" quotePrefix="0" xfId="0">
      <alignment horizontal="center" vertical="center"/>
    </xf>
    <xf numFmtId="0" fontId="16" fillId="0" borderId="280" applyAlignment="1" pivotButton="0" quotePrefix="0" xfId="0">
      <alignment horizontal="center" vertical="center"/>
    </xf>
    <xf numFmtId="0" fontId="2" fillId="0" borderId="281" pivotButton="0" quotePrefix="0" xfId="0"/>
    <xf numFmtId="0" fontId="2" fillId="0" borderId="282" pivotButton="0" quotePrefix="0" xfId="0"/>
    <xf numFmtId="0" fontId="16" fillId="0" borderId="283" applyAlignment="1" pivotButton="0" quotePrefix="0" xfId="0">
      <alignment horizontal="center" vertical="center"/>
    </xf>
    <xf numFmtId="0" fontId="2" fillId="0" borderId="284" pivotButton="0" quotePrefix="0" xfId="0"/>
    <xf numFmtId="0" fontId="2" fillId="0" borderId="283" pivotButton="0" quotePrefix="0" xfId="0"/>
    <xf numFmtId="0" fontId="21" fillId="2" borderId="285" applyAlignment="1" pivotButton="0" quotePrefix="0" xfId="0">
      <alignment horizontal="center" vertical="center"/>
    </xf>
    <xf numFmtId="0" fontId="12" fillId="0" borderId="286" applyAlignment="1" pivotButton="0" quotePrefix="0" xfId="0">
      <alignment horizontal="center" vertical="center"/>
    </xf>
    <xf numFmtId="0" fontId="2" fillId="0" borderId="286" pivotButton="0" quotePrefix="0" xfId="0"/>
    <xf numFmtId="0" fontId="15" fillId="0" borderId="1" applyAlignment="1" pivotButton="0" quotePrefix="0" xfId="0">
      <alignment horizontal="left" vertical="center"/>
    </xf>
    <xf numFmtId="0" fontId="39" fillId="0" borderId="1" applyAlignment="1" pivotButton="0" quotePrefix="0" xfId="0">
      <alignment vertical="center"/>
    </xf>
    <xf numFmtId="0" fontId="2" fillId="0" borderId="287" pivotButton="0" quotePrefix="0" xfId="0"/>
    <xf numFmtId="0" fontId="2" fillId="0" borderId="288" pivotButton="0" quotePrefix="0" xfId="0"/>
    <xf numFmtId="0" fontId="2" fillId="0" borderId="289" pivotButton="0" quotePrefix="0" xfId="0"/>
    <xf numFmtId="0" fontId="2" fillId="0" borderId="290" pivotButton="0" quotePrefix="0" xfId="0"/>
    <xf numFmtId="0" fontId="12" fillId="0" borderId="291" applyAlignment="1" pivotButton="0" quotePrefix="0" xfId="0">
      <alignment horizontal="center" vertical="center"/>
    </xf>
    <xf numFmtId="0" fontId="2" fillId="0" borderId="292" pivotButton="0" quotePrefix="0" xfId="0"/>
    <xf numFmtId="0" fontId="16" fillId="0" borderId="293" applyAlignment="1" pivotButton="0" quotePrefix="0" xfId="0">
      <alignment horizontal="center" vertical="center"/>
    </xf>
    <xf numFmtId="0" fontId="2" fillId="0" borderId="294" pivotButton="0" quotePrefix="0" xfId="0"/>
    <xf numFmtId="0" fontId="2" fillId="0" borderId="293" pivotButton="0" quotePrefix="0" xfId="0"/>
    <xf numFmtId="0" fontId="16" fillId="6" borderId="295" applyAlignment="1" pivotButton="0" quotePrefix="0" xfId="0">
      <alignment horizontal="center" vertical="center"/>
    </xf>
    <xf numFmtId="0" fontId="16" fillId="0" borderId="295" applyAlignment="1" pivotButton="0" quotePrefix="0" xfId="0">
      <alignment horizontal="center" vertical="center"/>
    </xf>
    <xf numFmtId="0" fontId="16" fillId="0" borderId="296" applyAlignment="1" pivotButton="0" quotePrefix="0" xfId="0">
      <alignment horizontal="center" vertical="center"/>
    </xf>
    <xf numFmtId="0" fontId="16" fillId="0" borderId="297" applyAlignment="1" pivotButton="0" quotePrefix="0" xfId="0">
      <alignment horizontal="center" vertical="center"/>
    </xf>
    <xf numFmtId="0" fontId="2" fillId="0" borderId="298" pivotButton="0" quotePrefix="0" xfId="0"/>
    <xf numFmtId="0" fontId="2" fillId="0" borderId="299" pivotButton="0" quotePrefix="0" xfId="0"/>
    <xf numFmtId="0" fontId="2" fillId="0" borderId="300" pivotButton="0" quotePrefix="0" xfId="0"/>
    <xf numFmtId="0" fontId="17" fillId="0" borderId="301" applyAlignment="1" pivotButton="0" quotePrefix="0" xfId="0">
      <alignment horizontal="center" vertical="center"/>
    </xf>
    <xf numFmtId="0" fontId="17" fillId="0" borderId="14" applyAlignment="1" pivotButton="0" quotePrefix="0" xfId="0">
      <alignment horizontal="center" vertical="center"/>
    </xf>
    <xf numFmtId="0" fontId="17" fillId="0" borderId="302" applyAlignment="1" pivotButton="0" quotePrefix="0" xfId="0">
      <alignment horizontal="center" vertical="center"/>
    </xf>
    <xf numFmtId="0" fontId="2" fillId="0" borderId="302" pivotButton="0" quotePrefix="0" xfId="0"/>
    <xf numFmtId="0" fontId="17" fillId="6" borderId="303" applyAlignment="1" pivotButton="0" quotePrefix="0" xfId="0">
      <alignment horizontal="center" vertical="center"/>
    </xf>
    <xf numFmtId="0" fontId="17" fillId="6" borderId="304" applyAlignment="1" pivotButton="0" quotePrefix="0" xfId="0">
      <alignment horizontal="center" vertical="center"/>
    </xf>
    <xf numFmtId="0" fontId="17" fillId="0" borderId="305" applyAlignment="1" pivotButton="0" quotePrefix="0" xfId="0">
      <alignment horizontal="center" vertical="center"/>
    </xf>
    <xf numFmtId="0" fontId="17" fillId="0" borderId="303" applyAlignment="1" pivotButton="0" quotePrefix="0" xfId="0">
      <alignment horizontal="center" vertical="center"/>
    </xf>
    <xf numFmtId="0" fontId="17" fillId="0" borderId="304" applyAlignment="1" pivotButton="0" quotePrefix="0" xfId="0">
      <alignment horizontal="center" vertical="center"/>
    </xf>
    <xf numFmtId="0" fontId="17" fillId="0" borderId="306" applyAlignment="1" pivotButton="0" quotePrefix="0" xfId="0">
      <alignment horizontal="center" vertical="center"/>
    </xf>
    <xf numFmtId="0" fontId="12" fillId="0" borderId="15" applyAlignment="1" pivotButton="0" quotePrefix="0" xfId="0">
      <alignment horizontal="right"/>
    </xf>
    <xf numFmtId="0" fontId="16" fillId="0" borderId="13" applyAlignment="1" pivotButton="0" quotePrefix="0" xfId="0">
      <alignment horizontal="center"/>
    </xf>
    <xf numFmtId="0" fontId="12" fillId="0" borderId="40" applyAlignment="1" pivotButton="0" quotePrefix="0" xfId="0">
      <alignment horizontal="right"/>
    </xf>
    <xf numFmtId="0" fontId="16" fillId="0" borderId="302" applyAlignment="1" pivotButton="0" quotePrefix="0" xfId="0">
      <alignment horizontal="center"/>
    </xf>
    <xf numFmtId="0" fontId="12" fillId="6" borderId="303" applyAlignment="1" pivotButton="0" quotePrefix="0" xfId="0">
      <alignment horizontal="right"/>
    </xf>
    <xf numFmtId="0" fontId="16" fillId="6" borderId="40" applyAlignment="1" pivotButton="0" quotePrefix="0" xfId="0">
      <alignment horizontal="center"/>
    </xf>
    <xf numFmtId="0" fontId="12" fillId="6" borderId="15" applyAlignment="1" pivotButton="0" quotePrefix="0" xfId="0">
      <alignment horizontal="right"/>
    </xf>
    <xf numFmtId="0" fontId="16" fillId="6" borderId="302" applyAlignment="1" pivotButton="0" quotePrefix="0" xfId="0">
      <alignment horizontal="center"/>
    </xf>
    <xf numFmtId="0" fontId="12" fillId="0" borderId="303" applyAlignment="1" pivotButton="0" quotePrefix="0" xfId="0">
      <alignment horizontal="right"/>
    </xf>
    <xf numFmtId="0" fontId="16" fillId="0" borderId="13" applyAlignment="1" pivotButton="0" quotePrefix="0" xfId="0">
      <alignment horizontal="left"/>
    </xf>
    <xf numFmtId="0" fontId="16" fillId="0" borderId="302" applyAlignment="1" pivotButton="0" quotePrefix="0" xfId="0">
      <alignment horizontal="center" vertical="center"/>
    </xf>
    <xf numFmtId="0" fontId="2" fillId="0" borderId="307" pivotButton="0" quotePrefix="0" xfId="0"/>
    <xf numFmtId="0" fontId="2" fillId="0" borderId="296" pivotButton="0" quotePrefix="0" xfId="0"/>
    <xf numFmtId="0" fontId="2" fillId="0" borderId="308" pivotButton="0" quotePrefix="0" xfId="0"/>
    <xf numFmtId="0" fontId="16" fillId="0" borderId="301" applyAlignment="1" pivotButton="0" quotePrefix="0" xfId="0">
      <alignment horizontal="center" vertical="center"/>
    </xf>
    <xf numFmtId="0" fontId="16" fillId="0" borderId="18" applyAlignment="1" pivotButton="0" quotePrefix="0" xfId="0">
      <alignment horizontal="center" vertical="center"/>
    </xf>
    <xf numFmtId="0" fontId="16" fillId="0" borderId="309" applyAlignment="1" pivotButton="0" quotePrefix="0" xfId="0">
      <alignment horizontal="center" vertical="center"/>
    </xf>
    <xf numFmtId="0" fontId="16" fillId="0" borderId="17" applyAlignment="1" pivotButton="0" quotePrefix="0" xfId="0">
      <alignment horizontal="center" vertical="center"/>
    </xf>
    <xf numFmtId="0" fontId="16" fillId="6" borderId="290" applyAlignment="1" pivotButton="0" quotePrefix="0" xfId="0">
      <alignment horizontal="center" vertical="center"/>
    </xf>
    <xf numFmtId="0" fontId="16" fillId="6" borderId="309" applyAlignment="1" pivotButton="0" quotePrefix="0" xfId="0">
      <alignment horizontal="center" vertical="center"/>
    </xf>
    <xf numFmtId="0" fontId="16" fillId="6" borderId="1" applyAlignment="1" pivotButton="0" quotePrefix="0" xfId="0">
      <alignment horizontal="center" vertical="center"/>
    </xf>
    <xf numFmtId="0" fontId="16" fillId="6" borderId="18" applyAlignment="1" pivotButton="0" quotePrefix="0" xfId="0">
      <alignment horizontal="center" vertical="center"/>
    </xf>
    <xf numFmtId="0" fontId="16" fillId="6" borderId="288" applyAlignment="1" pivotButton="0" quotePrefix="0" xfId="0">
      <alignment horizontal="center" vertical="center"/>
    </xf>
    <xf numFmtId="0" fontId="16" fillId="0" borderId="290" applyAlignment="1" pivotButton="0" quotePrefix="0" xfId="0">
      <alignment horizontal="center" vertical="center"/>
    </xf>
    <xf numFmtId="0" fontId="16" fillId="0" borderId="288" applyAlignment="1" pivotButton="0" quotePrefix="0" xfId="0">
      <alignment horizontal="center" vertical="center"/>
    </xf>
    <xf numFmtId="49" fontId="11" fillId="7" borderId="310" applyAlignment="1" pivotButton="0" quotePrefix="0" xfId="0">
      <alignment horizontal="center" vertical="center"/>
    </xf>
    <xf numFmtId="0" fontId="2" fillId="0" borderId="311" pivotButton="0" quotePrefix="0" xfId="0"/>
    <xf numFmtId="0" fontId="13" fillId="7" borderId="312" applyAlignment="1" pivotButton="0" quotePrefix="0" xfId="0">
      <alignment vertical="center"/>
    </xf>
    <xf numFmtId="0" fontId="2" fillId="0" borderId="313" pivotButton="0" quotePrefix="0" xfId="0"/>
    <xf numFmtId="0" fontId="2" fillId="0" borderId="312" pivotButton="0" quotePrefix="0" xfId="0"/>
    <xf numFmtId="0" fontId="13" fillId="7" borderId="313" applyAlignment="1" pivotButton="0" quotePrefix="0" xfId="0">
      <alignment vertical="center"/>
    </xf>
    <xf numFmtId="0" fontId="16" fillId="7" borderId="314" applyAlignment="1" pivotButton="0" quotePrefix="0" xfId="0">
      <alignment horizontal="center" vertical="center"/>
    </xf>
    <xf numFmtId="0" fontId="2" fillId="0" borderId="315" pivotButton="0" quotePrefix="0" xfId="0"/>
    <xf numFmtId="0" fontId="16" fillId="7" borderId="316" applyAlignment="1" pivotButton="0" quotePrefix="0" xfId="0">
      <alignment horizontal="center" vertical="center"/>
    </xf>
    <xf numFmtId="1" fontId="11" fillId="7" borderId="313" applyAlignment="1" pivotButton="0" quotePrefix="0" xfId="0">
      <alignment horizontal="center" vertical="center"/>
    </xf>
    <xf numFmtId="0" fontId="11" fillId="7" borderId="317" applyAlignment="1" pivotButton="0" quotePrefix="0" xfId="0">
      <alignment horizontal="center" vertical="center"/>
    </xf>
    <xf numFmtId="0" fontId="11" fillId="7" borderId="315" applyAlignment="1" pivotButton="0" quotePrefix="0" xfId="0">
      <alignment horizontal="center" vertical="center"/>
    </xf>
    <xf numFmtId="0" fontId="11" fillId="7" borderId="318" applyAlignment="1" pivotButton="0" quotePrefix="0" xfId="0">
      <alignment horizontal="center" vertical="center"/>
    </xf>
    <xf numFmtId="0" fontId="2" fillId="0" borderId="318" pivotButton="0" quotePrefix="0" xfId="0"/>
    <xf numFmtId="0" fontId="11" fillId="7" borderId="319" applyAlignment="1" pivotButton="0" quotePrefix="0" xfId="0">
      <alignment horizontal="center" vertical="center"/>
    </xf>
    <xf numFmtId="0" fontId="18" fillId="7" borderId="320" applyAlignment="1" pivotButton="0" quotePrefix="0" xfId="0">
      <alignment horizontal="center" vertical="center"/>
    </xf>
    <xf numFmtId="0" fontId="18" fillId="7" borderId="321" applyAlignment="1" pivotButton="0" quotePrefix="0" xfId="0">
      <alignment horizontal="center" vertical="center"/>
    </xf>
    <xf numFmtId="0" fontId="18" fillId="7" borderId="311" applyAlignment="1" pivotButton="0" quotePrefix="0" xfId="0">
      <alignment horizontal="center" vertical="center"/>
    </xf>
    <xf numFmtId="0" fontId="18" fillId="7" borderId="313" applyAlignment="1" pivotButton="0" quotePrefix="0" xfId="0">
      <alignment horizontal="center" vertical="center"/>
    </xf>
    <xf numFmtId="0" fontId="18" fillId="7" borderId="322" applyAlignment="1" pivotButton="0" quotePrefix="0" xfId="0">
      <alignment horizontal="center" vertical="center"/>
    </xf>
    <xf numFmtId="0" fontId="18" fillId="7" borderId="312" applyAlignment="1" pivotButton="0" quotePrefix="0" xfId="0">
      <alignment horizontal="center" vertical="center"/>
    </xf>
    <xf numFmtId="0" fontId="18" fillId="7" borderId="323" applyAlignment="1" pivotButton="0" quotePrefix="0" xfId="0">
      <alignment horizontal="center" vertical="center"/>
    </xf>
    <xf numFmtId="0" fontId="18" fillId="7" borderId="324" applyAlignment="1" pivotButton="0" quotePrefix="0" xfId="0">
      <alignment horizontal="center" vertical="center"/>
    </xf>
    <xf numFmtId="0" fontId="18" fillId="7" borderId="318" applyAlignment="1" pivotButton="0" quotePrefix="0" xfId="0">
      <alignment horizontal="center" vertical="center"/>
    </xf>
    <xf numFmtId="9" fontId="40" fillId="7" borderId="318" applyAlignment="1" pivotButton="0" quotePrefix="0" xfId="0">
      <alignment horizontal="left" vertical="center"/>
    </xf>
    <xf numFmtId="0" fontId="15" fillId="7" borderId="1" applyAlignment="1" pivotButton="0" quotePrefix="0" xfId="0">
      <alignment horizontal="left" vertical="center"/>
    </xf>
    <xf numFmtId="0" fontId="39" fillId="7" borderId="1" applyAlignment="1" pivotButton="0" quotePrefix="0" xfId="0">
      <alignment vertical="center"/>
    </xf>
    <xf numFmtId="49" fontId="11" fillId="7" borderId="325" applyAlignment="1" pivotButton="0" quotePrefix="0" xfId="0">
      <alignment horizontal="center" vertical="center"/>
    </xf>
    <xf numFmtId="0" fontId="13" fillId="7" borderId="288" applyAlignment="1" pivotButton="0" quotePrefix="0" xfId="0">
      <alignment vertical="center"/>
    </xf>
    <xf numFmtId="0" fontId="13" fillId="7" borderId="1" applyAlignment="1" pivotButton="0" quotePrefix="0" xfId="0">
      <alignment vertical="center"/>
    </xf>
    <xf numFmtId="0" fontId="16" fillId="7" borderId="290" applyAlignment="1" pivotButton="0" quotePrefix="0" xfId="0">
      <alignment horizontal="center" vertical="center"/>
    </xf>
    <xf numFmtId="0" fontId="16" fillId="7" borderId="326" applyAlignment="1" pivotButton="0" quotePrefix="0" xfId="0">
      <alignment horizontal="center" vertical="center"/>
    </xf>
    <xf numFmtId="0" fontId="16" fillId="7" borderId="1" applyAlignment="1" pivotButton="0" quotePrefix="0" xfId="0">
      <alignment horizontal="center" vertical="center"/>
    </xf>
    <xf numFmtId="0" fontId="16" fillId="7" borderId="288" applyAlignment="1" pivotButton="0" quotePrefix="0" xfId="0">
      <alignment horizontal="center" vertical="center"/>
    </xf>
    <xf numFmtId="1" fontId="12" fillId="7" borderId="327" applyAlignment="1" pivotButton="0" quotePrefix="0" xfId="0">
      <alignment horizontal="center" vertical="center"/>
    </xf>
    <xf numFmtId="0" fontId="2" fillId="0" borderId="327" pivotButton="0" quotePrefix="0" xfId="0"/>
    <xf numFmtId="0" fontId="12" fillId="7" borderId="328" applyAlignment="1" pivotButton="0" quotePrefix="0" xfId="0">
      <alignment horizontal="center" vertical="center"/>
    </xf>
    <xf numFmtId="0" fontId="2" fillId="0" borderId="326" pivotButton="0" quotePrefix="0" xfId="0"/>
    <xf numFmtId="0" fontId="12" fillId="7" borderId="329" applyAlignment="1" pivotButton="0" quotePrefix="0" xfId="0">
      <alignment horizontal="center" vertical="center"/>
    </xf>
    <xf numFmtId="0" fontId="2" fillId="0" borderId="329" pivotButton="0" quotePrefix="0" xfId="0"/>
    <xf numFmtId="0" fontId="12" fillId="7" borderId="1" applyAlignment="1" pivotButton="0" quotePrefix="0" xfId="0">
      <alignment horizontal="center" vertical="center"/>
    </xf>
    <xf numFmtId="0" fontId="12" fillId="7" borderId="17" applyAlignment="1" pivotButton="0" quotePrefix="0" xfId="0">
      <alignment horizontal="center" vertical="center"/>
    </xf>
    <xf numFmtId="0" fontId="12" fillId="7" borderId="18" applyAlignment="1" pivotButton="0" quotePrefix="0" xfId="0">
      <alignment horizontal="center" vertical="center"/>
    </xf>
    <xf numFmtId="0" fontId="12" fillId="7" borderId="288" applyAlignment="1" pivotButton="0" quotePrefix="0" xfId="0">
      <alignment horizontal="center" vertical="center"/>
    </xf>
    <xf numFmtId="0" fontId="16" fillId="7" borderId="18" applyAlignment="1" pivotButton="0" quotePrefix="0" xfId="0">
      <alignment horizontal="center" vertical="center"/>
    </xf>
    <xf numFmtId="0" fontId="16" fillId="7" borderId="330" applyAlignment="1" pivotButton="0" quotePrefix="0" xfId="0">
      <alignment horizontal="center" vertical="center"/>
    </xf>
    <xf numFmtId="0" fontId="16" fillId="7" borderId="17" applyAlignment="1" pivotButton="0" quotePrefix="0" xfId="0">
      <alignment horizontal="center" vertical="center"/>
    </xf>
    <xf numFmtId="0" fontId="12" fillId="7" borderId="95" applyAlignment="1" pivotButton="0" quotePrefix="0" xfId="0">
      <alignment horizontal="center" vertical="center"/>
    </xf>
    <xf numFmtId="0" fontId="16" fillId="7" borderId="327" applyAlignment="1" pivotButton="0" quotePrefix="0" xfId="0">
      <alignment horizontal="left" vertical="center"/>
    </xf>
    <xf numFmtId="49" fontId="12" fillId="2" borderId="291" applyAlignment="1" pivotButton="0" quotePrefix="0" xfId="0">
      <alignment horizontal="center" vertical="center"/>
    </xf>
    <xf numFmtId="0" fontId="3" fillId="2" borderId="15" applyAlignment="1" pivotButton="0" quotePrefix="0" xfId="0">
      <alignment vertical="center"/>
    </xf>
    <xf numFmtId="0" fontId="3" fillId="0" borderId="331" applyAlignment="1" pivotButton="0" quotePrefix="0" xfId="0">
      <alignment vertical="center"/>
    </xf>
    <xf numFmtId="0" fontId="16" fillId="0" borderId="291" applyAlignment="1" pivotButton="0" quotePrefix="0" xfId="0">
      <alignment horizontal="center" vertical="center"/>
    </xf>
    <xf numFmtId="0" fontId="12" fillId="0" borderId="13" applyAlignment="1" pivotButton="0" quotePrefix="0" xfId="0">
      <alignment horizontal="center" vertical="center"/>
    </xf>
    <xf numFmtId="0" fontId="12" fillId="2" borderId="13" applyAlignment="1" pivotButton="0" quotePrefix="0" xfId="0">
      <alignment horizontal="center" vertical="center"/>
    </xf>
    <xf numFmtId="0" fontId="16" fillId="0" borderId="332" applyAlignment="1" pivotButton="0" quotePrefix="0" xfId="0">
      <alignment horizontal="center" vertical="center"/>
    </xf>
    <xf numFmtId="0" fontId="16" fillId="0" borderId="333" applyAlignment="1" pivotButton="0" quotePrefix="0" xfId="0">
      <alignment horizontal="center" vertical="center"/>
    </xf>
    <xf numFmtId="0" fontId="16" fillId="6" borderId="40" applyAlignment="1" pivotButton="0" quotePrefix="0" xfId="0">
      <alignment horizontal="center" vertical="center"/>
    </xf>
    <xf numFmtId="0" fontId="16" fillId="6" borderId="332" applyAlignment="1" pivotButton="0" quotePrefix="0" xfId="0">
      <alignment horizontal="center" vertical="center"/>
    </xf>
    <xf numFmtId="0" fontId="16" fillId="6" borderId="13" applyAlignment="1" pivotButton="0" quotePrefix="0" xfId="0">
      <alignment horizontal="center" vertical="center"/>
    </xf>
    <xf numFmtId="0" fontId="16" fillId="6" borderId="15" applyAlignment="1" pivotButton="0" quotePrefix="0" xfId="0">
      <alignment horizontal="center" vertical="center"/>
    </xf>
    <xf numFmtId="0" fontId="16" fillId="0" borderId="334" applyAlignment="1" pivotButton="0" quotePrefix="0" xfId="0">
      <alignment horizontal="center" vertical="center"/>
    </xf>
    <xf numFmtId="0" fontId="16" fillId="0" borderId="40" applyAlignment="1" pivotButton="0" quotePrefix="0" xfId="0">
      <alignment horizontal="center" vertical="center"/>
    </xf>
    <xf numFmtId="0" fontId="16" fillId="6" borderId="335" applyAlignment="1" pivotButton="0" quotePrefix="0" xfId="0">
      <alignment horizontal="left" vertical="center"/>
    </xf>
    <xf numFmtId="0" fontId="2" fillId="0" borderId="335" pivotButton="0" quotePrefix="0" xfId="0"/>
    <xf numFmtId="49" fontId="12" fillId="2" borderId="325" applyAlignment="1" pivotButton="0" quotePrefix="0" xfId="0">
      <alignment horizontal="center" vertical="center"/>
    </xf>
    <xf numFmtId="0" fontId="3" fillId="0" borderId="15" applyAlignment="1" pivotButton="0" quotePrefix="0" xfId="0">
      <alignment vertical="center"/>
    </xf>
    <xf numFmtId="0" fontId="3" fillId="0" borderId="40" applyAlignment="1" pivotButton="0" quotePrefix="0" xfId="0">
      <alignment vertical="center"/>
    </xf>
    <xf numFmtId="0" fontId="16" fillId="6" borderId="327" applyAlignment="1" pivotButton="0" quotePrefix="0" xfId="0">
      <alignment horizontal="left" vertical="center"/>
    </xf>
    <xf numFmtId="0" fontId="16" fillId="8" borderId="333" applyAlignment="1" pivotButton="0" quotePrefix="0" xfId="0">
      <alignment horizontal="left" vertical="center"/>
    </xf>
    <xf numFmtId="0" fontId="2" fillId="0" borderId="333" pivotButton="0" quotePrefix="0" xfId="0"/>
    <xf numFmtId="49" fontId="11" fillId="7" borderId="291" applyAlignment="1" pivotButton="0" quotePrefix="0" xfId="0">
      <alignment horizontal="center" vertical="center"/>
    </xf>
    <xf numFmtId="0" fontId="13" fillId="7" borderId="40" applyAlignment="1" pivotButton="0" quotePrefix="0" xfId="0">
      <alignment vertical="center"/>
    </xf>
    <xf numFmtId="0" fontId="16" fillId="7" borderId="334" applyAlignment="1" pivotButton="0" quotePrefix="0" xfId="0">
      <alignment horizontal="center" vertical="center"/>
    </xf>
    <xf numFmtId="0" fontId="16" fillId="7" borderId="336" applyAlignment="1" pivotButton="0" quotePrefix="0" xfId="0">
      <alignment horizontal="center" vertical="center"/>
    </xf>
    <xf numFmtId="0" fontId="16" fillId="7" borderId="40" applyAlignment="1" pivotButton="0" quotePrefix="0" xfId="0">
      <alignment horizontal="center" vertical="center"/>
    </xf>
    <xf numFmtId="0" fontId="16" fillId="7" borderId="302" applyAlignment="1" pivotButton="0" quotePrefix="0" xfId="0">
      <alignment horizontal="center" vertical="center"/>
    </xf>
    <xf numFmtId="1" fontId="12" fillId="7" borderId="335" applyAlignment="1" pivotButton="0" quotePrefix="0" xfId="0">
      <alignment horizontal="center" vertical="center"/>
    </xf>
    <xf numFmtId="0" fontId="12" fillId="7" borderId="337" applyAlignment="1" pivotButton="0" quotePrefix="0" xfId="0">
      <alignment horizontal="center" vertical="center"/>
    </xf>
    <xf numFmtId="0" fontId="2" fillId="0" borderId="336" pivotButton="0" quotePrefix="0" xfId="0"/>
    <xf numFmtId="0" fontId="12" fillId="7" borderId="336" applyAlignment="1" pivotButton="0" quotePrefix="0" xfId="0">
      <alignment horizontal="center" vertical="center"/>
    </xf>
    <xf numFmtId="0" fontId="12" fillId="7" borderId="40" applyAlignment="1" pivotButton="0" quotePrefix="0" xfId="0">
      <alignment horizontal="center" vertical="center"/>
    </xf>
    <xf numFmtId="0" fontId="12" fillId="7" borderId="13" applyAlignment="1" pivotButton="0" quotePrefix="0" xfId="0">
      <alignment horizontal="center" vertical="center"/>
    </xf>
    <xf numFmtId="0" fontId="12" fillId="7" borderId="15" applyAlignment="1" pivotButton="0" quotePrefix="0" xfId="0">
      <alignment horizontal="center" vertical="center"/>
    </xf>
    <xf numFmtId="0" fontId="12" fillId="7" borderId="302" applyAlignment="1" pivotButton="0" quotePrefix="0" xfId="0">
      <alignment horizontal="center" vertical="center"/>
    </xf>
    <xf numFmtId="0" fontId="16" fillId="7" borderId="15" applyAlignment="1" pivotButton="0" quotePrefix="0" xfId="0">
      <alignment horizontal="center" vertical="center"/>
    </xf>
    <xf numFmtId="0" fontId="16" fillId="7" borderId="332" applyAlignment="1" pivotButton="0" quotePrefix="0" xfId="0">
      <alignment horizontal="center" vertical="center"/>
    </xf>
    <xf numFmtId="0" fontId="16" fillId="7" borderId="13" applyAlignment="1" pivotButton="0" quotePrefix="0" xfId="0">
      <alignment horizontal="center" vertical="center"/>
    </xf>
    <xf numFmtId="0" fontId="16" fillId="7" borderId="303" applyAlignment="1" pivotButton="0" quotePrefix="0" xfId="0">
      <alignment horizontal="center" vertical="center"/>
    </xf>
    <xf numFmtId="0" fontId="18" fillId="7" borderId="332" applyAlignment="1" pivotButton="0" quotePrefix="0" xfId="0">
      <alignment horizontal="center" vertical="center"/>
    </xf>
    <xf numFmtId="0" fontId="18" fillId="7" borderId="40" applyAlignment="1" pivotButton="0" quotePrefix="0" xfId="0">
      <alignment horizontal="center" vertical="center"/>
    </xf>
    <xf numFmtId="0" fontId="18" fillId="7" borderId="302" applyAlignment="1" pivotButton="0" quotePrefix="0" xfId="0">
      <alignment horizontal="center" vertical="center"/>
    </xf>
    <xf numFmtId="0" fontId="18" fillId="7" borderId="13" applyAlignment="1" pivotButton="0" quotePrefix="0" xfId="0">
      <alignment horizontal="center" vertical="center"/>
    </xf>
    <xf numFmtId="0" fontId="18" fillId="7" borderId="15" applyAlignment="1" pivotButton="0" quotePrefix="0" xfId="0">
      <alignment horizontal="center" vertical="center"/>
    </xf>
    <xf numFmtId="0" fontId="16" fillId="7" borderId="335" applyAlignment="1" pivotButton="0" quotePrefix="0" xfId="0">
      <alignment horizontal="left" vertical="center"/>
    </xf>
    <xf numFmtId="49" fontId="12" fillId="4" borderId="325" applyAlignment="1" pivotButton="0" quotePrefix="0" xfId="0">
      <alignment horizontal="center" vertical="center"/>
    </xf>
    <xf numFmtId="0" fontId="3" fillId="4" borderId="288" applyAlignment="1" pivotButton="0" quotePrefix="0" xfId="0">
      <alignment horizontal="justify" vertical="center"/>
    </xf>
    <xf numFmtId="0" fontId="3" fillId="4" borderId="1" applyAlignment="1" pivotButton="0" quotePrefix="0" xfId="0">
      <alignment horizontal="justify" vertical="center"/>
    </xf>
    <xf numFmtId="0" fontId="16" fillId="4" borderId="338" applyAlignment="1" pivotButton="0" quotePrefix="0" xfId="0">
      <alignment horizontal="center" vertical="center"/>
    </xf>
    <xf numFmtId="0" fontId="16" fillId="4" borderId="327" applyAlignment="1" pivotButton="0" quotePrefix="0" xfId="0">
      <alignment horizontal="center" vertical="center"/>
    </xf>
    <xf numFmtId="1" fontId="12" fillId="4" borderId="327" applyAlignment="1" pivotButton="0" quotePrefix="0" xfId="0">
      <alignment horizontal="center" vertical="center"/>
    </xf>
    <xf numFmtId="0" fontId="12" fillId="4" borderId="328" applyAlignment="1" pivotButton="0" quotePrefix="0" xfId="0">
      <alignment horizontal="center" vertical="center"/>
    </xf>
    <xf numFmtId="0" fontId="12" fillId="4" borderId="336" applyAlignment="1" pivotButton="0" quotePrefix="0" xfId="0">
      <alignment horizontal="center" vertical="center"/>
    </xf>
    <xf numFmtId="0" fontId="12" fillId="4" borderId="17" applyAlignment="1" pivotButton="0" quotePrefix="0" xfId="0">
      <alignment horizontal="center" vertical="center"/>
    </xf>
    <xf numFmtId="0" fontId="12" fillId="4" borderId="339" applyAlignment="1" pivotButton="0" quotePrefix="0" xfId="0">
      <alignment horizontal="center" vertical="center"/>
    </xf>
    <xf numFmtId="0" fontId="12" fillId="4" borderId="288" applyAlignment="1" pivotButton="0" quotePrefix="0" xfId="0">
      <alignment horizontal="center" vertical="center"/>
    </xf>
    <xf numFmtId="0" fontId="16" fillId="4" borderId="1" applyAlignment="1" pivotButton="0" quotePrefix="0" xfId="0">
      <alignment horizontal="center" vertical="center"/>
    </xf>
    <xf numFmtId="0" fontId="16" fillId="4" borderId="18" applyAlignment="1" pivotButton="0" quotePrefix="0" xfId="0">
      <alignment horizontal="center" vertical="center"/>
    </xf>
    <xf numFmtId="0" fontId="16" fillId="4" borderId="330" applyAlignment="1" pivotButton="0" quotePrefix="0" xfId="0">
      <alignment horizontal="center" vertical="center"/>
    </xf>
    <xf numFmtId="0" fontId="16" fillId="4" borderId="17" applyAlignment="1" pivotButton="0" quotePrefix="0" xfId="0">
      <alignment horizontal="center" vertical="center"/>
    </xf>
    <xf numFmtId="0" fontId="15" fillId="4" borderId="1" applyAlignment="1" pivotButton="0" quotePrefix="0" xfId="0">
      <alignment horizontal="left" vertical="center"/>
    </xf>
    <xf numFmtId="0" fontId="39" fillId="4" borderId="1" applyAlignment="1" pivotButton="0" quotePrefix="0" xfId="0">
      <alignment vertical="center"/>
    </xf>
    <xf numFmtId="49" fontId="12" fillId="4" borderId="291" applyAlignment="1" pivotButton="0" quotePrefix="0" xfId="0">
      <alignment horizontal="center" vertical="center"/>
    </xf>
    <xf numFmtId="0" fontId="3" fillId="4" borderId="302" applyAlignment="1" pivotButton="0" quotePrefix="0" xfId="0">
      <alignment horizontal="justify" vertical="center"/>
    </xf>
    <xf numFmtId="0" fontId="3" fillId="4" borderId="40" applyAlignment="1" pivotButton="0" quotePrefix="0" xfId="0">
      <alignment horizontal="center" vertical="center"/>
    </xf>
    <xf numFmtId="0" fontId="16" fillId="4" borderId="340" applyAlignment="1" pivotButton="0" quotePrefix="0" xfId="0">
      <alignment horizontal="center" vertical="center"/>
    </xf>
    <xf numFmtId="0" fontId="16" fillId="4" borderId="302" applyAlignment="1" pivotButton="0" quotePrefix="0" xfId="0">
      <alignment horizontal="center" vertical="center"/>
    </xf>
    <xf numFmtId="1" fontId="12" fillId="4" borderId="335" applyAlignment="1" pivotButton="0" quotePrefix="0" xfId="0">
      <alignment horizontal="center" vertical="center"/>
    </xf>
    <xf numFmtId="0" fontId="12" fillId="4" borderId="337" applyAlignment="1" pivotButton="0" quotePrefix="0" xfId="0">
      <alignment horizontal="center" vertical="center"/>
    </xf>
    <xf numFmtId="0" fontId="12" fillId="4" borderId="13" applyAlignment="1" pivotButton="0" quotePrefix="0" xfId="0">
      <alignment horizontal="center" vertical="center"/>
    </xf>
    <xf numFmtId="0" fontId="12" fillId="4" borderId="14" applyAlignment="1" pivotButton="0" quotePrefix="0" xfId="0">
      <alignment horizontal="center" vertical="center"/>
    </xf>
    <xf numFmtId="0" fontId="12" fillId="4" borderId="40" applyAlignment="1" pivotButton="0" quotePrefix="0" xfId="0">
      <alignment horizontal="center" vertical="center"/>
    </xf>
    <xf numFmtId="0" fontId="12" fillId="4" borderId="302" applyAlignment="1" pivotButton="0" quotePrefix="0" xfId="0">
      <alignment horizontal="center" vertical="center"/>
    </xf>
    <xf numFmtId="0" fontId="16" fillId="4" borderId="40" applyAlignment="1" pivotButton="0" quotePrefix="0" xfId="0">
      <alignment horizontal="center" vertical="center"/>
    </xf>
    <xf numFmtId="0" fontId="16" fillId="4" borderId="15" applyAlignment="1" pivotButton="0" quotePrefix="0" xfId="0">
      <alignment horizontal="center" vertical="center"/>
    </xf>
    <xf numFmtId="0" fontId="16" fillId="4" borderId="332" applyAlignment="1" pivotButton="0" quotePrefix="0" xfId="0">
      <alignment horizontal="center" vertical="center"/>
    </xf>
    <xf numFmtId="0" fontId="16" fillId="4" borderId="13" applyAlignment="1" pivotButton="0" quotePrefix="0" xfId="0">
      <alignment horizontal="center" vertical="center"/>
    </xf>
    <xf numFmtId="0" fontId="3" fillId="4" borderId="304" applyAlignment="1" pivotButton="0" quotePrefix="0" xfId="0">
      <alignment horizontal="left" vertical="center"/>
    </xf>
    <xf numFmtId="0" fontId="3" fillId="4" borderId="40" applyAlignment="1" pivotButton="0" quotePrefix="0" xfId="0">
      <alignment horizontal="left" vertical="center"/>
    </xf>
    <xf numFmtId="0" fontId="16" fillId="4" borderId="40" applyAlignment="1" pivotButton="0" quotePrefix="0" xfId="0">
      <alignment horizontal="right" vertical="center"/>
    </xf>
    <xf numFmtId="0" fontId="16" fillId="4" borderId="302" applyAlignment="1" pivotButton="0" quotePrefix="0" xfId="0">
      <alignment horizontal="left" vertical="center"/>
    </xf>
    <xf numFmtId="1" fontId="12" fillId="4" borderId="340" applyAlignment="1" pivotButton="0" quotePrefix="0" xfId="0">
      <alignment horizontal="center" vertical="center"/>
    </xf>
    <xf numFmtId="0" fontId="12" fillId="4" borderId="341" applyAlignment="1" pivotButton="0" quotePrefix="0" xfId="0">
      <alignment horizontal="center" vertical="center"/>
    </xf>
    <xf numFmtId="0" fontId="12" fillId="4" borderId="342" applyAlignment="1" pivotButton="0" quotePrefix="0" xfId="0">
      <alignment horizontal="center" vertical="center"/>
    </xf>
    <xf numFmtId="0" fontId="12" fillId="4" borderId="304" applyAlignment="1" pivotButton="0" quotePrefix="0" xfId="0">
      <alignment horizontal="center" vertical="center"/>
    </xf>
    <xf numFmtId="0" fontId="16" fillId="7" borderId="343" applyAlignment="1" pivotButton="0" quotePrefix="0" xfId="0">
      <alignment horizontal="center" vertical="center"/>
    </xf>
    <xf numFmtId="0" fontId="16" fillId="7" borderId="344" applyAlignment="1" pivotButton="0" quotePrefix="0" xfId="0">
      <alignment horizontal="center" vertical="center"/>
    </xf>
    <xf numFmtId="0" fontId="16" fillId="7" borderId="345" applyAlignment="1" pivotButton="0" quotePrefix="0" xfId="0">
      <alignment horizontal="center" vertical="center"/>
    </xf>
    <xf numFmtId="0" fontId="16" fillId="7" borderId="331" applyAlignment="1" pivotButton="0" quotePrefix="0" xfId="0">
      <alignment horizontal="left" vertical="center"/>
    </xf>
    <xf numFmtId="0" fontId="16" fillId="7" borderId="338" applyAlignment="1" pivotButton="0" quotePrefix="0" xfId="0">
      <alignment horizontal="center" vertical="center"/>
    </xf>
    <xf numFmtId="0" fontId="12" fillId="7" borderId="339" applyAlignment="1" pivotButton="0" quotePrefix="0" xfId="0">
      <alignment horizontal="center" vertical="center"/>
    </xf>
    <xf numFmtId="0" fontId="3" fillId="2" borderId="302" applyAlignment="1" pivotButton="0" quotePrefix="0" xfId="0">
      <alignment horizontal="justify" vertical="center"/>
    </xf>
    <xf numFmtId="0" fontId="3" fillId="2" borderId="40" applyAlignment="1" pivotButton="0" quotePrefix="0" xfId="0">
      <alignment horizontal="justify" vertical="center"/>
    </xf>
    <xf numFmtId="0" fontId="16" fillId="2" borderId="346" applyAlignment="1" pivotButton="0" quotePrefix="0" xfId="0">
      <alignment horizontal="center" vertical="center"/>
    </xf>
    <xf numFmtId="0" fontId="16" fillId="2" borderId="335" applyAlignment="1" pivotButton="0" quotePrefix="0" xfId="0">
      <alignment horizontal="center" vertical="center"/>
    </xf>
    <xf numFmtId="1" fontId="12" fillId="2" borderId="335" applyAlignment="1" pivotButton="0" quotePrefix="0" xfId="0">
      <alignment horizontal="center" vertical="center"/>
    </xf>
    <xf numFmtId="0" fontId="12" fillId="2" borderId="337" applyAlignment="1" pivotButton="0" quotePrefix="0" xfId="0">
      <alignment horizontal="center" vertical="center"/>
    </xf>
    <xf numFmtId="0" fontId="12" fillId="0" borderId="336" applyAlignment="1" pivotButton="0" quotePrefix="0" xfId="0">
      <alignment horizontal="center" vertical="center"/>
    </xf>
    <xf numFmtId="0" fontId="12" fillId="2" borderId="14" applyAlignment="1" pivotButton="0" quotePrefix="0" xfId="0">
      <alignment horizontal="center" vertical="center"/>
    </xf>
    <xf numFmtId="0" fontId="12" fillId="2" borderId="302" applyAlignment="1" pivotButton="0" quotePrefix="0" xfId="0">
      <alignment horizontal="center" vertical="center"/>
    </xf>
    <xf numFmtId="0" fontId="16" fillId="6" borderId="303" applyAlignment="1" pivotButton="0" quotePrefix="0" xfId="0">
      <alignment horizontal="center" vertical="center"/>
    </xf>
    <xf numFmtId="0" fontId="16" fillId="6" borderId="302" applyAlignment="1" pivotButton="0" quotePrefix="0" xfId="0">
      <alignment horizontal="center" vertical="center"/>
    </xf>
    <xf numFmtId="0" fontId="16" fillId="2" borderId="303" applyAlignment="1" pivotButton="0" quotePrefix="0" xfId="0">
      <alignment horizontal="center" vertical="center"/>
    </xf>
    <xf numFmtId="0" fontId="16" fillId="2" borderId="332" applyAlignment="1" pivotButton="0" quotePrefix="0" xfId="0">
      <alignment horizontal="center" vertical="center"/>
    </xf>
    <xf numFmtId="0" fontId="16" fillId="2" borderId="13" applyAlignment="1" pivotButton="0" quotePrefix="0" xfId="0">
      <alignment horizontal="center" vertical="center"/>
    </xf>
    <xf numFmtId="0" fontId="16" fillId="2" borderId="40" applyAlignment="1" pivotButton="0" quotePrefix="0" xfId="0">
      <alignment horizontal="center" vertical="center"/>
    </xf>
    <xf numFmtId="0" fontId="16" fillId="2" borderId="302" applyAlignment="1" pivotButton="0" quotePrefix="0" xfId="0">
      <alignment horizontal="center" vertical="center"/>
    </xf>
    <xf numFmtId="0" fontId="16" fillId="2" borderId="15" applyAlignment="1" pivotButton="0" quotePrefix="0" xfId="0">
      <alignment horizontal="center" vertical="center"/>
    </xf>
    <xf numFmtId="0" fontId="16" fillId="6" borderId="333" applyAlignment="1" pivotButton="0" quotePrefix="0" xfId="0">
      <alignment horizontal="left" vertical="center"/>
    </xf>
    <xf numFmtId="49" fontId="12" fillId="7" borderId="291" applyAlignment="1" pivotButton="0" quotePrefix="0" xfId="0">
      <alignment horizontal="center" vertical="center"/>
    </xf>
    <xf numFmtId="0" fontId="3" fillId="9" borderId="347" applyAlignment="1" pivotButton="0" quotePrefix="0" xfId="0">
      <alignment horizontal="justify" vertical="center"/>
    </xf>
    <xf numFmtId="0" fontId="2" fillId="0" borderId="348" pivotButton="0" quotePrefix="0" xfId="0"/>
    <xf numFmtId="0" fontId="3" fillId="9" borderId="40" applyAlignment="1" pivotButton="0" quotePrefix="0" xfId="0">
      <alignment horizontal="justify" vertical="center"/>
    </xf>
    <xf numFmtId="0" fontId="16" fillId="7" borderId="349" applyAlignment="1" pivotButton="0" quotePrefix="0" xfId="0">
      <alignment horizontal="center" vertical="center"/>
    </xf>
    <xf numFmtId="0" fontId="2" fillId="0" borderId="350" pivotButton="0" quotePrefix="0" xfId="0"/>
    <xf numFmtId="0" fontId="16" fillId="9" borderId="351" applyAlignment="1" pivotButton="0" quotePrefix="0" xfId="0">
      <alignment horizontal="center" vertical="center"/>
    </xf>
    <xf numFmtId="0" fontId="12" fillId="9" borderId="13" applyAlignment="1" pivotButton="0" quotePrefix="0" xfId="0">
      <alignment horizontal="center" vertical="center"/>
    </xf>
    <xf numFmtId="0" fontId="12" fillId="9" borderId="14" applyAlignment="1" pivotButton="0" quotePrefix="0" xfId="0">
      <alignment horizontal="center" vertical="center"/>
    </xf>
    <xf numFmtId="0" fontId="12" fillId="9" borderId="302" applyAlignment="1" pivotButton="0" quotePrefix="0" xfId="0">
      <alignment horizontal="center" vertical="center"/>
    </xf>
    <xf numFmtId="0" fontId="16" fillId="9" borderId="332" applyAlignment="1" pivotButton="0" quotePrefix="0" xfId="0">
      <alignment horizontal="center" vertical="center"/>
    </xf>
    <xf numFmtId="0" fontId="16" fillId="9" borderId="348" applyAlignment="1" pivotButton="0" quotePrefix="0" xfId="0">
      <alignment horizontal="center" vertical="center"/>
    </xf>
    <xf numFmtId="0" fontId="16" fillId="9" borderId="13" applyAlignment="1" pivotButton="0" quotePrefix="0" xfId="0">
      <alignment horizontal="center" vertical="center"/>
    </xf>
    <xf numFmtId="0" fontId="16" fillId="9" borderId="40" applyAlignment="1" pivotButton="0" quotePrefix="0" xfId="0">
      <alignment horizontal="center" vertical="center"/>
    </xf>
    <xf numFmtId="0" fontId="16" fillId="9" borderId="15" applyAlignment="1" pivotButton="0" quotePrefix="0" xfId="0">
      <alignment horizontal="center" vertical="center"/>
    </xf>
    <xf numFmtId="0" fontId="16" fillId="9" borderId="302" applyAlignment="1" pivotButton="0" quotePrefix="0" xfId="0">
      <alignment horizontal="center" vertical="center"/>
    </xf>
    <xf numFmtId="0" fontId="16" fillId="9" borderId="303" applyAlignment="1" pivotButton="0" quotePrefix="0" xfId="0">
      <alignment horizontal="center" vertical="center"/>
    </xf>
    <xf numFmtId="0" fontId="16" fillId="9" borderId="333" applyAlignment="1" pivotButton="0" quotePrefix="0" xfId="0">
      <alignment horizontal="left" vertical="center"/>
    </xf>
    <xf numFmtId="49" fontId="11" fillId="7" borderId="352" applyAlignment="1" pivotButton="0" quotePrefix="0" xfId="0">
      <alignment horizontal="center" vertical="center"/>
    </xf>
    <xf numFmtId="0" fontId="2" fillId="0" borderId="353" pivotButton="0" quotePrefix="0" xfId="0"/>
    <xf numFmtId="0" fontId="13" fillId="7" borderId="293" applyAlignment="1" pivotButton="0" quotePrefix="0" xfId="0">
      <alignment vertical="center"/>
    </xf>
    <xf numFmtId="0" fontId="13" fillId="7" borderId="294" applyAlignment="1" pivotButton="0" quotePrefix="0" xfId="0">
      <alignment vertical="center"/>
    </xf>
    <xf numFmtId="0" fontId="16" fillId="7" borderId="296" applyAlignment="1" pivotButton="0" quotePrefix="0" xfId="0">
      <alignment horizontal="center" vertical="center"/>
    </xf>
    <xf numFmtId="0" fontId="16" fillId="7" borderId="329" applyAlignment="1" pivotButton="0" quotePrefix="0" xfId="0">
      <alignment horizontal="center" vertical="center"/>
    </xf>
    <xf numFmtId="0" fontId="16" fillId="7" borderId="354" applyAlignment="1" pivotButton="0" quotePrefix="0" xfId="0">
      <alignment horizontal="center" vertical="center"/>
    </xf>
    <xf numFmtId="0" fontId="16" fillId="7" borderId="355" applyAlignment="1" pivotButton="0" quotePrefix="0" xfId="0">
      <alignment horizontal="center" vertical="center"/>
    </xf>
    <xf numFmtId="0" fontId="16" fillId="7" borderId="356" applyAlignment="1" pivotButton="0" quotePrefix="0" xfId="0">
      <alignment horizontal="center" vertical="center"/>
    </xf>
    <xf numFmtId="0" fontId="16" fillId="7" borderId="300" applyAlignment="1" pivotButton="0" quotePrefix="0" xfId="0">
      <alignment horizontal="left" vertical="center"/>
    </xf>
    <xf numFmtId="49" fontId="12" fillId="4" borderId="352" applyAlignment="1" pivotButton="0" quotePrefix="0" xfId="0">
      <alignment horizontal="center" vertical="center"/>
    </xf>
    <xf numFmtId="0" fontId="3" fillId="4" borderId="302" applyAlignment="1" pivotButton="0" quotePrefix="0" xfId="0">
      <alignment vertical="center"/>
    </xf>
    <xf numFmtId="0" fontId="3" fillId="4" borderId="40" applyAlignment="1" pivotButton="0" quotePrefix="0" xfId="0">
      <alignment vertical="center"/>
    </xf>
    <xf numFmtId="0" fontId="16" fillId="4" borderId="305" applyAlignment="1" pivotButton="0" quotePrefix="0" xfId="0">
      <alignment horizontal="center" vertical="center"/>
    </xf>
    <xf numFmtId="0" fontId="16" fillId="4" borderId="304" applyAlignment="1" pivotButton="0" quotePrefix="0" xfId="0">
      <alignment horizontal="center" vertical="center"/>
    </xf>
    <xf numFmtId="0" fontId="16" fillId="7" borderId="333" applyAlignment="1" pivotButton="0" quotePrefix="0" xfId="0">
      <alignment horizontal="left" vertical="center"/>
    </xf>
    <xf numFmtId="49" fontId="12" fillId="7" borderId="357" applyAlignment="1" pivotButton="0" quotePrefix="0" xfId="0">
      <alignment horizontal="center" vertical="center"/>
    </xf>
    <xf numFmtId="0" fontId="3" fillId="7" borderId="304" applyAlignment="1" pivotButton="0" quotePrefix="0" xfId="0">
      <alignment horizontal="left" vertical="center"/>
    </xf>
    <xf numFmtId="0" fontId="3" fillId="7" borderId="1" applyAlignment="1" pivotButton="0" quotePrefix="0" xfId="0">
      <alignment horizontal="left" vertical="center"/>
    </xf>
    <xf numFmtId="49" fontId="12" fillId="0" borderId="352" applyAlignment="1" pivotButton="0" quotePrefix="0" xfId="0">
      <alignment horizontal="center" vertical="center"/>
    </xf>
    <xf numFmtId="0" fontId="3" fillId="2" borderId="304" applyAlignment="1" pivotButton="0" quotePrefix="0" xfId="0">
      <alignment horizontal="left" vertical="center"/>
    </xf>
    <xf numFmtId="0" fontId="3" fillId="2" borderId="40" applyAlignment="1" pivotButton="0" quotePrefix="0" xfId="0">
      <alignment horizontal="left" vertical="center"/>
    </xf>
    <xf numFmtId="0" fontId="16" fillId="2" borderId="340" applyAlignment="1" pivotButton="0" quotePrefix="0" xfId="0">
      <alignment horizontal="center" vertical="center"/>
    </xf>
    <xf numFmtId="0" fontId="12" fillId="2" borderId="336" applyAlignment="1" pivotButton="0" quotePrefix="0" xfId="0">
      <alignment horizontal="center" vertical="center"/>
    </xf>
    <xf numFmtId="0" fontId="16" fillId="4" borderId="303" applyAlignment="1" pivotButton="0" quotePrefix="0" xfId="0">
      <alignment horizontal="center" vertical="center"/>
    </xf>
    <xf numFmtId="0" fontId="16" fillId="4" borderId="333" applyAlignment="1" pivotButton="0" quotePrefix="0" xfId="0">
      <alignment horizontal="left" vertical="center"/>
    </xf>
    <xf numFmtId="0" fontId="3" fillId="0" borderId="304" applyAlignment="1" pivotButton="0" quotePrefix="0" xfId="0">
      <alignment horizontal="left" vertical="center"/>
    </xf>
    <xf numFmtId="0" fontId="3" fillId="0" borderId="40" applyAlignment="1" pivotButton="0" quotePrefix="0" xfId="0">
      <alignment horizontal="left" vertical="center"/>
    </xf>
    <xf numFmtId="0" fontId="16" fillId="0" borderId="340" applyAlignment="1" pivotButton="0" quotePrefix="0" xfId="0">
      <alignment horizontal="center" vertical="center"/>
    </xf>
    <xf numFmtId="1" fontId="12" fillId="0" borderId="335" applyAlignment="1" pivotButton="0" quotePrefix="0" xfId="0">
      <alignment horizontal="center" vertical="center"/>
    </xf>
    <xf numFmtId="0" fontId="12" fillId="0" borderId="337" applyAlignment="1" pivotButton="0" quotePrefix="0" xfId="0">
      <alignment horizontal="center" vertical="center"/>
    </xf>
    <xf numFmtId="0" fontId="12" fillId="0" borderId="302" applyAlignment="1" pivotButton="0" quotePrefix="0" xfId="0">
      <alignment horizontal="center" vertical="center"/>
    </xf>
    <xf numFmtId="0" fontId="16" fillId="0" borderId="303" applyAlignment="1" pivotButton="0" quotePrefix="0" xfId="0">
      <alignment horizontal="center" vertical="center"/>
    </xf>
    <xf numFmtId="49" fontId="12" fillId="7" borderId="352" applyAlignment="1" pivotButton="0" quotePrefix="0" xfId="0">
      <alignment horizontal="center" vertical="center"/>
    </xf>
    <xf numFmtId="0" fontId="3" fillId="10" borderId="304" applyAlignment="1" pivotButton="0" quotePrefix="0" xfId="0">
      <alignment horizontal="left" vertical="center"/>
    </xf>
    <xf numFmtId="0" fontId="3" fillId="7" borderId="40" applyAlignment="1" pivotButton="0" quotePrefix="0" xfId="0">
      <alignment horizontal="left" vertical="center"/>
    </xf>
    <xf numFmtId="0" fontId="16" fillId="7" borderId="340" applyAlignment="1" pivotButton="0" quotePrefix="0" xfId="0">
      <alignment horizontal="center" vertical="center"/>
    </xf>
    <xf numFmtId="0" fontId="12" fillId="7" borderId="14" applyAlignment="1" pivotButton="0" quotePrefix="0" xfId="0">
      <alignment horizontal="center" vertical="center"/>
    </xf>
    <xf numFmtId="49" fontId="12" fillId="0" borderId="358" applyAlignment="1" pivotButton="0" quotePrefix="0" xfId="0">
      <alignment horizontal="center" vertical="center"/>
    </xf>
    <xf numFmtId="0" fontId="2" fillId="0" borderId="359" pivotButton="0" quotePrefix="0" xfId="0"/>
    <xf numFmtId="0" fontId="3" fillId="11" borderId="360" applyAlignment="1" pivotButton="0" quotePrefix="0" xfId="0">
      <alignment horizontal="left" vertical="center"/>
    </xf>
    <xf numFmtId="0" fontId="2" fillId="0" borderId="360" pivotButton="0" quotePrefix="0" xfId="0"/>
    <xf numFmtId="0" fontId="3" fillId="11" borderId="1" applyAlignment="1" pivotButton="0" quotePrefix="0" xfId="0">
      <alignment horizontal="left" vertical="center"/>
    </xf>
    <xf numFmtId="0" fontId="16" fillId="11" borderId="361" applyAlignment="1" pivotButton="0" quotePrefix="0" xfId="0">
      <alignment horizontal="center" vertical="center"/>
    </xf>
    <xf numFmtId="0" fontId="2" fillId="0" borderId="362" pivotButton="0" quotePrefix="0" xfId="0"/>
    <xf numFmtId="0" fontId="16" fillId="11" borderId="363" applyAlignment="1" pivotButton="0" quotePrefix="0" xfId="0">
      <alignment horizontal="center" vertical="center"/>
    </xf>
    <xf numFmtId="1" fontId="12" fillId="2" borderId="327" applyAlignment="1" pivotButton="0" quotePrefix="0" xfId="0">
      <alignment horizontal="center" vertical="center"/>
    </xf>
    <xf numFmtId="0" fontId="12" fillId="2" borderId="328" applyAlignment="1" pivotButton="0" quotePrefix="0" xfId="0">
      <alignment horizontal="center" vertical="center"/>
    </xf>
    <xf numFmtId="0" fontId="12" fillId="2" borderId="329" applyAlignment="1" pivotButton="0" quotePrefix="0" xfId="0">
      <alignment horizontal="center" vertical="center"/>
    </xf>
    <xf numFmtId="0" fontId="12" fillId="11" borderId="17" applyAlignment="1" pivotButton="0" quotePrefix="0" xfId="0">
      <alignment horizontal="center" vertical="center"/>
    </xf>
    <xf numFmtId="0" fontId="12" fillId="11" borderId="339" applyAlignment="1" pivotButton="0" quotePrefix="0" xfId="0">
      <alignment horizontal="center" vertical="center"/>
    </xf>
    <xf numFmtId="0" fontId="12" fillId="11" borderId="288" applyAlignment="1" pivotButton="0" quotePrefix="0" xfId="0">
      <alignment horizontal="center" vertical="center"/>
    </xf>
    <xf numFmtId="0" fontId="16" fillId="0" borderId="330" applyAlignment="1" pivotButton="0" quotePrefix="0" xfId="0">
      <alignment horizontal="center" vertical="center"/>
    </xf>
    <xf numFmtId="0" fontId="16" fillId="8" borderId="330" applyAlignment="1" pivotButton="0" quotePrefix="0" xfId="0">
      <alignment horizontal="center" vertical="center"/>
    </xf>
    <xf numFmtId="0" fontId="16" fillId="8" borderId="1" applyAlignment="1" pivotButton="0" quotePrefix="0" xfId="0">
      <alignment horizontal="center" vertical="center"/>
    </xf>
    <xf numFmtId="0" fontId="16" fillId="8" borderId="18" applyAlignment="1" pivotButton="0" quotePrefix="0" xfId="0">
      <alignment horizontal="center" vertical="center"/>
    </xf>
    <xf numFmtId="0" fontId="16" fillId="8" borderId="360" applyAlignment="1" pivotButton="0" quotePrefix="0" xfId="0">
      <alignment horizontal="center" vertical="center"/>
    </xf>
    <xf numFmtId="0" fontId="16" fillId="11" borderId="1" applyAlignment="1" pivotButton="0" quotePrefix="0" xfId="0">
      <alignment horizontal="center" vertical="center"/>
    </xf>
    <xf numFmtId="0" fontId="16" fillId="11" borderId="330" applyAlignment="1" pivotButton="0" quotePrefix="0" xfId="0">
      <alignment horizontal="center" vertical="center"/>
    </xf>
    <xf numFmtId="0" fontId="16" fillId="11" borderId="17" applyAlignment="1" pivotButton="0" quotePrefix="0" xfId="0">
      <alignment horizontal="center" vertical="center"/>
    </xf>
    <xf numFmtId="0" fontId="16" fillId="11" borderId="360" applyAlignment="1" pivotButton="0" quotePrefix="0" xfId="0">
      <alignment horizontal="center" vertical="center"/>
    </xf>
    <xf numFmtId="0" fontId="16" fillId="11" borderId="18" applyAlignment="1" pivotButton="0" quotePrefix="0" xfId="0">
      <alignment horizontal="center" vertical="center"/>
    </xf>
    <xf numFmtId="0" fontId="16" fillId="11" borderId="288" applyAlignment="1" pivotButton="0" quotePrefix="0" xfId="0">
      <alignment horizontal="center" vertical="center"/>
    </xf>
    <xf numFmtId="0" fontId="16" fillId="11" borderId="290" applyAlignment="1" pivotButton="0" quotePrefix="0" xfId="0">
      <alignment horizontal="center" vertical="center"/>
    </xf>
    <xf numFmtId="0" fontId="12" fillId="2" borderId="95" applyAlignment="1" pivotButton="0" quotePrefix="0" xfId="0">
      <alignment horizontal="center" vertical="center"/>
    </xf>
    <xf numFmtId="0" fontId="16" fillId="8" borderId="300" applyAlignment="1" pivotButton="0" quotePrefix="0" xfId="0">
      <alignment horizontal="left" vertical="center"/>
    </xf>
    <xf numFmtId="49" fontId="12" fillId="7" borderId="364" applyAlignment="1" pivotButton="0" quotePrefix="0" xfId="0">
      <alignment horizontal="center" vertical="center"/>
    </xf>
    <xf numFmtId="0" fontId="3" fillId="7" borderId="301" applyAlignment="1" pivotButton="0" quotePrefix="0" xfId="0">
      <alignment horizontal="left" vertical="center"/>
    </xf>
    <xf numFmtId="0" fontId="16" fillId="7" borderId="365" applyAlignment="1" pivotButton="0" quotePrefix="0" xfId="0">
      <alignment horizontal="center" vertical="center"/>
    </xf>
    <xf numFmtId="0" fontId="2" fillId="0" borderId="366" pivotButton="0" quotePrefix="0" xfId="0"/>
    <xf numFmtId="0" fontId="16" fillId="7" borderId="367" applyAlignment="1" pivotButton="0" quotePrefix="0" xfId="0">
      <alignment horizontal="center" vertical="center"/>
    </xf>
    <xf numFmtId="0" fontId="2" fillId="0" borderId="368" pivotButton="0" quotePrefix="0" xfId="0"/>
    <xf numFmtId="1" fontId="12" fillId="7" borderId="365" applyAlignment="1" pivotButton="0" quotePrefix="0" xfId="0">
      <alignment horizontal="center" vertical="center"/>
    </xf>
    <xf numFmtId="0" fontId="12" fillId="7" borderId="369" applyAlignment="1" pivotButton="0" quotePrefix="0" xfId="0">
      <alignment horizontal="center" vertical="center"/>
    </xf>
    <xf numFmtId="0" fontId="2" fillId="0" borderId="370" pivotButton="0" quotePrefix="0" xfId="0"/>
    <xf numFmtId="0" fontId="12" fillId="7" borderId="366" applyAlignment="1" pivotButton="0" quotePrefix="0" xfId="0">
      <alignment horizontal="center" vertical="center"/>
    </xf>
    <xf numFmtId="0" fontId="12" fillId="7" borderId="371" applyAlignment="1" pivotButton="0" quotePrefix="0" xfId="0">
      <alignment horizontal="center" vertical="center"/>
    </xf>
    <xf numFmtId="0" fontId="12" fillId="7" borderId="372" applyAlignment="1" pivotButton="0" quotePrefix="0" xfId="0">
      <alignment horizontal="center" vertical="center"/>
    </xf>
    <xf numFmtId="0" fontId="12" fillId="7" borderId="373" applyAlignment="1" pivotButton="0" quotePrefix="0" xfId="0">
      <alignment horizontal="center" vertical="center"/>
    </xf>
    <xf numFmtId="0" fontId="16" fillId="7" borderId="301" applyAlignment="1" pivotButton="0" quotePrefix="0" xfId="0">
      <alignment horizontal="center" vertical="center"/>
    </xf>
    <xf numFmtId="0" fontId="16" fillId="7" borderId="374" applyAlignment="1" pivotButton="0" quotePrefix="0" xfId="0">
      <alignment horizontal="center" vertical="center"/>
    </xf>
    <xf numFmtId="0" fontId="16" fillId="7" borderId="309" applyAlignment="1" pivotButton="0" quotePrefix="0" xfId="0">
      <alignment horizontal="center" vertical="center"/>
    </xf>
    <xf numFmtId="0" fontId="16" fillId="7" borderId="292" applyAlignment="1" pivotButton="0" quotePrefix="0" xfId="0">
      <alignment horizontal="center" vertical="center"/>
    </xf>
    <xf numFmtId="0" fontId="16" fillId="7" borderId="375" applyAlignment="1" pivotButton="0" quotePrefix="0" xfId="0">
      <alignment horizontal="center" vertical="center"/>
    </xf>
    <xf numFmtId="0" fontId="16" fillId="7" borderId="368" applyAlignment="1" pivotButton="0" quotePrefix="0" xfId="0">
      <alignment horizontal="center" vertical="center"/>
    </xf>
    <xf numFmtId="0" fontId="12" fillId="7" borderId="376" applyAlignment="1" pivotButton="0" quotePrefix="0" xfId="0">
      <alignment horizontal="center" vertical="center"/>
    </xf>
    <xf numFmtId="0" fontId="16" fillId="7" borderId="377" applyAlignment="1" pivotButton="0" quotePrefix="0" xfId="0">
      <alignment horizontal="left" vertical="center"/>
    </xf>
    <xf numFmtId="0" fontId="41" fillId="7" borderId="302" applyAlignment="1" pivotButton="0" quotePrefix="0" xfId="0">
      <alignment horizontal="left" vertical="center"/>
    </xf>
    <xf numFmtId="0" fontId="41" fillId="7" borderId="40" applyAlignment="1" pivotButton="0" quotePrefix="0" xfId="0">
      <alignment horizontal="left" vertical="center"/>
    </xf>
    <xf numFmtId="0" fontId="16" fillId="7" borderId="378" applyAlignment="1" pivotButton="0" quotePrefix="0" xfId="0">
      <alignment horizontal="center" vertical="center"/>
    </xf>
    <xf numFmtId="0" fontId="12" fillId="7" borderId="342" applyAlignment="1" pivotButton="0" quotePrefix="0" xfId="0">
      <alignment horizontal="center" vertical="center"/>
    </xf>
    <xf numFmtId="0" fontId="12" fillId="7" borderId="304" applyAlignment="1" pivotButton="0" quotePrefix="0" xfId="0">
      <alignment horizontal="center" vertical="center"/>
    </xf>
    <xf numFmtId="0" fontId="3" fillId="7" borderId="288" applyAlignment="1" pivotButton="0" quotePrefix="0" xfId="0">
      <alignment horizontal="left" vertical="center"/>
    </xf>
    <xf numFmtId="0" fontId="3" fillId="0" borderId="302" applyAlignment="1" pivotButton="0" quotePrefix="0" xfId="0">
      <alignment horizontal="left" vertical="center"/>
    </xf>
    <xf numFmtId="0" fontId="16" fillId="6" borderId="377" applyAlignment="1" pivotButton="0" quotePrefix="0" xfId="0">
      <alignment horizontal="left" vertical="center"/>
    </xf>
    <xf numFmtId="0" fontId="3" fillId="7" borderId="293" applyAlignment="1" pivotButton="0" quotePrefix="0" xfId="0">
      <alignment horizontal="left" vertical="center"/>
    </xf>
    <xf numFmtId="0" fontId="3" fillId="7" borderId="294" applyAlignment="1" pivotButton="0" quotePrefix="0" xfId="0">
      <alignment horizontal="left" vertical="center"/>
    </xf>
    <xf numFmtId="0" fontId="16" fillId="7" borderId="379" applyAlignment="1" pivotButton="0" quotePrefix="0" xfId="0">
      <alignment horizontal="center" vertical="center"/>
    </xf>
    <xf numFmtId="0" fontId="16" fillId="7" borderId="293" applyAlignment="1" pivotButton="0" quotePrefix="0" xfId="0">
      <alignment horizontal="center" vertical="center"/>
    </xf>
    <xf numFmtId="1" fontId="12" fillId="7" borderId="380" applyAlignment="1" pivotButton="0" quotePrefix="0" xfId="0">
      <alignment horizontal="center" vertical="center"/>
    </xf>
    <xf numFmtId="0" fontId="2" fillId="0" borderId="380" pivotButton="0" quotePrefix="0" xfId="0"/>
    <xf numFmtId="0" fontId="12" fillId="7" borderId="381" applyAlignment="1" pivotButton="0" quotePrefix="0" xfId="0">
      <alignment horizontal="center" vertical="center"/>
    </xf>
    <xf numFmtId="0" fontId="12" fillId="7" borderId="264" applyAlignment="1" pivotButton="0" quotePrefix="0" xfId="0">
      <alignment horizontal="center" vertical="center"/>
    </xf>
    <xf numFmtId="0" fontId="12" fillId="7" borderId="293" applyAlignment="1" pivotButton="0" quotePrefix="0" xfId="0">
      <alignment horizontal="center" vertical="center"/>
    </xf>
    <xf numFmtId="0" fontId="16" fillId="7" borderId="294" applyAlignment="1" pivotButton="0" quotePrefix="0" xfId="0">
      <alignment horizontal="center" vertical="center"/>
    </xf>
    <xf numFmtId="0" fontId="16" fillId="7" borderId="263" applyAlignment="1" pivotButton="0" quotePrefix="0" xfId="0">
      <alignment horizontal="center" vertical="center"/>
    </xf>
    <xf numFmtId="0" fontId="16" fillId="7" borderId="95" applyAlignment="1" pivotButton="0" quotePrefix="0" xfId="0">
      <alignment horizontal="center" vertical="center"/>
    </xf>
    <xf numFmtId="0" fontId="3" fillId="10" borderId="288" applyAlignment="1" pivotButton="0" quotePrefix="0" xfId="0">
      <alignment horizontal="left" vertical="center"/>
    </xf>
    <xf numFmtId="0" fontId="3" fillId="2" borderId="1" applyAlignment="1" pivotButton="0" quotePrefix="0" xfId="0">
      <alignment horizontal="left" vertical="center"/>
    </xf>
    <xf numFmtId="0" fontId="16" fillId="0" borderId="338" applyAlignment="1" pivotButton="0" quotePrefix="0" xfId="0">
      <alignment horizontal="center" vertical="center"/>
    </xf>
    <xf numFmtId="0" fontId="12" fillId="2" borderId="17" applyAlignment="1" pivotButton="0" quotePrefix="0" xfId="0">
      <alignment horizontal="center" vertical="center"/>
    </xf>
    <xf numFmtId="0" fontId="12" fillId="2" borderId="339" applyAlignment="1" pivotButton="0" quotePrefix="0" xfId="0">
      <alignment horizontal="center" vertical="center"/>
    </xf>
    <xf numFmtId="0" fontId="12" fillId="2" borderId="288" applyAlignment="1" pivotButton="0" quotePrefix="0" xfId="0">
      <alignment horizontal="center" vertical="center"/>
    </xf>
    <xf numFmtId="0" fontId="16" fillId="6" borderId="330" applyAlignment="1" pivotButton="0" quotePrefix="0" xfId="0">
      <alignment horizontal="center" vertical="center"/>
    </xf>
    <xf numFmtId="0" fontId="16" fillId="2" borderId="290" applyAlignment="1" pivotButton="0" quotePrefix="0" xfId="0">
      <alignment horizontal="center" vertical="center"/>
    </xf>
    <xf numFmtId="0" fontId="16" fillId="2" borderId="330" applyAlignment="1" pivotButton="0" quotePrefix="0" xfId="0">
      <alignment horizontal="center" vertical="center"/>
    </xf>
    <xf numFmtId="0" fontId="16" fillId="2" borderId="17" applyAlignment="1" pivotButton="0" quotePrefix="0" xfId="0">
      <alignment horizontal="center" vertical="center"/>
    </xf>
    <xf numFmtId="0" fontId="16" fillId="2" borderId="1" applyAlignment="1" pivotButton="0" quotePrefix="0" xfId="0">
      <alignment horizontal="center" vertical="center"/>
    </xf>
    <xf numFmtId="0" fontId="16" fillId="2" borderId="288" applyAlignment="1" pivotButton="0" quotePrefix="0" xfId="0">
      <alignment horizontal="center" vertical="center"/>
    </xf>
    <xf numFmtId="0" fontId="16" fillId="2" borderId="18" applyAlignment="1" pivotButton="0" quotePrefix="0" xfId="0">
      <alignment horizontal="center" vertical="center"/>
    </xf>
    <xf numFmtId="0" fontId="16" fillId="6" borderId="300" applyAlignment="1" pivotButton="0" quotePrefix="0" xfId="0">
      <alignment horizontal="left" vertical="center"/>
    </xf>
    <xf numFmtId="0" fontId="3" fillId="10" borderId="348" applyAlignment="1" pivotButton="0" quotePrefix="0" xfId="0">
      <alignment horizontal="left" vertical="center"/>
    </xf>
    <xf numFmtId="0" fontId="16" fillId="0" borderId="349" applyAlignment="1" pivotButton="0" quotePrefix="0" xfId="0">
      <alignment horizontal="center" vertical="center"/>
    </xf>
    <xf numFmtId="0" fontId="16" fillId="0" borderId="382" applyAlignment="1" pivotButton="0" quotePrefix="0" xfId="0">
      <alignment horizontal="right" vertical="center"/>
    </xf>
    <xf numFmtId="0" fontId="16" fillId="0" borderId="302" applyAlignment="1" pivotButton="0" quotePrefix="0" xfId="0">
      <alignment horizontal="left" vertical="center"/>
    </xf>
    <xf numFmtId="0" fontId="16" fillId="6" borderId="348" applyAlignment="1" pivotButton="0" quotePrefix="0" xfId="0">
      <alignment horizontal="center" vertical="center"/>
    </xf>
    <xf numFmtId="0" fontId="16" fillId="0" borderId="348" applyAlignment="1" pivotButton="0" quotePrefix="0" xfId="0">
      <alignment horizontal="center" vertical="center"/>
    </xf>
    <xf numFmtId="0" fontId="3" fillId="10" borderId="302" applyAlignment="1" pivotButton="0" quotePrefix="0" xfId="0">
      <alignment horizontal="left" vertical="center"/>
    </xf>
    <xf numFmtId="0" fontId="16" fillId="7" borderId="383" applyAlignment="1" pivotButton="0" quotePrefix="0" xfId="0">
      <alignment horizontal="left" vertical="center"/>
    </xf>
    <xf numFmtId="0" fontId="2" fillId="0" borderId="384" pivotButton="0" quotePrefix="0" xfId="0"/>
    <xf numFmtId="0" fontId="3" fillId="7" borderId="302" applyAlignment="1" pivotButton="0" quotePrefix="0" xfId="0">
      <alignment horizontal="left" vertical="center"/>
    </xf>
    <xf numFmtId="49" fontId="12" fillId="7" borderId="325" applyAlignment="1" pivotButton="0" quotePrefix="0" xfId="0">
      <alignment horizontal="center" vertical="center"/>
    </xf>
    <xf numFmtId="49" fontId="11" fillId="7" borderId="385" applyAlignment="1" pivotButton="0" quotePrefix="0" xfId="0">
      <alignment horizontal="center" vertical="center"/>
    </xf>
    <xf numFmtId="0" fontId="13" fillId="7" borderId="368" applyAlignment="1" pivotButton="0" quotePrefix="0" xfId="0">
      <alignment vertical="center"/>
    </xf>
    <xf numFmtId="0" fontId="2" fillId="0" borderId="301" pivotButton="0" quotePrefix="0" xfId="0"/>
    <xf numFmtId="0" fontId="13" fillId="7" borderId="301" applyAlignment="1" pivotButton="0" quotePrefix="0" xfId="0">
      <alignment vertical="center"/>
    </xf>
    <xf numFmtId="0" fontId="16" fillId="7" borderId="386" applyAlignment="1" pivotButton="0" quotePrefix="0" xfId="0">
      <alignment horizontal="center" vertical="center"/>
    </xf>
    <xf numFmtId="0" fontId="2" fillId="0" borderId="387" pivotButton="0" quotePrefix="0" xfId="0"/>
    <xf numFmtId="1" fontId="12" fillId="7" borderId="387" applyAlignment="1" pivotButton="0" quotePrefix="0" xfId="0">
      <alignment horizontal="center" vertical="center"/>
    </xf>
    <xf numFmtId="0" fontId="12" fillId="7" borderId="388" applyAlignment="1" pivotButton="0" quotePrefix="0" xfId="0">
      <alignment horizontal="center" vertical="center"/>
    </xf>
    <xf numFmtId="0" fontId="12" fillId="7" borderId="301" applyAlignment="1" pivotButton="0" quotePrefix="0" xfId="0">
      <alignment horizontal="center" vertical="center"/>
    </xf>
    <xf numFmtId="0" fontId="12" fillId="7" borderId="292" applyAlignment="1" pivotButton="0" quotePrefix="0" xfId="0">
      <alignment horizontal="center" vertical="center"/>
    </xf>
    <xf numFmtId="0" fontId="12" fillId="7" borderId="374" applyAlignment="1" pivotButton="0" quotePrefix="0" xfId="0">
      <alignment horizontal="center" vertical="center"/>
    </xf>
    <xf numFmtId="0" fontId="12" fillId="7" borderId="368" applyAlignment="1" pivotButton="0" quotePrefix="0" xfId="0">
      <alignment horizontal="center" vertical="center"/>
    </xf>
    <xf numFmtId="0" fontId="16" fillId="7" borderId="387" applyAlignment="1" pivotButton="0" quotePrefix="0" xfId="0">
      <alignment horizontal="left" vertical="center"/>
    </xf>
    <xf numFmtId="0" fontId="3" fillId="0" borderId="302" applyAlignment="1" pivotButton="0" quotePrefix="0" xfId="0">
      <alignment vertical="center"/>
    </xf>
    <xf numFmtId="0" fontId="16" fillId="0" borderId="346" applyAlignment="1" pivotButton="0" quotePrefix="0" xfId="0">
      <alignment horizontal="center" vertical="center"/>
    </xf>
    <xf numFmtId="0" fontId="16" fillId="0" borderId="335" applyAlignment="1" pivotButton="0" quotePrefix="0" xfId="0">
      <alignment horizontal="center" vertical="center"/>
    </xf>
    <xf numFmtId="0" fontId="16" fillId="0" borderId="336" applyAlignment="1" pivotButton="0" quotePrefix="0" xfId="0">
      <alignment horizontal="center" vertical="center"/>
    </xf>
    <xf numFmtId="0" fontId="16" fillId="6" borderId="336" applyAlignment="1" pivotButton="0" quotePrefix="0" xfId="0">
      <alignment horizontal="center" vertical="center"/>
    </xf>
    <xf numFmtId="1" fontId="12" fillId="7" borderId="340" applyAlignment="1" pivotButton="0" quotePrefix="0" xfId="0">
      <alignment horizontal="center" vertical="center"/>
    </xf>
    <xf numFmtId="0" fontId="12" fillId="7" borderId="341" applyAlignment="1" pivotButton="0" quotePrefix="0" xfId="0">
      <alignment horizontal="center" vertical="center"/>
    </xf>
    <xf numFmtId="0" fontId="12" fillId="7" borderId="305" applyAlignment="1" pivotButton="0" quotePrefix="0" xfId="0">
      <alignment horizontal="center" vertical="center"/>
    </xf>
    <xf numFmtId="0" fontId="3" fillId="7" borderId="288" applyAlignment="1" pivotButton="0" quotePrefix="0" xfId="0">
      <alignment vertical="center"/>
    </xf>
    <xf numFmtId="0" fontId="3" fillId="7" borderId="1" applyAlignment="1" pivotButton="0" quotePrefix="0" xfId="0">
      <alignment vertical="center"/>
    </xf>
    <xf numFmtId="0" fontId="16" fillId="7" borderId="389" applyAlignment="1" pivotButton="0" quotePrefix="0" xfId="0">
      <alignment horizontal="center" vertical="center"/>
    </xf>
    <xf numFmtId="0" fontId="16" fillId="7" borderId="327" applyAlignment="1" pivotButton="0" quotePrefix="0" xfId="0">
      <alignment horizontal="center" vertical="center"/>
    </xf>
    <xf numFmtId="0" fontId="12" fillId="7" borderId="326" applyAlignment="1" pivotButton="0" quotePrefix="0" xfId="0">
      <alignment horizontal="center" vertical="center"/>
    </xf>
    <xf numFmtId="0" fontId="11" fillId="7" borderId="311" applyAlignment="1" pivotButton="0" quotePrefix="0" xfId="0">
      <alignment horizontal="center" vertical="center"/>
    </xf>
    <xf numFmtId="0" fontId="11" fillId="7" borderId="312" applyAlignment="1" pivotButton="0" quotePrefix="0" xfId="0">
      <alignment horizontal="center" vertical="center"/>
    </xf>
    <xf numFmtId="0" fontId="22" fillId="7" borderId="311" applyAlignment="1" pivotButton="0" quotePrefix="0" xfId="0">
      <alignment horizontal="center" vertical="center"/>
    </xf>
    <xf numFmtId="9" fontId="18" fillId="7" borderId="318" applyAlignment="1" pivotButton="0" quotePrefix="0" xfId="0">
      <alignment horizontal="left" vertical="center"/>
    </xf>
    <xf numFmtId="0" fontId="12" fillId="7" borderId="294" applyAlignment="1" pivotButton="0" quotePrefix="0" xfId="0">
      <alignment horizontal="center" vertical="center"/>
    </xf>
    <xf numFmtId="0" fontId="12" fillId="7" borderId="263" applyAlignment="1" pivotButton="0" quotePrefix="0" xfId="0">
      <alignment horizontal="center" vertical="center"/>
    </xf>
    <xf numFmtId="0" fontId="18" fillId="7" borderId="354" applyAlignment="1" pivotButton="0" quotePrefix="0" xfId="0">
      <alignment horizontal="center" vertical="center"/>
    </xf>
    <xf numFmtId="0" fontId="18" fillId="7" borderId="95" applyAlignment="1" pivotButton="0" quotePrefix="0" xfId="0">
      <alignment horizontal="center" vertical="center"/>
    </xf>
    <xf numFmtId="0" fontId="18" fillId="7" borderId="294" applyAlignment="1" pivotButton="0" quotePrefix="0" xfId="0">
      <alignment horizontal="center" vertical="center"/>
    </xf>
    <xf numFmtId="0" fontId="18" fillId="7" borderId="293" applyAlignment="1" pivotButton="0" quotePrefix="0" xfId="0">
      <alignment horizontal="center" vertical="center"/>
    </xf>
    <xf numFmtId="0" fontId="18" fillId="7" borderId="263" applyAlignment="1" pivotButton="0" quotePrefix="0" xfId="0">
      <alignment horizontal="center" vertical="center"/>
    </xf>
    <xf numFmtId="0" fontId="16" fillId="7" borderId="380" applyAlignment="1" pivotButton="0" quotePrefix="0" xfId="0">
      <alignment horizontal="left" vertical="center"/>
    </xf>
    <xf numFmtId="49" fontId="12" fillId="2" borderId="390" applyAlignment="1" pivotButton="0" quotePrefix="0" xfId="0">
      <alignment horizontal="center" vertical="center"/>
    </xf>
    <xf numFmtId="0" fontId="2" fillId="0" borderId="391" pivotButton="0" quotePrefix="0" xfId="0"/>
    <xf numFmtId="0" fontId="3" fillId="0" borderId="360" applyAlignment="1" pivotButton="0" quotePrefix="0" xfId="0">
      <alignment vertical="center"/>
    </xf>
    <xf numFmtId="0" fontId="16" fillId="0" borderId="301" applyAlignment="1" pivotButton="0" quotePrefix="0" xfId="0">
      <alignment horizontal="right" vertical="center"/>
    </xf>
    <xf numFmtId="0" fontId="16" fillId="0" borderId="368" applyAlignment="1" pivotButton="0" quotePrefix="0" xfId="0">
      <alignment horizontal="left" vertical="center"/>
    </xf>
    <xf numFmtId="0" fontId="12" fillId="0" borderId="331" applyAlignment="1" pivotButton="0" quotePrefix="0" xfId="0">
      <alignment horizontal="center" vertical="center"/>
    </xf>
    <xf numFmtId="0" fontId="16" fillId="6" borderId="331" applyAlignment="1" pivotButton="0" quotePrefix="0" xfId="0">
      <alignment horizontal="left" vertical="center"/>
    </xf>
    <xf numFmtId="49" fontId="12" fillId="7" borderId="390" applyAlignment="1" pivotButton="0" quotePrefix="0" xfId="0">
      <alignment horizontal="center" vertical="center"/>
    </xf>
    <xf numFmtId="0" fontId="3" fillId="7" borderId="302" applyAlignment="1" pivotButton="0" quotePrefix="0" xfId="0">
      <alignment vertical="center"/>
    </xf>
    <xf numFmtId="0" fontId="3" fillId="7" borderId="40" applyAlignment="1" pivotButton="0" quotePrefix="0" xfId="0">
      <alignment vertical="center"/>
    </xf>
    <xf numFmtId="0" fontId="16" fillId="7" borderId="14" applyAlignment="1" pivotButton="0" quotePrefix="0" xfId="0">
      <alignment horizontal="center" vertical="center"/>
    </xf>
    <xf numFmtId="0" fontId="16" fillId="7" borderId="15" applyAlignment="1" pivotButton="0" quotePrefix="0" xfId="0">
      <alignment horizontal="right" vertical="center"/>
    </xf>
    <xf numFmtId="0" fontId="16" fillId="7" borderId="302" applyAlignment="1" pivotButton="0" quotePrefix="0" xfId="0">
      <alignment horizontal="left" vertical="center"/>
    </xf>
    <xf numFmtId="0" fontId="12" fillId="7" borderId="331" applyAlignment="1" pivotButton="0" quotePrefix="0" xfId="0">
      <alignment horizontal="center" vertical="center"/>
    </xf>
    <xf numFmtId="0" fontId="16" fillId="7" borderId="291" applyAlignment="1" pivotButton="0" quotePrefix="0" xfId="0">
      <alignment horizontal="center" vertical="center"/>
    </xf>
    <xf numFmtId="0" fontId="16" fillId="7" borderId="333" applyAlignment="1" pivotButton="0" quotePrefix="0" xfId="0">
      <alignment horizontal="center" vertical="center"/>
    </xf>
    <xf numFmtId="0" fontId="3" fillId="0" borderId="348" applyAlignment="1" pivotButton="0" quotePrefix="0" xfId="0">
      <alignment vertical="center"/>
    </xf>
    <xf numFmtId="0" fontId="16" fillId="0" borderId="15" applyAlignment="1" pivotButton="0" quotePrefix="0" xfId="0">
      <alignment horizontal="right" vertical="center"/>
    </xf>
    <xf numFmtId="49" fontId="11" fillId="7" borderId="390" applyAlignment="1" pivotButton="0" quotePrefix="0" xfId="0">
      <alignment horizontal="center" vertical="center"/>
    </xf>
    <xf numFmtId="0" fontId="16" fillId="7" borderId="15" applyAlignment="1" pivotButton="0" quotePrefix="0" xfId="0">
      <alignment horizontal="left" vertical="center"/>
    </xf>
    <xf numFmtId="49" fontId="12" fillId="7" borderId="392" applyAlignment="1" pivotButton="0" quotePrefix="0" xfId="0">
      <alignment horizontal="center" vertical="center"/>
    </xf>
    <xf numFmtId="0" fontId="40" fillId="7" borderId="1" applyAlignment="1" pivotButton="0" quotePrefix="0" xfId="0">
      <alignment horizontal="left" vertical="center"/>
    </xf>
    <xf numFmtId="0" fontId="12" fillId="0" borderId="40" applyAlignment="1" pivotButton="0" quotePrefix="0" xfId="0">
      <alignment horizontal="center" vertical="center"/>
    </xf>
    <xf numFmtId="49" fontId="12" fillId="2" borderId="392" applyAlignment="1" pivotButton="0" quotePrefix="0" xfId="0">
      <alignment horizontal="center" vertical="center"/>
    </xf>
    <xf numFmtId="0" fontId="3" fillId="2" borderId="302" applyAlignment="1" pivotButton="0" quotePrefix="0" xfId="0">
      <alignment horizontal="left" vertical="center"/>
    </xf>
    <xf numFmtId="0" fontId="12" fillId="2" borderId="40" applyAlignment="1" pivotButton="0" quotePrefix="0" xfId="0">
      <alignment horizontal="center" vertical="center"/>
    </xf>
    <xf numFmtId="0" fontId="16" fillId="2" borderId="393" applyAlignment="1" pivotButton="0" quotePrefix="0" xfId="0">
      <alignment horizontal="center" vertical="center"/>
    </xf>
    <xf numFmtId="0" fontId="16" fillId="7" borderId="394" applyAlignment="1" pivotButton="0" quotePrefix="0" xfId="0">
      <alignment horizontal="center" vertical="center"/>
    </xf>
    <xf numFmtId="0" fontId="3" fillId="7" borderId="368" applyAlignment="1" pivotButton="0" quotePrefix="0" xfId="0">
      <alignment horizontal="left" vertical="center"/>
    </xf>
    <xf numFmtId="0" fontId="13" fillId="7" borderId="302" applyAlignment="1" pivotButton="0" quotePrefix="0" xfId="0">
      <alignment vertical="center"/>
    </xf>
    <xf numFmtId="1" fontId="12" fillId="0" borderId="327" applyAlignment="1" pivotButton="0" quotePrefix="0" xfId="0">
      <alignment horizontal="center" vertical="center"/>
    </xf>
    <xf numFmtId="0" fontId="12" fillId="0" borderId="328" applyAlignment="1" pivotButton="0" quotePrefix="0" xfId="0">
      <alignment horizontal="center" vertical="center"/>
    </xf>
    <xf numFmtId="0" fontId="12" fillId="0" borderId="339" applyAlignment="1" pivotButton="0" quotePrefix="0" xfId="0">
      <alignment horizontal="center" vertical="center"/>
    </xf>
    <xf numFmtId="0" fontId="12" fillId="0" borderId="288" applyAlignment="1" pivotButton="0" quotePrefix="0" xfId="0">
      <alignment horizontal="center" vertical="center"/>
    </xf>
    <xf numFmtId="0" fontId="3" fillId="7" borderId="360" applyAlignment="1" pivotButton="0" quotePrefix="0" xfId="0">
      <alignment horizontal="left" vertical="center"/>
    </xf>
    <xf numFmtId="0" fontId="16" fillId="7" borderId="361" applyAlignment="1" pivotButton="0" quotePrefix="0" xfId="0">
      <alignment horizontal="center" vertical="center"/>
    </xf>
    <xf numFmtId="0" fontId="16" fillId="7" borderId="363" applyAlignment="1" pivotButton="0" quotePrefix="0" xfId="0">
      <alignment horizontal="center" vertical="center"/>
    </xf>
    <xf numFmtId="0" fontId="16" fillId="7" borderId="395" applyAlignment="1" pivotButton="0" quotePrefix="0" xfId="0">
      <alignment horizontal="center" vertical="center"/>
    </xf>
    <xf numFmtId="0" fontId="16" fillId="7" borderId="360" applyAlignment="1" pivotButton="0" quotePrefix="0" xfId="0">
      <alignment horizontal="center" vertical="center"/>
    </xf>
    <xf numFmtId="0" fontId="13" fillId="7" borderId="302" applyAlignment="1" pivotButton="0" quotePrefix="0" xfId="0">
      <alignment horizontal="left" vertical="center"/>
    </xf>
    <xf numFmtId="0" fontId="13" fillId="7" borderId="40" applyAlignment="1" pivotButton="0" quotePrefix="0" xfId="0">
      <alignment horizontal="left" vertical="center"/>
    </xf>
    <xf numFmtId="49" fontId="12" fillId="7" borderId="396" applyAlignment="1" pivotButton="0" quotePrefix="0" xfId="0">
      <alignment horizontal="center" vertical="center"/>
    </xf>
    <xf numFmtId="0" fontId="2" fillId="0" borderId="397" pivotButton="0" quotePrefix="0" xfId="0"/>
    <xf numFmtId="0" fontId="3" fillId="7" borderId="398" applyAlignment="1" pivotButton="0" quotePrefix="0" xfId="0">
      <alignment horizontal="left" vertical="center"/>
    </xf>
    <xf numFmtId="0" fontId="2" fillId="0" borderId="399" pivotButton="0" quotePrefix="0" xfId="0"/>
    <xf numFmtId="0" fontId="2" fillId="0" borderId="398" pivotButton="0" quotePrefix="0" xfId="0"/>
    <xf numFmtId="0" fontId="3" fillId="7" borderId="399" applyAlignment="1" pivotButton="0" quotePrefix="0" xfId="0">
      <alignment horizontal="left" vertical="center"/>
    </xf>
    <xf numFmtId="0" fontId="16" fillId="7" borderId="400" applyAlignment="1" pivotButton="0" quotePrefix="0" xfId="0">
      <alignment horizontal="center" vertical="center"/>
    </xf>
    <xf numFmtId="0" fontId="2" fillId="0" borderId="401" pivotButton="0" quotePrefix="0" xfId="0"/>
    <xf numFmtId="0" fontId="16" fillId="7" borderId="398" applyAlignment="1" pivotButton="0" quotePrefix="0" xfId="0">
      <alignment horizontal="center" vertical="center"/>
    </xf>
    <xf numFmtId="1" fontId="12" fillId="7" borderId="402" applyAlignment="1" pivotButton="0" quotePrefix="0" xfId="0">
      <alignment horizontal="center" vertical="center"/>
    </xf>
    <xf numFmtId="0" fontId="2" fillId="0" borderId="402" pivotButton="0" quotePrefix="0" xfId="0"/>
    <xf numFmtId="0" fontId="12" fillId="7" borderId="403" applyAlignment="1" pivotButton="0" quotePrefix="0" xfId="0">
      <alignment horizontal="center" vertical="center"/>
    </xf>
    <xf numFmtId="0" fontId="12" fillId="7" borderId="401" applyAlignment="1" pivotButton="0" quotePrefix="0" xfId="0">
      <alignment horizontal="center" vertical="center"/>
    </xf>
    <xf numFmtId="0" fontId="12" fillId="7" borderId="399" applyAlignment="1" pivotButton="0" quotePrefix="0" xfId="0">
      <alignment horizontal="center" vertical="center"/>
    </xf>
    <xf numFmtId="0" fontId="12" fillId="7" borderId="404" applyAlignment="1" pivotButton="0" quotePrefix="0" xfId="0">
      <alignment horizontal="center" vertical="center"/>
    </xf>
    <xf numFmtId="0" fontId="12" fillId="7" borderId="398" applyAlignment="1" pivotButton="0" quotePrefix="0" xfId="0">
      <alignment horizontal="center" vertical="center"/>
    </xf>
    <xf numFmtId="0" fontId="16" fillId="7" borderId="399" applyAlignment="1" pivotButton="0" quotePrefix="0" xfId="0">
      <alignment horizontal="center" vertical="center"/>
    </xf>
    <xf numFmtId="0" fontId="16" fillId="7" borderId="405" applyAlignment="1" pivotButton="0" quotePrefix="0" xfId="0">
      <alignment horizontal="center" vertical="center"/>
    </xf>
    <xf numFmtId="0" fontId="16" fillId="7" borderId="406" applyAlignment="1" pivotButton="0" quotePrefix="0" xfId="0">
      <alignment horizontal="center" vertical="center"/>
    </xf>
    <xf numFmtId="0" fontId="16" fillId="7" borderId="397" applyAlignment="1" pivotButton="0" quotePrefix="0" xfId="0">
      <alignment horizontal="center" vertical="center"/>
    </xf>
    <xf numFmtId="0" fontId="16" fillId="7" borderId="407" applyAlignment="1" pivotButton="0" quotePrefix="0" xfId="0">
      <alignment horizontal="center" vertical="center"/>
    </xf>
    <xf numFmtId="0" fontId="12" fillId="7" borderId="397" applyAlignment="1" pivotButton="0" quotePrefix="0" xfId="0">
      <alignment horizontal="center" vertical="center"/>
    </xf>
    <xf numFmtId="0" fontId="16" fillId="7" borderId="408" applyAlignment="1" pivotButton="0" quotePrefix="0" xfId="0">
      <alignment horizontal="left" vertical="center"/>
    </xf>
    <xf numFmtId="0" fontId="2" fillId="0" borderId="408" pivotButton="0" quotePrefix="0" xfId="0"/>
    <xf numFmtId="49" fontId="16" fillId="2" borderId="287" applyAlignment="1" pivotButton="0" quotePrefix="0" xfId="0">
      <alignment horizontal="center" vertical="center"/>
    </xf>
    <xf numFmtId="49" fontId="16" fillId="2" borderId="1" applyAlignment="1" pivotButton="0" quotePrefix="0" xfId="0">
      <alignment horizontal="center" vertical="center"/>
    </xf>
    <xf numFmtId="0" fontId="12" fillId="0" borderId="294" applyAlignment="1" pivotButton="0" quotePrefix="0" xfId="0">
      <alignment horizontal="left" vertical="center"/>
    </xf>
    <xf numFmtId="0" fontId="12" fillId="0" borderId="293" applyAlignment="1" pivotButton="0" quotePrefix="0" xfId="0">
      <alignment horizontal="left" vertical="center"/>
    </xf>
    <xf numFmtId="0" fontId="16" fillId="0" borderId="326" applyAlignment="1" pivotButton="0" quotePrefix="0" xfId="0">
      <alignment horizontal="center" vertical="center"/>
    </xf>
    <xf numFmtId="1" fontId="16" fillId="0" borderId="1" applyAlignment="1" pivotButton="0" quotePrefix="0" xfId="0">
      <alignment horizontal="center" vertical="center"/>
    </xf>
    <xf numFmtId="0" fontId="16" fillId="0" borderId="394" applyAlignment="1" pivotButton="0" quotePrefix="0" xfId="0">
      <alignment horizontal="center" vertical="center"/>
    </xf>
    <xf numFmtId="0" fontId="16" fillId="0" borderId="300" applyAlignment="1" pivotButton="0" quotePrefix="0" xfId="0">
      <alignment horizontal="center" vertical="center"/>
    </xf>
    <xf numFmtId="0" fontId="16" fillId="2" borderId="294" applyAlignment="1" pivotButton="0" quotePrefix="0" xfId="0">
      <alignment horizontal="center" vertical="center"/>
    </xf>
    <xf numFmtId="0" fontId="16" fillId="2" borderId="329" applyAlignment="1" pivotButton="0" quotePrefix="0" xfId="0">
      <alignment horizontal="center" vertical="center"/>
    </xf>
    <xf numFmtId="0" fontId="16" fillId="0" borderId="409" applyAlignment="1" pivotButton="0" quotePrefix="0" xfId="0">
      <alignment horizontal="center" vertical="center"/>
    </xf>
    <xf numFmtId="0" fontId="16" fillId="0" borderId="95" applyAlignment="1" pivotButton="0" quotePrefix="0" xfId="0">
      <alignment horizontal="center" vertical="center"/>
    </xf>
    <xf numFmtId="0" fontId="16" fillId="6" borderId="17" applyAlignment="1" pivotButton="0" quotePrefix="0" xfId="0">
      <alignment horizontal="center" vertical="center"/>
    </xf>
    <xf numFmtId="0" fontId="16" fillId="2" borderId="95" applyAlignment="1" pivotButton="0" quotePrefix="0" xfId="0">
      <alignment horizontal="center" vertical="center"/>
    </xf>
    <xf numFmtId="0" fontId="16" fillId="2" borderId="1" applyAlignment="1" pivotButton="0" quotePrefix="0" xfId="0">
      <alignment horizontal="left" vertical="center"/>
    </xf>
    <xf numFmtId="0" fontId="16" fillId="2" borderId="300" applyAlignment="1" pivotButton="0" quotePrefix="0" xfId="0">
      <alignment horizontal="left" vertical="center"/>
    </xf>
    <xf numFmtId="0" fontId="12" fillId="7" borderId="410" applyAlignment="1" pivotButton="0" quotePrefix="0" xfId="0">
      <alignment horizontal="center" vertical="center"/>
    </xf>
    <xf numFmtId="0" fontId="12" fillId="7" borderId="411" applyAlignment="1" pivotButton="0" quotePrefix="0" xfId="0">
      <alignment horizontal="center" vertical="center"/>
    </xf>
    <xf numFmtId="0" fontId="12" fillId="7" borderId="275" applyAlignment="1" pivotButton="0" quotePrefix="0" xfId="0">
      <alignment horizontal="center" vertical="center"/>
    </xf>
    <xf numFmtId="0" fontId="12" fillId="7" borderId="277" applyAlignment="1" pivotButton="0" quotePrefix="0" xfId="0">
      <alignment horizontal="center" vertical="center"/>
    </xf>
    <xf numFmtId="0" fontId="12" fillId="7" borderId="278" applyAlignment="1" pivotButton="0" quotePrefix="0" xfId="0">
      <alignment horizontal="center" vertical="center"/>
    </xf>
    <xf numFmtId="0" fontId="17" fillId="7" borderId="282" applyAlignment="1" pivotButton="0" quotePrefix="0" xfId="0">
      <alignment horizontal="center" vertical="center"/>
    </xf>
    <xf numFmtId="0" fontId="17" fillId="7" borderId="278" applyAlignment="1" pivotButton="0" quotePrefix="0" xfId="0">
      <alignment horizontal="center" vertical="center"/>
    </xf>
    <xf numFmtId="0" fontId="16" fillId="7" borderId="282" applyAlignment="1" pivotButton="0" quotePrefix="0" xfId="0">
      <alignment horizontal="center" vertical="center"/>
    </xf>
    <xf numFmtId="0" fontId="16" fillId="7" borderId="283" applyAlignment="1" pivotButton="0" quotePrefix="0" xfId="0">
      <alignment horizontal="center" vertical="center"/>
    </xf>
    <xf numFmtId="0" fontId="16" fillId="7" borderId="412" applyAlignment="1" pivotButton="0" quotePrefix="0" xfId="0">
      <alignment horizontal="center" vertical="center"/>
    </xf>
    <xf numFmtId="0" fontId="16" fillId="7" borderId="413" applyAlignment="1" pivotButton="0" quotePrefix="0" xfId="0">
      <alignment horizontal="center" vertical="center"/>
    </xf>
    <xf numFmtId="0" fontId="16" fillId="7" borderId="295" applyAlignment="1" pivotButton="0" quotePrefix="0" xfId="0">
      <alignment horizontal="center" vertical="center"/>
    </xf>
    <xf numFmtId="0" fontId="16" fillId="7" borderId="297" applyAlignment="1" pivotButton="0" quotePrefix="0" xfId="0">
      <alignment horizontal="center" vertical="center"/>
    </xf>
    <xf numFmtId="0" fontId="17" fillId="7" borderId="14" applyAlignment="1" pivotButton="0" quotePrefix="0" xfId="0">
      <alignment horizontal="center" vertical="center"/>
    </xf>
    <xf numFmtId="0" fontId="17" fillId="7" borderId="301" applyAlignment="1" pivotButton="0" quotePrefix="0" xfId="0">
      <alignment horizontal="center" vertical="center"/>
    </xf>
    <xf numFmtId="0" fontId="17" fillId="7" borderId="302" applyAlignment="1" pivotButton="0" quotePrefix="0" xfId="0">
      <alignment horizontal="center" vertical="center"/>
    </xf>
    <xf numFmtId="0" fontId="17" fillId="7" borderId="303" applyAlignment="1" pivotButton="0" quotePrefix="0" xfId="0">
      <alignment horizontal="center" vertical="center"/>
    </xf>
    <xf numFmtId="0" fontId="17" fillId="7" borderId="304" applyAlignment="1" pivotButton="0" quotePrefix="0" xfId="0">
      <alignment horizontal="center" vertical="center"/>
    </xf>
    <xf numFmtId="0" fontId="17" fillId="7" borderId="305" applyAlignment="1" pivotButton="0" quotePrefix="0" xfId="0">
      <alignment horizontal="center" vertical="center"/>
    </xf>
    <xf numFmtId="0" fontId="17" fillId="7" borderId="306" applyAlignment="1" pivotButton="0" quotePrefix="0" xfId="0">
      <alignment horizontal="center" vertical="center"/>
    </xf>
    <xf numFmtId="0" fontId="2" fillId="0" borderId="414" pivotButton="0" quotePrefix="0" xfId="0"/>
    <xf numFmtId="0" fontId="2" fillId="0" borderId="415" pivotButton="0" quotePrefix="0" xfId="0"/>
    <xf numFmtId="0" fontId="2" fillId="0" borderId="416" pivotButton="0" quotePrefix="0" xfId="0"/>
    <xf numFmtId="0" fontId="2" fillId="0" borderId="417" pivotButton="0" quotePrefix="0" xfId="0"/>
    <xf numFmtId="0" fontId="12" fillId="7" borderId="416" applyAlignment="1" pivotButton="0" quotePrefix="0" xfId="0">
      <alignment horizontal="center" vertical="center"/>
    </xf>
    <xf numFmtId="0" fontId="17" fillId="7" borderId="418" applyAlignment="1" pivotButton="0" quotePrefix="0" xfId="0">
      <alignment horizontal="center" vertical="center"/>
    </xf>
    <xf numFmtId="0" fontId="17" fillId="7" borderId="419" applyAlignment="1" pivotButton="0" quotePrefix="0" xfId="0">
      <alignment horizontal="center" vertical="center"/>
    </xf>
    <xf numFmtId="0" fontId="17" fillId="7" borderId="420" applyAlignment="1" pivotButton="0" quotePrefix="0" xfId="0">
      <alignment horizontal="center" vertical="center"/>
    </xf>
    <xf numFmtId="0" fontId="17" fillId="7" borderId="415" applyAlignment="1" pivotButton="0" quotePrefix="0" xfId="0">
      <alignment horizontal="center" vertical="center"/>
    </xf>
    <xf numFmtId="0" fontId="17" fillId="7" borderId="416" applyAlignment="1" pivotButton="0" quotePrefix="0" xfId="0">
      <alignment horizontal="center" vertical="center"/>
    </xf>
    <xf numFmtId="0" fontId="17" fillId="7" borderId="421" applyAlignment="1" pivotButton="0" quotePrefix="0" xfId="0">
      <alignment horizontal="center" vertical="center"/>
    </xf>
    <xf numFmtId="0" fontId="17" fillId="7" borderId="417" applyAlignment="1" pivotButton="0" quotePrefix="0" xfId="0">
      <alignment horizontal="center" vertical="center"/>
    </xf>
    <xf numFmtId="0" fontId="2" fillId="0" borderId="421" pivotButton="0" quotePrefix="0" xfId="0"/>
    <xf numFmtId="0" fontId="2" fillId="0" borderId="422" pivotButton="0" quotePrefix="0" xfId="0"/>
    <xf numFmtId="49" fontId="12" fillId="7" borderId="423" applyAlignment="1" pivotButton="0" quotePrefix="0" xfId="0">
      <alignment horizontal="center" vertical="center"/>
    </xf>
    <xf numFmtId="0" fontId="2" fillId="0" borderId="424" pivotButton="0" quotePrefix="0" xfId="0"/>
    <xf numFmtId="0" fontId="3" fillId="7" borderId="425" applyAlignment="1" pivotButton="0" quotePrefix="0" xfId="0">
      <alignment horizontal="left" vertical="center"/>
    </xf>
    <xf numFmtId="0" fontId="12" fillId="7" borderId="426" applyAlignment="1" pivotButton="0" quotePrefix="0" xfId="0">
      <alignment horizontal="center" vertical="center"/>
    </xf>
    <xf numFmtId="1" fontId="16" fillId="7" borderId="335" applyAlignment="1" pivotButton="0" quotePrefix="0" xfId="0">
      <alignment horizontal="center" vertical="center"/>
    </xf>
    <xf numFmtId="0" fontId="16" fillId="7" borderId="337" applyAlignment="1" pivotButton="0" quotePrefix="0" xfId="0">
      <alignment horizontal="center" vertical="center"/>
    </xf>
    <xf numFmtId="1" fontId="16" fillId="7" borderId="327" applyAlignment="1" pivotButton="0" quotePrefix="0" xfId="0">
      <alignment horizontal="center" vertical="center"/>
    </xf>
    <xf numFmtId="0" fontId="16" fillId="7" borderId="328" applyAlignment="1" pivotButton="0" quotePrefix="0" xfId="0">
      <alignment horizontal="center" vertical="center"/>
    </xf>
    <xf numFmtId="0" fontId="16" fillId="7" borderId="339" applyAlignment="1" pivotButton="0" quotePrefix="0" xfId="0">
      <alignment horizontal="center" vertical="center"/>
    </xf>
    <xf numFmtId="0" fontId="3" fillId="2" borderId="302" applyAlignment="1" pivotButton="0" quotePrefix="0" xfId="0">
      <alignment vertical="center"/>
    </xf>
    <xf numFmtId="0" fontId="3" fillId="2" borderId="40" applyAlignment="1" pivotButton="0" quotePrefix="0" xfId="0">
      <alignment vertical="center"/>
    </xf>
    <xf numFmtId="0" fontId="16" fillId="0" borderId="305" applyAlignment="1" pivotButton="0" quotePrefix="0" xfId="0">
      <alignment horizontal="center" vertical="center"/>
    </xf>
    <xf numFmtId="0" fontId="16" fillId="0" borderId="427" applyAlignment="1" pivotButton="0" quotePrefix="0" xfId="0">
      <alignment horizontal="center" vertical="center"/>
    </xf>
    <xf numFmtId="0" fontId="16" fillId="6" borderId="427" applyAlignment="1" pivotButton="0" quotePrefix="0" xfId="0">
      <alignment horizontal="center" vertical="center"/>
    </xf>
    <xf numFmtId="0" fontId="16" fillId="0" borderId="343" applyAlignment="1" pivotButton="0" quotePrefix="0" xfId="0">
      <alignment horizontal="center" vertical="center"/>
    </xf>
    <xf numFmtId="0" fontId="16" fillId="0" borderId="428" applyAlignment="1" pivotButton="0" quotePrefix="0" xfId="0">
      <alignment horizontal="center" vertical="center"/>
    </xf>
    <xf numFmtId="0" fontId="12" fillId="2" borderId="305" applyAlignment="1" pivotButton="0" quotePrefix="0" xfId="0">
      <alignment horizontal="center" vertical="center"/>
    </xf>
    <xf numFmtId="0" fontId="3" fillId="7" borderId="304" applyAlignment="1" pivotButton="0" quotePrefix="0" xfId="0">
      <alignment vertical="center"/>
    </xf>
    <xf numFmtId="49" fontId="12" fillId="7" borderId="429" applyAlignment="1" pivotButton="0" quotePrefix="0" xfId="0">
      <alignment horizontal="center" vertical="center"/>
    </xf>
    <xf numFmtId="0" fontId="39" fillId="7" borderId="421" applyAlignment="1" pivotButton="0" quotePrefix="0" xfId="0">
      <alignment horizontal="center" vertical="center"/>
    </xf>
    <xf numFmtId="0" fontId="39" fillId="7" borderId="430" applyAlignment="1" pivotButton="0" quotePrefix="0" xfId="0">
      <alignment horizontal="center" vertical="center"/>
    </xf>
    <xf numFmtId="0" fontId="39" fillId="7" borderId="431" applyAlignment="1" pivotButton="0" quotePrefix="0" xfId="0">
      <alignment horizontal="center" vertical="center"/>
    </xf>
    <xf numFmtId="0" fontId="39" fillId="7" borderId="417" applyAlignment="1" pivotButton="0" quotePrefix="0" xfId="0">
      <alignment horizontal="center" vertical="center"/>
    </xf>
    <xf numFmtId="0" fontId="16" fillId="7" borderId="432" applyAlignment="1" pivotButton="0" quotePrefix="0" xfId="0">
      <alignment horizontal="center" vertical="center"/>
    </xf>
    <xf numFmtId="0" fontId="2" fillId="0" borderId="433" pivotButton="0" quotePrefix="0" xfId="0"/>
    <xf numFmtId="0" fontId="16" fillId="7" borderId="434" applyAlignment="1" pivotButton="0" quotePrefix="0" xfId="0">
      <alignment horizontal="center" vertical="center"/>
    </xf>
    <xf numFmtId="0" fontId="16" fillId="7" borderId="435" applyAlignment="1" pivotButton="0" quotePrefix="0" xfId="0">
      <alignment vertical="center"/>
    </xf>
    <xf numFmtId="0" fontId="16" fillId="7" borderId="436" applyAlignment="1" pivotButton="0" quotePrefix="0" xfId="0">
      <alignment horizontal="center" vertical="center"/>
    </xf>
    <xf numFmtId="0" fontId="12" fillId="7" borderId="437" applyAlignment="1" pivotButton="0" quotePrefix="0" xfId="0">
      <alignment horizontal="center" vertical="center"/>
    </xf>
    <xf numFmtId="0" fontId="2" fillId="0" borderId="437" pivotButton="0" quotePrefix="0" xfId="0"/>
    <xf numFmtId="0" fontId="16" fillId="7" borderId="438" applyAlignment="1" pivotButton="0" quotePrefix="0" xfId="0">
      <alignment horizontal="left" vertical="center"/>
    </xf>
    <xf numFmtId="0" fontId="2" fillId="0" borderId="438" pivotButton="0" quotePrefix="0" xfId="0"/>
    <xf numFmtId="0" fontId="13" fillId="0" borderId="439" applyAlignment="1" pivotButton="0" quotePrefix="0" xfId="0">
      <alignment vertical="center"/>
    </xf>
    <xf numFmtId="0" fontId="2" fillId="0" borderId="440" pivotButton="0" quotePrefix="0" xfId="0"/>
    <xf numFmtId="1" fontId="18" fillId="0" borderId="441" applyAlignment="1" pivotButton="0" quotePrefix="0" xfId="0">
      <alignment horizontal="center" vertical="center"/>
    </xf>
    <xf numFmtId="0" fontId="2" fillId="0" borderId="442" pivotButton="0" quotePrefix="0" xfId="0"/>
    <xf numFmtId="1" fontId="18" fillId="0" borderId="443" applyAlignment="1" pivotButton="0" quotePrefix="0" xfId="0">
      <alignment horizontal="center" vertical="center"/>
    </xf>
    <xf numFmtId="0" fontId="2" fillId="0" borderId="444" pivotButton="0" quotePrefix="0" xfId="0"/>
    <xf numFmtId="1" fontId="18" fillId="0" borderId="444" applyAlignment="1" pivotButton="0" quotePrefix="0" xfId="0">
      <alignment horizontal="center" vertical="center"/>
    </xf>
    <xf numFmtId="1" fontId="18" fillId="0" borderId="442" applyAlignment="1" pivotButton="0" quotePrefix="0" xfId="0">
      <alignment horizontal="center" vertical="center"/>
    </xf>
    <xf numFmtId="1" fontId="18" fillId="0" borderId="445" applyAlignment="1" pivotButton="0" quotePrefix="0" xfId="0">
      <alignment horizontal="center" vertical="center"/>
    </xf>
    <xf numFmtId="1" fontId="18" fillId="0" borderId="446" applyAlignment="1" pivotButton="0" quotePrefix="0" xfId="0">
      <alignment horizontal="center" vertical="center"/>
    </xf>
    <xf numFmtId="1" fontId="18" fillId="0" borderId="447" applyAlignment="1" pivotButton="0" quotePrefix="0" xfId="0">
      <alignment horizontal="center" vertical="center"/>
    </xf>
    <xf numFmtId="1" fontId="18" fillId="0" borderId="448" applyAlignment="1" pivotButton="0" quotePrefix="0" xfId="0">
      <alignment horizontal="center" vertical="center"/>
    </xf>
    <xf numFmtId="1" fontId="18" fillId="0" borderId="440" applyAlignment="1" pivotButton="0" quotePrefix="0" xfId="0">
      <alignment horizontal="center" vertical="center"/>
    </xf>
    <xf numFmtId="1" fontId="18" fillId="0" borderId="449" applyAlignment="1" pivotButton="0" quotePrefix="0" xfId="0">
      <alignment horizontal="center" vertical="center"/>
    </xf>
    <xf numFmtId="1" fontId="18" fillId="0" borderId="450" applyAlignment="1" pivotButton="0" quotePrefix="0" xfId="0">
      <alignment horizontal="center" vertical="center"/>
    </xf>
    <xf numFmtId="0" fontId="16" fillId="0" borderId="442" applyAlignment="1" pivotButton="0" quotePrefix="0" xfId="0">
      <alignment horizontal="left" vertical="center"/>
    </xf>
    <xf numFmtId="0" fontId="13" fillId="0" borderId="334" applyAlignment="1" pivotButton="0" quotePrefix="0" xfId="0">
      <alignment vertical="center"/>
    </xf>
    <xf numFmtId="1" fontId="42" fillId="0" borderId="346" applyAlignment="1" pivotButton="0" quotePrefix="0" xfId="0">
      <alignment horizontal="center" vertical="center"/>
    </xf>
    <xf numFmtId="1" fontId="18" fillId="0" borderId="337" applyAlignment="1" pivotButton="0" quotePrefix="0" xfId="0">
      <alignment horizontal="center" vertical="center"/>
    </xf>
    <xf numFmtId="1" fontId="42" fillId="0" borderId="336" applyAlignment="1" pivotButton="0" quotePrefix="0" xfId="0">
      <alignment horizontal="center" vertical="center"/>
    </xf>
    <xf numFmtId="1" fontId="42" fillId="0" borderId="335" applyAlignment="1" pivotButton="0" quotePrefix="0" xfId="0">
      <alignment horizontal="center" vertical="center"/>
    </xf>
    <xf numFmtId="1" fontId="18" fillId="0" borderId="451" applyAlignment="1" pivotButton="0" quotePrefix="0" xfId="0">
      <alignment horizontal="center" vertical="center"/>
    </xf>
    <xf numFmtId="1" fontId="18" fillId="0" borderId="335" applyAlignment="1" pivotButton="0" quotePrefix="0" xfId="0">
      <alignment horizontal="center" vertical="center"/>
    </xf>
    <xf numFmtId="1" fontId="18" fillId="0" borderId="40" applyAlignment="1" pivotButton="0" quotePrefix="0" xfId="0">
      <alignment horizontal="center" vertical="center"/>
    </xf>
    <xf numFmtId="1" fontId="18" fillId="0" borderId="14" applyAlignment="1" pivotButton="0" quotePrefix="0" xfId="0">
      <alignment horizontal="center" vertical="center"/>
    </xf>
    <xf numFmtId="1" fontId="18" fillId="0" borderId="302" applyAlignment="1" pivotButton="0" quotePrefix="0" xfId="0">
      <alignment horizontal="center" vertical="center"/>
    </xf>
    <xf numFmtId="1" fontId="18" fillId="0" borderId="303" applyAlignment="1" pivotButton="0" quotePrefix="0" xfId="0">
      <alignment horizontal="center" vertical="center"/>
    </xf>
    <xf numFmtId="1" fontId="18" fillId="0" borderId="304" applyAlignment="1" pivotButton="0" quotePrefix="0" xfId="0">
      <alignment horizontal="center" vertical="center"/>
    </xf>
    <xf numFmtId="1" fontId="18" fillId="0" borderId="305" applyAlignment="1" pivotButton="0" quotePrefix="0" xfId="0">
      <alignment horizontal="center" vertical="center"/>
    </xf>
    <xf numFmtId="1" fontId="18" fillId="0" borderId="306" applyAlignment="1" pivotButton="0" quotePrefix="0" xfId="0">
      <alignment horizontal="center" vertical="center"/>
    </xf>
    <xf numFmtId="1" fontId="18" fillId="0" borderId="335" applyAlignment="1" pivotButton="0" quotePrefix="0" xfId="0">
      <alignment horizontal="left" vertical="center"/>
    </xf>
    <xf numFmtId="0" fontId="13" fillId="0" borderId="287" applyAlignment="1" pivotButton="0" quotePrefix="0" xfId="0">
      <alignment vertical="center"/>
    </xf>
    <xf numFmtId="1" fontId="18" fillId="0" borderId="389" applyAlignment="1" pivotButton="0" quotePrefix="0" xfId="0">
      <alignment horizontal="center" vertical="center"/>
    </xf>
    <xf numFmtId="1" fontId="18" fillId="0" borderId="328" applyAlignment="1" pivotButton="0" quotePrefix="0" xfId="0">
      <alignment horizontal="center" vertical="center"/>
    </xf>
    <xf numFmtId="1" fontId="18" fillId="0" borderId="326" applyAlignment="1" pivotButton="0" quotePrefix="0" xfId="0">
      <alignment horizontal="center" vertical="center"/>
    </xf>
    <xf numFmtId="1" fontId="18" fillId="0" borderId="327" applyAlignment="1" pivotButton="0" quotePrefix="0" xfId="0">
      <alignment horizontal="center" vertical="center"/>
    </xf>
    <xf numFmtId="1" fontId="18" fillId="0" borderId="452" applyAlignment="1" pivotButton="0" quotePrefix="0" xfId="0">
      <alignment horizontal="center" vertical="center"/>
    </xf>
    <xf numFmtId="1" fontId="18" fillId="0" borderId="1" applyAlignment="1" pivotButton="0" quotePrefix="0" xfId="0">
      <alignment horizontal="center" vertical="center"/>
    </xf>
    <xf numFmtId="1" fontId="18" fillId="0" borderId="339" applyAlignment="1" pivotButton="0" quotePrefix="0" xfId="0">
      <alignment horizontal="center" vertical="center"/>
    </xf>
    <xf numFmtId="1" fontId="18" fillId="0" borderId="18" applyAlignment="1" pivotButton="0" quotePrefix="0" xfId="0">
      <alignment horizontal="center" vertical="center"/>
    </xf>
    <xf numFmtId="1" fontId="18" fillId="0" borderId="291" applyAlignment="1" pivotButton="0" quotePrefix="0" xfId="0">
      <alignment horizontal="center" vertical="center"/>
    </xf>
    <xf numFmtId="1" fontId="18" fillId="0" borderId="331" applyAlignment="1" pivotButton="0" quotePrefix="0" xfId="0">
      <alignment horizontal="center" vertical="center"/>
    </xf>
    <xf numFmtId="1" fontId="18" fillId="0" borderId="17" applyAlignment="1" pivotButton="0" quotePrefix="0" xfId="0">
      <alignment horizontal="center" vertical="center"/>
    </xf>
    <xf numFmtId="1" fontId="18" fillId="0" borderId="453" applyAlignment="1" pivotButton="0" quotePrefix="0" xfId="0">
      <alignment horizontal="center" vertical="center"/>
    </xf>
    <xf numFmtId="0" fontId="16" fillId="0" borderId="327" applyAlignment="1" pivotButton="0" quotePrefix="0" xfId="0">
      <alignment horizontal="left" vertical="center"/>
    </xf>
    <xf numFmtId="1" fontId="18" fillId="0" borderId="346" applyAlignment="1" pivotButton="0" quotePrefix="0" xfId="0">
      <alignment horizontal="center" vertical="center"/>
    </xf>
    <xf numFmtId="1" fontId="18" fillId="0" borderId="391" applyAlignment="1" pivotButton="0" quotePrefix="0" xfId="0">
      <alignment horizontal="center" vertical="center"/>
    </xf>
    <xf numFmtId="0" fontId="16" fillId="0" borderId="335" applyAlignment="1" pivotButton="0" quotePrefix="0" xfId="0">
      <alignment horizontal="left" vertical="center"/>
    </xf>
    <xf numFmtId="0" fontId="13" fillId="0" borderId="454" applyAlignment="1" pivotButton="0" quotePrefix="0" xfId="0">
      <alignment vertical="center"/>
    </xf>
    <xf numFmtId="0" fontId="2" fillId="0" borderId="455" pivotButton="0" quotePrefix="0" xfId="0"/>
    <xf numFmtId="1" fontId="18" fillId="0" borderId="456" applyAlignment="1" pivotButton="0" quotePrefix="0" xfId="0">
      <alignment horizontal="center" vertical="center"/>
    </xf>
    <xf numFmtId="0" fontId="2" fillId="0" borderId="457" pivotButton="0" quotePrefix="0" xfId="0"/>
    <xf numFmtId="1" fontId="18" fillId="0" borderId="458" applyAlignment="1" pivotButton="0" quotePrefix="0" xfId="0">
      <alignment horizontal="center" vertical="center"/>
    </xf>
    <xf numFmtId="0" fontId="2" fillId="0" borderId="459" pivotButton="0" quotePrefix="0" xfId="0"/>
    <xf numFmtId="1" fontId="18" fillId="0" borderId="460" applyAlignment="1" pivotButton="0" quotePrefix="0" xfId="0">
      <alignment horizontal="center" vertical="center"/>
    </xf>
    <xf numFmtId="0" fontId="2" fillId="0" borderId="460" pivotButton="0" quotePrefix="0" xfId="0"/>
    <xf numFmtId="1" fontId="18" fillId="0" borderId="457" applyAlignment="1" pivotButton="0" quotePrefix="0" xfId="0">
      <alignment horizontal="center" vertical="center"/>
    </xf>
    <xf numFmtId="1" fontId="18" fillId="0" borderId="461" applyAlignment="1" pivotButton="0" quotePrefix="0" xfId="0">
      <alignment horizontal="center" vertical="center"/>
    </xf>
    <xf numFmtId="1" fontId="18" fillId="0" borderId="462" applyAlignment="1" pivotButton="0" quotePrefix="0" xfId="0">
      <alignment horizontal="center" vertical="center"/>
    </xf>
    <xf numFmtId="0" fontId="2" fillId="0" borderId="463" pivotButton="0" quotePrefix="0" xfId="0"/>
    <xf numFmtId="1" fontId="18" fillId="0" borderId="464" applyAlignment="1" pivotButton="0" quotePrefix="0" xfId="0">
      <alignment horizontal="center" vertical="center"/>
    </xf>
    <xf numFmtId="1" fontId="18" fillId="0" borderId="465" applyAlignment="1" pivotButton="0" quotePrefix="0" xfId="0">
      <alignment horizontal="center" vertical="center"/>
    </xf>
    <xf numFmtId="0" fontId="2" fillId="0" borderId="464" pivotButton="0" quotePrefix="0" xfId="0"/>
    <xf numFmtId="0" fontId="2" fillId="0" borderId="466" pivotButton="0" quotePrefix="0" xfId="0"/>
    <xf numFmtId="1" fontId="18" fillId="0" borderId="467" applyAlignment="1" pivotButton="0" quotePrefix="0" xfId="0">
      <alignment horizontal="center" vertical="center"/>
    </xf>
    <xf numFmtId="0" fontId="2" fillId="0" borderId="467" pivotButton="0" quotePrefix="0" xfId="0"/>
    <xf numFmtId="1" fontId="18" fillId="0" borderId="468" applyAlignment="1" pivotButton="0" quotePrefix="0" xfId="0">
      <alignment horizontal="center" vertical="center"/>
    </xf>
    <xf numFmtId="1" fontId="18" fillId="0" borderId="469" applyAlignment="1" pivotButton="0" quotePrefix="0" xfId="0">
      <alignment horizontal="center" vertical="center"/>
    </xf>
    <xf numFmtId="1" fontId="18" fillId="0" borderId="470" applyAlignment="1" pivotButton="0" quotePrefix="0" xfId="0">
      <alignment horizontal="center" vertical="center"/>
    </xf>
    <xf numFmtId="1" fontId="18" fillId="0" borderId="471" applyAlignment="1" pivotButton="0" quotePrefix="0" xfId="0">
      <alignment horizontal="center" vertical="center"/>
    </xf>
    <xf numFmtId="1" fontId="18" fillId="0" borderId="463" applyAlignment="1" pivotButton="0" quotePrefix="0" xfId="0">
      <alignment horizontal="center" vertical="center"/>
    </xf>
    <xf numFmtId="0" fontId="16" fillId="0" borderId="457" applyAlignment="1" pivotButton="0" quotePrefix="0" xfId="0">
      <alignment horizontal="left" vertical="center"/>
    </xf>
    <xf numFmtId="0" fontId="12" fillId="2" borderId="1" pivotButton="0" quotePrefix="0" xfId="0"/>
    <xf numFmtId="0" fontId="12" fillId="2" borderId="1" applyAlignment="1" pivotButton="0" quotePrefix="0" xfId="0">
      <alignment horizontal="left"/>
    </xf>
    <xf numFmtId="0" fontId="5" fillId="0" borderId="472" applyAlignment="1" pivotButton="0" quotePrefix="0" xfId="0">
      <alignment horizontal="center" vertical="center"/>
    </xf>
    <xf numFmtId="0" fontId="2" fillId="0" borderId="473" pivotButton="0" quotePrefix="0" xfId="0"/>
    <xf numFmtId="0" fontId="2" fillId="0" borderId="474" pivotButton="0" quotePrefix="0" xfId="0"/>
    <xf numFmtId="49" fontId="5" fillId="0" borderId="472" applyAlignment="1" pivotButton="0" quotePrefix="0" xfId="0">
      <alignment horizontal="center" vertical="center"/>
    </xf>
    <xf numFmtId="0" fontId="12" fillId="0" borderId="1" applyAlignment="1" pivotButton="0" quotePrefix="0" xfId="0">
      <alignment vertical="top"/>
    </xf>
    <xf numFmtId="0" fontId="12" fillId="0" borderId="475" applyAlignment="1" pivotButton="0" quotePrefix="0" xfId="0">
      <alignment horizontal="center" vertical="center"/>
    </xf>
    <xf numFmtId="0" fontId="2" fillId="0" borderId="476" pivotButton="0" quotePrefix="0" xfId="0"/>
    <xf numFmtId="0" fontId="12" fillId="0" borderId="477" applyAlignment="1" pivotButton="0" quotePrefix="0" xfId="0">
      <alignment horizontal="center" vertical="center"/>
    </xf>
    <xf numFmtId="49" fontId="12" fillId="0" borderId="478" applyAlignment="1" pivotButton="0" quotePrefix="0" xfId="0">
      <alignment horizontal="center" vertical="center"/>
    </xf>
    <xf numFmtId="0" fontId="2" fillId="0" borderId="479" pivotButton="0" quotePrefix="0" xfId="0"/>
    <xf numFmtId="49" fontId="12" fillId="0" borderId="480" applyAlignment="1" pivotButton="0" quotePrefix="0" xfId="0">
      <alignment horizontal="center" vertical="center"/>
    </xf>
    <xf numFmtId="49" fontId="12" fillId="0" borderId="479" applyAlignment="1" pivotButton="0" quotePrefix="0" xfId="0">
      <alignment horizontal="center" vertical="center"/>
    </xf>
    <xf numFmtId="0" fontId="3" fillId="0" borderId="472" applyAlignment="1" pivotButton="0" quotePrefix="0" xfId="0">
      <alignment horizontal="left" vertical="center"/>
    </xf>
    <xf numFmtId="0" fontId="7" fillId="0" borderId="1" applyAlignment="1" pivotButton="0" quotePrefix="0" xfId="0">
      <alignment vertical="top"/>
    </xf>
    <xf numFmtId="0" fontId="3" fillId="0" borderId="272" applyAlignment="1" pivotButton="0" quotePrefix="0" xfId="0">
      <alignment horizontal="left" vertical="center"/>
    </xf>
    <xf numFmtId="0" fontId="3" fillId="0" borderId="14" applyAlignment="1" pivotButton="0" quotePrefix="0" xfId="0">
      <alignment horizontal="center" vertical="center"/>
    </xf>
    <xf numFmtId="0" fontId="3" fillId="0" borderId="331" applyAlignment="1" pivotButton="0" quotePrefix="0" xfId="0">
      <alignment horizontal="center" vertical="center"/>
    </xf>
    <xf numFmtId="0" fontId="3" fillId="0" borderId="291" applyAlignment="1" pivotButton="0" quotePrefix="0" xfId="0">
      <alignment horizontal="left" vertical="center"/>
    </xf>
    <xf numFmtId="49" fontId="3" fillId="0" borderId="481" applyAlignment="1" pivotButton="0" quotePrefix="0" xfId="0">
      <alignment horizontal="center" vertical="center"/>
    </xf>
    <xf numFmtId="49" fontId="3" fillId="0" borderId="477" applyAlignment="1" pivotButton="0" quotePrefix="0" xfId="0">
      <alignment horizontal="center" vertical="center"/>
    </xf>
    <xf numFmtId="1" fontId="3" fillId="0" borderId="474" applyAlignment="1" pivotButton="0" quotePrefix="0" xfId="0">
      <alignment horizontal="center" vertical="center"/>
    </xf>
    <xf numFmtId="0" fontId="3" fillId="0" borderId="482" applyAlignment="1" pivotButton="0" quotePrefix="0" xfId="0">
      <alignment horizontal="left" vertical="center"/>
    </xf>
    <xf numFmtId="0" fontId="3" fillId="0" borderId="465" applyAlignment="1" pivotButton="0" quotePrefix="0" xfId="0">
      <alignment horizontal="center" vertical="center"/>
    </xf>
    <xf numFmtId="0" fontId="3" fillId="0" borderId="483" applyAlignment="1" pivotButton="0" quotePrefix="0" xfId="0">
      <alignment horizontal="center" vertical="center"/>
    </xf>
    <xf numFmtId="0" fontId="2" fillId="0" borderId="484" pivotButton="0" quotePrefix="0" xfId="0"/>
    <xf numFmtId="0" fontId="2" fillId="0" borderId="454" pivotButton="0" quotePrefix="0" xfId="0"/>
    <xf numFmtId="0" fontId="2" fillId="0" borderId="485" pivotButton="0" quotePrefix="0" xfId="0"/>
    <xf numFmtId="0" fontId="2" fillId="0" borderId="486" pivotButton="0" quotePrefix="0" xfId="0"/>
    <xf numFmtId="0" fontId="2" fillId="0" borderId="487" pivotButton="0" quotePrefix="0" xfId="0"/>
    <xf numFmtId="0" fontId="3" fillId="0" borderId="1" applyAlignment="1" pivotButton="0" quotePrefix="0" xfId="0">
      <alignment vertical="top"/>
    </xf>
    <xf numFmtId="1" fontId="17" fillId="5" borderId="488" applyAlignment="1" pivotButton="0" quotePrefix="0" xfId="0">
      <alignment horizontal="center" vertical="center"/>
    </xf>
    <xf numFmtId="0" fontId="2" fillId="0" borderId="489" pivotButton="0" quotePrefix="0" xfId="0"/>
    <xf numFmtId="0" fontId="2" fillId="0" borderId="490" pivotButton="0" quotePrefix="0" xfId="0"/>
    <xf numFmtId="0" fontId="12" fillId="5" borderId="489" applyAlignment="1" pivotButton="0" quotePrefix="0" xfId="0">
      <alignment horizontal="center" vertical="center"/>
    </xf>
    <xf numFmtId="1" fontId="17" fillId="5" borderId="246" applyAlignment="1" pivotButton="0" quotePrefix="0" xfId="0">
      <alignment horizontal="center" vertical="center"/>
    </xf>
    <xf numFmtId="0" fontId="2" fillId="0" borderId="491" pivotButton="0" quotePrefix="0" xfId="0"/>
    <xf numFmtId="0" fontId="12" fillId="0" borderId="492" applyAlignment="1" pivotButton="0" quotePrefix="0" xfId="0">
      <alignment horizontal="center" vertical="center"/>
    </xf>
    <xf numFmtId="0" fontId="12" fillId="0" borderId="294" applyAlignment="1" pivotButton="0" quotePrefix="0" xfId="0">
      <alignment horizontal="justify" vertical="center"/>
    </xf>
    <xf numFmtId="49" fontId="12" fillId="0" borderId="20" applyAlignment="1" pivotButton="0" quotePrefix="0" xfId="0">
      <alignment horizontal="center" vertical="center"/>
    </xf>
    <xf numFmtId="0" fontId="2" fillId="0" borderId="493" pivotButton="0" quotePrefix="0" xfId="0"/>
    <xf numFmtId="0" fontId="12" fillId="0" borderId="494" applyAlignment="1" pivotButton="0" quotePrefix="0" xfId="0">
      <alignment horizontal="center" vertical="center"/>
    </xf>
    <xf numFmtId="0" fontId="12" fillId="0" borderId="40" applyAlignment="1" pivotButton="0" quotePrefix="0" xfId="0">
      <alignment horizontal="justify" vertical="center"/>
    </xf>
    <xf numFmtId="49" fontId="12" fillId="0" borderId="495" applyAlignment="1" pivotButton="0" quotePrefix="0" xfId="0">
      <alignment horizontal="center" vertical="center"/>
    </xf>
    <xf numFmtId="0" fontId="12" fillId="0" borderId="496" applyAlignment="1" pivotButton="0" quotePrefix="0" xfId="0">
      <alignment horizontal="center" vertical="center"/>
    </xf>
    <xf numFmtId="0" fontId="12" fillId="0" borderId="497" applyAlignment="1" pivotButton="0" quotePrefix="0" xfId="0">
      <alignment horizontal="center" vertical="center"/>
    </xf>
    <xf numFmtId="0" fontId="2" fillId="0" borderId="498" pivotButton="0" quotePrefix="0" xfId="0"/>
    <xf numFmtId="0" fontId="12" fillId="0" borderId="499" applyAlignment="1" pivotButton="0" quotePrefix="0" xfId="0">
      <alignment horizontal="center" vertical="center"/>
    </xf>
    <xf numFmtId="0" fontId="2" fillId="0" borderId="500" pivotButton="0" quotePrefix="0" xfId="0"/>
    <xf numFmtId="0" fontId="12" fillId="0" borderId="501" applyAlignment="1" pivotButton="0" quotePrefix="0" xfId="0">
      <alignment horizontal="center" vertical="center"/>
    </xf>
    <xf numFmtId="49" fontId="12" fillId="0" borderId="502" applyAlignment="1" pivotButton="0" quotePrefix="0" xfId="0">
      <alignment horizontal="center" vertical="center"/>
    </xf>
    <xf numFmtId="0" fontId="2" fillId="0" borderId="503" pivotButton="0" quotePrefix="0" xfId="0"/>
    <xf numFmtId="0" fontId="2" fillId="0" borderId="504" pivotButton="0" quotePrefix="0" xfId="0"/>
    <xf numFmtId="0" fontId="12" fillId="0" borderId="505" applyAlignment="1" pivotButton="0" quotePrefix="0" xfId="0">
      <alignment horizontal="center" vertical="center"/>
    </xf>
    <xf numFmtId="0" fontId="12" fillId="0" borderId="95" applyAlignment="1" pivotButton="0" quotePrefix="0" xfId="0">
      <alignment horizontal="justify" vertical="center"/>
    </xf>
    <xf numFmtId="0" fontId="12" fillId="0" borderId="13" applyAlignment="1" pivotButton="0" quotePrefix="0" xfId="0">
      <alignment horizontal="justify" vertical="center"/>
    </xf>
    <xf numFmtId="49" fontId="12" fillId="0" borderId="12" applyAlignment="1" pivotButton="0" quotePrefix="0" xfId="0">
      <alignment horizontal="center" vertical="center"/>
    </xf>
    <xf numFmtId="0" fontId="12" fillId="0" borderId="21" applyAlignment="1" pivotButton="0" quotePrefix="0" xfId="0">
      <alignment horizontal="justify" vertical="center"/>
    </xf>
    <xf numFmtId="49" fontId="12" fillId="0" borderId="45" applyAlignment="1" pivotButton="0" quotePrefix="0" xfId="0">
      <alignment horizontal="center" vertical="center"/>
    </xf>
    <xf numFmtId="0" fontId="43" fillId="2" borderId="1" pivotButton="0" quotePrefix="0" xfId="0"/>
    <xf numFmtId="0" fontId="12" fillId="6" borderId="1" pivotButton="0" quotePrefix="0" xfId="0"/>
    <xf numFmtId="0" fontId="12" fillId="2" borderId="1" applyAlignment="1" pivotButton="0" quotePrefix="0" xfId="0">
      <alignment horizontal="right" vertical="center"/>
    </xf>
    <xf numFmtId="0" fontId="12" fillId="2" borderId="1" applyAlignment="1" pivotButton="0" quotePrefix="0" xfId="0">
      <alignment vertical="center"/>
    </xf>
    <xf numFmtId="0" fontId="12" fillId="2" borderId="1" applyAlignment="1" pivotButton="0" quotePrefix="0" xfId="0">
      <alignment horizontal="left" vertical="center"/>
    </xf>
    <xf numFmtId="0" fontId="12" fillId="2" borderId="1" applyAlignment="1" pivotButton="0" quotePrefix="0" xfId="0">
      <alignment horizontal="right" vertical="top"/>
    </xf>
    <xf numFmtId="0" fontId="39" fillId="2" borderId="1" applyAlignment="1" pivotButton="0" quotePrefix="0" xfId="0">
      <alignment vertical="center"/>
    </xf>
    <xf numFmtId="0" fontId="39" fillId="6" borderId="1" applyAlignment="1" pivotButton="0" quotePrefix="0" xfId="0">
      <alignment vertical="center"/>
    </xf>
    <xf numFmtId="0" fontId="39" fillId="2" borderId="1" applyAlignment="1" pivotButton="0" quotePrefix="0" xfId="0">
      <alignment horizontal="left" vertical="center"/>
    </xf>
    <xf numFmtId="0" fontId="34" fillId="2" borderId="1" pivotButton="0" quotePrefix="0" xfId="0"/>
    <xf numFmtId="0" fontId="7" fillId="0" borderId="194" applyAlignment="1" pivotButton="0" quotePrefix="0" xfId="0">
      <alignment vertical="center"/>
    </xf>
    <xf numFmtId="0" fontId="3" fillId="0" borderId="194" pivotButton="0" quotePrefix="0" xfId="0"/>
    <xf numFmtId="0" fontId="25" fillId="0" borderId="1" pivotButton="0" quotePrefix="0" xfId="0"/>
    <xf numFmtId="0" fontId="34" fillId="2" borderId="1" applyAlignment="1" pivotButton="0" quotePrefix="0" xfId="0">
      <alignment vertical="center"/>
    </xf>
    <xf numFmtId="0" fontId="44" fillId="2" borderId="1" pivotButton="0" quotePrefix="0" xfId="0"/>
    <xf numFmtId="0" fontId="44" fillId="6" borderId="1" pivotButton="0" quotePrefix="0" xfId="0"/>
    <xf numFmtId="0" fontId="43" fillId="6" borderId="1" pivotButton="0" quotePrefix="0" xfId="0"/>
    <xf numFmtId="0" fontId="45" fillId="6" borderId="1" pivotButton="0" quotePrefix="0" xfId="0"/>
    <xf numFmtId="0" fontId="43" fillId="0" borderId="1" pivotButton="0" quotePrefix="0" xfId="0"/>
    <xf numFmtId="0" fontId="46" fillId="0" borderId="1" applyAlignment="1" pivotButton="0" quotePrefix="0" xfId="0">
      <alignment vertical="center"/>
    </xf>
    <xf numFmtId="0" fontId="46" fillId="0" borderId="194" applyAlignment="1" pivotButton="0" quotePrefix="0" xfId="0">
      <alignment vertical="center"/>
    </xf>
    <xf numFmtId="0" fontId="12" fillId="0" borderId="194" pivotButton="0" quotePrefix="0" xfId="0"/>
    <xf numFmtId="0" fontId="3" fillId="0" borderId="506" pivotButton="0" quotePrefix="0" xfId="0"/>
    <xf numFmtId="0" fontId="3" fillId="0" borderId="76" pivotButton="0" quotePrefix="0" xfId="0"/>
    <xf numFmtId="0" fontId="17" fillId="0" borderId="250" applyAlignment="1" pivotButton="0" quotePrefix="0" xfId="0">
      <alignment horizontal="left"/>
    </xf>
    <xf numFmtId="0" fontId="43" fillId="0" borderId="76" pivotButton="0" quotePrefix="0" xfId="0"/>
    <xf numFmtId="0" fontId="3" fillId="0" borderId="250" pivotButton="0" quotePrefix="0" xfId="0"/>
    <xf numFmtId="0" fontId="3" fillId="6" borderId="1" pivotButton="0" quotePrefix="0" xfId="0"/>
    <xf numFmtId="0" fontId="34" fillId="2" borderId="1" applyAlignment="1" pivotButton="0" quotePrefix="0" xfId="0">
      <alignment horizontal="left"/>
    </xf>
    <xf numFmtId="0" fontId="37" fillId="2" borderId="1" pivotButton="0" quotePrefix="0" xfId="0"/>
    <xf numFmtId="0" fontId="44" fillId="0" borderId="1" pivotButton="0" quotePrefix="0" xfId="0"/>
    <xf numFmtId="0" fontId="46" fillId="0" borderId="250" applyAlignment="1" pivotButton="0" quotePrefix="0" xfId="0">
      <alignment vertical="center"/>
    </xf>
    <xf numFmtId="0" fontId="46" fillId="0" borderId="76" applyAlignment="1" pivotButton="0" quotePrefix="0" xfId="0">
      <alignment vertical="center"/>
    </xf>
    <xf numFmtId="0" fontId="25" fillId="0" borderId="76" pivotButton="0" quotePrefix="0" xfId="0"/>
    <xf numFmtId="0" fontId="46" fillId="6" borderId="1" applyAlignment="1" pivotButton="0" quotePrefix="0" xfId="0">
      <alignment vertical="center"/>
    </xf>
    <xf numFmtId="0" fontId="47" fillId="0" borderId="1" applyAlignment="1" pivotButton="0" quotePrefix="0" xfId="0">
      <alignment vertical="center"/>
    </xf>
    <xf numFmtId="0" fontId="47" fillId="2" borderId="1" applyAlignment="1" pivotButton="0" quotePrefix="0" xfId="0">
      <alignment vertical="center"/>
    </xf>
    <xf numFmtId="0" fontId="46" fillId="2" borderId="1" applyAlignment="1" pivotButton="0" quotePrefix="0" xfId="0">
      <alignment vertical="center"/>
    </xf>
    <xf numFmtId="0" fontId="46" fillId="2" borderId="1" applyAlignment="1" pivotButton="0" quotePrefix="0" xfId="0">
      <alignment horizontal="left" vertical="center"/>
    </xf>
    <xf numFmtId="0" fontId="7" fillId="6" borderId="1" applyAlignment="1" pivotButton="0" quotePrefix="0" xfId="0">
      <alignment vertical="center"/>
    </xf>
    <xf numFmtId="0" fontId="48" fillId="0" borderId="1" applyAlignment="1" pivotButton="0" quotePrefix="0" xfId="0">
      <alignment vertical="center"/>
    </xf>
    <xf numFmtId="0" fontId="48" fillId="2" borderId="1" applyAlignment="1" pivotButton="0" quotePrefix="0" xfId="0">
      <alignment vertical="center"/>
    </xf>
    <xf numFmtId="0" fontId="7" fillId="2" borderId="1" applyAlignment="1" pivotButton="0" quotePrefix="0" xfId="0">
      <alignment vertical="center"/>
    </xf>
    <xf numFmtId="0" fontId="7" fillId="2" borderId="1" applyAlignment="1" pivotButton="0" quotePrefix="0" xfId="0">
      <alignment horizontal="left" vertical="center"/>
    </xf>
    <xf numFmtId="0" fontId="7" fillId="0" borderId="1" applyAlignment="1" pivotButton="0" quotePrefix="0" xfId="0">
      <alignment vertical="center"/>
    </xf>
    <xf numFmtId="0" fontId="1" fillId="0" borderId="1" applyAlignment="1" pivotButton="0" quotePrefix="0" xfId="0">
      <alignment horizontal="center"/>
    </xf>
    <xf numFmtId="0" fontId="1" fillId="0" borderId="1" applyAlignment="1" pivotButton="0" quotePrefix="0" xfId="0">
      <alignment vertical="center"/>
    </xf>
    <xf numFmtId="0" fontId="16" fillId="0" borderId="2" applyAlignment="1" pivotButton="0" quotePrefix="0" xfId="0">
      <alignment horizontal="center" vertical="center"/>
    </xf>
    <xf numFmtId="0" fontId="12" fillId="0" borderId="10" applyAlignment="1" pivotButton="0" quotePrefix="0" xfId="0">
      <alignment horizontal="center" vertical="center"/>
    </xf>
    <xf numFmtId="0" fontId="17" fillId="0" borderId="21" applyAlignment="1" pivotButton="0" quotePrefix="0" xfId="0">
      <alignment horizontal="center" vertical="center"/>
    </xf>
    <xf numFmtId="0" fontId="17" fillId="0" borderId="22" applyAlignment="1" pivotButton="0" quotePrefix="0" xfId="0">
      <alignment horizontal="center" vertical="center"/>
    </xf>
    <xf numFmtId="0" fontId="17" fillId="0" borderId="23" applyAlignment="1" pivotButton="0" quotePrefix="0" xfId="0">
      <alignment horizontal="center" vertical="center"/>
    </xf>
    <xf numFmtId="0" fontId="18" fillId="0" borderId="20" applyAlignment="1" pivotButton="0" quotePrefix="0" xfId="0">
      <alignment horizontal="center" vertical="center"/>
    </xf>
    <xf numFmtId="0" fontId="18" fillId="0" borderId="507" applyAlignment="1" pivotButton="0" quotePrefix="0" xfId="0">
      <alignment horizontal="left" vertical="center"/>
    </xf>
    <xf numFmtId="0" fontId="18" fillId="0" borderId="30" applyAlignment="1" pivotButton="0" quotePrefix="0" xfId="0">
      <alignment horizontal="center" vertical="center"/>
    </xf>
    <xf numFmtId="0" fontId="18" fillId="0" borderId="34" applyAlignment="1" pivotButton="0" quotePrefix="0" xfId="0">
      <alignment horizontal="center" vertical="center"/>
    </xf>
    <xf numFmtId="0" fontId="18" fillId="0" borderId="391" applyAlignment="1" pivotButton="0" quotePrefix="0" xfId="0">
      <alignment horizontal="center" vertical="center"/>
    </xf>
    <xf numFmtId="49" fontId="18" fillId="0" borderId="38" applyAlignment="1" pivotButton="0" quotePrefix="0" xfId="0">
      <alignment horizontal="center" vertical="center"/>
    </xf>
    <xf numFmtId="0" fontId="18" fillId="0" borderId="38" applyAlignment="1" pivotButton="0" quotePrefix="0" xfId="0">
      <alignment horizontal="center" vertical="center"/>
    </xf>
    <xf numFmtId="0" fontId="18" fillId="0" borderId="508" applyAlignment="1" pivotButton="0" quotePrefix="0" xfId="0">
      <alignment horizontal="center" vertical="center"/>
    </xf>
    <xf numFmtId="0" fontId="18" fillId="0" borderId="44" applyAlignment="1" pivotButton="0" quotePrefix="0" xfId="0">
      <alignment horizontal="center" vertical="center"/>
    </xf>
    <xf numFmtId="0" fontId="18" fillId="0" borderId="45" applyAlignment="1" pivotButton="0" quotePrefix="0" xfId="0">
      <alignment horizontal="center" vertical="center"/>
    </xf>
    <xf numFmtId="0" fontId="18" fillId="0" borderId="509" applyAlignment="1" pivotButton="0" quotePrefix="0" xfId="0">
      <alignment horizontal="center" vertical="center"/>
    </xf>
    <xf numFmtId="0" fontId="18" fillId="0" borderId="22" applyAlignment="1" pivotButton="0" quotePrefix="0" xfId="0">
      <alignment horizontal="center" vertical="center"/>
    </xf>
    <xf numFmtId="49" fontId="18" fillId="0" borderId="22" applyAlignment="1" pivotButton="0" quotePrefix="0" xfId="0">
      <alignment horizontal="center" vertical="center"/>
    </xf>
    <xf numFmtId="49" fontId="18" fillId="0" borderId="510" applyAlignment="1" pivotButton="0" quotePrefix="0" xfId="0">
      <alignment horizontal="center" vertical="center"/>
    </xf>
    <xf numFmtId="0" fontId="18" fillId="0" borderId="47" applyAlignment="1" pivotButton="0" quotePrefix="0" xfId="0">
      <alignment horizontal="center" vertical="center"/>
    </xf>
    <xf numFmtId="0" fontId="5" fillId="0" borderId="25" applyAlignment="1" pivotButton="0" quotePrefix="0" xfId="0">
      <alignment horizontal="center"/>
    </xf>
    <xf numFmtId="0" fontId="12" fillId="6" borderId="78" applyAlignment="1" pivotButton="0" quotePrefix="0" xfId="0">
      <alignment horizontal="center" vertical="center"/>
    </xf>
    <xf numFmtId="0" fontId="12" fillId="6" borderId="80" applyAlignment="1" pivotButton="0" quotePrefix="0" xfId="0">
      <alignment horizontal="center" vertical="center"/>
    </xf>
    <xf numFmtId="0" fontId="2" fillId="0" borderId="511" pivotButton="0" quotePrefix="0" xfId="0"/>
    <xf numFmtId="0" fontId="12" fillId="6" borderId="83" applyAlignment="1" pivotButton="0" quotePrefix="0" xfId="0">
      <alignment horizontal="center" vertical="center"/>
    </xf>
    <xf numFmtId="0" fontId="16" fillId="6" borderId="70" applyAlignment="1" pivotButton="0" quotePrefix="0" xfId="0">
      <alignment horizontal="center" vertical="center"/>
    </xf>
    <xf numFmtId="0" fontId="16" fillId="6" borderId="84" applyAlignment="1" pivotButton="0" quotePrefix="0" xfId="0">
      <alignment horizontal="center" vertical="center"/>
    </xf>
    <xf numFmtId="0" fontId="16" fillId="6" borderId="86" applyAlignment="1" pivotButton="0" quotePrefix="0" xfId="0">
      <alignment horizontal="center" vertical="center"/>
    </xf>
    <xf numFmtId="0" fontId="12" fillId="6" borderId="75" applyAlignment="1" pivotButton="0" quotePrefix="0" xfId="0">
      <alignment horizontal="right" vertical="center"/>
    </xf>
    <xf numFmtId="0" fontId="17" fillId="6" borderId="90" applyAlignment="1" pivotButton="0" quotePrefix="0" xfId="0">
      <alignment horizontal="center" vertical="center"/>
    </xf>
    <xf numFmtId="0" fontId="17" fillId="6" borderId="90" applyAlignment="1" pivotButton="0" quotePrefix="0" xfId="0">
      <alignment horizontal="left" vertical="center"/>
    </xf>
    <xf numFmtId="0" fontId="12" fillId="6" borderId="80" applyAlignment="1" pivotButton="0" quotePrefix="0" xfId="0">
      <alignment horizontal="right" vertical="center"/>
    </xf>
    <xf numFmtId="0" fontId="12" fillId="6" borderId="77" applyAlignment="1" pivotButton="0" quotePrefix="0" xfId="0">
      <alignment horizontal="right" vertical="center"/>
    </xf>
    <xf numFmtId="0" fontId="12" fillId="0" borderId="77" applyAlignment="1" pivotButton="0" quotePrefix="0" xfId="0">
      <alignment horizontal="right" vertical="center"/>
    </xf>
    <xf numFmtId="0" fontId="17" fillId="0" borderId="90" applyAlignment="1" pivotButton="0" quotePrefix="0" xfId="0">
      <alignment horizontal="left" vertical="center"/>
    </xf>
    <xf numFmtId="0" fontId="12" fillId="0" borderId="80" applyAlignment="1" pivotButton="0" quotePrefix="0" xfId="0">
      <alignment horizontal="right" vertical="center"/>
    </xf>
    <xf numFmtId="0" fontId="17" fillId="6" borderId="512" applyAlignment="1" pivotButton="0" quotePrefix="0" xfId="0">
      <alignment horizontal="center"/>
    </xf>
    <xf numFmtId="0" fontId="17" fillId="6" borderId="513" applyAlignment="1" pivotButton="0" quotePrefix="0" xfId="0">
      <alignment horizontal="center"/>
    </xf>
    <xf numFmtId="0" fontId="17" fillId="6" borderId="514" applyAlignment="1" pivotButton="0" quotePrefix="0" xfId="0">
      <alignment horizontal="center"/>
    </xf>
    <xf numFmtId="0" fontId="17" fillId="6" borderId="249" applyAlignment="1" pivotButton="0" quotePrefix="0" xfId="0">
      <alignment horizontal="center"/>
    </xf>
    <xf numFmtId="0" fontId="17" fillId="6" borderId="515" applyAlignment="1" pivotButton="0" quotePrefix="0" xfId="0">
      <alignment horizontal="center"/>
    </xf>
    <xf numFmtId="0" fontId="17" fillId="6" borderId="516" applyAlignment="1" pivotButton="0" quotePrefix="0" xfId="0">
      <alignment horizontal="center"/>
    </xf>
    <xf numFmtId="0" fontId="17" fillId="6" borderId="517" applyAlignment="1" pivotButton="0" quotePrefix="0" xfId="0">
      <alignment horizontal="center"/>
    </xf>
    <xf numFmtId="0" fontId="17" fillId="6" borderId="518" applyAlignment="1" pivotButton="0" quotePrefix="0" xfId="0">
      <alignment horizontal="center"/>
    </xf>
    <xf numFmtId="0" fontId="17" fillId="0" borderId="513" applyAlignment="1" pivotButton="0" quotePrefix="0" xfId="0">
      <alignment horizontal="center"/>
    </xf>
    <xf numFmtId="0" fontId="17" fillId="0" borderId="514" applyAlignment="1" pivotButton="0" quotePrefix="0" xfId="0">
      <alignment horizontal="center"/>
    </xf>
    <xf numFmtId="0" fontId="17" fillId="0" borderId="249" applyAlignment="1" pivotButton="0" quotePrefix="0" xfId="0">
      <alignment horizontal="center"/>
    </xf>
    <xf numFmtId="0" fontId="17" fillId="0" borderId="515" applyAlignment="1" pivotButton="0" quotePrefix="0" xfId="0">
      <alignment horizontal="center"/>
    </xf>
    <xf numFmtId="0" fontId="17" fillId="0" borderId="516" applyAlignment="1" pivotButton="0" quotePrefix="0" xfId="0">
      <alignment horizontal="center"/>
    </xf>
    <xf numFmtId="0" fontId="17" fillId="0" borderId="517" applyAlignment="1" pivotButton="0" quotePrefix="0" xfId="0">
      <alignment horizontal="center"/>
    </xf>
    <xf numFmtId="0" fontId="17" fillId="0" borderId="518" applyAlignment="1" pivotButton="0" quotePrefix="0" xfId="0">
      <alignment horizontal="center"/>
    </xf>
    <xf numFmtId="0" fontId="16" fillId="0" borderId="518" applyAlignment="1" pivotButton="0" quotePrefix="0" xfId="0">
      <alignment horizontal="center"/>
    </xf>
    <xf numFmtId="0" fontId="2" fillId="0" borderId="121" pivotButton="0" quotePrefix="0" xfId="0"/>
    <xf numFmtId="49" fontId="11" fillId="7" borderId="108" applyAlignment="1" pivotButton="0" quotePrefix="0" xfId="0">
      <alignment horizontal="center" vertical="center"/>
    </xf>
    <xf numFmtId="0" fontId="13" fillId="7" borderId="108" applyAlignment="1" pivotButton="0" quotePrefix="0" xfId="0">
      <alignment horizontal="left" vertical="center"/>
    </xf>
    <xf numFmtId="0" fontId="13" fillId="7" borderId="53" applyAlignment="1" pivotButton="0" quotePrefix="0" xfId="0">
      <alignment horizontal="left" vertical="center"/>
    </xf>
    <xf numFmtId="0" fontId="39" fillId="7" borderId="110" applyAlignment="1" pivotButton="0" quotePrefix="0" xfId="0">
      <alignment horizontal="center"/>
    </xf>
    <xf numFmtId="1" fontId="11" fillId="7" borderId="108" applyAlignment="1" pivotButton="0" quotePrefix="0" xfId="0">
      <alignment horizontal="center" vertical="center"/>
    </xf>
    <xf numFmtId="1" fontId="11" fillId="7" borderId="109" applyAlignment="1" pivotButton="0" quotePrefix="0" xfId="0">
      <alignment horizontal="center" vertical="center"/>
    </xf>
    <xf numFmtId="1" fontId="11" fillId="7" borderId="112" applyAlignment="1" pivotButton="0" quotePrefix="0" xfId="0">
      <alignment horizontal="center" vertical="center"/>
    </xf>
    <xf numFmtId="1" fontId="11" fillId="7" borderId="113" applyAlignment="1" pivotButton="0" quotePrefix="0" xfId="0">
      <alignment horizontal="center" vertical="center"/>
    </xf>
    <xf numFmtId="0" fontId="18" fillId="7" borderId="180" applyAlignment="1" pivotButton="0" quotePrefix="0" xfId="0">
      <alignment horizontal="center" vertical="center"/>
    </xf>
    <xf numFmtId="0" fontId="18" fillId="7" borderId="53" applyAlignment="1" pivotButton="0" quotePrefix="0" xfId="0">
      <alignment horizontal="center" vertical="center"/>
    </xf>
    <xf numFmtId="0" fontId="18" fillId="7" borderId="113" applyAlignment="1" pivotButton="0" quotePrefix="0" xfId="0">
      <alignment horizontal="center" vertical="center"/>
    </xf>
    <xf numFmtId="0" fontId="18" fillId="7" borderId="115" applyAlignment="1" pivotButton="0" quotePrefix="0" xfId="0">
      <alignment horizontal="center" vertical="center"/>
    </xf>
    <xf numFmtId="0" fontId="18" fillId="7" borderId="116" applyAlignment="1" pivotButton="0" quotePrefix="0" xfId="0">
      <alignment horizontal="center" vertical="center"/>
    </xf>
    <xf numFmtId="0" fontId="18" fillId="7" borderId="119" applyAlignment="1" pivotButton="0" quotePrefix="0" xfId="0">
      <alignment horizontal="center" vertical="center"/>
    </xf>
    <xf numFmtId="0" fontId="18" fillId="7" borderId="114" applyAlignment="1" pivotButton="0" quotePrefix="0" xfId="0">
      <alignment horizontal="center" vertical="center"/>
    </xf>
    <xf numFmtId="0" fontId="18" fillId="7" borderId="117" applyAlignment="1" pivotButton="0" quotePrefix="0" xfId="0">
      <alignment horizontal="center" vertical="center"/>
    </xf>
    <xf numFmtId="0" fontId="18" fillId="7" borderId="118" applyAlignment="1" pivotButton="0" quotePrefix="0" xfId="0">
      <alignment horizontal="center" vertical="center"/>
    </xf>
    <xf numFmtId="0" fontId="18" fillId="7" borderId="108" applyAlignment="1" pivotButton="0" quotePrefix="0" xfId="0">
      <alignment horizontal="center" vertical="center"/>
    </xf>
    <xf numFmtId="0" fontId="18" fillId="7" borderId="112" applyAlignment="1" pivotButton="0" quotePrefix="0" xfId="0">
      <alignment horizontal="center" vertical="center"/>
    </xf>
    <xf numFmtId="0" fontId="30" fillId="7" borderId="108" applyAlignment="1" pivotButton="0" quotePrefix="0" xfId="0">
      <alignment horizontal="center" vertical="center"/>
    </xf>
    <xf numFmtId="0" fontId="16" fillId="7" borderId="120" applyAlignment="1" pivotButton="0" quotePrefix="0" xfId="0">
      <alignment vertical="center"/>
    </xf>
    <xf numFmtId="49" fontId="11" fillId="7" borderId="122" applyAlignment="1" pivotButton="0" quotePrefix="0" xfId="0">
      <alignment horizontal="center" vertical="center"/>
    </xf>
    <xf numFmtId="0" fontId="13" fillId="7" borderId="122" applyAlignment="1" pivotButton="0" quotePrefix="0" xfId="0">
      <alignment horizontal="left" vertical="center"/>
    </xf>
    <xf numFmtId="0" fontId="13" fillId="7" borderId="92" applyAlignment="1" pivotButton="0" quotePrefix="0" xfId="0">
      <alignment horizontal="left" vertical="center"/>
    </xf>
    <xf numFmtId="0" fontId="12" fillId="7" borderId="122" applyAlignment="1" pivotButton="0" quotePrefix="0" xfId="0">
      <alignment horizontal="center" vertical="center"/>
    </xf>
    <xf numFmtId="1" fontId="12" fillId="7" borderId="221" applyAlignment="1" pivotButton="0" quotePrefix="0" xfId="0">
      <alignment horizontal="center" vertical="center"/>
    </xf>
    <xf numFmtId="0" fontId="12" fillId="7" borderId="519" applyAlignment="1" pivotButton="0" quotePrefix="0" xfId="0">
      <alignment horizontal="center" vertical="center"/>
    </xf>
    <xf numFmtId="0" fontId="2" fillId="0" borderId="520" pivotButton="0" quotePrefix="0" xfId="0"/>
    <xf numFmtId="0" fontId="12" fillId="7" borderId="521" applyAlignment="1" pivotButton="0" quotePrefix="0" xfId="0">
      <alignment horizontal="center" vertical="center"/>
    </xf>
    <xf numFmtId="0" fontId="12" fillId="7" borderId="223" applyAlignment="1" pivotButton="0" quotePrefix="0" xfId="0">
      <alignment horizontal="center" vertical="center"/>
    </xf>
    <xf numFmtId="0" fontId="12" fillId="7" borderId="522" applyAlignment="1" pivotButton="0" quotePrefix="0" xfId="0">
      <alignment horizontal="center" vertical="center"/>
    </xf>
    <xf numFmtId="0" fontId="12" fillId="7" borderId="523" applyAlignment="1" pivotButton="0" quotePrefix="0" xfId="0">
      <alignment horizontal="center" vertical="center"/>
    </xf>
    <xf numFmtId="0" fontId="16" fillId="7" borderId="127" applyAlignment="1" pivotButton="0" quotePrefix="0" xfId="0">
      <alignment horizontal="center" vertical="center"/>
    </xf>
    <xf numFmtId="0" fontId="16" fillId="7" borderId="128" applyAlignment="1" pivotButton="0" quotePrefix="0" xfId="0">
      <alignment horizontal="center" vertical="center"/>
    </xf>
    <xf numFmtId="0" fontId="16" fillId="7" borderId="82" applyAlignment="1" pivotButton="0" quotePrefix="0" xfId="0">
      <alignment horizontal="center" vertical="center"/>
    </xf>
    <xf numFmtId="0" fontId="16" fillId="7" borderId="98" applyAlignment="1" pivotButton="0" quotePrefix="0" xfId="0">
      <alignment horizontal="center" vertical="center"/>
    </xf>
    <xf numFmtId="0" fontId="16" fillId="7" borderId="129" applyAlignment="1" pivotButton="0" quotePrefix="0" xfId="0">
      <alignment horizontal="center" vertical="center"/>
    </xf>
    <xf numFmtId="0" fontId="16" fillId="7" borderId="121" applyAlignment="1" pivotButton="0" quotePrefix="0" xfId="0">
      <alignment horizontal="center" vertical="center"/>
    </xf>
    <xf numFmtId="0" fontId="16" fillId="7" borderId="130" applyAlignment="1" pivotButton="0" quotePrefix="0" xfId="0">
      <alignment horizontal="center" vertical="center"/>
    </xf>
    <xf numFmtId="0" fontId="16" fillId="7" borderId="81" applyAlignment="1" pivotButton="0" quotePrefix="0" xfId="0">
      <alignment horizontal="center" vertical="center"/>
    </xf>
    <xf numFmtId="0" fontId="16" fillId="7" borderId="131" applyAlignment="1" pivotButton="0" quotePrefix="0" xfId="0">
      <alignment horizontal="center" vertical="center"/>
    </xf>
    <xf numFmtId="0" fontId="16" fillId="7" borderId="132" applyAlignment="1" pivotButton="0" quotePrefix="0" xfId="0">
      <alignment horizontal="center" vertical="center"/>
    </xf>
    <xf numFmtId="0" fontId="16" fillId="7" borderId="92" applyAlignment="1" pivotButton="0" quotePrefix="0" xfId="0">
      <alignment horizontal="center" vertical="center"/>
    </xf>
    <xf numFmtId="0" fontId="16" fillId="7" borderId="133" applyAlignment="1" pivotButton="0" quotePrefix="0" xfId="0">
      <alignment horizontal="center" vertical="center"/>
    </xf>
    <xf numFmtId="0" fontId="12" fillId="7" borderId="81" applyAlignment="1" pivotButton="0" quotePrefix="0" xfId="0">
      <alignment horizontal="center" vertical="center"/>
    </xf>
    <xf numFmtId="0" fontId="12" fillId="7" borderId="134" applyAlignment="1" pivotButton="0" quotePrefix="0" xfId="0">
      <alignment horizontal="left" vertical="center"/>
    </xf>
    <xf numFmtId="0" fontId="39" fillId="7" borderId="1" pivotButton="0" quotePrefix="0" xfId="0"/>
    <xf numFmtId="0" fontId="16" fillId="6" borderId="142" applyAlignment="1" pivotButton="0" quotePrefix="0" xfId="0">
      <alignment horizontal="center" vertical="center"/>
    </xf>
    <xf numFmtId="0" fontId="16" fillId="6" borderId="128" applyAlignment="1" pivotButton="0" quotePrefix="0" xfId="0">
      <alignment horizontal="center" vertical="center"/>
    </xf>
    <xf numFmtId="0" fontId="16" fillId="6" borderId="141" applyAlignment="1" pivotButton="0" quotePrefix="0" xfId="0">
      <alignment horizontal="center" vertical="center"/>
    </xf>
    <xf numFmtId="0" fontId="16" fillId="6" borderId="143" applyAlignment="1" pivotButton="0" quotePrefix="0" xfId="0">
      <alignment horizontal="center" vertical="center"/>
    </xf>
    <xf numFmtId="0" fontId="16" fillId="6" borderId="139" applyAlignment="1" pivotButton="0" quotePrefix="0" xfId="0">
      <alignment horizontal="center" vertical="center"/>
    </xf>
    <xf numFmtId="0" fontId="16" fillId="6" borderId="121" applyAlignment="1" pivotButton="0" quotePrefix="0" xfId="0">
      <alignment horizontal="center" vertical="center"/>
    </xf>
    <xf numFmtId="0" fontId="16" fillId="6" borderId="82" applyAlignment="1" pivotButton="0" quotePrefix="0" xfId="0">
      <alignment horizontal="center" vertical="center"/>
    </xf>
    <xf numFmtId="0" fontId="16" fillId="6" borderId="130" applyAlignment="1" pivotButton="0" quotePrefix="0" xfId="0">
      <alignment horizontal="center" vertical="center"/>
    </xf>
    <xf numFmtId="0" fontId="16" fillId="6" borderId="81" applyAlignment="1" pivotButton="0" quotePrefix="0" xfId="0">
      <alignment horizontal="center" vertical="center"/>
    </xf>
    <xf numFmtId="0" fontId="16" fillId="6" borderId="131" applyAlignment="1" pivotButton="0" quotePrefix="0" xfId="0">
      <alignment horizontal="center" vertical="center"/>
    </xf>
    <xf numFmtId="0" fontId="16" fillId="0" borderId="81" applyAlignment="1" pivotButton="0" quotePrefix="0" xfId="0">
      <alignment horizontal="center" vertical="center"/>
    </xf>
    <xf numFmtId="0" fontId="16" fillId="0" borderId="82" applyAlignment="1" pivotButton="0" quotePrefix="0" xfId="0">
      <alignment horizontal="center" vertical="center"/>
    </xf>
    <xf numFmtId="0" fontId="16" fillId="0" borderId="98" applyAlignment="1" pivotButton="0" quotePrefix="0" xfId="0">
      <alignment horizontal="center" vertical="center"/>
    </xf>
    <xf numFmtId="0" fontId="16" fillId="0" borderId="129" applyAlignment="1" pivotButton="0" quotePrefix="0" xfId="0">
      <alignment horizontal="center" vertical="center"/>
    </xf>
    <xf numFmtId="0" fontId="16" fillId="0" borderId="121" applyAlignment="1" pivotButton="0" quotePrefix="0" xfId="0">
      <alignment horizontal="center" vertical="center"/>
    </xf>
    <xf numFmtId="0" fontId="16" fillId="0" borderId="141" applyAlignment="1" pivotButton="0" quotePrefix="0" xfId="0">
      <alignment horizontal="center" vertical="center"/>
    </xf>
    <xf numFmtId="0" fontId="16" fillId="0" borderId="145" applyAlignment="1" pivotButton="0" quotePrefix="0" xfId="0">
      <alignment horizontal="center" vertical="center"/>
    </xf>
    <xf numFmtId="0" fontId="16" fillId="0" borderId="144" applyAlignment="1" pivotButton="0" quotePrefix="0" xfId="0">
      <alignment horizontal="center" vertical="center"/>
    </xf>
    <xf numFmtId="0" fontId="16" fillId="0" borderId="135" applyAlignment="1" pivotButton="0" quotePrefix="0" xfId="0">
      <alignment horizontal="center" vertical="center"/>
    </xf>
    <xf numFmtId="0" fontId="16" fillId="0" borderId="140" applyAlignment="1" pivotButton="0" quotePrefix="0" xfId="0">
      <alignment horizontal="center" vertical="center"/>
    </xf>
    <xf numFmtId="0" fontId="16" fillId="0" borderId="136" applyAlignment="1" pivotButton="0" quotePrefix="0" xfId="0">
      <alignment horizontal="center" vertical="center"/>
    </xf>
    <xf numFmtId="0" fontId="16" fillId="0" borderId="138" applyAlignment="1" pivotButton="0" quotePrefix="0" xfId="0">
      <alignment horizontal="center" vertical="center"/>
    </xf>
    <xf numFmtId="0" fontId="12" fillId="6" borderId="147" applyAlignment="1" pivotButton="0" quotePrefix="0" xfId="0">
      <alignment horizontal="left" vertical="center"/>
    </xf>
    <xf numFmtId="0" fontId="39" fillId="0" borderId="1" pivotButton="0" quotePrefix="0" xfId="0"/>
    <xf numFmtId="49" fontId="11" fillId="4" borderId="135" applyAlignment="1" pivotButton="0" quotePrefix="0" xfId="0">
      <alignment horizontal="center" vertical="center"/>
    </xf>
    <xf numFmtId="0" fontId="13" fillId="4" borderId="135" applyAlignment="1" pivotButton="0" quotePrefix="0" xfId="0">
      <alignment horizontal="left" vertical="center"/>
    </xf>
    <xf numFmtId="0" fontId="3" fillId="4" borderId="136" applyAlignment="1" pivotButton="0" quotePrefix="0" xfId="0">
      <alignment horizontal="left" vertical="center"/>
    </xf>
    <xf numFmtId="1" fontId="12" fillId="4" borderId="135" applyAlignment="1" pivotButton="0" quotePrefix="0" xfId="0">
      <alignment horizontal="center" vertical="center"/>
    </xf>
    <xf numFmtId="0" fontId="16" fillId="4" borderId="142" applyAlignment="1" pivotButton="0" quotePrefix="0" xfId="0">
      <alignment horizontal="center" vertical="center"/>
    </xf>
    <xf numFmtId="0" fontId="16" fillId="4" borderId="128" applyAlignment="1" pivotButton="0" quotePrefix="0" xfId="0">
      <alignment horizontal="center" vertical="center"/>
    </xf>
    <xf numFmtId="0" fontId="16" fillId="4" borderId="141" applyAlignment="1" pivotButton="0" quotePrefix="0" xfId="0">
      <alignment horizontal="center" vertical="center"/>
    </xf>
    <xf numFmtId="0" fontId="16" fillId="4" borderId="143" applyAlignment="1" pivotButton="0" quotePrefix="0" xfId="0">
      <alignment horizontal="center" vertical="center"/>
    </xf>
    <xf numFmtId="0" fontId="16" fillId="4" borderId="139" applyAlignment="1" pivotButton="0" quotePrefix="0" xfId="0">
      <alignment horizontal="center" vertical="center"/>
    </xf>
    <xf numFmtId="0" fontId="16" fillId="4" borderId="136" applyAlignment="1" pivotButton="0" quotePrefix="0" xfId="0">
      <alignment horizontal="center" vertical="center"/>
    </xf>
    <xf numFmtId="0" fontId="16" fillId="4" borderId="121" applyAlignment="1" pivotButton="0" quotePrefix="0" xfId="0">
      <alignment horizontal="center" vertical="center"/>
    </xf>
    <xf numFmtId="0" fontId="16" fillId="4" borderId="82" applyAlignment="1" pivotButton="0" quotePrefix="0" xfId="0">
      <alignment horizontal="center" vertical="center"/>
    </xf>
    <xf numFmtId="0" fontId="16" fillId="4" borderId="130" applyAlignment="1" pivotButton="0" quotePrefix="0" xfId="0">
      <alignment horizontal="center" vertical="center"/>
    </xf>
    <xf numFmtId="0" fontId="16" fillId="4" borderId="81" applyAlignment="1" pivotButton="0" quotePrefix="0" xfId="0">
      <alignment horizontal="center" vertical="center"/>
    </xf>
    <xf numFmtId="0" fontId="16" fillId="4" borderId="131" applyAlignment="1" pivotButton="0" quotePrefix="0" xfId="0">
      <alignment horizontal="center" vertical="center"/>
    </xf>
    <xf numFmtId="0" fontId="16" fillId="4" borderId="98" applyAlignment="1" pivotButton="0" quotePrefix="0" xfId="0">
      <alignment horizontal="center" vertical="center"/>
    </xf>
    <xf numFmtId="0" fontId="16" fillId="4" borderId="129" applyAlignment="1" pivotButton="0" quotePrefix="0" xfId="0">
      <alignment horizontal="center" vertical="center"/>
    </xf>
    <xf numFmtId="0" fontId="16" fillId="4" borderId="145" applyAlignment="1" pivotButton="0" quotePrefix="0" xfId="0">
      <alignment horizontal="center" vertical="center"/>
    </xf>
    <xf numFmtId="0" fontId="16" fillId="4" borderId="144" applyAlignment="1" pivotButton="0" quotePrefix="0" xfId="0">
      <alignment horizontal="center" vertical="center"/>
    </xf>
    <xf numFmtId="0" fontId="16" fillId="4" borderId="135" applyAlignment="1" pivotButton="0" quotePrefix="0" xfId="0">
      <alignment horizontal="center" vertical="center"/>
    </xf>
    <xf numFmtId="0" fontId="16" fillId="4" borderId="140" applyAlignment="1" pivotButton="0" quotePrefix="0" xfId="0">
      <alignment horizontal="center" vertical="center"/>
    </xf>
    <xf numFmtId="0" fontId="16" fillId="4" borderId="138" applyAlignment="1" pivotButton="0" quotePrefix="0" xfId="0">
      <alignment horizontal="center" vertical="center"/>
    </xf>
    <xf numFmtId="0" fontId="25" fillId="4" borderId="92" applyAlignment="1" pivotButton="0" quotePrefix="0" xfId="0">
      <alignment horizontal="left" vertical="center"/>
    </xf>
    <xf numFmtId="0" fontId="12" fillId="4" borderId="136" applyAlignment="1" pivotButton="0" quotePrefix="0" xfId="0">
      <alignment horizontal="right" vertical="center"/>
    </xf>
    <xf numFmtId="0" fontId="12" fillId="4" borderId="136" applyAlignment="1" pivotButton="0" quotePrefix="0" xfId="0">
      <alignment horizontal="left" vertical="center"/>
    </xf>
    <xf numFmtId="0" fontId="12" fillId="4" borderId="524" applyAlignment="1" pivotButton="0" quotePrefix="0" xfId="0">
      <alignment horizontal="center" vertical="center"/>
    </xf>
    <xf numFmtId="0" fontId="2" fillId="0" borderId="525" pivotButton="0" quotePrefix="0" xfId="0"/>
    <xf numFmtId="0" fontId="16" fillId="4" borderId="153" applyAlignment="1" pivotButton="0" quotePrefix="0" xfId="0">
      <alignment horizontal="center" vertical="center"/>
    </xf>
    <xf numFmtId="0" fontId="12" fillId="4" borderId="154" applyAlignment="1" pivotButton="0" quotePrefix="0" xfId="0">
      <alignment horizontal="center" vertical="center"/>
    </xf>
    <xf numFmtId="49" fontId="11" fillId="7" borderId="137" applyAlignment="1" pivotButton="0" quotePrefix="0" xfId="0">
      <alignment horizontal="center" vertical="center"/>
    </xf>
    <xf numFmtId="0" fontId="13" fillId="7" borderId="148" applyAlignment="1" pivotButton="0" quotePrefix="0" xfId="0">
      <alignment horizontal="left" vertical="center"/>
    </xf>
    <xf numFmtId="0" fontId="13" fillId="7" borderId="150" applyAlignment="1" pivotButton="0" quotePrefix="0" xfId="0">
      <alignment horizontal="left" vertical="center"/>
    </xf>
    <xf numFmtId="0" fontId="12" fillId="7" borderId="137" applyAlignment="1" pivotButton="0" quotePrefix="0" xfId="0">
      <alignment horizontal="center" vertical="center"/>
    </xf>
    <xf numFmtId="0" fontId="12" fillId="7" borderId="151" applyAlignment="1" pivotButton="0" quotePrefix="0" xfId="0">
      <alignment horizontal="center" vertical="center"/>
    </xf>
    <xf numFmtId="0" fontId="12" fillId="7" borderId="524" applyAlignment="1" pivotButton="0" quotePrefix="0" xfId="0">
      <alignment horizontal="center" vertical="center"/>
    </xf>
    <xf numFmtId="0" fontId="12" fillId="7" borderId="140" applyAlignment="1" pivotButton="0" quotePrefix="0" xfId="0">
      <alignment horizontal="center" vertical="center"/>
    </xf>
    <xf numFmtId="0" fontId="12" fillId="7" borderId="139" applyAlignment="1" pivotButton="0" quotePrefix="0" xfId="0">
      <alignment horizontal="center" vertical="center"/>
    </xf>
    <xf numFmtId="0" fontId="12" fillId="7" borderId="128" applyAlignment="1" pivotButton="0" quotePrefix="0" xfId="0">
      <alignment horizontal="center" vertical="center"/>
    </xf>
    <xf numFmtId="0" fontId="12" fillId="7" borderId="138" applyAlignment="1" pivotButton="0" quotePrefix="0" xfId="0">
      <alignment horizontal="center" vertical="center"/>
    </xf>
    <xf numFmtId="0" fontId="16" fillId="7" borderId="142" applyAlignment="1" pivotButton="0" quotePrefix="0" xfId="0">
      <alignment horizontal="center" vertical="center"/>
    </xf>
    <xf numFmtId="0" fontId="16" fillId="7" borderId="139" applyAlignment="1" pivotButton="0" quotePrefix="0" xfId="0">
      <alignment horizontal="center" vertical="center"/>
    </xf>
    <xf numFmtId="0" fontId="16" fillId="7" borderId="140" applyAlignment="1" pivotButton="0" quotePrefix="0" xfId="0">
      <alignment horizontal="center" vertical="center"/>
    </xf>
    <xf numFmtId="0" fontId="16" fillId="7" borderId="138" applyAlignment="1" pivotButton="0" quotePrefix="0" xfId="0">
      <alignment horizontal="center" vertical="center"/>
    </xf>
    <xf numFmtId="0" fontId="16" fillId="7" borderId="135" applyAlignment="1" pivotButton="0" quotePrefix="0" xfId="0">
      <alignment horizontal="center" vertical="center"/>
    </xf>
    <xf numFmtId="0" fontId="16" fillId="7" borderId="136" applyAlignment="1" pivotButton="0" quotePrefix="0" xfId="0">
      <alignment horizontal="center" vertical="center"/>
    </xf>
    <xf numFmtId="0" fontId="16" fillId="7" borderId="141" applyAlignment="1" pivotButton="0" quotePrefix="0" xfId="0">
      <alignment horizontal="center" vertical="center"/>
    </xf>
    <xf numFmtId="0" fontId="12" fillId="7" borderId="154" applyAlignment="1" pivotButton="0" quotePrefix="0" xfId="0">
      <alignment horizontal="center" vertical="center"/>
    </xf>
    <xf numFmtId="0" fontId="12" fillId="7" borderId="147" applyAlignment="1" pivotButton="0" quotePrefix="0" xfId="0">
      <alignment horizontal="left" vertical="center"/>
    </xf>
    <xf numFmtId="49" fontId="12" fillId="4" borderId="137" applyAlignment="1" pivotButton="0" quotePrefix="0" xfId="0">
      <alignment horizontal="center" vertical="center"/>
    </xf>
    <xf numFmtId="0" fontId="3" fillId="4" borderId="148" applyAlignment="1" pivotButton="0" quotePrefix="0" xfId="0">
      <alignment horizontal="left" vertical="center"/>
    </xf>
    <xf numFmtId="49" fontId="12" fillId="4" borderId="155" applyAlignment="1" pivotButton="0" quotePrefix="0" xfId="0">
      <alignment horizontal="center" vertical="center"/>
    </xf>
    <xf numFmtId="49" fontId="11" fillId="7" borderId="148" applyAlignment="1" pivotButton="0" quotePrefix="0" xfId="0">
      <alignment horizontal="center" vertical="center"/>
    </xf>
    <xf numFmtId="0" fontId="13" fillId="7" borderId="137" applyAlignment="1" pivotButton="0" quotePrefix="0" xfId="0">
      <alignment horizontal="left" vertical="center"/>
    </xf>
    <xf numFmtId="0" fontId="13" fillId="7" borderId="136" applyAlignment="1" pivotButton="0" quotePrefix="0" xfId="0">
      <alignment horizontal="left" vertical="center"/>
    </xf>
    <xf numFmtId="0" fontId="12" fillId="7" borderId="148" applyAlignment="1" pivotButton="0" quotePrefix="0" xfId="0">
      <alignment horizontal="center" vertical="center"/>
    </xf>
    <xf numFmtId="0" fontId="12" fillId="0" borderId="524" applyAlignment="1" pivotButton="0" quotePrefix="0" xfId="0">
      <alignment horizontal="center" vertical="center"/>
    </xf>
    <xf numFmtId="0" fontId="16" fillId="6" borderId="140" applyAlignment="1" pivotButton="0" quotePrefix="0" xfId="0">
      <alignment horizontal="center" vertical="center"/>
    </xf>
    <xf numFmtId="0" fontId="16" fillId="6" borderId="138" applyAlignment="1" pivotButton="0" quotePrefix="0" xfId="0">
      <alignment horizontal="center" vertical="center"/>
    </xf>
    <xf numFmtId="0" fontId="16" fillId="6" borderId="135" applyAlignment="1" pivotButton="0" quotePrefix="0" xfId="0">
      <alignment horizontal="center" vertical="center"/>
    </xf>
    <xf numFmtId="0" fontId="16" fillId="0" borderId="128" applyAlignment="1" pivotButton="0" quotePrefix="0" xfId="0">
      <alignment horizontal="center" vertical="center"/>
    </xf>
    <xf numFmtId="0" fontId="12" fillId="6" borderId="71" applyAlignment="1" pivotButton="0" quotePrefix="0" xfId="0">
      <alignment horizontal="left" vertical="center"/>
    </xf>
    <xf numFmtId="0" fontId="12" fillId="7" borderId="144" applyAlignment="1" pivotButton="0" quotePrefix="0" xfId="0">
      <alignment horizontal="center" vertical="center"/>
    </xf>
    <xf numFmtId="0" fontId="16" fillId="7" borderId="144" applyAlignment="1" pivotButton="0" quotePrefix="0" xfId="0">
      <alignment horizontal="center" vertical="center"/>
    </xf>
    <xf numFmtId="0" fontId="16" fillId="0" borderId="166" applyAlignment="1" pivotButton="0" quotePrefix="0" xfId="0">
      <alignment horizontal="center" vertical="center"/>
    </xf>
    <xf numFmtId="0" fontId="12" fillId="0" borderId="526" applyAlignment="1" pivotButton="0" quotePrefix="0" xfId="0">
      <alignment horizontal="center" vertical="center"/>
    </xf>
    <xf numFmtId="0" fontId="2" fillId="0" borderId="527" pivotButton="0" quotePrefix="0" xfId="0"/>
    <xf numFmtId="0" fontId="12" fillId="0" borderId="528" applyAlignment="1" pivotButton="0" quotePrefix="0" xfId="0">
      <alignment horizontal="center" vertical="center"/>
    </xf>
    <xf numFmtId="0" fontId="16" fillId="6" borderId="74" applyAlignment="1" pivotButton="0" quotePrefix="0" xfId="0">
      <alignment horizontal="center" vertical="center"/>
    </xf>
    <xf numFmtId="0" fontId="16" fillId="6" borderId="87" applyAlignment="1" pivotButton="0" quotePrefix="0" xfId="0">
      <alignment horizontal="center" vertical="center"/>
    </xf>
    <xf numFmtId="0" fontId="16" fillId="0" borderId="172" applyAlignment="1" pivotButton="0" quotePrefix="0" xfId="0">
      <alignment horizontal="center" vertical="center"/>
    </xf>
    <xf numFmtId="0" fontId="16" fillId="7" borderId="74" applyAlignment="1" pivotButton="0" quotePrefix="0" xfId="0">
      <alignment horizontal="center" vertical="center"/>
    </xf>
    <xf numFmtId="0" fontId="16" fillId="7" borderId="84" applyAlignment="1" pivotButton="0" quotePrefix="0" xfId="0">
      <alignment horizontal="center" vertical="center"/>
    </xf>
    <xf numFmtId="0" fontId="16" fillId="7" borderId="70" applyAlignment="1" pivotButton="0" quotePrefix="0" xfId="0">
      <alignment horizontal="center" vertical="center"/>
    </xf>
    <xf numFmtId="0" fontId="16" fillId="7" borderId="166" applyAlignment="1" pivotButton="0" quotePrefix="0" xfId="0">
      <alignment horizontal="center" vertical="center"/>
    </xf>
    <xf numFmtId="0" fontId="12" fillId="7" borderId="71" applyAlignment="1" pivotButton="0" quotePrefix="0" xfId="0">
      <alignment horizontal="left" vertical="center"/>
    </xf>
    <xf numFmtId="49" fontId="12" fillId="7" borderId="155" applyAlignment="1" pivotButton="0" quotePrefix="0" xfId="0">
      <alignment horizontal="center" vertical="center"/>
    </xf>
    <xf numFmtId="0" fontId="3" fillId="7" borderId="137" applyAlignment="1" pivotButton="0" quotePrefix="0" xfId="0">
      <alignment horizontal="left" vertical="center"/>
    </xf>
    <xf numFmtId="0" fontId="3" fillId="7" borderId="136" applyAlignment="1" pivotButton="0" quotePrefix="0" xfId="0">
      <alignment horizontal="left" vertical="center"/>
    </xf>
    <xf numFmtId="49" fontId="12" fillId="0" borderId="147" applyAlignment="1" pivotButton="0" quotePrefix="0" xfId="0">
      <alignment horizontal="center" vertical="center"/>
    </xf>
    <xf numFmtId="0" fontId="3" fillId="0" borderId="147" applyAlignment="1" pivotButton="0" quotePrefix="0" xfId="0">
      <alignment horizontal="left" vertical="center"/>
    </xf>
    <xf numFmtId="0" fontId="12" fillId="0" borderId="160" applyAlignment="1" pivotButton="0" quotePrefix="0" xfId="0">
      <alignment horizontal="center" vertical="center"/>
    </xf>
    <xf numFmtId="0" fontId="12" fillId="0" borderId="529" applyAlignment="1" pivotButton="0" quotePrefix="0" xfId="0">
      <alignment horizontal="center" vertical="center"/>
    </xf>
    <xf numFmtId="0" fontId="16" fillId="6" borderId="530" applyAlignment="1" pivotButton="0" quotePrefix="0" xfId="0">
      <alignment horizontal="center" vertical="center"/>
    </xf>
    <xf numFmtId="0" fontId="16" fillId="6" borderId="531" applyAlignment="1" pivotButton="0" quotePrefix="0" xfId="0">
      <alignment horizontal="center" vertical="center"/>
    </xf>
    <xf numFmtId="0" fontId="16" fillId="6" borderId="532" applyAlignment="1" pivotButton="0" quotePrefix="0" xfId="0">
      <alignment horizontal="center" vertical="center"/>
    </xf>
    <xf numFmtId="0" fontId="16" fillId="6" borderId="533" applyAlignment="1" pivotButton="0" quotePrefix="0" xfId="0">
      <alignment horizontal="center" vertical="center"/>
    </xf>
    <xf numFmtId="0" fontId="16" fillId="6" borderId="534" applyAlignment="1" pivotButton="0" quotePrefix="0" xfId="0">
      <alignment horizontal="center" vertical="center"/>
    </xf>
    <xf numFmtId="0" fontId="16" fillId="6" borderId="535" applyAlignment="1" pivotButton="0" quotePrefix="0" xfId="0">
      <alignment horizontal="center" vertical="center"/>
    </xf>
    <xf numFmtId="0" fontId="16" fillId="0" borderId="535" applyAlignment="1" pivotButton="0" quotePrefix="0" xfId="0">
      <alignment horizontal="center" vertical="center"/>
    </xf>
    <xf numFmtId="0" fontId="16" fillId="0" borderId="532" applyAlignment="1" pivotButton="0" quotePrefix="0" xfId="0">
      <alignment horizontal="center" vertical="center"/>
    </xf>
    <xf numFmtId="0" fontId="16" fillId="0" borderId="533" applyAlignment="1" pivotButton="0" quotePrefix="0" xfId="0">
      <alignment horizontal="center" vertical="center"/>
    </xf>
    <xf numFmtId="0" fontId="16" fillId="0" borderId="531" applyAlignment="1" pivotButton="0" quotePrefix="0" xfId="0">
      <alignment horizontal="center" vertical="center"/>
    </xf>
    <xf numFmtId="0" fontId="16" fillId="0" borderId="534" applyAlignment="1" pivotButton="0" quotePrefix="0" xfId="0">
      <alignment horizontal="center" vertical="center"/>
    </xf>
    <xf numFmtId="0" fontId="12" fillId="0" borderId="91" applyAlignment="1" pivotButton="0" quotePrefix="0" xfId="0">
      <alignment horizontal="center" vertical="center"/>
    </xf>
    <xf numFmtId="0" fontId="12" fillId="6" borderId="536" applyAlignment="1" pivotButton="0" quotePrefix="0" xfId="0">
      <alignment horizontal="left" vertical="center"/>
    </xf>
    <xf numFmtId="0" fontId="2" fillId="0" borderId="537" pivotButton="0" quotePrefix="0" xfId="0"/>
    <xf numFmtId="0" fontId="2" fillId="0" borderId="538" pivotButton="0" quotePrefix="0" xfId="0"/>
    <xf numFmtId="0" fontId="2" fillId="0" borderId="530" pivotButton="0" quotePrefix="0" xfId="0"/>
    <xf numFmtId="0" fontId="2" fillId="0" borderId="531" pivotButton="0" quotePrefix="0" xfId="0"/>
    <xf numFmtId="0" fontId="2" fillId="0" borderId="532" pivotButton="0" quotePrefix="0" xfId="0"/>
    <xf numFmtId="0" fontId="2" fillId="0" borderId="533" pivotButton="0" quotePrefix="0" xfId="0"/>
    <xf numFmtId="0" fontId="2" fillId="0" borderId="534" pivotButton="0" quotePrefix="0" xfId="0"/>
    <xf numFmtId="0" fontId="2" fillId="0" borderId="535" pivotButton="0" quotePrefix="0" xfId="0"/>
    <xf numFmtId="0" fontId="2" fillId="0" borderId="536" pivotButton="0" quotePrefix="0" xfId="0"/>
    <xf numFmtId="0" fontId="12" fillId="7" borderId="87" applyAlignment="1" pivotButton="0" quotePrefix="0" xfId="0">
      <alignment horizontal="center" vertical="center"/>
    </xf>
    <xf numFmtId="0" fontId="12" fillId="7" borderId="155" applyAlignment="1" pivotButton="0" quotePrefix="0" xfId="0">
      <alignment horizontal="center" vertical="center"/>
    </xf>
    <xf numFmtId="0" fontId="12" fillId="7" borderId="168" applyAlignment="1" pivotButton="0" quotePrefix="0" xfId="0">
      <alignment horizontal="center" vertical="center"/>
    </xf>
    <xf numFmtId="0" fontId="12" fillId="7" borderId="526" applyAlignment="1" pivotButton="0" quotePrefix="0" xfId="0">
      <alignment horizontal="center" vertical="center"/>
    </xf>
    <xf numFmtId="0" fontId="12" fillId="7" borderId="74" applyAlignment="1" pivotButton="0" quotePrefix="0" xfId="0">
      <alignment horizontal="center" vertical="center"/>
    </xf>
    <xf numFmtId="0" fontId="12" fillId="7" borderId="528" applyAlignment="1" pivotButton="0" quotePrefix="0" xfId="0">
      <alignment horizontal="center" vertical="center"/>
    </xf>
    <xf numFmtId="0" fontId="12" fillId="7" borderId="70" applyAlignment="1" pivotButton="0" quotePrefix="0" xfId="0">
      <alignment horizontal="center" vertical="center"/>
    </xf>
    <xf numFmtId="0" fontId="12" fillId="7" borderId="171" applyAlignment="1" pivotButton="0" quotePrefix="0" xfId="0">
      <alignment horizontal="center" vertical="center"/>
    </xf>
    <xf numFmtId="0" fontId="16" fillId="7" borderId="87" applyAlignment="1" pivotButton="0" quotePrefix="0" xfId="0">
      <alignment horizontal="center" vertical="center"/>
    </xf>
    <xf numFmtId="0" fontId="16" fillId="7" borderId="86" applyAlignment="1" pivotButton="0" quotePrefix="0" xfId="0">
      <alignment horizontal="center" vertical="center"/>
    </xf>
    <xf numFmtId="0" fontId="16" fillId="7" borderId="172" applyAlignment="1" pivotButton="0" quotePrefix="0" xfId="0">
      <alignment horizontal="center" vertical="center"/>
    </xf>
    <xf numFmtId="0" fontId="12" fillId="7" borderId="136" applyAlignment="1" pivotButton="0" quotePrefix="0" xfId="0">
      <alignment horizontal="center" vertical="center"/>
    </xf>
    <xf numFmtId="0" fontId="13" fillId="7" borderId="155" applyAlignment="1" pivotButton="0" quotePrefix="0" xfId="0">
      <alignment horizontal="left" vertical="center"/>
    </xf>
    <xf numFmtId="0" fontId="13" fillId="7" borderId="1" applyAlignment="1" pivotButton="0" quotePrefix="0" xfId="0">
      <alignment horizontal="left" vertical="center"/>
    </xf>
    <xf numFmtId="49" fontId="11" fillId="7" borderId="155" applyAlignment="1" pivotButton="0" quotePrefix="0" xfId="0">
      <alignment horizontal="center" vertical="center"/>
    </xf>
    <xf numFmtId="0" fontId="3" fillId="12" borderId="137" applyAlignment="1" pivotButton="0" quotePrefix="0" xfId="0">
      <alignment horizontal="left" vertical="center"/>
    </xf>
    <xf numFmtId="0" fontId="3" fillId="4" borderId="136" applyAlignment="1" pivotButton="0" quotePrefix="0" xfId="0">
      <alignment horizontal="center" vertical="center"/>
    </xf>
    <xf numFmtId="0" fontId="16" fillId="7" borderId="163" applyAlignment="1" pivotButton="0" quotePrefix="0" xfId="0">
      <alignment horizontal="center" vertical="center"/>
    </xf>
    <xf numFmtId="49" fontId="12" fillId="7" borderId="148" applyAlignment="1" pivotButton="0" quotePrefix="0" xfId="0">
      <alignment horizontal="center" vertical="center"/>
    </xf>
    <xf numFmtId="0" fontId="3" fillId="7" borderId="148" applyAlignment="1" pivotButton="0" quotePrefix="0" xfId="0">
      <alignment horizontal="left" vertical="center"/>
    </xf>
    <xf numFmtId="49" fontId="12" fillId="7" borderId="137" applyAlignment="1" pivotButton="0" quotePrefix="0" xfId="0">
      <alignment horizontal="center" vertical="center"/>
    </xf>
    <xf numFmtId="49" fontId="12" fillId="7" borderId="179" applyAlignment="1" pivotButton="0" quotePrefix="0" xfId="0">
      <alignment horizontal="center" vertical="center"/>
    </xf>
    <xf numFmtId="0" fontId="3" fillId="7" borderId="179" applyAlignment="1" pivotButton="0" quotePrefix="0" xfId="0">
      <alignment horizontal="left" vertical="center"/>
    </xf>
    <xf numFmtId="0" fontId="3" fillId="7" borderId="199" applyAlignment="1" pivotButton="0" quotePrefix="0" xfId="0">
      <alignment horizontal="left" vertical="center"/>
    </xf>
    <xf numFmtId="0" fontId="12" fillId="7" borderId="209" applyAlignment="1" pivotButton="0" quotePrefix="0" xfId="0">
      <alignment horizontal="center" vertical="center"/>
    </xf>
    <xf numFmtId="0" fontId="12" fillId="7" borderId="179" applyAlignment="1" pivotButton="0" quotePrefix="0" xfId="0">
      <alignment horizontal="center" vertical="center"/>
    </xf>
    <xf numFmtId="0" fontId="12" fillId="7" borderId="210" applyAlignment="1" pivotButton="0" quotePrefix="0" xfId="0">
      <alignment horizontal="center" vertical="center"/>
    </xf>
    <xf numFmtId="0" fontId="12" fillId="7" borderId="539" applyAlignment="1" pivotButton="0" quotePrefix="0" xfId="0">
      <alignment horizontal="center" vertical="center"/>
    </xf>
    <xf numFmtId="0" fontId="2" fillId="0" borderId="540" pivotButton="0" quotePrefix="0" xfId="0"/>
    <xf numFmtId="0" fontId="12" fillId="7" borderId="211" applyAlignment="1" pivotButton="0" quotePrefix="0" xfId="0">
      <alignment horizontal="center" vertical="center"/>
    </xf>
    <xf numFmtId="0" fontId="12" fillId="7" borderId="541" applyAlignment="1" pivotButton="0" quotePrefix="0" xfId="0">
      <alignment horizontal="center" vertical="center"/>
    </xf>
    <xf numFmtId="0" fontId="12" fillId="7" borderId="214" applyAlignment="1" pivotButton="0" quotePrefix="0" xfId="0">
      <alignment horizontal="center" vertical="center"/>
    </xf>
    <xf numFmtId="0" fontId="16" fillId="7" borderId="542" applyAlignment="1" pivotButton="0" quotePrefix="0" xfId="0">
      <alignment horizontal="center" vertical="center"/>
    </xf>
    <xf numFmtId="0" fontId="16" fillId="7" borderId="217" applyAlignment="1" pivotButton="0" quotePrefix="0" xfId="0">
      <alignment horizontal="center" vertical="center"/>
    </xf>
    <xf numFmtId="0" fontId="16" fillId="7" borderId="214" applyAlignment="1" pivotButton="0" quotePrefix="0" xfId="0">
      <alignment horizontal="center" vertical="center"/>
    </xf>
    <xf numFmtId="0" fontId="16" fillId="7" borderId="211" applyAlignment="1" pivotButton="0" quotePrefix="0" xfId="0">
      <alignment horizontal="center" vertical="center"/>
    </xf>
    <xf numFmtId="0" fontId="16" fillId="7" borderId="209" applyAlignment="1" pivotButton="0" quotePrefix="0" xfId="0">
      <alignment horizontal="center" vertical="center"/>
    </xf>
    <xf numFmtId="0" fontId="16" fillId="7" borderId="218" applyAlignment="1" pivotButton="0" quotePrefix="0" xfId="0">
      <alignment horizontal="center" vertical="center"/>
    </xf>
    <xf numFmtId="0" fontId="16" fillId="7" borderId="199" applyAlignment="1" pivotButton="0" quotePrefix="0" xfId="0">
      <alignment horizontal="center" vertical="center"/>
    </xf>
    <xf numFmtId="0" fontId="16" fillId="7" borderId="215" applyAlignment="1" pivotButton="0" quotePrefix="0" xfId="0">
      <alignment horizontal="center" vertical="center"/>
    </xf>
    <xf numFmtId="0" fontId="16" fillId="7" borderId="219" applyAlignment="1" pivotButton="0" quotePrefix="0" xfId="0">
      <alignment horizontal="center" vertical="center"/>
    </xf>
    <xf numFmtId="0" fontId="12" fillId="7" borderId="150" applyAlignment="1" pivotButton="0" quotePrefix="0" xfId="0">
      <alignment horizontal="center" vertical="center"/>
    </xf>
    <xf numFmtId="0" fontId="12" fillId="7" borderId="543" applyAlignment="1" pivotButton="0" quotePrefix="0" xfId="0">
      <alignment horizontal="left" vertical="center"/>
    </xf>
    <xf numFmtId="49" fontId="11" fillId="7" borderId="544" applyAlignment="1" pivotButton="0" quotePrefix="0" xfId="0">
      <alignment horizontal="center" vertical="center"/>
    </xf>
    <xf numFmtId="0" fontId="13" fillId="7" borderId="544" applyAlignment="1" pivotButton="0" quotePrefix="0" xfId="0">
      <alignment horizontal="left" vertical="center"/>
    </xf>
    <xf numFmtId="0" fontId="13" fillId="7" borderId="25" applyAlignment="1" pivotButton="0" quotePrefix="0" xfId="0">
      <alignment horizontal="left" vertical="center"/>
    </xf>
    <xf numFmtId="0" fontId="12" fillId="7" borderId="28" applyAlignment="1" pivotButton="0" quotePrefix="0" xfId="0">
      <alignment horizontal="center" vertical="center"/>
    </xf>
    <xf numFmtId="0" fontId="12" fillId="7" borderId="544" applyAlignment="1" pivotButton="0" quotePrefix="0" xfId="0">
      <alignment horizontal="center" vertical="center"/>
    </xf>
    <xf numFmtId="0" fontId="11" fillId="7" borderId="24" applyAlignment="1" pivotButton="0" quotePrefix="0" xfId="0">
      <alignment horizontal="center" vertical="center"/>
    </xf>
    <xf numFmtId="0" fontId="11" fillId="7" borderId="545" applyAlignment="1" pivotButton="0" quotePrefix="0" xfId="0">
      <alignment horizontal="center" vertical="center"/>
    </xf>
    <xf numFmtId="0" fontId="2" fillId="0" borderId="546" pivotButton="0" quotePrefix="0" xfId="0"/>
    <xf numFmtId="0" fontId="11" fillId="7" borderId="53" applyAlignment="1" pivotButton="0" quotePrefix="0" xfId="0">
      <alignment horizontal="center" vertical="center"/>
    </xf>
    <xf numFmtId="0" fontId="11" fillId="7" borderId="547" applyAlignment="1" pivotButton="0" quotePrefix="0" xfId="0">
      <alignment horizontal="center" vertical="center"/>
    </xf>
    <xf numFmtId="0" fontId="2" fillId="0" borderId="548" pivotButton="0" quotePrefix="0" xfId="0"/>
    <xf numFmtId="0" fontId="11" fillId="7" borderId="113" applyAlignment="1" pivotButton="0" quotePrefix="0" xfId="0">
      <alignment horizontal="center" vertical="center"/>
    </xf>
    <xf numFmtId="0" fontId="11" fillId="7" borderId="25" applyAlignment="1" pivotButton="0" quotePrefix="0" xfId="0">
      <alignment horizontal="center" vertical="center"/>
    </xf>
    <xf numFmtId="0" fontId="11" fillId="7" borderId="116" applyAlignment="1" pivotButton="0" quotePrefix="0" xfId="0">
      <alignment horizontal="center" vertical="center"/>
    </xf>
    <xf numFmtId="0" fontId="29" fillId="7" borderId="230" applyAlignment="1" pivotButton="0" quotePrefix="0" xfId="0">
      <alignment horizontal="center" vertical="center"/>
    </xf>
    <xf numFmtId="0" fontId="12" fillId="7" borderId="549" applyAlignment="1" pivotButton="0" quotePrefix="0" xfId="0">
      <alignment horizontal="left" vertical="center"/>
    </xf>
    <xf numFmtId="0" fontId="13" fillId="7" borderId="183" applyAlignment="1" pivotButton="0" quotePrefix="0" xfId="0">
      <alignment horizontal="left" vertical="center"/>
    </xf>
    <xf numFmtId="0" fontId="12" fillId="7" borderId="170" applyAlignment="1" pivotButton="0" quotePrefix="0" xfId="0">
      <alignment horizontal="center" vertical="center"/>
    </xf>
    <xf numFmtId="0" fontId="16" fillId="7" borderId="157" applyAlignment="1" pivotButton="0" quotePrefix="0" xfId="0">
      <alignment horizontal="center" vertical="center"/>
    </xf>
    <xf numFmtId="0" fontId="12" fillId="7" borderId="225" applyAlignment="1" pivotButton="0" quotePrefix="0" xfId="0">
      <alignment horizontal="center" vertical="center"/>
    </xf>
    <xf numFmtId="0" fontId="12" fillId="7" borderId="146" applyAlignment="1" pivotButton="0" quotePrefix="0" xfId="0">
      <alignment horizontal="left" vertical="center"/>
    </xf>
    <xf numFmtId="0" fontId="16" fillId="0" borderId="178" applyAlignment="1" pivotButton="0" quotePrefix="0" xfId="0">
      <alignment horizontal="center" vertical="center"/>
    </xf>
    <xf numFmtId="0" fontId="12" fillId="7" borderId="136" applyAlignment="1" pivotButton="0" quotePrefix="0" xfId="0">
      <alignment horizontal="right" vertical="center"/>
    </xf>
    <xf numFmtId="0" fontId="12" fillId="7" borderId="136" applyAlignment="1" pivotButton="0" quotePrefix="0" xfId="0">
      <alignment horizontal="left" vertical="center"/>
    </xf>
    <xf numFmtId="0" fontId="16" fillId="6" borderId="177" applyAlignment="1" pivotButton="0" quotePrefix="0" xfId="0">
      <alignment horizontal="center" vertical="center"/>
    </xf>
    <xf numFmtId="0" fontId="16" fillId="0" borderId="153" applyAlignment="1" pivotButton="0" quotePrefix="0" xfId="0">
      <alignment horizontal="center" vertical="center"/>
    </xf>
    <xf numFmtId="0" fontId="16" fillId="6" borderId="156" applyAlignment="1" pivotButton="0" quotePrefix="0" xfId="0">
      <alignment horizontal="center" vertical="center"/>
    </xf>
    <xf numFmtId="0" fontId="16" fillId="6" borderId="178" applyAlignment="1" pivotButton="0" quotePrefix="0" xfId="0">
      <alignment horizontal="center" vertical="center"/>
    </xf>
    <xf numFmtId="0" fontId="16" fillId="6" borderId="129" applyAlignment="1" pivotButton="0" quotePrefix="0" xfId="0">
      <alignment horizontal="center" vertical="center"/>
    </xf>
    <xf numFmtId="0" fontId="16" fillId="0" borderId="177" applyAlignment="1" pivotButton="0" quotePrefix="0" xfId="0">
      <alignment horizontal="center" vertical="center"/>
    </xf>
    <xf numFmtId="0" fontId="13" fillId="12" borderId="137" applyAlignment="1" pivotButton="0" quotePrefix="0" xfId="0">
      <alignment horizontal="left" vertical="center"/>
    </xf>
    <xf numFmtId="0" fontId="12" fillId="4" borderId="526" applyAlignment="1" pivotButton="0" quotePrefix="0" xfId="0">
      <alignment horizontal="center" vertical="center"/>
    </xf>
    <xf numFmtId="0" fontId="12" fillId="4" borderId="528" applyAlignment="1" pivotButton="0" quotePrefix="0" xfId="0">
      <alignment horizontal="center" vertical="center"/>
    </xf>
    <xf numFmtId="0" fontId="12" fillId="4" borderId="178" applyAlignment="1" pivotButton="0" quotePrefix="0" xfId="0">
      <alignment horizontal="center" vertical="center"/>
    </xf>
    <xf numFmtId="0" fontId="12" fillId="13" borderId="147" applyAlignment="1" pivotButton="0" quotePrefix="0" xfId="0">
      <alignment horizontal="left" vertical="center"/>
    </xf>
    <xf numFmtId="0" fontId="12" fillId="7" borderId="141" applyAlignment="1" pivotButton="0" quotePrefix="0" xfId="0">
      <alignment horizontal="center" vertical="center"/>
    </xf>
    <xf numFmtId="0" fontId="3" fillId="10" borderId="137" applyAlignment="1" pivotButton="0" quotePrefix="0" xfId="0">
      <alignment horizontal="left" vertical="center"/>
    </xf>
    <xf numFmtId="0" fontId="16" fillId="0" borderId="157" applyAlignment="1" pivotButton="0" quotePrefix="0" xfId="0">
      <alignment horizontal="center" vertical="center"/>
    </xf>
    <xf numFmtId="0" fontId="16" fillId="0" borderId="92" applyAlignment="1" pivotButton="0" quotePrefix="0" xfId="0">
      <alignment horizontal="center" vertical="center"/>
    </xf>
    <xf numFmtId="0" fontId="16" fillId="0" borderId="133" applyAlignment="1" pivotButton="0" quotePrefix="0" xfId="0">
      <alignment horizontal="center" vertical="center"/>
    </xf>
    <xf numFmtId="0" fontId="16" fillId="0" borderId="131" applyAlignment="1" pivotButton="0" quotePrefix="0" xfId="0">
      <alignment horizontal="center" vertical="center"/>
    </xf>
    <xf numFmtId="0" fontId="12" fillId="10" borderId="71" applyAlignment="1" pivotButton="0" quotePrefix="0" xfId="0">
      <alignment horizontal="left" vertical="center"/>
    </xf>
    <xf numFmtId="0" fontId="12" fillId="7" borderId="157" applyAlignment="1" pivotButton="0" quotePrefix="0" xfId="0">
      <alignment horizontal="center" vertical="center"/>
    </xf>
    <xf numFmtId="0" fontId="12" fillId="7" borderId="188" applyAlignment="1" pivotButton="0" quotePrefix="0" xfId="0">
      <alignment horizontal="center" vertical="center"/>
    </xf>
    <xf numFmtId="0" fontId="12" fillId="7" borderId="92" applyAlignment="1" pivotButton="0" quotePrefix="0" xfId="0">
      <alignment horizontal="center" vertical="center"/>
    </xf>
    <xf numFmtId="0" fontId="16" fillId="7" borderId="189" applyAlignment="1" pivotButton="0" quotePrefix="0" xfId="0">
      <alignment horizontal="center" vertical="center"/>
    </xf>
    <xf numFmtId="0" fontId="3" fillId="7" borderId="155" applyAlignment="1" pivotButton="0" quotePrefix="0" xfId="0">
      <alignment horizontal="left" vertical="center"/>
    </xf>
    <xf numFmtId="0" fontId="12" fillId="7" borderId="156" applyAlignment="1" pivotButton="0" quotePrefix="0" xfId="0">
      <alignment horizontal="center" vertical="center"/>
    </xf>
    <xf numFmtId="0" fontId="3" fillId="7" borderId="150" applyAlignment="1" pivotButton="0" quotePrefix="0" xfId="0">
      <alignment horizontal="left" vertical="center"/>
    </xf>
    <xf numFmtId="0" fontId="3" fillId="7" borderId="183" applyAlignment="1" pivotButton="0" quotePrefix="0" xfId="0">
      <alignment horizontal="left" vertical="center"/>
    </xf>
    <xf numFmtId="0" fontId="3" fillId="7" borderId="92" applyAlignment="1" pivotButton="0" quotePrefix="0" xfId="0">
      <alignment horizontal="left" vertical="center"/>
    </xf>
    <xf numFmtId="0" fontId="16" fillId="6" borderId="172" applyAlignment="1" pivotButton="0" quotePrefix="0" xfId="0">
      <alignment horizontal="center" vertical="center"/>
    </xf>
    <xf numFmtId="0" fontId="12" fillId="7" borderId="550" applyAlignment="1" pivotButton="0" quotePrefix="0" xfId="0">
      <alignment horizontal="left" vertical="center"/>
    </xf>
    <xf numFmtId="0" fontId="12" fillId="7" borderId="153" applyAlignment="1" pivotButton="0" quotePrefix="0" xfId="0">
      <alignment horizontal="center" vertical="center"/>
    </xf>
    <xf numFmtId="0" fontId="16" fillId="7" borderId="145" applyAlignment="1" pivotButton="0" quotePrefix="0" xfId="0">
      <alignment horizontal="center" vertical="center"/>
    </xf>
    <xf numFmtId="0" fontId="12" fillId="7" borderId="551" applyAlignment="1" pivotButton="0" quotePrefix="0" xfId="0">
      <alignment horizontal="left" vertical="center"/>
    </xf>
    <xf numFmtId="49" fontId="13" fillId="7" borderId="552" applyAlignment="1" pivotButton="0" quotePrefix="0" xfId="0">
      <alignment horizontal="left" vertical="center"/>
    </xf>
    <xf numFmtId="49" fontId="13" fillId="7" borderId="92" applyAlignment="1" pivotButton="0" quotePrefix="0" xfId="0">
      <alignment horizontal="left" vertical="center"/>
    </xf>
    <xf numFmtId="0" fontId="12" fillId="7" borderId="133" applyAlignment="1" pivotButton="0" quotePrefix="0" xfId="0">
      <alignment horizontal="center" vertical="center"/>
    </xf>
    <xf numFmtId="0" fontId="12" fillId="7" borderId="183" applyAlignment="1" pivotButton="0" quotePrefix="0" xfId="0">
      <alignment horizontal="center" vertical="center"/>
    </xf>
    <xf numFmtId="0" fontId="12" fillId="7" borderId="127" applyAlignment="1" pivotButton="0" quotePrefix="0" xfId="0">
      <alignment horizontal="center" vertical="center"/>
    </xf>
    <xf numFmtId="0" fontId="12" fillId="7" borderId="529" applyAlignment="1" pivotButton="0" quotePrefix="0" xfId="0">
      <alignment horizontal="center" vertical="center"/>
    </xf>
    <xf numFmtId="0" fontId="12" fillId="7" borderId="185" applyAlignment="1" pivotButton="0" quotePrefix="0" xfId="0">
      <alignment horizontal="center" vertical="center"/>
    </xf>
    <xf numFmtId="0" fontId="12" fillId="7" borderId="82" applyAlignment="1" pivotButton="0" quotePrefix="0" xfId="0">
      <alignment horizontal="center" vertical="center"/>
    </xf>
    <xf numFmtId="0" fontId="12" fillId="7" borderId="131" applyAlignment="1" pivotButton="0" quotePrefix="0" xfId="0">
      <alignment horizontal="center" vertical="center"/>
    </xf>
    <xf numFmtId="0" fontId="12" fillId="7" borderId="553" applyAlignment="1" pivotButton="0" quotePrefix="0" xfId="0">
      <alignment horizontal="left" vertical="center"/>
    </xf>
    <xf numFmtId="49" fontId="11" fillId="7" borderId="554" applyAlignment="1" pivotButton="0" quotePrefix="0" xfId="0">
      <alignment horizontal="center" vertical="center"/>
    </xf>
    <xf numFmtId="49" fontId="12" fillId="0" borderId="554" applyAlignment="1" pivotButton="0" quotePrefix="0" xfId="0">
      <alignment horizontal="center" vertical="center"/>
    </xf>
    <xf numFmtId="0" fontId="12" fillId="6" borderId="553" applyAlignment="1" pivotButton="0" quotePrefix="0" xfId="0">
      <alignment horizontal="left" vertical="top"/>
    </xf>
    <xf numFmtId="49" fontId="12" fillId="0" borderId="555" applyAlignment="1" pivotButton="0" quotePrefix="0" xfId="0">
      <alignment horizontal="center" vertical="center"/>
    </xf>
    <xf numFmtId="0" fontId="3" fillId="10" borderId="148" applyAlignment="1" pivotButton="0" quotePrefix="0" xfId="0">
      <alignment horizontal="left" vertical="center"/>
    </xf>
    <xf numFmtId="0" fontId="12" fillId="10" borderId="550" applyAlignment="1" pivotButton="0" quotePrefix="0" xfId="0">
      <alignment horizontal="left" vertical="top"/>
    </xf>
    <xf numFmtId="0" fontId="12" fillId="6" borderId="550" applyAlignment="1" pivotButton="0" quotePrefix="0" xfId="0">
      <alignment horizontal="left" vertical="top"/>
    </xf>
    <xf numFmtId="0" fontId="12" fillId="7" borderId="556" applyAlignment="1" pivotButton="0" quotePrefix="0" xfId="0">
      <alignment horizontal="center" vertical="center"/>
    </xf>
    <xf numFmtId="0" fontId="2" fillId="0" borderId="557" pivotButton="0" quotePrefix="0" xfId="0"/>
    <xf numFmtId="0" fontId="12" fillId="7" borderId="558" applyAlignment="1" pivotButton="0" quotePrefix="0" xfId="0">
      <alignment horizontal="center" vertical="center"/>
    </xf>
    <xf numFmtId="0" fontId="2" fillId="0" borderId="559" pivotButton="0" quotePrefix="0" xfId="0"/>
    <xf numFmtId="0" fontId="12" fillId="7" borderId="560" applyAlignment="1" pivotButton="0" quotePrefix="0" xfId="0">
      <alignment horizontal="center" vertical="center"/>
    </xf>
    <xf numFmtId="0" fontId="12" fillId="7" borderId="561" applyAlignment="1" pivotButton="0" quotePrefix="0" xfId="0">
      <alignment horizontal="center" vertical="center"/>
    </xf>
    <xf numFmtId="0" fontId="17" fillId="7" borderId="562" applyAlignment="1" pivotButton="0" quotePrefix="0" xfId="0">
      <alignment horizontal="center" vertical="center"/>
    </xf>
    <xf numFmtId="0" fontId="17" fillId="7" borderId="563" applyAlignment="1" pivotButton="0" quotePrefix="0" xfId="0">
      <alignment horizontal="center" vertical="center"/>
    </xf>
    <xf numFmtId="0" fontId="12" fillId="7" borderId="564" applyAlignment="1" pivotButton="0" quotePrefix="0" xfId="0">
      <alignment horizontal="center" vertical="center"/>
    </xf>
    <xf numFmtId="0" fontId="2" fillId="0" borderId="565" pivotButton="0" quotePrefix="0" xfId="0"/>
    <xf numFmtId="0" fontId="2" fillId="0" borderId="564" pivotButton="0" quotePrefix="0" xfId="0"/>
    <xf numFmtId="0" fontId="12" fillId="7" borderId="566" applyAlignment="1" pivotButton="0" quotePrefix="0" xfId="0">
      <alignment horizontal="center" vertical="center"/>
    </xf>
    <xf numFmtId="0" fontId="12" fillId="7" borderId="567" applyAlignment="1" pivotButton="0" quotePrefix="0" xfId="0">
      <alignment horizontal="center" vertical="center"/>
    </xf>
    <xf numFmtId="0" fontId="12" fillId="7" borderId="73" applyAlignment="1" pivotButton="0" quotePrefix="0" xfId="0">
      <alignment horizontal="center" vertical="center"/>
    </xf>
    <xf numFmtId="0" fontId="12" fillId="7" borderId="75" applyAlignment="1" pivotButton="0" quotePrefix="0" xfId="0">
      <alignment horizontal="center" vertical="center"/>
    </xf>
    <xf numFmtId="0" fontId="12" fillId="7" borderId="78" applyAlignment="1" pivotButton="0" quotePrefix="0" xfId="0">
      <alignment horizontal="center" vertical="center"/>
    </xf>
    <xf numFmtId="0" fontId="12" fillId="7" borderId="80" applyAlignment="1" pivotButton="0" quotePrefix="0" xfId="0">
      <alignment horizontal="center" vertical="center"/>
    </xf>
    <xf numFmtId="0" fontId="12" fillId="7" borderId="77" applyAlignment="1" pivotButton="0" quotePrefix="0" xfId="0">
      <alignment horizontal="center" vertical="center"/>
    </xf>
    <xf numFmtId="0" fontId="2" fillId="0" borderId="568" pivotButton="0" quotePrefix="0" xfId="0"/>
    <xf numFmtId="0" fontId="12" fillId="7" borderId="83" applyAlignment="1" pivotButton="0" quotePrefix="0" xfId="0">
      <alignment horizontal="center" vertical="center"/>
    </xf>
    <xf numFmtId="0" fontId="12" fillId="7" borderId="569" applyAlignment="1" pivotButton="0" quotePrefix="0" xfId="0">
      <alignment horizontal="center" vertical="center"/>
    </xf>
    <xf numFmtId="0" fontId="2" fillId="0" borderId="569" pivotButton="0" quotePrefix="0" xfId="0"/>
    <xf numFmtId="0" fontId="12" fillId="7" borderId="79" applyAlignment="1" pivotButton="0" quotePrefix="0" xfId="0">
      <alignment horizontal="center" vertical="center"/>
    </xf>
    <xf numFmtId="0" fontId="12" fillId="7" borderId="193" applyAlignment="1" pivotButton="0" quotePrefix="0" xfId="0">
      <alignment horizontal="center" vertical="center"/>
    </xf>
    <xf numFmtId="0" fontId="12" fillId="7" borderId="570" applyAlignment="1" pivotButton="0" quotePrefix="0" xfId="0">
      <alignment horizontal="center" vertical="center"/>
    </xf>
    <xf numFmtId="0" fontId="2" fillId="0" borderId="571" pivotButton="0" quotePrefix="0" xfId="0"/>
    <xf numFmtId="0" fontId="12" fillId="7" borderId="197" applyAlignment="1" pivotButton="0" quotePrefix="0" xfId="0">
      <alignment horizontal="center" vertical="center"/>
    </xf>
    <xf numFmtId="0" fontId="2" fillId="0" borderId="572" pivotButton="0" quotePrefix="0" xfId="0"/>
    <xf numFmtId="0" fontId="12" fillId="7" borderId="573" applyAlignment="1" pivotButton="0" quotePrefix="0" xfId="0">
      <alignment horizontal="center" vertical="center"/>
    </xf>
    <xf numFmtId="0" fontId="17" fillId="7" borderId="574" applyAlignment="1" pivotButton="0" quotePrefix="0" xfId="0">
      <alignment horizontal="center"/>
    </xf>
    <xf numFmtId="0" fontId="17" fillId="7" borderId="575" applyAlignment="1" pivotButton="0" quotePrefix="0" xfId="0">
      <alignment horizontal="center"/>
    </xf>
    <xf numFmtId="0" fontId="17" fillId="7" borderId="101" applyAlignment="1" pivotButton="0" quotePrefix="0" xfId="0">
      <alignment horizontal="center"/>
    </xf>
    <xf numFmtId="0" fontId="17" fillId="7" borderId="576" applyAlignment="1" pivotButton="0" quotePrefix="0" xfId="0">
      <alignment horizontal="center"/>
    </xf>
    <xf numFmtId="0" fontId="17" fillId="7" borderId="577" applyAlignment="1" pivotButton="0" quotePrefix="0" xfId="0">
      <alignment horizontal="center"/>
    </xf>
    <xf numFmtId="0" fontId="17" fillId="7" borderId="578" applyAlignment="1" pivotButton="0" quotePrefix="0" xfId="0">
      <alignment horizontal="center"/>
    </xf>
    <xf numFmtId="0" fontId="17" fillId="7" borderId="579" applyAlignment="1" pivotButton="0" quotePrefix="0" xfId="0">
      <alignment horizontal="center"/>
    </xf>
    <xf numFmtId="0" fontId="17" fillId="7" borderId="580" applyAlignment="1" pivotButton="0" quotePrefix="0" xfId="0">
      <alignment horizontal="center"/>
    </xf>
    <xf numFmtId="0" fontId="16" fillId="7" borderId="580" applyAlignment="1" pivotButton="0" quotePrefix="0" xfId="0">
      <alignment horizontal="center"/>
    </xf>
    <xf numFmtId="0" fontId="2" fillId="0" borderId="581" pivotButton="0" quotePrefix="0" xfId="0"/>
    <xf numFmtId="49" fontId="12" fillId="0" borderId="582" applyAlignment="1" pivotButton="0" quotePrefix="0" xfId="0">
      <alignment horizontal="center" vertical="center"/>
    </xf>
    <xf numFmtId="0" fontId="12" fillId="6" borderId="550" applyAlignment="1" pivotButton="0" quotePrefix="0" xfId="0">
      <alignment horizontal="left" vertical="center"/>
    </xf>
    <xf numFmtId="49" fontId="12" fillId="7" borderId="554" applyAlignment="1" pivotButton="0" quotePrefix="0" xfId="0">
      <alignment horizontal="center" vertical="center"/>
    </xf>
    <xf numFmtId="49" fontId="13" fillId="7" borderId="554" applyAlignment="1" pivotButton="0" quotePrefix="0" xfId="0">
      <alignment horizontal="left" vertical="center"/>
    </xf>
    <xf numFmtId="49" fontId="13" fillId="7" borderId="1" applyAlignment="1" pivotButton="0" quotePrefix="0" xfId="0">
      <alignment horizontal="left" vertical="center"/>
    </xf>
    <xf numFmtId="0" fontId="11" fillId="7" borderId="87" applyAlignment="1" pivotButton="0" quotePrefix="0" xfId="0">
      <alignment horizontal="center" vertical="center"/>
    </xf>
    <xf numFmtId="0" fontId="11" fillId="7" borderId="155" applyAlignment="1" pivotButton="0" quotePrefix="0" xfId="0">
      <alignment horizontal="center" vertical="center"/>
    </xf>
    <xf numFmtId="49" fontId="11" fillId="7" borderId="582" applyAlignment="1" pivotButton="0" quotePrefix="0" xfId="0">
      <alignment horizontal="center" vertical="center"/>
    </xf>
    <xf numFmtId="0" fontId="11" fillId="7" borderId="138" applyAlignment="1" pivotButton="0" quotePrefix="0" xfId="0">
      <alignment horizontal="center" vertical="center"/>
    </xf>
    <xf numFmtId="0" fontId="11" fillId="7" borderId="137" applyAlignment="1" pivotButton="0" quotePrefix="0" xfId="0">
      <alignment horizontal="center" vertical="center"/>
    </xf>
    <xf numFmtId="0" fontId="12" fillId="6" borderId="551" applyAlignment="1" pivotButton="0" quotePrefix="0" xfId="0">
      <alignment horizontal="left" vertical="top"/>
    </xf>
    <xf numFmtId="49" fontId="12" fillId="7" borderId="582" applyAlignment="1" pivotButton="0" quotePrefix="0" xfId="0">
      <alignment horizontal="center" vertical="center"/>
    </xf>
    <xf numFmtId="0" fontId="12" fillId="7" borderId="91" applyAlignment="1" pivotButton="0" quotePrefix="0" xfId="0">
      <alignment horizontal="center" vertical="center"/>
    </xf>
    <xf numFmtId="0" fontId="12" fillId="0" borderId="153" applyAlignment="1" pivotButton="0" quotePrefix="0" xfId="0">
      <alignment horizontal="center" vertical="center"/>
    </xf>
    <xf numFmtId="0" fontId="16" fillId="6" borderId="136" applyAlignment="1" pivotButton="0" quotePrefix="0" xfId="0">
      <alignment horizontal="center" vertical="center"/>
    </xf>
    <xf numFmtId="0" fontId="16" fillId="6" borderId="144" applyAlignment="1" pivotButton="0" quotePrefix="0" xfId="0">
      <alignment horizontal="center" vertical="center"/>
    </xf>
    <xf numFmtId="0" fontId="12" fillId="6" borderId="551" applyAlignment="1" pivotButton="0" quotePrefix="0" xfId="0">
      <alignment horizontal="left" vertical="center"/>
    </xf>
    <xf numFmtId="49" fontId="24" fillId="7" borderId="554" applyAlignment="1" pivotButton="0" quotePrefix="0" xfId="0">
      <alignment horizontal="center" vertical="center"/>
    </xf>
    <xf numFmtId="0" fontId="25" fillId="7" borderId="137" applyAlignment="1" pivotButton="0" quotePrefix="0" xfId="0">
      <alignment horizontal="left" vertical="center"/>
    </xf>
    <xf numFmtId="0" fontId="25" fillId="7" borderId="136" applyAlignment="1" pivotButton="0" quotePrefix="0" xfId="0">
      <alignment horizontal="left" vertical="center"/>
    </xf>
    <xf numFmtId="0" fontId="24" fillId="7" borderId="138" applyAlignment="1" pivotButton="0" quotePrefix="0" xfId="0">
      <alignment horizontal="center" vertical="center"/>
    </xf>
    <xf numFmtId="0" fontId="24" fillId="7" borderId="137" applyAlignment="1" pivotButton="0" quotePrefix="0" xfId="0">
      <alignment horizontal="center" vertical="center"/>
    </xf>
    <xf numFmtId="0" fontId="24" fillId="7" borderId="151" applyAlignment="1" pivotButton="0" quotePrefix="0" xfId="0">
      <alignment horizontal="center" vertical="center"/>
    </xf>
    <xf numFmtId="0" fontId="24" fillId="7" borderId="524" applyAlignment="1" pivotButton="0" quotePrefix="0" xfId="0">
      <alignment horizontal="center" vertical="center"/>
    </xf>
    <xf numFmtId="0" fontId="24" fillId="7" borderId="140" applyAlignment="1" pivotButton="0" quotePrefix="0" xfId="0">
      <alignment horizontal="center" vertical="center"/>
    </xf>
    <xf numFmtId="0" fontId="24" fillId="7" borderId="139" applyAlignment="1" pivotButton="0" quotePrefix="0" xfId="0">
      <alignment horizontal="center" vertical="center"/>
    </xf>
    <xf numFmtId="0" fontId="24" fillId="7" borderId="141" applyAlignment="1" pivotButton="0" quotePrefix="0" xfId="0">
      <alignment horizontal="center" vertical="center"/>
    </xf>
    <xf numFmtId="0" fontId="24" fillId="7" borderId="128" applyAlignment="1" pivotButton="0" quotePrefix="0" xfId="0">
      <alignment horizontal="center" vertical="center"/>
    </xf>
    <xf numFmtId="0" fontId="24" fillId="7" borderId="144" applyAlignment="1" pivotButton="0" quotePrefix="0" xfId="0">
      <alignment horizontal="center" vertical="center"/>
    </xf>
    <xf numFmtId="0" fontId="19" fillId="7" borderId="140" applyAlignment="1" pivotButton="0" quotePrefix="0" xfId="0">
      <alignment horizontal="center" vertical="center"/>
    </xf>
    <xf numFmtId="0" fontId="19" fillId="7" borderId="139" applyAlignment="1" pivotButton="0" quotePrefix="0" xfId="0">
      <alignment horizontal="center" vertical="center"/>
    </xf>
    <xf numFmtId="0" fontId="19" fillId="7" borderId="141" applyAlignment="1" pivotButton="0" quotePrefix="0" xfId="0">
      <alignment horizontal="center" vertical="center"/>
    </xf>
    <xf numFmtId="0" fontId="19" fillId="7" borderId="138" applyAlignment="1" pivotButton="0" quotePrefix="0" xfId="0">
      <alignment horizontal="center" vertical="center"/>
    </xf>
    <xf numFmtId="0" fontId="19" fillId="7" borderId="135" applyAlignment="1" pivotButton="0" quotePrefix="0" xfId="0">
      <alignment horizontal="center" vertical="center"/>
    </xf>
    <xf numFmtId="0" fontId="19" fillId="7" borderId="136" applyAlignment="1" pivotButton="0" quotePrefix="0" xfId="0">
      <alignment horizontal="center" vertical="center"/>
    </xf>
    <xf numFmtId="0" fontId="19" fillId="7" borderId="144" applyAlignment="1" pivotButton="0" quotePrefix="0" xfId="0">
      <alignment horizontal="center" vertical="center"/>
    </xf>
    <xf numFmtId="0" fontId="24" fillId="7" borderId="136" applyAlignment="1" pivotButton="0" quotePrefix="0" xfId="0">
      <alignment horizontal="center" vertical="center"/>
    </xf>
    <xf numFmtId="0" fontId="24" fillId="7" borderId="550" applyAlignment="1" pivotButton="0" quotePrefix="0" xfId="0">
      <alignment horizontal="left" vertical="center"/>
    </xf>
    <xf numFmtId="0" fontId="27" fillId="7" borderId="1" pivotButton="0" quotePrefix="0" xfId="0"/>
    <xf numFmtId="0" fontId="25" fillId="7" borderId="92" applyAlignment="1" pivotButton="0" quotePrefix="0" xfId="0">
      <alignment horizontal="left" vertical="center"/>
    </xf>
    <xf numFmtId="0" fontId="24" fillId="7" borderId="183" applyAlignment="1" pivotButton="0" quotePrefix="0" xfId="0">
      <alignment horizontal="center" vertical="center"/>
    </xf>
    <xf numFmtId="0" fontId="24" fillId="7" borderId="127" applyAlignment="1" pivotButton="0" quotePrefix="0" xfId="0">
      <alignment horizontal="center" vertical="center"/>
    </xf>
    <xf numFmtId="0" fontId="24" fillId="7" borderId="529" applyAlignment="1" pivotButton="0" quotePrefix="0" xfId="0">
      <alignment horizontal="center" vertical="center"/>
    </xf>
    <xf numFmtId="0" fontId="24" fillId="7" borderId="583" applyAlignment="1" pivotButton="0" quotePrefix="0" xfId="0">
      <alignment horizontal="center" vertical="center"/>
    </xf>
    <xf numFmtId="0" fontId="2" fillId="0" borderId="584" pivotButton="0" quotePrefix="0" xfId="0"/>
    <xf numFmtId="0" fontId="24" fillId="7" borderId="585" applyAlignment="1" pivotButton="0" quotePrefix="0" xfId="0">
      <alignment horizontal="center" vertical="center"/>
    </xf>
    <xf numFmtId="0" fontId="2" fillId="0" borderId="586" pivotButton="0" quotePrefix="0" xfId="0"/>
    <xf numFmtId="0" fontId="24" fillId="7" borderId="587" applyAlignment="1" pivotButton="0" quotePrefix="0" xfId="0">
      <alignment horizontal="center" vertical="center"/>
    </xf>
    <xf numFmtId="0" fontId="24" fillId="7" borderId="588" applyAlignment="1" pivotButton="0" quotePrefix="0" xfId="0">
      <alignment horizontal="center" vertical="center"/>
    </xf>
    <xf numFmtId="0" fontId="2" fillId="0" borderId="589" pivotButton="0" quotePrefix="0" xfId="0"/>
    <xf numFmtId="0" fontId="19" fillId="7" borderId="584" applyAlignment="1" pivotButton="0" quotePrefix="0" xfId="0">
      <alignment horizontal="center" vertical="center"/>
    </xf>
    <xf numFmtId="0" fontId="19" fillId="7" borderId="590" applyAlignment="1" pivotButton="0" quotePrefix="0" xfId="0">
      <alignment horizontal="center" vertical="center"/>
    </xf>
    <xf numFmtId="0" fontId="19" fillId="7" borderId="591" applyAlignment="1" pivotButton="0" quotePrefix="0" xfId="0">
      <alignment horizontal="center" vertical="center"/>
    </xf>
    <xf numFmtId="0" fontId="19" fillId="7" borderId="589" applyAlignment="1" pivotButton="0" quotePrefix="0" xfId="0">
      <alignment horizontal="center" vertical="center"/>
    </xf>
    <xf numFmtId="0" fontId="19" fillId="7" borderId="592" applyAlignment="1" pivotButton="0" quotePrefix="0" xfId="0">
      <alignment horizontal="center" vertical="center"/>
    </xf>
    <xf numFmtId="0" fontId="19" fillId="7" borderId="593" applyAlignment="1" pivotButton="0" quotePrefix="0" xfId="0">
      <alignment horizontal="center" vertical="center"/>
    </xf>
    <xf numFmtId="0" fontId="24" fillId="7" borderId="154" applyAlignment="1" pivotButton="0" quotePrefix="0" xfId="0">
      <alignment horizontal="center" vertical="center"/>
    </xf>
    <xf numFmtId="49" fontId="29" fillId="7" borderId="555" applyAlignment="1" pivotButton="0" quotePrefix="0" xfId="0">
      <alignment horizontal="center" vertical="center"/>
    </xf>
    <xf numFmtId="0" fontId="28" fillId="7" borderId="148" applyAlignment="1" pivotButton="0" quotePrefix="0" xfId="0">
      <alignment horizontal="left" vertical="center"/>
    </xf>
    <xf numFmtId="0" fontId="28" fillId="7" borderId="1" applyAlignment="1" pivotButton="0" quotePrefix="0" xfId="0">
      <alignment horizontal="left" vertical="center"/>
    </xf>
    <xf numFmtId="0" fontId="29" fillId="7" borderId="87" applyAlignment="1" pivotButton="0" quotePrefix="0" xfId="0">
      <alignment horizontal="center" vertical="center"/>
    </xf>
    <xf numFmtId="0" fontId="29" fillId="7" borderId="155" applyAlignment="1" pivotButton="0" quotePrefix="0" xfId="0">
      <alignment horizontal="center" vertical="center"/>
    </xf>
    <xf numFmtId="0" fontId="29" fillId="7" borderId="168" applyAlignment="1" pivotButton="0" quotePrefix="0" xfId="0">
      <alignment horizontal="center" vertical="center"/>
    </xf>
    <xf numFmtId="0" fontId="29" fillId="7" borderId="526" applyAlignment="1" pivotButton="0" quotePrefix="0" xfId="0">
      <alignment horizontal="center" vertical="center"/>
    </xf>
    <xf numFmtId="0" fontId="29" fillId="7" borderId="74" applyAlignment="1" pivotButton="0" quotePrefix="0" xfId="0">
      <alignment horizontal="center" vertical="center"/>
    </xf>
    <xf numFmtId="0" fontId="29" fillId="7" borderId="170" applyAlignment="1" pivotButton="0" quotePrefix="0" xfId="0">
      <alignment horizontal="center" vertical="center"/>
    </xf>
    <xf numFmtId="0" fontId="29" fillId="7" borderId="188" applyAlignment="1" pivotButton="0" quotePrefix="0" xfId="0">
      <alignment horizontal="center" vertical="center"/>
    </xf>
    <xf numFmtId="0" fontId="29" fillId="7" borderId="70" applyAlignment="1" pivotButton="0" quotePrefix="0" xfId="0">
      <alignment horizontal="center" vertical="center"/>
    </xf>
    <xf numFmtId="0" fontId="29" fillId="7" borderId="171" applyAlignment="1" pivotButton="0" quotePrefix="0" xfId="0">
      <alignment horizontal="center" vertical="center"/>
    </xf>
    <xf numFmtId="0" fontId="30" fillId="7" borderId="74" applyAlignment="1" pivotButton="0" quotePrefix="0" xfId="0">
      <alignment horizontal="center" vertical="center"/>
    </xf>
    <xf numFmtId="0" fontId="30" fillId="7" borderId="84" applyAlignment="1" pivotButton="0" quotePrefix="0" xfId="0">
      <alignment horizontal="center" vertical="center"/>
    </xf>
    <xf numFmtId="0" fontId="30" fillId="7" borderId="172" applyAlignment="1" pivotButton="0" quotePrefix="0" xfId="0">
      <alignment horizontal="center" vertical="center"/>
    </xf>
    <xf numFmtId="0" fontId="30" fillId="7" borderId="87" applyAlignment="1" pivotButton="0" quotePrefix="0" xfId="0">
      <alignment horizontal="center" vertical="center"/>
    </xf>
    <xf numFmtId="0" fontId="30" fillId="7" borderId="86" applyAlignment="1" pivotButton="0" quotePrefix="0" xfId="0">
      <alignment horizontal="center" vertical="center"/>
    </xf>
    <xf numFmtId="0" fontId="30" fillId="7" borderId="1" applyAlignment="1" pivotButton="0" quotePrefix="0" xfId="0">
      <alignment horizontal="center" vertical="center"/>
    </xf>
    <xf numFmtId="0" fontId="30" fillId="7" borderId="157" applyAlignment="1" pivotButton="0" quotePrefix="0" xfId="0">
      <alignment horizontal="center" vertical="center"/>
    </xf>
    <xf numFmtId="0" fontId="30" fillId="7" borderId="92" applyAlignment="1" pivotButton="0" quotePrefix="0" xfId="0">
      <alignment horizontal="center" vertical="center"/>
    </xf>
    <xf numFmtId="0" fontId="30" fillId="7" borderId="82" applyAlignment="1" pivotButton="0" quotePrefix="0" xfId="0">
      <alignment horizontal="center" vertical="center"/>
    </xf>
    <xf numFmtId="0" fontId="30" fillId="7" borderId="144" applyAlignment="1" pivotButton="0" quotePrefix="0" xfId="0">
      <alignment horizontal="center" vertical="center"/>
    </xf>
    <xf numFmtId="0" fontId="29" fillId="7" borderId="136" applyAlignment="1" pivotButton="0" quotePrefix="0" xfId="0">
      <alignment horizontal="center" vertical="center"/>
    </xf>
    <xf numFmtId="49" fontId="24" fillId="0" borderId="582" applyAlignment="1" pivotButton="0" quotePrefix="0" xfId="0">
      <alignment horizontal="center" vertical="center"/>
    </xf>
    <xf numFmtId="0" fontId="25" fillId="0" borderId="148" applyAlignment="1" pivotButton="0" quotePrefix="0" xfId="0">
      <alignment horizontal="left" vertical="center"/>
    </xf>
    <xf numFmtId="0" fontId="25" fillId="0" borderId="150" applyAlignment="1" pivotButton="0" quotePrefix="0" xfId="0">
      <alignment horizontal="left" vertical="center"/>
    </xf>
    <xf numFmtId="0" fontId="24" fillId="0" borderId="138" applyAlignment="1" pivotButton="0" quotePrefix="0" xfId="0">
      <alignment horizontal="center" vertical="center"/>
    </xf>
    <xf numFmtId="0" fontId="24" fillId="0" borderId="137" applyAlignment="1" pivotButton="0" quotePrefix="0" xfId="0">
      <alignment horizontal="center" vertical="center"/>
    </xf>
    <xf numFmtId="0" fontId="24" fillId="0" borderId="151" applyAlignment="1" pivotButton="0" quotePrefix="0" xfId="0">
      <alignment horizontal="center" vertical="center"/>
    </xf>
    <xf numFmtId="0" fontId="24" fillId="0" borderId="524" applyAlignment="1" pivotButton="0" quotePrefix="0" xfId="0">
      <alignment horizontal="center" vertical="center"/>
    </xf>
    <xf numFmtId="0" fontId="24" fillId="0" borderId="140" applyAlignment="1" pivotButton="0" quotePrefix="0" xfId="0">
      <alignment horizontal="center" vertical="center"/>
    </xf>
    <xf numFmtId="0" fontId="24" fillId="0" borderId="139" applyAlignment="1" pivotButton="0" quotePrefix="0" xfId="0">
      <alignment horizontal="center" vertical="center"/>
    </xf>
    <xf numFmtId="0" fontId="24" fillId="0" borderId="141" applyAlignment="1" pivotButton="0" quotePrefix="0" xfId="0">
      <alignment horizontal="center" vertical="center"/>
    </xf>
    <xf numFmtId="0" fontId="24" fillId="0" borderId="128" applyAlignment="1" pivotButton="0" quotePrefix="0" xfId="0">
      <alignment horizontal="center" vertical="center"/>
    </xf>
    <xf numFmtId="0" fontId="24" fillId="0" borderId="144" applyAlignment="1" pivotButton="0" quotePrefix="0" xfId="0">
      <alignment horizontal="center" vertical="center"/>
    </xf>
    <xf numFmtId="0" fontId="19" fillId="6" borderId="140" applyAlignment="1" pivotButton="0" quotePrefix="0" xfId="0">
      <alignment horizontal="center" vertical="center"/>
    </xf>
    <xf numFmtId="0" fontId="19" fillId="6" borderId="139" applyAlignment="1" pivotButton="0" quotePrefix="0" xfId="0">
      <alignment horizontal="center" vertical="center"/>
    </xf>
    <xf numFmtId="0" fontId="19" fillId="6" borderId="141" applyAlignment="1" pivotButton="0" quotePrefix="0" xfId="0">
      <alignment horizontal="center" vertical="center"/>
    </xf>
    <xf numFmtId="0" fontId="19" fillId="6" borderId="138" applyAlignment="1" pivotButton="0" quotePrefix="0" xfId="0">
      <alignment horizontal="center" vertical="center"/>
    </xf>
    <xf numFmtId="0" fontId="19" fillId="6" borderId="135" applyAlignment="1" pivotButton="0" quotePrefix="0" xfId="0">
      <alignment horizontal="center" vertical="center"/>
    </xf>
    <xf numFmtId="0" fontId="19" fillId="0" borderId="135" applyAlignment="1" pivotButton="0" quotePrefix="0" xfId="0">
      <alignment horizontal="center" vertical="center"/>
    </xf>
    <xf numFmtId="0" fontId="19" fillId="0" borderId="141" applyAlignment="1" pivotButton="0" quotePrefix="0" xfId="0">
      <alignment horizontal="center" vertical="center"/>
    </xf>
    <xf numFmtId="0" fontId="19" fillId="0" borderId="140" applyAlignment="1" pivotButton="0" quotePrefix="0" xfId="0">
      <alignment horizontal="center" vertical="center"/>
    </xf>
    <xf numFmtId="0" fontId="19" fillId="0" borderId="136" applyAlignment="1" pivotButton="0" quotePrefix="0" xfId="0">
      <alignment horizontal="center" vertical="center"/>
    </xf>
    <xf numFmtId="0" fontId="19" fillId="0" borderId="138" applyAlignment="1" pivotButton="0" quotePrefix="0" xfId="0">
      <alignment horizontal="center" vertical="center"/>
    </xf>
    <xf numFmtId="0" fontId="19" fillId="0" borderId="145" applyAlignment="1" pivotButton="0" quotePrefix="0" xfId="0">
      <alignment horizontal="center" vertical="center"/>
    </xf>
    <xf numFmtId="0" fontId="19" fillId="0" borderId="1" applyAlignment="1" pivotButton="0" quotePrefix="0" xfId="0">
      <alignment horizontal="center" vertical="center"/>
    </xf>
    <xf numFmtId="0" fontId="19" fillId="0" borderId="172" applyAlignment="1" pivotButton="0" quotePrefix="0" xfId="0">
      <alignment horizontal="center" vertical="center"/>
    </xf>
    <xf numFmtId="0" fontId="19" fillId="0" borderId="144" applyAlignment="1" pivotButton="0" quotePrefix="0" xfId="0">
      <alignment horizontal="center" vertical="center"/>
    </xf>
    <xf numFmtId="0" fontId="24" fillId="6" borderId="550" applyAlignment="1" pivotButton="0" quotePrefix="0" xfId="0">
      <alignment horizontal="left" vertical="center"/>
    </xf>
    <xf numFmtId="0" fontId="27" fillId="0" borderId="1" pivotButton="0" quotePrefix="0" xfId="0"/>
    <xf numFmtId="49" fontId="24" fillId="0" borderId="554" applyAlignment="1" pivotButton="0" quotePrefix="0" xfId="0">
      <alignment horizontal="center" vertical="center"/>
    </xf>
    <xf numFmtId="0" fontId="25" fillId="0" borderId="154" applyAlignment="1" pivotButton="0" quotePrefix="0" xfId="0">
      <alignment horizontal="left" vertical="center"/>
    </xf>
    <xf numFmtId="0" fontId="25" fillId="0" borderId="136" applyAlignment="1" pivotButton="0" quotePrefix="0" xfId="0">
      <alignment horizontal="left" vertical="center"/>
    </xf>
    <xf numFmtId="0" fontId="24" fillId="0" borderId="143" applyAlignment="1" pivotButton="0" quotePrefix="0" xfId="0">
      <alignment horizontal="center" vertical="center"/>
    </xf>
    <xf numFmtId="0" fontId="19" fillId="0" borderId="166" applyAlignment="1" pivotButton="0" quotePrefix="0" xfId="0">
      <alignment horizontal="center" vertical="center"/>
    </xf>
    <xf numFmtId="0" fontId="24" fillId="0" borderId="154" applyAlignment="1" pivotButton="0" quotePrefix="0" xfId="0">
      <alignment horizontal="center" vertical="center"/>
    </xf>
    <xf numFmtId="0" fontId="12" fillId="7" borderId="135" applyAlignment="1" pivotButton="0" quotePrefix="0" xfId="0">
      <alignment horizontal="center" vertical="center"/>
    </xf>
    <xf numFmtId="0" fontId="19" fillId="7" borderId="127" applyAlignment="1" pivotButton="0" quotePrefix="0" xfId="0">
      <alignment horizontal="center" vertical="center"/>
    </xf>
    <xf numFmtId="0" fontId="19" fillId="7" borderId="129" applyAlignment="1" pivotButton="0" quotePrefix="0" xfId="0">
      <alignment horizontal="center" vertical="center"/>
    </xf>
    <xf numFmtId="0" fontId="19" fillId="7" borderId="82" applyAlignment="1" pivotButton="0" quotePrefix="0" xfId="0">
      <alignment horizontal="center" vertical="center"/>
    </xf>
    <xf numFmtId="0" fontId="19" fillId="7" borderId="157" applyAlignment="1" pivotButton="0" quotePrefix="0" xfId="0">
      <alignment horizontal="center" vertical="center"/>
    </xf>
    <xf numFmtId="0" fontId="19" fillId="7" borderId="133" applyAlignment="1" pivotButton="0" quotePrefix="0" xfId="0">
      <alignment horizontal="center" vertical="center"/>
    </xf>
    <xf numFmtId="0" fontId="19" fillId="7" borderId="121" applyAlignment="1" pivotButton="0" quotePrefix="0" xfId="0">
      <alignment horizontal="center" vertical="center"/>
    </xf>
    <xf numFmtId="0" fontId="19" fillId="7" borderId="92" applyAlignment="1" pivotButton="0" quotePrefix="0" xfId="0">
      <alignment horizontal="center" vertical="center"/>
    </xf>
    <xf numFmtId="0" fontId="25" fillId="7" borderId="594" applyAlignment="1" pivotButton="0" quotePrefix="0" xfId="0">
      <alignment horizontal="left" vertical="center"/>
    </xf>
    <xf numFmtId="0" fontId="2" fillId="0" borderId="593" pivotButton="0" quotePrefix="0" xfId="0"/>
    <xf numFmtId="0" fontId="25" fillId="7" borderId="593" applyAlignment="1" pivotButton="0" quotePrefix="0" xfId="0">
      <alignment horizontal="left" vertical="center"/>
    </xf>
    <xf numFmtId="0" fontId="24" fillId="7" borderId="589" applyAlignment="1" pivotButton="0" quotePrefix="0" xfId="0">
      <alignment horizontal="center" vertical="center"/>
    </xf>
    <xf numFmtId="0" fontId="24" fillId="7" borderId="594" applyAlignment="1" pivotButton="0" quotePrefix="0" xfId="0">
      <alignment horizontal="center" vertical="center"/>
    </xf>
    <xf numFmtId="0" fontId="24" fillId="7" borderId="595" applyAlignment="1" pivotButton="0" quotePrefix="0" xfId="0">
      <alignment horizontal="center" vertical="center"/>
    </xf>
    <xf numFmtId="0" fontId="24" fillId="7" borderId="596" applyAlignment="1" pivotButton="0" quotePrefix="0" xfId="0">
      <alignment horizontal="center" vertical="center"/>
    </xf>
    <xf numFmtId="0" fontId="2" fillId="0" borderId="597" pivotButton="0" quotePrefix="0" xfId="0"/>
    <xf numFmtId="0" fontId="24" fillId="7" borderId="584" applyAlignment="1" pivotButton="0" quotePrefix="0" xfId="0">
      <alignment horizontal="center" vertical="center"/>
    </xf>
    <xf numFmtId="0" fontId="24" fillId="7" borderId="586" applyAlignment="1" pivotButton="0" quotePrefix="0" xfId="0">
      <alignment horizontal="center" vertical="center"/>
    </xf>
    <xf numFmtId="0" fontId="19" fillId="7" borderId="588" applyAlignment="1" pivotButton="0" quotePrefix="0" xfId="0">
      <alignment horizontal="center" vertical="center"/>
    </xf>
    <xf numFmtId="0" fontId="24" fillId="7" borderId="593" applyAlignment="1" pivotButton="0" quotePrefix="0" xfId="0">
      <alignment horizontal="center" vertical="center"/>
    </xf>
    <xf numFmtId="0" fontId="24" fillId="7" borderId="598" applyAlignment="1" pivotButton="0" quotePrefix="0" xfId="0">
      <alignment horizontal="left" vertical="center"/>
    </xf>
    <xf numFmtId="1" fontId="12" fillId="7" borderId="121" applyAlignment="1" pivotButton="0" quotePrefix="0" xfId="0">
      <alignment horizontal="center" vertical="center"/>
    </xf>
    <xf numFmtId="0" fontId="12" fillId="7" borderId="129" applyAlignment="1" pivotButton="0" quotePrefix="0" xfId="0">
      <alignment horizontal="center" vertical="center"/>
    </xf>
    <xf numFmtId="0" fontId="24" fillId="7" borderId="157" applyAlignment="1" pivotButton="0" quotePrefix="0" xfId="0">
      <alignment horizontal="center" vertical="center"/>
    </xf>
    <xf numFmtId="0" fontId="24" fillId="7" borderId="185" applyAlignment="1" pivotButton="0" quotePrefix="0" xfId="0">
      <alignment horizontal="center" vertical="center"/>
    </xf>
    <xf numFmtId="0" fontId="24" fillId="7" borderId="82" applyAlignment="1" pivotButton="0" quotePrefix="0" xfId="0">
      <alignment horizontal="center" vertical="center"/>
    </xf>
    <xf numFmtId="0" fontId="24" fillId="7" borderId="131" applyAlignment="1" pivotButton="0" quotePrefix="0" xfId="0">
      <alignment horizontal="center" vertical="center"/>
    </xf>
    <xf numFmtId="0" fontId="19" fillId="7" borderId="74" applyAlignment="1" pivotButton="0" quotePrefix="0" xfId="0">
      <alignment horizontal="center" vertical="center"/>
    </xf>
    <xf numFmtId="0" fontId="19" fillId="7" borderId="84" applyAlignment="1" pivotButton="0" quotePrefix="0" xfId="0">
      <alignment horizontal="center" vertical="center"/>
    </xf>
    <xf numFmtId="0" fontId="19" fillId="7" borderId="172" applyAlignment="1" pivotButton="0" quotePrefix="0" xfId="0">
      <alignment horizontal="center" vertical="center"/>
    </xf>
    <xf numFmtId="0" fontId="19" fillId="7" borderId="87" applyAlignment="1" pivotButton="0" quotePrefix="0" xfId="0">
      <alignment horizontal="center" vertical="center"/>
    </xf>
    <xf numFmtId="0" fontId="19" fillId="7" borderId="86" applyAlignment="1" pivotButton="0" quotePrefix="0" xfId="0">
      <alignment horizontal="center" vertical="center"/>
    </xf>
    <xf numFmtId="0" fontId="19" fillId="7" borderId="1" applyAlignment="1" pivotButton="0" quotePrefix="0" xfId="0">
      <alignment horizontal="center" vertical="center"/>
    </xf>
    <xf numFmtId="0" fontId="19" fillId="7" borderId="131" applyAlignment="1" pivotButton="0" quotePrefix="0" xfId="0">
      <alignment horizontal="center" vertical="center"/>
    </xf>
    <xf numFmtId="0" fontId="24" fillId="7" borderId="91" applyAlignment="1" pivotButton="0" quotePrefix="0" xfId="0">
      <alignment horizontal="center" vertical="center"/>
    </xf>
    <xf numFmtId="0" fontId="24" fillId="7" borderId="551" applyAlignment="1" pivotButton="0" quotePrefix="0" xfId="0">
      <alignment horizontal="left" vertical="center"/>
    </xf>
    <xf numFmtId="49" fontId="24" fillId="7" borderId="599" applyAlignment="1" pivotButton="0" quotePrefix="0" xfId="0">
      <alignment horizontal="center"/>
    </xf>
    <xf numFmtId="0" fontId="2" fillId="0" borderId="600" pivotButton="0" quotePrefix="0" xfId="0"/>
    <xf numFmtId="0" fontId="25" fillId="7" borderId="601" applyAlignment="1" pivotButton="0" quotePrefix="0" xfId="0">
      <alignment horizontal="left"/>
    </xf>
    <xf numFmtId="0" fontId="2" fillId="0" borderId="573" pivotButton="0" quotePrefix="0" xfId="0"/>
    <xf numFmtId="0" fontId="25" fillId="7" borderId="573" applyAlignment="1" pivotButton="0" quotePrefix="0" xfId="0">
      <alignment horizontal="left"/>
    </xf>
    <xf numFmtId="0" fontId="24" fillId="7" borderId="600" applyAlignment="1" pivotButton="0" quotePrefix="0" xfId="0">
      <alignment horizontal="center" vertical="center"/>
    </xf>
    <xf numFmtId="0" fontId="24" fillId="7" borderId="601" applyAlignment="1" pivotButton="0" quotePrefix="0" xfId="0">
      <alignment horizontal="center" vertical="center"/>
    </xf>
    <xf numFmtId="0" fontId="24" fillId="7" borderId="602" applyAlignment="1" pivotButton="0" quotePrefix="0" xfId="0">
      <alignment horizontal="center" vertical="center"/>
    </xf>
    <xf numFmtId="0" fontId="2" fillId="0" borderId="603" pivotButton="0" quotePrefix="0" xfId="0"/>
    <xf numFmtId="0" fontId="24" fillId="7" borderId="604" applyAlignment="1" pivotButton="0" quotePrefix="0" xfId="0">
      <alignment horizontal="center" vertical="center"/>
    </xf>
    <xf numFmtId="0" fontId="2" fillId="0" borderId="605" pivotButton="0" quotePrefix="0" xfId="0"/>
    <xf numFmtId="0" fontId="24" fillId="7" borderId="603" applyAlignment="1" pivotButton="0" quotePrefix="0" xfId="0">
      <alignment horizontal="center" vertical="center"/>
    </xf>
    <xf numFmtId="0" fontId="24" fillId="7" borderId="606" applyAlignment="1" pivotButton="0" quotePrefix="0" xfId="0">
      <alignment horizontal="center" vertical="center"/>
    </xf>
    <xf numFmtId="0" fontId="2" fillId="0" borderId="607" pivotButton="0" quotePrefix="0" xfId="0"/>
    <xf numFmtId="0" fontId="24" fillId="7" borderId="608" applyAlignment="1" pivotButton="0" quotePrefix="0" xfId="0">
      <alignment horizontal="center" vertical="center"/>
    </xf>
    <xf numFmtId="0" fontId="24" fillId="7" borderId="607" applyAlignment="1" pivotButton="0" quotePrefix="0" xfId="0">
      <alignment horizontal="center" vertical="center"/>
    </xf>
    <xf numFmtId="0" fontId="24" fillId="7" borderId="609" applyAlignment="1" pivotButton="0" quotePrefix="0" xfId="0">
      <alignment horizontal="center" vertical="center"/>
    </xf>
    <xf numFmtId="0" fontId="19" fillId="7" borderId="603" applyAlignment="1" pivotButton="0" quotePrefix="0" xfId="0">
      <alignment horizontal="center" vertical="center"/>
    </xf>
    <xf numFmtId="0" fontId="19" fillId="7" borderId="610" applyAlignment="1" pivotButton="0" quotePrefix="0" xfId="0">
      <alignment horizontal="center" vertical="center"/>
    </xf>
    <xf numFmtId="0" fontId="19" fillId="7" borderId="608" applyAlignment="1" pivotButton="0" quotePrefix="0" xfId="0">
      <alignment horizontal="center" vertical="center"/>
    </xf>
    <xf numFmtId="0" fontId="19" fillId="7" borderId="600" applyAlignment="1" pivotButton="0" quotePrefix="0" xfId="0">
      <alignment horizontal="center" vertical="center"/>
    </xf>
    <xf numFmtId="0" fontId="19" fillId="7" borderId="611" applyAlignment="1" pivotButton="0" quotePrefix="0" xfId="0">
      <alignment horizontal="center" vertical="center"/>
    </xf>
    <xf numFmtId="0" fontId="19" fillId="7" borderId="573" applyAlignment="1" pivotButton="0" quotePrefix="0" xfId="0">
      <alignment horizontal="center" vertical="center"/>
    </xf>
    <xf numFmtId="0" fontId="19" fillId="7" borderId="609" applyAlignment="1" pivotButton="0" quotePrefix="0" xfId="0">
      <alignment horizontal="center" vertical="center"/>
    </xf>
    <xf numFmtId="0" fontId="24" fillId="7" borderId="573" applyAlignment="1" pivotButton="0" quotePrefix="0" xfId="0">
      <alignment horizontal="center" vertical="center"/>
    </xf>
    <xf numFmtId="0" fontId="24" fillId="7" borderId="612" applyAlignment="1" pivotButton="0" quotePrefix="0" xfId="0">
      <alignment horizontal="left" vertical="center"/>
    </xf>
    <xf numFmtId="49" fontId="24" fillId="0" borderId="1" applyAlignment="1" pivotButton="0" quotePrefix="0" xfId="0">
      <alignment horizontal="center"/>
    </xf>
    <xf numFmtId="0" fontId="25" fillId="0" borderId="1" applyAlignment="1" pivotButton="0" quotePrefix="0" xfId="0">
      <alignment horizontal="left"/>
    </xf>
    <xf numFmtId="0" fontId="19" fillId="0" borderId="1" applyAlignment="1" pivotButton="0" quotePrefix="0" xfId="0">
      <alignment horizontal="left" vertical="center"/>
    </xf>
    <xf numFmtId="1" fontId="29" fillId="0" borderId="613" applyAlignment="1" pivotButton="0" quotePrefix="0" xfId="0">
      <alignment horizontal="center" vertical="center"/>
    </xf>
    <xf numFmtId="0" fontId="2" fillId="0" borderId="613" pivotButton="0" quotePrefix="0" xfId="0"/>
    <xf numFmtId="1" fontId="29" fillId="0" borderId="190" applyAlignment="1" pivotButton="0" quotePrefix="0" xfId="0">
      <alignment horizontal="center" vertical="center"/>
    </xf>
    <xf numFmtId="0" fontId="2" fillId="0" borderId="190" pivotButton="0" quotePrefix="0" xfId="0"/>
    <xf numFmtId="1" fontId="29" fillId="0" borderId="614" applyAlignment="1" pivotButton="0" quotePrefix="0" xfId="0">
      <alignment horizontal="center" vertical="center"/>
    </xf>
    <xf numFmtId="1" fontId="29" fillId="0" borderId="523" applyAlignment="1" pivotButton="0" quotePrefix="0" xfId="0">
      <alignment horizontal="center" vertical="center"/>
    </xf>
    <xf numFmtId="0" fontId="30" fillId="0" borderId="615" applyAlignment="1" pivotButton="0" quotePrefix="0" xfId="0">
      <alignment horizontal="center" vertical="center"/>
    </xf>
    <xf numFmtId="0" fontId="30" fillId="0" borderId="231" applyAlignment="1" pivotButton="0" quotePrefix="0" xfId="0">
      <alignment horizontal="center" vertical="center"/>
    </xf>
    <xf numFmtId="0" fontId="30" fillId="0" borderId="7" applyAlignment="1" pivotButton="0" quotePrefix="0" xfId="0">
      <alignment horizontal="center" vertical="center"/>
    </xf>
    <xf numFmtId="0" fontId="30" fillId="0" borderId="228" applyAlignment="1" pivotButton="0" quotePrefix="0" xfId="0">
      <alignment horizontal="center" vertical="center"/>
    </xf>
    <xf numFmtId="0" fontId="30" fillId="0" borderId="616" applyAlignment="1" pivotButton="0" quotePrefix="0" xfId="0">
      <alignment horizontal="center" vertical="center"/>
    </xf>
    <xf numFmtId="0" fontId="30" fillId="0" borderId="60" applyAlignment="1" pivotButton="0" quotePrefix="0" xfId="0">
      <alignment horizontal="center" vertical="center"/>
    </xf>
    <xf numFmtId="0" fontId="30" fillId="0" borderId="617" applyAlignment="1" pivotButton="0" quotePrefix="0" xfId="0">
      <alignment horizontal="center" vertical="center"/>
    </xf>
    <xf numFmtId="0" fontId="30" fillId="0" borderId="244" applyAlignment="1" pivotButton="0" quotePrefix="0" xfId="0">
      <alignment horizontal="center" vertical="center"/>
    </xf>
    <xf numFmtId="0" fontId="27" fillId="0" borderId="120" applyAlignment="1" pivotButton="0" quotePrefix="0" xfId="0">
      <alignment horizontal="center" vertical="center"/>
    </xf>
    <xf numFmtId="0" fontId="22" fillId="0" borderId="151" applyAlignment="1" pivotButton="0" quotePrefix="0" xfId="0">
      <alignment horizontal="center" vertical="center"/>
    </xf>
    <xf numFmtId="1" fontId="22" fillId="0" borderId="140" applyAlignment="1" pivotButton="0" quotePrefix="0" xfId="0">
      <alignment horizontal="center" vertical="center"/>
    </xf>
    <xf numFmtId="0" fontId="27" fillId="0" borderId="140" applyAlignment="1" pivotButton="0" quotePrefix="0" xfId="0">
      <alignment horizontal="center" vertical="center"/>
    </xf>
    <xf numFmtId="0" fontId="24" fillId="0" borderId="153" applyAlignment="1" pivotButton="0" quotePrefix="0" xfId="0">
      <alignment horizontal="center" vertical="center"/>
    </xf>
    <xf numFmtId="0" fontId="29" fillId="0" borderId="136" applyAlignment="1" pivotButton="0" quotePrefix="0" xfId="0">
      <alignment horizontal="center" vertical="center"/>
    </xf>
    <xf numFmtId="0" fontId="22" fillId="0" borderId="138" applyAlignment="1" pivotButton="0" quotePrefix="0" xfId="0">
      <alignment horizontal="center" vertical="center"/>
    </xf>
    <xf numFmtId="0" fontId="24" fillId="0" borderId="136" applyAlignment="1" pivotButton="0" quotePrefix="0" xfId="0">
      <alignment horizontal="center" vertical="center"/>
    </xf>
    <xf numFmtId="1" fontId="22" fillId="0" borderId="138" applyAlignment="1" pivotButton="0" quotePrefix="0" xfId="0">
      <alignment horizontal="center" vertical="center"/>
    </xf>
    <xf numFmtId="1" fontId="22" fillId="0" borderId="144" applyAlignment="1" pivotButton="0" quotePrefix="0" xfId="0">
      <alignment horizontal="center" vertical="center"/>
    </xf>
    <xf numFmtId="1" fontId="22" fillId="0" borderId="136" applyAlignment="1" pivotButton="0" quotePrefix="0" xfId="0">
      <alignment horizontal="center" vertical="center"/>
    </xf>
    <xf numFmtId="0" fontId="27" fillId="0" borderId="147" applyAlignment="1" pivotButton="0" quotePrefix="0" xfId="0">
      <alignment horizontal="center" vertical="center"/>
    </xf>
    <xf numFmtId="0" fontId="29" fillId="0" borderId="168" applyAlignment="1" pivotButton="0" quotePrefix="0" xfId="0">
      <alignment horizontal="center" vertical="center"/>
    </xf>
    <xf numFmtId="0" fontId="29" fillId="0" borderId="526" applyAlignment="1" pivotButton="0" quotePrefix="0" xfId="0">
      <alignment horizontal="center" vertical="center"/>
    </xf>
    <xf numFmtId="0" fontId="22" fillId="0" borderId="74" applyAlignment="1" pivotButton="0" quotePrefix="0" xfId="0">
      <alignment horizontal="center" vertical="center"/>
    </xf>
    <xf numFmtId="0" fontId="29" fillId="0" borderId="170" applyAlignment="1" pivotButton="0" quotePrefix="0" xfId="0">
      <alignment horizontal="center" vertical="center"/>
    </xf>
    <xf numFmtId="0" fontId="29" fillId="0" borderId="188" applyAlignment="1" pivotButton="0" quotePrefix="0" xfId="0">
      <alignment horizontal="center" vertical="center"/>
    </xf>
    <xf numFmtId="0" fontId="29" fillId="0" borderId="70" applyAlignment="1" pivotButton="0" quotePrefix="0" xfId="0">
      <alignment horizontal="center" vertical="center"/>
    </xf>
    <xf numFmtId="0" fontId="29" fillId="0" borderId="171" applyAlignment="1" pivotButton="0" quotePrefix="0" xfId="0">
      <alignment horizontal="center" vertical="center"/>
    </xf>
    <xf numFmtId="0" fontId="31" fillId="0" borderId="74" applyAlignment="1" pivotButton="0" quotePrefix="0" xfId="0">
      <alignment horizontal="center" vertical="center"/>
    </xf>
    <xf numFmtId="0" fontId="29" fillId="0" borderId="238" applyAlignment="1" pivotButton="0" quotePrefix="0" xfId="0">
      <alignment horizontal="center" vertical="center"/>
    </xf>
    <xf numFmtId="1" fontId="22" fillId="0" borderId="92" applyAlignment="1" pivotButton="0" quotePrefix="0" xfId="0">
      <alignment horizontal="center" vertical="center"/>
    </xf>
    <xf numFmtId="0" fontId="31" fillId="0" borderId="146" applyAlignment="1" pivotButton="0" quotePrefix="0" xfId="0">
      <alignment horizontal="center" vertical="center"/>
    </xf>
    <xf numFmtId="0" fontId="29" fillId="0" borderId="151" applyAlignment="1" pivotButton="0" quotePrefix="0" xfId="0">
      <alignment horizontal="center" vertical="center"/>
    </xf>
    <xf numFmtId="0" fontId="24" fillId="0" borderId="618" applyAlignment="1" pivotButton="0" quotePrefix="0" xfId="0">
      <alignment horizontal="center" vertical="center"/>
    </xf>
    <xf numFmtId="0" fontId="2" fillId="0" borderId="619" pivotButton="0" quotePrefix="0" xfId="0"/>
    <xf numFmtId="0" fontId="29" fillId="0" borderId="239" applyAlignment="1" pivotButton="0" quotePrefix="0" xfId="0">
      <alignment horizontal="center" vertical="center"/>
    </xf>
    <xf numFmtId="0" fontId="29" fillId="0" borderId="152" applyAlignment="1" pivotButton="0" quotePrefix="0" xfId="0">
      <alignment horizontal="center" vertical="center"/>
    </xf>
    <xf numFmtId="0" fontId="29" fillId="0" borderId="140" applyAlignment="1" pivotButton="0" quotePrefix="0" xfId="0">
      <alignment horizontal="center" vertical="center"/>
    </xf>
    <xf numFmtId="0" fontId="27" fillId="0" borderId="71" applyAlignment="1" pivotButton="0" quotePrefix="0" xfId="0">
      <alignment horizontal="center" vertical="center"/>
    </xf>
    <xf numFmtId="0" fontId="24" fillId="0" borderId="74" applyAlignment="1" pivotButton="0" quotePrefix="0" xfId="0">
      <alignment horizontal="center" vertical="center"/>
    </xf>
    <xf numFmtId="0" fontId="24" fillId="0" borderId="170" applyAlignment="1" pivotButton="0" quotePrefix="0" xfId="0">
      <alignment horizontal="center" vertical="center"/>
    </xf>
    <xf numFmtId="0" fontId="24" fillId="0" borderId="188" applyAlignment="1" pivotButton="0" quotePrefix="0" xfId="0">
      <alignment horizontal="center" vertical="center"/>
    </xf>
    <xf numFmtId="0" fontId="24" fillId="0" borderId="70" applyAlignment="1" pivotButton="0" quotePrefix="0" xfId="0">
      <alignment horizontal="center" vertical="center"/>
    </xf>
    <xf numFmtId="0" fontId="24" fillId="0" borderId="171" applyAlignment="1" pivotButton="0" quotePrefix="0" xfId="0">
      <alignment horizontal="center" vertical="center"/>
    </xf>
    <xf numFmtId="0" fontId="27" fillId="0" borderId="74" applyAlignment="1" pivotButton="0" quotePrefix="0" xfId="0">
      <alignment horizontal="center" vertical="center"/>
    </xf>
    <xf numFmtId="0" fontId="29" fillId="0" borderId="210" applyAlignment="1" pivotButton="0" quotePrefix="0" xfId="0">
      <alignment horizontal="center" vertical="center"/>
    </xf>
    <xf numFmtId="0" fontId="24" fillId="0" borderId="539" applyAlignment="1" pivotButton="0" quotePrefix="0" xfId="0">
      <alignment horizontal="center" vertical="center"/>
    </xf>
    <xf numFmtId="0" fontId="24" fillId="0" borderId="211" applyAlignment="1" pivotButton="0" quotePrefix="0" xfId="0">
      <alignment horizontal="center" vertical="center"/>
    </xf>
    <xf numFmtId="0" fontId="24" fillId="0" borderId="541" applyAlignment="1" pivotButton="0" quotePrefix="0" xfId="0">
      <alignment horizontal="center" vertical="center"/>
    </xf>
    <xf numFmtId="0" fontId="24" fillId="0" borderId="215" applyAlignment="1" pivotButton="0" quotePrefix="0" xfId="0">
      <alignment horizontal="center" vertical="center"/>
    </xf>
    <xf numFmtId="0" fontId="24" fillId="0" borderId="214" applyAlignment="1" pivotButton="0" quotePrefix="0" xfId="0">
      <alignment horizontal="center" vertical="center"/>
    </xf>
    <xf numFmtId="0" fontId="24" fillId="0" borderId="216" applyAlignment="1" pivotButton="0" quotePrefix="0" xfId="0">
      <alignment horizontal="center" vertical="center"/>
    </xf>
    <xf numFmtId="0" fontId="27" fillId="0" borderId="211" applyAlignment="1" pivotButton="0" quotePrefix="0" xfId="0">
      <alignment horizontal="center" vertical="center"/>
    </xf>
    <xf numFmtId="0" fontId="29" fillId="0" borderId="620" applyAlignment="1" pivotButton="0" quotePrefix="0" xfId="0">
      <alignment horizontal="center" vertical="center"/>
    </xf>
    <xf numFmtId="0" fontId="29" fillId="0" borderId="621" applyAlignment="1" pivotButton="0" quotePrefix="0" xfId="0">
      <alignment horizontal="center" vertical="center"/>
    </xf>
    <xf numFmtId="0" fontId="24" fillId="0" borderId="199" applyAlignment="1" pivotButton="0" quotePrefix="0" xfId="0">
      <alignment horizontal="center" vertical="center"/>
    </xf>
    <xf numFmtId="0" fontId="27" fillId="0" borderId="543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/>
    </xf>
    <xf numFmtId="49" fontId="5" fillId="0" borderId="244" applyAlignment="1" pivotButton="0" quotePrefix="0" xfId="0">
      <alignment horizontal="center" vertical="center"/>
    </xf>
    <xf numFmtId="49" fontId="5" fillId="0" borderId="7" applyAlignment="1" pivotButton="0" quotePrefix="0" xfId="0">
      <alignment horizontal="center" vertical="center"/>
    </xf>
    <xf numFmtId="49" fontId="5" fillId="0" borderId="60" applyAlignment="1" pivotButton="0" quotePrefix="0" xfId="0">
      <alignment horizontal="center" vertical="center"/>
    </xf>
    <xf numFmtId="49" fontId="5" fillId="0" borderId="230" applyAlignment="1" pivotButton="0" quotePrefix="0" xfId="0">
      <alignment horizontal="center" vertical="center"/>
    </xf>
    <xf numFmtId="1" fontId="5" fillId="0" borderId="622" applyAlignment="1" pivotButton="0" quotePrefix="0" xfId="0">
      <alignment horizontal="center" vertical="center"/>
    </xf>
    <xf numFmtId="0" fontId="2" fillId="0" borderId="623" pivotButton="0" quotePrefix="0" xfId="0"/>
    <xf numFmtId="0" fontId="2" fillId="0" borderId="624" pivotButton="0" quotePrefix="0" xfId="0"/>
    <xf numFmtId="0" fontId="12" fillId="0" borderId="116" applyAlignment="1" pivotButton="0" quotePrefix="0" xfId="0">
      <alignment horizontal="center" vertical="center"/>
    </xf>
    <xf numFmtId="1" fontId="3" fillId="0" borderId="625" applyAlignment="1" pivotButton="0" quotePrefix="0" xfId="0">
      <alignment horizontal="left" vertical="center"/>
    </xf>
    <xf numFmtId="49" fontId="3" fillId="0" borderId="488" applyAlignment="1" pivotButton="0" quotePrefix="0" xfId="0">
      <alignment horizontal="left" vertical="center"/>
    </xf>
    <xf numFmtId="0" fontId="3" fillId="0" borderId="626" applyAlignment="1" pivotButton="0" quotePrefix="0" xfId="0">
      <alignment horizontal="center" vertical="center"/>
    </xf>
    <xf numFmtId="1" fontId="3" fillId="0" borderId="627" applyAlignment="1" pivotButton="0" quotePrefix="0" xfId="0">
      <alignment horizontal="center" vertical="center"/>
    </xf>
    <xf numFmtId="0" fontId="2" fillId="0" borderId="628" pivotButton="0" quotePrefix="0" xfId="0"/>
    <xf numFmtId="1" fontId="3" fillId="0" borderId="1" applyAlignment="1" pivotButton="0" quotePrefix="0" xfId="0">
      <alignment horizontal="center" vertical="center"/>
    </xf>
    <xf numFmtId="49" fontId="3" fillId="0" borderId="629" applyAlignment="1" pivotButton="0" quotePrefix="0" xfId="0">
      <alignment horizontal="center" vertical="center"/>
    </xf>
    <xf numFmtId="49" fontId="3" fillId="0" borderId="203" applyAlignment="1" pivotButton="0" quotePrefix="0" xfId="0">
      <alignment horizontal="center" vertical="center"/>
    </xf>
    <xf numFmtId="1" fontId="3" fillId="0" borderId="249" applyAlignment="1" pivotButton="0" quotePrefix="0" xfId="0">
      <alignment horizontal="center" vertical="center"/>
    </xf>
    <xf numFmtId="0" fontId="3" fillId="0" borderId="141" applyAlignment="1" pivotButton="0" quotePrefix="0" xfId="0">
      <alignment horizontal="center" vertical="center"/>
    </xf>
    <xf numFmtId="1" fontId="3" fillId="0" borderId="144" applyAlignment="1" pivotButton="0" quotePrefix="0" xfId="0">
      <alignment horizontal="center" vertical="center"/>
    </xf>
    <xf numFmtId="0" fontId="2" fillId="0" borderId="513" pivotButton="0" quotePrefix="0" xfId="0"/>
    <xf numFmtId="0" fontId="2" fillId="0" borderId="25" applyAlignment="1" pivotButton="0" quotePrefix="0" xfId="0">
      <alignment horizontal="center" vertical="center"/>
    </xf>
    <xf numFmtId="0" fontId="2" fillId="0" borderId="630" pivotButton="0" quotePrefix="0" xfId="0"/>
    <xf numFmtId="0" fontId="2" fillId="0" borderId="631" pivotButton="0" quotePrefix="0" xfId="0"/>
    <xf numFmtId="0" fontId="17" fillId="0" borderId="1" pivotButton="0" quotePrefix="0" xfId="0"/>
    <xf numFmtId="1" fontId="17" fillId="5" borderId="632" applyAlignment="1" pivotButton="0" quotePrefix="0" xfId="0">
      <alignment horizontal="center" vertical="center"/>
    </xf>
    <xf numFmtId="0" fontId="2" fillId="0" borderId="633" pivotButton="0" quotePrefix="0" xfId="0"/>
    <xf numFmtId="0" fontId="12" fillId="5" borderId="313" applyAlignment="1" pivotButton="0" quotePrefix="0" xfId="0">
      <alignment horizontal="center" vertical="center"/>
    </xf>
    <xf numFmtId="1" fontId="17" fillId="5" borderId="634" applyAlignment="1" pivotButton="0" quotePrefix="0" xfId="0">
      <alignment horizontal="center" vertical="center"/>
    </xf>
    <xf numFmtId="0" fontId="2" fillId="0" borderId="635" pivotButton="0" quotePrefix="0" xfId="0"/>
    <xf numFmtId="0" fontId="34" fillId="0" borderId="636" applyAlignment="1" pivotButton="0" quotePrefix="0" xfId="0">
      <alignment horizontal="center" vertical="center"/>
    </xf>
    <xf numFmtId="0" fontId="34" fillId="0" borderId="637" applyAlignment="1" pivotButton="0" quotePrefix="0" xfId="0">
      <alignment horizontal="justify" vertical="center"/>
    </xf>
    <xf numFmtId="0" fontId="2" fillId="0" borderId="637" pivotButton="0" quotePrefix="0" xfId="0"/>
    <xf numFmtId="49" fontId="16" fillId="0" borderId="638" applyAlignment="1" pivotButton="0" quotePrefix="0" xfId="0">
      <alignment horizontal="center" vertical="center"/>
    </xf>
    <xf numFmtId="0" fontId="2" fillId="0" borderId="639" pivotButton="0" quotePrefix="0" xfId="0"/>
    <xf numFmtId="0" fontId="34" fillId="0" borderId="640" applyAlignment="1" pivotButton="0" quotePrefix="0" xfId="0">
      <alignment horizontal="center" vertical="center"/>
    </xf>
    <xf numFmtId="0" fontId="34" fillId="0" borderId="234" applyAlignment="1" pivotButton="0" quotePrefix="0" xfId="0">
      <alignment horizontal="justify" vertical="center"/>
    </xf>
    <xf numFmtId="0" fontId="2" fillId="0" borderId="234" pivotButton="0" quotePrefix="0" xfId="0"/>
    <xf numFmtId="49" fontId="12" fillId="0" borderId="641" applyAlignment="1" pivotButton="0" quotePrefix="0" xfId="0">
      <alignment horizontal="center" vertical="center"/>
    </xf>
    <xf numFmtId="0" fontId="2" fillId="0" borderId="642" pivotButton="0" quotePrefix="0" xfId="0"/>
    <xf numFmtId="49" fontId="16" fillId="0" borderId="641" applyAlignment="1" pivotButton="0" quotePrefix="0" xfId="0">
      <alignment horizontal="center" vertical="center"/>
    </xf>
    <xf numFmtId="0" fontId="34" fillId="6" borderId="1" applyAlignment="1" pivotButton="0" quotePrefix="0" xfId="0">
      <alignment vertical="center"/>
    </xf>
    <xf numFmtId="0" fontId="34" fillId="6" borderId="1" pivotButton="0" quotePrefix="0" xfId="0"/>
    <xf numFmtId="0" fontId="36" fillId="6" borderId="1" applyAlignment="1" pivotButton="0" quotePrefix="0" xfId="0">
      <alignment vertical="center"/>
    </xf>
    <xf numFmtId="0" fontId="17" fillId="6" borderId="1" pivotButton="0" quotePrefix="0" xfId="0"/>
    <xf numFmtId="0" fontId="34" fillId="0" borderId="1" applyAlignment="1" pivotButton="0" quotePrefix="0" xfId="0">
      <alignment horizontal="right"/>
    </xf>
    <xf numFmtId="0" fontId="34" fillId="0" borderId="643" applyAlignment="1" pivotButton="0" quotePrefix="0" xfId="0">
      <alignment horizontal="center" vertical="center"/>
    </xf>
    <xf numFmtId="0" fontId="34" fillId="0" borderId="644" applyAlignment="1" pivotButton="0" quotePrefix="0" xfId="0">
      <alignment horizontal="center" vertical="center"/>
    </xf>
    <xf numFmtId="0" fontId="34" fillId="0" borderId="645" applyAlignment="1" pivotButton="0" quotePrefix="0" xfId="0">
      <alignment horizontal="center" vertical="center"/>
    </xf>
    <xf numFmtId="0" fontId="34" fillId="0" borderId="646" applyAlignment="1" pivotButton="0" quotePrefix="0" xfId="0">
      <alignment horizontal="justify" vertical="center"/>
    </xf>
    <xf numFmtId="0" fontId="2" fillId="0" borderId="646" pivotButton="0" quotePrefix="0" xfId="0"/>
    <xf numFmtId="49" fontId="12" fillId="0" borderId="647" applyAlignment="1" pivotButton="0" quotePrefix="0" xfId="0">
      <alignment horizontal="center" vertical="center"/>
    </xf>
    <xf numFmtId="0" fontId="2" fillId="0" borderId="648" pivotButton="0" quotePrefix="0" xfId="0"/>
    <xf numFmtId="0" fontId="12" fillId="6" borderId="1" applyAlignment="1" pivotButton="0" quotePrefix="0" xfId="0">
      <alignment horizontal="justify" vertical="center"/>
    </xf>
    <xf numFmtId="0" fontId="49" fillId="0" borderId="1" applyAlignment="1" pivotButton="0" quotePrefix="0" xfId="0">
      <alignment horizontal="right" vertical="top"/>
    </xf>
    <xf numFmtId="1" fontId="11" fillId="0" borderId="1" applyAlignment="1" pivotButton="0" quotePrefix="0" xfId="0">
      <alignment horizontal="center" vertical="center"/>
    </xf>
    <xf numFmtId="1" fontId="12" fillId="0" borderId="1" applyAlignment="1" pivotButton="0" quotePrefix="0" xfId="0">
      <alignment horizontal="left"/>
    </xf>
    <xf numFmtId="1" fontId="50" fillId="0" borderId="1" applyAlignment="1" pivotButton="0" quotePrefix="0" xfId="0">
      <alignment horizontal="center" vertical="center"/>
    </xf>
    <xf numFmtId="1" fontId="44" fillId="0" borderId="1" applyAlignment="1" pivotButton="0" quotePrefix="0" xfId="0">
      <alignment horizontal="left" vertical="center"/>
    </xf>
    <xf numFmtId="0" fontId="12" fillId="0" borderId="6" applyAlignment="1" pivotButton="0" quotePrefix="0" xfId="0">
      <alignment horizontal="left" vertical="center"/>
    </xf>
    <xf numFmtId="0" fontId="18" fillId="0" borderId="649" applyAlignment="1" pivotButton="0" quotePrefix="0" xfId="0">
      <alignment horizontal="left" vertical="center"/>
    </xf>
    <xf numFmtId="0" fontId="18" fillId="0" borderId="650" applyAlignment="1" pivotButton="0" quotePrefix="0" xfId="0">
      <alignment horizontal="center" vertical="center"/>
    </xf>
    <xf numFmtId="49" fontId="18" fillId="0" borderId="650" applyAlignment="1" pivotButton="0" quotePrefix="0" xfId="0">
      <alignment horizontal="center" vertical="center"/>
    </xf>
    <xf numFmtId="0" fontId="18" fillId="0" borderId="650" applyAlignment="1" pivotButton="0" quotePrefix="0" xfId="0">
      <alignment horizontal="center"/>
    </xf>
    <xf numFmtId="0" fontId="18" fillId="0" borderId="651" applyAlignment="1" pivotButton="0" quotePrefix="0" xfId="0">
      <alignment horizontal="center"/>
    </xf>
    <xf numFmtId="0" fontId="18" fillId="0" borderId="652" applyAlignment="1" pivotButton="0" quotePrefix="0" xfId="0">
      <alignment horizontal="center" vertical="center"/>
    </xf>
    <xf numFmtId="0" fontId="18" fillId="0" borderId="653" applyAlignment="1" pivotButton="0" quotePrefix="0" xfId="0">
      <alignment horizontal="center" vertical="center"/>
    </xf>
    <xf numFmtId="0" fontId="18" fillId="0" borderId="654" applyAlignment="1" pivotButton="0" quotePrefix="0" xfId="0">
      <alignment horizontal="center" vertical="center"/>
    </xf>
    <xf numFmtId="49" fontId="18" fillId="0" borderId="653" applyAlignment="1" pivotButton="0" quotePrefix="0" xfId="0">
      <alignment horizontal="center" vertical="center"/>
    </xf>
    <xf numFmtId="0" fontId="18" fillId="0" borderId="655" applyAlignment="1" pivotButton="0" quotePrefix="0" xfId="0">
      <alignment horizontal="center" vertical="center"/>
    </xf>
    <xf numFmtId="0" fontId="18" fillId="0" borderId="656" applyAlignment="1" pivotButton="0" quotePrefix="0" xfId="0">
      <alignment horizontal="center" vertical="center"/>
    </xf>
    <xf numFmtId="49" fontId="18" fillId="0" borderId="656" applyAlignment="1" pivotButton="0" quotePrefix="0" xfId="0">
      <alignment horizontal="center" vertical="center"/>
    </xf>
    <xf numFmtId="0" fontId="18" fillId="0" borderId="657" applyAlignment="1" pivotButton="0" quotePrefix="0" xfId="0">
      <alignment horizontal="center" vertical="center"/>
    </xf>
    <xf numFmtId="0" fontId="11" fillId="0" borderId="6" applyAlignment="1" pivotButton="0" quotePrefix="0" xfId="0">
      <alignment horizontal="center" vertical="center"/>
    </xf>
    <xf numFmtId="0" fontId="2" fillId="0" borderId="658" pivotButton="0" quotePrefix="0" xfId="0"/>
    <xf numFmtId="0" fontId="11" fillId="0" borderId="659" applyAlignment="1" pivotButton="0" quotePrefix="0" xfId="0">
      <alignment horizontal="center" vertical="center"/>
    </xf>
    <xf numFmtId="0" fontId="2" fillId="0" borderId="660" pivotButton="0" quotePrefix="0" xfId="0"/>
    <xf numFmtId="1" fontId="51" fillId="0" borderId="1" applyAlignment="1" pivotButton="0" quotePrefix="0" xfId="0">
      <alignment horizontal="center" vertical="center"/>
    </xf>
    <xf numFmtId="0" fontId="17" fillId="0" borderId="1" applyAlignment="1" pivotButton="0" quotePrefix="0" xfId="0">
      <alignment horizontal="left" vertical="center"/>
    </xf>
    <xf numFmtId="0" fontId="51" fillId="0" borderId="1" applyAlignment="1" pivotButton="0" quotePrefix="0" xfId="0">
      <alignment horizontal="center" vertical="center"/>
    </xf>
    <xf numFmtId="0" fontId="17" fillId="0" borderId="1" applyAlignment="1" pivotButton="0" quotePrefix="0" xfId="0">
      <alignment horizontal="center" vertical="center"/>
    </xf>
    <xf numFmtId="1" fontId="17" fillId="0" borderId="1" applyAlignment="1" pivotButton="0" quotePrefix="0" xfId="0">
      <alignment horizontal="center"/>
    </xf>
    <xf numFmtId="0" fontId="40" fillId="0" borderId="1" applyAlignment="1" pivotButton="0" quotePrefix="0" xfId="0">
      <alignment horizontal="center" vertical="center"/>
    </xf>
    <xf numFmtId="0" fontId="15" fillId="0" borderId="1" applyAlignment="1" pivotButton="0" quotePrefix="0" xfId="0">
      <alignment horizontal="center" vertical="center"/>
    </xf>
    <xf numFmtId="1" fontId="23" fillId="0" borderId="1" applyAlignment="1" pivotButton="0" quotePrefix="0" xfId="0">
      <alignment horizontal="center"/>
    </xf>
    <xf numFmtId="49" fontId="17" fillId="0" borderId="1" applyAlignment="1" pivotButton="0" quotePrefix="0" xfId="0">
      <alignment horizontal="left" vertical="center"/>
    </xf>
    <xf numFmtId="49" fontId="51" fillId="0" borderId="1" applyAlignment="1" pivotButton="0" quotePrefix="0" xfId="0">
      <alignment horizontal="center" vertical="center"/>
    </xf>
    <xf numFmtId="1" fontId="17" fillId="0" borderId="1" applyAlignment="1" pivotButton="0" quotePrefix="0" xfId="0">
      <alignment horizontal="left" vertical="center"/>
    </xf>
    <xf numFmtId="0" fontId="52" fillId="0" borderId="1" pivotButton="0" quotePrefix="0" xfId="0"/>
    <xf numFmtId="0" fontId="12" fillId="2" borderId="661" applyAlignment="1" pivotButton="0" quotePrefix="0" xfId="0">
      <alignment horizontal="center" vertical="center"/>
    </xf>
    <xf numFmtId="0" fontId="2" fillId="0" borderId="615" pivotButton="0" quotePrefix="0" xfId="0"/>
    <xf numFmtId="0" fontId="12" fillId="0" borderId="662" applyAlignment="1" pivotButton="0" quotePrefix="0" xfId="0">
      <alignment horizontal="center" vertical="center"/>
    </xf>
    <xf numFmtId="0" fontId="12" fillId="0" borderId="246" applyAlignment="1" pivotButton="0" quotePrefix="0" xfId="0">
      <alignment horizontal="center" vertical="center"/>
    </xf>
    <xf numFmtId="0" fontId="12" fillId="0" borderId="663" applyAlignment="1" pivotButton="0" quotePrefix="0" xfId="0">
      <alignment horizontal="center" vertical="center"/>
    </xf>
    <xf numFmtId="0" fontId="2" fillId="0" borderId="664" pivotButton="0" quotePrefix="0" xfId="0"/>
    <xf numFmtId="0" fontId="12" fillId="0" borderId="665" applyAlignment="1" pivotButton="0" quotePrefix="0" xfId="0">
      <alignment horizontal="center" vertical="center"/>
    </xf>
    <xf numFmtId="0" fontId="17" fillId="0" borderId="661" applyAlignment="1" pivotButton="0" quotePrefix="0" xfId="0">
      <alignment horizontal="center" vertical="center"/>
    </xf>
    <xf numFmtId="0" fontId="17" fillId="0" borderId="489" applyAlignment="1" pivotButton="0" quotePrefix="0" xfId="0">
      <alignment horizontal="center" vertical="center"/>
    </xf>
    <xf numFmtId="0" fontId="12" fillId="0" borderId="666" applyAlignment="1" pivotButton="0" quotePrefix="0" xfId="0">
      <alignment horizontal="center" vertical="center"/>
    </xf>
    <xf numFmtId="0" fontId="17" fillId="0" borderId="201" applyAlignment="1" pivotButton="0" quotePrefix="0" xfId="0">
      <alignment horizontal="center" vertical="center"/>
    </xf>
    <xf numFmtId="0" fontId="17" fillId="0" borderId="667" applyAlignment="1" pivotButton="0" quotePrefix="0" xfId="0">
      <alignment horizontal="center" vertical="center"/>
    </xf>
    <xf numFmtId="0" fontId="17" fillId="0" borderId="668" applyAlignment="1" pivotButton="0" quotePrefix="0" xfId="0">
      <alignment horizontal="center" vertical="center"/>
    </xf>
    <xf numFmtId="0" fontId="17" fillId="0" borderId="28" applyAlignment="1" pivotButton="0" quotePrefix="0" xfId="0">
      <alignment horizontal="center" vertical="center"/>
    </xf>
    <xf numFmtId="0" fontId="2" fillId="0" borderId="669" pivotButton="0" quotePrefix="0" xfId="0"/>
    <xf numFmtId="0" fontId="12" fillId="0" borderId="670" applyAlignment="1" pivotButton="0" quotePrefix="0" xfId="0">
      <alignment horizontal="center" vertical="center"/>
    </xf>
    <xf numFmtId="0" fontId="2" fillId="0" borderId="671" pivotButton="0" quotePrefix="0" xfId="0"/>
    <xf numFmtId="0" fontId="12" fillId="0" borderId="672" applyAlignment="1" pivotButton="0" quotePrefix="0" xfId="0">
      <alignment horizontal="center" vertical="center"/>
    </xf>
    <xf numFmtId="0" fontId="2" fillId="0" borderId="672" pivotButton="0" quotePrefix="0" xfId="0"/>
    <xf numFmtId="0" fontId="12" fillId="6" borderId="673" applyAlignment="1" pivotButton="0" quotePrefix="0" xfId="0">
      <alignment horizontal="center" vertical="center"/>
    </xf>
    <xf numFmtId="0" fontId="12" fillId="0" borderId="673" applyAlignment="1" pivotButton="0" quotePrefix="0" xfId="0">
      <alignment horizontal="center" vertical="center"/>
    </xf>
    <xf numFmtId="0" fontId="2" fillId="0" borderId="187" pivotButton="0" quotePrefix="0" xfId="0"/>
    <xf numFmtId="0" fontId="2" fillId="0" borderId="674" pivotButton="0" quotePrefix="0" xfId="0"/>
    <xf numFmtId="0" fontId="12" fillId="0" borderId="675" applyAlignment="1" pivotButton="0" quotePrefix="0" xfId="0">
      <alignment horizontal="center" vertical="center"/>
    </xf>
    <xf numFmtId="0" fontId="2" fillId="0" borderId="676" pivotButton="0" quotePrefix="0" xfId="0"/>
    <xf numFmtId="0" fontId="12" fillId="0" borderId="677" applyAlignment="1" pivotButton="0" quotePrefix="0" xfId="0">
      <alignment horizontal="center" vertical="center"/>
    </xf>
    <xf numFmtId="0" fontId="12" fillId="0" borderId="678" applyAlignment="1" pivotButton="0" quotePrefix="0" xfId="0">
      <alignment horizontal="center" vertical="center"/>
    </xf>
    <xf numFmtId="0" fontId="2" fillId="0" borderId="679" pivotButton="0" quotePrefix="0" xfId="0"/>
    <xf numFmtId="0" fontId="12" fillId="6" borderId="187" applyAlignment="1" pivotButton="0" quotePrefix="0" xfId="0">
      <alignment horizontal="center" vertical="center"/>
    </xf>
    <xf numFmtId="0" fontId="16" fillId="6" borderId="680" applyAlignment="1" pivotButton="0" quotePrefix="0" xfId="0">
      <alignment horizontal="center" vertical="center"/>
    </xf>
    <xf numFmtId="0" fontId="2" fillId="0" borderId="681" pivotButton="0" quotePrefix="0" xfId="0"/>
    <xf numFmtId="0" fontId="16" fillId="6" borderId="681" applyAlignment="1" pivotButton="0" quotePrefix="0" xfId="0">
      <alignment horizontal="center" vertical="center"/>
    </xf>
    <xf numFmtId="0" fontId="16" fillId="0" borderId="681" applyAlignment="1" pivotButton="0" quotePrefix="0" xfId="0">
      <alignment horizontal="center" vertical="center"/>
    </xf>
    <xf numFmtId="0" fontId="16" fillId="0" borderId="682" applyAlignment="1" pivotButton="0" quotePrefix="0" xfId="0">
      <alignment horizontal="center" vertical="center"/>
    </xf>
    <xf numFmtId="0" fontId="2" fillId="0" borderId="682" pivotButton="0" quotePrefix="0" xfId="0"/>
    <xf numFmtId="0" fontId="2" fillId="0" borderId="683" pivotButton="0" quotePrefix="0" xfId="0"/>
    <xf numFmtId="0" fontId="17" fillId="6" borderId="681" applyAlignment="1" pivotButton="0" quotePrefix="0" xfId="0">
      <alignment horizontal="center" vertical="center"/>
    </xf>
    <xf numFmtId="0" fontId="16" fillId="6" borderId="194" applyAlignment="1" pivotButton="0" quotePrefix="0" xfId="0">
      <alignment horizontal="center" vertical="center"/>
    </xf>
    <xf numFmtId="0" fontId="17" fillId="6" borderId="682" applyAlignment="1" pivotButton="0" quotePrefix="0" xfId="0">
      <alignment horizontal="center" vertical="center"/>
    </xf>
    <xf numFmtId="0" fontId="17" fillId="6" borderId="196" applyAlignment="1" pivotButton="0" quotePrefix="0" xfId="0">
      <alignment horizontal="center" vertical="center"/>
    </xf>
    <xf numFmtId="0" fontId="16" fillId="0" borderId="194" applyAlignment="1" pivotButton="0" quotePrefix="0" xfId="0">
      <alignment horizontal="center" vertical="center"/>
    </xf>
    <xf numFmtId="0" fontId="16" fillId="0" borderId="196" applyAlignment="1" pivotButton="0" quotePrefix="0" xfId="0">
      <alignment horizontal="center" vertical="center"/>
    </xf>
    <xf numFmtId="0" fontId="2" fillId="0" borderId="684" pivotButton="0" quotePrefix="0" xfId="0"/>
    <xf numFmtId="0" fontId="2" fillId="0" borderId="685" pivotButton="0" quotePrefix="0" xfId="0"/>
    <xf numFmtId="0" fontId="2" fillId="0" borderId="544" pivotButton="0" quotePrefix="0" xfId="0"/>
    <xf numFmtId="0" fontId="2" fillId="0" borderId="201" pivotButton="0" quotePrefix="0" xfId="0"/>
    <xf numFmtId="0" fontId="2" fillId="0" borderId="667" pivotButton="0" quotePrefix="0" xfId="0"/>
    <xf numFmtId="0" fontId="2" fillId="0" borderId="686" pivotButton="0" quotePrefix="0" xfId="0"/>
    <xf numFmtId="0" fontId="2" fillId="0" borderId="687" pivotButton="0" quotePrefix="0" xfId="0"/>
    <xf numFmtId="0" fontId="2" fillId="0" borderId="688" pivotButton="0" quotePrefix="0" xfId="0"/>
    <xf numFmtId="0" fontId="2" fillId="0" borderId="689" pivotButton="0" quotePrefix="0" xfId="0"/>
    <xf numFmtId="0" fontId="2" fillId="0" borderId="690" pivotButton="0" quotePrefix="0" xfId="0"/>
    <xf numFmtId="0" fontId="17" fillId="6" borderId="691" applyAlignment="1" pivotButton="0" quotePrefix="0" xfId="0">
      <alignment horizontal="center"/>
    </xf>
    <xf numFmtId="0" fontId="17" fillId="6" borderId="692" applyAlignment="1" pivotButton="0" quotePrefix="0" xfId="0">
      <alignment horizontal="center"/>
    </xf>
    <xf numFmtId="0" fontId="17" fillId="6" borderId="677" applyAlignment="1" pivotButton="0" quotePrefix="0" xfId="0">
      <alignment horizontal="center"/>
    </xf>
    <xf numFmtId="0" fontId="17" fillId="6" borderId="684" applyAlignment="1" pivotButton="0" quotePrefix="0" xfId="0">
      <alignment horizontal="center"/>
    </xf>
    <xf numFmtId="0" fontId="17" fillId="6" borderId="25" applyAlignment="1" pivotButton="0" quotePrefix="0" xfId="0">
      <alignment horizontal="center"/>
    </xf>
    <xf numFmtId="0" fontId="17" fillId="6" borderId="678" applyAlignment="1" pivotButton="0" quotePrefix="0" xfId="0">
      <alignment horizontal="center"/>
    </xf>
    <xf numFmtId="0" fontId="17" fillId="6" borderId="693" applyAlignment="1" pivotButton="0" quotePrefix="0" xfId="0">
      <alignment horizontal="center"/>
    </xf>
    <xf numFmtId="0" fontId="17" fillId="6" borderId="694" applyAlignment="1" pivotButton="0" quotePrefix="0" xfId="0">
      <alignment horizontal="center"/>
    </xf>
    <xf numFmtId="0" fontId="17" fillId="6" borderId="28" applyAlignment="1" pivotButton="0" quotePrefix="0" xfId="0">
      <alignment horizontal="center"/>
    </xf>
    <xf numFmtId="0" fontId="17" fillId="0" borderId="25" applyAlignment="1" pivotButton="0" quotePrefix="0" xfId="0">
      <alignment horizontal="center"/>
    </xf>
    <xf numFmtId="0" fontId="17" fillId="0" borderId="695" applyAlignment="1" pivotButton="0" quotePrefix="0" xfId="0">
      <alignment horizontal="center"/>
    </xf>
    <xf numFmtId="0" fontId="17" fillId="0" borderId="694" applyAlignment="1" pivotButton="0" quotePrefix="0" xfId="0">
      <alignment horizontal="center"/>
    </xf>
    <xf numFmtId="0" fontId="17" fillId="0" borderId="692" applyAlignment="1" pivotButton="0" quotePrefix="0" xfId="0">
      <alignment horizontal="center"/>
    </xf>
    <xf numFmtId="0" fontId="17" fillId="0" borderId="677" applyAlignment="1" pivotButton="0" quotePrefix="0" xfId="0">
      <alignment horizontal="center"/>
    </xf>
    <xf numFmtId="0" fontId="17" fillId="0" borderId="28" applyAlignment="1" pivotButton="0" quotePrefix="0" xfId="0">
      <alignment horizontal="center"/>
    </xf>
    <xf numFmtId="49" fontId="11" fillId="7" borderId="696" applyAlignment="1" pivotButton="0" quotePrefix="0" xfId="0">
      <alignment horizontal="center" vertical="center"/>
    </xf>
    <xf numFmtId="0" fontId="2" fillId="0" borderId="697" pivotButton="0" quotePrefix="0" xfId="0"/>
    <xf numFmtId="49" fontId="13" fillId="7" borderId="662" applyAlignment="1" pivotButton="0" quotePrefix="0" xfId="0">
      <alignment horizontal="left" vertical="center"/>
    </xf>
    <xf numFmtId="49" fontId="13" fillId="7" borderId="489" applyAlignment="1" pivotButton="0" quotePrefix="0" xfId="0">
      <alignment horizontal="left" vertical="center"/>
    </xf>
    <xf numFmtId="1" fontId="11" fillId="7" borderId="698" applyAlignment="1" pivotButton="0" quotePrefix="0" xfId="0">
      <alignment horizontal="center" vertical="center"/>
    </xf>
    <xf numFmtId="1" fontId="11" fillId="7" borderId="668" applyAlignment="1" pivotButton="0" quotePrefix="0" xfId="0">
      <alignment horizontal="center" vertical="center"/>
    </xf>
    <xf numFmtId="1" fontId="11" fillId="7" borderId="491" applyAlignment="1" pivotButton="0" quotePrefix="0" xfId="0">
      <alignment horizontal="center" vertical="center"/>
    </xf>
    <xf numFmtId="49" fontId="11" fillId="7" borderId="696" applyAlignment="1" pivotButton="0" quotePrefix="0" xfId="0">
      <alignment horizontal="left" vertical="center"/>
    </xf>
    <xf numFmtId="49" fontId="11" fillId="7" borderId="697" applyAlignment="1" pivotButton="0" quotePrefix="0" xfId="0">
      <alignment horizontal="left" vertical="center"/>
    </xf>
    <xf numFmtId="1" fontId="11" fillId="7" borderId="696" applyAlignment="1" pivotButton="0" quotePrefix="0" xfId="0">
      <alignment horizontal="center" vertical="center"/>
    </xf>
    <xf numFmtId="1" fontId="11" fillId="7" borderId="697" applyAlignment="1" pivotButton="0" quotePrefix="0" xfId="0">
      <alignment horizontal="center" vertical="center"/>
    </xf>
    <xf numFmtId="1" fontId="11" fillId="7" borderId="661" applyAlignment="1" pivotButton="0" quotePrefix="0" xfId="0">
      <alignment horizontal="center" vertical="center"/>
    </xf>
    <xf numFmtId="1" fontId="11" fillId="7" borderId="699" applyAlignment="1" pivotButton="0" quotePrefix="0" xfId="0">
      <alignment horizontal="center" vertical="center"/>
    </xf>
    <xf numFmtId="1" fontId="11" fillId="7" borderId="700" applyAlignment="1" pivotButton="0" quotePrefix="0" xfId="0">
      <alignment horizontal="center" vertical="center"/>
    </xf>
    <xf numFmtId="1" fontId="11" fillId="7" borderId="701" applyAlignment="1" pivotButton="0" quotePrefix="0" xfId="0">
      <alignment horizontal="center" vertical="center"/>
    </xf>
    <xf numFmtId="1" fontId="11" fillId="7" borderId="702" applyAlignment="1" pivotButton="0" quotePrefix="0" xfId="0">
      <alignment horizontal="center" vertical="center"/>
    </xf>
    <xf numFmtId="9" fontId="20" fillId="7" borderId="697" applyAlignment="1" pivotButton="0" quotePrefix="0" xfId="0">
      <alignment horizontal="left" vertical="center"/>
    </xf>
    <xf numFmtId="49" fontId="29" fillId="7" borderId="703" applyAlignment="1" pivotButton="0" quotePrefix="0" xfId="0">
      <alignment horizontal="center" vertical="center"/>
    </xf>
    <xf numFmtId="0" fontId="28" fillId="7" borderId="704" applyAlignment="1" pivotButton="0" quotePrefix="0" xfId="0">
      <alignment horizontal="left" vertical="center"/>
    </xf>
    <xf numFmtId="0" fontId="2" fillId="0" borderId="705" pivotButton="0" quotePrefix="0" xfId="0"/>
    <xf numFmtId="0" fontId="2" fillId="0" borderId="706" pivotButton="0" quotePrefix="0" xfId="0"/>
    <xf numFmtId="0" fontId="28" fillId="7" borderId="705" applyAlignment="1" pivotButton="0" quotePrefix="0" xfId="0">
      <alignment horizontal="left" vertical="center"/>
    </xf>
    <xf numFmtId="0" fontId="29" fillId="7" borderId="707" applyAlignment="1" pivotButton="0" quotePrefix="0" xfId="0">
      <alignment horizontal="center" vertical="center"/>
    </xf>
    <xf numFmtId="0" fontId="29" fillId="7" borderId="708" applyAlignment="1" pivotButton="0" quotePrefix="0" xfId="0">
      <alignment horizontal="center" vertical="center"/>
    </xf>
    <xf numFmtId="0" fontId="29" fillId="7" borderId="706" applyAlignment="1" pivotButton="0" quotePrefix="0" xfId="0">
      <alignment horizontal="center" vertical="center"/>
    </xf>
    <xf numFmtId="0" fontId="29" fillId="7" borderId="709" applyAlignment="1" pivotButton="0" quotePrefix="0" xfId="0">
      <alignment horizontal="center" vertical="center"/>
    </xf>
    <xf numFmtId="0" fontId="2" fillId="0" borderId="710" pivotButton="0" quotePrefix="0" xfId="0"/>
    <xf numFmtId="0" fontId="29" fillId="7" borderId="704" applyAlignment="1" pivotButton="0" quotePrefix="0" xfId="0">
      <alignment horizontal="center" vertical="center"/>
    </xf>
    <xf numFmtId="0" fontId="29" fillId="7" borderId="711" applyAlignment="1" pivotButton="0" quotePrefix="0" xfId="0">
      <alignment horizontal="center" vertical="center"/>
    </xf>
    <xf numFmtId="0" fontId="29" fillId="7" borderId="710" applyAlignment="1" pivotButton="0" quotePrefix="0" xfId="0">
      <alignment horizontal="center" vertical="center"/>
    </xf>
    <xf numFmtId="0" fontId="29" fillId="7" borderId="712" applyAlignment="1" pivotButton="0" quotePrefix="0" xfId="0">
      <alignment horizontal="center" vertical="center"/>
    </xf>
    <xf numFmtId="0" fontId="2" fillId="0" borderId="712" pivotButton="0" quotePrefix="0" xfId="0"/>
    <xf numFmtId="0" fontId="29" fillId="7" borderId="713" applyAlignment="1" pivotButton="0" quotePrefix="0" xfId="0">
      <alignment horizontal="center" vertical="center"/>
    </xf>
    <xf numFmtId="0" fontId="29" fillId="7" borderId="714" applyAlignment="1" pivotButton="0" quotePrefix="0" xfId="0">
      <alignment horizontal="center" vertical="center"/>
    </xf>
    <xf numFmtId="0" fontId="29" fillId="7" borderId="715" applyAlignment="1" pivotButton="0" quotePrefix="0" xfId="0">
      <alignment horizontal="center" vertical="center"/>
    </xf>
    <xf numFmtId="0" fontId="29" fillId="7" borderId="716" applyAlignment="1" pivotButton="0" quotePrefix="0" xfId="0">
      <alignment horizontal="center" vertical="center"/>
    </xf>
    <xf numFmtId="0" fontId="53" fillId="7" borderId="711" applyAlignment="1" pivotButton="0" quotePrefix="0" xfId="0">
      <alignment horizontal="center" vertical="center"/>
    </xf>
    <xf numFmtId="49" fontId="24" fillId="0" borderId="717" applyAlignment="1" pivotButton="0" quotePrefix="0" xfId="0">
      <alignment horizontal="center" vertical="center"/>
    </xf>
    <xf numFmtId="0" fontId="2" fillId="0" borderId="718" pivotButton="0" quotePrefix="0" xfId="0"/>
    <xf numFmtId="0" fontId="25" fillId="0" borderId="719" applyAlignment="1" pivotButton="0" quotePrefix="0" xfId="0">
      <alignment horizontal="left" vertical="center"/>
    </xf>
    <xf numFmtId="0" fontId="2" fillId="0" borderId="720" pivotButton="0" quotePrefix="0" xfId="0"/>
    <xf numFmtId="0" fontId="2" fillId="0" borderId="721" pivotButton="0" quotePrefix="0" xfId="0"/>
    <xf numFmtId="0" fontId="25" fillId="0" borderId="720" applyAlignment="1" pivotButton="0" quotePrefix="0" xfId="0">
      <alignment horizontal="left" vertical="center"/>
    </xf>
    <xf numFmtId="0" fontId="24" fillId="0" borderId="722" applyAlignment="1" pivotButton="0" quotePrefix="0" xfId="0">
      <alignment horizontal="center" vertical="center"/>
    </xf>
    <xf numFmtId="0" fontId="24" fillId="0" borderId="723" applyAlignment="1" pivotButton="0" quotePrefix="0" xfId="0">
      <alignment horizontal="center" vertical="center"/>
    </xf>
    <xf numFmtId="0" fontId="24" fillId="0" borderId="724" applyAlignment="1" pivotButton="0" quotePrefix="0" xfId="0">
      <alignment horizontal="center" vertical="center"/>
    </xf>
    <xf numFmtId="0" fontId="24" fillId="0" borderId="717" applyAlignment="1" pivotButton="0" quotePrefix="0" xfId="0">
      <alignment horizontal="center" vertical="center"/>
    </xf>
    <xf numFmtId="0" fontId="2" fillId="0" borderId="724" pivotButton="0" quotePrefix="0" xfId="0"/>
    <xf numFmtId="0" fontId="24" fillId="0" borderId="725" applyAlignment="1" pivotButton="0" quotePrefix="0" xfId="0">
      <alignment horizontal="center" vertical="center"/>
    </xf>
    <xf numFmtId="0" fontId="24" fillId="0" borderId="726" applyAlignment="1" pivotButton="0" quotePrefix="0" xfId="0">
      <alignment horizontal="center" vertical="center"/>
    </xf>
    <xf numFmtId="0" fontId="24" fillId="0" borderId="718" applyAlignment="1" pivotButton="0" quotePrefix="0" xfId="0">
      <alignment horizontal="center" vertical="center"/>
    </xf>
    <xf numFmtId="0" fontId="24" fillId="0" borderId="727" applyAlignment="1" pivotButton="0" quotePrefix="0" xfId="0">
      <alignment horizontal="center" vertical="center"/>
    </xf>
    <xf numFmtId="0" fontId="2" fillId="0" borderId="727" pivotButton="0" quotePrefix="0" xfId="0"/>
    <xf numFmtId="0" fontId="24" fillId="0" borderId="728" applyAlignment="1" pivotButton="0" quotePrefix="0" xfId="0">
      <alignment horizontal="center" vertical="center"/>
    </xf>
    <xf numFmtId="0" fontId="24" fillId="0" borderId="729" applyAlignment="1" pivotButton="0" quotePrefix="0" xfId="0">
      <alignment horizontal="center" vertical="center"/>
    </xf>
    <xf numFmtId="0" fontId="24" fillId="6" borderId="717" applyAlignment="1" pivotButton="0" quotePrefix="0" xfId="0">
      <alignment horizontal="center" vertical="center"/>
    </xf>
    <xf numFmtId="0" fontId="24" fillId="6" borderId="730" applyAlignment="1" pivotButton="0" quotePrefix="0" xfId="0">
      <alignment horizontal="center" vertical="center"/>
    </xf>
    <xf numFmtId="0" fontId="24" fillId="6" borderId="728" applyAlignment="1" pivotButton="0" quotePrefix="0" xfId="0">
      <alignment horizontal="center" vertical="center"/>
    </xf>
    <xf numFmtId="0" fontId="24" fillId="6" borderId="718" applyAlignment="1" pivotButton="0" quotePrefix="0" xfId="0">
      <alignment horizontal="center" vertical="center"/>
    </xf>
    <xf numFmtId="0" fontId="24" fillId="6" borderId="724" applyAlignment="1" pivotButton="0" quotePrefix="0" xfId="0">
      <alignment horizontal="center" vertical="center"/>
    </xf>
    <xf numFmtId="0" fontId="24" fillId="6" borderId="731" applyAlignment="1" pivotButton="0" quotePrefix="0" xfId="0">
      <alignment horizontal="center" vertical="center"/>
    </xf>
    <xf numFmtId="0" fontId="24" fillId="0" borderId="731" applyAlignment="1" pivotButton="0" quotePrefix="0" xfId="0">
      <alignment horizontal="center" vertical="center"/>
    </xf>
    <xf numFmtId="0" fontId="24" fillId="0" borderId="730" applyAlignment="1" pivotButton="0" quotePrefix="0" xfId="0">
      <alignment horizontal="center" vertical="center"/>
    </xf>
    <xf numFmtId="0" fontId="24" fillId="6" borderId="726" applyAlignment="1" pivotButton="0" quotePrefix="0" xfId="0">
      <alignment horizontal="left" vertical="center"/>
    </xf>
    <xf numFmtId="49" fontId="24" fillId="0" borderId="732" applyAlignment="1" pivotButton="0" quotePrefix="0" xfId="0">
      <alignment horizontal="center" vertical="center"/>
    </xf>
    <xf numFmtId="0" fontId="2" fillId="0" borderId="733" pivotButton="0" quotePrefix="0" xfId="0"/>
    <xf numFmtId="0" fontId="24" fillId="0" borderId="734" applyAlignment="1" pivotButton="0" quotePrefix="0" xfId="0">
      <alignment horizontal="center" vertical="center"/>
    </xf>
    <xf numFmtId="0" fontId="24" fillId="0" borderId="735" applyAlignment="1" pivotButton="0" quotePrefix="0" xfId="0">
      <alignment horizontal="center" vertical="center"/>
    </xf>
    <xf numFmtId="0" fontId="24" fillId="0" borderId="721" applyAlignment="1" pivotButton="0" quotePrefix="0" xfId="0">
      <alignment horizontal="center" vertical="center"/>
    </xf>
    <xf numFmtId="0" fontId="24" fillId="0" borderId="732" applyAlignment="1" pivotButton="0" quotePrefix="0" xfId="0">
      <alignment horizontal="center" vertical="center"/>
    </xf>
    <xf numFmtId="0" fontId="24" fillId="0" borderId="736" applyAlignment="1" pivotButton="0" quotePrefix="0" xfId="0">
      <alignment horizontal="center" vertical="center"/>
    </xf>
    <xf numFmtId="0" fontId="2" fillId="0" borderId="736" pivotButton="0" quotePrefix="0" xfId="0"/>
    <xf numFmtId="0" fontId="24" fillId="0" borderId="737" applyAlignment="1" pivotButton="0" quotePrefix="0" xfId="0">
      <alignment horizontal="center" vertical="center"/>
    </xf>
    <xf numFmtId="0" fontId="24" fillId="0" borderId="738" applyAlignment="1" pivotButton="0" quotePrefix="0" xfId="0">
      <alignment horizontal="center" vertical="center"/>
    </xf>
    <xf numFmtId="0" fontId="24" fillId="6" borderId="732" applyAlignment="1" pivotButton="0" quotePrefix="0" xfId="0">
      <alignment horizontal="center" vertical="center"/>
    </xf>
    <xf numFmtId="49" fontId="29" fillId="4" borderId="717" applyAlignment="1" pivotButton="0" quotePrefix="0" xfId="0">
      <alignment horizontal="center" vertical="center"/>
    </xf>
    <xf numFmtId="0" fontId="28" fillId="4" borderId="719" applyAlignment="1" pivotButton="0" quotePrefix="0" xfId="0">
      <alignment horizontal="left" vertical="center"/>
    </xf>
    <xf numFmtId="0" fontId="25" fillId="4" borderId="720" applyAlignment="1" pivotButton="0" quotePrefix="0" xfId="0">
      <alignment horizontal="left" vertical="center"/>
    </xf>
    <xf numFmtId="0" fontId="24" fillId="4" borderId="722" applyAlignment="1" pivotButton="0" quotePrefix="0" xfId="0">
      <alignment horizontal="center" vertical="center"/>
    </xf>
    <xf numFmtId="0" fontId="24" fillId="4" borderId="723" applyAlignment="1" pivotButton="0" quotePrefix="0" xfId="0">
      <alignment horizontal="center" vertical="center"/>
    </xf>
    <xf numFmtId="0" fontId="24" fillId="4" borderId="724" applyAlignment="1" pivotButton="0" quotePrefix="0" xfId="0">
      <alignment horizontal="center" vertical="center"/>
    </xf>
    <xf numFmtId="0" fontId="24" fillId="4" borderId="717" applyAlignment="1" pivotButton="0" quotePrefix="0" xfId="0">
      <alignment horizontal="center" vertical="center"/>
    </xf>
    <xf numFmtId="0" fontId="24" fillId="4" borderId="739" applyAlignment="1" pivotButton="0" quotePrefix="0" xfId="0">
      <alignment horizontal="center" vertical="center"/>
    </xf>
    <xf numFmtId="0" fontId="24" fillId="4" borderId="725" applyAlignment="1" pivotButton="0" quotePrefix="0" xfId="0">
      <alignment horizontal="center" vertical="center"/>
    </xf>
    <xf numFmtId="0" fontId="24" fillId="4" borderId="726" applyAlignment="1" pivotButton="0" quotePrefix="0" xfId="0">
      <alignment horizontal="center" vertical="center"/>
    </xf>
    <xf numFmtId="0" fontId="24" fillId="4" borderId="718" applyAlignment="1" pivotButton="0" quotePrefix="0" xfId="0">
      <alignment horizontal="center" vertical="center"/>
    </xf>
    <xf numFmtId="0" fontId="24" fillId="4" borderId="727" applyAlignment="1" pivotButton="0" quotePrefix="0" xfId="0">
      <alignment horizontal="center" vertical="center"/>
    </xf>
    <xf numFmtId="0" fontId="24" fillId="4" borderId="728" applyAlignment="1" pivotButton="0" quotePrefix="0" xfId="0">
      <alignment horizontal="center" vertical="center"/>
    </xf>
    <xf numFmtId="0" fontId="24" fillId="4" borderId="729" applyAlignment="1" pivotButton="0" quotePrefix="0" xfId="0">
      <alignment horizontal="center" vertical="center"/>
    </xf>
    <xf numFmtId="0" fontId="24" fillId="4" borderId="730" applyAlignment="1" pivotButton="0" quotePrefix="0" xfId="0">
      <alignment horizontal="center" vertical="center"/>
    </xf>
    <xf numFmtId="0" fontId="24" fillId="4" borderId="731" applyAlignment="1" pivotButton="0" quotePrefix="0" xfId="0">
      <alignment horizontal="center" vertical="center"/>
    </xf>
    <xf numFmtId="0" fontId="12" fillId="4" borderId="718" applyAlignment="1" pivotButton="0" quotePrefix="0" xfId="0">
      <alignment horizontal="center" vertical="center"/>
    </xf>
    <xf numFmtId="0" fontId="24" fillId="4" borderId="726" applyAlignment="1" pivotButton="0" quotePrefix="0" xfId="0">
      <alignment horizontal="left" vertical="center"/>
    </xf>
    <xf numFmtId="49" fontId="29" fillId="4" borderId="732" applyAlignment="1" pivotButton="0" quotePrefix="0" xfId="0">
      <alignment horizontal="center" vertical="center"/>
    </xf>
    <xf numFmtId="0" fontId="24" fillId="4" borderId="734" applyAlignment="1" pivotButton="0" quotePrefix="0" xfId="0">
      <alignment horizontal="center" vertical="center"/>
    </xf>
    <xf numFmtId="0" fontId="24" fillId="4" borderId="735" applyAlignment="1" pivotButton="0" quotePrefix="0" xfId="0">
      <alignment horizontal="center" vertical="center"/>
    </xf>
    <xf numFmtId="0" fontId="24" fillId="4" borderId="721" applyAlignment="1" pivotButton="0" quotePrefix="0" xfId="0">
      <alignment horizontal="center" vertical="center"/>
    </xf>
    <xf numFmtId="0" fontId="24" fillId="4" borderId="732" applyAlignment="1" pivotButton="0" quotePrefix="0" xfId="0">
      <alignment horizontal="center" vertical="center"/>
    </xf>
    <xf numFmtId="0" fontId="12" fillId="4" borderId="739" applyAlignment="1" pivotButton="0" quotePrefix="0" xfId="0">
      <alignment horizontal="right" vertical="center"/>
    </xf>
    <xf numFmtId="0" fontId="12" fillId="4" borderId="739" applyAlignment="1" pivotButton="0" quotePrefix="0" xfId="0">
      <alignment horizontal="left" vertical="center"/>
    </xf>
    <xf numFmtId="0" fontId="24" fillId="4" borderId="719" applyAlignment="1" pivotButton="0" quotePrefix="0" xfId="0">
      <alignment horizontal="center" vertical="center"/>
    </xf>
    <xf numFmtId="0" fontId="24" fillId="4" borderId="736" applyAlignment="1" pivotButton="0" quotePrefix="0" xfId="0">
      <alignment horizontal="center" vertical="center"/>
    </xf>
    <xf numFmtId="0" fontId="24" fillId="4" borderId="737" applyAlignment="1" pivotButton="0" quotePrefix="0" xfId="0">
      <alignment horizontal="center" vertical="center"/>
    </xf>
    <xf numFmtId="0" fontId="24" fillId="4" borderId="738" applyAlignment="1" pivotButton="0" quotePrefix="0" xfId="0">
      <alignment horizontal="center" vertical="center"/>
    </xf>
    <xf numFmtId="49" fontId="29" fillId="7" borderId="717" applyAlignment="1" pivotButton="0" quotePrefix="0" xfId="0">
      <alignment horizontal="center" vertical="center"/>
    </xf>
    <xf numFmtId="0" fontId="28" fillId="7" borderId="719" applyAlignment="1" pivotButton="0" quotePrefix="0" xfId="0">
      <alignment horizontal="left" vertical="center"/>
    </xf>
    <xf numFmtId="0" fontId="28" fillId="7" borderId="720" applyAlignment="1" pivotButton="0" quotePrefix="0" xfId="0">
      <alignment horizontal="left" vertical="center"/>
    </xf>
    <xf numFmtId="0" fontId="24" fillId="7" borderId="722" applyAlignment="1" pivotButton="0" quotePrefix="0" xfId="0">
      <alignment horizontal="center" vertical="center"/>
    </xf>
    <xf numFmtId="0" fontId="24" fillId="7" borderId="723" applyAlignment="1" pivotButton="0" quotePrefix="0" xfId="0">
      <alignment horizontal="center" vertical="center"/>
    </xf>
    <xf numFmtId="0" fontId="24" fillId="7" borderId="724" applyAlignment="1" pivotButton="0" quotePrefix="0" xfId="0">
      <alignment horizontal="center" vertical="center"/>
    </xf>
    <xf numFmtId="0" fontId="29" fillId="7" borderId="717" applyAlignment="1" pivotButton="0" quotePrefix="0" xfId="0">
      <alignment horizontal="center" vertical="center"/>
    </xf>
    <xf numFmtId="0" fontId="29" fillId="7" borderId="724" applyAlignment="1" pivotButton="0" quotePrefix="0" xfId="0">
      <alignment horizontal="center" vertical="center"/>
    </xf>
    <xf numFmtId="0" fontId="29" fillId="7" borderId="725" applyAlignment="1" pivotButton="0" quotePrefix="0" xfId="0">
      <alignment horizontal="center" vertical="center"/>
    </xf>
    <xf numFmtId="0" fontId="24" fillId="7" borderId="726" applyAlignment="1" pivotButton="0" quotePrefix="0" xfId="0">
      <alignment horizontal="center" vertical="center"/>
    </xf>
    <xf numFmtId="0" fontId="24" fillId="7" borderId="718" applyAlignment="1" pivotButton="0" quotePrefix="0" xfId="0">
      <alignment horizontal="center" vertical="center"/>
    </xf>
    <xf numFmtId="0" fontId="29" fillId="7" borderId="727" applyAlignment="1" pivotButton="0" quotePrefix="0" xfId="0">
      <alignment horizontal="center" vertical="center"/>
    </xf>
    <xf numFmtId="0" fontId="29" fillId="7" borderId="728" applyAlignment="1" pivotButton="0" quotePrefix="0" xfId="0">
      <alignment horizontal="center" vertical="center"/>
    </xf>
    <xf numFmtId="0" fontId="29" fillId="7" borderId="729" applyAlignment="1" pivotButton="0" quotePrefix="0" xfId="0">
      <alignment horizontal="center" vertical="center"/>
    </xf>
    <xf numFmtId="0" fontId="29" fillId="7" borderId="730" applyAlignment="1" pivotButton="0" quotePrefix="0" xfId="0">
      <alignment horizontal="center" vertical="center"/>
    </xf>
    <xf numFmtId="0" fontId="29" fillId="7" borderId="718" applyAlignment="1" pivotButton="0" quotePrefix="0" xfId="0">
      <alignment horizontal="center" vertical="center"/>
    </xf>
    <xf numFmtId="0" fontId="29" fillId="7" borderId="731" applyAlignment="1" pivotButton="0" quotePrefix="0" xfId="0">
      <alignment horizontal="center" vertical="center"/>
    </xf>
    <xf numFmtId="0" fontId="24" fillId="7" borderId="726" applyAlignment="1" pivotButton="0" quotePrefix="0" xfId="0">
      <alignment horizontal="left" vertical="center"/>
    </xf>
    <xf numFmtId="0" fontId="2" fillId="7" borderId="1" pivotButton="0" quotePrefix="0" xfId="0"/>
    <xf numFmtId="49" fontId="24" fillId="4" borderId="732" applyAlignment="1" pivotButton="0" quotePrefix="0" xfId="0">
      <alignment horizontal="center" vertical="center"/>
    </xf>
    <xf numFmtId="0" fontId="25" fillId="4" borderId="719" applyAlignment="1" pivotButton="0" quotePrefix="0" xfId="0">
      <alignment horizontal="left" vertical="center"/>
    </xf>
    <xf numFmtId="0" fontId="24" fillId="4" borderId="733" applyAlignment="1" pivotButton="0" quotePrefix="0" xfId="0">
      <alignment horizontal="center" vertical="center"/>
    </xf>
    <xf numFmtId="49" fontId="24" fillId="4" borderId="717" applyAlignment="1" pivotButton="0" quotePrefix="0" xfId="0">
      <alignment horizontal="center" vertical="center"/>
    </xf>
    <xf numFmtId="49" fontId="29" fillId="7" borderId="732" applyAlignment="1" pivotButton="0" quotePrefix="0" xfId="0">
      <alignment horizontal="center" vertical="center"/>
    </xf>
    <xf numFmtId="0" fontId="24" fillId="7" borderId="734" applyAlignment="1" pivotButton="0" quotePrefix="0" xfId="0">
      <alignment horizontal="center" vertical="center"/>
    </xf>
    <xf numFmtId="0" fontId="24" fillId="7" borderId="735" applyAlignment="1" pivotButton="0" quotePrefix="0" xfId="0">
      <alignment horizontal="center" vertical="center"/>
    </xf>
    <xf numFmtId="0" fontId="24" fillId="7" borderId="721" applyAlignment="1" pivotButton="0" quotePrefix="0" xfId="0">
      <alignment horizontal="center" vertical="center"/>
    </xf>
    <xf numFmtId="0" fontId="29" fillId="7" borderId="732" applyAlignment="1" pivotButton="0" quotePrefix="0" xfId="0">
      <alignment horizontal="center" vertical="center"/>
    </xf>
    <xf numFmtId="0" fontId="29" fillId="7" borderId="721" applyAlignment="1" pivotButton="0" quotePrefix="0" xfId="0">
      <alignment horizontal="center" vertical="center"/>
    </xf>
    <xf numFmtId="0" fontId="29" fillId="7" borderId="719" applyAlignment="1" pivotButton="0" quotePrefix="0" xfId="0">
      <alignment horizontal="center" vertical="center"/>
    </xf>
    <xf numFmtId="0" fontId="29" fillId="7" borderId="736" applyAlignment="1" pivotButton="0" quotePrefix="0" xfId="0">
      <alignment horizontal="center" vertical="center"/>
    </xf>
    <xf numFmtId="0" fontId="29" fillId="7" borderId="737" applyAlignment="1" pivotButton="0" quotePrefix="0" xfId="0">
      <alignment horizontal="center" vertical="center"/>
    </xf>
    <xf numFmtId="0" fontId="29" fillId="7" borderId="738" applyAlignment="1" pivotButton="0" quotePrefix="0" xfId="0">
      <alignment horizontal="center" vertical="center"/>
    </xf>
    <xf numFmtId="49" fontId="12" fillId="0" borderId="717" applyAlignment="1" pivotButton="0" quotePrefix="0" xfId="0">
      <alignment horizontal="center" vertical="center"/>
    </xf>
    <xf numFmtId="0" fontId="3" fillId="0" borderId="719" applyAlignment="1" pivotButton="0" quotePrefix="0" xfId="0">
      <alignment horizontal="left" vertical="center"/>
    </xf>
    <xf numFmtId="0" fontId="3" fillId="0" borderId="720" applyAlignment="1" pivotButton="0" quotePrefix="0" xfId="0">
      <alignment horizontal="left" vertical="center"/>
    </xf>
    <xf numFmtId="0" fontId="12" fillId="0" borderId="722" applyAlignment="1" pivotButton="0" quotePrefix="0" xfId="0">
      <alignment horizontal="center" vertical="center"/>
    </xf>
    <xf numFmtId="0" fontId="12" fillId="0" borderId="723" applyAlignment="1" pivotButton="0" quotePrefix="0" xfId="0">
      <alignment horizontal="center" vertical="center"/>
    </xf>
    <xf numFmtId="0" fontId="12" fillId="0" borderId="724" applyAlignment="1" pivotButton="0" quotePrefix="0" xfId="0">
      <alignment horizontal="center" vertical="center"/>
    </xf>
    <xf numFmtId="0" fontId="12" fillId="0" borderId="717" applyAlignment="1" pivotButton="0" quotePrefix="0" xfId="0">
      <alignment horizontal="center" vertical="center"/>
    </xf>
    <xf numFmtId="0" fontId="12" fillId="0" borderId="725" applyAlignment="1" pivotButton="0" quotePrefix="0" xfId="0">
      <alignment horizontal="center" vertical="center"/>
    </xf>
    <xf numFmtId="0" fontId="12" fillId="0" borderId="726" applyAlignment="1" pivotButton="0" quotePrefix="0" xfId="0">
      <alignment horizontal="center" vertical="center"/>
    </xf>
    <xf numFmtId="0" fontId="12" fillId="0" borderId="718" applyAlignment="1" pivotButton="0" quotePrefix="0" xfId="0">
      <alignment horizontal="center" vertical="center"/>
    </xf>
    <xf numFmtId="0" fontId="12" fillId="0" borderId="727" applyAlignment="1" pivotButton="0" quotePrefix="0" xfId="0">
      <alignment horizontal="center" vertical="center"/>
    </xf>
    <xf numFmtId="0" fontId="12" fillId="0" borderId="728" applyAlignment="1" pivotButton="0" quotePrefix="0" xfId="0">
      <alignment horizontal="center" vertical="center"/>
    </xf>
    <xf numFmtId="0" fontId="12" fillId="0" borderId="729" applyAlignment="1" pivotButton="0" quotePrefix="0" xfId="0">
      <alignment horizontal="center" vertical="center"/>
    </xf>
    <xf numFmtId="0" fontId="12" fillId="6" borderId="717" applyAlignment="1" pivotButton="0" quotePrefix="0" xfId="0">
      <alignment horizontal="center" vertical="center"/>
    </xf>
    <xf numFmtId="0" fontId="12" fillId="6" borderId="730" applyAlignment="1" pivotButton="0" quotePrefix="0" xfId="0">
      <alignment horizontal="center" vertical="center"/>
    </xf>
    <xf numFmtId="0" fontId="12" fillId="6" borderId="728" applyAlignment="1" pivotButton="0" quotePrefix="0" xfId="0">
      <alignment horizontal="center" vertical="center"/>
    </xf>
    <xf numFmtId="0" fontId="12" fillId="6" borderId="718" applyAlignment="1" pivotButton="0" quotePrefix="0" xfId="0">
      <alignment horizontal="center" vertical="center"/>
    </xf>
    <xf numFmtId="0" fontId="12" fillId="6" borderId="724" applyAlignment="1" pivotButton="0" quotePrefix="0" xfId="0">
      <alignment horizontal="center" vertical="center"/>
    </xf>
    <xf numFmtId="0" fontId="12" fillId="6" borderId="731" applyAlignment="1" pivotButton="0" quotePrefix="0" xfId="0">
      <alignment horizontal="center" vertical="center"/>
    </xf>
    <xf numFmtId="0" fontId="12" fillId="0" borderId="731" applyAlignment="1" pivotButton="0" quotePrefix="0" xfId="0">
      <alignment horizontal="center" vertical="center"/>
    </xf>
    <xf numFmtId="0" fontId="12" fillId="0" borderId="730" applyAlignment="1" pivotButton="0" quotePrefix="0" xfId="0">
      <alignment horizontal="center" vertical="center"/>
    </xf>
    <xf numFmtId="0" fontId="12" fillId="6" borderId="726" applyAlignment="1" pivotButton="0" quotePrefix="0" xfId="0">
      <alignment horizontal="left" vertical="center"/>
    </xf>
    <xf numFmtId="49" fontId="24" fillId="7" borderId="732" applyAlignment="1" pivotButton="0" quotePrefix="0" xfId="0">
      <alignment horizontal="center" vertical="center"/>
    </xf>
    <xf numFmtId="0" fontId="25" fillId="7" borderId="719" applyAlignment="1" pivotButton="0" quotePrefix="0" xfId="0">
      <alignment horizontal="left" vertical="center"/>
    </xf>
    <xf numFmtId="0" fontId="25" fillId="7" borderId="720" applyAlignment="1" pivotButton="0" quotePrefix="0" xfId="0">
      <alignment horizontal="left" vertical="center"/>
    </xf>
    <xf numFmtId="0" fontId="24" fillId="7" borderId="732" applyAlignment="1" pivotButton="0" quotePrefix="0" xfId="0">
      <alignment horizontal="center" vertical="center"/>
    </xf>
    <xf numFmtId="0" fontId="24" fillId="7" borderId="719" applyAlignment="1" pivotButton="0" quotePrefix="0" xfId="0">
      <alignment horizontal="center" vertical="center"/>
    </xf>
    <xf numFmtId="0" fontId="24" fillId="7" borderId="736" applyAlignment="1" pivotButton="0" quotePrefix="0" xfId="0">
      <alignment horizontal="center" vertical="center"/>
    </xf>
    <xf numFmtId="0" fontId="24" fillId="7" borderId="737" applyAlignment="1" pivotButton="0" quotePrefix="0" xfId="0">
      <alignment horizontal="center" vertical="center"/>
    </xf>
    <xf numFmtId="0" fontId="24" fillId="7" borderId="738" applyAlignment="1" pivotButton="0" quotePrefix="0" xfId="0">
      <alignment horizontal="center" vertical="center"/>
    </xf>
    <xf numFmtId="0" fontId="24" fillId="7" borderId="730" applyAlignment="1" pivotButton="0" quotePrefix="0" xfId="0">
      <alignment horizontal="center" vertical="center"/>
    </xf>
    <xf numFmtId="0" fontId="24" fillId="7" borderId="728" applyAlignment="1" pivotButton="0" quotePrefix="0" xfId="0">
      <alignment horizontal="center" vertical="center"/>
    </xf>
    <xf numFmtId="0" fontId="24" fillId="7" borderId="731" applyAlignment="1" pivotButton="0" quotePrefix="0" xfId="0">
      <alignment horizontal="center" vertical="center"/>
    </xf>
    <xf numFmtId="0" fontId="44" fillId="7" borderId="732" applyAlignment="1" pivotButton="0" quotePrefix="0" xfId="0">
      <alignment horizontal="center" vertical="center"/>
    </xf>
    <xf numFmtId="0" fontId="12" fillId="7" borderId="721" applyAlignment="1" pivotButton="0" quotePrefix="0" xfId="0">
      <alignment horizontal="center" vertical="center"/>
    </xf>
    <xf numFmtId="0" fontId="12" fillId="7" borderId="717" applyAlignment="1" pivotButton="0" quotePrefix="0" xfId="0">
      <alignment horizontal="center" vertical="center"/>
    </xf>
    <xf numFmtId="0" fontId="12" fillId="7" borderId="725" applyAlignment="1" pivotButton="0" quotePrefix="0" xfId="0">
      <alignment horizontal="center" vertical="center"/>
    </xf>
    <xf numFmtId="0" fontId="12" fillId="7" borderId="726" applyAlignment="1" pivotButton="0" quotePrefix="0" xfId="0">
      <alignment horizontal="center" vertical="center"/>
    </xf>
    <xf numFmtId="0" fontId="12" fillId="7" borderId="718" applyAlignment="1" pivotButton="0" quotePrefix="0" xfId="0">
      <alignment horizontal="center" vertical="center"/>
    </xf>
    <xf numFmtId="0" fontId="12" fillId="7" borderId="736" applyAlignment="1" pivotButton="0" quotePrefix="0" xfId="0">
      <alignment horizontal="center" vertical="center"/>
    </xf>
    <xf numFmtId="0" fontId="12" fillId="7" borderId="737" applyAlignment="1" pivotButton="0" quotePrefix="0" xfId="0">
      <alignment horizontal="center" vertical="center"/>
    </xf>
    <xf numFmtId="0" fontId="12" fillId="7" borderId="738" applyAlignment="1" pivotButton="0" quotePrefix="0" xfId="0">
      <alignment horizontal="center" vertical="center"/>
    </xf>
    <xf numFmtId="0" fontId="12" fillId="7" borderId="732" applyAlignment="1" pivotButton="0" quotePrefix="0" xfId="0">
      <alignment horizontal="center" vertical="center"/>
    </xf>
    <xf numFmtId="0" fontId="12" fillId="7" borderId="730" applyAlignment="1" pivotButton="0" quotePrefix="0" xfId="0">
      <alignment horizontal="center" vertical="center"/>
    </xf>
    <xf numFmtId="0" fontId="12" fillId="7" borderId="728" applyAlignment="1" pivotButton="0" quotePrefix="0" xfId="0">
      <alignment horizontal="center" vertical="center"/>
    </xf>
    <xf numFmtId="0" fontId="12" fillId="7" borderId="724" applyAlignment="1" pivotButton="0" quotePrefix="0" xfId="0">
      <alignment horizontal="center" vertical="center"/>
    </xf>
    <xf numFmtId="0" fontId="12" fillId="7" borderId="731" applyAlignment="1" pivotButton="0" quotePrefix="0" xfId="0">
      <alignment horizontal="center" vertical="center"/>
    </xf>
    <xf numFmtId="0" fontId="12" fillId="0" borderId="739" applyAlignment="1" pivotButton="0" quotePrefix="0" xfId="0">
      <alignment horizontal="right" vertical="center"/>
    </xf>
    <xf numFmtId="0" fontId="12" fillId="0" borderId="739" applyAlignment="1" pivotButton="0" quotePrefix="0" xfId="0">
      <alignment horizontal="left" vertical="center"/>
    </xf>
    <xf numFmtId="0" fontId="24" fillId="0" borderId="719" applyAlignment="1" pivotButton="0" quotePrefix="0" xfId="0">
      <alignment horizontal="center" vertical="center"/>
    </xf>
    <xf numFmtId="49" fontId="24" fillId="7" borderId="717" applyAlignment="1" pivotButton="0" quotePrefix="0" xfId="0">
      <alignment horizontal="center" vertical="center"/>
    </xf>
    <xf numFmtId="0" fontId="24" fillId="7" borderId="717" applyAlignment="1" pivotButton="0" quotePrefix="0" xfId="0">
      <alignment horizontal="center" vertical="center"/>
    </xf>
    <xf numFmtId="0" fontId="24" fillId="7" borderId="725" applyAlignment="1" pivotButton="0" quotePrefix="0" xfId="0">
      <alignment horizontal="center" vertical="center"/>
    </xf>
    <xf numFmtId="0" fontId="24" fillId="7" borderId="727" applyAlignment="1" pivotButton="0" quotePrefix="0" xfId="0">
      <alignment horizontal="center" vertical="center"/>
    </xf>
    <xf numFmtId="0" fontId="24" fillId="7" borderId="729" applyAlignment="1" pivotButton="0" quotePrefix="0" xfId="0">
      <alignment horizontal="center" vertical="center"/>
    </xf>
    <xf numFmtId="49" fontId="24" fillId="2" borderId="732" applyAlignment="1" pivotButton="0" quotePrefix="0" xfId="0">
      <alignment horizontal="center" vertical="center"/>
    </xf>
    <xf numFmtId="49" fontId="24" fillId="2" borderId="717" applyAlignment="1" pivotButton="0" quotePrefix="0" xfId="0">
      <alignment horizontal="center" vertical="center"/>
    </xf>
    <xf numFmtId="0" fontId="3" fillId="7" borderId="719" applyAlignment="1" pivotButton="0" quotePrefix="0" xfId="0">
      <alignment horizontal="left" vertical="center"/>
    </xf>
    <xf numFmtId="0" fontId="3" fillId="7" borderId="720" applyAlignment="1" pivotButton="0" quotePrefix="0" xfId="0">
      <alignment horizontal="left" vertical="center"/>
    </xf>
    <xf numFmtId="0" fontId="12" fillId="7" borderId="734" applyAlignment="1" pivotButton="0" quotePrefix="0" xfId="0">
      <alignment horizontal="center" vertical="center"/>
    </xf>
    <xf numFmtId="0" fontId="12" fillId="7" borderId="735" applyAlignment="1" pivotButton="0" quotePrefix="0" xfId="0">
      <alignment horizontal="center" vertical="center"/>
    </xf>
    <xf numFmtId="0" fontId="12" fillId="7" borderId="723" applyAlignment="1" pivotButton="0" quotePrefix="0" xfId="0">
      <alignment horizontal="center" vertical="center"/>
    </xf>
    <xf numFmtId="0" fontId="12" fillId="7" borderId="719" applyAlignment="1" pivotButton="0" quotePrefix="0" xfId="0">
      <alignment horizontal="center" vertical="center"/>
    </xf>
    <xf numFmtId="49" fontId="24" fillId="7" borderId="740" applyAlignment="1" pivotButton="0" quotePrefix="0" xfId="0">
      <alignment horizontal="center" vertical="center"/>
    </xf>
    <xf numFmtId="0" fontId="2" fillId="0" borderId="741" pivotButton="0" quotePrefix="0" xfId="0"/>
    <xf numFmtId="0" fontId="3" fillId="7" borderId="742" applyAlignment="1" pivotButton="0" quotePrefix="0" xfId="0">
      <alignment horizontal="left" vertical="center"/>
    </xf>
    <xf numFmtId="0" fontId="12" fillId="7" borderId="743" applyAlignment="1" pivotButton="0" quotePrefix="0" xfId="0">
      <alignment horizontal="center" vertical="center"/>
    </xf>
    <xf numFmtId="0" fontId="12" fillId="7" borderId="744" applyAlignment="1" pivotButton="0" quotePrefix="0" xfId="0">
      <alignment horizontal="center" vertical="center"/>
    </xf>
    <xf numFmtId="0" fontId="11" fillId="7" borderId="723" applyAlignment="1" pivotButton="0" quotePrefix="0" xfId="0">
      <alignment horizontal="center" vertical="center"/>
    </xf>
    <xf numFmtId="0" fontId="12" fillId="7" borderId="745" applyAlignment="1" pivotButton="0" quotePrefix="0" xfId="0">
      <alignment horizontal="center" vertical="center"/>
    </xf>
    <xf numFmtId="0" fontId="12" fillId="7" borderId="740" applyAlignment="1" pivotButton="0" quotePrefix="0" xfId="0">
      <alignment horizontal="center" vertical="center"/>
    </xf>
    <xf numFmtId="0" fontId="2" fillId="0" borderId="745" pivotButton="0" quotePrefix="0" xfId="0"/>
    <xf numFmtId="0" fontId="12" fillId="7" borderId="746" applyAlignment="1" pivotButton="0" quotePrefix="0" xfId="0">
      <alignment horizontal="center" vertical="center"/>
    </xf>
    <xf numFmtId="0" fontId="12" fillId="7" borderId="747" applyAlignment="1" pivotButton="0" quotePrefix="0" xfId="0">
      <alignment horizontal="center" vertical="center"/>
    </xf>
    <xf numFmtId="0" fontId="2" fillId="0" borderId="747" pivotButton="0" quotePrefix="0" xfId="0"/>
    <xf numFmtId="0" fontId="12" fillId="7" borderId="748" applyAlignment="1" pivotButton="0" quotePrefix="0" xfId="0">
      <alignment horizontal="center" vertical="center"/>
    </xf>
    <xf numFmtId="0" fontId="12" fillId="7" borderId="749" applyAlignment="1" pivotButton="0" quotePrefix="0" xfId="0">
      <alignment horizontal="center" vertical="center"/>
    </xf>
    <xf numFmtId="0" fontId="12" fillId="7" borderId="750" applyAlignment="1" pivotButton="0" quotePrefix="0" xfId="0">
      <alignment horizontal="center" vertical="center"/>
    </xf>
    <xf numFmtId="0" fontId="12" fillId="7" borderId="741" applyAlignment="1" pivotButton="0" quotePrefix="0" xfId="0">
      <alignment horizontal="center" vertical="center"/>
    </xf>
    <xf numFmtId="0" fontId="12" fillId="7" borderId="751" applyAlignment="1" pivotButton="0" quotePrefix="0" xfId="0">
      <alignment horizontal="center" vertical="center"/>
    </xf>
    <xf numFmtId="0" fontId="24" fillId="7" borderId="750" applyAlignment="1" pivotButton="0" quotePrefix="0" xfId="0">
      <alignment horizontal="center" vertical="center"/>
    </xf>
    <xf numFmtId="0" fontId="24" fillId="7" borderId="748" applyAlignment="1" pivotButton="0" quotePrefix="0" xfId="0">
      <alignment horizontal="center" vertical="center"/>
    </xf>
    <xf numFmtId="0" fontId="24" fillId="7" borderId="745" applyAlignment="1" pivotButton="0" quotePrefix="0" xfId="0">
      <alignment horizontal="center" vertical="center"/>
    </xf>
    <xf numFmtId="0" fontId="24" fillId="7" borderId="751" applyAlignment="1" pivotButton="0" quotePrefix="0" xfId="0">
      <alignment horizontal="center" vertical="center"/>
    </xf>
    <xf numFmtId="0" fontId="24" fillId="7" borderId="752" applyAlignment="1" pivotButton="0" quotePrefix="0" xfId="0">
      <alignment horizontal="center" vertical="center"/>
    </xf>
    <xf numFmtId="0" fontId="24" fillId="7" borderId="752" applyAlignment="1" pivotButton="0" quotePrefix="0" xfId="0">
      <alignment horizontal="left" vertical="center"/>
    </xf>
    <xf numFmtId="49" fontId="29" fillId="7" borderId="187" applyAlignment="1" pivotButton="0" quotePrefix="0" xfId="0">
      <alignment horizontal="center" vertical="center"/>
    </xf>
    <xf numFmtId="0" fontId="28" fillId="7" borderId="662" applyAlignment="1" pivotButton="0" quotePrefix="0" xfId="0">
      <alignment horizontal="left" vertical="center"/>
    </xf>
    <xf numFmtId="0" fontId="28" fillId="7" borderId="489" applyAlignment="1" pivotButton="0" quotePrefix="0" xfId="0">
      <alignment horizontal="left" vertical="center"/>
    </xf>
    <xf numFmtId="0" fontId="29" fillId="7" borderId="698" applyAlignment="1" pivotButton="0" quotePrefix="0" xfId="0">
      <alignment horizontal="center" vertical="center"/>
    </xf>
    <xf numFmtId="0" fontId="29" fillId="7" borderId="668" applyAlignment="1" pivotButton="0" quotePrefix="0" xfId="0">
      <alignment horizontal="center" vertical="center"/>
    </xf>
    <xf numFmtId="0" fontId="29" fillId="7" borderId="491" applyAlignment="1" pivotButton="0" quotePrefix="0" xfId="0">
      <alignment horizontal="center" vertical="center"/>
    </xf>
    <xf numFmtId="0" fontId="29" fillId="7" borderId="661" applyAlignment="1" pivotButton="0" quotePrefix="0" xfId="0">
      <alignment horizontal="center" vertical="center"/>
    </xf>
    <xf numFmtId="0" fontId="2" fillId="0" borderId="701" pivotButton="0" quotePrefix="0" xfId="0"/>
    <xf numFmtId="0" fontId="29" fillId="7" borderId="662" applyAlignment="1" pivotButton="0" quotePrefix="0" xfId="0">
      <alignment horizontal="center" vertical="center"/>
    </xf>
    <xf numFmtId="0" fontId="29" fillId="7" borderId="246" applyAlignment="1" pivotButton="0" quotePrefix="0" xfId="0">
      <alignment horizontal="center" vertical="center"/>
    </xf>
    <xf numFmtId="0" fontId="29" fillId="7" borderId="701" applyAlignment="1" pivotButton="0" quotePrefix="0" xfId="0">
      <alignment horizontal="center" vertical="center"/>
    </xf>
    <xf numFmtId="0" fontId="29" fillId="7" borderId="489" applyAlignment="1" pivotButton="0" quotePrefix="0" xfId="0">
      <alignment horizontal="center" vertical="center"/>
    </xf>
    <xf numFmtId="0" fontId="29" fillId="7" borderId="753" applyAlignment="1" pivotButton="0" quotePrefix="0" xfId="0">
      <alignment horizontal="center" vertical="center"/>
    </xf>
    <xf numFmtId="0" fontId="29" fillId="7" borderId="754" applyAlignment="1" pivotButton="0" quotePrefix="0" xfId="0">
      <alignment horizontal="center" vertical="center"/>
    </xf>
    <xf numFmtId="0" fontId="29" fillId="7" borderId="755" applyAlignment="1" pivotButton="0" quotePrefix="0" xfId="0">
      <alignment horizontal="center" vertical="center"/>
    </xf>
    <xf numFmtId="0" fontId="29" fillId="7" borderId="756" applyAlignment="1" pivotButton="0" quotePrefix="0" xfId="0">
      <alignment horizontal="center" vertical="center"/>
    </xf>
    <xf numFmtId="0" fontId="29" fillId="7" borderId="700" applyAlignment="1" pivotButton="0" quotePrefix="0" xfId="0">
      <alignment horizontal="center" vertical="center"/>
    </xf>
    <xf numFmtId="0" fontId="29" fillId="7" borderId="702" applyAlignment="1" pivotButton="0" quotePrefix="0" xfId="0">
      <alignment horizontal="center" vertical="center"/>
    </xf>
    <xf numFmtId="0" fontId="29" fillId="7" borderId="699" applyAlignment="1" pivotButton="0" quotePrefix="0" xfId="0">
      <alignment horizontal="center" vertical="center"/>
    </xf>
    <xf numFmtId="0" fontId="29" fillId="7" borderId="12" applyAlignment="1" pivotButton="0" quotePrefix="0" xfId="0">
      <alignment horizontal="center" vertical="center"/>
    </xf>
    <xf numFmtId="0" fontId="29" fillId="7" borderId="246" applyAlignment="1" pivotButton="0" quotePrefix="0" xfId="0">
      <alignment horizontal="left" vertical="center"/>
    </xf>
    <xf numFmtId="49" fontId="29" fillId="7" borderId="709" applyAlignment="1" pivotButton="0" quotePrefix="0" xfId="0">
      <alignment horizontal="center" vertical="center"/>
    </xf>
    <xf numFmtId="0" fontId="29" fillId="7" borderId="734" applyAlignment="1" pivotButton="0" quotePrefix="0" xfId="0">
      <alignment horizontal="center" vertical="center"/>
    </xf>
    <xf numFmtId="0" fontId="29" fillId="7" borderId="735" applyAlignment="1" pivotButton="0" quotePrefix="0" xfId="0">
      <alignment horizontal="center" vertical="center"/>
    </xf>
    <xf numFmtId="0" fontId="29" fillId="7" borderId="757" applyAlignment="1" pivotButton="0" quotePrefix="0" xfId="0">
      <alignment horizontal="center" vertical="center"/>
    </xf>
    <xf numFmtId="0" fontId="29" fillId="7" borderId="758" applyAlignment="1" pivotButton="0" quotePrefix="0" xfId="0">
      <alignment horizontal="center" vertical="center"/>
    </xf>
    <xf numFmtId="0" fontId="29" fillId="7" borderId="733" applyAlignment="1" pivotButton="0" quotePrefix="0" xfId="0">
      <alignment horizontal="center" vertical="center"/>
    </xf>
    <xf numFmtId="0" fontId="29" fillId="7" borderId="759" applyAlignment="1" pivotButton="0" quotePrefix="0" xfId="0">
      <alignment horizontal="center" vertical="center"/>
    </xf>
    <xf numFmtId="0" fontId="24" fillId="7" borderId="711" applyAlignment="1" pivotButton="0" quotePrefix="0" xfId="0">
      <alignment horizontal="center" vertical="center"/>
    </xf>
    <xf numFmtId="0" fontId="29" fillId="7" borderId="757" applyAlignment="1" pivotButton="0" quotePrefix="0" xfId="0">
      <alignment horizontal="left" vertical="center"/>
    </xf>
    <xf numFmtId="49" fontId="12" fillId="7" borderId="717" applyAlignment="1" pivotButton="0" quotePrefix="0" xfId="0">
      <alignment horizontal="center" vertical="center"/>
    </xf>
    <xf numFmtId="0" fontId="12" fillId="7" borderId="722" applyAlignment="1" pivotButton="0" quotePrefix="0" xfId="0">
      <alignment horizontal="center" vertical="center"/>
    </xf>
    <xf numFmtId="0" fontId="12" fillId="7" borderId="739" applyAlignment="1" pivotButton="0" quotePrefix="0" xfId="0">
      <alignment horizontal="right" vertical="center"/>
    </xf>
    <xf numFmtId="0" fontId="12" fillId="7" borderId="739" applyAlignment="1" pivotButton="0" quotePrefix="0" xfId="0">
      <alignment horizontal="left" vertical="center"/>
    </xf>
    <xf numFmtId="0" fontId="12" fillId="7" borderId="727" applyAlignment="1" pivotButton="0" quotePrefix="0" xfId="0">
      <alignment horizontal="center" vertical="center"/>
    </xf>
    <xf numFmtId="0" fontId="12" fillId="7" borderId="729" applyAlignment="1" pivotButton="0" quotePrefix="0" xfId="0">
      <alignment horizontal="center" vertical="center"/>
    </xf>
    <xf numFmtId="0" fontId="12" fillId="7" borderId="726" applyAlignment="1" pivotButton="0" quotePrefix="0" xfId="0">
      <alignment horizontal="left" vertical="center"/>
    </xf>
    <xf numFmtId="0" fontId="23" fillId="7" borderId="1" pivotButton="0" quotePrefix="0" xfId="0"/>
    <xf numFmtId="49" fontId="12" fillId="2" borderId="732" applyAlignment="1" pivotButton="0" quotePrefix="0" xfId="0">
      <alignment horizontal="center" vertical="center"/>
    </xf>
    <xf numFmtId="0" fontId="3" fillId="2" borderId="719" applyAlignment="1" pivotButton="0" quotePrefix="0" xfId="0">
      <alignment horizontal="left" vertical="center"/>
    </xf>
    <xf numFmtId="0" fontId="3" fillId="2" borderId="720" applyAlignment="1" pivotButton="0" quotePrefix="0" xfId="0">
      <alignment horizontal="left" vertical="center"/>
    </xf>
    <xf numFmtId="0" fontId="12" fillId="2" borderId="734" applyAlignment="1" pivotButton="0" quotePrefix="0" xfId="0">
      <alignment horizontal="center" vertical="center"/>
    </xf>
    <xf numFmtId="0" fontId="12" fillId="2" borderId="735" applyAlignment="1" pivotButton="0" quotePrefix="0" xfId="0">
      <alignment horizontal="center" vertical="center"/>
    </xf>
    <xf numFmtId="0" fontId="12" fillId="2" borderId="723" applyAlignment="1" pivotButton="0" quotePrefix="0" xfId="0">
      <alignment horizontal="center" vertical="center"/>
    </xf>
    <xf numFmtId="0" fontId="12" fillId="2" borderId="721" applyAlignment="1" pivotButton="0" quotePrefix="0" xfId="0">
      <alignment horizontal="center" vertical="center"/>
    </xf>
    <xf numFmtId="0" fontId="12" fillId="2" borderId="732" applyAlignment="1" pivotButton="0" quotePrefix="0" xfId="0">
      <alignment horizontal="center" vertical="center"/>
    </xf>
    <xf numFmtId="0" fontId="12" fillId="2" borderId="717" applyAlignment="1" pivotButton="0" quotePrefix="0" xfId="0">
      <alignment horizontal="center" vertical="center"/>
    </xf>
    <xf numFmtId="0" fontId="12" fillId="2" borderId="725" applyAlignment="1" pivotButton="0" quotePrefix="0" xfId="0">
      <alignment horizontal="center" vertical="center"/>
    </xf>
    <xf numFmtId="0" fontId="12" fillId="2" borderId="726" applyAlignment="1" pivotButton="0" quotePrefix="0" xfId="0">
      <alignment horizontal="center" vertical="center"/>
    </xf>
    <xf numFmtId="0" fontId="12" fillId="2" borderId="736" applyAlignment="1" pivotButton="0" quotePrefix="0" xfId="0">
      <alignment horizontal="center" vertical="center"/>
    </xf>
    <xf numFmtId="0" fontId="12" fillId="2" borderId="737" applyAlignment="1" pivotButton="0" quotePrefix="0" xfId="0">
      <alignment horizontal="center" vertical="center"/>
    </xf>
    <xf numFmtId="0" fontId="12" fillId="2" borderId="738" applyAlignment="1" pivotButton="0" quotePrefix="0" xfId="0">
      <alignment horizontal="center" vertical="center"/>
    </xf>
    <xf numFmtId="0" fontId="12" fillId="6" borderId="732" applyAlignment="1" pivotButton="0" quotePrefix="0" xfId="0">
      <alignment horizontal="center" vertical="center"/>
    </xf>
    <xf numFmtId="0" fontId="12" fillId="2" borderId="724" applyAlignment="1" pivotButton="0" quotePrefix="0" xfId="0">
      <alignment horizontal="center" vertical="center"/>
    </xf>
    <xf numFmtId="49" fontId="12" fillId="2" borderId="717" applyAlignment="1" pivotButton="0" quotePrefix="0" xfId="0">
      <alignment horizontal="center" vertical="center"/>
    </xf>
    <xf numFmtId="0" fontId="12" fillId="2" borderId="722" applyAlignment="1" pivotButton="0" quotePrefix="0" xfId="0">
      <alignment horizontal="center" vertical="center"/>
    </xf>
    <xf numFmtId="0" fontId="12" fillId="2" borderId="727" applyAlignment="1" pivotButton="0" quotePrefix="0" xfId="0">
      <alignment horizontal="center" vertical="center"/>
    </xf>
    <xf numFmtId="0" fontId="12" fillId="2" borderId="728" applyAlignment="1" pivotButton="0" quotePrefix="0" xfId="0">
      <alignment horizontal="center" vertical="center"/>
    </xf>
    <xf numFmtId="0" fontId="12" fillId="2" borderId="729" applyAlignment="1" pivotButton="0" quotePrefix="0" xfId="0">
      <alignment horizontal="center" vertical="center"/>
    </xf>
    <xf numFmtId="49" fontId="11" fillId="7" borderId="732" applyAlignment="1" pivotButton="0" quotePrefix="0" xfId="0">
      <alignment horizontal="center" vertical="center"/>
    </xf>
    <xf numFmtId="0" fontId="13" fillId="7" borderId="719" applyAlignment="1" pivotButton="0" quotePrefix="0" xfId="0">
      <alignment horizontal="left" vertical="center"/>
    </xf>
    <xf numFmtId="0" fontId="13" fillId="7" borderId="720" applyAlignment="1" pivotButton="0" quotePrefix="0" xfId="0">
      <alignment horizontal="left" vertical="center"/>
    </xf>
    <xf numFmtId="0" fontId="11" fillId="7" borderId="734" applyAlignment="1" pivotButton="0" quotePrefix="0" xfId="0">
      <alignment horizontal="center" vertical="center"/>
    </xf>
    <xf numFmtId="0" fontId="11" fillId="7" borderId="735" applyAlignment="1" pivotButton="0" quotePrefix="0" xfId="0">
      <alignment horizontal="center" vertical="center"/>
    </xf>
    <xf numFmtId="0" fontId="11" fillId="7" borderId="721" applyAlignment="1" pivotButton="0" quotePrefix="0" xfId="0">
      <alignment horizontal="center" vertical="center"/>
    </xf>
    <xf numFmtId="0" fontId="11" fillId="7" borderId="732" applyAlignment="1" pivotButton="0" quotePrefix="0" xfId="0">
      <alignment horizontal="center" vertical="center"/>
    </xf>
    <xf numFmtId="0" fontId="11" fillId="7" borderId="719" applyAlignment="1" pivotButton="0" quotePrefix="0" xfId="0">
      <alignment horizontal="center" vertical="center"/>
    </xf>
    <xf numFmtId="0" fontId="11" fillId="7" borderId="736" applyAlignment="1" pivotButton="0" quotePrefix="0" xfId="0">
      <alignment horizontal="center" vertical="center"/>
    </xf>
    <xf numFmtId="0" fontId="11" fillId="7" borderId="737" applyAlignment="1" pivotButton="0" quotePrefix="0" xfId="0">
      <alignment horizontal="center" vertical="center"/>
    </xf>
    <xf numFmtId="0" fontId="11" fillId="7" borderId="738" applyAlignment="1" pivotButton="0" quotePrefix="0" xfId="0">
      <alignment horizontal="center" vertical="center"/>
    </xf>
    <xf numFmtId="0" fontId="11" fillId="7" borderId="730" applyAlignment="1" pivotButton="0" quotePrefix="0" xfId="0">
      <alignment horizontal="center" vertical="center"/>
    </xf>
    <xf numFmtId="0" fontId="11" fillId="7" borderId="728" applyAlignment="1" pivotButton="0" quotePrefix="0" xfId="0">
      <alignment horizontal="center" vertical="center"/>
    </xf>
    <xf numFmtId="0" fontId="11" fillId="7" borderId="718" applyAlignment="1" pivotButton="0" quotePrefix="0" xfId="0">
      <alignment horizontal="center" vertical="center"/>
    </xf>
    <xf numFmtId="0" fontId="11" fillId="7" borderId="724" applyAlignment="1" pivotButton="0" quotePrefix="0" xfId="0">
      <alignment horizontal="center" vertical="center"/>
    </xf>
    <xf numFmtId="0" fontId="11" fillId="7" borderId="731" applyAlignment="1" pivotButton="0" quotePrefix="0" xfId="0">
      <alignment horizontal="center" vertical="center"/>
    </xf>
    <xf numFmtId="0" fontId="11" fillId="7" borderId="726" applyAlignment="1" pivotButton="0" quotePrefix="0" xfId="0">
      <alignment horizontal="left" vertical="center"/>
    </xf>
    <xf numFmtId="49" fontId="12" fillId="7" borderId="732" applyAlignment="1" pivotButton="0" quotePrefix="0" xfId="0">
      <alignment horizontal="center" vertical="center"/>
    </xf>
    <xf numFmtId="49" fontId="11" fillId="2" borderId="732" applyAlignment="1" pivotButton="0" quotePrefix="0" xfId="0">
      <alignment horizontal="center" vertical="center"/>
    </xf>
    <xf numFmtId="0" fontId="13" fillId="0" borderId="719" applyAlignment="1" pivotButton="0" quotePrefix="0" xfId="0">
      <alignment horizontal="left" vertical="center"/>
    </xf>
    <xf numFmtId="0" fontId="13" fillId="0" borderId="720" applyAlignment="1" pivotButton="0" quotePrefix="0" xfId="0">
      <alignment horizontal="left" vertical="center"/>
    </xf>
    <xf numFmtId="0" fontId="12" fillId="0" borderId="734" applyAlignment="1" pivotButton="0" quotePrefix="0" xfId="0">
      <alignment horizontal="center" vertical="center"/>
    </xf>
    <xf numFmtId="0" fontId="12" fillId="0" borderId="735" applyAlignment="1" pivotButton="0" quotePrefix="0" xfId="0">
      <alignment horizontal="center" vertical="center"/>
    </xf>
    <xf numFmtId="0" fontId="12" fillId="0" borderId="721" applyAlignment="1" pivotButton="0" quotePrefix="0" xfId="0">
      <alignment horizontal="center" vertical="center"/>
    </xf>
    <xf numFmtId="0" fontId="12" fillId="0" borderId="732" applyAlignment="1" pivotButton="0" quotePrefix="0" xfId="0">
      <alignment horizontal="center" vertical="center"/>
    </xf>
    <xf numFmtId="0" fontId="12" fillId="0" borderId="719" applyAlignment="1" pivotButton="0" quotePrefix="0" xfId="0">
      <alignment horizontal="center" vertical="center"/>
    </xf>
    <xf numFmtId="0" fontId="12" fillId="0" borderId="736" applyAlignment="1" pivotButton="0" quotePrefix="0" xfId="0">
      <alignment horizontal="center" vertical="center"/>
    </xf>
    <xf numFmtId="0" fontId="12" fillId="0" borderId="737" applyAlignment="1" pivotButton="0" quotePrefix="0" xfId="0">
      <alignment horizontal="center" vertical="center"/>
    </xf>
    <xf numFmtId="0" fontId="12" fillId="0" borderId="738" applyAlignment="1" pivotButton="0" quotePrefix="0" xfId="0">
      <alignment horizontal="center" vertical="center"/>
    </xf>
    <xf numFmtId="49" fontId="11" fillId="7" borderId="717" applyAlignment="1" pivotButton="0" quotePrefix="0" xfId="0">
      <alignment horizontal="center" vertical="center"/>
    </xf>
    <xf numFmtId="0" fontId="11" fillId="7" borderId="722" applyAlignment="1" pivotButton="0" quotePrefix="0" xfId="0">
      <alignment horizontal="center" vertical="center"/>
    </xf>
    <xf numFmtId="0" fontId="11" fillId="7" borderId="717" applyAlignment="1" pivotButton="0" quotePrefix="0" xfId="0">
      <alignment horizontal="center" vertical="center"/>
    </xf>
    <xf numFmtId="0" fontId="11" fillId="7" borderId="725" applyAlignment="1" pivotButton="0" quotePrefix="0" xfId="0">
      <alignment horizontal="center" vertical="center"/>
    </xf>
    <xf numFmtId="0" fontId="11" fillId="7" borderId="727" applyAlignment="1" pivotButton="0" quotePrefix="0" xfId="0">
      <alignment horizontal="center" vertical="center"/>
    </xf>
    <xf numFmtId="0" fontId="11" fillId="7" borderId="729" applyAlignment="1" pivotButton="0" quotePrefix="0" xfId="0">
      <alignment horizontal="center" vertical="center"/>
    </xf>
    <xf numFmtId="49" fontId="12" fillId="4" borderId="732" applyAlignment="1" pivotButton="0" quotePrefix="0" xfId="0">
      <alignment horizontal="center" vertical="center"/>
    </xf>
    <xf numFmtId="0" fontId="3" fillId="4" borderId="719" applyAlignment="1" pivotButton="0" quotePrefix="0" xfId="0">
      <alignment horizontal="left" vertical="center"/>
    </xf>
    <xf numFmtId="0" fontId="3" fillId="4" borderId="720" applyAlignment="1" pivotButton="0" quotePrefix="0" xfId="0">
      <alignment horizontal="left" vertical="center"/>
    </xf>
    <xf numFmtId="0" fontId="12" fillId="4" borderId="734" applyAlignment="1" pivotButton="0" quotePrefix="0" xfId="0">
      <alignment horizontal="center" vertical="center"/>
    </xf>
    <xf numFmtId="0" fontId="12" fillId="4" borderId="735" applyAlignment="1" pivotButton="0" quotePrefix="0" xfId="0">
      <alignment horizontal="center" vertical="center"/>
    </xf>
    <xf numFmtId="0" fontId="12" fillId="4" borderId="723" applyAlignment="1" pivotButton="0" quotePrefix="0" xfId="0">
      <alignment horizontal="center" vertical="center"/>
    </xf>
    <xf numFmtId="0" fontId="12" fillId="4" borderId="721" applyAlignment="1" pivotButton="0" quotePrefix="0" xfId="0">
      <alignment horizontal="center" vertical="center"/>
    </xf>
    <xf numFmtId="0" fontId="12" fillId="4" borderId="732" applyAlignment="1" pivotButton="0" quotePrefix="0" xfId="0">
      <alignment horizontal="center" vertical="center"/>
    </xf>
    <xf numFmtId="0" fontId="12" fillId="4" borderId="717" applyAlignment="1" pivotButton="0" quotePrefix="0" xfId="0">
      <alignment horizontal="center" vertical="center"/>
    </xf>
    <xf numFmtId="0" fontId="12" fillId="4" borderId="725" applyAlignment="1" pivotButton="0" quotePrefix="0" xfId="0">
      <alignment horizontal="center" vertical="center"/>
    </xf>
    <xf numFmtId="0" fontId="12" fillId="4" borderId="726" applyAlignment="1" pivotButton="0" quotePrefix="0" xfId="0">
      <alignment horizontal="center" vertical="center"/>
    </xf>
    <xf numFmtId="0" fontId="12" fillId="4" borderId="736" applyAlignment="1" pivotButton="0" quotePrefix="0" xfId="0">
      <alignment horizontal="center" vertical="center"/>
    </xf>
    <xf numFmtId="0" fontId="12" fillId="4" borderId="737" applyAlignment="1" pivotButton="0" quotePrefix="0" xfId="0">
      <alignment horizontal="center" vertical="center"/>
    </xf>
    <xf numFmtId="0" fontId="12" fillId="4" borderId="738" applyAlignment="1" pivotButton="0" quotePrefix="0" xfId="0">
      <alignment horizontal="center" vertical="center"/>
    </xf>
    <xf numFmtId="0" fontId="12" fillId="4" borderId="730" applyAlignment="1" pivotButton="0" quotePrefix="0" xfId="0">
      <alignment horizontal="center" vertical="center"/>
    </xf>
    <xf numFmtId="0" fontId="12" fillId="4" borderId="728" applyAlignment="1" pivotButton="0" quotePrefix="0" xfId="0">
      <alignment horizontal="center" vertical="center"/>
    </xf>
    <xf numFmtId="0" fontId="12" fillId="4" borderId="724" applyAlignment="1" pivotButton="0" quotePrefix="0" xfId="0">
      <alignment horizontal="center" vertical="center"/>
    </xf>
    <xf numFmtId="0" fontId="12" fillId="4" borderId="731" applyAlignment="1" pivotButton="0" quotePrefix="0" xfId="0">
      <alignment horizontal="center" vertical="center"/>
    </xf>
    <xf numFmtId="0" fontId="12" fillId="4" borderId="726" applyAlignment="1" pivotButton="0" quotePrefix="0" xfId="0">
      <alignment horizontal="left" vertical="center"/>
    </xf>
    <xf numFmtId="0" fontId="29" fillId="7" borderId="722" applyAlignment="1" pivotButton="0" quotePrefix="0" xfId="0">
      <alignment horizontal="center" vertical="center"/>
    </xf>
    <xf numFmtId="0" fontId="29" fillId="7" borderId="723" applyAlignment="1" pivotButton="0" quotePrefix="0" xfId="0">
      <alignment horizontal="center" vertical="center"/>
    </xf>
    <xf numFmtId="0" fontId="29" fillId="7" borderId="726" applyAlignment="1" pivotButton="0" quotePrefix="0" xfId="0">
      <alignment horizontal="left" vertical="center"/>
    </xf>
    <xf numFmtId="0" fontId="24" fillId="2" borderId="723" applyAlignment="1" pivotButton="0" quotePrefix="0" xfId="0">
      <alignment horizontal="center" vertical="center"/>
    </xf>
    <xf numFmtId="49" fontId="24" fillId="7" borderId="760" applyAlignment="1" pivotButton="0" quotePrefix="0" xfId="0">
      <alignment horizontal="center" vertical="center"/>
    </xf>
    <xf numFmtId="0" fontId="2" fillId="0" borderId="761" pivotButton="0" quotePrefix="0" xfId="0"/>
    <xf numFmtId="0" fontId="25" fillId="7" borderId="762" applyAlignment="1" pivotButton="0" quotePrefix="0" xfId="0">
      <alignment horizontal="left" vertical="center"/>
    </xf>
    <xf numFmtId="0" fontId="2" fillId="0" borderId="763" pivotButton="0" quotePrefix="0" xfId="0"/>
    <xf numFmtId="0" fontId="2" fillId="0" borderId="764" pivotButton="0" quotePrefix="0" xfId="0"/>
    <xf numFmtId="0" fontId="25" fillId="7" borderId="763" applyAlignment="1" pivotButton="0" quotePrefix="0" xfId="0">
      <alignment horizontal="left" vertical="center"/>
    </xf>
    <xf numFmtId="0" fontId="24" fillId="7" borderId="765" applyAlignment="1" pivotButton="0" quotePrefix="0" xfId="0">
      <alignment horizontal="center" vertical="center"/>
    </xf>
    <xf numFmtId="0" fontId="24" fillId="7" borderId="766" applyAlignment="1" pivotButton="0" quotePrefix="0" xfId="0">
      <alignment horizontal="center" vertical="center"/>
    </xf>
    <xf numFmtId="0" fontId="24" fillId="7" borderId="764" applyAlignment="1" pivotButton="0" quotePrefix="0" xfId="0">
      <alignment horizontal="center" vertical="center"/>
    </xf>
    <xf numFmtId="0" fontId="24" fillId="7" borderId="760" applyAlignment="1" pivotButton="0" quotePrefix="0" xfId="0">
      <alignment horizontal="center" vertical="center"/>
    </xf>
    <xf numFmtId="0" fontId="24" fillId="7" borderId="762" applyAlignment="1" pivotButton="0" quotePrefix="0" xfId="0">
      <alignment horizontal="center" vertical="center"/>
    </xf>
    <xf numFmtId="0" fontId="24" fillId="7" borderId="767" applyAlignment="1" pivotButton="0" quotePrefix="0" xfId="0">
      <alignment horizontal="center" vertical="center"/>
    </xf>
    <xf numFmtId="0" fontId="24" fillId="7" borderId="761" applyAlignment="1" pivotButton="0" quotePrefix="0" xfId="0">
      <alignment horizontal="center" vertical="center"/>
    </xf>
    <xf numFmtId="0" fontId="24" fillId="7" borderId="768" applyAlignment="1" pivotButton="0" quotePrefix="0" xfId="0">
      <alignment horizontal="center" vertical="center"/>
    </xf>
    <xf numFmtId="0" fontId="2" fillId="0" borderId="768" pivotButton="0" quotePrefix="0" xfId="0"/>
    <xf numFmtId="0" fontId="24" fillId="7" borderId="769" applyAlignment="1" pivotButton="0" quotePrefix="0" xfId="0">
      <alignment horizontal="center" vertical="center"/>
    </xf>
    <xf numFmtId="0" fontId="24" fillId="7" borderId="770" applyAlignment="1" pivotButton="0" quotePrefix="0" xfId="0">
      <alignment horizontal="center" vertical="center"/>
    </xf>
    <xf numFmtId="0" fontId="24" fillId="7" borderId="771" applyAlignment="1" pivotButton="0" quotePrefix="0" xfId="0">
      <alignment horizontal="center" vertical="center"/>
    </xf>
    <xf numFmtId="0" fontId="24" fillId="7" borderId="772" applyAlignment="1" pivotButton="0" quotePrefix="0" xfId="0">
      <alignment horizontal="center" vertical="center"/>
    </xf>
    <xf numFmtId="0" fontId="24" fillId="7" borderId="767" applyAlignment="1" pivotButton="0" quotePrefix="0" xfId="0">
      <alignment horizontal="left" vertical="center"/>
    </xf>
    <xf numFmtId="49" fontId="24" fillId="2" borderId="1" applyAlignment="1" pivotButton="0" quotePrefix="0" xfId="0">
      <alignment horizontal="center" vertical="center"/>
    </xf>
    <xf numFmtId="0" fontId="24" fillId="6" borderId="1" applyAlignment="1" pivotButton="0" quotePrefix="0" xfId="0">
      <alignment horizontal="center" vertical="center"/>
    </xf>
    <xf numFmtId="0" fontId="24" fillId="0" borderId="1" applyAlignment="1" pivotButton="0" quotePrefix="0" xfId="0">
      <alignment horizontal="left" vertical="center"/>
    </xf>
    <xf numFmtId="0" fontId="12" fillId="7" borderId="661" applyAlignment="1" pivotButton="0" quotePrefix="0" xfId="0">
      <alignment horizontal="center" vertical="center"/>
    </xf>
    <xf numFmtId="0" fontId="12" fillId="7" borderId="662" applyAlignment="1" pivotButton="0" quotePrefix="0" xfId="0">
      <alignment horizontal="center" vertical="center"/>
    </xf>
    <xf numFmtId="0" fontId="12" fillId="7" borderId="246" applyAlignment="1" pivotButton="0" quotePrefix="0" xfId="0">
      <alignment horizontal="center" vertical="center"/>
    </xf>
    <xf numFmtId="0" fontId="12" fillId="7" borderId="663" applyAlignment="1" pivotButton="0" quotePrefix="0" xfId="0">
      <alignment horizontal="center" vertical="center"/>
    </xf>
    <xf numFmtId="0" fontId="12" fillId="7" borderId="665" applyAlignment="1" pivotButton="0" quotePrefix="0" xfId="0">
      <alignment horizontal="center" vertical="center"/>
    </xf>
    <xf numFmtId="0" fontId="17" fillId="7" borderId="661" applyAlignment="1" pivotButton="0" quotePrefix="0" xfId="0">
      <alignment horizontal="center" vertical="center"/>
    </xf>
    <xf numFmtId="0" fontId="17" fillId="7" borderId="489" applyAlignment="1" pivotButton="0" quotePrefix="0" xfId="0">
      <alignment horizontal="center" vertical="center"/>
    </xf>
    <xf numFmtId="0" fontId="12" fillId="7" borderId="65" applyAlignment="1" pivotButton="0" quotePrefix="0" xfId="0">
      <alignment horizontal="center" vertical="center"/>
    </xf>
    <xf numFmtId="0" fontId="12" fillId="7" borderId="666" applyAlignment="1" pivotButton="0" quotePrefix="0" xfId="0">
      <alignment horizontal="center" vertical="center"/>
    </xf>
    <xf numFmtId="0" fontId="17" fillId="7" borderId="201" applyAlignment="1" pivotButton="0" quotePrefix="0" xfId="0">
      <alignment horizontal="center" vertical="center"/>
    </xf>
    <xf numFmtId="0" fontId="17" fillId="7" borderId="667" applyAlignment="1" pivotButton="0" quotePrefix="0" xfId="0">
      <alignment horizontal="center" vertical="center"/>
    </xf>
    <xf numFmtId="0" fontId="17" fillId="7" borderId="668" applyAlignment="1" pivotButton="0" quotePrefix="0" xfId="0">
      <alignment horizontal="center" vertical="center"/>
    </xf>
    <xf numFmtId="0" fontId="17" fillId="7" borderId="28" applyAlignment="1" pivotButton="0" quotePrefix="0" xfId="0">
      <alignment horizontal="center" vertical="center"/>
    </xf>
    <xf numFmtId="0" fontId="12" fillId="7" borderId="670" applyAlignment="1" pivotButton="0" quotePrefix="0" xfId="0">
      <alignment horizontal="center" vertical="center"/>
    </xf>
    <xf numFmtId="0" fontId="12" fillId="7" borderId="672" applyAlignment="1" pivotButton="0" quotePrefix="0" xfId="0">
      <alignment horizontal="center" vertical="center"/>
    </xf>
    <xf numFmtId="0" fontId="12" fillId="7" borderId="673" applyAlignment="1" pivotButton="0" quotePrefix="0" xfId="0">
      <alignment horizontal="center" vertical="center"/>
    </xf>
    <xf numFmtId="0" fontId="12" fillId="7" borderId="675" applyAlignment="1" pivotButton="0" quotePrefix="0" xfId="0">
      <alignment horizontal="center" vertical="center"/>
    </xf>
    <xf numFmtId="0" fontId="12" fillId="7" borderId="677" applyAlignment="1" pivotButton="0" quotePrefix="0" xfId="0">
      <alignment horizontal="center" vertical="center"/>
    </xf>
    <xf numFmtId="0" fontId="12" fillId="7" borderId="678" applyAlignment="1" pivotButton="0" quotePrefix="0" xfId="0">
      <alignment horizontal="center" vertical="center"/>
    </xf>
    <xf numFmtId="0" fontId="12" fillId="7" borderId="187" applyAlignment="1" pivotButton="0" quotePrefix="0" xfId="0">
      <alignment horizontal="center" vertical="center"/>
    </xf>
    <xf numFmtId="0" fontId="16" fillId="7" borderId="680" applyAlignment="1" pivotButton="0" quotePrefix="0" xfId="0">
      <alignment horizontal="center" vertical="center"/>
    </xf>
    <xf numFmtId="0" fontId="16" fillId="7" borderId="681" applyAlignment="1" pivotButton="0" quotePrefix="0" xfId="0">
      <alignment horizontal="center" vertical="center"/>
    </xf>
    <xf numFmtId="0" fontId="16" fillId="7" borderId="682" applyAlignment="1" pivotButton="0" quotePrefix="0" xfId="0">
      <alignment horizontal="center" vertical="center"/>
    </xf>
    <xf numFmtId="0" fontId="16" fillId="7" borderId="773" applyAlignment="1" pivotButton="0" quotePrefix="0" xfId="0">
      <alignment horizontal="center" vertical="center"/>
    </xf>
    <xf numFmtId="0" fontId="16" fillId="7" borderId="774" applyAlignment="1" pivotButton="0" quotePrefix="0" xfId="0">
      <alignment horizontal="center" vertical="center"/>
    </xf>
    <xf numFmtId="0" fontId="16" fillId="7" borderId="775" applyAlignment="1" pivotButton="0" quotePrefix="0" xfId="0">
      <alignment horizontal="center" vertical="center"/>
    </xf>
    <xf numFmtId="0" fontId="16" fillId="7" borderId="673" applyAlignment="1" pivotButton="0" quotePrefix="0" xfId="0">
      <alignment horizontal="center" vertical="center"/>
    </xf>
    <xf numFmtId="0" fontId="17" fillId="7" borderId="691" applyAlignment="1" pivotButton="0" quotePrefix="0" xfId="0">
      <alignment horizontal="center"/>
    </xf>
    <xf numFmtId="0" fontId="17" fillId="7" borderId="692" applyAlignment="1" pivotButton="0" quotePrefix="0" xfId="0">
      <alignment horizontal="center"/>
    </xf>
    <xf numFmtId="0" fontId="17" fillId="7" borderId="677" applyAlignment="1" pivotButton="0" quotePrefix="0" xfId="0">
      <alignment horizontal="center"/>
    </xf>
    <xf numFmtId="0" fontId="17" fillId="7" borderId="684" applyAlignment="1" pivotButton="0" quotePrefix="0" xfId="0">
      <alignment horizontal="center"/>
    </xf>
    <xf numFmtId="0" fontId="17" fillId="7" borderId="25" applyAlignment="1" pivotButton="0" quotePrefix="0" xfId="0">
      <alignment horizontal="center"/>
    </xf>
    <xf numFmtId="0" fontId="17" fillId="7" borderId="678" applyAlignment="1" pivotButton="0" quotePrefix="0" xfId="0">
      <alignment horizontal="center"/>
    </xf>
    <xf numFmtId="0" fontId="17" fillId="7" borderId="693" applyAlignment="1" pivotButton="0" quotePrefix="0" xfId="0">
      <alignment horizontal="center"/>
    </xf>
    <xf numFmtId="0" fontId="17" fillId="7" borderId="694" applyAlignment="1" pivotButton="0" quotePrefix="0" xfId="0">
      <alignment horizontal="center"/>
    </xf>
    <xf numFmtId="0" fontId="17" fillId="7" borderId="28" applyAlignment="1" pivotButton="0" quotePrefix="0" xfId="0">
      <alignment horizontal="center"/>
    </xf>
    <xf numFmtId="0" fontId="17" fillId="7" borderId="695" applyAlignment="1" pivotButton="0" quotePrefix="0" xfId="0">
      <alignment horizontal="center"/>
    </xf>
    <xf numFmtId="0" fontId="3" fillId="7" borderId="725" applyAlignment="1" pivotButton="0" quotePrefix="0" xfId="0">
      <alignment horizontal="left" vertical="center"/>
    </xf>
    <xf numFmtId="0" fontId="2" fillId="0" borderId="739" pivotButton="0" quotePrefix="0" xfId="0"/>
    <xf numFmtId="49" fontId="12" fillId="0" borderId="732" applyAlignment="1" pivotButton="0" quotePrefix="0" xfId="0">
      <alignment horizontal="center" vertical="center"/>
    </xf>
    <xf numFmtId="0" fontId="3" fillId="0" borderId="725" applyAlignment="1" pivotButton="0" quotePrefix="0" xfId="0">
      <alignment horizontal="left" vertical="center"/>
    </xf>
    <xf numFmtId="0" fontId="3" fillId="0" borderId="739" applyAlignment="1" pivotButton="0" quotePrefix="0" xfId="0">
      <alignment horizontal="left" vertical="center"/>
    </xf>
    <xf numFmtId="0" fontId="3" fillId="7" borderId="739" applyAlignment="1" pivotButton="0" quotePrefix="0" xfId="0">
      <alignment horizontal="left" vertical="center"/>
    </xf>
    <xf numFmtId="0" fontId="13" fillId="7" borderId="725" applyAlignment="1" pivotButton="0" quotePrefix="0" xfId="0">
      <alignment horizontal="left" vertical="center"/>
    </xf>
    <xf numFmtId="0" fontId="11" fillId="7" borderId="726" applyAlignment="1" pivotButton="0" quotePrefix="0" xfId="0">
      <alignment horizontal="center" vertical="center"/>
    </xf>
    <xf numFmtId="49" fontId="12" fillId="7" borderId="740" applyAlignment="1" pivotButton="0" quotePrefix="0" xfId="0">
      <alignment horizontal="center" vertical="center"/>
    </xf>
    <xf numFmtId="0" fontId="3" fillId="7" borderId="746" applyAlignment="1" pivotButton="0" quotePrefix="0" xfId="0">
      <alignment horizontal="left" vertical="center"/>
    </xf>
    <xf numFmtId="0" fontId="2" fillId="0" borderId="776" pivotButton="0" quotePrefix="0" xfId="0"/>
    <xf numFmtId="0" fontId="3" fillId="7" borderId="776" applyAlignment="1" pivotButton="0" quotePrefix="0" xfId="0">
      <alignment horizontal="left" vertical="center"/>
    </xf>
    <xf numFmtId="0" fontId="12" fillId="7" borderId="752" applyAlignment="1" pivotButton="0" quotePrefix="0" xfId="0">
      <alignment horizontal="center" vertical="center"/>
    </xf>
    <xf numFmtId="0" fontId="12" fillId="7" borderId="752" applyAlignment="1" pivotButton="0" quotePrefix="0" xfId="0">
      <alignment horizontal="left" vertical="center"/>
    </xf>
    <xf numFmtId="49" fontId="27" fillId="0" borderId="16" applyAlignment="1" pivotButton="0" quotePrefix="0" xfId="0">
      <alignment horizontal="center" vertical="center"/>
    </xf>
    <xf numFmtId="49" fontId="27" fillId="0" borderId="1" applyAlignment="1" pivotButton="0" quotePrefix="0" xfId="0">
      <alignment horizontal="center" vertical="center"/>
    </xf>
    <xf numFmtId="0" fontId="54" fillId="0" borderId="1" applyAlignment="1" pivotButton="0" quotePrefix="0" xfId="0">
      <alignment horizontal="center" vertical="center"/>
    </xf>
    <xf numFmtId="49" fontId="28" fillId="0" borderId="711" applyAlignment="1" pivotButton="0" quotePrefix="0" xfId="0">
      <alignment horizontal="left" vertical="center"/>
    </xf>
    <xf numFmtId="49" fontId="28" fillId="0" borderId="705" applyAlignment="1" pivotButton="0" quotePrefix="0" xfId="0">
      <alignment horizontal="left" vertical="center"/>
    </xf>
    <xf numFmtId="1" fontId="29" fillId="0" borderId="707" applyAlignment="1" pivotButton="0" quotePrefix="0" xfId="0">
      <alignment horizontal="center" vertical="center"/>
    </xf>
    <xf numFmtId="1" fontId="29" fillId="0" borderId="708" applyAlignment="1" pivotButton="0" quotePrefix="0" xfId="0">
      <alignment horizontal="center" vertical="center"/>
    </xf>
    <xf numFmtId="1" fontId="29" fillId="0" borderId="706" applyAlignment="1" pivotButton="0" quotePrefix="0" xfId="0">
      <alignment horizontal="center" vertical="center"/>
    </xf>
    <xf numFmtId="0" fontId="11" fillId="0" borderId="709" applyAlignment="1" pivotButton="0" quotePrefix="0" xfId="0">
      <alignment horizontal="center" vertical="center"/>
    </xf>
    <xf numFmtId="0" fontId="11" fillId="0" borderId="706" applyAlignment="1" pivotButton="0" quotePrefix="0" xfId="0">
      <alignment horizontal="center" vertical="center"/>
    </xf>
    <xf numFmtId="1" fontId="29" fillId="0" borderId="704" applyAlignment="1" pivotButton="0" quotePrefix="0" xfId="0">
      <alignment horizontal="center" vertical="center"/>
    </xf>
    <xf numFmtId="1" fontId="29" fillId="0" borderId="711" applyAlignment="1" pivotButton="0" quotePrefix="0" xfId="0">
      <alignment horizontal="center" vertical="center"/>
    </xf>
    <xf numFmtId="1" fontId="29" fillId="0" borderId="710" applyAlignment="1" pivotButton="0" quotePrefix="0" xfId="0">
      <alignment horizontal="center" vertical="center"/>
    </xf>
    <xf numFmtId="1" fontId="29" fillId="0" borderId="705" applyAlignment="1" pivotButton="0" quotePrefix="0" xfId="0">
      <alignment horizontal="center" vertical="center"/>
    </xf>
    <xf numFmtId="1" fontId="29" fillId="0" borderId="777" applyAlignment="1" pivotButton="0" quotePrefix="0" xfId="0">
      <alignment horizontal="center" vertical="center"/>
    </xf>
    <xf numFmtId="1" fontId="29" fillId="0" borderId="713" applyAlignment="1" pivotButton="0" quotePrefix="0" xfId="0">
      <alignment horizontal="center" vertical="center"/>
    </xf>
    <xf numFmtId="1" fontId="29" fillId="0" borderId="715" applyAlignment="1" pivotButton="0" quotePrefix="0" xfId="0">
      <alignment horizontal="center" vertical="center"/>
    </xf>
    <xf numFmtId="1" fontId="30" fillId="0" borderId="707" applyAlignment="1" pivotButton="0" quotePrefix="0" xfId="0">
      <alignment horizontal="center" vertical="center"/>
    </xf>
    <xf numFmtId="1" fontId="30" fillId="0" borderId="777" applyAlignment="1" pivotButton="0" quotePrefix="0" xfId="0">
      <alignment horizontal="center" vertical="center"/>
    </xf>
    <xf numFmtId="1" fontId="11" fillId="0" borderId="778" applyAlignment="1" pivotButton="0" quotePrefix="0" xfId="0">
      <alignment horizontal="center" vertical="center"/>
    </xf>
    <xf numFmtId="1" fontId="18" fillId="0" borderId="712" applyAlignment="1" pivotButton="0" quotePrefix="0" xfId="0">
      <alignment horizontal="center" vertical="center"/>
    </xf>
    <xf numFmtId="1" fontId="18" fillId="0" borderId="705" applyAlignment="1" pivotButton="0" quotePrefix="0" xfId="0">
      <alignment horizontal="center" vertical="center"/>
    </xf>
    <xf numFmtId="1" fontId="11" fillId="0" borderId="714" applyAlignment="1" pivotButton="0" quotePrefix="0" xfId="0">
      <alignment horizontal="center" vertical="center"/>
    </xf>
    <xf numFmtId="1" fontId="18" fillId="0" borderId="707" applyAlignment="1" pivotButton="0" quotePrefix="0" xfId="0">
      <alignment horizontal="center" vertical="center"/>
    </xf>
    <xf numFmtId="1" fontId="11" fillId="0" borderId="777" applyAlignment="1" pivotButton="0" quotePrefix="0" xfId="0">
      <alignment horizontal="center" vertical="center"/>
    </xf>
    <xf numFmtId="1" fontId="30" fillId="0" borderId="715" applyAlignment="1" pivotButton="0" quotePrefix="0" xfId="0">
      <alignment horizontal="center" vertical="center"/>
    </xf>
    <xf numFmtId="1" fontId="29" fillId="0" borderId="714" applyAlignment="1" pivotButton="0" quotePrefix="0" xfId="0">
      <alignment horizontal="center" vertical="center"/>
    </xf>
    <xf numFmtId="1" fontId="30" fillId="0" borderId="716" applyAlignment="1" pivotButton="0" quotePrefix="0" xfId="0">
      <alignment horizontal="center" vertical="center"/>
    </xf>
    <xf numFmtId="0" fontId="53" fillId="0" borderId="711" applyAlignment="1" pivotButton="0" quotePrefix="0" xfId="0">
      <alignment horizontal="center" vertical="center"/>
    </xf>
    <xf numFmtId="49" fontId="28" fillId="0" borderId="726" applyAlignment="1" pivotButton="0" quotePrefix="0" xfId="0">
      <alignment horizontal="left" vertical="center"/>
    </xf>
    <xf numFmtId="49" fontId="28" fillId="0" borderId="739" applyAlignment="1" pivotButton="0" quotePrefix="0" xfId="0">
      <alignment horizontal="left" vertical="center"/>
    </xf>
    <xf numFmtId="0" fontId="29" fillId="0" borderId="722" applyAlignment="1" pivotButton="0" quotePrefix="0" xfId="0">
      <alignment horizontal="center" vertical="center"/>
    </xf>
    <xf numFmtId="0" fontId="29" fillId="0" borderId="723" applyAlignment="1" pivotButton="0" quotePrefix="0" xfId="0">
      <alignment horizontal="center" vertical="center"/>
    </xf>
    <xf numFmtId="0" fontId="29" fillId="0" borderId="724" applyAlignment="1" pivotButton="0" quotePrefix="0" xfId="0">
      <alignment horizontal="center" vertical="center"/>
    </xf>
    <xf numFmtId="0" fontId="11" fillId="0" borderId="717" applyAlignment="1" pivotButton="0" quotePrefix="0" xfId="0">
      <alignment horizontal="center" vertical="center"/>
    </xf>
    <xf numFmtId="0" fontId="11" fillId="0" borderId="724" applyAlignment="1" pivotButton="0" quotePrefix="0" xfId="0">
      <alignment horizontal="center" vertical="center"/>
    </xf>
    <xf numFmtId="1" fontId="22" fillId="0" borderId="717" applyAlignment="1" pivotButton="0" quotePrefix="0" xfId="0">
      <alignment horizontal="center" vertical="center"/>
    </xf>
    <xf numFmtId="1" fontId="22" fillId="0" borderId="725" applyAlignment="1" pivotButton="0" quotePrefix="0" xfId="0">
      <alignment horizontal="center" vertical="center"/>
    </xf>
    <xf numFmtId="1" fontId="22" fillId="0" borderId="726" applyAlignment="1" pivotButton="0" quotePrefix="0" xfId="0">
      <alignment horizontal="center" vertical="center"/>
    </xf>
    <xf numFmtId="1" fontId="22" fillId="0" borderId="718" applyAlignment="1" pivotButton="0" quotePrefix="0" xfId="0">
      <alignment horizontal="center" vertical="center"/>
    </xf>
    <xf numFmtId="1" fontId="22" fillId="0" borderId="727" applyAlignment="1" pivotButton="0" quotePrefix="0" xfId="0">
      <alignment horizontal="center" vertical="center"/>
    </xf>
    <xf numFmtId="0" fontId="29" fillId="0" borderId="728" applyAlignment="1" pivotButton="0" quotePrefix="0" xfId="0">
      <alignment horizontal="center" vertical="center"/>
    </xf>
    <xf numFmtId="0" fontId="29" fillId="0" borderId="729" applyAlignment="1" pivotButton="0" quotePrefix="0" xfId="0">
      <alignment horizontal="center" vertical="center"/>
    </xf>
    <xf numFmtId="0" fontId="29" fillId="0" borderId="717" applyAlignment="1" pivotButton="0" quotePrefix="0" xfId="0">
      <alignment horizontal="center" vertical="center"/>
    </xf>
    <xf numFmtId="0" fontId="29" fillId="0" borderId="730" applyAlignment="1" pivotButton="0" quotePrefix="0" xfId="0">
      <alignment horizontal="center" vertical="center"/>
    </xf>
    <xf numFmtId="0" fontId="29" fillId="0" borderId="718" applyAlignment="1" pivotButton="0" quotePrefix="0" xfId="0">
      <alignment horizontal="center" vertical="center"/>
    </xf>
    <xf numFmtId="0" fontId="29" fillId="0" borderId="731" applyAlignment="1" pivotButton="0" quotePrefix="0" xfId="0">
      <alignment horizontal="center" vertical="center"/>
    </xf>
    <xf numFmtId="0" fontId="53" fillId="0" borderId="726" applyAlignment="1" pivotButton="0" quotePrefix="0" xfId="0">
      <alignment horizontal="center" vertical="center"/>
    </xf>
    <xf numFmtId="49" fontId="28" fillId="0" borderId="720" applyAlignment="1" pivotButton="0" quotePrefix="0" xfId="0">
      <alignment horizontal="left" vertical="center"/>
    </xf>
    <xf numFmtId="0" fontId="29" fillId="0" borderId="734" applyAlignment="1" pivotButton="0" quotePrefix="0" xfId="0">
      <alignment horizontal="center" vertical="center"/>
    </xf>
    <xf numFmtId="0" fontId="29" fillId="0" borderId="735" applyAlignment="1" pivotButton="0" quotePrefix="0" xfId="0">
      <alignment horizontal="center" vertical="center"/>
    </xf>
    <xf numFmtId="0" fontId="29" fillId="0" borderId="721" applyAlignment="1" pivotButton="0" quotePrefix="0" xfId="0">
      <alignment horizontal="center" vertical="center"/>
    </xf>
    <xf numFmtId="0" fontId="29" fillId="0" borderId="725" applyAlignment="1" pivotButton="0" quotePrefix="0" xfId="0">
      <alignment horizontal="center" vertical="center"/>
    </xf>
    <xf numFmtId="0" fontId="29" fillId="0" borderId="726" applyAlignment="1" pivotButton="0" quotePrefix="0" xfId="0">
      <alignment horizontal="center" vertical="center"/>
    </xf>
    <xf numFmtId="0" fontId="29" fillId="0" borderId="727" applyAlignment="1" pivotButton="0" quotePrefix="0" xfId="0">
      <alignment horizontal="center" vertical="center"/>
    </xf>
    <xf numFmtId="0" fontId="29" fillId="0" borderId="732" applyAlignment="1" pivotButton="0" quotePrefix="0" xfId="0">
      <alignment horizontal="center" vertical="center"/>
    </xf>
    <xf numFmtId="49" fontId="28" fillId="0" borderId="757" applyAlignment="1" pivotButton="0" quotePrefix="0" xfId="0">
      <alignment horizontal="left" vertical="center"/>
    </xf>
    <xf numFmtId="0" fontId="22" fillId="0" borderId="717" applyAlignment="1" pivotButton="0" quotePrefix="0" xfId="0">
      <alignment horizontal="center" vertical="center"/>
    </xf>
    <xf numFmtId="0" fontId="22" fillId="0" borderId="721" applyAlignment="1" pivotButton="0" quotePrefix="0" xfId="0">
      <alignment horizontal="center" vertical="center"/>
    </xf>
    <xf numFmtId="0" fontId="29" fillId="0" borderId="719" applyAlignment="1" pivotButton="0" quotePrefix="0" xfId="0">
      <alignment horizontal="center" vertical="center"/>
    </xf>
    <xf numFmtId="0" fontId="29" fillId="0" borderId="757" applyAlignment="1" pivotButton="0" quotePrefix="0" xfId="0">
      <alignment horizontal="center" vertical="center"/>
    </xf>
    <xf numFmtId="0" fontId="22" fillId="0" borderId="733" applyAlignment="1" pivotButton="0" quotePrefix="0" xfId="0">
      <alignment horizontal="center" vertical="center"/>
    </xf>
    <xf numFmtId="0" fontId="29" fillId="0" borderId="736" applyAlignment="1" pivotButton="0" quotePrefix="0" xfId="0">
      <alignment horizontal="center" vertical="center"/>
    </xf>
    <xf numFmtId="0" fontId="29" fillId="0" borderId="737" applyAlignment="1" pivotButton="0" quotePrefix="0" xfId="0">
      <alignment horizontal="center" vertical="center"/>
    </xf>
    <xf numFmtId="0" fontId="29" fillId="0" borderId="738" applyAlignment="1" pivotButton="0" quotePrefix="0" xfId="0">
      <alignment horizontal="center" vertical="center"/>
    </xf>
    <xf numFmtId="0" fontId="53" fillId="0" borderId="757" applyAlignment="1" pivotButton="0" quotePrefix="0" xfId="0">
      <alignment horizontal="center" vertical="center"/>
    </xf>
    <xf numFmtId="0" fontId="22" fillId="0" borderId="724" applyAlignment="1" pivotButton="0" quotePrefix="0" xfId="0">
      <alignment horizontal="center" vertical="center"/>
    </xf>
    <xf numFmtId="0" fontId="22" fillId="0" borderId="718" applyAlignment="1" pivotButton="0" quotePrefix="0" xfId="0">
      <alignment horizontal="center" vertical="center"/>
    </xf>
    <xf numFmtId="49" fontId="28" fillId="0" borderId="752" applyAlignment="1" pivotButton="0" quotePrefix="0" xfId="0">
      <alignment horizontal="left" vertical="center"/>
    </xf>
    <xf numFmtId="49" fontId="28" fillId="0" borderId="776" applyAlignment="1" pivotButton="0" quotePrefix="0" xfId="0">
      <alignment horizontal="left" vertical="center"/>
    </xf>
    <xf numFmtId="0" fontId="29" fillId="0" borderId="743" applyAlignment="1" pivotButton="0" quotePrefix="0" xfId="0">
      <alignment horizontal="center" vertical="center"/>
    </xf>
    <xf numFmtId="0" fontId="29" fillId="0" borderId="744" applyAlignment="1" pivotButton="0" quotePrefix="0" xfId="0">
      <alignment horizontal="center" vertical="center"/>
    </xf>
    <xf numFmtId="0" fontId="29" fillId="0" borderId="745" applyAlignment="1" pivotButton="0" quotePrefix="0" xfId="0">
      <alignment horizontal="center" vertical="center"/>
    </xf>
    <xf numFmtId="0" fontId="22" fillId="0" borderId="740" applyAlignment="1" pivotButton="0" quotePrefix="0" xfId="0">
      <alignment horizontal="center" vertical="center"/>
    </xf>
    <xf numFmtId="0" fontId="22" fillId="0" borderId="745" applyAlignment="1" pivotButton="0" quotePrefix="0" xfId="0">
      <alignment horizontal="center" vertical="center"/>
    </xf>
    <xf numFmtId="0" fontId="29" fillId="0" borderId="740" applyAlignment="1" pivotButton="0" quotePrefix="0" xfId="0">
      <alignment horizontal="center" vertical="center"/>
    </xf>
    <xf numFmtId="0" fontId="29" fillId="0" borderId="746" applyAlignment="1" pivotButton="0" quotePrefix="0" xfId="0">
      <alignment horizontal="center" vertical="center"/>
    </xf>
    <xf numFmtId="0" fontId="29" fillId="0" borderId="752" applyAlignment="1" pivotButton="0" quotePrefix="0" xfId="0">
      <alignment horizontal="center" vertical="center"/>
    </xf>
    <xf numFmtId="0" fontId="22" fillId="0" borderId="741" applyAlignment="1" pivotButton="0" quotePrefix="0" xfId="0">
      <alignment horizontal="center" vertical="center"/>
    </xf>
    <xf numFmtId="0" fontId="29" fillId="0" borderId="747" applyAlignment="1" pivotButton="0" quotePrefix="0" xfId="0">
      <alignment horizontal="center" vertical="center"/>
    </xf>
    <xf numFmtId="0" fontId="29" fillId="0" borderId="748" applyAlignment="1" pivotButton="0" quotePrefix="0" xfId="0">
      <alignment horizontal="center" vertical="center"/>
    </xf>
    <xf numFmtId="0" fontId="29" fillId="0" borderId="749" applyAlignment="1" pivotButton="0" quotePrefix="0" xfId="0">
      <alignment horizontal="center" vertical="center"/>
    </xf>
    <xf numFmtId="0" fontId="53" fillId="0" borderId="752" applyAlignment="1" pivotButton="0" quotePrefix="0" xfId="0">
      <alignment horizontal="center" vertical="center"/>
    </xf>
    <xf numFmtId="0" fontId="55" fillId="0" borderId="246" applyAlignment="1" pivotButton="0" quotePrefix="0" xfId="0">
      <alignment horizontal="center" vertical="center"/>
    </xf>
    <xf numFmtId="0" fontId="55" fillId="0" borderId="491" applyAlignment="1" pivotButton="0" quotePrefix="0" xfId="0">
      <alignment horizontal="center" vertical="center"/>
    </xf>
    <xf numFmtId="0" fontId="12" fillId="0" borderId="779" applyAlignment="1" pivotButton="0" quotePrefix="0" xfId="0">
      <alignment horizontal="center" vertical="center"/>
    </xf>
    <xf numFmtId="0" fontId="2" fillId="0" borderId="780" pivotButton="0" quotePrefix="0" xfId="0"/>
    <xf numFmtId="0" fontId="12" fillId="0" borderId="781" applyAlignment="1" pivotButton="0" quotePrefix="0" xfId="0">
      <alignment horizontal="center" vertical="center"/>
    </xf>
    <xf numFmtId="0" fontId="16" fillId="0" borderId="64" applyAlignment="1" pivotButton="0" quotePrefix="0" xfId="0">
      <alignment horizontal="center" vertical="center"/>
    </xf>
    <xf numFmtId="0" fontId="12" fillId="0" borderId="780" applyAlignment="1" pivotButton="0" quotePrefix="0" xfId="0">
      <alignment horizontal="center" vertical="center"/>
    </xf>
    <xf numFmtId="0" fontId="12" fillId="0" borderId="64" applyAlignment="1" pivotButton="0" quotePrefix="0" xfId="0">
      <alignment horizontal="center" vertical="center"/>
    </xf>
    <xf numFmtId="0" fontId="34" fillId="0" borderId="280" applyAlignment="1" pivotButton="0" quotePrefix="0" xfId="0">
      <alignment vertical="center"/>
    </xf>
    <xf numFmtId="0" fontId="12" fillId="0" borderId="782" applyAlignment="1" pivotButton="0" quotePrefix="0" xfId="0">
      <alignment horizontal="center" vertical="center"/>
    </xf>
    <xf numFmtId="0" fontId="12" fillId="0" borderId="783" applyAlignment="1" pivotButton="0" quotePrefix="0" xfId="0">
      <alignment horizontal="center" vertical="center"/>
    </xf>
    <xf numFmtId="0" fontId="2" fillId="0" borderId="784" pivotButton="0" quotePrefix="0" xfId="0"/>
    <xf numFmtId="0" fontId="2" fillId="0" borderId="785" pivotButton="0" quotePrefix="0" xfId="0"/>
    <xf numFmtId="0" fontId="12" fillId="0" borderId="784" applyAlignment="1" pivotButton="0" quotePrefix="0" xfId="0">
      <alignment horizontal="center" vertical="center"/>
    </xf>
    <xf numFmtId="0" fontId="12" fillId="0" borderId="26" applyAlignment="1" pivotButton="0" quotePrefix="0" xfId="0">
      <alignment horizontal="center" vertical="center"/>
    </xf>
    <xf numFmtId="0" fontId="26" fillId="0" borderId="783" applyAlignment="1" pivotButton="0" quotePrefix="0" xfId="0">
      <alignment horizontal="center" vertical="center"/>
    </xf>
    <xf numFmtId="0" fontId="12" fillId="0" borderId="785" applyAlignment="1" pivotButton="0" quotePrefix="0" xfId="0">
      <alignment horizontal="center" vertical="center"/>
    </xf>
    <xf numFmtId="0" fontId="12" fillId="0" borderId="786" applyAlignment="1" pivotButton="0" quotePrefix="0" xfId="0">
      <alignment horizontal="center" vertical="center"/>
    </xf>
    <xf numFmtId="0" fontId="34" fillId="0" borderId="661" applyAlignment="1" pivotButton="0" quotePrefix="0" xfId="0">
      <alignment horizontal="left" vertical="center"/>
    </xf>
    <xf numFmtId="0" fontId="12" fillId="0" borderId="668" applyAlignment="1" pivotButton="0" quotePrefix="0" xfId="0">
      <alignment horizontal="center" vertical="center"/>
    </xf>
    <xf numFmtId="0" fontId="34" fillId="0" borderId="703" applyAlignment="1" pivotButton="0" quotePrefix="0" xfId="0">
      <alignment horizontal="left" vertical="center"/>
    </xf>
    <xf numFmtId="0" fontId="12" fillId="0" borderId="787" applyAlignment="1" pivotButton="0" quotePrefix="0" xfId="0">
      <alignment horizontal="center" vertical="center"/>
    </xf>
    <xf numFmtId="0" fontId="12" fillId="0" borderId="788" applyAlignment="1" pivotButton="0" quotePrefix="0" xfId="0">
      <alignment horizontal="center" vertical="center"/>
    </xf>
    <xf numFmtId="0" fontId="12" fillId="0" borderId="95" applyAlignment="1" pivotButton="0" quotePrefix="0" xfId="0">
      <alignment horizontal="center" vertical="center"/>
    </xf>
    <xf numFmtId="0" fontId="12" fillId="0" borderId="789" applyAlignment="1" pivotButton="0" quotePrefix="0" xfId="0">
      <alignment horizontal="center" vertical="center"/>
    </xf>
    <xf numFmtId="0" fontId="34" fillId="0" borderId="775" applyAlignment="1" pivotButton="0" quotePrefix="0" xfId="0">
      <alignment horizontal="left" vertical="center"/>
    </xf>
    <xf numFmtId="0" fontId="12" fillId="0" borderId="773" applyAlignment="1" pivotButton="0" quotePrefix="0" xfId="0">
      <alignment horizontal="center" vertical="center"/>
    </xf>
    <xf numFmtId="0" fontId="12" fillId="0" borderId="774" applyAlignment="1" pivotButton="0" quotePrefix="0" xfId="0">
      <alignment horizontal="center" vertical="center"/>
    </xf>
    <xf numFmtId="0" fontId="34" fillId="0" borderId="790" applyAlignment="1" pivotButton="0" quotePrefix="0" xfId="0">
      <alignment horizontal="left" vertical="center"/>
    </xf>
    <xf numFmtId="0" fontId="12" fillId="0" borderId="667" applyAlignment="1" pivotButton="0" quotePrefix="0" xfId="0">
      <alignment horizontal="center" vertical="center"/>
    </xf>
    <xf numFmtId="0" fontId="12" fillId="0" borderId="791" applyAlignment="1" pivotButton="0" quotePrefix="0" xfId="0">
      <alignment horizontal="center" vertical="center"/>
    </xf>
    <xf numFmtId="1" fontId="17" fillId="5" borderId="702" applyAlignment="1" pivotButton="0" quotePrefix="0" xfId="0">
      <alignment horizontal="center" vertical="center"/>
    </xf>
    <xf numFmtId="0" fontId="2" fillId="0" borderId="792" pivotButton="0" quotePrefix="0" xfId="0"/>
    <xf numFmtId="0" fontId="12" fillId="5" borderId="698" applyAlignment="1" pivotButton="0" quotePrefix="0" xfId="0">
      <alignment horizontal="center" vertical="center"/>
    </xf>
    <xf numFmtId="0" fontId="12" fillId="0" borderId="759" applyAlignment="1" pivotButton="0" quotePrefix="0" xfId="0">
      <alignment horizontal="center" vertical="center"/>
    </xf>
    <xf numFmtId="0" fontId="12" fillId="0" borderId="734" applyAlignment="1" pivotButton="0" quotePrefix="0" xfId="0">
      <alignment horizontal="justify" vertical="center"/>
    </xf>
    <xf numFmtId="49" fontId="17" fillId="0" borderId="757" applyAlignment="1" pivotButton="0" quotePrefix="0" xfId="0">
      <alignment horizontal="center" vertical="center"/>
    </xf>
    <xf numFmtId="0" fontId="12" fillId="0" borderId="722" applyAlignment="1" pivotButton="0" quotePrefix="0" xfId="0">
      <alignment horizontal="justify" vertical="center"/>
    </xf>
    <xf numFmtId="49" fontId="12" fillId="0" borderId="726" applyAlignment="1" pivotButton="0" quotePrefix="0" xfId="0">
      <alignment horizontal="center" vertical="center"/>
    </xf>
    <xf numFmtId="49" fontId="17" fillId="0" borderId="726" applyAlignment="1" pivotButton="0" quotePrefix="0" xfId="0">
      <alignment horizontal="center" vertical="center"/>
    </xf>
    <xf numFmtId="0" fontId="7" fillId="0" borderId="76" applyAlignment="1" pivotButton="0" quotePrefix="0" xfId="0">
      <alignment vertical="center"/>
    </xf>
    <xf numFmtId="0" fontId="17" fillId="0" borderId="194" pivotButton="0" quotePrefix="0" xfId="0"/>
    <xf numFmtId="0" fontId="12" fillId="0" borderId="1" applyAlignment="1" pivotButton="0" quotePrefix="0" xfId="0">
      <alignment horizontal="right"/>
    </xf>
    <xf numFmtId="0" fontId="17" fillId="0" borderId="76" pivotButton="0" quotePrefix="0" xfId="0"/>
    <xf numFmtId="0" fontId="12" fillId="0" borderId="752" applyAlignment="1" pivotButton="0" quotePrefix="0" xfId="0">
      <alignment horizontal="center" vertical="center"/>
    </xf>
    <xf numFmtId="0" fontId="12" fillId="0" borderId="743" applyAlignment="1" pivotButton="0" quotePrefix="0" xfId="0">
      <alignment horizontal="justify" vertical="center"/>
    </xf>
    <xf numFmtId="49" fontId="12" fillId="0" borderId="752" applyAlignment="1" pivotButton="0" quotePrefix="0" xfId="0">
      <alignment horizontal="center" vertical="center"/>
    </xf>
    <xf numFmtId="0" fontId="16" fillId="0" borderId="793" applyAlignment="1" pivotButton="0" quotePrefix="0" xfId="0">
      <alignment horizontal="center" vertical="center"/>
    </xf>
    <xf numFmtId="0" fontId="17" fillId="0" borderId="254" applyAlignment="1" pivotButton="0" quotePrefix="0" xfId="0">
      <alignment horizontal="center" vertical="center"/>
    </xf>
    <xf numFmtId="0" fontId="12" fillId="0" borderId="794" applyAlignment="1" pivotButton="0" quotePrefix="0" xfId="0">
      <alignment horizontal="left" vertical="center"/>
    </xf>
    <xf numFmtId="0" fontId="12" fillId="0" borderId="795" applyAlignment="1" pivotButton="0" quotePrefix="0" xfId="0">
      <alignment horizontal="center" vertical="center"/>
    </xf>
    <xf numFmtId="0" fontId="12" fillId="0" borderId="796" applyAlignment="1" pivotButton="0" quotePrefix="0" xfId="0">
      <alignment horizontal="center" vertical="center"/>
    </xf>
    <xf numFmtId="0" fontId="2" fillId="0" borderId="797" pivotButton="0" quotePrefix="0" xfId="0"/>
    <xf numFmtId="0" fontId="2" fillId="0" borderId="798" pivotButton="0" quotePrefix="0" xfId="0"/>
    <xf numFmtId="0" fontId="2" fillId="0" borderId="799" pivotButton="0" quotePrefix="0" xfId="0"/>
    <xf numFmtId="0" fontId="2" fillId="0" borderId="800" pivotButton="0" quotePrefix="0" xfId="0"/>
    <xf numFmtId="0" fontId="18" fillId="0" borderId="799" applyAlignment="1" pivotButton="0" quotePrefix="0" xfId="0">
      <alignment horizontal="center" vertical="center"/>
    </xf>
    <xf numFmtId="0" fontId="18" fillId="0" borderId="687" applyAlignment="1" pivotButton="0" quotePrefix="0" xfId="0">
      <alignment horizontal="left" vertical="center"/>
    </xf>
    <xf numFmtId="0" fontId="18" fillId="0" borderId="801" applyAlignment="1" pivotButton="0" quotePrefix="0" xfId="0">
      <alignment horizontal="center" vertical="center"/>
    </xf>
    <xf numFmtId="0" fontId="16" fillId="0" borderId="801" applyAlignment="1" pivotButton="0" quotePrefix="0" xfId="0">
      <alignment horizontal="center" vertical="center"/>
    </xf>
    <xf numFmtId="49" fontId="18" fillId="0" borderId="801" applyAlignment="1" pivotButton="0" quotePrefix="0" xfId="0">
      <alignment horizontal="center" vertical="center"/>
    </xf>
    <xf numFmtId="0" fontId="18" fillId="0" borderId="801" applyAlignment="1" pivotButton="0" quotePrefix="0" xfId="0">
      <alignment horizontal="center"/>
    </xf>
    <xf numFmtId="0" fontId="18" fillId="0" borderId="802" applyAlignment="1" pivotButton="0" quotePrefix="0" xfId="0">
      <alignment horizontal="center"/>
    </xf>
    <xf numFmtId="0" fontId="11" fillId="0" borderId="803" applyAlignment="1" pivotButton="0" quotePrefix="0" xfId="0">
      <alignment horizontal="center" vertical="center"/>
    </xf>
    <xf numFmtId="0" fontId="2" fillId="0" borderId="804" pivotButton="0" quotePrefix="0" xfId="0"/>
    <xf numFmtId="0" fontId="18" fillId="0" borderId="805" applyAlignment="1" pivotButton="0" quotePrefix="0" xfId="0">
      <alignment horizontal="center" vertical="center"/>
    </xf>
    <xf numFmtId="0" fontId="18" fillId="0" borderId="806" applyAlignment="1" pivotButton="0" quotePrefix="0" xfId="0">
      <alignment horizontal="center" vertical="center"/>
    </xf>
    <xf numFmtId="0" fontId="16" fillId="0" borderId="653" applyAlignment="1" pivotButton="0" quotePrefix="0" xfId="0">
      <alignment horizontal="center" vertical="center"/>
    </xf>
    <xf numFmtId="0" fontId="18" fillId="0" borderId="807" applyAlignment="1" pivotButton="0" quotePrefix="0" xfId="0">
      <alignment horizontal="center" vertical="center"/>
    </xf>
    <xf numFmtId="0" fontId="11" fillId="0" borderId="257" applyAlignment="1" pivotButton="0" quotePrefix="0" xfId="0">
      <alignment horizontal="center" vertical="center"/>
    </xf>
    <xf numFmtId="0" fontId="2" fillId="0" borderId="808" pivotButton="0" quotePrefix="0" xfId="0"/>
    <xf numFmtId="0" fontId="18" fillId="0" borderId="809" applyAlignment="1" pivotButton="0" quotePrefix="0" xfId="0">
      <alignment horizontal="center" vertical="center"/>
    </xf>
    <xf numFmtId="0" fontId="18" fillId="0" borderId="810" applyAlignment="1" pivotButton="0" quotePrefix="0" xfId="0">
      <alignment horizontal="center" vertical="center"/>
    </xf>
    <xf numFmtId="0" fontId="18" fillId="0" borderId="811" applyAlignment="1" pivotButton="0" quotePrefix="0" xfId="0">
      <alignment horizontal="center" vertical="center"/>
    </xf>
    <xf numFmtId="0" fontId="16" fillId="0" borderId="811" applyAlignment="1" pivotButton="0" quotePrefix="0" xfId="0">
      <alignment horizontal="center" vertical="center"/>
    </xf>
    <xf numFmtId="0" fontId="18" fillId="0" borderId="812" applyAlignment="1" pivotButton="0" quotePrefix="0" xfId="0">
      <alignment horizontal="center" vertical="center"/>
    </xf>
    <xf numFmtId="49" fontId="18" fillId="0" borderId="811" applyAlignment="1" pivotButton="0" quotePrefix="0" xfId="0">
      <alignment horizontal="center" vertical="center"/>
    </xf>
    <xf numFmtId="0" fontId="18" fillId="0" borderId="813" applyAlignment="1" pivotButton="0" quotePrefix="0" xfId="0">
      <alignment horizontal="center" vertical="center"/>
    </xf>
    <xf numFmtId="49" fontId="18" fillId="0" borderId="812" applyAlignment="1" pivotButton="0" quotePrefix="0" xfId="0">
      <alignment horizontal="center" vertical="center"/>
    </xf>
    <xf numFmtId="0" fontId="18" fillId="0" borderId="814" applyAlignment="1" pivotButton="0" quotePrefix="0" xfId="0">
      <alignment horizontal="center" vertical="center"/>
    </xf>
    <xf numFmtId="0" fontId="12" fillId="0" borderId="815" applyAlignment="1" pivotButton="0" quotePrefix="0" xfId="0">
      <alignment horizontal="center" vertical="center"/>
    </xf>
    <xf numFmtId="0" fontId="2" fillId="0" borderId="816" pivotButton="0" quotePrefix="0" xfId="0"/>
    <xf numFmtId="0" fontId="11" fillId="0" borderId="261" applyAlignment="1" pivotButton="0" quotePrefix="0" xfId="0">
      <alignment horizontal="center" vertical="center"/>
    </xf>
    <xf numFmtId="0" fontId="2" fillId="0" borderId="817" pivotButton="0" quotePrefix="0" xfId="0"/>
    <xf numFmtId="0" fontId="11" fillId="0" borderId="818" applyAlignment="1" pivotButton="0" quotePrefix="0" xfId="0">
      <alignment horizontal="center" vertical="center"/>
    </xf>
    <xf numFmtId="0" fontId="11" fillId="0" borderId="819" applyAlignment="1" pivotButton="0" quotePrefix="0" xfId="0">
      <alignment horizontal="center" vertical="center"/>
    </xf>
    <xf numFmtId="0" fontId="11" fillId="0" borderId="820" applyAlignment="1" pivotButton="0" quotePrefix="0" xfId="0">
      <alignment horizontal="center" vertical="center"/>
    </xf>
    <xf numFmtId="0" fontId="12" fillId="2" borderId="821" applyAlignment="1" pivotButton="0" quotePrefix="0" xfId="0">
      <alignment horizontal="center" vertical="center"/>
    </xf>
    <xf numFmtId="0" fontId="2" fillId="0" borderId="822" pivotButton="0" quotePrefix="0" xfId="0"/>
    <xf numFmtId="0" fontId="12" fillId="0" borderId="313" applyAlignment="1" pivotButton="0" quotePrefix="0" xfId="0">
      <alignment horizontal="center" vertical="center"/>
    </xf>
    <xf numFmtId="0" fontId="12" fillId="0" borderId="823" applyAlignment="1" pivotButton="0" quotePrefix="0" xfId="0">
      <alignment horizontal="center" vertical="center"/>
    </xf>
    <xf numFmtId="0" fontId="12" fillId="0" borderId="559" applyAlignment="1" pivotButton="0" quotePrefix="0" xfId="0">
      <alignment horizontal="center" vertical="center"/>
    </xf>
    <xf numFmtId="0" fontId="12" fillId="0" borderId="824" applyAlignment="1" pivotButton="0" quotePrefix="0" xfId="0">
      <alignment horizontal="center" vertical="center"/>
    </xf>
    <xf numFmtId="0" fontId="2" fillId="0" borderId="825" pivotButton="0" quotePrefix="0" xfId="0"/>
    <xf numFmtId="0" fontId="2" fillId="0" borderId="826" pivotButton="0" quotePrefix="0" xfId="0"/>
    <xf numFmtId="0" fontId="12" fillId="0" borderId="827" applyAlignment="1" pivotButton="0" quotePrefix="0" xfId="0">
      <alignment horizontal="center" vertical="center"/>
    </xf>
    <xf numFmtId="0" fontId="12" fillId="0" borderId="828" applyAlignment="1" pivotButton="0" quotePrefix="0" xfId="0">
      <alignment horizontal="center" vertical="center"/>
    </xf>
    <xf numFmtId="0" fontId="17" fillId="0" borderId="829" applyAlignment="1" pivotButton="0" quotePrefix="0" xfId="0">
      <alignment horizontal="center" vertical="center"/>
    </xf>
    <xf numFmtId="0" fontId="2" fillId="0" borderId="830" pivotButton="0" quotePrefix="0" xfId="0"/>
    <xf numFmtId="0" fontId="17" fillId="0" borderId="313" applyAlignment="1" pivotButton="0" quotePrefix="0" xfId="0">
      <alignment horizontal="center" vertical="center"/>
    </xf>
    <xf numFmtId="0" fontId="12" fillId="0" borderId="831" applyAlignment="1" pivotButton="0" quotePrefix="0" xfId="0">
      <alignment horizontal="center" vertical="center"/>
    </xf>
    <xf numFmtId="0" fontId="2" fillId="0" borderId="832" pivotButton="0" quotePrefix="0" xfId="0"/>
    <xf numFmtId="0" fontId="12" fillId="0" borderId="833" applyAlignment="1" pivotButton="0" quotePrefix="0" xfId="0">
      <alignment horizontal="center" vertical="center"/>
    </xf>
    <xf numFmtId="0" fontId="2" fillId="0" borderId="833" pivotButton="0" quotePrefix="0" xfId="0"/>
    <xf numFmtId="0" fontId="12" fillId="0" borderId="834" applyAlignment="1" pivotButton="0" quotePrefix="0" xfId="0">
      <alignment horizontal="center" vertical="center"/>
    </xf>
    <xf numFmtId="0" fontId="2" fillId="0" borderId="835" pivotButton="0" quotePrefix="0" xfId="0"/>
    <xf numFmtId="0" fontId="17" fillId="0" borderId="99" applyAlignment="1" pivotButton="0" quotePrefix="0" xfId="0">
      <alignment horizontal="center" vertical="center"/>
    </xf>
    <xf numFmtId="0" fontId="17" fillId="0" borderId="836" applyAlignment="1" pivotButton="0" quotePrefix="0" xfId="0">
      <alignment horizontal="center" vertical="center"/>
    </xf>
    <xf numFmtId="0" fontId="17" fillId="0" borderId="97" applyAlignment="1" pivotButton="0" quotePrefix="0" xfId="0">
      <alignment horizontal="center" vertical="center"/>
    </xf>
    <xf numFmtId="0" fontId="17" fillId="0" borderId="837" applyAlignment="1" pivotButton="0" quotePrefix="0" xfId="0">
      <alignment horizontal="center" vertical="center"/>
    </xf>
    <xf numFmtId="0" fontId="12" fillId="0" borderId="838" applyAlignment="1" pivotButton="0" quotePrefix="0" xfId="0">
      <alignment horizontal="center" vertical="center"/>
    </xf>
    <xf numFmtId="0" fontId="2" fillId="0" borderId="839" pivotButton="0" quotePrefix="0" xfId="0"/>
    <xf numFmtId="0" fontId="12" fillId="6" borderId="840" applyAlignment="1" pivotButton="0" quotePrefix="0" xfId="0">
      <alignment horizontal="center" vertical="center"/>
    </xf>
    <xf numFmtId="0" fontId="12" fillId="6" borderId="841" applyAlignment="1" pivotButton="0" quotePrefix="0" xfId="0">
      <alignment horizontal="center" vertical="center"/>
    </xf>
    <xf numFmtId="0" fontId="12" fillId="0" borderId="840" applyAlignment="1" pivotButton="0" quotePrefix="0" xfId="0">
      <alignment horizontal="center" vertical="center"/>
    </xf>
    <xf numFmtId="0" fontId="12" fillId="0" borderId="841" applyAlignment="1" pivotButton="0" quotePrefix="0" xfId="0">
      <alignment horizontal="center" vertical="center"/>
    </xf>
    <xf numFmtId="0" fontId="2" fillId="0" borderId="742" pivotButton="0" quotePrefix="0" xfId="0"/>
    <xf numFmtId="0" fontId="2" fillId="0" borderId="842" pivotButton="0" quotePrefix="0" xfId="0"/>
    <xf numFmtId="0" fontId="12" fillId="0" borderId="843" applyAlignment="1" pivotButton="0" quotePrefix="0" xfId="0">
      <alignment horizontal="center" vertical="center"/>
    </xf>
    <xf numFmtId="0" fontId="12" fillId="0" borderId="844" applyAlignment="1" pivotButton="0" quotePrefix="0" xfId="0">
      <alignment horizontal="center" vertical="center"/>
    </xf>
    <xf numFmtId="0" fontId="12" fillId="0" borderId="845" applyAlignment="1" pivotButton="0" quotePrefix="0" xfId="0">
      <alignment horizontal="center" vertical="center"/>
    </xf>
    <xf numFmtId="0" fontId="16" fillId="0" borderId="680" applyAlignment="1" pivotButton="0" quotePrefix="0" xfId="0">
      <alignment horizontal="center" vertical="center"/>
    </xf>
    <xf numFmtId="0" fontId="16" fillId="6" borderId="682" applyAlignment="1" pivotButton="0" quotePrefix="0" xfId="0">
      <alignment horizontal="center" vertical="center"/>
    </xf>
    <xf numFmtId="0" fontId="16" fillId="6" borderId="196" applyAlignment="1" pivotButton="0" quotePrefix="0" xfId="0">
      <alignment horizontal="center" vertical="center"/>
    </xf>
    <xf numFmtId="0" fontId="2" fillId="0" borderId="846" pivotButton="0" quotePrefix="0" xfId="0"/>
    <xf numFmtId="0" fontId="2" fillId="0" borderId="847" pivotButton="0" quotePrefix="0" xfId="0"/>
    <xf numFmtId="0" fontId="12" fillId="0" borderId="97" applyAlignment="1" pivotButton="0" quotePrefix="0" xfId="0">
      <alignment horizontal="center" vertical="center"/>
    </xf>
    <xf numFmtId="0" fontId="2" fillId="0" borderId="99" pivotButton="0" quotePrefix="0" xfId="0"/>
    <xf numFmtId="0" fontId="2" fillId="0" borderId="836" pivotButton="0" quotePrefix="0" xfId="0"/>
    <xf numFmtId="0" fontId="2" fillId="0" borderId="837" pivotButton="0" quotePrefix="0" xfId="0"/>
    <xf numFmtId="0" fontId="2" fillId="0" borderId="848" pivotButton="0" quotePrefix="0" xfId="0"/>
    <xf numFmtId="0" fontId="2" fillId="0" borderId="849" pivotButton="0" quotePrefix="0" xfId="0"/>
    <xf numFmtId="0" fontId="2" fillId="0" borderId="100" pivotButton="0" quotePrefix="0" xfId="0"/>
    <xf numFmtId="0" fontId="2" fillId="0" borderId="102" pivotButton="0" quotePrefix="0" xfId="0"/>
    <xf numFmtId="0" fontId="17" fillId="6" borderId="850" applyAlignment="1" pivotButton="0" quotePrefix="0" xfId="0">
      <alignment horizontal="center"/>
    </xf>
    <xf numFmtId="0" fontId="17" fillId="6" borderId="851" applyAlignment="1" pivotButton="0" quotePrefix="0" xfId="0">
      <alignment horizontal="center"/>
    </xf>
    <xf numFmtId="0" fontId="17" fillId="6" borderId="844" applyAlignment="1" pivotButton="0" quotePrefix="0" xfId="0">
      <alignment horizontal="center"/>
    </xf>
    <xf numFmtId="0" fontId="17" fillId="6" borderId="73" applyAlignment="1" pivotButton="0" quotePrefix="0" xfId="0">
      <alignment horizontal="center"/>
    </xf>
    <xf numFmtId="0" fontId="17" fillId="6" borderId="97" applyAlignment="1" pivotButton="0" quotePrefix="0" xfId="0">
      <alignment horizontal="center"/>
    </xf>
    <xf numFmtId="0" fontId="17" fillId="6" borderId="845" applyAlignment="1" pivotButton="0" quotePrefix="0" xfId="0">
      <alignment horizontal="center"/>
    </xf>
    <xf numFmtId="0" fontId="17" fillId="6" borderId="852" applyAlignment="1" pivotButton="0" quotePrefix="0" xfId="0">
      <alignment horizontal="center"/>
    </xf>
    <xf numFmtId="0" fontId="17" fillId="6" borderId="853" applyAlignment="1" pivotButton="0" quotePrefix="0" xfId="0">
      <alignment horizontal="center"/>
    </xf>
    <xf numFmtId="0" fontId="17" fillId="6" borderId="107" applyAlignment="1" pivotButton="0" quotePrefix="0" xfId="0">
      <alignment horizontal="center"/>
    </xf>
    <xf numFmtId="0" fontId="17" fillId="0" borderId="97" applyAlignment="1" pivotButton="0" quotePrefix="0" xfId="0">
      <alignment horizontal="center"/>
    </xf>
    <xf numFmtId="0" fontId="17" fillId="0" borderId="854" applyAlignment="1" pivotButton="0" quotePrefix="0" xfId="0">
      <alignment horizontal="center"/>
    </xf>
    <xf numFmtId="0" fontId="17" fillId="0" borderId="853" applyAlignment="1" pivotButton="0" quotePrefix="0" xfId="0">
      <alignment horizontal="center"/>
    </xf>
    <xf numFmtId="0" fontId="17" fillId="0" borderId="851" applyAlignment="1" pivotButton="0" quotePrefix="0" xfId="0">
      <alignment horizontal="center"/>
    </xf>
    <xf numFmtId="0" fontId="17" fillId="0" borderId="844" applyAlignment="1" pivotButton="0" quotePrefix="0" xfId="0">
      <alignment horizontal="center"/>
    </xf>
    <xf numFmtId="0" fontId="17" fillId="0" borderId="107" applyAlignment="1" pivotButton="0" quotePrefix="0" xfId="0">
      <alignment horizontal="center"/>
    </xf>
    <xf numFmtId="49" fontId="29" fillId="7" borderId="661" applyAlignment="1" pivotButton="0" quotePrefix="0" xfId="0">
      <alignment horizontal="center" vertical="center"/>
    </xf>
    <xf numFmtId="0" fontId="28" fillId="7" borderId="855" applyAlignment="1" pivotButton="0" quotePrefix="0" xfId="0">
      <alignment horizontal="left" vertical="center"/>
    </xf>
    <xf numFmtId="0" fontId="29" fillId="7" borderId="856" applyAlignment="1" pivotButton="0" quotePrefix="0" xfId="0">
      <alignment horizontal="center" vertical="center"/>
    </xf>
    <xf numFmtId="0" fontId="2" fillId="0" borderId="857" pivotButton="0" quotePrefix="0" xfId="0"/>
    <xf numFmtId="0" fontId="31" fillId="7" borderId="491" applyAlignment="1" pivotButton="0" quotePrefix="0" xfId="0">
      <alignment horizontal="center" vertical="center"/>
    </xf>
    <xf numFmtId="0" fontId="56" fillId="7" borderId="1" pivotButton="0" quotePrefix="0" xfId="0"/>
    <xf numFmtId="49" fontId="11" fillId="7" borderId="187" applyAlignment="1" pivotButton="0" quotePrefix="0" xfId="0">
      <alignment horizontal="center" vertical="center"/>
    </xf>
    <xf numFmtId="0" fontId="13" fillId="7" borderId="855" applyAlignment="1" pivotButton="0" quotePrefix="0" xfId="0">
      <alignment horizontal="left" vertical="center"/>
    </xf>
    <xf numFmtId="0" fontId="11" fillId="7" borderId="757" applyAlignment="1" pivotButton="0" quotePrefix="0" xfId="0">
      <alignment horizontal="center" vertical="center"/>
    </xf>
    <xf numFmtId="0" fontId="11" fillId="7" borderId="758" applyAlignment="1" pivotButton="0" quotePrefix="0" xfId="0">
      <alignment horizontal="center" vertical="center"/>
    </xf>
    <xf numFmtId="0" fontId="11" fillId="7" borderId="733" applyAlignment="1" pivotButton="0" quotePrefix="0" xfId="0">
      <alignment horizontal="center" vertical="center"/>
    </xf>
    <xf numFmtId="0" fontId="11" fillId="7" borderId="858" applyAlignment="1" pivotButton="0" quotePrefix="0" xfId="0">
      <alignment horizontal="center" vertical="center"/>
    </xf>
    <xf numFmtId="0" fontId="11" fillId="7" borderId="713" applyAlignment="1" pivotButton="0" quotePrefix="0" xfId="0">
      <alignment horizontal="center" vertical="center"/>
    </xf>
    <xf numFmtId="0" fontId="11" fillId="7" borderId="759" applyAlignment="1" pivotButton="0" quotePrefix="0" xfId="0">
      <alignment horizontal="center" vertical="center"/>
    </xf>
    <xf numFmtId="0" fontId="11" fillId="7" borderId="711" applyAlignment="1" pivotButton="0" quotePrefix="0" xfId="0">
      <alignment horizontal="center" vertical="center"/>
    </xf>
    <xf numFmtId="0" fontId="11" fillId="7" borderId="721" applyAlignment="1" pivotButton="0" quotePrefix="0" xfId="0">
      <alignment horizontal="left" vertical="center"/>
    </xf>
    <xf numFmtId="0" fontId="57" fillId="7" borderId="1" pivotButton="0" quotePrefix="0" xfId="0"/>
    <xf numFmtId="49" fontId="12" fillId="2" borderId="859" applyAlignment="1" pivotButton="0" quotePrefix="0" xfId="0">
      <alignment horizontal="center" vertical="center"/>
    </xf>
    <xf numFmtId="0" fontId="2" fillId="0" borderId="860" pivotButton="0" quotePrefix="0" xfId="0"/>
    <xf numFmtId="0" fontId="3" fillId="0" borderId="861" applyAlignment="1" pivotButton="0" quotePrefix="0" xfId="0">
      <alignment horizontal="left" vertical="center"/>
    </xf>
    <xf numFmtId="0" fontId="2" fillId="0" borderId="861" pivotButton="0" quotePrefix="0" xfId="0"/>
    <xf numFmtId="0" fontId="3" fillId="0" borderId="855" applyAlignment="1" pivotButton="0" quotePrefix="0" xfId="0">
      <alignment horizontal="left" vertical="center"/>
    </xf>
    <xf numFmtId="0" fontId="12" fillId="6" borderId="862" applyAlignment="1" pivotButton="0" quotePrefix="0" xfId="0">
      <alignment horizontal="center" vertical="center"/>
    </xf>
    <xf numFmtId="0" fontId="12" fillId="6" borderId="722" applyAlignment="1" pivotButton="0" quotePrefix="0" xfId="0">
      <alignment horizontal="center" vertical="center"/>
    </xf>
    <xf numFmtId="0" fontId="12" fillId="2" borderId="731" applyAlignment="1" pivotButton="0" quotePrefix="0" xfId="0">
      <alignment horizontal="center" vertical="center"/>
    </xf>
    <xf numFmtId="0" fontId="12" fillId="2" borderId="718" applyAlignment="1" pivotButton="0" quotePrefix="0" xfId="0">
      <alignment horizontal="center" vertical="center"/>
    </xf>
    <xf numFmtId="0" fontId="12" fillId="2" borderId="730" applyAlignment="1" pivotButton="0" quotePrefix="0" xfId="0">
      <alignment horizontal="center" vertical="center"/>
    </xf>
    <xf numFmtId="49" fontId="12" fillId="2" borderId="187" applyAlignment="1" pivotButton="0" quotePrefix="0" xfId="0">
      <alignment horizontal="center" vertical="center"/>
    </xf>
    <xf numFmtId="49" fontId="11" fillId="4" borderId="717" applyAlignment="1" pivotButton="0" quotePrefix="0" xfId="0">
      <alignment horizontal="center" vertical="center"/>
    </xf>
    <xf numFmtId="0" fontId="13" fillId="4" borderId="739" applyAlignment="1" pivotButton="0" quotePrefix="0" xfId="0">
      <alignment horizontal="left" vertical="center"/>
    </xf>
    <xf numFmtId="0" fontId="3" fillId="4" borderId="855" applyAlignment="1" pivotButton="0" quotePrefix="0" xfId="0">
      <alignment horizontal="left" vertical="center"/>
    </xf>
    <xf numFmtId="0" fontId="13" fillId="4" borderId="861" applyAlignment="1" pivotButton="0" quotePrefix="0" xfId="0">
      <alignment horizontal="left" vertical="center"/>
    </xf>
    <xf numFmtId="0" fontId="12" fillId="4" borderId="859" applyAlignment="1" pivotButton="0" quotePrefix="0" xfId="0">
      <alignment horizontal="center" vertical="center"/>
    </xf>
    <xf numFmtId="0" fontId="12" fillId="4" borderId="860" applyAlignment="1" pivotButton="0" quotePrefix="0" xfId="0">
      <alignment horizontal="center" vertical="center"/>
    </xf>
    <xf numFmtId="0" fontId="12" fillId="4" borderId="863" applyAlignment="1" pivotButton="0" quotePrefix="0" xfId="0">
      <alignment horizontal="center" vertical="center"/>
    </xf>
    <xf numFmtId="0" fontId="12" fillId="4" borderId="864" applyAlignment="1" pivotButton="0" quotePrefix="0" xfId="0">
      <alignment horizontal="center" vertical="center"/>
    </xf>
    <xf numFmtId="0" fontId="2" fillId="0" borderId="863" pivotButton="0" quotePrefix="0" xfId="0"/>
    <xf numFmtId="0" fontId="12" fillId="4" borderId="865" applyAlignment="1" pivotButton="0" quotePrefix="0" xfId="0">
      <alignment horizontal="center" vertical="center"/>
    </xf>
    <xf numFmtId="0" fontId="2" fillId="0" borderId="865" pivotButton="0" quotePrefix="0" xfId="0"/>
    <xf numFmtId="0" fontId="12" fillId="4" borderId="866" applyAlignment="1" pivotButton="0" quotePrefix="0" xfId="0">
      <alignment horizontal="center" vertical="center"/>
    </xf>
    <xf numFmtId="0" fontId="12" fillId="4" borderId="867" applyAlignment="1" pivotButton="0" quotePrefix="0" xfId="0">
      <alignment horizontal="center" vertical="center"/>
    </xf>
    <xf numFmtId="0" fontId="12" fillId="4" borderId="868" applyAlignment="1" pivotButton="0" quotePrefix="0" xfId="0">
      <alignment horizontal="center" vertical="center"/>
    </xf>
    <xf numFmtId="0" fontId="12" fillId="4" borderId="869" applyAlignment="1" pivotButton="0" quotePrefix="0" xfId="0">
      <alignment horizontal="center" vertical="center"/>
    </xf>
    <xf numFmtId="0" fontId="12" fillId="4" borderId="870" applyAlignment="1" pivotButton="0" quotePrefix="0" xfId="0">
      <alignment horizontal="center" vertical="center"/>
    </xf>
    <xf numFmtId="0" fontId="40" fillId="0" borderId="1" pivotButton="0" quotePrefix="0" xfId="0"/>
    <xf numFmtId="0" fontId="57" fillId="0" borderId="1" pivotButton="0" quotePrefix="0" xfId="0"/>
    <xf numFmtId="0" fontId="13" fillId="7" borderId="861" applyAlignment="1" pivotButton="0" quotePrefix="0" xfId="0">
      <alignment horizontal="left" vertical="center"/>
    </xf>
    <xf numFmtId="0" fontId="11" fillId="7" borderId="739" applyAlignment="1" pivotButton="0" quotePrefix="0" xfId="0">
      <alignment horizontal="center" vertical="center"/>
    </xf>
    <xf numFmtId="0" fontId="11" fillId="7" borderId="871" applyAlignment="1" pivotButton="0" quotePrefix="0" xfId="0">
      <alignment horizontal="center" vertical="center"/>
    </xf>
    <xf numFmtId="49" fontId="12" fillId="4" borderId="859" applyAlignment="1" pivotButton="0" quotePrefix="0" xfId="0">
      <alignment horizontal="center" vertical="center"/>
    </xf>
    <xf numFmtId="0" fontId="3" fillId="4" borderId="739" applyAlignment="1" pivotButton="0" quotePrefix="0" xfId="0">
      <alignment horizontal="left" vertical="center"/>
    </xf>
    <xf numFmtId="0" fontId="12" fillId="4" borderId="674" applyAlignment="1" pivotButton="0" quotePrefix="0" xfId="0">
      <alignment horizontal="center" vertical="center"/>
    </xf>
    <xf numFmtId="0" fontId="12" fillId="4" borderId="742" applyAlignment="1" pivotButton="0" quotePrefix="0" xfId="0">
      <alignment horizontal="center" vertical="center"/>
    </xf>
    <xf numFmtId="0" fontId="12" fillId="4" borderId="187" applyAlignment="1" pivotButton="0" quotePrefix="0" xfId="0">
      <alignment horizontal="center" vertical="center"/>
    </xf>
    <xf numFmtId="0" fontId="12" fillId="4" borderId="85" applyAlignment="1" pivotButton="0" quotePrefix="0" xfId="0">
      <alignment horizontal="center" vertical="center"/>
    </xf>
    <xf numFmtId="0" fontId="12" fillId="4" borderId="872" applyAlignment="1" pivotButton="0" quotePrefix="0" xfId="0">
      <alignment horizontal="center" vertical="center"/>
    </xf>
    <xf numFmtId="0" fontId="12" fillId="4" borderId="19" applyAlignment="1" pivotButton="0" quotePrefix="0" xfId="0">
      <alignment horizontal="center" vertical="center"/>
    </xf>
    <xf numFmtId="0" fontId="12" fillId="4" borderId="873" applyAlignment="1" pivotButton="0" quotePrefix="0" xfId="0">
      <alignment horizontal="center" vertical="center"/>
    </xf>
    <xf numFmtId="0" fontId="12" fillId="4" borderId="874" applyAlignment="1" pivotButton="0" quotePrefix="0" xfId="0">
      <alignment horizontal="center" vertical="center"/>
    </xf>
    <xf numFmtId="0" fontId="12" fillId="4" borderId="875" applyAlignment="1" pivotButton="0" quotePrefix="0" xfId="0">
      <alignment horizontal="center" vertical="center"/>
    </xf>
    <xf numFmtId="49" fontId="12" fillId="0" borderId="859" applyAlignment="1" pivotButton="0" quotePrefix="0" xfId="0">
      <alignment horizontal="center" vertical="center"/>
    </xf>
    <xf numFmtId="0" fontId="12" fillId="6" borderId="739" applyAlignment="1" pivotButton="0" quotePrefix="0" xfId="0">
      <alignment horizontal="center" vertical="center"/>
    </xf>
    <xf numFmtId="0" fontId="12" fillId="0" borderId="739" applyAlignment="1" pivotButton="0" quotePrefix="0" xfId="0">
      <alignment horizontal="center" vertical="center"/>
    </xf>
    <xf numFmtId="0" fontId="12" fillId="0" borderId="871" applyAlignment="1" pivotButton="0" quotePrefix="0" xfId="0">
      <alignment horizontal="center" vertical="center"/>
    </xf>
    <xf numFmtId="49" fontId="12" fillId="4" borderId="876" applyAlignment="1" pivotButton="0" quotePrefix="0" xfId="0">
      <alignment horizontal="center" vertical="center"/>
    </xf>
    <xf numFmtId="0" fontId="2" fillId="0" borderId="877" pivotButton="0" quotePrefix="0" xfId="0"/>
    <xf numFmtId="0" fontId="3" fillId="4" borderId="861" applyAlignment="1" pivotButton="0" quotePrefix="0" xfId="0">
      <alignment horizontal="left" vertical="center"/>
    </xf>
    <xf numFmtId="0" fontId="12" fillId="4" borderId="878" applyAlignment="1" pivotButton="0" quotePrefix="0" xfId="0">
      <alignment horizontal="right" vertical="center"/>
    </xf>
    <xf numFmtId="0" fontId="12" fillId="4" borderId="863" applyAlignment="1" pivotButton="0" quotePrefix="0" xfId="0">
      <alignment horizontal="left" vertical="center"/>
    </xf>
    <xf numFmtId="0" fontId="12" fillId="4" borderId="876" applyAlignment="1" pivotButton="0" quotePrefix="0" xfId="0">
      <alignment horizontal="center" vertical="center"/>
    </xf>
    <xf numFmtId="0" fontId="12" fillId="4" borderId="879" applyAlignment="1" pivotButton="0" quotePrefix="0" xfId="0">
      <alignment horizontal="center" vertical="center"/>
    </xf>
    <xf numFmtId="1" fontId="12" fillId="4" borderId="726" applyAlignment="1" pivotButton="0" quotePrefix="0" xfId="0">
      <alignment horizontal="center" vertical="center"/>
    </xf>
    <xf numFmtId="0" fontId="12" fillId="4" borderId="727" applyAlignment="1" pivotButton="0" quotePrefix="0" xfId="0">
      <alignment horizontal="center" vertical="center"/>
    </xf>
    <xf numFmtId="0" fontId="12" fillId="4" borderId="729" applyAlignment="1" pivotButton="0" quotePrefix="0" xfId="0">
      <alignment horizontal="center" vertical="center"/>
    </xf>
    <xf numFmtId="0" fontId="12" fillId="4" borderId="871" applyAlignment="1" pivotButton="0" quotePrefix="0" xfId="0">
      <alignment horizontal="center" vertical="center"/>
    </xf>
    <xf numFmtId="0" fontId="12" fillId="4" borderId="880" applyAlignment="1" pivotButton="0" quotePrefix="0" xfId="0">
      <alignment horizontal="left" vertical="center"/>
    </xf>
    <xf numFmtId="0" fontId="2" fillId="0" borderId="881" pivotButton="0" quotePrefix="0" xfId="0"/>
    <xf numFmtId="0" fontId="2" fillId="0" borderId="734" pivotButton="0" quotePrefix="0" xfId="0"/>
    <xf numFmtId="0" fontId="2" fillId="0" borderId="882" pivotButton="0" quotePrefix="0" xfId="0"/>
    <xf numFmtId="0" fontId="2" fillId="0" borderId="732" pivotButton="0" quotePrefix="0" xfId="0"/>
    <xf numFmtId="0" fontId="2" fillId="0" borderId="735" pivotButton="0" quotePrefix="0" xfId="0"/>
    <xf numFmtId="0" fontId="2" fillId="0" borderId="719" pivotButton="0" quotePrefix="0" xfId="0"/>
    <xf numFmtId="0" fontId="12" fillId="4" borderId="720" applyAlignment="1" pivotButton="0" quotePrefix="0" xfId="0">
      <alignment horizontal="right" vertical="center"/>
    </xf>
    <xf numFmtId="0" fontId="12" fillId="4" borderId="721" applyAlignment="1" pivotButton="0" quotePrefix="0" xfId="0">
      <alignment horizontal="left" vertical="center"/>
    </xf>
    <xf numFmtId="0" fontId="2" fillId="0" borderId="883" pivotButton="0" quotePrefix="0" xfId="0"/>
    <xf numFmtId="0" fontId="2" fillId="0" borderId="884" pivotButton="0" quotePrefix="0" xfId="0"/>
    <xf numFmtId="0" fontId="2" fillId="0" borderId="758" pivotButton="0" quotePrefix="0" xfId="0"/>
    <xf numFmtId="0" fontId="2" fillId="0" borderId="737" pivotButton="0" quotePrefix="0" xfId="0"/>
    <xf numFmtId="0" fontId="2" fillId="0" borderId="885" pivotButton="0" quotePrefix="0" xfId="0"/>
    <xf numFmtId="0" fontId="2" fillId="0" borderId="738" pivotButton="0" quotePrefix="0" xfId="0"/>
    <xf numFmtId="0" fontId="2" fillId="0" borderId="759" pivotButton="0" quotePrefix="0" xfId="0"/>
    <xf numFmtId="0" fontId="2" fillId="0" borderId="886" pivotButton="0" quotePrefix="0" xfId="0"/>
    <xf numFmtId="0" fontId="13" fillId="7" borderId="739" applyAlignment="1" pivotButton="0" quotePrefix="0" xfId="0">
      <alignment horizontal="left" vertical="center"/>
    </xf>
    <xf numFmtId="0" fontId="11" fillId="7" borderId="74" applyAlignment="1" pivotButton="0" quotePrefix="0" xfId="0">
      <alignment horizontal="center" vertical="center"/>
    </xf>
    <xf numFmtId="0" fontId="11" fillId="7" borderId="674" applyAlignment="1" pivotButton="0" quotePrefix="0" xfId="0">
      <alignment horizontal="center" vertical="center"/>
    </xf>
    <xf numFmtId="0" fontId="11" fillId="7" borderId="742" applyAlignment="1" pivotButton="0" quotePrefix="0" xfId="0">
      <alignment horizontal="center" vertical="center"/>
    </xf>
    <xf numFmtId="0" fontId="11" fillId="7" borderId="187" applyAlignment="1" pivotButton="0" quotePrefix="0" xfId="0">
      <alignment horizontal="center" vertical="center"/>
    </xf>
    <xf numFmtId="0" fontId="11" fillId="7" borderId="85" applyAlignment="1" pivotButton="0" quotePrefix="0" xfId="0">
      <alignment horizontal="center" vertical="center"/>
    </xf>
    <xf numFmtId="0" fontId="11" fillId="7" borderId="172" applyAlignment="1" pivotButton="0" quotePrefix="0" xfId="0">
      <alignment horizontal="center" vertical="center"/>
    </xf>
    <xf numFmtId="0" fontId="11" fillId="7" borderId="872" applyAlignment="1" pivotButton="0" quotePrefix="0" xfId="0">
      <alignment horizontal="center" vertical="center"/>
    </xf>
    <xf numFmtId="0" fontId="11" fillId="7" borderId="1" applyAlignment="1" pivotButton="0" quotePrefix="0" xfId="0">
      <alignment horizontal="center" vertical="center"/>
    </xf>
    <xf numFmtId="0" fontId="11" fillId="7" borderId="19" applyAlignment="1" pivotButton="0" quotePrefix="0" xfId="0">
      <alignment horizontal="center" vertical="center"/>
    </xf>
    <xf numFmtId="0" fontId="11" fillId="7" borderId="873" applyAlignment="1" pivotButton="0" quotePrefix="0" xfId="0">
      <alignment horizontal="center" vertical="center"/>
    </xf>
    <xf numFmtId="0" fontId="11" fillId="7" borderId="874" applyAlignment="1" pivotButton="0" quotePrefix="0" xfId="0">
      <alignment horizontal="center" vertical="center"/>
    </xf>
    <xf numFmtId="0" fontId="11" fillId="7" borderId="875" applyAlignment="1" pivotButton="0" quotePrefix="0" xfId="0">
      <alignment horizontal="center" vertical="center"/>
    </xf>
    <xf numFmtId="0" fontId="12" fillId="0" borderId="742" applyAlignment="1" pivotButton="0" quotePrefix="0" xfId="0">
      <alignment horizontal="center" vertical="center"/>
    </xf>
    <xf numFmtId="0" fontId="6" fillId="0" borderId="1" applyAlignment="1" pivotButton="0" quotePrefix="0" xfId="0">
      <alignment vertical="center"/>
    </xf>
    <xf numFmtId="49" fontId="12" fillId="0" borderId="187" applyAlignment="1" pivotButton="0" quotePrefix="0" xfId="0">
      <alignment horizontal="center" vertical="center"/>
    </xf>
    <xf numFmtId="0" fontId="12" fillId="0" borderId="85" applyAlignment="1" pivotButton="0" quotePrefix="0" xfId="0">
      <alignment horizontal="center" vertical="center"/>
    </xf>
    <xf numFmtId="0" fontId="12" fillId="0" borderId="872" applyAlignment="1" pivotButton="0" quotePrefix="0" xfId="0">
      <alignment horizontal="center" vertical="center"/>
    </xf>
    <xf numFmtId="0" fontId="12" fillId="6" borderId="74" applyAlignment="1" pivotButton="0" quotePrefix="0" xfId="0">
      <alignment horizontal="center" vertical="center"/>
    </xf>
    <xf numFmtId="0" fontId="12" fillId="6" borderId="1" applyAlignment="1" pivotButton="0" quotePrefix="0" xfId="0">
      <alignment horizontal="center" vertical="center"/>
    </xf>
    <xf numFmtId="0" fontId="12" fillId="6" borderId="172" applyAlignment="1" pivotButton="0" quotePrefix="0" xfId="0">
      <alignment horizontal="center" vertical="center"/>
    </xf>
    <xf numFmtId="0" fontId="12" fillId="6" borderId="19" applyAlignment="1" pivotButton="0" quotePrefix="0" xfId="0">
      <alignment horizontal="center" vertical="center"/>
    </xf>
    <xf numFmtId="0" fontId="12" fillId="0" borderId="873" applyAlignment="1" pivotButton="0" quotePrefix="0" xfId="0">
      <alignment horizontal="center" vertical="center"/>
    </xf>
    <xf numFmtId="0" fontId="12" fillId="0" borderId="19" applyAlignment="1" pivotButton="0" quotePrefix="0" xfId="0">
      <alignment horizontal="center" vertical="center"/>
    </xf>
    <xf numFmtId="0" fontId="12" fillId="0" borderId="874" applyAlignment="1" pivotButton="0" quotePrefix="0" xfId="0">
      <alignment horizontal="center" vertical="center"/>
    </xf>
    <xf numFmtId="0" fontId="12" fillId="0" borderId="875" applyAlignment="1" pivotButton="0" quotePrefix="0" xfId="0">
      <alignment horizontal="center" vertical="center"/>
    </xf>
    <xf numFmtId="0" fontId="25" fillId="0" borderId="739" applyAlignment="1" pivotButton="0" quotePrefix="0" xfId="0">
      <alignment horizontal="left" vertical="center"/>
    </xf>
    <xf numFmtId="0" fontId="25" fillId="0" borderId="855" applyAlignment="1" pivotButton="0" quotePrefix="0" xfId="0">
      <alignment horizontal="left" vertical="center"/>
    </xf>
    <xf numFmtId="0" fontId="24" fillId="6" borderId="739" applyAlignment="1" pivotButton="0" quotePrefix="0" xfId="0">
      <alignment horizontal="center" vertical="center"/>
    </xf>
    <xf numFmtId="0" fontId="24" fillId="0" borderId="739" applyAlignment="1" pivotButton="0" quotePrefix="0" xfId="0">
      <alignment horizontal="center" vertical="center"/>
    </xf>
    <xf numFmtId="0" fontId="24" fillId="0" borderId="871" applyAlignment="1" pivotButton="0" quotePrefix="0" xfId="0">
      <alignment horizontal="center" vertical="center"/>
    </xf>
    <xf numFmtId="49" fontId="12" fillId="7" borderId="859" applyAlignment="1" pivotButton="0" quotePrefix="0" xfId="0">
      <alignment horizontal="center" vertical="center"/>
    </xf>
    <xf numFmtId="0" fontId="3" fillId="7" borderId="855" applyAlignment="1" pivotButton="0" quotePrefix="0" xfId="0">
      <alignment horizontal="left" vertical="center"/>
    </xf>
    <xf numFmtId="0" fontId="12" fillId="7" borderId="739" applyAlignment="1" pivotButton="0" quotePrefix="0" xfId="0">
      <alignment horizontal="center" vertical="center"/>
    </xf>
    <xf numFmtId="0" fontId="12" fillId="7" borderId="871" applyAlignment="1" pivotButton="0" quotePrefix="0" xfId="0">
      <alignment horizontal="center" vertical="center"/>
    </xf>
    <xf numFmtId="49" fontId="11" fillId="7" borderId="859" applyAlignment="1" pivotButton="0" quotePrefix="0" xfId="0">
      <alignment horizontal="center" vertical="center"/>
    </xf>
    <xf numFmtId="0" fontId="12" fillId="7" borderId="674" applyAlignment="1" pivotButton="0" quotePrefix="0" xfId="0">
      <alignment horizontal="center" vertical="center"/>
    </xf>
    <xf numFmtId="0" fontId="12" fillId="7" borderId="742" applyAlignment="1" pivotButton="0" quotePrefix="0" xfId="0">
      <alignment horizontal="center" vertical="center"/>
    </xf>
    <xf numFmtId="0" fontId="12" fillId="7" borderId="85" applyAlignment="1" pivotButton="0" quotePrefix="0" xfId="0">
      <alignment horizontal="center" vertical="center"/>
    </xf>
    <xf numFmtId="0" fontId="12" fillId="7" borderId="172" applyAlignment="1" pivotButton="0" quotePrefix="0" xfId="0">
      <alignment horizontal="center" vertical="center"/>
    </xf>
    <xf numFmtId="0" fontId="12" fillId="7" borderId="872" applyAlignment="1" pivotButton="0" quotePrefix="0" xfId="0">
      <alignment horizontal="center" vertical="center"/>
    </xf>
    <xf numFmtId="0" fontId="12" fillId="7" borderId="19" applyAlignment="1" pivotButton="0" quotePrefix="0" xfId="0">
      <alignment horizontal="center" vertical="center"/>
    </xf>
    <xf numFmtId="0" fontId="12" fillId="7" borderId="873" applyAlignment="1" pivotButton="0" quotePrefix="0" xfId="0">
      <alignment horizontal="center" vertical="center"/>
    </xf>
    <xf numFmtId="0" fontId="12" fillId="7" borderId="874" applyAlignment="1" pivotButton="0" quotePrefix="0" xfId="0">
      <alignment horizontal="center" vertical="center"/>
    </xf>
    <xf numFmtId="0" fontId="3" fillId="7" borderId="887" applyAlignment="1" pivotButton="0" quotePrefix="0" xfId="0">
      <alignment horizontal="left" vertical="center"/>
    </xf>
    <xf numFmtId="0" fontId="3" fillId="7" borderId="861" applyAlignment="1" pivotButton="0" quotePrefix="0" xfId="0">
      <alignment horizontal="left" vertical="center"/>
    </xf>
    <xf numFmtId="0" fontId="12" fillId="7" borderId="776" applyAlignment="1" pivotButton="0" quotePrefix="0" xfId="0">
      <alignment horizontal="center" vertical="center"/>
    </xf>
    <xf numFmtId="0" fontId="12" fillId="7" borderId="888" applyAlignment="1" pivotButton="0" quotePrefix="0" xfId="0">
      <alignment horizontal="center" vertical="center"/>
    </xf>
    <xf numFmtId="0" fontId="13" fillId="7" borderId="705" applyAlignment="1" pivotButton="0" quotePrefix="0" xfId="0">
      <alignment horizontal="left" vertical="center"/>
    </xf>
    <xf numFmtId="0" fontId="11" fillId="7" borderId="720" applyAlignment="1" pivotButton="0" quotePrefix="0" xfId="0">
      <alignment horizontal="center" vertical="center"/>
    </xf>
    <xf numFmtId="0" fontId="12" fillId="0" borderId="674" applyAlignment="1" pivotButton="0" quotePrefix="0" xfId="0">
      <alignment horizontal="center" vertical="center"/>
    </xf>
    <xf numFmtId="0" fontId="12" fillId="0" borderId="12" applyAlignment="1" pivotButton="0" quotePrefix="0" xfId="0">
      <alignment horizontal="center" vertical="center"/>
    </xf>
    <xf numFmtId="0" fontId="12" fillId="0" borderId="866" applyAlignment="1" pivotButton="0" quotePrefix="0" xfId="0">
      <alignment horizontal="center" vertical="center"/>
    </xf>
    <xf numFmtId="0" fontId="12" fillId="6" borderId="868" applyAlignment="1" pivotButton="0" quotePrefix="0" xfId="0">
      <alignment horizontal="center" vertical="center"/>
    </xf>
    <xf numFmtId="0" fontId="12" fillId="6" borderId="736" applyAlignment="1" pivotButton="0" quotePrefix="0" xfId="0">
      <alignment horizontal="center" vertical="center"/>
    </xf>
    <xf numFmtId="0" fontId="12" fillId="6" borderId="869" applyAlignment="1" pivotButton="0" quotePrefix="0" xfId="0">
      <alignment horizontal="center" vertical="center"/>
    </xf>
    <xf numFmtId="0" fontId="12" fillId="6" borderId="737" applyAlignment="1" pivotButton="0" quotePrefix="0" xfId="0">
      <alignment horizontal="center" vertical="center"/>
    </xf>
    <xf numFmtId="0" fontId="12" fillId="0" borderId="869" applyAlignment="1" pivotButton="0" quotePrefix="0" xfId="0">
      <alignment horizontal="center" vertical="center"/>
    </xf>
    <xf numFmtId="0" fontId="12" fillId="0" borderId="868" applyAlignment="1" pivotButton="0" quotePrefix="0" xfId="0">
      <alignment horizontal="center" vertical="center"/>
    </xf>
    <xf numFmtId="0" fontId="12" fillId="6" borderId="19" applyAlignment="1" pivotButton="0" quotePrefix="0" xfId="0">
      <alignment horizontal="left" vertical="center"/>
    </xf>
    <xf numFmtId="0" fontId="12" fillId="7" borderId="724" applyAlignment="1" pivotButton="0" quotePrefix="0" xfId="0">
      <alignment horizontal="left" vertical="center"/>
    </xf>
    <xf numFmtId="0" fontId="12" fillId="6" borderId="873" applyAlignment="1" pivotButton="0" quotePrefix="0" xfId="0">
      <alignment horizontal="center" vertical="center"/>
    </xf>
    <xf numFmtId="0" fontId="12" fillId="6" borderId="874" applyAlignment="1" pivotButton="0" quotePrefix="0" xfId="0">
      <alignment horizontal="center" vertical="center"/>
    </xf>
    <xf numFmtId="0" fontId="12" fillId="7" borderId="889" applyAlignment="1" pivotButton="0" quotePrefix="0" xfId="0">
      <alignment horizontal="center" vertical="center"/>
    </xf>
    <xf numFmtId="0" fontId="12" fillId="7" borderId="890" applyAlignment="1" pivotButton="0" quotePrefix="0" xfId="0">
      <alignment horizontal="center" vertical="center"/>
    </xf>
    <xf numFmtId="0" fontId="12" fillId="7" borderId="859" applyAlignment="1" pivotButton="0" quotePrefix="0" xfId="0">
      <alignment horizontal="center" vertical="center"/>
    </xf>
    <xf numFmtId="0" fontId="11" fillId="7" borderId="724" applyAlignment="1" pivotButton="0" quotePrefix="0" xfId="0">
      <alignment horizontal="left" vertical="center"/>
    </xf>
    <xf numFmtId="0" fontId="12" fillId="0" borderId="859" applyAlignment="1" pivotButton="0" quotePrefix="0" xfId="0">
      <alignment horizontal="center" vertical="center"/>
    </xf>
    <xf numFmtId="0" fontId="12" fillId="0" borderId="890" applyAlignment="1" pivotButton="0" quotePrefix="0" xfId="0">
      <alignment horizontal="center" vertical="center"/>
    </xf>
    <xf numFmtId="0" fontId="51" fillId="0" borderId="1" pivotButton="0" quotePrefix="0" xfId="0"/>
    <xf numFmtId="0" fontId="12" fillId="0" borderId="889" applyAlignment="1" pivotButton="0" quotePrefix="0" xfId="0">
      <alignment horizontal="center" vertical="center"/>
    </xf>
    <xf numFmtId="0" fontId="12" fillId="6" borderId="727" applyAlignment="1" pivotButton="0" quotePrefix="0" xfId="0">
      <alignment horizontal="center" vertical="center"/>
    </xf>
    <xf numFmtId="0" fontId="12" fillId="6" borderId="724" applyAlignment="1" pivotButton="0" quotePrefix="0" xfId="0">
      <alignment horizontal="left" vertical="center"/>
    </xf>
    <xf numFmtId="0" fontId="12" fillId="6" borderId="85" applyAlignment="1" pivotButton="0" quotePrefix="0" xfId="0">
      <alignment horizontal="center" vertical="center"/>
    </xf>
    <xf numFmtId="0" fontId="12" fillId="7" borderId="12" applyAlignment="1" pivotButton="0" quotePrefix="0" xfId="0">
      <alignment horizontal="center" vertical="center"/>
    </xf>
    <xf numFmtId="0" fontId="11" fillId="7" borderId="19" applyAlignment="1" pivotButton="0" quotePrefix="0" xfId="0">
      <alignment horizontal="left" vertical="center"/>
    </xf>
    <xf numFmtId="0" fontId="12" fillId="7" borderId="19" applyAlignment="1" pivotButton="0" quotePrefix="0" xfId="0">
      <alignment horizontal="left" vertical="center"/>
    </xf>
    <xf numFmtId="0" fontId="12" fillId="0" borderId="733" applyAlignment="1" pivotButton="0" quotePrefix="0" xfId="0">
      <alignment horizontal="center" vertical="center"/>
    </xf>
    <xf numFmtId="0" fontId="12" fillId="7" borderId="12" applyAlignment="1" pivotButton="0" quotePrefix="0" xfId="0">
      <alignment horizontal="left" vertical="center"/>
    </xf>
    <xf numFmtId="0" fontId="24" fillId="7" borderId="724" applyAlignment="1" pivotButton="0" quotePrefix="0" xfId="0">
      <alignment horizontal="left" vertical="center"/>
    </xf>
    <xf numFmtId="0" fontId="29" fillId="7" borderId="1" applyAlignment="1" pivotButton="0" quotePrefix="0" xfId="0">
      <alignment horizontal="left"/>
    </xf>
    <xf numFmtId="0" fontId="25" fillId="7" borderId="1" applyAlignment="1" pivotButton="0" quotePrefix="0" xfId="0">
      <alignment horizontal="left" vertical="center"/>
    </xf>
    <xf numFmtId="0" fontId="25" fillId="7" borderId="855" applyAlignment="1" pivotButton="0" quotePrefix="0" xfId="0">
      <alignment horizontal="left" vertical="center"/>
    </xf>
    <xf numFmtId="0" fontId="24" fillId="7" borderId="74" applyAlignment="1" pivotButton="0" quotePrefix="0" xfId="0">
      <alignment horizontal="center" vertical="center"/>
    </xf>
    <xf numFmtId="0" fontId="24" fillId="7" borderId="674" applyAlignment="1" pivotButton="0" quotePrefix="0" xfId="0">
      <alignment horizontal="center" vertical="center"/>
    </xf>
    <xf numFmtId="0" fontId="24" fillId="7" borderId="742" applyAlignment="1" pivotButton="0" quotePrefix="0" xfId="0">
      <alignment horizontal="center" vertical="center"/>
    </xf>
    <xf numFmtId="0" fontId="24" fillId="7" borderId="187" applyAlignment="1" pivotButton="0" quotePrefix="0" xfId="0">
      <alignment horizontal="center" vertical="center"/>
    </xf>
    <xf numFmtId="0" fontId="24" fillId="7" borderId="85" applyAlignment="1" pivotButton="0" quotePrefix="0" xfId="0">
      <alignment horizontal="center" vertical="center"/>
    </xf>
    <xf numFmtId="0" fontId="24" fillId="7" borderId="172" applyAlignment="1" pivotButton="0" quotePrefix="0" xfId="0">
      <alignment horizontal="center" vertical="center"/>
    </xf>
    <xf numFmtId="0" fontId="24" fillId="7" borderId="872" applyAlignment="1" pivotButton="0" quotePrefix="0" xfId="0">
      <alignment horizontal="center" vertical="center"/>
    </xf>
    <xf numFmtId="0" fontId="24" fillId="7" borderId="873" applyAlignment="1" pivotButton="0" quotePrefix="0" xfId="0">
      <alignment horizontal="center" vertical="center"/>
    </xf>
    <xf numFmtId="0" fontId="24" fillId="7" borderId="19" applyAlignment="1" pivotButton="0" quotePrefix="0" xfId="0">
      <alignment horizontal="center" vertical="center"/>
    </xf>
    <xf numFmtId="0" fontId="24" fillId="7" borderId="874" applyAlignment="1" pivotButton="0" quotePrefix="0" xfId="0">
      <alignment horizontal="center" vertical="center"/>
    </xf>
    <xf numFmtId="0" fontId="24" fillId="7" borderId="19" applyAlignment="1" pivotButton="0" quotePrefix="0" xfId="0">
      <alignment horizontal="left" vertical="center"/>
    </xf>
    <xf numFmtId="0" fontId="28" fillId="7" borderId="861" applyAlignment="1" pivotButton="0" quotePrefix="0" xfId="0">
      <alignment horizontal="left" vertical="center"/>
    </xf>
    <xf numFmtId="0" fontId="24" fillId="7" borderId="862" applyAlignment="1" pivotButton="0" quotePrefix="0" xfId="0">
      <alignment horizontal="center" vertical="center"/>
    </xf>
    <xf numFmtId="49" fontId="29" fillId="7" borderId="859" applyAlignment="1" pivotButton="0" quotePrefix="0" xfId="0">
      <alignment horizontal="center" vertical="center"/>
    </xf>
    <xf numFmtId="0" fontId="28" fillId="7" borderId="739" applyAlignment="1" pivotButton="0" quotePrefix="0" xfId="0">
      <alignment horizontal="left" vertical="center"/>
    </xf>
    <xf numFmtId="0" fontId="29" fillId="7" borderId="674" applyAlignment="1" pivotButton="0" quotePrefix="0" xfId="0">
      <alignment horizontal="center" vertical="center"/>
    </xf>
    <xf numFmtId="0" fontId="29" fillId="7" borderId="742" applyAlignment="1" pivotButton="0" quotePrefix="0" xfId="0">
      <alignment horizontal="center" vertical="center"/>
    </xf>
    <xf numFmtId="0" fontId="29" fillId="7" borderId="187" applyAlignment="1" pivotButton="0" quotePrefix="0" xfId="0">
      <alignment horizontal="center" vertical="center"/>
    </xf>
    <xf numFmtId="0" fontId="24" fillId="7" borderId="12" applyAlignment="1" pivotButton="0" quotePrefix="0" xfId="0">
      <alignment horizontal="center" vertical="center"/>
    </xf>
    <xf numFmtId="0" fontId="29" fillId="7" borderId="85" applyAlignment="1" pivotButton="0" quotePrefix="0" xfId="0">
      <alignment horizontal="center" vertical="center"/>
    </xf>
    <xf numFmtId="0" fontId="29" fillId="7" borderId="172" applyAlignment="1" pivotButton="0" quotePrefix="0" xfId="0">
      <alignment horizontal="center" vertical="center"/>
    </xf>
    <xf numFmtId="0" fontId="29" fillId="7" borderId="872" applyAlignment="1" pivotButton="0" quotePrefix="0" xfId="0">
      <alignment horizontal="center" vertical="center"/>
    </xf>
    <xf numFmtId="0" fontId="29" fillId="7" borderId="873" applyAlignment="1" pivotButton="0" quotePrefix="0" xfId="0">
      <alignment horizontal="center" vertical="center"/>
    </xf>
    <xf numFmtId="0" fontId="29" fillId="7" borderId="19" applyAlignment="1" pivotButton="0" quotePrefix="0" xfId="0">
      <alignment horizontal="center" vertical="center"/>
    </xf>
    <xf numFmtId="0" fontId="29" fillId="7" borderId="874" applyAlignment="1" pivotButton="0" quotePrefix="0" xfId="0">
      <alignment horizontal="center" vertical="center"/>
    </xf>
    <xf numFmtId="0" fontId="29" fillId="7" borderId="19" applyAlignment="1" pivotButton="0" quotePrefix="0" xfId="0">
      <alignment horizontal="left" vertical="center"/>
    </xf>
    <xf numFmtId="0" fontId="24" fillId="0" borderId="674" applyAlignment="1" pivotButton="0" quotePrefix="0" xfId="0">
      <alignment horizontal="center" vertical="center"/>
    </xf>
    <xf numFmtId="0" fontId="24" fillId="6" borderId="727" applyAlignment="1" pivotButton="0" quotePrefix="0" xfId="0">
      <alignment horizontal="center" vertical="center"/>
    </xf>
    <xf numFmtId="0" fontId="24" fillId="0" borderId="890" applyAlignment="1" pivotButton="0" quotePrefix="0" xfId="0">
      <alignment horizontal="center" vertical="center"/>
    </xf>
    <xf numFmtId="0" fontId="24" fillId="6" borderId="724" applyAlignment="1" pivotButton="0" quotePrefix="0" xfId="0">
      <alignment horizontal="left" vertical="center"/>
    </xf>
    <xf numFmtId="0" fontId="25" fillId="7" borderId="862" applyAlignment="1" pivotButton="0" quotePrefix="0" xfId="0">
      <alignment horizontal="left" vertical="center"/>
    </xf>
    <xf numFmtId="0" fontId="24" fillId="7" borderId="867" applyAlignment="1" pivotButton="0" quotePrefix="0" xfId="0">
      <alignment horizontal="center" vertical="center"/>
    </xf>
    <xf numFmtId="0" fontId="24" fillId="7" borderId="890" applyAlignment="1" pivotButton="0" quotePrefix="0" xfId="0">
      <alignment horizontal="center" vertical="center"/>
    </xf>
    <xf numFmtId="49" fontId="24" fillId="7" borderId="187" applyAlignment="1" pivotButton="0" quotePrefix="0" xfId="0">
      <alignment horizontal="center" vertical="center"/>
    </xf>
    <xf numFmtId="0" fontId="25" fillId="7" borderId="739" applyAlignment="1" pivotButton="0" quotePrefix="0" xfId="0">
      <alignment horizontal="left" vertical="center"/>
    </xf>
    <xf numFmtId="49" fontId="24" fillId="7" borderId="859" applyAlignment="1" pivotButton="0" quotePrefix="0" xfId="0">
      <alignment horizontal="center" vertical="center"/>
    </xf>
    <xf numFmtId="0" fontId="25" fillId="7" borderId="72" applyAlignment="1" pivotButton="0" quotePrefix="0" xfId="0">
      <alignment horizontal="left" vertical="center"/>
    </xf>
    <xf numFmtId="0" fontId="24" fillId="7" borderId="739" applyAlignment="1" pivotButton="0" quotePrefix="0" xfId="0">
      <alignment horizontal="center" vertical="center"/>
    </xf>
    <xf numFmtId="0" fontId="24" fillId="7" borderId="889" applyAlignment="1" pivotButton="0" quotePrefix="0" xfId="0">
      <alignment horizontal="center" vertical="center"/>
    </xf>
    <xf numFmtId="49" fontId="11" fillId="7" borderId="891" applyAlignment="1" pivotButton="0" quotePrefix="0" xfId="0">
      <alignment horizontal="center" vertical="center"/>
    </xf>
    <xf numFmtId="0" fontId="13" fillId="7" borderId="862" applyAlignment="1" pivotButton="0" quotePrefix="0" xfId="0">
      <alignment horizontal="left" vertical="center"/>
    </xf>
    <xf numFmtId="0" fontId="3" fillId="7" borderId="862" applyAlignment="1" pivotButton="0" quotePrefix="0" xfId="0">
      <alignment horizontal="left" vertical="center"/>
    </xf>
    <xf numFmtId="0" fontId="12" fillId="7" borderId="758" applyAlignment="1" pivotButton="0" quotePrefix="0" xfId="0">
      <alignment horizontal="center" vertical="center"/>
    </xf>
    <xf numFmtId="0" fontId="12" fillId="7" borderId="866" applyAlignment="1" pivotButton="0" quotePrefix="0" xfId="0">
      <alignment horizontal="center" vertical="center"/>
    </xf>
    <xf numFmtId="0" fontId="12" fillId="7" borderId="868" applyAlignment="1" pivotButton="0" quotePrefix="0" xfId="0">
      <alignment horizontal="center" vertical="center"/>
    </xf>
    <xf numFmtId="0" fontId="12" fillId="7" borderId="869" applyAlignment="1" pivotButton="0" quotePrefix="0" xfId="0">
      <alignment horizontal="center" vertical="center"/>
    </xf>
    <xf numFmtId="49" fontId="29" fillId="2" borderId="1" applyAlignment="1" pivotButton="0" quotePrefix="0" xfId="0">
      <alignment horizontal="center" vertical="center"/>
    </xf>
    <xf numFmtId="0" fontId="31" fillId="2" borderId="1" applyAlignment="1" pivotButton="0" quotePrefix="0" xfId="0">
      <alignment horizontal="left" vertical="center"/>
    </xf>
    <xf numFmtId="0" fontId="31" fillId="2" borderId="855" applyAlignment="1" pivotButton="0" quotePrefix="0" xfId="0">
      <alignment horizontal="left" vertical="center"/>
    </xf>
    <xf numFmtId="0" fontId="29" fillId="2" borderId="1" applyAlignment="1" pivotButton="0" quotePrefix="0" xfId="0">
      <alignment horizontal="center" vertical="center"/>
    </xf>
    <xf numFmtId="0" fontId="31" fillId="2" borderId="1" applyAlignment="1" pivotButton="0" quotePrefix="0" xfId="0">
      <alignment horizontal="center" vertical="center"/>
    </xf>
    <xf numFmtId="0" fontId="27" fillId="2" borderId="1" applyAlignment="1" pivotButton="0" quotePrefix="0" xfId="0">
      <alignment horizontal="center" vertical="center"/>
    </xf>
    <xf numFmtId="0" fontId="31" fillId="6" borderId="1" applyAlignment="1" pivotButton="0" quotePrefix="0" xfId="0">
      <alignment horizontal="center" vertical="center"/>
    </xf>
    <xf numFmtId="0" fontId="39" fillId="2" borderId="1" applyAlignment="1" pivotButton="0" quotePrefix="0" xfId="0">
      <alignment horizontal="center" vertical="center"/>
    </xf>
    <xf numFmtId="0" fontId="2" fillId="2" borderId="1" pivotButton="0" quotePrefix="0" xfId="0"/>
    <xf numFmtId="0" fontId="12" fillId="7" borderId="755" applyAlignment="1" pivotButton="0" quotePrefix="0" xfId="0">
      <alignment horizontal="center" vertical="center"/>
    </xf>
    <xf numFmtId="0" fontId="12" fillId="7" borderId="855" applyAlignment="1" pivotButton="0" quotePrefix="0" xfId="0">
      <alignment horizontal="center" vertical="center"/>
    </xf>
    <xf numFmtId="0" fontId="12" fillId="7" borderId="7" applyAlignment="1" pivotButton="0" quotePrefix="0" xfId="0">
      <alignment horizontal="center" vertical="center"/>
    </xf>
    <xf numFmtId="0" fontId="17" fillId="7" borderId="662" applyAlignment="1" pivotButton="0" quotePrefix="0" xfId="0">
      <alignment horizontal="center" vertical="center"/>
    </xf>
    <xf numFmtId="0" fontId="12" fillId="7" borderId="892" applyAlignment="1" pivotButton="0" quotePrefix="0" xfId="0">
      <alignment horizontal="center" vertical="center"/>
    </xf>
    <xf numFmtId="0" fontId="12" fillId="7" borderId="691" applyAlignment="1" pivotButton="0" quotePrefix="0" xfId="0">
      <alignment horizontal="center" vertical="center"/>
    </xf>
    <xf numFmtId="0" fontId="12" fillId="7" borderId="774" applyAlignment="1" pivotButton="0" quotePrefix="0" xfId="0">
      <alignment horizontal="center" vertical="center"/>
    </xf>
    <xf numFmtId="0" fontId="12" fillId="7" borderId="692" applyAlignment="1" pivotButton="0" quotePrefix="0" xfId="0">
      <alignment horizontal="center" vertical="center"/>
    </xf>
    <xf numFmtId="0" fontId="12" fillId="7" borderId="775" applyAlignment="1" pivotButton="0" quotePrefix="0" xfId="0">
      <alignment horizontal="center" vertical="center"/>
    </xf>
    <xf numFmtId="0" fontId="2" fillId="0" borderId="893" pivotButton="0" quotePrefix="0" xfId="0"/>
    <xf numFmtId="49" fontId="16" fillId="7" borderId="773" applyAlignment="1" pivotButton="0" quotePrefix="0" xfId="0">
      <alignment horizontal="center" vertical="center"/>
    </xf>
    <xf numFmtId="49" fontId="16" fillId="7" borderId="774" applyAlignment="1" pivotButton="0" quotePrefix="0" xfId="0">
      <alignment horizontal="center" vertical="center"/>
    </xf>
    <xf numFmtId="49" fontId="16" fillId="7" borderId="775" applyAlignment="1" pivotButton="0" quotePrefix="0" xfId="0">
      <alignment horizontal="center" vertical="center"/>
    </xf>
    <xf numFmtId="0" fontId="12" fillId="7" borderId="25" applyAlignment="1" pivotButton="0" quotePrefix="0" xfId="0">
      <alignment horizontal="center" vertical="center"/>
    </xf>
    <xf numFmtId="0" fontId="2" fillId="0" borderId="791" pivotButton="0" quotePrefix="0" xfId="0"/>
    <xf numFmtId="0" fontId="13" fillId="7" borderId="72" applyAlignment="1" pivotButton="0" quotePrefix="0" xfId="0">
      <alignment horizontal="left" vertical="center"/>
    </xf>
    <xf numFmtId="49" fontId="12" fillId="7" borderId="891" applyAlignment="1" pivotButton="0" quotePrefix="0" xfId="0">
      <alignment horizontal="center" vertical="center"/>
    </xf>
    <xf numFmtId="0" fontId="12" fillId="7" borderId="864" applyAlignment="1" pivotButton="0" quotePrefix="0" xfId="0">
      <alignment horizontal="center" vertical="center"/>
    </xf>
    <xf numFmtId="0" fontId="12" fillId="7" borderId="865" applyAlignment="1" pivotButton="0" quotePrefix="0" xfId="0">
      <alignment horizontal="center" vertical="center"/>
    </xf>
    <xf numFmtId="0" fontId="12" fillId="7" borderId="867" applyAlignment="1" pivotButton="0" quotePrefix="0" xfId="0">
      <alignment horizontal="center" vertical="center"/>
    </xf>
    <xf numFmtId="0" fontId="12" fillId="7" borderId="860" applyAlignment="1" pivotButton="0" quotePrefix="0" xfId="0">
      <alignment horizontal="center" vertical="center"/>
    </xf>
    <xf numFmtId="0" fontId="12" fillId="7" borderId="863" applyAlignment="1" pivotButton="0" quotePrefix="0" xfId="0">
      <alignment horizontal="center" vertical="center"/>
    </xf>
    <xf numFmtId="0" fontId="12" fillId="7" borderId="863" applyAlignment="1" pivotButton="0" quotePrefix="0" xfId="0">
      <alignment horizontal="left" vertical="center"/>
    </xf>
    <xf numFmtId="0" fontId="12" fillId="7" borderId="720" applyAlignment="1" pivotButton="0" quotePrefix="0" xfId="0">
      <alignment horizontal="center" vertical="center"/>
    </xf>
    <xf numFmtId="0" fontId="12" fillId="7" borderId="733" applyAlignment="1" pivotButton="0" quotePrefix="0" xfId="0">
      <alignment horizontal="center" vertical="center"/>
    </xf>
    <xf numFmtId="0" fontId="12" fillId="7" borderId="759" applyAlignment="1" pivotButton="0" quotePrefix="0" xfId="0">
      <alignment horizontal="center" vertical="center"/>
    </xf>
    <xf numFmtId="0" fontId="12" fillId="7" borderId="721" applyAlignment="1" pivotButton="0" quotePrefix="0" xfId="0">
      <alignment horizontal="left" vertical="center"/>
    </xf>
    <xf numFmtId="0" fontId="11" fillId="7" borderId="16" applyAlignment="1" pivotButton="0" quotePrefix="0" xfId="0">
      <alignment horizontal="center" vertical="center"/>
    </xf>
    <xf numFmtId="0" fontId="3" fillId="0" borderId="862" applyAlignment="1" pivotButton="0" quotePrefix="0" xfId="0">
      <alignment horizontal="left" vertical="center"/>
    </xf>
    <xf numFmtId="49" fontId="12" fillId="0" borderId="891" applyAlignment="1" pivotButton="0" quotePrefix="0" xfId="0">
      <alignment horizontal="center" vertical="center"/>
    </xf>
    <xf numFmtId="0" fontId="12" fillId="0" borderId="16" applyAlignment="1" pivotButton="0" quotePrefix="0" xfId="0">
      <alignment horizontal="center" vertical="center"/>
    </xf>
    <xf numFmtId="0" fontId="12" fillId="6" borderId="758" applyAlignment="1" pivotButton="0" quotePrefix="0" xfId="0">
      <alignment horizontal="center" vertical="center"/>
    </xf>
    <xf numFmtId="0" fontId="12" fillId="6" borderId="729" applyAlignment="1" pivotButton="0" quotePrefix="0" xfId="0">
      <alignment horizontal="center" vertical="center"/>
    </xf>
    <xf numFmtId="0" fontId="12" fillId="6" borderId="759" applyAlignment="1" pivotButton="0" quotePrefix="0" xfId="0">
      <alignment horizontal="center" vertical="center"/>
    </xf>
    <xf numFmtId="0" fontId="12" fillId="6" borderId="866" applyAlignment="1" pivotButton="0" quotePrefix="0" xfId="0">
      <alignment horizontal="center" vertical="center"/>
    </xf>
    <xf numFmtId="0" fontId="3" fillId="7" borderId="894" applyAlignment="1" pivotButton="0" quotePrefix="0" xfId="0">
      <alignment horizontal="left" vertical="center"/>
    </xf>
    <xf numFmtId="0" fontId="12" fillId="7" borderId="745" applyAlignment="1" pivotButton="0" quotePrefix="0" xfId="0">
      <alignment horizontal="left" vertical="center"/>
    </xf>
    <xf numFmtId="49" fontId="13" fillId="0" borderId="711" applyAlignment="1" pivotButton="0" quotePrefix="0" xfId="0">
      <alignment horizontal="left" vertical="center"/>
    </xf>
    <xf numFmtId="49" fontId="13" fillId="0" borderId="705" applyAlignment="1" pivotButton="0" quotePrefix="0" xfId="0">
      <alignment horizontal="left" vertical="center"/>
    </xf>
    <xf numFmtId="0" fontId="11" fillId="0" borderId="710" applyAlignment="1" pivotButton="0" quotePrefix="0" xfId="0">
      <alignment horizontal="center" vertical="center"/>
    </xf>
    <xf numFmtId="0" fontId="11" fillId="0" borderId="704" applyAlignment="1" pivotButton="0" quotePrefix="0" xfId="0">
      <alignment horizontal="center" vertical="center"/>
    </xf>
    <xf numFmtId="0" fontId="11" fillId="0" borderId="707" applyAlignment="1" pivotButton="0" quotePrefix="0" xfId="0">
      <alignment horizontal="center" vertical="center"/>
    </xf>
    <xf numFmtId="0" fontId="11" fillId="0" borderId="705" applyAlignment="1" pivotButton="0" quotePrefix="0" xfId="0">
      <alignment horizontal="center" vertical="center"/>
    </xf>
    <xf numFmtId="0" fontId="11" fillId="0" borderId="777" applyAlignment="1" pivotButton="0" quotePrefix="0" xfId="0">
      <alignment horizontal="center" vertical="center"/>
    </xf>
    <xf numFmtId="0" fontId="11" fillId="0" borderId="715" applyAlignment="1" pivotButton="0" quotePrefix="0" xfId="0">
      <alignment horizontal="center" vertical="center"/>
    </xf>
    <xf numFmtId="0" fontId="11" fillId="0" borderId="778" applyAlignment="1" pivotButton="0" quotePrefix="0" xfId="0">
      <alignment horizontal="center" vertical="center"/>
    </xf>
    <xf numFmtId="0" fontId="11" fillId="0" borderId="713" applyAlignment="1" pivotButton="0" quotePrefix="0" xfId="0">
      <alignment horizontal="center" vertical="center"/>
    </xf>
    <xf numFmtId="0" fontId="11" fillId="0" borderId="714" applyAlignment="1" pivotButton="0" quotePrefix="0" xfId="0">
      <alignment horizontal="center" vertical="center"/>
    </xf>
    <xf numFmtId="0" fontId="11" fillId="0" borderId="712" applyAlignment="1" pivotButton="0" quotePrefix="0" xfId="0">
      <alignment horizontal="center" vertical="center"/>
    </xf>
    <xf numFmtId="0" fontId="11" fillId="0" borderId="716" applyAlignment="1" pivotButton="0" quotePrefix="0" xfId="0">
      <alignment horizontal="center" vertical="center"/>
    </xf>
    <xf numFmtId="0" fontId="11" fillId="0" borderId="711" applyAlignment="1" pivotButton="0" quotePrefix="0" xfId="0">
      <alignment horizontal="center" vertical="center"/>
    </xf>
    <xf numFmtId="0" fontId="29" fillId="0" borderId="706" applyAlignment="1" pivotButton="0" quotePrefix="0" xfId="0">
      <alignment horizontal="left" vertical="center"/>
    </xf>
    <xf numFmtId="49" fontId="13" fillId="0" borderId="726" applyAlignment="1" pivotButton="0" quotePrefix="0" xfId="0">
      <alignment horizontal="left" vertical="center"/>
    </xf>
    <xf numFmtId="49" fontId="13" fillId="0" borderId="1" applyAlignment="1" pivotButton="0" quotePrefix="0" xfId="0">
      <alignment horizontal="left" vertical="center"/>
    </xf>
    <xf numFmtId="0" fontId="11" fillId="0" borderId="187" applyAlignment="1" pivotButton="0" quotePrefix="0" xfId="0">
      <alignment horizontal="center" vertical="center"/>
    </xf>
    <xf numFmtId="0" fontId="11" fillId="0" borderId="674" applyAlignment="1" pivotButton="0" quotePrefix="0" xfId="0">
      <alignment horizontal="center" vertical="center"/>
    </xf>
    <xf numFmtId="0" fontId="11" fillId="0" borderId="19" applyAlignment="1" pivotButton="0" quotePrefix="0" xfId="0">
      <alignment horizontal="center" vertical="center"/>
    </xf>
    <xf numFmtId="0" fontId="11" fillId="0" borderId="742" applyAlignment="1" pivotButton="0" quotePrefix="0" xfId="0">
      <alignment horizontal="center" vertical="center"/>
    </xf>
    <xf numFmtId="0" fontId="22" fillId="0" borderId="187" applyAlignment="1" pivotButton="0" quotePrefix="0" xfId="0">
      <alignment horizontal="center" vertical="center"/>
    </xf>
    <xf numFmtId="0" fontId="22" fillId="0" borderId="742" applyAlignment="1" pivotButton="0" quotePrefix="0" xfId="0">
      <alignment horizontal="center" vertical="center"/>
    </xf>
    <xf numFmtId="0" fontId="22" fillId="0" borderId="12" applyAlignment="1" pivotButton="0" quotePrefix="0" xfId="0">
      <alignment horizontal="center" vertical="center"/>
    </xf>
    <xf numFmtId="0" fontId="22" fillId="0" borderId="85" applyAlignment="1" pivotButton="0" quotePrefix="0" xfId="0">
      <alignment horizontal="center" vertical="center"/>
    </xf>
    <xf numFmtId="0" fontId="11" fillId="0" borderId="872" applyAlignment="1" pivotButton="0" quotePrefix="0" xfId="0">
      <alignment horizontal="center" vertical="center"/>
    </xf>
    <xf numFmtId="0" fontId="11" fillId="0" borderId="873" applyAlignment="1" pivotButton="0" quotePrefix="0" xfId="0">
      <alignment vertical="center"/>
    </xf>
    <xf numFmtId="0" fontId="11" fillId="0" borderId="873" applyAlignment="1" pivotButton="0" quotePrefix="0" xfId="0">
      <alignment horizontal="center" vertical="center"/>
    </xf>
    <xf numFmtId="0" fontId="11" fillId="0" borderId="874" applyAlignment="1" pivotButton="0" quotePrefix="0" xfId="0">
      <alignment horizontal="center" vertical="center"/>
    </xf>
    <xf numFmtId="1" fontId="11" fillId="0" borderId="172" applyAlignment="1" pivotButton="0" quotePrefix="0" xfId="0">
      <alignment horizontal="center" vertical="center"/>
    </xf>
    <xf numFmtId="0" fontId="22" fillId="0" borderId="19" applyAlignment="1" pivotButton="0" quotePrefix="0" xfId="0">
      <alignment horizontal="center" vertical="center"/>
    </xf>
    <xf numFmtId="0" fontId="29" fillId="0" borderId="19" applyAlignment="1" pivotButton="0" quotePrefix="0" xfId="0">
      <alignment horizontal="left" vertical="center"/>
    </xf>
    <xf numFmtId="0" fontId="22" fillId="0" borderId="725" applyAlignment="1" pivotButton="0" quotePrefix="0" xfId="0">
      <alignment horizontal="center" vertical="center"/>
    </xf>
    <xf numFmtId="0" fontId="29" fillId="0" borderId="718" applyAlignment="1" pivotButton="0" quotePrefix="0" xfId="0">
      <alignment vertical="center"/>
    </xf>
    <xf numFmtId="0" fontId="29" fillId="0" borderId="724" applyAlignment="1" pivotButton="0" quotePrefix="0" xfId="0">
      <alignment horizontal="left" vertical="center"/>
    </xf>
    <xf numFmtId="49" fontId="28" fillId="0" borderId="1" applyAlignment="1" pivotButton="0" quotePrefix="0" xfId="0">
      <alignment horizontal="left" vertical="center"/>
    </xf>
    <xf numFmtId="0" fontId="29" fillId="0" borderId="187" applyAlignment="1" pivotButton="0" quotePrefix="0" xfId="0">
      <alignment horizontal="center" vertical="center"/>
    </xf>
    <xf numFmtId="0" fontId="29" fillId="0" borderId="674" applyAlignment="1" pivotButton="0" quotePrefix="0" xfId="0">
      <alignment horizontal="center" vertical="center"/>
    </xf>
    <xf numFmtId="0" fontId="29" fillId="0" borderId="19" applyAlignment="1" pivotButton="0" quotePrefix="0" xfId="0">
      <alignment horizontal="center" vertical="center"/>
    </xf>
    <xf numFmtId="0" fontId="29" fillId="0" borderId="742" applyAlignment="1" pivotButton="0" quotePrefix="0" xfId="0">
      <alignment horizontal="center" vertical="center"/>
    </xf>
    <xf numFmtId="0" fontId="29" fillId="0" borderId="12" applyAlignment="1" pivotButton="0" quotePrefix="0" xfId="0">
      <alignment horizontal="center" vertical="center"/>
    </xf>
    <xf numFmtId="0" fontId="29" fillId="0" borderId="187" applyAlignment="1" pivotButton="0" quotePrefix="0" xfId="0">
      <alignment vertical="center"/>
    </xf>
    <xf numFmtId="0" fontId="29" fillId="0" borderId="741" applyAlignment="1" pivotButton="0" quotePrefix="0" xfId="0">
      <alignment horizontal="center" vertical="center"/>
    </xf>
    <xf numFmtId="0" fontId="22" fillId="0" borderId="746" applyAlignment="1" pivotButton="0" quotePrefix="0" xfId="0">
      <alignment horizontal="center" vertical="center"/>
    </xf>
    <xf numFmtId="0" fontId="29" fillId="0" borderId="741" applyAlignment="1" pivotButton="0" quotePrefix="0" xfId="0">
      <alignment vertical="center"/>
    </xf>
    <xf numFmtId="0" fontId="29" fillId="0" borderId="776" applyAlignment="1" pivotButton="0" quotePrefix="0" xfId="0">
      <alignment horizontal="center" vertical="center"/>
    </xf>
    <xf numFmtId="0" fontId="29" fillId="0" borderId="745" applyAlignment="1" pivotButton="0" quotePrefix="0" xfId="0">
      <alignment horizontal="left" vertical="center"/>
    </xf>
    <xf numFmtId="0" fontId="12" fillId="0" borderId="7" applyAlignment="1" pivotButton="0" quotePrefix="0" xfId="0">
      <alignment horizontal="center" vertical="center"/>
    </xf>
    <xf numFmtId="0" fontId="16" fillId="0" borderId="64" applyAlignment="1" pivotButton="0" quotePrefix="0" xfId="0">
      <alignment horizontal="right" vertical="center"/>
    </xf>
    <xf numFmtId="0" fontId="3" fillId="0" borderId="246" applyAlignment="1" pivotButton="0" quotePrefix="0" xfId="0">
      <alignment horizontal="left" vertical="center"/>
    </xf>
    <xf numFmtId="0" fontId="3" fillId="0" borderId="505" applyAlignment="1" pivotButton="0" quotePrefix="0" xfId="0">
      <alignment horizontal="left" vertical="center"/>
    </xf>
    <xf numFmtId="0" fontId="3" fillId="0" borderId="789" applyAlignment="1" pivotButton="0" quotePrefix="0" xfId="0">
      <alignment horizontal="center" vertical="center"/>
    </xf>
    <xf numFmtId="0" fontId="3" fillId="0" borderId="294" applyAlignment="1" pivotButton="0" quotePrefix="0" xfId="0">
      <alignment horizontal="center" vertical="center"/>
    </xf>
    <xf numFmtId="0" fontId="3" fillId="0" borderId="703" applyAlignment="1" pivotButton="0" quotePrefix="0" xfId="0">
      <alignment horizontal="left" vertical="center"/>
    </xf>
    <xf numFmtId="0" fontId="3" fillId="0" borderId="787" applyAlignment="1" pivotButton="0" quotePrefix="0" xfId="0">
      <alignment horizontal="center" vertical="center"/>
    </xf>
    <xf numFmtId="0" fontId="3" fillId="0" borderId="788" applyAlignment="1" pivotButton="0" quotePrefix="0" xfId="0">
      <alignment horizontal="center" vertical="center"/>
    </xf>
    <xf numFmtId="0" fontId="3" fillId="0" borderId="95" applyAlignment="1" pivotButton="0" quotePrefix="0" xfId="0">
      <alignment horizontal="center" vertical="center"/>
    </xf>
    <xf numFmtId="0" fontId="3" fillId="0" borderId="503" applyAlignment="1" pivotButton="0" quotePrefix="0" xfId="0">
      <alignment horizontal="center" vertical="center"/>
    </xf>
    <xf numFmtId="0" fontId="3" fillId="0" borderId="895" applyAlignment="1" pivotButton="0" quotePrefix="0" xfId="0">
      <alignment horizontal="center" vertical="center"/>
    </xf>
    <xf numFmtId="0" fontId="2" fillId="0" borderId="896" pivotButton="0" quotePrefix="0" xfId="0"/>
    <xf numFmtId="0" fontId="3" fillId="0" borderId="691" applyAlignment="1" pivotButton="0" quotePrefix="0" xfId="0">
      <alignment horizontal="left" vertical="center"/>
    </xf>
    <xf numFmtId="0" fontId="3" fillId="0" borderId="897" applyAlignment="1" pivotButton="0" quotePrefix="0" xfId="0">
      <alignment horizontal="center" vertical="center"/>
    </xf>
    <xf numFmtId="0" fontId="3" fillId="0" borderId="898" applyAlignment="1" pivotButton="0" quotePrefix="0" xfId="0">
      <alignment horizontal="center" vertical="center"/>
    </xf>
    <xf numFmtId="0" fontId="3" fillId="0" borderId="49" applyAlignment="1" pivotButton="0" quotePrefix="0" xfId="0">
      <alignment horizontal="center" vertical="center"/>
    </xf>
    <xf numFmtId="0" fontId="5" fillId="0" borderId="7" applyAlignment="1" pivotButton="0" quotePrefix="0" xfId="0">
      <alignment horizontal="center"/>
    </xf>
    <xf numFmtId="49" fontId="12" fillId="0" borderId="759" applyAlignment="1" pivotButton="0" quotePrefix="0" xfId="0">
      <alignment horizontal="center" vertical="center"/>
    </xf>
    <xf numFmtId="49" fontId="12" fillId="0" borderId="731" applyAlignment="1" pivotButton="0" quotePrefix="0" xfId="0">
      <alignment horizontal="center" vertical="center"/>
    </xf>
    <xf numFmtId="49" fontId="12" fillId="0" borderId="757" applyAlignment="1" pivotButton="0" quotePrefix="0" xfId="0">
      <alignment horizontal="center" vertical="center"/>
    </xf>
    <xf numFmtId="0" fontId="12" fillId="0" borderId="727" applyAlignment="1" pivotButton="0" quotePrefix="0" xfId="0">
      <alignment horizontal="justify" vertical="center"/>
    </xf>
    <xf numFmtId="0" fontId="12" fillId="0" borderId="206" applyAlignment="1" pivotButton="0" quotePrefix="0" xfId="0">
      <alignment horizontal="center" vertical="center"/>
    </xf>
    <xf numFmtId="0" fontId="12" fillId="0" borderId="747" applyAlignment="1" pivotButton="0" quotePrefix="0" xfId="0">
      <alignment horizontal="justify" vertical="center"/>
    </xf>
    <xf numFmtId="0" fontId="46" fillId="6" borderId="194" applyAlignment="1" pivotButton="0" quotePrefix="0" xfId="0">
      <alignment vertical="center"/>
    </xf>
    <xf numFmtId="0" fontId="12" fillId="6" borderId="1" applyAlignment="1" pivotButton="0" quotePrefix="0" xfId="0">
      <alignment vertical="center"/>
    </xf>
    <xf numFmtId="0" fontId="24" fillId="0" borderId="1" applyAlignment="1" pivotButton="0" quotePrefix="0" xfId="0">
      <alignment horizontal="left"/>
    </xf>
    <xf numFmtId="0" fontId="12" fillId="0" borderId="899" applyAlignment="1" pivotButton="0" quotePrefix="0" xfId="0">
      <alignment horizontal="center" vertical="center"/>
    </xf>
    <xf numFmtId="0" fontId="2" fillId="0" borderId="900" pivotButton="0" quotePrefix="0" xfId="0"/>
    <xf numFmtId="49" fontId="29" fillId="7" borderId="698" applyAlignment="1" pivotButton="0" quotePrefix="0" xfId="0">
      <alignment horizontal="center" vertical="center"/>
    </xf>
    <xf numFmtId="0" fontId="28" fillId="7" borderId="246" applyAlignment="1" pivotButton="0" quotePrefix="0" xfId="0">
      <alignment horizontal="left" vertical="center"/>
    </xf>
    <xf numFmtId="0" fontId="29" fillId="7" borderId="901" applyAlignment="1" pivotButton="0" quotePrefix="0" xfId="0">
      <alignment horizontal="center" vertical="center"/>
    </xf>
    <xf numFmtId="0" fontId="2" fillId="0" borderId="902" pivotButton="0" quotePrefix="0" xfId="0"/>
    <xf numFmtId="0" fontId="29" fillId="7" borderId="792" applyAlignment="1" pivotButton="0" quotePrefix="0" xfId="0">
      <alignment horizontal="center" vertical="center"/>
    </xf>
    <xf numFmtId="0" fontId="31" fillId="7" borderId="903" applyAlignment="1" pivotButton="0" quotePrefix="0" xfId="0">
      <alignment horizontal="center" vertical="center"/>
    </xf>
    <xf numFmtId="0" fontId="2" fillId="0" borderId="903" pivotButton="0" quotePrefix="0" xfId="0"/>
    <xf numFmtId="0" fontId="13" fillId="7" borderId="742" applyAlignment="1" pivotButton="0" quotePrefix="0" xfId="0">
      <alignment horizontal="left" vertical="center"/>
    </xf>
    <xf numFmtId="0" fontId="11" fillId="7" borderId="904" applyAlignment="1" pivotButton="0" quotePrefix="0" xfId="0">
      <alignment horizontal="center" vertical="center"/>
    </xf>
    <xf numFmtId="0" fontId="11" fillId="7" borderId="905" applyAlignment="1" pivotButton="0" quotePrefix="0" xfId="0">
      <alignment horizontal="left" vertical="center"/>
    </xf>
    <xf numFmtId="0" fontId="2" fillId="0" borderId="906" pivotButton="0" quotePrefix="0" xfId="0"/>
    <xf numFmtId="49" fontId="24" fillId="0" borderId="859" applyAlignment="1" pivotButton="0" quotePrefix="0" xfId="0">
      <alignment horizontal="center" vertical="center"/>
    </xf>
    <xf numFmtId="0" fontId="3" fillId="0" borderId="864" applyAlignment="1" pivotButton="0" quotePrefix="0" xfId="0">
      <alignment horizontal="left" vertical="center"/>
    </xf>
    <xf numFmtId="0" fontId="12" fillId="0" borderId="876" applyAlignment="1" pivotButton="0" quotePrefix="0" xfId="0">
      <alignment horizontal="center" vertical="center"/>
    </xf>
    <xf numFmtId="0" fontId="2" fillId="0" borderId="907" pivotButton="0" quotePrefix="0" xfId="0"/>
    <xf numFmtId="0" fontId="12" fillId="6" borderId="880" applyAlignment="1" pivotButton="0" quotePrefix="0" xfId="0">
      <alignment horizontal="left" vertical="center"/>
    </xf>
    <xf numFmtId="0" fontId="2" fillId="0" borderId="908" pivotButton="0" quotePrefix="0" xfId="0"/>
    <xf numFmtId="49" fontId="24" fillId="0" borderId="187" applyAlignment="1" pivotButton="0" quotePrefix="0" xfId="0">
      <alignment horizontal="center" vertical="center"/>
    </xf>
    <xf numFmtId="49" fontId="29" fillId="4" borderId="859" applyAlignment="1" pivotButton="0" quotePrefix="0" xfId="0">
      <alignment horizontal="center" vertical="center"/>
    </xf>
    <xf numFmtId="0" fontId="13" fillId="4" borderId="742" applyAlignment="1" pivotButton="0" quotePrefix="0" xfId="0">
      <alignment horizontal="left" vertical="center"/>
    </xf>
    <xf numFmtId="0" fontId="12" fillId="4" borderId="733" applyAlignment="1" pivotButton="0" quotePrefix="0" xfId="0">
      <alignment horizontal="center" vertical="center"/>
    </xf>
    <xf numFmtId="0" fontId="12" fillId="4" borderId="862" applyAlignment="1" pivotButton="0" quotePrefix="0" xfId="0">
      <alignment horizontal="center" vertical="center"/>
    </xf>
    <xf numFmtId="0" fontId="12" fillId="7" borderId="876" applyAlignment="1" pivotButton="0" quotePrefix="0" xfId="0">
      <alignment horizontal="center" vertical="center"/>
    </xf>
    <xf numFmtId="0" fontId="12" fillId="7" borderId="880" applyAlignment="1" pivotButton="0" quotePrefix="0" xfId="0">
      <alignment horizontal="left" vertical="center"/>
    </xf>
    <xf numFmtId="0" fontId="3" fillId="4" borderId="19" applyAlignment="1" pivotButton="0" quotePrefix="0" xfId="0">
      <alignment horizontal="left" vertical="center"/>
    </xf>
    <xf numFmtId="49" fontId="24" fillId="4" borderId="859" applyAlignment="1" pivotButton="0" quotePrefix="0" xfId="0">
      <alignment horizontal="center" vertical="center"/>
    </xf>
    <xf numFmtId="0" fontId="3" fillId="4" borderId="725" applyAlignment="1" pivotButton="0" quotePrefix="0" xfId="0">
      <alignment horizontal="left" vertical="center"/>
    </xf>
    <xf numFmtId="0" fontId="12" fillId="4" borderId="722" applyAlignment="1" pivotButton="0" quotePrefix="0" xfId="0">
      <alignment horizontal="center" vertical="center"/>
    </xf>
    <xf numFmtId="0" fontId="39" fillId="4" borderId="1" applyAlignment="1" pivotButton="0" quotePrefix="0" xfId="0">
      <alignment horizontal="center" vertical="center"/>
    </xf>
    <xf numFmtId="0" fontId="2" fillId="4" borderId="1" pivotButton="0" quotePrefix="0" xfId="0"/>
    <xf numFmtId="0" fontId="3" fillId="0" borderId="742" applyAlignment="1" pivotButton="0" quotePrefix="0" xfId="0">
      <alignment horizontal="left" vertical="center"/>
    </xf>
    <xf numFmtId="0" fontId="39" fillId="7" borderId="1" applyAlignment="1" pivotButton="0" quotePrefix="0" xfId="0">
      <alignment horizontal="center" vertical="center"/>
    </xf>
    <xf numFmtId="0" fontId="13" fillId="7" borderId="864" applyAlignment="1" pivotButton="0" quotePrefix="0" xfId="0">
      <alignment horizontal="left" vertical="center"/>
    </xf>
    <xf numFmtId="49" fontId="24" fillId="4" borderId="876" applyAlignment="1" pivotButton="0" quotePrefix="0" xfId="0">
      <alignment horizontal="center" vertical="center"/>
    </xf>
    <xf numFmtId="0" fontId="3" fillId="4" borderId="724" applyAlignment="1" pivotButton="0" quotePrefix="0" xfId="0">
      <alignment horizontal="left" vertical="center"/>
    </xf>
    <xf numFmtId="0" fontId="3" fillId="4" borderId="726" applyAlignment="1" pivotButton="0" quotePrefix="0" xfId="0">
      <alignment horizontal="left" vertical="center"/>
    </xf>
    <xf numFmtId="0" fontId="12" fillId="4" borderId="909" applyAlignment="1" pivotButton="0" quotePrefix="0" xfId="0">
      <alignment horizontal="center" vertical="center"/>
    </xf>
    <xf numFmtId="0" fontId="2" fillId="0" borderId="757" pivotButton="0" quotePrefix="0" xfId="0"/>
    <xf numFmtId="0" fontId="2" fillId="0" borderId="910" pivotButton="0" quotePrefix="0" xfId="0"/>
    <xf numFmtId="0" fontId="12" fillId="7" borderId="757" applyAlignment="1" pivotButton="0" quotePrefix="0" xfId="0">
      <alignment horizontal="center" vertical="center"/>
    </xf>
    <xf numFmtId="0" fontId="12" fillId="7" borderId="904" applyAlignment="1" pivotButton="0" quotePrefix="0" xfId="0">
      <alignment horizontal="center" vertical="center"/>
    </xf>
    <xf numFmtId="0" fontId="39" fillId="0" borderId="1" applyAlignment="1" pivotButton="0" quotePrefix="0" xfId="0">
      <alignment horizontal="center" vertical="center"/>
    </xf>
    <xf numFmtId="0" fontId="12" fillId="7" borderId="911" applyAlignment="1" pivotButton="0" quotePrefix="0" xfId="0">
      <alignment horizontal="left" vertical="center"/>
    </xf>
    <xf numFmtId="0" fontId="13" fillId="7" borderId="662" applyAlignment="1" pivotButton="0" quotePrefix="0" xfId="0">
      <alignment horizontal="left" vertical="center"/>
    </xf>
    <xf numFmtId="0" fontId="13" fillId="7" borderId="489" applyAlignment="1" pivotButton="0" quotePrefix="0" xfId="0">
      <alignment horizontal="left" vertical="center"/>
    </xf>
    <xf numFmtId="0" fontId="11" fillId="7" borderId="661" applyAlignment="1" pivotButton="0" quotePrefix="0" xfId="0">
      <alignment horizontal="center" vertical="center"/>
    </xf>
    <xf numFmtId="0" fontId="11" fillId="7" borderId="668" applyAlignment="1" pivotButton="0" quotePrefix="0" xfId="0">
      <alignment horizontal="center" vertical="center"/>
    </xf>
    <xf numFmtId="0" fontId="11" fillId="7" borderId="662" applyAlignment="1" pivotButton="0" quotePrefix="0" xfId="0">
      <alignment horizontal="center" vertical="center"/>
    </xf>
    <xf numFmtId="0" fontId="11" fillId="7" borderId="246" applyAlignment="1" pivotButton="0" quotePrefix="0" xfId="0">
      <alignment horizontal="center" vertical="center"/>
    </xf>
    <xf numFmtId="0" fontId="11" fillId="7" borderId="901" applyAlignment="1" pivotButton="0" quotePrefix="0" xfId="0">
      <alignment horizontal="center" vertical="center"/>
    </xf>
    <xf numFmtId="0" fontId="11" fillId="7" borderId="792" applyAlignment="1" pivotButton="0" quotePrefix="0" xfId="0">
      <alignment horizontal="center" vertical="center"/>
    </xf>
    <xf numFmtId="0" fontId="11" fillId="7" borderId="700" applyAlignment="1" pivotButton="0" quotePrefix="0" xfId="0">
      <alignment horizontal="center" vertical="center"/>
    </xf>
    <xf numFmtId="0" fontId="11" fillId="7" borderId="754" applyAlignment="1" pivotButton="0" quotePrefix="0" xfId="0">
      <alignment horizontal="center" vertical="center"/>
    </xf>
    <xf numFmtId="0" fontId="11" fillId="7" borderId="698" applyAlignment="1" pivotButton="0" quotePrefix="0" xfId="0">
      <alignment horizontal="center" vertical="center"/>
    </xf>
    <xf numFmtId="0" fontId="11" fillId="7" borderId="699" applyAlignment="1" pivotButton="0" quotePrefix="0" xfId="0">
      <alignment horizontal="center" vertical="center"/>
    </xf>
    <xf numFmtId="0" fontId="11" fillId="7" borderId="753" applyAlignment="1" pivotButton="0" quotePrefix="0" xfId="0">
      <alignment horizontal="center" vertical="center"/>
    </xf>
    <xf numFmtId="0" fontId="11" fillId="7" borderId="701" applyAlignment="1" pivotButton="0" quotePrefix="0" xfId="0">
      <alignment horizontal="center" vertical="center"/>
    </xf>
    <xf numFmtId="0" fontId="12" fillId="7" borderId="567" applyAlignment="1" pivotButton="0" quotePrefix="0" xfId="0">
      <alignment horizontal="left" vertical="center"/>
    </xf>
    <xf numFmtId="0" fontId="11" fillId="7" borderId="707" applyAlignment="1" pivotButton="0" quotePrefix="0" xfId="0">
      <alignment horizontal="center" vertical="center"/>
    </xf>
    <xf numFmtId="0" fontId="12" fillId="7" borderId="912" applyAlignment="1" pivotButton="0" quotePrefix="0" xfId="0">
      <alignment horizontal="left" vertical="center"/>
    </xf>
    <xf numFmtId="0" fontId="58" fillId="7" borderId="1" applyAlignment="1" pivotButton="0" quotePrefix="0" xfId="0">
      <alignment horizontal="center" vertical="center"/>
    </xf>
    <xf numFmtId="0" fontId="59" fillId="7" borderId="1" pivotButton="0" quotePrefix="0" xfId="0"/>
    <xf numFmtId="0" fontId="39" fillId="14" borderId="1" applyAlignment="1" pivotButton="0" quotePrefix="0" xfId="0">
      <alignment horizontal="center" vertical="center"/>
    </xf>
    <xf numFmtId="0" fontId="2" fillId="14" borderId="1" pivotButton="0" quotePrefix="0" xfId="0"/>
    <xf numFmtId="0" fontId="3" fillId="0" borderId="724" applyAlignment="1" pivotButton="0" quotePrefix="0" xfId="0">
      <alignment horizontal="left" vertical="center"/>
    </xf>
    <xf numFmtId="0" fontId="3" fillId="10" borderId="719" applyAlignment="1" pivotButton="0" quotePrefix="0" xfId="0">
      <alignment horizontal="left" vertical="center"/>
    </xf>
    <xf numFmtId="0" fontId="3" fillId="7" borderId="864" applyAlignment="1" pivotButton="0" quotePrefix="0" xfId="0">
      <alignment horizontal="left" vertical="center"/>
    </xf>
    <xf numFmtId="49" fontId="12" fillId="7" borderId="187" applyAlignment="1" pivotButton="0" quotePrefix="0" xfId="0">
      <alignment horizontal="center" vertical="center"/>
    </xf>
    <xf numFmtId="49" fontId="29" fillId="7" borderId="913" applyAlignment="1" pivotButton="0" quotePrefix="0" xfId="0">
      <alignment horizontal="center" vertical="center"/>
    </xf>
    <xf numFmtId="0" fontId="2" fillId="0" borderId="914" pivotButton="0" quotePrefix="0" xfId="0"/>
    <xf numFmtId="0" fontId="13" fillId="7" borderId="915" applyAlignment="1" pivotButton="0" quotePrefix="0" xfId="0">
      <alignment horizontal="left" vertical="center"/>
    </xf>
    <xf numFmtId="0" fontId="2" fillId="0" borderId="916" pivotButton="0" quotePrefix="0" xfId="0"/>
    <xf numFmtId="0" fontId="2" fillId="0" borderId="917" pivotButton="0" quotePrefix="0" xfId="0"/>
    <xf numFmtId="0" fontId="13" fillId="7" borderId="916" applyAlignment="1" pivotButton="0" quotePrefix="0" xfId="0">
      <alignment horizontal="left" vertical="center"/>
    </xf>
    <xf numFmtId="0" fontId="11" fillId="7" borderId="913" applyAlignment="1" pivotButton="0" quotePrefix="0" xfId="0">
      <alignment horizontal="center" vertical="center"/>
    </xf>
    <xf numFmtId="0" fontId="11" fillId="7" borderId="918" applyAlignment="1" pivotButton="0" quotePrefix="0" xfId="0">
      <alignment horizontal="center" vertical="center"/>
    </xf>
    <xf numFmtId="0" fontId="12" fillId="7" borderId="918" applyAlignment="1" pivotButton="0" quotePrefix="0" xfId="0">
      <alignment horizontal="center" vertical="center"/>
    </xf>
    <xf numFmtId="0" fontId="11" fillId="7" borderId="917" applyAlignment="1" pivotButton="0" quotePrefix="0" xfId="0">
      <alignment horizontal="center" vertical="center"/>
    </xf>
    <xf numFmtId="0" fontId="12" fillId="7" borderId="915" applyAlignment="1" pivotButton="0" quotePrefix="0" xfId="0">
      <alignment horizontal="center" vertical="center"/>
    </xf>
    <xf numFmtId="0" fontId="12" fillId="7" borderId="913" applyAlignment="1" pivotButton="0" quotePrefix="0" xfId="0">
      <alignment horizontal="center" vertical="center"/>
    </xf>
    <xf numFmtId="0" fontId="12" fillId="7" borderId="919" applyAlignment="1" pivotButton="0" quotePrefix="0" xfId="0">
      <alignment horizontal="center" vertical="center"/>
    </xf>
    <xf numFmtId="0" fontId="12" fillId="7" borderId="920" applyAlignment="1" pivotButton="0" quotePrefix="0" xfId="0">
      <alignment horizontal="center" vertical="center"/>
    </xf>
    <xf numFmtId="0" fontId="2" fillId="0" borderId="921" pivotButton="0" quotePrefix="0" xfId="0"/>
    <xf numFmtId="0" fontId="12" fillId="7" borderId="922" applyAlignment="1" pivotButton="0" quotePrefix="0" xfId="0">
      <alignment horizontal="center" vertical="center"/>
    </xf>
    <xf numFmtId="0" fontId="2" fillId="0" borderId="922" pivotButton="0" quotePrefix="0" xfId="0"/>
    <xf numFmtId="0" fontId="12" fillId="7" borderId="923" applyAlignment="1" pivotButton="0" quotePrefix="0" xfId="0">
      <alignment horizontal="center" vertical="center"/>
    </xf>
    <xf numFmtId="0" fontId="12" fillId="7" borderId="924" applyAlignment="1" pivotButton="0" quotePrefix="0" xfId="0">
      <alignment horizontal="center" vertical="center"/>
    </xf>
    <xf numFmtId="0" fontId="12" fillId="7" borderId="925" applyAlignment="1" pivotButton="0" quotePrefix="0" xfId="0">
      <alignment horizontal="center" vertical="center"/>
    </xf>
    <xf numFmtId="0" fontId="12" fillId="7" borderId="926" applyAlignment="1" pivotButton="0" quotePrefix="0" xfId="0">
      <alignment horizontal="center" vertical="center"/>
    </xf>
    <xf numFmtId="0" fontId="12" fillId="7" borderId="914" applyAlignment="1" pivotButton="0" quotePrefix="0" xfId="0">
      <alignment horizontal="center" vertical="center"/>
    </xf>
    <xf numFmtId="0" fontId="12" fillId="7" borderId="917" applyAlignment="1" pivotButton="0" quotePrefix="0" xfId="0">
      <alignment horizontal="center" vertical="center"/>
    </xf>
    <xf numFmtId="0" fontId="12" fillId="7" borderId="927" applyAlignment="1" pivotButton="0" quotePrefix="0" xfId="0">
      <alignment horizontal="center" vertical="center"/>
    </xf>
    <xf numFmtId="0" fontId="12" fillId="7" borderId="928" applyAlignment="1" pivotButton="0" quotePrefix="0" xfId="0">
      <alignment horizontal="left" vertical="center"/>
    </xf>
    <xf numFmtId="0" fontId="2" fillId="0" borderId="929" pivotButton="0" quotePrefix="0" xfId="0"/>
    <xf numFmtId="49" fontId="29" fillId="0" borderId="1" applyAlignment="1" pivotButton="0" quotePrefix="0" xfId="0">
      <alignment horizontal="center" vertical="center"/>
    </xf>
    <xf numFmtId="0" fontId="20" fillId="0" borderId="1" applyAlignment="1" pivotButton="0" quotePrefix="0" xfId="0">
      <alignment horizontal="left" vertical="center"/>
    </xf>
    <xf numFmtId="0" fontId="20" fillId="0" borderId="1" applyAlignment="1" pivotButton="0" quotePrefix="0" xfId="0">
      <alignment horizontal="center" vertical="center"/>
    </xf>
    <xf numFmtId="0" fontId="20" fillId="6" borderId="1" applyAlignment="1" pivotButton="0" quotePrefix="0" xfId="0">
      <alignment horizontal="center" vertical="center"/>
    </xf>
    <xf numFmtId="0" fontId="12" fillId="0" borderId="661" applyAlignment="1" pivotButton="0" quotePrefix="0" xfId="0">
      <alignment horizontal="center" vertical="center"/>
    </xf>
    <xf numFmtId="0" fontId="17" fillId="0" borderId="662" applyAlignment="1" pivotButton="0" quotePrefix="0" xfId="0">
      <alignment horizontal="center" vertical="center"/>
    </xf>
    <xf numFmtId="0" fontId="12" fillId="0" borderId="892" applyAlignment="1" pivotButton="0" quotePrefix="0" xfId="0">
      <alignment horizontal="center" vertical="center"/>
    </xf>
    <xf numFmtId="0" fontId="12" fillId="0" borderId="691" applyAlignment="1" pivotButton="0" quotePrefix="0" xfId="0">
      <alignment horizontal="center" vertical="center"/>
    </xf>
    <xf numFmtId="0" fontId="12" fillId="0" borderId="692" applyAlignment="1" pivotButton="0" quotePrefix="0" xfId="0">
      <alignment horizontal="center" vertical="center"/>
    </xf>
    <xf numFmtId="0" fontId="12" fillId="0" borderId="775" applyAlignment="1" pivotButton="0" quotePrefix="0" xfId="0">
      <alignment horizontal="center" vertical="center"/>
    </xf>
    <xf numFmtId="0" fontId="16" fillId="0" borderId="773" applyAlignment="1" pivotButton="0" quotePrefix="0" xfId="0">
      <alignment horizontal="center" vertical="center"/>
    </xf>
    <xf numFmtId="0" fontId="16" fillId="0" borderId="774" applyAlignment="1" pivotButton="0" quotePrefix="0" xfId="0">
      <alignment horizontal="center" vertical="center"/>
    </xf>
    <xf numFmtId="0" fontId="16" fillId="0" borderId="775" applyAlignment="1" pivotButton="0" quotePrefix="0" xfId="0">
      <alignment horizontal="center" vertical="center"/>
    </xf>
    <xf numFmtId="49" fontId="16" fillId="0" borderId="773" applyAlignment="1" pivotButton="0" quotePrefix="0" xfId="0">
      <alignment horizontal="center" vertical="center"/>
    </xf>
    <xf numFmtId="49" fontId="16" fillId="0" borderId="774" applyAlignment="1" pivotButton="0" quotePrefix="0" xfId="0">
      <alignment horizontal="center" vertical="center"/>
    </xf>
    <xf numFmtId="49" fontId="16" fillId="0" borderId="775" applyAlignment="1" pivotButton="0" quotePrefix="0" xfId="0">
      <alignment horizontal="center" vertical="center"/>
    </xf>
    <xf numFmtId="0" fontId="12" fillId="0" borderId="25" applyAlignment="1" pivotButton="0" quotePrefix="0" xfId="0">
      <alignment horizontal="center" vertical="center"/>
    </xf>
    <xf numFmtId="0" fontId="17" fillId="0" borderId="691" applyAlignment="1" pivotButton="0" quotePrefix="0" xfId="0">
      <alignment horizontal="center"/>
    </xf>
    <xf numFmtId="0" fontId="17" fillId="0" borderId="684" applyAlignment="1" pivotButton="0" quotePrefix="0" xfId="0">
      <alignment horizontal="center"/>
    </xf>
    <xf numFmtId="0" fontId="17" fillId="0" borderId="678" applyAlignment="1" pivotButton="0" quotePrefix="0" xfId="0">
      <alignment horizontal="center"/>
    </xf>
    <xf numFmtId="0" fontId="17" fillId="0" borderId="693" applyAlignment="1" pivotButton="0" quotePrefix="0" xfId="0">
      <alignment horizontal="center"/>
    </xf>
    <xf numFmtId="49" fontId="29" fillId="7" borderId="930" applyAlignment="1" pivotButton="0" quotePrefix="0" xfId="0">
      <alignment horizontal="center" vertical="center"/>
    </xf>
    <xf numFmtId="0" fontId="11" fillId="7" borderId="931" applyAlignment="1" pivotButton="0" quotePrefix="0" xfId="0">
      <alignment horizontal="center" vertical="center"/>
    </xf>
    <xf numFmtId="0" fontId="2" fillId="0" borderId="932" pivotButton="0" quotePrefix="0" xfId="0"/>
    <xf numFmtId="0" fontId="11" fillId="7" borderId="714" applyAlignment="1" pivotButton="0" quotePrefix="0" xfId="0">
      <alignment horizontal="center" vertical="center"/>
    </xf>
    <xf numFmtId="0" fontId="20" fillId="7" borderId="726" applyAlignment="1" pivotButton="0" quotePrefix="0" xfId="0">
      <alignment horizontal="center" vertical="center"/>
    </xf>
    <xf numFmtId="49" fontId="24" fillId="0" borderId="930" applyAlignment="1" pivotButton="0" quotePrefix="0" xfId="0">
      <alignment horizontal="center" vertical="center"/>
    </xf>
    <xf numFmtId="0" fontId="12" fillId="6" borderId="933" applyAlignment="1" pivotButton="0" quotePrefix="0" xfId="0">
      <alignment horizontal="center" vertical="center"/>
    </xf>
    <xf numFmtId="0" fontId="12" fillId="6" borderId="145" applyAlignment="1" pivotButton="0" quotePrefix="0" xfId="0">
      <alignment horizontal="center" vertical="center"/>
    </xf>
    <xf numFmtId="0" fontId="12" fillId="0" borderId="933" applyAlignment="1" pivotButton="0" quotePrefix="0" xfId="0">
      <alignment horizontal="center" vertical="center"/>
    </xf>
    <xf numFmtId="0" fontId="39" fillId="0" borderId="726" applyAlignment="1" pivotButton="0" quotePrefix="0" xfId="0">
      <alignment horizontal="center" vertical="center"/>
    </xf>
    <xf numFmtId="0" fontId="12" fillId="0" borderId="585" applyAlignment="1" pivotButton="0" quotePrefix="0" xfId="0">
      <alignment horizontal="center" vertical="center"/>
    </xf>
    <xf numFmtId="49" fontId="29" fillId="7" borderId="934" applyAlignment="1" pivotButton="0" quotePrefix="0" xfId="0">
      <alignment horizontal="center" vertical="center"/>
    </xf>
    <xf numFmtId="0" fontId="13" fillId="7" borderId="935" applyAlignment="1" pivotButton="0" quotePrefix="0" xfId="0">
      <alignment horizontal="left" vertical="center"/>
    </xf>
    <xf numFmtId="0" fontId="2" fillId="0" borderId="936" pivotButton="0" quotePrefix="0" xfId="0"/>
    <xf numFmtId="0" fontId="2" fillId="0" borderId="937" pivotButton="0" quotePrefix="0" xfId="0"/>
    <xf numFmtId="0" fontId="12" fillId="7" borderId="720" applyAlignment="1" pivotButton="0" quotePrefix="0" xfId="0">
      <alignment vertical="center"/>
    </xf>
    <xf numFmtId="0" fontId="12" fillId="7" borderId="732" applyAlignment="1" pivotButton="0" quotePrefix="0" xfId="0">
      <alignment vertical="center"/>
    </xf>
    <xf numFmtId="0" fontId="12" fillId="7" borderId="735" applyAlignment="1" pivotButton="0" quotePrefix="0" xfId="0">
      <alignment vertical="center"/>
    </xf>
    <xf numFmtId="0" fontId="11" fillId="7" borderId="876" applyAlignment="1" pivotButton="0" quotePrefix="0" xfId="0">
      <alignment horizontal="center" vertical="center"/>
    </xf>
    <xf numFmtId="0" fontId="12" fillId="7" borderId="736" applyAlignment="1" pivotButton="0" quotePrefix="0" xfId="0">
      <alignment vertical="center"/>
    </xf>
    <xf numFmtId="0" fontId="12" fillId="7" borderId="737" applyAlignment="1" pivotButton="0" quotePrefix="0" xfId="0">
      <alignment vertical="center"/>
    </xf>
    <xf numFmtId="0" fontId="12" fillId="7" borderId="738" applyAlignment="1" pivotButton="0" quotePrefix="0" xfId="0">
      <alignment vertical="center"/>
    </xf>
    <xf numFmtId="0" fontId="11" fillId="7" borderId="884" applyAlignment="1" pivotButton="0" quotePrefix="0" xfId="0">
      <alignment horizontal="center" vertical="center"/>
    </xf>
    <xf numFmtId="0" fontId="11" fillId="7" borderId="885" applyAlignment="1" pivotButton="0" quotePrefix="0" xfId="0">
      <alignment horizontal="center" vertical="center"/>
    </xf>
    <xf numFmtId="0" fontId="11" fillId="7" borderId="131" applyAlignment="1" pivotButton="0" quotePrefix="0" xfId="0">
      <alignment horizontal="center" vertical="center"/>
    </xf>
    <xf numFmtId="49" fontId="24" fillId="0" borderId="938" applyAlignment="1" pivotButton="0" quotePrefix="0" xfId="0">
      <alignment horizontal="center" vertical="center"/>
    </xf>
    <xf numFmtId="0" fontId="2" fillId="0" borderId="939" pivotButton="0" quotePrefix="0" xfId="0"/>
    <xf numFmtId="0" fontId="3" fillId="0" borderId="940" applyAlignment="1" pivotButton="0" quotePrefix="0" xfId="0">
      <alignment horizontal="left" vertical="center"/>
    </xf>
    <xf numFmtId="0" fontId="2" fillId="0" borderId="941" pivotButton="0" quotePrefix="0" xfId="0"/>
    <xf numFmtId="0" fontId="3" fillId="0" borderId="637" applyAlignment="1" pivotButton="0" quotePrefix="0" xfId="0">
      <alignment horizontal="left" vertical="center"/>
    </xf>
    <xf numFmtId="0" fontId="12" fillId="0" borderId="942" applyAlignment="1" pivotButton="0" quotePrefix="0" xfId="0">
      <alignment horizontal="center" vertical="center"/>
    </xf>
    <xf numFmtId="0" fontId="12" fillId="0" borderId="943" applyAlignment="1" pivotButton="0" quotePrefix="0" xfId="0">
      <alignment horizontal="center" vertical="center"/>
    </xf>
    <xf numFmtId="0" fontId="12" fillId="0" borderId="941" applyAlignment="1" pivotButton="0" quotePrefix="0" xfId="0">
      <alignment horizontal="center" vertical="center"/>
    </xf>
    <xf numFmtId="0" fontId="12" fillId="0" borderId="944" applyAlignment="1" pivotButton="0" quotePrefix="0" xfId="0">
      <alignment horizontal="center" vertical="center"/>
    </xf>
    <xf numFmtId="0" fontId="2" fillId="0" borderId="942" pivotButton="0" quotePrefix="0" xfId="0"/>
    <xf numFmtId="0" fontId="12" fillId="0" borderId="940" applyAlignment="1" pivotButton="0" quotePrefix="0" xfId="0">
      <alignment horizontal="center" vertical="center"/>
    </xf>
    <xf numFmtId="0" fontId="12" fillId="0" borderId="945" applyAlignment="1" pivotButton="0" quotePrefix="0" xfId="0">
      <alignment horizontal="center" vertical="center"/>
    </xf>
    <xf numFmtId="0" fontId="12" fillId="0" borderId="946" applyAlignment="1" pivotButton="0" quotePrefix="0" xfId="0">
      <alignment horizontal="center" vertical="center"/>
    </xf>
    <xf numFmtId="0" fontId="2" fillId="0" borderId="947" pivotButton="0" quotePrefix="0" xfId="0"/>
    <xf numFmtId="0" fontId="12" fillId="0" borderId="948" applyAlignment="1" pivotButton="0" quotePrefix="0" xfId="0">
      <alignment horizontal="center" vertical="center"/>
    </xf>
    <xf numFmtId="0" fontId="2" fillId="0" borderId="948" pivotButton="0" quotePrefix="0" xfId="0"/>
    <xf numFmtId="0" fontId="12" fillId="0" borderId="949" applyAlignment="1" pivotButton="0" quotePrefix="0" xfId="0">
      <alignment horizontal="center" vertical="center"/>
    </xf>
    <xf numFmtId="49" fontId="24" fillId="7" borderId="950" applyAlignment="1" pivotButton="0" quotePrefix="0" xfId="0">
      <alignment horizontal="center" vertical="center"/>
    </xf>
    <xf numFmtId="0" fontId="3" fillId="7" borderId="940" applyAlignment="1" pivotButton="0" quotePrefix="0" xfId="0">
      <alignment horizontal="left" vertical="center"/>
    </xf>
    <xf numFmtId="0" fontId="3" fillId="7" borderId="637" applyAlignment="1" pivotButton="0" quotePrefix="0" xfId="0">
      <alignment horizontal="left" vertical="center"/>
    </xf>
    <xf numFmtId="0" fontId="12" fillId="7" borderId="944" applyAlignment="1" pivotButton="0" quotePrefix="0" xfId="0">
      <alignment horizontal="center" vertical="center"/>
    </xf>
    <xf numFmtId="0" fontId="12" fillId="7" borderId="943" applyAlignment="1" pivotButton="0" quotePrefix="0" xfId="0">
      <alignment horizontal="center" vertical="center"/>
    </xf>
    <xf numFmtId="0" fontId="12" fillId="7" borderId="942" applyAlignment="1" pivotButton="0" quotePrefix="0" xfId="0">
      <alignment horizontal="center" vertical="center"/>
    </xf>
    <xf numFmtId="0" fontId="12" fillId="7" borderId="941" applyAlignment="1" pivotButton="0" quotePrefix="0" xfId="0">
      <alignment horizontal="center" vertical="center"/>
    </xf>
    <xf numFmtId="0" fontId="12" fillId="7" borderId="637" applyAlignment="1" pivotButton="0" quotePrefix="0" xfId="0">
      <alignment horizontal="center" vertical="center"/>
    </xf>
    <xf numFmtId="0" fontId="12" fillId="7" borderId="951" applyAlignment="1" pivotButton="0" quotePrefix="0" xfId="0">
      <alignment horizontal="center" vertical="center"/>
    </xf>
    <xf numFmtId="0" fontId="12" fillId="7" borderId="945" applyAlignment="1" pivotButton="0" quotePrefix="0" xfId="0">
      <alignment horizontal="center" vertical="center"/>
    </xf>
    <xf numFmtId="0" fontId="12" fillId="7" borderId="952" applyAlignment="1" pivotButton="0" quotePrefix="0" xfId="0">
      <alignment horizontal="center" vertical="center"/>
    </xf>
    <xf numFmtId="0" fontId="2" fillId="0" borderId="953" pivotButton="0" quotePrefix="0" xfId="0"/>
    <xf numFmtId="0" fontId="12" fillId="7" borderId="954" applyAlignment="1" pivotButton="0" quotePrefix="0" xfId="0">
      <alignment horizontal="center" vertical="center"/>
    </xf>
    <xf numFmtId="0" fontId="2" fillId="0" borderId="954" pivotButton="0" quotePrefix="0" xfId="0"/>
    <xf numFmtId="0" fontId="12" fillId="7" borderId="955" applyAlignment="1" pivotButton="0" quotePrefix="0" xfId="0">
      <alignment horizontal="center" vertical="center"/>
    </xf>
    <xf numFmtId="0" fontId="12" fillId="7" borderId="949" applyAlignment="1" pivotButton="0" quotePrefix="0" xfId="0">
      <alignment horizontal="center" vertical="center"/>
    </xf>
    <xf numFmtId="0" fontId="12" fillId="7" borderId="956" applyAlignment="1" pivotButton="0" quotePrefix="0" xfId="0">
      <alignment horizontal="center" vertical="center"/>
    </xf>
    <xf numFmtId="0" fontId="12" fillId="7" borderId="957" applyAlignment="1" pivotButton="0" quotePrefix="0" xfId="0">
      <alignment horizontal="center" vertical="center"/>
    </xf>
    <xf numFmtId="0" fontId="12" fillId="7" borderId="948" applyAlignment="1" pivotButton="0" quotePrefix="0" xfId="0">
      <alignment horizontal="center" vertical="center"/>
    </xf>
    <xf numFmtId="0" fontId="12" fillId="7" borderId="958" applyAlignment="1" pivotButton="0" quotePrefix="0" xfId="0">
      <alignment horizontal="center" vertical="center"/>
    </xf>
    <xf numFmtId="0" fontId="12" fillId="7" borderId="585" applyAlignment="1" pivotButton="0" quotePrefix="0" xfId="0">
      <alignment horizontal="center" vertical="center"/>
    </xf>
    <xf numFmtId="0" fontId="12" fillId="7" borderId="959" applyAlignment="1" pivotButton="0" quotePrefix="0" xfId="0">
      <alignment horizontal="center" vertical="center"/>
    </xf>
    <xf numFmtId="0" fontId="12" fillId="7" borderId="960" applyAlignment="1" pivotButton="0" quotePrefix="0" xfId="0">
      <alignment horizontal="center" vertical="center"/>
    </xf>
    <xf numFmtId="0" fontId="12" fillId="7" borderId="961" applyAlignment="1" pivotButton="0" quotePrefix="0" xfId="0">
      <alignment horizontal="center" vertical="center"/>
    </xf>
    <xf numFmtId="0" fontId="39" fillId="7" borderId="962" applyAlignment="1" pivotButton="0" quotePrefix="0" xfId="0">
      <alignment horizontal="center" vertical="center"/>
    </xf>
    <xf numFmtId="0" fontId="12" fillId="7" borderId="963" applyAlignment="1" pivotButton="0" quotePrefix="0" xfId="0">
      <alignment horizontal="left" vertical="center"/>
    </xf>
    <xf numFmtId="0" fontId="2" fillId="0" borderId="964" pivotButton="0" quotePrefix="0" xfId="0"/>
    <xf numFmtId="49" fontId="24" fillId="7" borderId="201" applyAlignment="1" pivotButton="0" quotePrefix="0" xfId="0">
      <alignment horizontal="center" vertical="center"/>
    </xf>
    <xf numFmtId="0" fontId="3" fillId="7" borderId="791" applyAlignment="1" pivotButton="0" quotePrefix="0" xfId="0">
      <alignment horizontal="left" vertical="center"/>
    </xf>
    <xf numFmtId="0" fontId="3" fillId="7" borderId="25" applyAlignment="1" pivotButton="0" quotePrefix="0" xfId="0">
      <alignment horizontal="left" vertical="center"/>
    </xf>
    <xf numFmtId="0" fontId="12" fillId="7" borderId="201" applyAlignment="1" pivotButton="0" quotePrefix="0" xfId="0">
      <alignment horizontal="center" vertical="center"/>
    </xf>
    <xf numFmtId="0" fontId="12" fillId="7" borderId="667" applyAlignment="1" pivotButton="0" quotePrefix="0" xfId="0">
      <alignment horizontal="center" vertical="center"/>
    </xf>
    <xf numFmtId="0" fontId="12" fillId="7" borderId="965" applyAlignment="1" pivotButton="0" quotePrefix="0" xfId="0">
      <alignment horizontal="center" vertical="center"/>
    </xf>
    <xf numFmtId="0" fontId="12" fillId="7" borderId="966" applyAlignment="1" pivotButton="0" quotePrefix="0" xfId="0">
      <alignment horizontal="center" vertical="center"/>
    </xf>
    <xf numFmtId="0" fontId="12" fillId="7" borderId="967" applyAlignment="1" pivotButton="0" quotePrefix="0" xfId="0">
      <alignment horizontal="center" vertical="center"/>
    </xf>
    <xf numFmtId="0" fontId="2" fillId="0" borderId="968" pivotButton="0" quotePrefix="0" xfId="0"/>
    <xf numFmtId="0" fontId="12" fillId="7" borderId="689" applyAlignment="1" pivotButton="0" quotePrefix="0" xfId="0">
      <alignment horizontal="center" vertical="center"/>
    </xf>
    <xf numFmtId="0" fontId="12" fillId="7" borderId="514" applyAlignment="1" pivotButton="0" quotePrefix="0" xfId="0">
      <alignment horizontal="center" vertical="center"/>
    </xf>
    <xf numFmtId="0" fontId="12" fillId="7" borderId="690" applyAlignment="1" pivotButton="0" quotePrefix="0" xfId="0">
      <alignment horizontal="center" vertical="center"/>
    </xf>
    <xf numFmtId="0" fontId="12" fillId="7" borderId="207" applyAlignment="1" pivotButton="0" quotePrefix="0" xfId="0">
      <alignment horizontal="center" vertical="center"/>
    </xf>
    <xf numFmtId="0" fontId="12" fillId="7" borderId="969" applyAlignment="1" pivotButton="0" quotePrefix="0" xfId="0">
      <alignment horizontal="center" vertical="center"/>
    </xf>
    <xf numFmtId="0" fontId="12" fillId="7" borderId="966" applyAlignment="1" pivotButton="0" quotePrefix="0" xfId="0">
      <alignment vertical="center"/>
    </xf>
    <xf numFmtId="0" fontId="12" fillId="7" borderId="514" applyAlignment="1" pivotButton="0" quotePrefix="0" xfId="0">
      <alignment vertical="center"/>
    </xf>
    <xf numFmtId="0" fontId="12" fillId="7" borderId="800" applyAlignment="1" pivotButton="0" quotePrefix="0" xfId="0">
      <alignment horizontal="center" vertical="center"/>
    </xf>
    <xf numFmtId="49" fontId="28" fillId="0" borderId="970" applyAlignment="1" pivotButton="0" quotePrefix="0" xfId="0">
      <alignment horizontal="left" vertical="center"/>
    </xf>
    <xf numFmtId="0" fontId="2" fillId="0" borderId="971" pivotButton="0" quotePrefix="0" xfId="0"/>
    <xf numFmtId="0" fontId="2" fillId="0" borderId="972" pivotButton="0" quotePrefix="0" xfId="0"/>
    <xf numFmtId="49" fontId="28" fillId="0" borderId="971" applyAlignment="1" pivotButton="0" quotePrefix="0" xfId="0">
      <alignment horizontal="left" vertical="center"/>
    </xf>
    <xf numFmtId="0" fontId="29" fillId="0" borderId="973" applyAlignment="1" pivotButton="0" quotePrefix="0" xfId="0">
      <alignment horizontal="center" vertical="center"/>
    </xf>
    <xf numFmtId="0" fontId="29" fillId="0" borderId="974" applyAlignment="1" pivotButton="0" quotePrefix="0" xfId="0">
      <alignment horizontal="center" vertical="center"/>
    </xf>
    <xf numFmtId="0" fontId="2" fillId="0" borderId="975" pivotButton="0" quotePrefix="0" xfId="0"/>
    <xf numFmtId="0" fontId="29" fillId="0" borderId="976" applyAlignment="1" pivotButton="0" quotePrefix="0" xfId="0">
      <alignment horizontal="center" vertical="center"/>
    </xf>
    <xf numFmtId="0" fontId="29" fillId="0" borderId="977" applyAlignment="1" pivotButton="0" quotePrefix="0" xfId="0">
      <alignment horizontal="center" vertical="center"/>
    </xf>
    <xf numFmtId="0" fontId="29" fillId="0" borderId="978" applyAlignment="1" pivotButton="0" quotePrefix="0" xfId="0">
      <alignment horizontal="center" vertical="center"/>
    </xf>
    <xf numFmtId="0" fontId="2" fillId="0" borderId="979" pivotButton="0" quotePrefix="0" xfId="0"/>
    <xf numFmtId="0" fontId="29" fillId="0" borderId="980" applyAlignment="1" pivotButton="0" quotePrefix="0" xfId="0">
      <alignment horizontal="center" vertical="center"/>
    </xf>
    <xf numFmtId="0" fontId="2" fillId="0" borderId="980" pivotButton="0" quotePrefix="0" xfId="0"/>
    <xf numFmtId="0" fontId="29" fillId="0" borderId="981" applyAlignment="1" pivotButton="0" quotePrefix="0" xfId="0">
      <alignment horizontal="center" vertical="center"/>
    </xf>
    <xf numFmtId="0" fontId="29" fillId="0" borderId="982" applyAlignment="1" pivotButton="0" quotePrefix="0" xfId="0">
      <alignment horizontal="center" vertical="center"/>
    </xf>
    <xf numFmtId="0" fontId="29" fillId="0" borderId="983" applyAlignment="1" pivotButton="0" quotePrefix="0" xfId="0">
      <alignment horizontal="center" vertical="center"/>
    </xf>
    <xf numFmtId="0" fontId="29" fillId="0" borderId="984" applyAlignment="1" pivotButton="0" quotePrefix="0" xfId="0">
      <alignment horizontal="center" vertical="center"/>
    </xf>
    <xf numFmtId="0" fontId="29" fillId="0" borderId="985" applyAlignment="1" pivotButton="0" quotePrefix="0" xfId="0">
      <alignment horizontal="center" vertical="center"/>
    </xf>
    <xf numFmtId="0" fontId="29" fillId="0" borderId="986" applyAlignment="1" pivotButton="0" quotePrefix="0" xfId="0">
      <alignment horizontal="center" vertical="center"/>
    </xf>
    <xf numFmtId="0" fontId="29" fillId="0" borderId="987" applyAlignment="1" pivotButton="0" quotePrefix="0" xfId="0">
      <alignment horizontal="center" vertical="center"/>
    </xf>
    <xf numFmtId="0" fontId="29" fillId="0" borderId="988" applyAlignment="1" pivotButton="0" quotePrefix="0" xfId="0">
      <alignment horizontal="center" vertical="center"/>
    </xf>
    <xf numFmtId="0" fontId="29" fillId="0" borderId="989" applyAlignment="1" pivotButton="0" quotePrefix="0" xfId="0">
      <alignment horizontal="center" vertical="center"/>
    </xf>
    <xf numFmtId="0" fontId="29" fillId="0" borderId="990" applyAlignment="1" pivotButton="0" quotePrefix="0" xfId="0">
      <alignment horizontal="center" vertical="center"/>
    </xf>
    <xf numFmtId="0" fontId="29" fillId="0" borderId="991" applyAlignment="1" pivotButton="0" quotePrefix="0" xfId="0">
      <alignment horizontal="center" vertical="center"/>
    </xf>
    <xf numFmtId="0" fontId="29" fillId="0" borderId="992" applyAlignment="1" pivotButton="0" quotePrefix="0" xfId="0">
      <alignment horizontal="center" vertical="center"/>
    </xf>
    <xf numFmtId="0" fontId="31" fillId="0" borderId="971" applyAlignment="1" pivotButton="0" quotePrefix="0" xfId="0">
      <alignment horizontal="center" vertical="center"/>
    </xf>
    <xf numFmtId="0" fontId="31" fillId="0" borderId="993" applyAlignment="1" pivotButton="0" quotePrefix="0" xfId="0">
      <alignment horizontal="center" vertical="center"/>
    </xf>
    <xf numFmtId="49" fontId="28" fillId="0" borderId="994" applyAlignment="1" pivotButton="0" quotePrefix="0" xfId="0">
      <alignment horizontal="left" vertical="center"/>
    </xf>
    <xf numFmtId="0" fontId="22" fillId="0" borderId="876" applyAlignment="1" pivotButton="0" quotePrefix="0" xfId="0">
      <alignment horizontal="center" vertical="center"/>
    </xf>
    <xf numFmtId="0" fontId="22" fillId="0" borderId="727" applyAlignment="1" pivotButton="0" quotePrefix="0" xfId="0">
      <alignment horizontal="center" vertical="center"/>
    </xf>
    <xf numFmtId="0" fontId="29" fillId="0" borderId="862" applyAlignment="1" pivotButton="0" quotePrefix="0" xfId="0">
      <alignment horizontal="center" vertical="center"/>
    </xf>
    <xf numFmtId="0" fontId="29" fillId="0" borderId="739" applyAlignment="1" pivotButton="0" quotePrefix="0" xfId="0">
      <alignment horizontal="center" vertical="center"/>
    </xf>
    <xf numFmtId="1" fontId="29" fillId="0" borderId="739" applyAlignment="1" pivotButton="0" quotePrefix="0" xfId="0">
      <alignment horizontal="center" vertical="center"/>
    </xf>
    <xf numFmtId="0" fontId="22" fillId="0" borderId="726" applyAlignment="1" pivotButton="0" quotePrefix="0" xfId="0">
      <alignment horizontal="center" vertical="center"/>
    </xf>
    <xf numFmtId="0" fontId="31" fillId="0" borderId="739" applyAlignment="1" pivotButton="0" quotePrefix="0" xfId="0">
      <alignment horizontal="center" vertical="center"/>
    </xf>
    <xf numFmtId="0" fontId="31" fillId="0" borderId="908" applyAlignment="1" pivotButton="0" quotePrefix="0" xfId="0">
      <alignment horizontal="center" vertical="center"/>
    </xf>
    <xf numFmtId="0" fontId="29" fillId="0" borderId="995" applyAlignment="1" pivotButton="0" quotePrefix="0" xfId="0">
      <alignment horizontal="center" vertical="center"/>
    </xf>
    <xf numFmtId="0" fontId="29" fillId="0" borderId="733" applyAlignment="1" pivotButton="0" quotePrefix="0" xfId="0">
      <alignment horizontal="center" vertical="center"/>
    </xf>
    <xf numFmtId="0" fontId="29" fillId="0" borderId="996" applyAlignment="1" pivotButton="0" quotePrefix="0" xfId="0">
      <alignment horizontal="center" vertical="center"/>
    </xf>
    <xf numFmtId="0" fontId="11" fillId="0" borderId="719" applyAlignment="1" pivotButton="0" quotePrefix="0" xfId="0">
      <alignment horizontal="center" vertical="center"/>
    </xf>
    <xf numFmtId="0" fontId="11" fillId="0" borderId="732" applyAlignment="1" pivotButton="0" quotePrefix="0" xfId="0">
      <alignment horizontal="center" vertical="center"/>
    </xf>
    <xf numFmtId="49" fontId="28" fillId="0" borderId="997" applyAlignment="1" pivotButton="0" quotePrefix="0" xfId="0">
      <alignment horizontal="left" vertical="center"/>
    </xf>
    <xf numFmtId="0" fontId="2" fillId="0" borderId="998" pivotButton="0" quotePrefix="0" xfId="0"/>
    <xf numFmtId="0" fontId="2" fillId="0" borderId="999" pivotButton="0" quotePrefix="0" xfId="0"/>
    <xf numFmtId="49" fontId="28" fillId="0" borderId="97" applyAlignment="1" pivotButton="0" quotePrefix="0" xfId="0">
      <alignment horizontal="left" vertical="center"/>
    </xf>
    <xf numFmtId="0" fontId="29" fillId="0" borderId="99" applyAlignment="1" pivotButton="0" quotePrefix="0" xfId="0">
      <alignment horizontal="center" vertical="center"/>
    </xf>
    <xf numFmtId="0" fontId="29" fillId="0" borderId="836" applyAlignment="1" pivotButton="0" quotePrefix="0" xfId="0">
      <alignment horizontal="center" vertical="center"/>
    </xf>
    <xf numFmtId="0" fontId="29" fillId="0" borderId="107" applyAlignment="1" pivotButton="0" quotePrefix="0" xfId="0">
      <alignment horizontal="center" vertical="center"/>
    </xf>
    <xf numFmtId="0" fontId="29" fillId="0" borderId="837" applyAlignment="1" pivotButton="0" quotePrefix="0" xfId="0">
      <alignment horizontal="center" vertical="center"/>
    </xf>
    <xf numFmtId="0" fontId="11" fillId="0" borderId="1000" applyAlignment="1" pivotButton="0" quotePrefix="0" xfId="0">
      <alignment horizontal="center" vertical="center"/>
    </xf>
    <xf numFmtId="0" fontId="2" fillId="0" borderId="1001" pivotButton="0" quotePrefix="0" xfId="0"/>
    <xf numFmtId="0" fontId="22" fillId="0" borderId="1000" applyAlignment="1" pivotButton="0" quotePrefix="0" xfId="0">
      <alignment horizontal="center" vertical="center"/>
    </xf>
    <xf numFmtId="0" fontId="22" fillId="0" borderId="1002" applyAlignment="1" pivotButton="0" quotePrefix="0" xfId="0">
      <alignment horizontal="center" vertical="center"/>
    </xf>
    <xf numFmtId="0" fontId="2" fillId="0" borderId="1003" pivotButton="0" quotePrefix="0" xfId="0"/>
    <xf numFmtId="0" fontId="29" fillId="0" borderId="1004" applyAlignment="1" pivotButton="0" quotePrefix="0" xfId="0">
      <alignment horizontal="center" vertical="center"/>
    </xf>
    <xf numFmtId="0" fontId="2" fillId="0" borderId="1004" pivotButton="0" quotePrefix="0" xfId="0"/>
    <xf numFmtId="0" fontId="29" fillId="0" borderId="1005" applyAlignment="1" pivotButton="0" quotePrefix="0" xfId="0">
      <alignment horizontal="center" vertical="center"/>
    </xf>
    <xf numFmtId="0" fontId="29" fillId="0" borderId="1006" applyAlignment="1" pivotButton="0" quotePrefix="0" xfId="0">
      <alignment horizontal="center" vertical="center"/>
    </xf>
    <xf numFmtId="0" fontId="29" fillId="0" borderId="1000" applyAlignment="1" pivotButton="0" quotePrefix="0" xfId="0">
      <alignment horizontal="center" vertical="center"/>
    </xf>
    <xf numFmtId="0" fontId="29" fillId="0" borderId="1007" applyAlignment="1" pivotButton="0" quotePrefix="0" xfId="0">
      <alignment horizontal="center" vertical="center"/>
    </xf>
    <xf numFmtId="0" fontId="11" fillId="0" borderId="837" applyAlignment="1" pivotButton="0" quotePrefix="0" xfId="0">
      <alignment horizontal="center" vertical="center"/>
    </xf>
    <xf numFmtId="0" fontId="11" fillId="0" borderId="99" applyAlignment="1" pivotButton="0" quotePrefix="0" xfId="0">
      <alignment horizontal="center" vertical="center"/>
    </xf>
    <xf numFmtId="0" fontId="29" fillId="0" borderId="1008" applyAlignment="1" pivotButton="0" quotePrefix="0" xfId="0">
      <alignment horizontal="center" vertical="center"/>
    </xf>
    <xf numFmtId="0" fontId="31" fillId="0" borderId="97" applyAlignment="1" pivotButton="0" quotePrefix="0" xfId="0">
      <alignment horizontal="center" vertical="center"/>
    </xf>
    <xf numFmtId="0" fontId="31" fillId="0" borderId="1009" applyAlignment="1" pivotButton="0" quotePrefix="0" xfId="0">
      <alignment horizontal="center" vertical="center"/>
    </xf>
    <xf numFmtId="0" fontId="27" fillId="0" borderId="25" pivotButton="0" quotePrefix="0" xfId="0"/>
    <xf numFmtId="1" fontId="12" fillId="0" borderId="632" applyAlignment="1" pivotButton="0" quotePrefix="0" xfId="0">
      <alignment horizontal="center" vertical="center"/>
    </xf>
    <xf numFmtId="0" fontId="12" fillId="0" borderId="634" applyAlignment="1" pivotButton="0" quotePrefix="0" xfId="0">
      <alignment horizontal="center" vertical="center"/>
    </xf>
    <xf numFmtId="1" fontId="12" fillId="0" borderId="635" applyAlignment="1" pivotButton="0" quotePrefix="0" xfId="0">
      <alignment horizontal="center" vertical="center"/>
    </xf>
    <xf numFmtId="0" fontId="12" fillId="0" borderId="1010" applyAlignment="1" pivotButton="0" quotePrefix="0" xfId="0">
      <alignment horizontal="center" vertical="center"/>
    </xf>
    <xf numFmtId="0" fontId="12" fillId="0" borderId="1011" applyAlignment="1" pivotButton="0" quotePrefix="0" xfId="0">
      <alignment horizontal="justify" vertical="center"/>
    </xf>
    <xf numFmtId="49" fontId="12" fillId="0" borderId="639" applyAlignment="1" pivotButton="0" quotePrefix="0" xfId="0">
      <alignment horizontal="center" vertical="center"/>
    </xf>
    <xf numFmtId="0" fontId="12" fillId="0" borderId="1012" applyAlignment="1" pivotButton="0" quotePrefix="0" xfId="0">
      <alignment horizontal="center" vertical="center"/>
    </xf>
    <xf numFmtId="0" fontId="12" fillId="0" borderId="641" applyAlignment="1" pivotButton="0" quotePrefix="0" xfId="0">
      <alignment horizontal="justify" vertical="center"/>
    </xf>
    <xf numFmtId="49" fontId="12" fillId="0" borderId="642" applyAlignment="1" pivotButton="0" quotePrefix="0" xfId="0">
      <alignment horizontal="center" vertical="center"/>
    </xf>
    <xf numFmtId="0" fontId="12" fillId="0" borderId="1013" applyAlignment="1" pivotButton="0" quotePrefix="0" xfId="0">
      <alignment horizontal="center" vertical="center"/>
    </xf>
    <xf numFmtId="0" fontId="12" fillId="0" borderId="647" applyAlignment="1" pivotButton="0" quotePrefix="0" xfId="0">
      <alignment horizontal="justify" vertical="center"/>
    </xf>
    <xf numFmtId="49" fontId="12" fillId="0" borderId="648" applyAlignment="1" pivotButton="0" quotePrefix="0" xfId="0">
      <alignment horizontal="center" vertical="center"/>
    </xf>
    <xf numFmtId="0" fontId="34" fillId="0" borderId="76" applyAlignment="1" pivotButton="0" quotePrefix="0" xfId="0">
      <alignment vertical="center"/>
    </xf>
    <xf numFmtId="0" fontId="3" fillId="0" borderId="1014" pivotButton="0" quotePrefix="0" xfId="0"/>
    <xf numFmtId="0" fontId="34" fillId="0" borderId="506" applyAlignment="1" pivotButton="0" quotePrefix="0" xfId="0">
      <alignment horizontal="left"/>
    </xf>
    <xf numFmtId="0" fontId="46" fillId="0" borderId="1014" applyAlignment="1" pivotButton="0" quotePrefix="0" xfId="0">
      <alignment vertical="center"/>
    </xf>
    <xf numFmtId="0" fontId="45" fillId="0" borderId="1" pivotButton="0" quotePrefix="0" xfId="0"/>
    <xf numFmtId="0" fontId="46" fillId="0" borderId="1015" applyAlignment="1" pivotButton="0" quotePrefix="0" xfId="0">
      <alignment vertical="center"/>
    </xf>
    <xf numFmtId="0" fontId="18" fillId="0" borderId="1016" applyAlignment="1" pivotButton="0" quotePrefix="0" xfId="0">
      <alignment horizontal="center" vertical="center"/>
    </xf>
    <xf numFmtId="49" fontId="18" fillId="0" borderId="1016" applyAlignment="1" pivotButton="0" quotePrefix="0" xfId="0">
      <alignment horizontal="center" vertical="center"/>
    </xf>
    <xf numFmtId="0" fontId="18" fillId="0" borderId="1017" applyAlignment="1" pivotButton="0" quotePrefix="0" xfId="0">
      <alignment horizontal="center" vertical="center"/>
    </xf>
    <xf numFmtId="0" fontId="18" fillId="0" borderId="1018" applyAlignment="1" pivotButton="0" quotePrefix="0" xfId="0">
      <alignment horizontal="center" vertical="center"/>
    </xf>
    <xf numFmtId="0" fontId="16" fillId="0" borderId="1018" applyAlignment="1" pivotButton="0" quotePrefix="0" xfId="0">
      <alignment horizontal="center" vertical="center"/>
    </xf>
    <xf numFmtId="0" fontId="18" fillId="0" borderId="1019" applyAlignment="1" pivotButton="0" quotePrefix="0" xfId="0">
      <alignment horizontal="center" vertical="center"/>
    </xf>
    <xf numFmtId="0" fontId="18" fillId="0" borderId="1020" applyAlignment="1" pivotButton="0" quotePrefix="0" xfId="0">
      <alignment horizontal="center" vertical="center"/>
    </xf>
    <xf numFmtId="0" fontId="18" fillId="0" borderId="1021" applyAlignment="1" pivotButton="0" quotePrefix="0" xfId="0">
      <alignment horizontal="center" vertical="center"/>
    </xf>
    <xf numFmtId="0" fontId="18" fillId="0" borderId="25" applyAlignment="1" pivotButton="0" quotePrefix="0" xfId="0">
      <alignment horizontal="center" vertical="center"/>
    </xf>
    <xf numFmtId="0" fontId="18" fillId="0" borderId="1022" applyAlignment="1" pivotButton="0" quotePrefix="0" xfId="0">
      <alignment horizontal="center" vertical="center"/>
    </xf>
    <xf numFmtId="0" fontId="18" fillId="0" borderId="1023" applyAlignment="1" pivotButton="0" quotePrefix="0" xfId="0">
      <alignment horizontal="center" vertical="center"/>
    </xf>
    <xf numFmtId="49" fontId="18" fillId="0" borderId="23" applyAlignment="1" pivotButton="0" quotePrefix="0" xfId="0">
      <alignment horizontal="center" vertical="center"/>
    </xf>
    <xf numFmtId="49" fontId="18" fillId="0" borderId="25" applyAlignment="1" pivotButton="0" quotePrefix="0" xfId="0">
      <alignment horizontal="center" vertical="center"/>
    </xf>
    <xf numFmtId="0" fontId="18" fillId="0" borderId="1024" applyAlignment="1" pivotButton="0" quotePrefix="0" xfId="0">
      <alignment horizontal="center" vertical="center"/>
    </xf>
    <xf numFmtId="0" fontId="18" fillId="0" borderId="1025" applyAlignment="1" pivotButton="0" quotePrefix="0" xfId="0">
      <alignment horizontal="center" vertical="center"/>
    </xf>
    <xf numFmtId="0" fontId="12" fillId="2" borderId="663" applyAlignment="1" pivotButton="0" quotePrefix="0" xfId="0">
      <alignment horizontal="center" vertical="center"/>
    </xf>
    <xf numFmtId="0" fontId="12" fillId="0" borderId="698" applyAlignment="1" pivotButton="0" quotePrefix="0" xfId="0">
      <alignment horizontal="center" vertical="center"/>
    </xf>
    <xf numFmtId="0" fontId="17" fillId="0" borderId="25" applyAlignment="1" pivotButton="0" quotePrefix="0" xfId="0">
      <alignment horizontal="center" vertical="center"/>
    </xf>
    <xf numFmtId="0" fontId="17" fillId="0" borderId="791" applyAlignment="1" pivotButton="0" quotePrefix="0" xfId="0">
      <alignment horizontal="center" vertical="center"/>
    </xf>
    <xf numFmtId="0" fontId="17" fillId="0" borderId="19" applyAlignment="1" pivotButton="0" quotePrefix="0" xfId="0">
      <alignment horizontal="center"/>
    </xf>
    <xf numFmtId="0" fontId="29" fillId="7" borderId="1026" applyAlignment="1" pivotButton="0" quotePrefix="0" xfId="0">
      <alignment horizontal="center" vertical="center"/>
    </xf>
    <xf numFmtId="0" fontId="60" fillId="7" borderId="246" applyAlignment="1" pivotButton="0" quotePrefix="0" xfId="0">
      <alignment horizontal="center" vertical="center"/>
    </xf>
    <xf numFmtId="0" fontId="61" fillId="7" borderId="1" pivotButton="0" quotePrefix="0" xfId="0"/>
    <xf numFmtId="0" fontId="28" fillId="7" borderId="742" applyAlignment="1" pivotButton="0" quotePrefix="0" xfId="0">
      <alignment horizontal="left" vertical="center"/>
    </xf>
    <xf numFmtId="0" fontId="29" fillId="7" borderId="931" applyAlignment="1" pivotButton="0" quotePrefix="0" xfId="0">
      <alignment horizontal="center" vertical="center"/>
    </xf>
    <xf numFmtId="0" fontId="29" fillId="7" borderId="858" applyAlignment="1" pivotButton="0" quotePrefix="0" xfId="0">
      <alignment horizontal="center" vertical="center"/>
    </xf>
    <xf numFmtId="0" fontId="29" fillId="7" borderId="711" applyAlignment="1" pivotButton="0" quotePrefix="0" xfId="0">
      <alignment horizontal="left" vertical="center"/>
    </xf>
    <xf numFmtId="0" fontId="3" fillId="2" borderId="864" applyAlignment="1" pivotButton="0" quotePrefix="0" xfId="0">
      <alignment horizontal="left" vertical="center"/>
    </xf>
    <xf numFmtId="0" fontId="3" fillId="2" borderId="861" applyAlignment="1" pivotButton="0" quotePrefix="0" xfId="0">
      <alignment horizontal="left" vertical="center"/>
    </xf>
    <xf numFmtId="1" fontId="12" fillId="2" borderId="876" applyAlignment="1" pivotButton="0" quotePrefix="0" xfId="0">
      <alignment horizontal="center" vertical="center"/>
    </xf>
    <xf numFmtId="1" fontId="12" fillId="2" borderId="726" applyAlignment="1" pivotButton="0" quotePrefix="0" xfId="0">
      <alignment horizontal="center" vertical="center"/>
    </xf>
    <xf numFmtId="0" fontId="12" fillId="0" borderId="862" applyAlignment="1" pivotButton="0" quotePrefix="0" xfId="0">
      <alignment horizontal="center" vertical="center"/>
    </xf>
    <xf numFmtId="0" fontId="12" fillId="6" borderId="731" applyAlignment="1" pivotButton="0" quotePrefix="0" xfId="0">
      <alignment horizontal="left" vertical="center"/>
    </xf>
    <xf numFmtId="1" fontId="12" fillId="0" borderId="876" applyAlignment="1" pivotButton="0" quotePrefix="0" xfId="0">
      <alignment horizontal="center" vertical="center"/>
    </xf>
    <xf numFmtId="1" fontId="12" fillId="0" borderId="726" applyAlignment="1" pivotButton="0" quotePrefix="0" xfId="0">
      <alignment horizontal="center" vertical="center"/>
    </xf>
    <xf numFmtId="49" fontId="11" fillId="4" borderId="890" applyAlignment="1" pivotButton="0" quotePrefix="0" xfId="0">
      <alignment horizontal="center" vertical="center"/>
    </xf>
    <xf numFmtId="0" fontId="13" fillId="4" borderId="726" applyAlignment="1" pivotButton="0" quotePrefix="0" xfId="0">
      <alignment horizontal="left" vertical="center"/>
    </xf>
    <xf numFmtId="0" fontId="12" fillId="7" borderId="870" applyAlignment="1" pivotButton="0" quotePrefix="0" xfId="0">
      <alignment horizontal="center" vertical="center"/>
    </xf>
    <xf numFmtId="0" fontId="12" fillId="7" borderId="731" applyAlignment="1" pivotButton="0" quotePrefix="0" xfId="0">
      <alignment horizontal="left" vertical="center"/>
    </xf>
    <xf numFmtId="49" fontId="11" fillId="7" borderId="726" applyAlignment="1" pivotButton="0" quotePrefix="0" xfId="0">
      <alignment horizontal="center" vertical="center"/>
    </xf>
    <xf numFmtId="0" fontId="13" fillId="7" borderId="726" applyAlignment="1" pivotButton="0" quotePrefix="0" xfId="0">
      <alignment horizontal="left" vertical="center"/>
    </xf>
    <xf numFmtId="1" fontId="12" fillId="7" borderId="726" applyAlignment="1" pivotButton="0" quotePrefix="0" xfId="0">
      <alignment horizontal="center" vertical="center"/>
    </xf>
    <xf numFmtId="0" fontId="17" fillId="7" borderId="1" pivotButton="0" quotePrefix="0" xfId="0"/>
    <xf numFmtId="49" fontId="12" fillId="4" borderId="726" applyAlignment="1" pivotButton="0" quotePrefix="0" xfId="0">
      <alignment horizontal="center" vertical="center"/>
    </xf>
    <xf numFmtId="0" fontId="12" fillId="7" borderId="875" applyAlignment="1" pivotButton="0" quotePrefix="0" xfId="0">
      <alignment horizontal="center" vertical="center"/>
    </xf>
    <xf numFmtId="0" fontId="3" fillId="4" borderId="722" applyAlignment="1" pivotButton="0" quotePrefix="0" xfId="0">
      <alignment horizontal="left" vertical="center"/>
    </xf>
    <xf numFmtId="0" fontId="11" fillId="4" borderId="730" applyAlignment="1" pivotButton="0" quotePrefix="0" xfId="0">
      <alignment horizontal="center" vertical="center"/>
    </xf>
    <xf numFmtId="0" fontId="17" fillId="2" borderId="1" pivotButton="0" quotePrefix="0" xfId="0"/>
    <xf numFmtId="0" fontId="23" fillId="4" borderId="720" applyAlignment="1" pivotButton="0" quotePrefix="0" xfId="0">
      <alignment horizontal="left" vertical="center"/>
    </xf>
    <xf numFmtId="0" fontId="2" fillId="0" borderId="858" pivotButton="0" quotePrefix="0" xfId="0"/>
    <xf numFmtId="49" fontId="12" fillId="7" borderId="890" applyAlignment="1" pivotButton="0" quotePrefix="0" xfId="0">
      <alignment horizontal="center" vertical="center"/>
    </xf>
    <xf numFmtId="0" fontId="3" fillId="7" borderId="757" applyAlignment="1" pivotButton="0" quotePrefix="0" xfId="0">
      <alignment horizontal="left" vertical="center"/>
    </xf>
    <xf numFmtId="1" fontId="12" fillId="7" borderId="757" applyAlignment="1" pivotButton="0" quotePrefix="0" xfId="0">
      <alignment horizontal="center" vertical="center"/>
    </xf>
    <xf numFmtId="0" fontId="12" fillId="7" borderId="885" applyAlignment="1" pivotButton="0" quotePrefix="0" xfId="0">
      <alignment horizontal="center" vertical="center"/>
    </xf>
    <xf numFmtId="0" fontId="12" fillId="7" borderId="759" applyAlignment="1" pivotButton="0" quotePrefix="0" xfId="0">
      <alignment horizontal="left" vertical="center"/>
    </xf>
    <xf numFmtId="49" fontId="12" fillId="0" borderId="890" applyAlignment="1" pivotButton="0" quotePrefix="0" xfId="0">
      <alignment horizontal="center" vertical="center"/>
    </xf>
    <xf numFmtId="0" fontId="3" fillId="0" borderId="726" applyAlignment="1" pivotButton="0" quotePrefix="0" xfId="0">
      <alignment horizontal="left" vertical="center"/>
    </xf>
    <xf numFmtId="0" fontId="12" fillId="0" borderId="860" applyAlignment="1" pivotButton="0" quotePrefix="0" xfId="0">
      <alignment horizontal="center" vertical="center"/>
    </xf>
    <xf numFmtId="0" fontId="12" fillId="6" borderId="871" applyAlignment="1" pivotButton="0" quotePrefix="0" xfId="0">
      <alignment horizontal="center" vertical="center"/>
    </xf>
    <xf numFmtId="0" fontId="11" fillId="6" borderId="1" applyAlignment="1" pivotButton="0" quotePrefix="0" xfId="0">
      <alignment horizontal="center" vertical="center"/>
    </xf>
    <xf numFmtId="49" fontId="11" fillId="7" borderId="890" applyAlignment="1" pivotButton="0" quotePrefix="0" xfId="0">
      <alignment horizontal="center" vertical="center"/>
    </xf>
    <xf numFmtId="0" fontId="3" fillId="7" borderId="726" applyAlignment="1" pivotButton="0" quotePrefix="0" xfId="0">
      <alignment horizontal="left" vertical="center"/>
    </xf>
    <xf numFmtId="0" fontId="12" fillId="7" borderId="890" applyAlignment="1" pivotButton="0" quotePrefix="0" xfId="0">
      <alignment horizontal="left" vertical="center"/>
    </xf>
    <xf numFmtId="49" fontId="12" fillId="2" borderId="726" applyAlignment="1" pivotButton="0" quotePrefix="0" xfId="0">
      <alignment horizontal="center" vertical="center"/>
    </xf>
    <xf numFmtId="0" fontId="12" fillId="6" borderId="890" applyAlignment="1" pivotButton="0" quotePrefix="0" xfId="0">
      <alignment horizontal="left" vertical="center"/>
    </xf>
    <xf numFmtId="49" fontId="11" fillId="7" borderId="12" applyAlignment="1" pivotButton="0" quotePrefix="0" xfId="0">
      <alignment horizontal="center" vertical="center"/>
    </xf>
    <xf numFmtId="0" fontId="12" fillId="7" borderId="727" applyAlignment="1" pivotButton="0" quotePrefix="0" xfId="0">
      <alignment horizontal="left" vertical="center"/>
    </xf>
    <xf numFmtId="49" fontId="12" fillId="2" borderId="890" applyAlignment="1" pivotButton="0" quotePrefix="0" xfId="0">
      <alignment horizontal="center" vertical="center"/>
    </xf>
    <xf numFmtId="0" fontId="12" fillId="6" borderId="727" applyAlignment="1" pivotButton="0" quotePrefix="0" xfId="0">
      <alignment horizontal="left" vertical="center"/>
    </xf>
    <xf numFmtId="0" fontId="12" fillId="7" borderId="1" applyAlignment="1" pivotButton="0" quotePrefix="0" xfId="0">
      <alignment horizontal="left"/>
    </xf>
    <xf numFmtId="0" fontId="12" fillId="7" borderId="863" applyAlignment="1" pivotButton="0" quotePrefix="0" xfId="0">
      <alignment horizontal="left"/>
    </xf>
    <xf numFmtId="49" fontId="12" fillId="7" borderId="12" applyAlignment="1" pivotButton="0" quotePrefix="0" xfId="0">
      <alignment horizontal="center" vertical="center"/>
    </xf>
    <xf numFmtId="0" fontId="12" fillId="7" borderId="736" applyAlignment="1" pivotButton="0" quotePrefix="0" xfId="0">
      <alignment horizontal="left" vertical="center"/>
    </xf>
    <xf numFmtId="49" fontId="12" fillId="2" borderId="12" applyAlignment="1" pivotButton="0" quotePrefix="0" xfId="0">
      <alignment horizontal="center" vertical="center"/>
    </xf>
    <xf numFmtId="0" fontId="12" fillId="7" borderId="1027" applyAlignment="1" pivotButton="0" quotePrefix="0" xfId="0">
      <alignment horizontal="center" vertical="center"/>
    </xf>
    <xf numFmtId="0" fontId="2" fillId="0" borderId="1028" pivotButton="0" quotePrefix="0" xfId="0"/>
    <xf numFmtId="0" fontId="12" fillId="7" borderId="1029" applyAlignment="1" pivotButton="0" quotePrefix="0" xfId="0">
      <alignment horizontal="center" vertical="center"/>
    </xf>
    <xf numFmtId="0" fontId="2" fillId="0" borderId="1030" pivotButton="0" quotePrefix="0" xfId="0"/>
    <xf numFmtId="0" fontId="12" fillId="7" borderId="1028" applyAlignment="1" pivotButton="0" quotePrefix="0" xfId="0">
      <alignment horizontal="center" vertical="center"/>
    </xf>
    <xf numFmtId="49" fontId="29" fillId="7" borderId="246" applyAlignment="1" pivotButton="0" quotePrefix="0" xfId="0">
      <alignment horizontal="center" vertical="center"/>
    </xf>
    <xf numFmtId="0" fontId="29" fillId="7" borderId="1031" applyAlignment="1" pivotButton="0" quotePrefix="0" xfId="0">
      <alignment horizontal="center" vertical="center"/>
    </xf>
    <xf numFmtId="0" fontId="22" fillId="7" borderId="246" applyAlignment="1" pivotButton="0" quotePrefix="0" xfId="0">
      <alignment horizontal="center" vertical="center"/>
    </xf>
    <xf numFmtId="49" fontId="29" fillId="7" borderId="12" applyAlignment="1" pivotButton="0" quotePrefix="0" xfId="0">
      <alignment horizontal="center" vertical="center"/>
    </xf>
    <xf numFmtId="0" fontId="28" fillId="7" borderId="711" applyAlignment="1" pivotButton="0" quotePrefix="0" xfId="0">
      <alignment horizontal="left" vertical="center"/>
    </xf>
    <xf numFmtId="0" fontId="24" fillId="7" borderId="931" applyAlignment="1" pivotButton="0" quotePrefix="0" xfId="0">
      <alignment horizontal="center" vertical="center"/>
    </xf>
    <xf numFmtId="0" fontId="24" fillId="7" borderId="706" applyAlignment="1" pivotButton="0" quotePrefix="0" xfId="0">
      <alignment horizontal="center" vertical="center"/>
    </xf>
    <xf numFmtId="0" fontId="24" fillId="7" borderId="710" applyAlignment="1" pivotButton="0" quotePrefix="0" xfId="0">
      <alignment horizontal="center" vertical="center"/>
    </xf>
    <xf numFmtId="0" fontId="24" fillId="7" borderId="712" applyAlignment="1" pivotButton="0" quotePrefix="0" xfId="0">
      <alignment horizontal="center" vertical="center"/>
    </xf>
    <xf numFmtId="0" fontId="24" fillId="7" borderId="713" applyAlignment="1" pivotButton="0" quotePrefix="0" xfId="0">
      <alignment horizontal="center" vertical="center"/>
    </xf>
    <xf numFmtId="0" fontId="24" fillId="7" borderId="714" applyAlignment="1" pivotButton="0" quotePrefix="0" xfId="0">
      <alignment horizontal="center" vertical="center"/>
    </xf>
    <xf numFmtId="0" fontId="24" fillId="7" borderId="1" applyAlignment="1" pivotButton="0" quotePrefix="0" xfId="0">
      <alignment horizontal="center" vertical="center"/>
    </xf>
    <xf numFmtId="0" fontId="24" fillId="7" borderId="758" applyAlignment="1" pivotButton="0" quotePrefix="0" xfId="0">
      <alignment horizontal="center" vertical="center"/>
    </xf>
    <xf numFmtId="0" fontId="24" fillId="7" borderId="759" applyAlignment="1" pivotButton="0" quotePrefix="0" xfId="0">
      <alignment horizontal="center" vertical="center"/>
    </xf>
    <xf numFmtId="0" fontId="12" fillId="7" borderId="716" applyAlignment="1" pivotButton="0" quotePrefix="0" xfId="0">
      <alignment horizontal="left" vertical="center"/>
    </xf>
    <xf numFmtId="0" fontId="12" fillId="0" borderId="862" applyAlignment="1" pivotButton="0" quotePrefix="0" xfId="0">
      <alignment horizontal="right" vertical="center"/>
    </xf>
    <xf numFmtId="0" fontId="12" fillId="0" borderId="724" applyAlignment="1" pivotButton="0" quotePrefix="0" xfId="0">
      <alignment horizontal="left" vertical="center"/>
    </xf>
    <xf numFmtId="0" fontId="12" fillId="0" borderId="1032" applyAlignment="1" pivotButton="0" quotePrefix="0" xfId="0">
      <alignment horizontal="center" vertical="center"/>
    </xf>
    <xf numFmtId="49" fontId="12" fillId="7" borderId="726" applyAlignment="1" pivotButton="0" quotePrefix="0" xfId="0">
      <alignment horizontal="center" vertical="center"/>
    </xf>
    <xf numFmtId="0" fontId="12" fillId="7" borderId="862" applyAlignment="1" pivotButton="0" quotePrefix="0" xfId="0">
      <alignment horizontal="right" vertical="center"/>
    </xf>
    <xf numFmtId="0" fontId="12" fillId="0" borderId="1033" applyAlignment="1" pivotButton="0" quotePrefix="0" xfId="0">
      <alignment horizontal="center" vertical="center"/>
    </xf>
    <xf numFmtId="49" fontId="12" fillId="4" borderId="890" applyAlignment="1" pivotButton="0" quotePrefix="0" xfId="0">
      <alignment horizontal="center" vertical="center"/>
    </xf>
    <xf numFmtId="0" fontId="12" fillId="4" borderId="1033" applyAlignment="1" pivotButton="0" quotePrefix="0" xfId="0">
      <alignment horizontal="center" vertical="center"/>
    </xf>
    <xf numFmtId="0" fontId="12" fillId="7" borderId="1032" applyAlignment="1" pivotButton="0" quotePrefix="0" xfId="0">
      <alignment horizontal="center" vertical="center"/>
    </xf>
    <xf numFmtId="0" fontId="12" fillId="7" borderId="757" applyAlignment="1" pivotButton="0" quotePrefix="0" xfId="0">
      <alignment horizontal="left" vertical="center"/>
    </xf>
    <xf numFmtId="0" fontId="12" fillId="0" borderId="865" applyAlignment="1" pivotButton="0" quotePrefix="0" xfId="0">
      <alignment horizontal="center" vertical="center"/>
    </xf>
    <xf numFmtId="0" fontId="11" fillId="7" borderId="1032" applyAlignment="1" pivotButton="0" quotePrefix="0" xfId="0">
      <alignment horizontal="center" vertical="center"/>
    </xf>
    <xf numFmtId="0" fontId="3" fillId="7" borderId="890" applyAlignment="1" pivotButton="0" quotePrefix="0" xfId="0">
      <alignment horizontal="left" vertical="center"/>
    </xf>
    <xf numFmtId="0" fontId="12" fillId="7" borderId="1033" applyAlignment="1" pivotButton="0" quotePrefix="0" xfId="0">
      <alignment horizontal="center" vertical="center"/>
    </xf>
    <xf numFmtId="49" fontId="16" fillId="7" borderId="861" applyAlignment="1" pivotButton="0" quotePrefix="0" xfId="0">
      <alignment horizontal="center" vertical="center"/>
    </xf>
    <xf numFmtId="0" fontId="16" fillId="7" borderId="861" applyAlignment="1" pivotButton="0" quotePrefix="0" xfId="0">
      <alignment horizontal="left" vertical="center"/>
    </xf>
    <xf numFmtId="0" fontId="16" fillId="7" borderId="861" applyAlignment="1" pivotButton="0" quotePrefix="0" xfId="0">
      <alignment horizontal="center" vertical="center"/>
    </xf>
    <xf numFmtId="0" fontId="12" fillId="7" borderId="861" applyAlignment="1" pivotButton="0" quotePrefix="0" xfId="0">
      <alignment horizontal="center" vertical="center"/>
    </xf>
    <xf numFmtId="0" fontId="17" fillId="7" borderId="861" applyAlignment="1" pivotButton="0" quotePrefix="0" xfId="0">
      <alignment horizontal="left" vertical="center"/>
    </xf>
    <xf numFmtId="0" fontId="23" fillId="0" borderId="16" pivotButton="0" quotePrefix="0" xfId="0"/>
    <xf numFmtId="0" fontId="17" fillId="7" borderId="25" applyAlignment="1" pivotButton="0" quotePrefix="0" xfId="0">
      <alignment horizontal="center" vertical="center"/>
    </xf>
    <xf numFmtId="0" fontId="17" fillId="7" borderId="791" applyAlignment="1" pivotButton="0" quotePrefix="0" xfId="0">
      <alignment horizontal="center" vertical="center"/>
    </xf>
    <xf numFmtId="0" fontId="12" fillId="7" borderId="840" applyAlignment="1" pivotButton="0" quotePrefix="0" xfId="0">
      <alignment horizontal="center" vertical="center"/>
    </xf>
    <xf numFmtId="0" fontId="12" fillId="7" borderId="841" applyAlignment="1" pivotButton="0" quotePrefix="0" xfId="0">
      <alignment horizontal="center" vertical="center"/>
    </xf>
    <xf numFmtId="49" fontId="16" fillId="7" borderId="681" applyAlignment="1" pivotButton="0" quotePrefix="0" xfId="0">
      <alignment horizontal="center" vertical="center"/>
    </xf>
    <xf numFmtId="0" fontId="11" fillId="7" borderId="859" applyAlignment="1" pivotButton="0" quotePrefix="0" xfId="0">
      <alignment horizontal="center" vertical="center"/>
    </xf>
    <xf numFmtId="0" fontId="11" fillId="7" borderId="889" applyAlignment="1" pivotButton="0" quotePrefix="0" xfId="0">
      <alignment horizontal="center" vertical="center"/>
    </xf>
    <xf numFmtId="49" fontId="13" fillId="7" borderId="726" applyAlignment="1" pivotButton="0" quotePrefix="0" xfId="0">
      <alignment horizontal="left" vertical="center"/>
    </xf>
    <xf numFmtId="49" fontId="13" fillId="7" borderId="739" applyAlignment="1" pivotButton="0" quotePrefix="0" xfId="0">
      <alignment horizontal="left" vertical="center"/>
    </xf>
    <xf numFmtId="49" fontId="11" fillId="7" borderId="723" applyAlignment="1" pivotButton="0" quotePrefix="0" xfId="0">
      <alignment horizontal="center" vertical="center"/>
    </xf>
    <xf numFmtId="0" fontId="12" fillId="7" borderId="1034" applyAlignment="1" pivotButton="0" quotePrefix="0" xfId="0">
      <alignment horizontal="center" vertical="center"/>
    </xf>
    <xf numFmtId="0" fontId="12" fillId="7" borderId="939" applyAlignment="1" pivotButton="0" quotePrefix="0" xfId="0">
      <alignment horizontal="center" vertical="center"/>
    </xf>
    <xf numFmtId="0" fontId="12" fillId="7" borderId="937" applyAlignment="1" pivotButton="0" quotePrefix="0" xfId="0">
      <alignment horizontal="center" vertical="center"/>
    </xf>
    <xf numFmtId="0" fontId="12" fillId="7" borderId="935" applyAlignment="1" pivotButton="0" quotePrefix="0" xfId="0">
      <alignment horizontal="center" vertical="center"/>
    </xf>
    <xf numFmtId="0" fontId="12" fillId="7" borderId="946" applyAlignment="1" pivotButton="0" quotePrefix="0" xfId="0">
      <alignment horizontal="center" vertical="center"/>
    </xf>
    <xf numFmtId="0" fontId="12" fillId="7" borderId="962" applyAlignment="1" pivotButton="0" quotePrefix="0" xfId="0">
      <alignment horizontal="center" vertical="center"/>
    </xf>
    <xf numFmtId="0" fontId="12" fillId="7" borderId="1035" applyAlignment="1" pivotButton="0" quotePrefix="0" xfId="0">
      <alignment horizontal="center" vertical="center"/>
    </xf>
    <xf numFmtId="49" fontId="13" fillId="7" borderId="720" applyAlignment="1" pivotButton="0" quotePrefix="0" xfId="0">
      <alignment horizontal="left" vertical="center"/>
    </xf>
    <xf numFmtId="49" fontId="11" fillId="7" borderId="735" applyAlignment="1" pivotButton="0" quotePrefix="0" xfId="0">
      <alignment horizontal="center" vertical="center"/>
    </xf>
    <xf numFmtId="0" fontId="12" fillId="7" borderId="933" applyAlignment="1" pivotButton="0" quotePrefix="0" xfId="0">
      <alignment horizontal="center" vertical="center"/>
    </xf>
    <xf numFmtId="0" fontId="11" fillId="7" borderId="933" applyAlignment="1" pivotButton="0" quotePrefix="0" xfId="0">
      <alignment horizontal="center" vertical="center"/>
    </xf>
    <xf numFmtId="0" fontId="12" fillId="7" borderId="187" applyAlignment="1" pivotButton="0" quotePrefix="0" xfId="0">
      <alignment vertical="center"/>
    </xf>
    <xf numFmtId="0" fontId="12" fillId="7" borderId="758" applyAlignment="1" pivotButton="0" quotePrefix="0" xfId="0">
      <alignment vertical="center"/>
    </xf>
    <xf numFmtId="0" fontId="12" fillId="7" borderId="74" applyAlignment="1" pivotButton="0" quotePrefix="0" xfId="0">
      <alignment vertical="center"/>
    </xf>
    <xf numFmtId="0" fontId="12" fillId="7" borderId="1" applyAlignment="1" pivotButton="0" quotePrefix="0" xfId="0">
      <alignment vertical="center"/>
    </xf>
    <xf numFmtId="0" fontId="12" fillId="7" borderId="729" applyAlignment="1" pivotButton="0" quotePrefix="0" xfId="0">
      <alignment vertical="center"/>
    </xf>
    <xf numFmtId="0" fontId="12" fillId="7" borderId="759" applyAlignment="1" pivotButton="0" quotePrefix="0" xfId="0">
      <alignment vertical="center"/>
    </xf>
    <xf numFmtId="0" fontId="12" fillId="7" borderId="19" applyAlignment="1" pivotButton="0" quotePrefix="0" xfId="0">
      <alignment vertical="center"/>
    </xf>
    <xf numFmtId="0" fontId="12" fillId="7" borderId="724" applyAlignment="1" pivotButton="0" quotePrefix="0" xfId="0">
      <alignment vertical="center"/>
    </xf>
    <xf numFmtId="0" fontId="12" fillId="7" borderId="731" applyAlignment="1" pivotButton="0" quotePrefix="0" xfId="0">
      <alignment vertical="center"/>
    </xf>
    <xf numFmtId="0" fontId="12" fillId="7" borderId="728" applyAlignment="1" pivotButton="0" quotePrefix="0" xfId="0">
      <alignment vertical="center"/>
    </xf>
    <xf numFmtId="0" fontId="12" fillId="7" borderId="718" applyAlignment="1" pivotButton="0" quotePrefix="0" xfId="0">
      <alignment vertical="center"/>
    </xf>
    <xf numFmtId="0" fontId="12" fillId="7" borderId="730" applyAlignment="1" pivotButton="0" quotePrefix="0" xfId="0">
      <alignment vertical="center"/>
    </xf>
    <xf numFmtId="0" fontId="12" fillId="7" borderId="873" applyAlignment="1" pivotButton="0" quotePrefix="0" xfId="0">
      <alignment vertical="center"/>
    </xf>
    <xf numFmtId="0" fontId="12" fillId="7" borderId="172" applyAlignment="1" pivotButton="0" quotePrefix="0" xfId="0">
      <alignment vertical="center"/>
    </xf>
    <xf numFmtId="0" fontId="12" fillId="7" borderId="872" applyAlignment="1" pivotButton="0" quotePrefix="0" xfId="0">
      <alignment vertical="center"/>
    </xf>
    <xf numFmtId="0" fontId="12" fillId="7" borderId="717" applyAlignment="1" pivotButton="0" quotePrefix="0" xfId="0">
      <alignment vertical="center"/>
    </xf>
    <xf numFmtId="49" fontId="24" fillId="7" borderId="179" applyAlignment="1" pivotButton="0" quotePrefix="0" xfId="0">
      <alignment horizontal="center" vertical="center"/>
    </xf>
    <xf numFmtId="0" fontId="25" fillId="7" borderId="179" applyAlignment="1" pivotButton="0" quotePrefix="0" xfId="0">
      <alignment horizontal="left" vertical="center"/>
    </xf>
    <xf numFmtId="0" fontId="25" fillId="7" borderId="776" applyAlignment="1" pivotButton="0" quotePrefix="0" xfId="0">
      <alignment horizontal="left" vertical="center"/>
    </xf>
    <xf numFmtId="0" fontId="24" fillId="7" borderId="740" applyAlignment="1" pivotButton="0" quotePrefix="0" xfId="0">
      <alignment horizontal="center" vertical="center"/>
    </xf>
    <xf numFmtId="0" fontId="24" fillId="7" borderId="744" applyAlignment="1" pivotButton="0" quotePrefix="0" xfId="0">
      <alignment horizontal="center" vertical="center"/>
    </xf>
    <xf numFmtId="0" fontId="24" fillId="7" borderId="741" applyAlignment="1" pivotButton="0" quotePrefix="0" xfId="0">
      <alignment horizontal="center" vertical="center"/>
    </xf>
    <xf numFmtId="0" fontId="24" fillId="7" borderId="209" applyAlignment="1" pivotButton="0" quotePrefix="0" xfId="0">
      <alignment horizontal="center" vertical="center"/>
    </xf>
    <xf numFmtId="0" fontId="24" fillId="7" borderId="210" applyAlignment="1" pivotButton="0" quotePrefix="0" xfId="0">
      <alignment horizontal="center" vertical="center"/>
    </xf>
    <xf numFmtId="0" fontId="24" fillId="7" borderId="1028" applyAlignment="1" pivotButton="0" quotePrefix="0" xfId="0">
      <alignment horizontal="center" vertical="center"/>
    </xf>
    <xf numFmtId="0" fontId="24" fillId="7" borderId="1029" applyAlignment="1" pivotButton="0" quotePrefix="0" xfId="0">
      <alignment horizontal="center" vertical="center"/>
    </xf>
    <xf numFmtId="0" fontId="24" fillId="7" borderId="179" applyAlignment="1" pivotButton="0" quotePrefix="0" xfId="0">
      <alignment horizontal="center" vertical="center"/>
    </xf>
    <xf numFmtId="0" fontId="24" fillId="7" borderId="747" applyAlignment="1" pivotButton="0" quotePrefix="0" xfId="0">
      <alignment horizontal="center" vertical="center"/>
    </xf>
    <xf numFmtId="0" fontId="24" fillId="7" borderId="1036" applyAlignment="1" pivotButton="0" quotePrefix="0" xfId="0">
      <alignment horizontal="center" vertical="center"/>
    </xf>
    <xf numFmtId="0" fontId="24" fillId="7" borderId="740" applyAlignment="1" pivotButton="0" quotePrefix="0" xfId="0">
      <alignment vertical="center"/>
    </xf>
    <xf numFmtId="0" fontId="24" fillId="7" borderId="217" applyAlignment="1" pivotButton="0" quotePrefix="0" xfId="0">
      <alignment horizontal="center" vertical="center"/>
    </xf>
    <xf numFmtId="0" fontId="24" fillId="7" borderId="215" applyAlignment="1" pivotButton="0" quotePrefix="0" xfId="0">
      <alignment horizontal="center" vertical="center"/>
    </xf>
    <xf numFmtId="0" fontId="24" fillId="7" borderId="218" applyAlignment="1" pivotButton="0" quotePrefix="0" xfId="0">
      <alignment horizontal="center" vertical="center"/>
    </xf>
    <xf numFmtId="0" fontId="24" fillId="7" borderId="209" applyAlignment="1" pivotButton="0" quotePrefix="0" xfId="0">
      <alignment vertical="center"/>
    </xf>
    <xf numFmtId="0" fontId="12" fillId="7" borderId="179" applyAlignment="1" pivotButton="0" quotePrefix="0" xfId="0">
      <alignment horizontal="left" vertical="center"/>
    </xf>
    <xf numFmtId="0" fontId="24" fillId="0" borderId="1" applyAlignment="1" pivotButton="0" quotePrefix="0" xfId="0">
      <alignment vertical="center"/>
    </xf>
    <xf numFmtId="0" fontId="61" fillId="0" borderId="1" pivotButton="0" quotePrefix="0" xfId="0"/>
    <xf numFmtId="0" fontId="29" fillId="0" borderId="710" applyAlignment="1" pivotButton="0" quotePrefix="0" xfId="0">
      <alignment horizontal="center" vertical="center"/>
    </xf>
    <xf numFmtId="0" fontId="29" fillId="0" borderId="705" applyAlignment="1" pivotButton="0" quotePrefix="0" xfId="0">
      <alignment horizontal="center" vertical="center"/>
    </xf>
    <xf numFmtId="49" fontId="29" fillId="0" borderId="709" applyAlignment="1" pivotButton="0" quotePrefix="0" xfId="0">
      <alignment horizontal="center" vertical="center"/>
    </xf>
    <xf numFmtId="1" fontId="29" fillId="0" borderId="931" applyAlignment="1" pivotButton="0" quotePrefix="0" xfId="0">
      <alignment horizontal="center" vertical="center"/>
    </xf>
    <xf numFmtId="1" fontId="29" fillId="0" borderId="709" applyAlignment="1" pivotButton="0" quotePrefix="0" xfId="0">
      <alignment horizontal="center" vertical="center"/>
    </xf>
    <xf numFmtId="0" fontId="29" fillId="0" borderId="707" applyAlignment="1" pivotButton="0" quotePrefix="0" xfId="0">
      <alignment horizontal="center" vertical="center"/>
    </xf>
    <xf numFmtId="0" fontId="29" fillId="0" borderId="1037" applyAlignment="1" pivotButton="0" quotePrefix="0" xfId="0">
      <alignment horizontal="center" vertical="center"/>
    </xf>
    <xf numFmtId="0" fontId="29" fillId="0" borderId="1038" applyAlignment="1" pivotButton="0" quotePrefix="0" xfId="0">
      <alignment horizontal="center" vertical="center"/>
    </xf>
    <xf numFmtId="0" fontId="29" fillId="0" borderId="615" applyAlignment="1" pivotButton="0" quotePrefix="0" xfId="0">
      <alignment horizontal="center" vertical="center"/>
    </xf>
    <xf numFmtId="0" fontId="29" fillId="0" borderId="1039" applyAlignment="1" pivotButton="0" quotePrefix="0" xfId="0">
      <alignment horizontal="center" vertical="center"/>
    </xf>
    <xf numFmtId="0" fontId="29" fillId="0" borderId="711" applyAlignment="1" pivotButton="0" quotePrefix="0" xfId="0">
      <alignment horizontal="center" vertical="center"/>
    </xf>
    <xf numFmtId="0" fontId="12" fillId="0" borderId="711" applyAlignment="1" pivotButton="0" quotePrefix="0" xfId="0">
      <alignment horizontal="center" vertical="center"/>
    </xf>
    <xf numFmtId="2" fontId="29" fillId="0" borderId="718" applyAlignment="1" pivotButton="0" quotePrefix="0" xfId="0">
      <alignment vertical="center"/>
    </xf>
    <xf numFmtId="2" fontId="29" fillId="0" borderId="725" applyAlignment="1" pivotButton="0" quotePrefix="0" xfId="0">
      <alignment vertical="center"/>
    </xf>
    <xf numFmtId="49" fontId="29" fillId="0" borderId="718" applyAlignment="1" pivotButton="0" quotePrefix="0" xfId="0">
      <alignment horizontal="center" vertical="center"/>
    </xf>
    <xf numFmtId="1" fontId="22" fillId="0" borderId="904" applyAlignment="1" pivotButton="0" quotePrefix="0" xfId="0">
      <alignment horizontal="center" vertical="center"/>
    </xf>
    <xf numFmtId="1" fontId="29" fillId="0" borderId="721" applyAlignment="1" pivotButton="0" quotePrefix="0" xfId="0">
      <alignment horizontal="center" vertical="center"/>
    </xf>
    <xf numFmtId="0" fontId="22" fillId="0" borderId="757" applyAlignment="1" pivotButton="0" quotePrefix="0" xfId="0">
      <alignment horizontal="center" vertical="center"/>
    </xf>
    <xf numFmtId="1" fontId="22" fillId="0" borderId="732" applyAlignment="1" pivotButton="0" quotePrefix="0" xfId="0">
      <alignment horizontal="center" vertical="center"/>
    </xf>
    <xf numFmtId="1" fontId="22" fillId="0" borderId="736" applyAlignment="1" pivotButton="0" quotePrefix="0" xfId="0">
      <alignment horizontal="center" vertical="center"/>
    </xf>
    <xf numFmtId="0" fontId="22" fillId="0" borderId="737" applyAlignment="1" pivotButton="0" quotePrefix="0" xfId="0">
      <alignment horizontal="center" vertical="center"/>
    </xf>
    <xf numFmtId="49" fontId="28" fillId="0" borderId="722" applyAlignment="1" pivotButton="0" quotePrefix="0" xfId="0">
      <alignment horizontal="left" vertical="center"/>
    </xf>
    <xf numFmtId="2" fontId="29" fillId="0" borderId="717" applyAlignment="1" pivotButton="0" quotePrefix="0" xfId="0">
      <alignment vertical="center"/>
    </xf>
    <xf numFmtId="0" fontId="29" fillId="0" borderId="904" applyAlignment="1" pivotButton="0" quotePrefix="0" xfId="0">
      <alignment horizontal="center" vertical="center"/>
    </xf>
    <xf numFmtId="0" fontId="22" fillId="0" borderId="732" applyAlignment="1" pivotButton="0" quotePrefix="0" xfId="0">
      <alignment horizontal="center" vertical="center"/>
    </xf>
    <xf numFmtId="0" fontId="29" fillId="0" borderId="720" applyAlignment="1" pivotButton="0" quotePrefix="0" xfId="0">
      <alignment horizontal="center" vertical="center"/>
    </xf>
    <xf numFmtId="0" fontId="29" fillId="0" borderId="717" applyAlignment="1" pivotButton="0" quotePrefix="0" xfId="0">
      <alignment vertical="center"/>
    </xf>
    <xf numFmtId="1" fontId="11" fillId="0" borderId="758" applyAlignment="1" pivotButton="0" quotePrefix="0" xfId="0">
      <alignment horizontal="center" vertical="center"/>
    </xf>
    <xf numFmtId="1" fontId="11" fillId="0" borderId="759" applyAlignment="1" pivotButton="0" quotePrefix="0" xfId="0">
      <alignment horizontal="center" vertical="center"/>
    </xf>
    <xf numFmtId="1" fontId="11" fillId="0" borderId="736" applyAlignment="1" pivotButton="0" quotePrefix="0" xfId="0">
      <alignment horizontal="center" vertical="center"/>
    </xf>
    <xf numFmtId="1" fontId="11" fillId="0" borderId="719" applyAlignment="1" pivotButton="0" quotePrefix="0" xfId="0">
      <alignment horizontal="center" vertical="center"/>
    </xf>
    <xf numFmtId="1" fontId="11" fillId="0" borderId="730" applyAlignment="1" pivotButton="0" quotePrefix="0" xfId="0">
      <alignment horizontal="center" vertical="center"/>
    </xf>
    <xf numFmtId="1" fontId="11" fillId="0" borderId="731" applyAlignment="1" pivotButton="0" quotePrefix="0" xfId="0">
      <alignment horizontal="center" vertical="center"/>
    </xf>
    <xf numFmtId="1" fontId="11" fillId="0" borderId="727" applyAlignment="1" pivotButton="0" quotePrefix="0" xfId="0">
      <alignment horizontal="center" vertical="center"/>
    </xf>
    <xf numFmtId="1" fontId="11" fillId="0" borderId="725" applyAlignment="1" pivotButton="0" quotePrefix="0" xfId="0">
      <alignment horizontal="center" vertical="center"/>
    </xf>
    <xf numFmtId="1" fontId="29" fillId="0" borderId="904" applyAlignment="1" pivotButton="0" quotePrefix="0" xfId="0">
      <alignment horizontal="center" vertical="center"/>
    </xf>
    <xf numFmtId="1" fontId="22" fillId="0" borderId="757" applyAlignment="1" pivotButton="0" quotePrefix="0" xfId="0">
      <alignment horizontal="center" vertical="center"/>
    </xf>
    <xf numFmtId="1" fontId="11" fillId="0" borderId="717" applyAlignment="1" pivotButton="0" quotePrefix="0" xfId="0">
      <alignment horizontal="center" vertical="center"/>
    </xf>
    <xf numFmtId="49" fontId="28" fillId="0" borderId="243" applyAlignment="1" pivotButton="0" quotePrefix="0" xfId="0">
      <alignment horizontal="left" vertical="center"/>
    </xf>
    <xf numFmtId="2" fontId="29" fillId="0" borderId="740" applyAlignment="1" pivotButton="0" quotePrefix="0" xfId="0">
      <alignment vertical="center"/>
    </xf>
    <xf numFmtId="2" fontId="29" fillId="0" borderId="741" applyAlignment="1" pivotButton="0" quotePrefix="0" xfId="0">
      <alignment vertical="center"/>
    </xf>
    <xf numFmtId="2" fontId="29" fillId="0" borderId="746" applyAlignment="1" pivotButton="0" quotePrefix="0" xfId="0">
      <alignment vertical="center"/>
    </xf>
    <xf numFmtId="49" fontId="29" fillId="0" borderId="741" applyAlignment="1" pivotButton="0" quotePrefix="0" xfId="0">
      <alignment horizontal="center" vertical="center"/>
    </xf>
    <xf numFmtId="0" fontId="29" fillId="0" borderId="1027" applyAlignment="1" pivotButton="0" quotePrefix="0" xfId="0">
      <alignment horizontal="center" vertical="center"/>
    </xf>
    <xf numFmtId="1" fontId="29" fillId="0" borderId="1029" applyAlignment="1" pivotButton="0" quotePrefix="0" xfId="0">
      <alignment horizontal="center" vertical="center"/>
    </xf>
    <xf numFmtId="0" fontId="29" fillId="0" borderId="1028" applyAlignment="1" pivotButton="0" quotePrefix="0" xfId="0">
      <alignment horizontal="center" vertical="center"/>
    </xf>
    <xf numFmtId="1" fontId="22" fillId="0" borderId="179" applyAlignment="1" pivotButton="0" quotePrefix="0" xfId="0">
      <alignment horizontal="center" vertical="center"/>
    </xf>
    <xf numFmtId="0" fontId="22" fillId="0" borderId="210" applyAlignment="1" pivotButton="0" quotePrefix="0" xfId="0">
      <alignment horizontal="center" vertical="center"/>
    </xf>
    <xf numFmtId="0" fontId="29" fillId="0" borderId="514" applyAlignment="1" pivotButton="0" quotePrefix="0" xfId="0">
      <alignment horizontal="center" vertical="center"/>
    </xf>
    <xf numFmtId="0" fontId="29" fillId="0" borderId="28" applyAlignment="1" pivotButton="0" quotePrefix="0" xfId="0">
      <alignment horizontal="center" vertical="center"/>
    </xf>
    <xf numFmtId="0" fontId="29" fillId="0" borderId="201" applyAlignment="1" pivotButton="0" quotePrefix="0" xfId="0">
      <alignment vertical="center"/>
    </xf>
    <xf numFmtId="1" fontId="11" fillId="0" borderId="747" applyAlignment="1" pivotButton="0" quotePrefix="0" xfId="0">
      <alignment horizontal="center" vertical="center"/>
    </xf>
    <xf numFmtId="1" fontId="11" fillId="0" borderId="217" applyAlignment="1" pivotButton="0" quotePrefix="0" xfId="0">
      <alignment horizontal="center" vertical="center"/>
    </xf>
    <xf numFmtId="1" fontId="11" fillId="0" borderId="218" applyAlignment="1" pivotButton="0" quotePrefix="0" xfId="0">
      <alignment horizontal="center" vertical="center"/>
    </xf>
    <xf numFmtId="1" fontId="11" fillId="0" borderId="1027" applyAlignment="1" pivotButton="0" quotePrefix="0" xfId="0">
      <alignment horizontal="center" vertical="center"/>
    </xf>
    <xf numFmtId="0" fontId="29" fillId="0" borderId="544" applyAlignment="1" pivotButton="0" quotePrefix="0" xfId="0">
      <alignment horizontal="center" vertical="center"/>
    </xf>
    <xf numFmtId="0" fontId="28" fillId="0" borderId="246" applyAlignment="1" pivotButton="0" quotePrefix="0" xfId="0">
      <alignment horizontal="center" vertical="center"/>
    </xf>
    <xf numFmtId="0" fontId="28" fillId="0" borderId="491" applyAlignment="1" pivotButton="0" quotePrefix="0" xfId="0">
      <alignment horizontal="center" vertical="center"/>
    </xf>
    <xf numFmtId="0" fontId="34" fillId="0" borderId="246" applyAlignment="1" pivotButton="0" quotePrefix="0" xfId="0">
      <alignment horizontal="left" vertical="center"/>
    </xf>
    <xf numFmtId="0" fontId="34" fillId="0" borderId="505" applyAlignment="1" pivotButton="0" quotePrefix="0" xfId="0">
      <alignment horizontal="left" vertical="center"/>
    </xf>
    <xf numFmtId="0" fontId="12" fillId="0" borderId="294" applyAlignment="1" pivotButton="0" quotePrefix="0" xfId="0">
      <alignment horizontal="center" vertical="center"/>
    </xf>
    <xf numFmtId="0" fontId="34" fillId="0" borderId="818" applyAlignment="1" pivotButton="0" quotePrefix="0" xfId="0">
      <alignment horizontal="left" vertical="center"/>
    </xf>
    <xf numFmtId="0" fontId="34" fillId="0" borderId="691" applyAlignment="1" pivotButton="0" quotePrefix="0" xfId="0">
      <alignment horizontal="left" vertical="center"/>
    </xf>
    <xf numFmtId="0" fontId="2" fillId="0" borderId="670" pivotButton="0" quotePrefix="0" xfId="0"/>
    <xf numFmtId="0" fontId="12" fillId="0" borderId="897" applyAlignment="1" pivotButton="0" quotePrefix="0" xfId="0">
      <alignment horizontal="center" vertical="center"/>
    </xf>
    <xf numFmtId="0" fontId="12" fillId="0" borderId="898" applyAlignment="1" pivotButton="0" quotePrefix="0" xfId="0">
      <alignment horizontal="center" vertical="center"/>
    </xf>
    <xf numFmtId="0" fontId="2" fillId="0" borderId="1040" pivotButton="0" quotePrefix="0" xfId="0"/>
    <xf numFmtId="0" fontId="62" fillId="0" borderId="1" pivotButton="0" quotePrefix="0" xfId="0"/>
    <xf numFmtId="0" fontId="5" fillId="0" borderId="25" applyAlignment="1" pivotButton="0" quotePrefix="0" xfId="0">
      <alignment horizontal="center" vertical="center"/>
    </xf>
    <xf numFmtId="1" fontId="17" fillId="0" borderId="702" applyAlignment="1" pivotButton="0" quotePrefix="0" xfId="0">
      <alignment horizontal="center" vertical="center"/>
    </xf>
    <xf numFmtId="0" fontId="12" fillId="0" borderId="489" applyAlignment="1" pivotButton="0" quotePrefix="0" xfId="0">
      <alignment horizontal="center" vertical="center"/>
    </xf>
    <xf numFmtId="1" fontId="17" fillId="0" borderId="246" applyAlignment="1" pivotButton="0" quotePrefix="0" xfId="0">
      <alignment horizontal="center" vertical="center"/>
    </xf>
    <xf numFmtId="0" fontId="12" fillId="0" borderId="1041" applyAlignment="1" pivotButton="0" quotePrefix="0" xfId="0">
      <alignment horizontal="center" vertical="center"/>
    </xf>
    <xf numFmtId="0" fontId="2" fillId="0" borderId="1042" pivotButton="0" quotePrefix="0" xfId="0"/>
    <xf numFmtId="0" fontId="12" fillId="0" borderId="7" applyAlignment="1" pivotButton="0" quotePrefix="0" xfId="0">
      <alignment horizontal="justify" vertical="center"/>
    </xf>
    <xf numFmtId="49" fontId="17" fillId="0" borderId="186" applyAlignment="1" pivotButton="0" quotePrefix="0" xfId="0">
      <alignment horizontal="center" vertical="center"/>
    </xf>
    <xf numFmtId="49" fontId="17" fillId="0" borderId="179" applyAlignment="1" pivotButton="0" quotePrefix="0" xfId="0">
      <alignment horizontal="center" vertical="center"/>
    </xf>
    <xf numFmtId="0" fontId="34" fillId="0" borderId="194" applyAlignment="1" pivotButton="0" quotePrefix="0" xfId="0">
      <alignment horizontal="left"/>
    </xf>
    <xf numFmtId="0" fontId="59" fillId="0" borderId="1" pivotButton="0" quotePrefix="0" xfId="0"/>
    <xf numFmtId="1" fontId="44" fillId="0" borderId="1" applyAlignment="1" pivotButton="0" quotePrefix="0" xfId="0">
      <alignment horizontal="left"/>
    </xf>
    <xf numFmtId="1" fontId="44" fillId="0" borderId="1" applyAlignment="1" pivotButton="0" quotePrefix="0" xfId="0">
      <alignment horizontal="center"/>
    </xf>
    <xf numFmtId="0" fontId="16" fillId="0" borderId="1043" applyAlignment="1" pivotButton="0" quotePrefix="0" xfId="0">
      <alignment horizontal="center" vertical="center"/>
    </xf>
    <xf numFmtId="0" fontId="17" fillId="0" borderId="1044" applyAlignment="1" pivotButton="0" quotePrefix="0" xfId="0">
      <alignment horizontal="center" vertical="center"/>
    </xf>
    <xf numFmtId="0" fontId="2" fillId="0" borderId="1045" pivotButton="0" quotePrefix="0" xfId="0"/>
    <xf numFmtId="0" fontId="12" fillId="0" borderId="1046" applyAlignment="1" pivotButton="0" quotePrefix="0" xfId="0">
      <alignment horizontal="left" vertical="center"/>
    </xf>
    <xf numFmtId="0" fontId="12" fillId="0" borderId="1044" applyAlignment="1" pivotButton="0" quotePrefix="0" xfId="0">
      <alignment horizontal="center" vertical="center"/>
    </xf>
    <xf numFmtId="0" fontId="17" fillId="0" borderId="897" applyAlignment="1" pivotButton="0" quotePrefix="0" xfId="0">
      <alignment horizontal="center" vertical="center"/>
    </xf>
    <xf numFmtId="0" fontId="17" fillId="0" borderId="898" applyAlignment="1" pivotButton="0" quotePrefix="0" xfId="0">
      <alignment horizontal="center" vertical="center"/>
    </xf>
    <xf numFmtId="0" fontId="2" fillId="0" borderId="1047" pivotButton="0" quotePrefix="0" xfId="0"/>
    <xf numFmtId="0" fontId="2" fillId="0" borderId="1048" pivotButton="0" quotePrefix="0" xfId="0"/>
    <xf numFmtId="0" fontId="18" fillId="0" borderId="16" applyAlignment="1" pivotButton="0" quotePrefix="0" xfId="0">
      <alignment horizontal="center" vertical="center"/>
    </xf>
    <xf numFmtId="0" fontId="18" fillId="0" borderId="1049" applyAlignment="1" pivotButton="0" quotePrefix="0" xfId="0">
      <alignment horizontal="left" vertical="center"/>
    </xf>
    <xf numFmtId="0" fontId="18" fillId="0" borderId="1049" applyAlignment="1" pivotButton="0" quotePrefix="0" xfId="0">
      <alignment horizontal="center" vertical="center"/>
    </xf>
    <xf numFmtId="0" fontId="16" fillId="0" borderId="1049" applyAlignment="1" pivotButton="0" quotePrefix="0" xfId="0">
      <alignment horizontal="center" vertical="center"/>
    </xf>
    <xf numFmtId="49" fontId="18" fillId="0" borderId="1049" applyAlignment="1" pivotButton="0" quotePrefix="0" xfId="0">
      <alignment horizontal="center" vertical="center"/>
    </xf>
    <xf numFmtId="0" fontId="18" fillId="0" borderId="1049" applyAlignment="1" pivotButton="0" quotePrefix="0" xfId="0">
      <alignment horizontal="center"/>
    </xf>
    <xf numFmtId="0" fontId="18" fillId="0" borderId="1050" applyAlignment="1" pivotButton="0" quotePrefix="0" xfId="0">
      <alignment horizontal="center"/>
    </xf>
    <xf numFmtId="0" fontId="12" fillId="0" borderId="893" applyAlignment="1" pivotButton="0" quotePrefix="0" xfId="0">
      <alignment horizontal="center" vertical="center"/>
    </xf>
    <xf numFmtId="0" fontId="12" fillId="0" borderId="1049" applyAlignment="1" pivotButton="0" quotePrefix="0" xfId="0">
      <alignment horizontal="center" vertical="center"/>
    </xf>
    <xf numFmtId="0" fontId="11" fillId="0" borderId="1049" applyAlignment="1" pivotButton="0" quotePrefix="0" xfId="0">
      <alignment horizontal="center" vertical="center"/>
    </xf>
    <xf numFmtId="0" fontId="18" fillId="0" borderId="1051" applyAlignment="1" pivotButton="0" quotePrefix="0" xfId="0">
      <alignment horizontal="center" vertical="center"/>
    </xf>
    <xf numFmtId="0" fontId="18" fillId="0" borderId="773" applyAlignment="1" pivotButton="0" quotePrefix="0" xfId="0">
      <alignment horizontal="center" vertical="center"/>
    </xf>
    <xf numFmtId="49" fontId="18" fillId="0" borderId="773" applyAlignment="1" pivotButton="0" quotePrefix="0" xfId="0">
      <alignment horizontal="center" vertical="center"/>
    </xf>
    <xf numFmtId="0" fontId="18" fillId="0" borderId="774" applyAlignment="1" pivotButton="0" quotePrefix="0" xfId="0">
      <alignment horizontal="center" vertical="center"/>
    </xf>
    <xf numFmtId="0" fontId="11" fillId="0" borderId="773" applyAlignment="1" pivotButton="0" quotePrefix="0" xfId="0">
      <alignment horizontal="center" vertical="center"/>
    </xf>
    <xf numFmtId="0" fontId="18" fillId="0" borderId="1052" applyAlignment="1" pivotButton="0" quotePrefix="0" xfId="0">
      <alignment horizontal="center" vertical="center"/>
    </xf>
    <xf numFmtId="0" fontId="18" fillId="0" borderId="897" applyAlignment="1" pivotButton="0" quotePrefix="0" xfId="0">
      <alignment horizontal="center" vertical="center"/>
    </xf>
    <xf numFmtId="0" fontId="16" fillId="0" borderId="897" applyAlignment="1" pivotButton="0" quotePrefix="0" xfId="0">
      <alignment horizontal="center" vertical="center"/>
    </xf>
    <xf numFmtId="49" fontId="18" fillId="0" borderId="897" applyAlignment="1" pivotButton="0" quotePrefix="0" xfId="0">
      <alignment horizontal="center" vertical="center"/>
    </xf>
    <xf numFmtId="0" fontId="18" fillId="0" borderId="898" applyAlignment="1" pivotButton="0" quotePrefix="0" xfId="0">
      <alignment horizontal="center" vertical="center"/>
    </xf>
    <xf numFmtId="0" fontId="12" fillId="0" borderId="1053" applyAlignment="1" pivotButton="0" quotePrefix="0" xfId="0">
      <alignment horizontal="center" vertical="center"/>
    </xf>
    <xf numFmtId="0" fontId="12" fillId="0" borderId="1054" applyAlignment="1" pivotButton="0" quotePrefix="0" xfId="0">
      <alignment horizontal="center" vertical="center"/>
    </xf>
    <xf numFmtId="0" fontId="11" fillId="0" borderId="1054" applyAlignment="1" pivotButton="0" quotePrefix="0" xfId="0">
      <alignment horizontal="center" vertical="center"/>
    </xf>
    <xf numFmtId="0" fontId="11" fillId="0" borderId="661" applyAlignment="1" pivotButton="0" quotePrefix="0" xfId="0">
      <alignment horizontal="center" vertical="center"/>
    </xf>
    <xf numFmtId="0" fontId="11" fillId="0" borderId="668" applyAlignment="1" pivotButton="0" quotePrefix="0" xfId="0">
      <alignment horizontal="center" vertical="center"/>
    </xf>
    <xf numFmtId="0" fontId="12" fillId="0" borderId="1055" applyAlignment="1" pivotButton="0" quotePrefix="0" xfId="0">
      <alignment horizontal="center" vertical="center"/>
    </xf>
    <xf numFmtId="0" fontId="2" fillId="0" borderId="1056" pivotButton="0" quotePrefix="0" xfId="0"/>
    <xf numFmtId="0" fontId="28" fillId="7" borderId="698" applyAlignment="1" pivotButton="0" quotePrefix="0" xfId="0">
      <alignment horizontal="left" vertical="center"/>
    </xf>
    <xf numFmtId="0" fontId="28" fillId="7" borderId="1057" applyAlignment="1" pivotButton="0" quotePrefix="0" xfId="0">
      <alignment horizontal="left" vertical="center"/>
    </xf>
    <xf numFmtId="0" fontId="28" fillId="7" borderId="72" applyAlignment="1" pivotButton="0" quotePrefix="0" xfId="0">
      <alignment horizontal="left" vertical="center"/>
    </xf>
    <xf numFmtId="0" fontId="28" fillId="7" borderId="1058" applyAlignment="1" pivotButton="0" quotePrefix="0" xfId="0">
      <alignment horizontal="left" vertical="center"/>
    </xf>
    <xf numFmtId="0" fontId="24" fillId="7" borderId="721" applyAlignment="1" pivotButton="0" quotePrefix="0" xfId="0">
      <alignment horizontal="left" vertical="center"/>
    </xf>
    <xf numFmtId="49" fontId="24" fillId="2" borderId="859" applyAlignment="1" pivotButton="0" quotePrefix="0" xfId="0">
      <alignment horizontal="center" vertical="center"/>
    </xf>
    <xf numFmtId="0" fontId="25" fillId="0" borderId="878" applyAlignment="1" pivotButton="0" quotePrefix="0" xfId="0">
      <alignment horizontal="left" vertical="center"/>
    </xf>
    <xf numFmtId="0" fontId="25" fillId="0" borderId="1058" applyAlignment="1" pivotButton="0" quotePrefix="0" xfId="0">
      <alignment horizontal="left" vertical="center"/>
    </xf>
    <xf numFmtId="0" fontId="24" fillId="6" borderId="862" applyAlignment="1" pivotButton="0" quotePrefix="0" xfId="0">
      <alignment horizontal="center" vertical="center"/>
    </xf>
    <xf numFmtId="0" fontId="24" fillId="6" borderId="722" applyAlignment="1" pivotButton="0" quotePrefix="0" xfId="0">
      <alignment horizontal="center" vertical="center"/>
    </xf>
    <xf numFmtId="49" fontId="24" fillId="2" borderId="187" applyAlignment="1" pivotButton="0" quotePrefix="0" xfId="0">
      <alignment horizontal="center" vertical="center"/>
    </xf>
    <xf numFmtId="0" fontId="25" fillId="0" borderId="862" applyAlignment="1" pivotButton="0" quotePrefix="0" xfId="0">
      <alignment horizontal="left" vertical="center"/>
    </xf>
    <xf numFmtId="0" fontId="29" fillId="7" borderId="860" applyAlignment="1" pivotButton="0" quotePrefix="0" xfId="0">
      <alignment horizontal="center" vertical="center"/>
    </xf>
    <xf numFmtId="0" fontId="29" fillId="7" borderId="889" applyAlignment="1" pivotButton="0" quotePrefix="0" xfId="0">
      <alignment horizontal="center" vertical="center"/>
    </xf>
    <xf numFmtId="0" fontId="29" fillId="7" borderId="863" applyAlignment="1" pivotButton="0" quotePrefix="0" xfId="0">
      <alignment horizontal="center" vertical="center"/>
    </xf>
    <xf numFmtId="0" fontId="29" fillId="7" borderId="859" applyAlignment="1" pivotButton="0" quotePrefix="0" xfId="0">
      <alignment horizontal="center" vertical="center"/>
    </xf>
    <xf numFmtId="0" fontId="29" fillId="7" borderId="864" applyAlignment="1" pivotButton="0" quotePrefix="0" xfId="0">
      <alignment horizontal="center" vertical="center"/>
    </xf>
    <xf numFmtId="0" fontId="29" fillId="7" borderId="869" applyAlignment="1" pivotButton="0" quotePrefix="0" xfId="0">
      <alignment horizontal="center" vertical="center"/>
    </xf>
    <xf numFmtId="0" fontId="29" fillId="7" borderId="866" applyAlignment="1" pivotButton="0" quotePrefix="0" xfId="0">
      <alignment horizontal="center" vertical="center"/>
    </xf>
    <xf numFmtId="0" fontId="29" fillId="7" borderId="867" applyAlignment="1" pivotButton="0" quotePrefix="0" xfId="0">
      <alignment horizontal="center" vertical="center"/>
    </xf>
    <xf numFmtId="0" fontId="29" fillId="7" borderId="1" applyAlignment="1" pivotButton="0" quotePrefix="0" xfId="0">
      <alignment horizontal="center" vertical="center"/>
    </xf>
    <xf numFmtId="0" fontId="29" fillId="7" borderId="868" applyAlignment="1" pivotButton="0" quotePrefix="0" xfId="0">
      <alignment horizontal="center" vertical="center"/>
    </xf>
    <xf numFmtId="0" fontId="29" fillId="7" borderId="870" applyAlignment="1" pivotButton="0" quotePrefix="0" xfId="0">
      <alignment horizontal="center" vertical="center"/>
    </xf>
    <xf numFmtId="0" fontId="24" fillId="7" borderId="890" applyAlignment="1" pivotButton="0" quotePrefix="0" xfId="0">
      <alignment horizontal="left" vertical="center"/>
    </xf>
    <xf numFmtId="49" fontId="24" fillId="4" borderId="187" applyAlignment="1" pivotButton="0" quotePrefix="0" xfId="0">
      <alignment horizontal="center" vertical="center"/>
    </xf>
    <xf numFmtId="0" fontId="25" fillId="4" borderId="878" applyAlignment="1" pivotButton="0" quotePrefix="0" xfId="0">
      <alignment horizontal="left" vertical="center"/>
    </xf>
    <xf numFmtId="0" fontId="25" fillId="4" borderId="1058" applyAlignment="1" pivotButton="0" quotePrefix="0" xfId="0">
      <alignment horizontal="left" vertical="center"/>
    </xf>
    <xf numFmtId="1" fontId="24" fillId="4" borderId="723" applyAlignment="1" pivotButton="0" quotePrefix="0" xfId="0">
      <alignment horizontal="center" vertical="center"/>
    </xf>
    <xf numFmtId="1" fontId="24" fillId="4" borderId="726" applyAlignment="1" pivotButton="0" quotePrefix="0" xfId="0">
      <alignment horizontal="center" vertical="center"/>
    </xf>
    <xf numFmtId="0" fontId="24" fillId="4" borderId="871" applyAlignment="1" pivotButton="0" quotePrefix="0" xfId="0">
      <alignment horizontal="center" vertical="center"/>
    </xf>
    <xf numFmtId="0" fontId="3" fillId="0" borderId="1058" applyAlignment="1" pivotButton="0" quotePrefix="0" xfId="0">
      <alignment horizontal="left" vertical="center"/>
    </xf>
    <xf numFmtId="1" fontId="24" fillId="0" borderId="723" applyAlignment="1" pivotButton="0" quotePrefix="0" xfId="0">
      <alignment horizontal="center" vertical="center"/>
    </xf>
    <xf numFmtId="0" fontId="24" fillId="0" borderId="742" applyAlignment="1" pivotButton="0" quotePrefix="0" xfId="0">
      <alignment horizontal="center" vertical="center"/>
    </xf>
    <xf numFmtId="0" fontId="24" fillId="0" borderId="187" applyAlignment="1" pivotButton="0" quotePrefix="0" xfId="0">
      <alignment horizontal="center" vertical="center"/>
    </xf>
    <xf numFmtId="0" fontId="24" fillId="0" borderId="874" applyAlignment="1" pivotButton="0" quotePrefix="0" xfId="0">
      <alignment horizontal="center" vertical="center"/>
    </xf>
    <xf numFmtId="0" fontId="24" fillId="0" borderId="172" applyAlignment="1" pivotButton="0" quotePrefix="0" xfId="0">
      <alignment horizontal="center" vertical="center"/>
    </xf>
    <xf numFmtId="0" fontId="24" fillId="0" borderId="872" applyAlignment="1" pivotButton="0" quotePrefix="0" xfId="0">
      <alignment horizontal="center" vertical="center"/>
    </xf>
    <xf numFmtId="0" fontId="24" fillId="6" borderId="74" applyAlignment="1" pivotButton="0" quotePrefix="0" xfId="0">
      <alignment horizontal="center" vertical="center"/>
    </xf>
    <xf numFmtId="0" fontId="24" fillId="6" borderId="172" applyAlignment="1" pivotButton="0" quotePrefix="0" xfId="0">
      <alignment horizontal="center" vertical="center"/>
    </xf>
    <xf numFmtId="0" fontId="24" fillId="6" borderId="19" applyAlignment="1" pivotButton="0" quotePrefix="0" xfId="0">
      <alignment horizontal="center" vertical="center"/>
    </xf>
    <xf numFmtId="0" fontId="24" fillId="0" borderId="873" applyAlignment="1" pivotButton="0" quotePrefix="0" xfId="0">
      <alignment horizontal="center" vertical="center"/>
    </xf>
    <xf numFmtId="0" fontId="24" fillId="0" borderId="19" applyAlignment="1" pivotButton="0" quotePrefix="0" xfId="0">
      <alignment horizontal="center" vertical="center"/>
    </xf>
    <xf numFmtId="0" fontId="24" fillId="0" borderId="875" applyAlignment="1" pivotButton="0" quotePrefix="0" xfId="0">
      <alignment horizontal="center" vertical="center"/>
    </xf>
    <xf numFmtId="0" fontId="24" fillId="6" borderId="12" applyAlignment="1" pivotButton="0" quotePrefix="0" xfId="0">
      <alignment horizontal="left" vertical="center"/>
    </xf>
    <xf numFmtId="0" fontId="28" fillId="7" borderId="862" applyAlignment="1" pivotButton="0" quotePrefix="0" xfId="0">
      <alignment horizontal="left" vertical="center"/>
    </xf>
    <xf numFmtId="1" fontId="24" fillId="7" borderId="723" applyAlignment="1" pivotButton="0" quotePrefix="0" xfId="0">
      <alignment horizontal="center" vertical="center"/>
    </xf>
    <xf numFmtId="0" fontId="29" fillId="7" borderId="726" applyAlignment="1" pivotButton="0" quotePrefix="0" xfId="0">
      <alignment horizontal="center" vertical="center"/>
    </xf>
    <xf numFmtId="0" fontId="29" fillId="7" borderId="739" applyAlignment="1" pivotButton="0" quotePrefix="0" xfId="0">
      <alignment horizontal="center" vertical="center"/>
    </xf>
    <xf numFmtId="0" fontId="29" fillId="7" borderId="871" applyAlignment="1" pivotButton="0" quotePrefix="0" xfId="0">
      <alignment horizontal="center" vertical="center"/>
    </xf>
    <xf numFmtId="0" fontId="3" fillId="4" borderId="862" applyAlignment="1" pivotButton="0" quotePrefix="0" xfId="0">
      <alignment horizontal="left" vertical="center"/>
    </xf>
    <xf numFmtId="0" fontId="3" fillId="4" borderId="1058" applyAlignment="1" pivotButton="0" quotePrefix="0" xfId="0">
      <alignment horizontal="center" vertical="center"/>
    </xf>
    <xf numFmtId="0" fontId="24" fillId="4" borderId="1" applyAlignment="1" pivotButton="0" quotePrefix="0" xfId="0">
      <alignment horizontal="center" vertical="center"/>
    </xf>
    <xf numFmtId="0" fontId="24" fillId="4" borderId="74" applyAlignment="1" pivotButton="0" quotePrefix="0" xfId="0">
      <alignment horizontal="center" vertical="center"/>
    </xf>
    <xf numFmtId="0" fontId="2" fillId="0" borderId="1059" pivotButton="0" quotePrefix="0" xfId="0"/>
    <xf numFmtId="0" fontId="25" fillId="4" borderId="1" applyAlignment="1" pivotButton="0" quotePrefix="0" xfId="0">
      <alignment horizontal="left" vertical="center"/>
    </xf>
    <xf numFmtId="0" fontId="25" fillId="4" borderId="1058" applyAlignment="1" pivotButton="0" quotePrefix="0" xfId="0">
      <alignment horizontal="left" vertical="top"/>
    </xf>
    <xf numFmtId="0" fontId="25" fillId="4" borderId="862" applyAlignment="1" pivotButton="0" quotePrefix="0" xfId="0">
      <alignment horizontal="left" vertical="center"/>
    </xf>
    <xf numFmtId="0" fontId="29" fillId="7" borderId="875" applyAlignment="1" pivotButton="0" quotePrefix="0" xfId="0">
      <alignment horizontal="center" vertical="center"/>
    </xf>
    <xf numFmtId="0" fontId="24" fillId="7" borderId="12" applyAlignment="1" pivotButton="0" quotePrefix="0" xfId="0">
      <alignment horizontal="left" vertical="center"/>
    </xf>
    <xf numFmtId="0" fontId="25" fillId="7" borderId="1058" applyAlignment="1" pivotButton="0" quotePrefix="0" xfId="0">
      <alignment horizontal="left" vertical="center"/>
    </xf>
    <xf numFmtId="0" fontId="24" fillId="7" borderId="871" applyAlignment="1" pivotButton="0" quotePrefix="0" xfId="0">
      <alignment horizontal="center" vertical="center"/>
    </xf>
    <xf numFmtId="0" fontId="25" fillId="7" borderId="878" applyAlignment="1" pivotButton="0" quotePrefix="0" xfId="0">
      <alignment horizontal="left" vertical="center"/>
    </xf>
    <xf numFmtId="0" fontId="24" fillId="7" borderId="875" applyAlignment="1" pivotButton="0" quotePrefix="0" xfId="0">
      <alignment horizontal="center" vertical="center"/>
    </xf>
    <xf numFmtId="0" fontId="3" fillId="7" borderId="1058" applyAlignment="1" pivotButton="0" quotePrefix="0" xfId="0">
      <alignment horizontal="left" vertical="center"/>
    </xf>
    <xf numFmtId="1" fontId="12" fillId="7" borderId="723" applyAlignment="1" pivotButton="0" quotePrefix="0" xfId="0">
      <alignment horizontal="center" vertical="center"/>
    </xf>
    <xf numFmtId="0" fontId="25" fillId="4" borderId="858" applyAlignment="1" pivotButton="0" quotePrefix="0" xfId="0">
      <alignment horizontal="left" vertical="center"/>
    </xf>
    <xf numFmtId="0" fontId="25" fillId="0" borderId="858" applyAlignment="1" pivotButton="0" quotePrefix="0" xfId="0">
      <alignment horizontal="left" vertical="center"/>
    </xf>
    <xf numFmtId="0" fontId="24" fillId="6" borderId="757" applyAlignment="1" pivotButton="0" quotePrefix="0" xfId="0">
      <alignment horizontal="left" vertical="center"/>
    </xf>
    <xf numFmtId="0" fontId="25" fillId="0" borderId="72" applyAlignment="1" pivotButton="0" quotePrefix="0" xfId="0">
      <alignment horizontal="left" vertical="center"/>
    </xf>
    <xf numFmtId="1" fontId="29" fillId="7" borderId="723" applyAlignment="1" pivotButton="0" quotePrefix="0" xfId="0">
      <alignment horizontal="center" vertical="center"/>
    </xf>
    <xf numFmtId="0" fontId="25" fillId="0" borderId="1058" applyAlignment="1" pivotButton="0" quotePrefix="0" xfId="0">
      <alignment horizontal="center" vertical="center"/>
    </xf>
    <xf numFmtId="0" fontId="24" fillId="0" borderId="733" applyAlignment="1" pivotButton="0" quotePrefix="0" xfId="0">
      <alignment horizontal="center" vertical="center"/>
    </xf>
    <xf numFmtId="1" fontId="24" fillId="0" borderId="735" applyAlignment="1" pivotButton="0" quotePrefix="0" xfId="0">
      <alignment horizontal="center" vertical="center"/>
    </xf>
    <xf numFmtId="0" fontId="24" fillId="0" borderId="16" applyAlignment="1" pivotButton="0" quotePrefix="0" xfId="0">
      <alignment horizontal="center" vertical="center"/>
    </xf>
    <xf numFmtId="0" fontId="24" fillId="0" borderId="757" applyAlignment="1" pivotButton="0" quotePrefix="0" xfId="0">
      <alignment horizontal="center" vertical="center"/>
    </xf>
    <xf numFmtId="0" fontId="24" fillId="0" borderId="759" applyAlignment="1" pivotButton="0" quotePrefix="0" xfId="0">
      <alignment horizontal="center" vertical="center"/>
    </xf>
    <xf numFmtId="0" fontId="24" fillId="6" borderId="758" applyAlignment="1" pivotButton="0" quotePrefix="0" xfId="0">
      <alignment horizontal="center" vertical="center"/>
    </xf>
    <xf numFmtId="0" fontId="24" fillId="6" borderId="737" applyAlignment="1" pivotButton="0" quotePrefix="0" xfId="0">
      <alignment horizontal="center" vertical="center"/>
    </xf>
    <xf numFmtId="0" fontId="24" fillId="6" borderId="885" applyAlignment="1" pivotButton="0" quotePrefix="0" xfId="0">
      <alignment horizontal="center" vertical="center"/>
    </xf>
    <xf numFmtId="0" fontId="24" fillId="6" borderId="738" applyAlignment="1" pivotButton="0" quotePrefix="0" xfId="0">
      <alignment horizontal="center" vertical="center"/>
    </xf>
    <xf numFmtId="0" fontId="24" fillId="6" borderId="759" applyAlignment="1" pivotButton="0" quotePrefix="0" xfId="0">
      <alignment horizontal="center" vertical="center"/>
    </xf>
    <xf numFmtId="0" fontId="24" fillId="0" borderId="885" applyAlignment="1" pivotButton="0" quotePrefix="0" xfId="0">
      <alignment horizontal="center" vertical="center"/>
    </xf>
    <xf numFmtId="0" fontId="24" fillId="0" borderId="758" applyAlignment="1" pivotButton="0" quotePrefix="0" xfId="0">
      <alignment horizontal="center" vertical="center"/>
    </xf>
    <xf numFmtId="49" fontId="24" fillId="7" borderId="891" applyAlignment="1" pivotButton="0" quotePrefix="0" xfId="0">
      <alignment horizontal="center" vertical="center"/>
    </xf>
    <xf numFmtId="0" fontId="24" fillId="7" borderId="746" applyAlignment="1" pivotButton="0" quotePrefix="0" xfId="0">
      <alignment horizontal="center" vertical="center"/>
    </xf>
    <xf numFmtId="0" fontId="24" fillId="7" borderId="749" applyAlignment="1" pivotButton="0" quotePrefix="0" xfId="0">
      <alignment horizontal="center" vertical="center"/>
    </xf>
    <xf numFmtId="0" fontId="24" fillId="7" borderId="776" applyAlignment="1" pivotButton="0" quotePrefix="0" xfId="0">
      <alignment horizontal="center" vertical="center"/>
    </xf>
    <xf numFmtId="0" fontId="24" fillId="7" borderId="888" applyAlignment="1" pivotButton="0" quotePrefix="0" xfId="0">
      <alignment horizontal="center" vertical="center"/>
    </xf>
    <xf numFmtId="0" fontId="24" fillId="7" borderId="745" applyAlignment="1" pivotButton="0" quotePrefix="0" xfId="0">
      <alignment horizontal="left" vertical="center"/>
    </xf>
    <xf numFmtId="0" fontId="28" fillId="7" borderId="1060" applyAlignment="1" pivotButton="0" quotePrefix="0" xfId="0">
      <alignment horizontal="left" vertical="center"/>
    </xf>
    <xf numFmtId="0" fontId="24" fillId="7" borderId="491" applyAlignment="1" pivotButton="0" quotePrefix="0" xfId="0">
      <alignment horizontal="left" vertical="center"/>
    </xf>
    <xf numFmtId="0" fontId="28" fillId="7" borderId="1061" applyAlignment="1" pivotButton="0" quotePrefix="0" xfId="0">
      <alignment horizontal="left" vertical="center"/>
    </xf>
    <xf numFmtId="0" fontId="24" fillId="0" borderId="862" applyAlignment="1" pivotButton="0" quotePrefix="0" xfId="0">
      <alignment horizontal="center" vertical="center"/>
    </xf>
    <xf numFmtId="0" fontId="24" fillId="7" borderId="72" applyAlignment="1" pivotButton="0" quotePrefix="0" xfId="0">
      <alignment horizontal="center" vertical="center"/>
    </xf>
    <xf numFmtId="49" fontId="24" fillId="2" borderId="891" applyAlignment="1" pivotButton="0" quotePrefix="0" xfId="0">
      <alignment horizontal="center" vertical="center"/>
    </xf>
    <xf numFmtId="0" fontId="29" fillId="7" borderId="72" applyAlignment="1" pivotButton="0" quotePrefix="0" xfId="0">
      <alignment horizontal="center" vertical="center"/>
    </xf>
    <xf numFmtId="0" fontId="28" fillId="7" borderId="858" applyAlignment="1" pivotButton="0" quotePrefix="0" xfId="0">
      <alignment horizontal="left" vertical="center"/>
    </xf>
    <xf numFmtId="0" fontId="29" fillId="7" borderId="862" applyAlignment="1" pivotButton="0" quotePrefix="0" xfId="0">
      <alignment horizontal="center" vertical="center"/>
    </xf>
    <xf numFmtId="0" fontId="24" fillId="0" borderId="72" applyAlignment="1" pivotButton="0" quotePrefix="0" xfId="0">
      <alignment horizontal="center" vertical="center"/>
    </xf>
    <xf numFmtId="0" fontId="24" fillId="6" borderId="873" applyAlignment="1" pivotButton="0" quotePrefix="0" xfId="0">
      <alignment horizontal="center" vertical="center"/>
    </xf>
    <xf numFmtId="0" fontId="24" fillId="6" borderId="874" applyAlignment="1" pivotButton="0" quotePrefix="0" xfId="0">
      <alignment horizontal="center" vertical="center"/>
    </xf>
    <xf numFmtId="0" fontId="24" fillId="6" borderId="85" applyAlignment="1" pivotButton="0" quotePrefix="0" xfId="0">
      <alignment horizontal="center" vertical="center"/>
    </xf>
    <xf numFmtId="0" fontId="25" fillId="7" borderId="858" applyAlignment="1" pivotButton="0" quotePrefix="0" xfId="0">
      <alignment horizontal="left" vertical="center"/>
    </xf>
    <xf numFmtId="0" fontId="28" fillId="7" borderId="878" applyAlignment="1" pivotButton="0" quotePrefix="0" xfId="0">
      <alignment horizontal="left" vertical="center"/>
    </xf>
    <xf numFmtId="0" fontId="24" fillId="6" borderId="19" applyAlignment="1" pivotButton="0" quotePrefix="0" xfId="0">
      <alignment horizontal="left" vertical="center"/>
    </xf>
    <xf numFmtId="0" fontId="29" fillId="0" borderId="1" applyAlignment="1" pivotButton="0" quotePrefix="0" xfId="0">
      <alignment horizontal="center" vertical="center"/>
    </xf>
    <xf numFmtId="0" fontId="24" fillId="6" borderId="1" applyAlignment="1" pivotButton="0" quotePrefix="0" xfId="0">
      <alignment horizontal="left" vertical="center"/>
    </xf>
    <xf numFmtId="0" fontId="12" fillId="7" borderId="1058" applyAlignment="1" pivotButton="0" quotePrefix="0" xfId="0">
      <alignment horizontal="center" vertical="center"/>
    </xf>
    <xf numFmtId="0" fontId="12" fillId="7" borderId="491" applyAlignment="1" pivotButton="0" quotePrefix="0" xfId="0">
      <alignment horizontal="center" vertical="center"/>
    </xf>
    <xf numFmtId="0" fontId="12" fillId="7" borderId="1055" applyAlignment="1" pivotButton="0" quotePrefix="0" xfId="0">
      <alignment horizontal="center" vertical="center"/>
    </xf>
    <xf numFmtId="0" fontId="2" fillId="7" borderId="16" pivotButton="0" quotePrefix="0" xfId="0"/>
    <xf numFmtId="0" fontId="17" fillId="7" borderId="684" applyAlignment="1" pivotButton="0" quotePrefix="0" xfId="0">
      <alignment horizontal="center" vertical="center"/>
    </xf>
    <xf numFmtId="0" fontId="24" fillId="7" borderId="757" applyAlignment="1" pivotButton="0" quotePrefix="0" xfId="0">
      <alignment horizontal="center" vertical="center"/>
    </xf>
    <xf numFmtId="0" fontId="24" fillId="7" borderId="866" applyAlignment="1" pivotButton="0" quotePrefix="0" xfId="0">
      <alignment horizontal="center" vertical="center"/>
    </xf>
    <xf numFmtId="0" fontId="24" fillId="7" borderId="868" applyAlignment="1" pivotButton="0" quotePrefix="0" xfId="0">
      <alignment horizontal="center" vertical="center"/>
    </xf>
    <xf numFmtId="0" fontId="24" fillId="7" borderId="869" applyAlignment="1" pivotButton="0" quotePrefix="0" xfId="0">
      <alignment horizontal="center" vertical="center"/>
    </xf>
    <xf numFmtId="0" fontId="29" fillId="7" borderId="878" applyAlignment="1" pivotButton="0" quotePrefix="0" xfId="0">
      <alignment horizontal="center" vertical="center"/>
    </xf>
    <xf numFmtId="0" fontId="24" fillId="7" borderId="863" applyAlignment="1" pivotButton="0" quotePrefix="0" xfId="0">
      <alignment horizontal="left" vertical="center"/>
    </xf>
    <xf numFmtId="0" fontId="24" fillId="7" borderId="733" applyAlignment="1" pivotButton="0" quotePrefix="0" xfId="0">
      <alignment horizontal="center" vertical="center"/>
    </xf>
    <xf numFmtId="0" fontId="24" fillId="7" borderId="858" applyAlignment="1" pivotButton="0" quotePrefix="0" xfId="0">
      <alignment horizontal="center" vertical="center"/>
    </xf>
    <xf numFmtId="0" fontId="24" fillId="7" borderId="860" applyAlignment="1" pivotButton="0" quotePrefix="0" xfId="0">
      <alignment horizontal="center" vertical="center"/>
    </xf>
    <xf numFmtId="0" fontId="24" fillId="7" borderId="878" applyAlignment="1" pivotButton="0" quotePrefix="0" xfId="0">
      <alignment horizontal="center" vertical="center"/>
    </xf>
    <xf numFmtId="0" fontId="24" fillId="7" borderId="863" applyAlignment="1" pivotButton="0" quotePrefix="0" xfId="0">
      <alignment horizontal="center" vertical="center"/>
    </xf>
    <xf numFmtId="0" fontId="24" fillId="7" borderId="859" applyAlignment="1" pivotButton="0" quotePrefix="0" xfId="0">
      <alignment horizontal="center" vertical="center"/>
    </xf>
    <xf numFmtId="0" fontId="24" fillId="7" borderId="864" applyAlignment="1" pivotButton="0" quotePrefix="0" xfId="0">
      <alignment horizontal="center" vertical="center"/>
    </xf>
    <xf numFmtId="0" fontId="24" fillId="0" borderId="858" applyAlignment="1" pivotButton="0" quotePrefix="0" xfId="0">
      <alignment horizontal="center" vertical="center"/>
    </xf>
    <xf numFmtId="0" fontId="24" fillId="6" borderId="733" applyAlignment="1" pivotButton="0" quotePrefix="0" xfId="0">
      <alignment horizontal="center" vertical="center"/>
    </xf>
    <xf numFmtId="0" fontId="24" fillId="6" borderId="721" applyAlignment="1" pivotButton="0" quotePrefix="0" xfId="0">
      <alignment horizontal="center" vertical="center"/>
    </xf>
    <xf numFmtId="0" fontId="24" fillId="6" borderId="721" applyAlignment="1" pivotButton="0" quotePrefix="0" xfId="0">
      <alignment horizontal="left" vertical="center"/>
    </xf>
    <xf numFmtId="0" fontId="2" fillId="6" borderId="1" pivotButton="0" quotePrefix="0" xfId="0"/>
    <xf numFmtId="0" fontId="29" fillId="7" borderId="933" applyAlignment="1" pivotButton="0" quotePrefix="0" xfId="0">
      <alignment horizontal="center" vertical="center"/>
    </xf>
    <xf numFmtId="0" fontId="25" fillId="7" borderId="887" applyAlignment="1" pivotButton="0" quotePrefix="0" xfId="0">
      <alignment horizontal="left" vertical="center"/>
    </xf>
    <xf numFmtId="0" fontId="25" fillId="7" borderId="1062" applyAlignment="1" pivotButton="0" quotePrefix="0" xfId="0">
      <alignment horizontal="left" vertical="center"/>
    </xf>
    <xf numFmtId="49" fontId="28" fillId="0" borderId="7" applyAlignment="1" pivotButton="0" quotePrefix="0" xfId="0">
      <alignment horizontal="left" vertical="center"/>
    </xf>
    <xf numFmtId="0" fontId="31" fillId="0" borderId="615" applyAlignment="1" pivotButton="0" quotePrefix="0" xfId="0">
      <alignment horizontal="center" vertical="center"/>
    </xf>
    <xf numFmtId="0" fontId="29" fillId="0" borderId="703" applyAlignment="1" pivotButton="0" quotePrefix="0" xfId="0">
      <alignment horizontal="center" vertical="center"/>
    </xf>
    <xf numFmtId="0" fontId="29" fillId="0" borderId="788" applyAlignment="1" pivotButton="0" quotePrefix="0" xfId="0">
      <alignment horizontal="center" vertical="center"/>
    </xf>
    <xf numFmtId="0" fontId="29" fillId="0" borderId="704" applyAlignment="1" pivotButton="0" quotePrefix="0" xfId="0">
      <alignment horizontal="center" vertical="center"/>
    </xf>
    <xf numFmtId="0" fontId="29" fillId="0" borderId="777" applyAlignment="1" pivotButton="0" quotePrefix="0" xfId="0">
      <alignment horizontal="center" vertical="center"/>
    </xf>
    <xf numFmtId="0" fontId="29" fillId="0" borderId="709" applyAlignment="1" pivotButton="0" quotePrefix="0" xfId="0">
      <alignment horizontal="center" vertical="center"/>
    </xf>
    <xf numFmtId="0" fontId="29" fillId="0" borderId="1041" applyAlignment="1" pivotButton="0" quotePrefix="0" xfId="0">
      <alignment horizontal="center" vertical="center"/>
    </xf>
    <xf numFmtId="0" fontId="29" fillId="0" borderId="1063" applyAlignment="1" pivotButton="0" quotePrefix="0" xfId="0">
      <alignment horizontal="center" vertical="center"/>
    </xf>
    <xf numFmtId="0" fontId="29" fillId="0" borderId="11" applyAlignment="1" pivotButton="0" quotePrefix="0" xfId="0">
      <alignment horizontal="center" vertical="center"/>
    </xf>
    <xf numFmtId="0" fontId="31" fillId="0" borderId="11" applyAlignment="1" pivotButton="0" quotePrefix="0" xfId="0">
      <alignment horizontal="center" vertical="center"/>
    </xf>
    <xf numFmtId="0" fontId="31" fillId="0" borderId="718" applyAlignment="1" pivotButton="0" quotePrefix="0" xfId="0">
      <alignment horizontal="center" vertical="center"/>
    </xf>
    <xf numFmtId="0" fontId="31" fillId="0" borderId="723" applyAlignment="1" pivotButton="0" quotePrefix="0" xfId="0">
      <alignment horizontal="center" vertical="center"/>
    </xf>
    <xf numFmtId="0" fontId="31" fillId="0" borderId="724" applyAlignment="1" pivotButton="0" quotePrefix="0" xfId="0">
      <alignment horizontal="center" vertical="center"/>
    </xf>
    <xf numFmtId="0" fontId="22" fillId="0" borderId="731" applyAlignment="1" pivotButton="0" quotePrefix="0" xfId="0">
      <alignment horizontal="center" vertical="center"/>
    </xf>
    <xf numFmtId="0" fontId="31" fillId="0" borderId="733" applyAlignment="1" pivotButton="0" quotePrefix="0" xfId="0">
      <alignment horizontal="center" vertical="center"/>
    </xf>
    <xf numFmtId="0" fontId="31" fillId="0" borderId="735" applyAlignment="1" pivotButton="0" quotePrefix="0" xfId="0">
      <alignment horizontal="center" vertical="center"/>
    </xf>
    <xf numFmtId="0" fontId="31" fillId="0" borderId="721" applyAlignment="1" pivotButton="0" quotePrefix="0" xfId="0">
      <alignment horizontal="center" vertical="center"/>
    </xf>
    <xf numFmtId="0" fontId="29" fillId="0" borderId="759" applyAlignment="1" pivotButton="0" quotePrefix="0" xfId="0">
      <alignment horizontal="center" vertical="center"/>
    </xf>
    <xf numFmtId="0" fontId="31" fillId="0" borderId="187" applyAlignment="1" pivotButton="0" quotePrefix="0" xfId="0">
      <alignment horizontal="center" vertical="center"/>
    </xf>
    <xf numFmtId="0" fontId="31" fillId="0" borderId="674" applyAlignment="1" pivotButton="0" quotePrefix="0" xfId="0">
      <alignment horizontal="center" vertical="center"/>
    </xf>
    <xf numFmtId="0" fontId="31" fillId="0" borderId="19" applyAlignment="1" pivotButton="0" quotePrefix="0" xfId="0">
      <alignment horizontal="center" vertical="center"/>
    </xf>
    <xf numFmtId="0" fontId="29" fillId="0" borderId="874" applyAlignment="1" pivotButton="0" quotePrefix="0" xfId="0">
      <alignment horizontal="center" vertical="center"/>
    </xf>
    <xf numFmtId="0" fontId="29" fillId="0" borderId="172" applyAlignment="1" pivotButton="0" quotePrefix="0" xfId="0">
      <alignment horizontal="center" vertical="center"/>
    </xf>
    <xf numFmtId="0" fontId="29" fillId="0" borderId="872" applyAlignment="1" pivotButton="0" quotePrefix="0" xfId="0">
      <alignment horizontal="center" vertical="center"/>
    </xf>
    <xf numFmtId="0" fontId="29" fillId="0" borderId="74" applyAlignment="1" pivotButton="0" quotePrefix="0" xfId="0">
      <alignment horizontal="center" vertical="center"/>
    </xf>
    <xf numFmtId="0" fontId="31" fillId="0" borderId="717" applyAlignment="1" pivotButton="0" quotePrefix="0" xfId="0">
      <alignment horizontal="center" vertical="center"/>
    </xf>
    <xf numFmtId="0" fontId="31" fillId="0" borderId="725" applyAlignment="1" pivotButton="0" quotePrefix="0" xfId="0">
      <alignment horizontal="center" vertical="center"/>
    </xf>
    <xf numFmtId="0" fontId="31" fillId="0" borderId="740" applyAlignment="1" pivotButton="0" quotePrefix="0" xfId="0">
      <alignment horizontal="center" vertical="center"/>
    </xf>
    <xf numFmtId="0" fontId="31" fillId="0" borderId="744" applyAlignment="1" pivotButton="0" quotePrefix="0" xfId="0">
      <alignment horizontal="center" vertical="center"/>
    </xf>
    <xf numFmtId="0" fontId="31" fillId="0" borderId="745" applyAlignment="1" pivotButton="0" quotePrefix="0" xfId="0">
      <alignment horizontal="center" vertical="center"/>
    </xf>
    <xf numFmtId="0" fontId="11" fillId="0" borderId="740" applyAlignment="1" pivotButton="0" quotePrefix="0" xfId="0">
      <alignment horizontal="center" vertical="center"/>
    </xf>
    <xf numFmtId="0" fontId="22" fillId="0" borderId="752" applyAlignment="1" pivotButton="0" quotePrefix="0" xfId="0">
      <alignment horizontal="center" vertical="center"/>
    </xf>
    <xf numFmtId="0" fontId="29" fillId="0" borderId="751" applyAlignment="1" pivotButton="0" quotePrefix="0" xfId="0">
      <alignment horizontal="center" vertical="center"/>
    </xf>
    <xf numFmtId="49" fontId="31" fillId="0" borderId="1" applyAlignment="1" pivotButton="0" quotePrefix="0" xfId="0">
      <alignment horizontal="left" vertical="center"/>
    </xf>
    <xf numFmtId="0" fontId="12" fillId="0" borderId="661" applyAlignment="1" pivotButton="0" quotePrefix="0" xfId="0">
      <alignment horizontal="left" vertical="center"/>
    </xf>
    <xf numFmtId="0" fontId="12" fillId="0" borderId="703" applyAlignment="1" pivotButton="0" quotePrefix="0" xfId="0">
      <alignment horizontal="left" vertical="center"/>
    </xf>
    <xf numFmtId="0" fontId="12" fillId="0" borderId="775" applyAlignment="1" pivotButton="0" quotePrefix="0" xfId="0">
      <alignment horizontal="left" vertical="center"/>
    </xf>
    <xf numFmtId="0" fontId="12" fillId="0" borderId="201" applyAlignment="1" pivotButton="0" quotePrefix="0" xfId="0">
      <alignment horizontal="left" vertical="center"/>
    </xf>
    <xf numFmtId="0" fontId="23" fillId="0" borderId="1" applyAlignment="1" pivotButton="0" quotePrefix="0" xfId="0">
      <alignment vertical="center"/>
    </xf>
    <xf numFmtId="0" fontId="35" fillId="0" borderId="194" pivotButton="0" quotePrefix="0" xfId="0"/>
    <xf numFmtId="0" fontId="47" fillId="0" borderId="1" pivotButton="0" quotePrefix="0" xfId="0"/>
    <xf numFmtId="0" fontId="34" fillId="0" borderId="250" applyAlignment="1" pivotButton="0" quotePrefix="0" xfId="0">
      <alignment horizontal="left"/>
    </xf>
    <xf numFmtId="0" fontId="37" fillId="0" borderId="194" pivotButton="0" quotePrefix="0" xfId="0"/>
    <xf numFmtId="0" fontId="12" fillId="0" borderId="757" applyAlignment="1" pivotButton="0" quotePrefix="0" xfId="0">
      <alignment horizontal="center" vertical="center"/>
    </xf>
    <xf numFmtId="0" fontId="12" fillId="0" borderId="24" applyAlignment="1" pivotButton="0" quotePrefix="0" xfId="0">
      <alignment horizontal="justify" vertical="center"/>
    </xf>
    <xf numFmtId="0" fontId="12" fillId="0" borderId="1064" applyAlignment="1" pivotButton="0" quotePrefix="0" xfId="0">
      <alignment horizontal="center" vertical="center"/>
    </xf>
    <xf numFmtId="0" fontId="18" fillId="0" borderId="1065" applyAlignment="1" pivotButton="0" quotePrefix="0" xfId="0">
      <alignment horizontal="center" vertical="center"/>
    </xf>
    <xf numFmtId="0" fontId="18" fillId="0" borderId="1066" applyAlignment="1" pivotButton="0" quotePrefix="0" xfId="0">
      <alignment horizontal="center" vertical="center"/>
    </xf>
    <xf numFmtId="49" fontId="18" fillId="0" borderId="36" applyAlignment="1" pivotButton="0" quotePrefix="0" xfId="0">
      <alignment horizontal="center" vertical="center"/>
    </xf>
    <xf numFmtId="0" fontId="18" fillId="0" borderId="1067" applyAlignment="1" pivotButton="0" quotePrefix="0" xfId="0">
      <alignment horizontal="center" vertical="center"/>
    </xf>
    <xf numFmtId="49" fontId="11" fillId="0" borderId="35" applyAlignment="1" pivotButton="0" quotePrefix="0" xfId="0">
      <alignment horizontal="center" vertical="center"/>
    </xf>
    <xf numFmtId="0" fontId="11" fillId="0" borderId="35" applyAlignment="1" pivotButton="0" quotePrefix="0" xfId="0">
      <alignment horizontal="center" vertical="center"/>
    </xf>
    <xf numFmtId="0" fontId="18" fillId="0" borderId="1068" applyAlignment="1" pivotButton="0" quotePrefix="0" xfId="0">
      <alignment horizontal="center" vertical="center"/>
    </xf>
    <xf numFmtId="0" fontId="18" fillId="0" borderId="1069" applyAlignment="1" pivotButton="0" quotePrefix="0" xfId="0">
      <alignment horizontal="center" vertical="center"/>
    </xf>
    <xf numFmtId="0" fontId="11" fillId="0" borderId="46" applyAlignment="1" pivotButton="0" quotePrefix="0" xfId="0">
      <alignment horizontal="center" vertical="center"/>
    </xf>
    <xf numFmtId="49" fontId="11" fillId="0" borderId="46" applyAlignment="1" pivotButton="0" quotePrefix="0" xfId="0">
      <alignment horizontal="center" vertical="center"/>
    </xf>
    <xf numFmtId="0" fontId="18" fillId="0" borderId="1070" applyAlignment="1" pivotButton="0" quotePrefix="0" xfId="0">
      <alignment horizontal="center" vertical="center"/>
    </xf>
    <xf numFmtId="0" fontId="12" fillId="0" borderId="1071" applyAlignment="1" pivotButton="0" quotePrefix="0" xfId="0">
      <alignment horizontal="center" vertical="center"/>
    </xf>
    <xf numFmtId="0" fontId="2" fillId="0" borderId="1072" pivotButton="0" quotePrefix="0" xfId="0"/>
    <xf numFmtId="0" fontId="11" fillId="0" borderId="1073" applyAlignment="1" pivotButton="0" quotePrefix="0" xfId="0">
      <alignment horizontal="center" vertical="center"/>
    </xf>
    <xf numFmtId="0" fontId="2" fillId="0" borderId="1074" pivotButton="0" quotePrefix="0" xfId="0"/>
    <xf numFmtId="0" fontId="11" fillId="0" borderId="1064" applyAlignment="1" pivotButton="0" quotePrefix="0" xfId="0">
      <alignment horizontal="center" vertical="center"/>
    </xf>
    <xf numFmtId="0" fontId="12" fillId="0" borderId="1075" applyAlignment="1" pivotButton="0" quotePrefix="0" xfId="0">
      <alignment horizontal="center" vertical="center"/>
    </xf>
    <xf numFmtId="0" fontId="2" fillId="0" borderId="1076" pivotButton="0" quotePrefix="0" xfId="0"/>
    <xf numFmtId="0" fontId="2" fillId="0" borderId="1077" pivotButton="0" quotePrefix="0" xfId="0"/>
    <xf numFmtId="0" fontId="12" fillId="2" borderId="1078" applyAlignment="1" pivotButton="0" quotePrefix="0" xfId="0">
      <alignment horizontal="center" vertical="center"/>
    </xf>
    <xf numFmtId="0" fontId="12" fillId="0" borderId="58" applyAlignment="1" pivotButton="0" quotePrefix="0" xfId="0">
      <alignment horizontal="center" vertical="center"/>
    </xf>
    <xf numFmtId="0" fontId="16" fillId="6" borderId="528" applyAlignment="1" pivotButton="0" quotePrefix="0" xfId="0">
      <alignment horizontal="center" vertical="center"/>
    </xf>
    <xf numFmtId="0" fontId="16" fillId="6" borderId="511" applyAlignment="1" pivotButton="0" quotePrefix="0" xfId="0">
      <alignment horizontal="center" vertical="center"/>
    </xf>
    <xf numFmtId="0" fontId="16" fillId="0" borderId="528" applyAlignment="1" pivotButton="0" quotePrefix="0" xfId="0">
      <alignment horizontal="center" vertical="center"/>
    </xf>
    <xf numFmtId="0" fontId="16" fillId="0" borderId="511" applyAlignment="1" pivotButton="0" quotePrefix="0" xfId="0">
      <alignment horizontal="center" vertical="center"/>
    </xf>
    <xf numFmtId="0" fontId="26" fillId="6" borderId="90" applyAlignment="1" pivotButton="0" quotePrefix="0" xfId="0">
      <alignment horizontal="center" vertical="center"/>
    </xf>
    <xf numFmtId="0" fontId="26" fillId="6" borderId="90" applyAlignment="1" pivotButton="0" quotePrefix="0" xfId="0">
      <alignment horizontal="left" vertical="center"/>
    </xf>
    <xf numFmtId="0" fontId="26" fillId="0" borderId="90" applyAlignment="1" pivotButton="0" quotePrefix="0" xfId="0">
      <alignment horizontal="left" vertical="center"/>
    </xf>
    <xf numFmtId="0" fontId="17" fillId="6" borderId="168" applyAlignment="1" pivotButton="0" quotePrefix="0" xfId="0">
      <alignment horizontal="center"/>
    </xf>
    <xf numFmtId="0" fontId="17" fillId="6" borderId="70" applyAlignment="1" pivotButton="0" quotePrefix="0" xfId="0">
      <alignment horizontal="center"/>
    </xf>
    <xf numFmtId="0" fontId="17" fillId="6" borderId="188" applyAlignment="1" pivotButton="0" quotePrefix="0" xfId="0">
      <alignment horizontal="center"/>
    </xf>
    <xf numFmtId="0" fontId="17" fillId="6" borderId="88" applyAlignment="1" pivotButton="0" quotePrefix="0" xfId="0">
      <alignment horizontal="center"/>
    </xf>
    <xf numFmtId="0" fontId="17" fillId="6" borderId="528" applyAlignment="1" pivotButton="0" quotePrefix="0" xfId="0">
      <alignment horizontal="center"/>
    </xf>
    <xf numFmtId="0" fontId="17" fillId="6" borderId="511" applyAlignment="1" pivotButton="0" quotePrefix="0" xfId="0">
      <alignment horizontal="center"/>
    </xf>
    <xf numFmtId="0" fontId="17" fillId="6" borderId="1079" applyAlignment="1" pivotButton="0" quotePrefix="0" xfId="0">
      <alignment horizontal="center"/>
    </xf>
    <xf numFmtId="0" fontId="17" fillId="6" borderId="171" applyAlignment="1" pivotButton="0" quotePrefix="0" xfId="0">
      <alignment horizontal="center"/>
    </xf>
    <xf numFmtId="0" fontId="17" fillId="0" borderId="70" applyAlignment="1" pivotButton="0" quotePrefix="0" xfId="0">
      <alignment horizontal="center"/>
    </xf>
    <xf numFmtId="0" fontId="17" fillId="0" borderId="188" applyAlignment="1" pivotButton="0" quotePrefix="0" xfId="0">
      <alignment horizontal="center"/>
    </xf>
    <xf numFmtId="0" fontId="17" fillId="0" borderId="88" applyAlignment="1" pivotButton="0" quotePrefix="0" xfId="0">
      <alignment horizontal="center"/>
    </xf>
    <xf numFmtId="0" fontId="17" fillId="0" borderId="528" applyAlignment="1" pivotButton="0" quotePrefix="0" xfId="0">
      <alignment horizontal="center"/>
    </xf>
    <xf numFmtId="0" fontId="17" fillId="0" borderId="511" applyAlignment="1" pivotButton="0" quotePrefix="0" xfId="0">
      <alignment horizontal="center"/>
    </xf>
    <xf numFmtId="0" fontId="17" fillId="0" borderId="1079" applyAlignment="1" pivotButton="0" quotePrefix="0" xfId="0">
      <alignment horizontal="center"/>
    </xf>
    <xf numFmtId="0" fontId="17" fillId="0" borderId="171" applyAlignment="1" pivotButton="0" quotePrefix="0" xfId="0">
      <alignment horizontal="center"/>
    </xf>
    <xf numFmtId="0" fontId="16" fillId="0" borderId="171" applyAlignment="1" pivotButton="0" quotePrefix="0" xfId="0">
      <alignment horizontal="center"/>
    </xf>
    <xf numFmtId="0" fontId="2" fillId="0" borderId="1080" pivotButton="0" quotePrefix="0" xfId="0"/>
    <xf numFmtId="0" fontId="12" fillId="7" borderId="110" applyAlignment="1" pivotButton="0" quotePrefix="0" xfId="0">
      <alignment horizontal="center" vertical="center"/>
    </xf>
    <xf numFmtId="0" fontId="12" fillId="7" borderId="114" applyAlignment="1" pivotButton="0" quotePrefix="0" xfId="0">
      <alignment horizontal="center" vertical="center"/>
    </xf>
    <xf numFmtId="1" fontId="11" fillId="7" borderId="1081" applyAlignment="1" pivotButton="0" quotePrefix="0" xfId="0">
      <alignment horizontal="center" vertical="center"/>
    </xf>
    <xf numFmtId="0" fontId="11" fillId="7" borderId="1082" applyAlignment="1" pivotButton="0" quotePrefix="0" xfId="0">
      <alignment horizontal="center" vertical="center"/>
    </xf>
    <xf numFmtId="0" fontId="11" fillId="7" borderId="118" applyAlignment="1" pivotButton="0" quotePrefix="0" xfId="0">
      <alignment horizontal="center" vertical="center"/>
    </xf>
    <xf numFmtId="0" fontId="11" fillId="7" borderId="109" applyAlignment="1" pivotButton="0" quotePrefix="0" xfId="0">
      <alignment horizontal="center" vertical="center"/>
    </xf>
    <xf numFmtId="0" fontId="11" fillId="7" borderId="180" applyAlignment="1" pivotButton="0" quotePrefix="0" xfId="0">
      <alignment horizontal="center" vertical="center"/>
    </xf>
    <xf numFmtId="0" fontId="11" fillId="7" borderId="112" applyAlignment="1" pivotButton="0" quotePrefix="0" xfId="0">
      <alignment horizontal="center" vertical="center"/>
    </xf>
    <xf numFmtId="0" fontId="11" fillId="7" borderId="108" applyAlignment="1" pivotButton="0" quotePrefix="0" xfId="0">
      <alignment horizontal="center" vertical="center"/>
    </xf>
    <xf numFmtId="0" fontId="11" fillId="7" borderId="117" applyAlignment="1" pivotButton="0" quotePrefix="0" xfId="0">
      <alignment horizontal="center" vertical="center"/>
    </xf>
    <xf numFmtId="0" fontId="11" fillId="7" borderId="119" applyAlignment="1" pivotButton="0" quotePrefix="0" xfId="0">
      <alignment horizontal="center" vertical="center"/>
    </xf>
    <xf numFmtId="0" fontId="11" fillId="7" borderId="1081" applyAlignment="1" pivotButton="0" quotePrefix="0" xfId="0">
      <alignment horizontal="center" vertical="center"/>
    </xf>
    <xf numFmtId="0" fontId="11" fillId="7" borderId="488" applyAlignment="1" pivotButton="0" quotePrefix="0" xfId="0">
      <alignment horizontal="center" vertical="center"/>
    </xf>
    <xf numFmtId="0" fontId="11" fillId="7" borderId="1083" applyAlignment="1" pivotButton="0" quotePrefix="0" xfId="0">
      <alignment horizontal="center" vertical="center"/>
    </xf>
    <xf numFmtId="0" fontId="19" fillId="7" borderId="1081" applyAlignment="1" pivotButton="0" quotePrefix="0" xfId="0">
      <alignment horizontal="center" vertical="center"/>
    </xf>
    <xf numFmtId="0" fontId="16" fillId="7" borderId="1084" pivotButton="0" quotePrefix="0" xfId="0"/>
    <xf numFmtId="49" fontId="11" fillId="7" borderId="121" applyAlignment="1" pivotButton="0" quotePrefix="0" xfId="0">
      <alignment horizontal="center" vertical="center"/>
    </xf>
    <xf numFmtId="0" fontId="13" fillId="7" borderId="121" applyAlignment="1" pivotButton="0" quotePrefix="0" xfId="0">
      <alignment horizontal="left" vertical="center"/>
    </xf>
    <xf numFmtId="0" fontId="12" fillId="7" borderId="132" applyAlignment="1" pivotButton="0" quotePrefix="0" xfId="0">
      <alignment horizontal="center" vertical="center"/>
    </xf>
    <xf numFmtId="0" fontId="12" fillId="7" borderId="98" applyAlignment="1" pivotButton="0" quotePrefix="0" xfId="0">
      <alignment horizontal="center" vertical="center"/>
    </xf>
    <xf numFmtId="0" fontId="12" fillId="7" borderId="121" applyAlignment="1" pivotButton="0" quotePrefix="0" xfId="0">
      <alignment horizontal="center" vertical="center"/>
    </xf>
    <xf numFmtId="0" fontId="12" fillId="7" borderId="130" applyAlignment="1" pivotButton="0" quotePrefix="0" xfId="0">
      <alignment horizontal="center" vertical="center"/>
    </xf>
    <xf numFmtId="0" fontId="12" fillId="7" borderId="121" applyAlignment="1" pivotButton="0" quotePrefix="0" xfId="0">
      <alignment vertical="center"/>
    </xf>
    <xf numFmtId="0" fontId="12" fillId="7" borderId="123" applyAlignment="1" pivotButton="0" quotePrefix="0" xfId="0">
      <alignment horizontal="left" vertical="center"/>
    </xf>
    <xf numFmtId="49" fontId="12" fillId="2" borderId="135" applyAlignment="1" pivotButton="0" quotePrefix="0" xfId="0">
      <alignment horizontal="center" vertical="center"/>
    </xf>
    <xf numFmtId="0" fontId="12" fillId="2" borderId="140" applyAlignment="1" pivotButton="0" quotePrefix="0" xfId="0">
      <alignment horizontal="center" vertical="center"/>
    </xf>
    <xf numFmtId="0" fontId="12" fillId="6" borderId="142" applyAlignment="1" pivotButton="0" quotePrefix="0" xfId="0">
      <alignment horizontal="center" vertical="center"/>
    </xf>
    <xf numFmtId="0" fontId="12" fillId="6" borderId="128" applyAlignment="1" pivotButton="0" quotePrefix="0" xfId="0">
      <alignment horizontal="center" vertical="center"/>
    </xf>
    <xf numFmtId="0" fontId="12" fillId="6" borderId="141" applyAlignment="1" pivotButton="0" quotePrefix="0" xfId="0">
      <alignment horizontal="center" vertical="center"/>
    </xf>
    <xf numFmtId="0" fontId="12" fillId="6" borderId="143" applyAlignment="1" pivotButton="0" quotePrefix="0" xfId="0">
      <alignment horizontal="center" vertical="center"/>
    </xf>
    <xf numFmtId="0" fontId="12" fillId="6" borderId="139" applyAlignment="1" pivotButton="0" quotePrefix="0" xfId="0">
      <alignment horizontal="center" vertical="center"/>
    </xf>
    <xf numFmtId="0" fontId="12" fillId="6" borderId="121" applyAlignment="1" pivotButton="0" quotePrefix="0" xfId="0">
      <alignment horizontal="center" vertical="center"/>
    </xf>
    <xf numFmtId="0" fontId="12" fillId="6" borderId="82" applyAlignment="1" pivotButton="0" quotePrefix="0" xfId="0">
      <alignment horizontal="center" vertical="center"/>
    </xf>
    <xf numFmtId="0" fontId="12" fillId="6" borderId="130" applyAlignment="1" pivotButton="0" quotePrefix="0" xfId="0">
      <alignment horizontal="center" vertical="center"/>
    </xf>
    <xf numFmtId="0" fontId="12" fillId="6" borderId="81" applyAlignment="1" pivotButton="0" quotePrefix="0" xfId="0">
      <alignment horizontal="center" vertical="center"/>
    </xf>
    <xf numFmtId="0" fontId="12" fillId="6" borderId="131" applyAlignment="1" pivotButton="0" quotePrefix="0" xfId="0">
      <alignment horizontal="center" vertical="center"/>
    </xf>
    <xf numFmtId="0" fontId="12" fillId="2" borderId="135" applyAlignment="1" pivotButton="0" quotePrefix="0" xfId="0">
      <alignment horizontal="center"/>
    </xf>
    <xf numFmtId="0" fontId="12" fillId="6" borderId="138" applyAlignment="1" pivotButton="0" quotePrefix="0" xfId="0">
      <alignment vertical="center"/>
    </xf>
    <xf numFmtId="0" fontId="15" fillId="2" borderId="1" applyAlignment="1" pivotButton="0" quotePrefix="0" xfId="0">
      <alignment horizontal="left" vertical="center"/>
    </xf>
    <xf numFmtId="0" fontId="12" fillId="4" borderId="143" applyAlignment="1" pivotButton="0" quotePrefix="0" xfId="0">
      <alignment horizontal="center" vertical="center"/>
    </xf>
    <xf numFmtId="0" fontId="12" fillId="4" borderId="121" applyAlignment="1" pivotButton="0" quotePrefix="0" xfId="0">
      <alignment horizontal="center" vertical="center"/>
    </xf>
    <xf numFmtId="0" fontId="12" fillId="4" borderId="82" applyAlignment="1" pivotButton="0" quotePrefix="0" xfId="0">
      <alignment horizontal="center" vertical="center"/>
    </xf>
    <xf numFmtId="0" fontId="12" fillId="4" borderId="130" applyAlignment="1" pivotButton="0" quotePrefix="0" xfId="0">
      <alignment horizontal="center" vertical="center"/>
    </xf>
    <xf numFmtId="0" fontId="12" fillId="4" borderId="81" applyAlignment="1" pivotButton="0" quotePrefix="0" xfId="0">
      <alignment horizontal="center" vertical="center"/>
    </xf>
    <xf numFmtId="0" fontId="12" fillId="4" borderId="131" applyAlignment="1" pivotButton="0" quotePrefix="0" xfId="0">
      <alignment horizontal="center" vertical="center"/>
    </xf>
    <xf numFmtId="0" fontId="12" fillId="4" borderId="98" applyAlignment="1" pivotButton="0" quotePrefix="0" xfId="0">
      <alignment horizontal="center" vertical="center"/>
    </xf>
    <xf numFmtId="0" fontId="12" fillId="4" borderId="129" applyAlignment="1" pivotButton="0" quotePrefix="0" xfId="0">
      <alignment horizontal="center" vertical="center"/>
    </xf>
    <xf numFmtId="0" fontId="12" fillId="4" borderId="135" applyAlignment="1" pivotButton="0" quotePrefix="0" xfId="0">
      <alignment horizontal="center"/>
    </xf>
    <xf numFmtId="0" fontId="12" fillId="4" borderId="138" applyAlignment="1" pivotButton="0" quotePrefix="0" xfId="0">
      <alignment vertical="center"/>
    </xf>
    <xf numFmtId="49" fontId="11" fillId="7" borderId="135" applyAlignment="1" pivotButton="0" quotePrefix="0" xfId="0">
      <alignment horizontal="center" vertical="center"/>
    </xf>
    <xf numFmtId="0" fontId="13" fillId="7" borderId="135" applyAlignment="1" pivotButton="0" quotePrefix="0" xfId="0">
      <alignment horizontal="left" vertical="center"/>
    </xf>
    <xf numFmtId="0" fontId="11" fillId="7" borderId="154" applyAlignment="1" pivotButton="0" quotePrefix="0" xfId="0">
      <alignment horizontal="center" vertical="center"/>
    </xf>
    <xf numFmtId="1" fontId="12" fillId="7" borderId="135" applyAlignment="1" pivotButton="0" quotePrefix="0" xfId="0">
      <alignment horizontal="center" vertical="center"/>
    </xf>
    <xf numFmtId="0" fontId="11" fillId="7" borderId="139" applyAlignment="1" pivotButton="0" quotePrefix="0" xfId="0">
      <alignment horizontal="center" vertical="center"/>
    </xf>
    <xf numFmtId="0" fontId="11" fillId="7" borderId="128" applyAlignment="1" pivotButton="0" quotePrefix="0" xfId="0">
      <alignment horizontal="center" vertical="center"/>
    </xf>
    <xf numFmtId="0" fontId="11" fillId="7" borderId="141" applyAlignment="1" pivotButton="0" quotePrefix="0" xfId="0">
      <alignment horizontal="center" vertical="center"/>
    </xf>
    <xf numFmtId="0" fontId="11" fillId="7" borderId="142" applyAlignment="1" pivotButton="0" quotePrefix="0" xfId="0">
      <alignment horizontal="center" vertical="center"/>
    </xf>
    <xf numFmtId="0" fontId="11" fillId="7" borderId="143" applyAlignment="1" pivotButton="0" quotePrefix="0" xfId="0">
      <alignment horizontal="center" vertical="center"/>
    </xf>
    <xf numFmtId="0" fontId="11" fillId="7" borderId="121" applyAlignment="1" pivotButton="0" quotePrefix="0" xfId="0">
      <alignment horizontal="center" vertical="center"/>
    </xf>
    <xf numFmtId="0" fontId="11" fillId="7" borderId="82" applyAlignment="1" pivotButton="0" quotePrefix="0" xfId="0">
      <alignment horizontal="center" vertical="center"/>
    </xf>
    <xf numFmtId="0" fontId="11" fillId="7" borderId="130" applyAlignment="1" pivotButton="0" quotePrefix="0" xfId="0">
      <alignment horizontal="center" vertical="center"/>
    </xf>
    <xf numFmtId="0" fontId="11" fillId="7" borderId="81" applyAlignment="1" pivotButton="0" quotePrefix="0" xfId="0">
      <alignment horizontal="center" vertical="center"/>
    </xf>
    <xf numFmtId="0" fontId="12" fillId="7" borderId="145" applyAlignment="1" pivotButton="0" quotePrefix="0" xfId="0">
      <alignment horizontal="center" vertical="center"/>
    </xf>
    <xf numFmtId="0" fontId="12" fillId="7" borderId="135" applyAlignment="1" pivotButton="0" quotePrefix="0" xfId="0">
      <alignment horizontal="center"/>
    </xf>
    <xf numFmtId="0" fontId="12" fillId="7" borderId="138" applyAlignment="1" pivotButton="0" quotePrefix="0" xfId="0">
      <alignment vertical="center"/>
    </xf>
    <xf numFmtId="0" fontId="3" fillId="4" borderId="137" applyAlignment="1" pivotButton="0" quotePrefix="0" xfId="0">
      <alignment horizontal="center" vertical="center"/>
    </xf>
    <xf numFmtId="0" fontId="12" fillId="4" borderId="1085" applyAlignment="1" pivotButton="0" quotePrefix="0" xfId="0">
      <alignment horizontal="center" vertical="center"/>
    </xf>
    <xf numFmtId="0" fontId="12" fillId="4" borderId="158" applyAlignment="1" pivotButton="0" quotePrefix="0" xfId="0">
      <alignment horizontal="center" vertical="center"/>
    </xf>
    <xf numFmtId="1" fontId="12" fillId="4" borderId="151" applyAlignment="1" pivotButton="0" quotePrefix="0" xfId="0">
      <alignment horizontal="center" vertical="center"/>
    </xf>
    <xf numFmtId="0" fontId="2" fillId="0" borderId="183" pivotButton="0" quotePrefix="0" xfId="0"/>
    <xf numFmtId="0" fontId="12" fillId="4" borderId="183" applyAlignment="1" pivotButton="0" quotePrefix="0" xfId="0">
      <alignment horizontal="center" vertical="center"/>
    </xf>
    <xf numFmtId="0" fontId="2" fillId="0" borderId="1086" pivotButton="0" quotePrefix="0" xfId="0"/>
    <xf numFmtId="49" fontId="12" fillId="4" borderId="135" applyAlignment="1" pivotButton="0" quotePrefix="0" xfId="0">
      <alignment horizontal="center" vertical="center"/>
    </xf>
    <xf numFmtId="0" fontId="3" fillId="4" borderId="135" applyAlignment="1" pivotButton="0" quotePrefix="0" xfId="0">
      <alignment horizontal="left" vertical="center"/>
    </xf>
    <xf numFmtId="0" fontId="12" fillId="0" borderId="154" applyAlignment="1" pivotButton="0" quotePrefix="0" xfId="0">
      <alignment horizontal="right" vertical="center"/>
    </xf>
    <xf numFmtId="0" fontId="12" fillId="6" borderId="135" applyAlignment="1" pivotButton="0" quotePrefix="0" xfId="0">
      <alignment horizontal="center" vertical="center"/>
    </xf>
    <xf numFmtId="0" fontId="12" fillId="2" borderId="139" applyAlignment="1" pivotButton="0" quotePrefix="0" xfId="0">
      <alignment horizontal="center" vertical="center"/>
    </xf>
    <xf numFmtId="0" fontId="12" fillId="2" borderId="141" applyAlignment="1" pivotButton="0" quotePrefix="0" xfId="0">
      <alignment horizontal="center" vertical="center"/>
    </xf>
    <xf numFmtId="0" fontId="24" fillId="6" borderId="138" applyAlignment="1" pivotButton="0" quotePrefix="0" xfId="0">
      <alignment vertical="center"/>
    </xf>
    <xf numFmtId="0" fontId="12" fillId="7" borderId="142" applyAlignment="1" pivotButton="0" quotePrefix="0" xfId="0">
      <alignment horizontal="center" vertical="center"/>
    </xf>
    <xf numFmtId="0" fontId="12" fillId="7" borderId="143" applyAlignment="1" pivotButton="0" quotePrefix="0" xfId="0">
      <alignment horizontal="center" vertical="center"/>
    </xf>
    <xf numFmtId="49" fontId="12" fillId="7" borderId="135" applyAlignment="1" pivotButton="0" quotePrefix="0" xfId="0">
      <alignment horizontal="center" vertical="center"/>
    </xf>
    <xf numFmtId="0" fontId="3" fillId="7" borderId="135" applyAlignment="1" pivotButton="0" quotePrefix="0" xfId="0">
      <alignment horizontal="left" vertical="center"/>
    </xf>
    <xf numFmtId="0" fontId="16" fillId="7" borderId="114" applyAlignment="1" pivotButton="0" quotePrefix="0" xfId="0">
      <alignment horizontal="center" vertical="center"/>
    </xf>
    <xf numFmtId="1" fontId="18" fillId="7" borderId="1081" applyAlignment="1" pivotButton="0" quotePrefix="0" xfId="0">
      <alignment horizontal="center" vertical="center"/>
    </xf>
    <xf numFmtId="1" fontId="18" fillId="7" borderId="1082" applyAlignment="1" pivotButton="0" quotePrefix="0" xfId="0">
      <alignment horizontal="center" vertical="center"/>
    </xf>
    <xf numFmtId="1" fontId="18" fillId="7" borderId="109" applyAlignment="1" pivotButton="0" quotePrefix="0" xfId="0">
      <alignment horizontal="center" vertical="center"/>
    </xf>
    <xf numFmtId="1" fontId="18" fillId="7" borderId="113" applyAlignment="1" pivotButton="0" quotePrefix="0" xfId="0">
      <alignment horizontal="center" vertical="center"/>
    </xf>
    <xf numFmtId="0" fontId="11" fillId="7" borderId="1087" applyAlignment="1" pivotButton="0" quotePrefix="0" xfId="0">
      <alignment horizontal="center" vertical="center"/>
    </xf>
    <xf numFmtId="0" fontId="11" fillId="7" borderId="1088" applyAlignment="1" pivotButton="0" quotePrefix="0" xfId="0">
      <alignment horizontal="center" vertical="center"/>
    </xf>
    <xf numFmtId="0" fontId="19" fillId="7" borderId="1084" applyAlignment="1" pivotButton="0" quotePrefix="0" xfId="0">
      <alignment horizontal="left" vertical="center"/>
    </xf>
    <xf numFmtId="0" fontId="11" fillId="7" borderId="98" applyAlignment="1" pivotButton="0" quotePrefix="0" xfId="0">
      <alignment horizontal="center" vertical="center"/>
    </xf>
    <xf numFmtId="0" fontId="11" fillId="7" borderId="92" applyAlignment="1" pivotButton="0" quotePrefix="0" xfId="0">
      <alignment horizontal="center" vertical="center"/>
    </xf>
    <xf numFmtId="0" fontId="11" fillId="7" borderId="1086" applyAlignment="1" pivotButton="0" quotePrefix="0" xfId="0">
      <alignment horizontal="center" vertical="center"/>
    </xf>
    <xf numFmtId="0" fontId="11" fillId="7" borderId="133" applyAlignment="1" pivotButton="0" quotePrefix="0" xfId="0">
      <alignment horizontal="center" vertical="center"/>
    </xf>
    <xf numFmtId="0" fontId="3" fillId="2" borderId="135" applyAlignment="1" pivotButton="0" quotePrefix="0" xfId="0">
      <alignment horizontal="left" vertical="center"/>
    </xf>
    <xf numFmtId="0" fontId="3" fillId="2" borderId="136" applyAlignment="1" pivotButton="0" quotePrefix="0" xfId="0">
      <alignment horizontal="left" vertical="center"/>
    </xf>
    <xf numFmtId="0" fontId="12" fillId="2" borderId="137" applyAlignment="1" pivotButton="0" quotePrefix="0" xfId="0">
      <alignment horizontal="center" vertical="center"/>
    </xf>
    <xf numFmtId="0" fontId="12" fillId="2" borderId="136" applyAlignment="1" pivotButton="0" quotePrefix="0" xfId="0">
      <alignment horizontal="right" vertical="center"/>
    </xf>
    <xf numFmtId="0" fontId="12" fillId="2" borderId="136" applyAlignment="1" pivotButton="0" quotePrefix="0" xfId="0">
      <alignment horizontal="left" vertical="center"/>
    </xf>
    <xf numFmtId="1" fontId="12" fillId="2" borderId="135" applyAlignment="1" pivotButton="0" quotePrefix="0" xfId="0">
      <alignment horizontal="center" vertical="center"/>
    </xf>
    <xf numFmtId="0" fontId="12" fillId="2" borderId="128" applyAlignment="1" pivotButton="0" quotePrefix="0" xfId="0">
      <alignment horizontal="center" vertical="center"/>
    </xf>
    <xf numFmtId="0" fontId="12" fillId="2" borderId="81" applyAlignment="1" pivotButton="0" quotePrefix="0" xfId="0">
      <alignment horizontal="center" vertical="center"/>
    </xf>
    <xf numFmtId="0" fontId="12" fillId="2" borderId="82" applyAlignment="1" pivotButton="0" quotePrefix="0" xfId="0">
      <alignment horizontal="center" vertical="center"/>
    </xf>
    <xf numFmtId="0" fontId="12" fillId="2" borderId="98" applyAlignment="1" pivotButton="0" quotePrefix="0" xfId="0">
      <alignment horizontal="center" vertical="center"/>
    </xf>
    <xf numFmtId="0" fontId="12" fillId="2" borderId="129" applyAlignment="1" pivotButton="0" quotePrefix="0" xfId="0">
      <alignment horizontal="center" vertical="center"/>
    </xf>
    <xf numFmtId="0" fontId="12" fillId="2" borderId="121" applyAlignment="1" pivotButton="0" quotePrefix="0" xfId="0">
      <alignment horizontal="center" vertical="center"/>
    </xf>
    <xf numFmtId="0" fontId="12" fillId="2" borderId="145" applyAlignment="1" pivotButton="0" quotePrefix="0" xfId="0">
      <alignment horizontal="center" vertical="center"/>
    </xf>
    <xf numFmtId="0" fontId="12" fillId="2" borderId="144" applyAlignment="1" pivotButton="0" quotePrefix="0" xfId="0">
      <alignment horizontal="center" vertical="center"/>
    </xf>
    <xf numFmtId="0" fontId="12" fillId="2" borderId="136" applyAlignment="1" pivotButton="0" quotePrefix="0" xfId="0">
      <alignment horizontal="center" vertical="center"/>
    </xf>
    <xf numFmtId="0" fontId="12" fillId="6" borderId="98" applyAlignment="1" pivotButton="0" quotePrefix="0" xfId="0">
      <alignment horizontal="center" vertical="center"/>
    </xf>
    <xf numFmtId="0" fontId="12" fillId="6" borderId="129" applyAlignment="1" pivotButton="0" quotePrefix="0" xfId="0">
      <alignment horizontal="center" vertical="center"/>
    </xf>
    <xf numFmtId="0" fontId="12" fillId="7" borderId="152" applyAlignment="1" pivotButton="0" quotePrefix="0" xfId="0">
      <alignment horizontal="center" vertical="center"/>
    </xf>
    <xf numFmtId="0" fontId="3" fillId="7" borderId="137" applyAlignment="1" pivotButton="0" quotePrefix="0" xfId="0">
      <alignment vertical="center"/>
    </xf>
    <xf numFmtId="0" fontId="3" fillId="7" borderId="136" applyAlignment="1" pivotButton="0" quotePrefix="0" xfId="0">
      <alignment vertical="center"/>
    </xf>
    <xf numFmtId="0" fontId="12" fillId="7" borderId="138" applyAlignment="1" pivotButton="0" quotePrefix="0" xfId="0">
      <alignment horizontal="left" vertical="center"/>
    </xf>
    <xf numFmtId="0" fontId="12" fillId="7" borderId="1089" applyAlignment="1" pivotButton="0" quotePrefix="0" xfId="0">
      <alignment horizontal="center" vertical="center"/>
    </xf>
    <xf numFmtId="49" fontId="11" fillId="7" borderId="183" applyAlignment="1" pivotButton="0" quotePrefix="0" xfId="0">
      <alignment horizontal="center" vertical="center"/>
    </xf>
    <xf numFmtId="1" fontId="12" fillId="7" borderId="91" applyAlignment="1" pivotButton="0" quotePrefix="0" xfId="0">
      <alignment horizontal="center" vertical="center"/>
    </xf>
    <xf numFmtId="0" fontId="12" fillId="7" borderId="1090" applyAlignment="1" pivotButton="0" quotePrefix="0" xfId="0">
      <alignment horizontal="center" vertical="center"/>
    </xf>
    <xf numFmtId="0" fontId="12" fillId="7" borderId="91" applyAlignment="1" pivotButton="0" quotePrefix="0" xfId="0">
      <alignment vertical="center"/>
    </xf>
    <xf numFmtId="0" fontId="7" fillId="7" borderId="1091" pivotButton="0" quotePrefix="0" xfId="0"/>
    <xf numFmtId="1" fontId="12" fillId="7" borderId="154" applyAlignment="1" pivotButton="0" quotePrefix="0" xfId="0">
      <alignment horizontal="center" vertical="center"/>
    </xf>
    <xf numFmtId="0" fontId="12" fillId="7" borderId="137" applyAlignment="1" pivotButton="0" quotePrefix="0" xfId="0">
      <alignment horizontal="left" vertical="center"/>
    </xf>
    <xf numFmtId="0" fontId="12" fillId="7" borderId="167" applyAlignment="1" pivotButton="0" quotePrefix="0" xfId="0">
      <alignment horizontal="left" vertical="center"/>
    </xf>
    <xf numFmtId="0" fontId="7" fillId="7" borderId="71" pivotButton="0" quotePrefix="0" xfId="0"/>
    <xf numFmtId="0" fontId="17" fillId="7" borderId="137" applyAlignment="1" pivotButton="0" quotePrefix="0" xfId="0">
      <alignment horizontal="left" vertical="center"/>
    </xf>
    <xf numFmtId="49" fontId="12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1" fontId="12" fillId="0" borderId="1" applyAlignment="1" pivotButton="0" quotePrefix="0" xfId="0">
      <alignment horizontal="center" vertical="center"/>
    </xf>
    <xf numFmtId="0" fontId="12" fillId="6" borderId="1" applyAlignment="1" pivotButton="0" quotePrefix="0" xfId="0">
      <alignment horizontal="left" vertical="center"/>
    </xf>
    <xf numFmtId="0" fontId="12" fillId="0" borderId="220" applyAlignment="1" pivotButton="0" quotePrefix="0" xfId="0">
      <alignment horizontal="center" vertical="center"/>
    </xf>
    <xf numFmtId="0" fontId="12" fillId="0" borderId="1092" applyAlignment="1" pivotButton="0" quotePrefix="0" xfId="0">
      <alignment horizontal="center" vertical="center"/>
    </xf>
    <xf numFmtId="0" fontId="2" fillId="0" borderId="1093" pivotButton="0" quotePrefix="0" xfId="0"/>
    <xf numFmtId="0" fontId="12" fillId="0" borderId="191" applyAlignment="1" pivotButton="0" quotePrefix="0" xfId="0">
      <alignment horizontal="center" vertical="center"/>
    </xf>
    <xf numFmtId="0" fontId="12" fillId="0" borderId="569" applyAlignment="1" pivotButton="0" quotePrefix="0" xfId="0">
      <alignment horizontal="center" vertical="center"/>
    </xf>
    <xf numFmtId="0" fontId="12" fillId="0" borderId="570" applyAlignment="1" pivotButton="0" quotePrefix="0" xfId="0">
      <alignment horizontal="center" vertical="center"/>
    </xf>
    <xf numFmtId="0" fontId="17" fillId="0" borderId="790" applyAlignment="1" pivotButton="0" quotePrefix="0" xfId="0">
      <alignment horizontal="center"/>
    </xf>
    <xf numFmtId="0" fontId="17" fillId="0" borderId="689" applyAlignment="1" pivotButton="0" quotePrefix="0" xfId="0">
      <alignment horizontal="center"/>
    </xf>
    <xf numFmtId="0" fontId="12" fillId="7" borderId="152" applyAlignment="1" pivotButton="0" quotePrefix="0" xfId="0">
      <alignment vertical="center"/>
    </xf>
    <xf numFmtId="0" fontId="12" fillId="7" borderId="128" applyAlignment="1" pivotButton="0" quotePrefix="0" xfId="0">
      <alignment vertical="center"/>
    </xf>
    <xf numFmtId="0" fontId="12" fillId="7" borderId="141" applyAlignment="1" pivotButton="0" quotePrefix="0" xfId="0">
      <alignment vertical="center"/>
    </xf>
    <xf numFmtId="0" fontId="12" fillId="7" borderId="144" applyAlignment="1" pivotButton="0" quotePrefix="0" xfId="0">
      <alignment vertical="center"/>
    </xf>
    <xf numFmtId="0" fontId="12" fillId="7" borderId="142" applyAlignment="1" pivotButton="0" quotePrefix="0" xfId="0">
      <alignment vertical="center"/>
    </xf>
    <xf numFmtId="0" fontId="11" fillId="7" borderId="135" applyAlignment="1" pivotButton="0" quotePrefix="0" xfId="0">
      <alignment horizontal="center" vertical="center"/>
    </xf>
    <xf numFmtId="0" fontId="11" fillId="7" borderId="145" applyAlignment="1" pivotButton="0" quotePrefix="0" xfId="0">
      <alignment horizontal="center" vertical="center"/>
    </xf>
    <xf numFmtId="0" fontId="11" fillId="7" borderId="144" applyAlignment="1" pivotButton="0" quotePrefix="0" xfId="0">
      <alignment horizontal="center" vertical="center"/>
    </xf>
    <xf numFmtId="0" fontId="11" fillId="7" borderId="136" applyAlignment="1" pivotButton="0" quotePrefix="0" xfId="0">
      <alignment horizontal="center" vertical="center"/>
    </xf>
    <xf numFmtId="0" fontId="11" fillId="7" borderId="140" applyAlignment="1" pivotButton="0" quotePrefix="0" xfId="0">
      <alignment horizontal="center" vertical="center"/>
    </xf>
    <xf numFmtId="0" fontId="12" fillId="6" borderId="144" applyAlignment="1" pivotButton="0" quotePrefix="0" xfId="0">
      <alignment horizontal="center" vertical="center"/>
    </xf>
    <xf numFmtId="0" fontId="12" fillId="2" borderId="143" applyAlignment="1" pivotButton="0" quotePrefix="0" xfId="0">
      <alignment horizontal="center" vertical="center"/>
    </xf>
    <xf numFmtId="0" fontId="12" fillId="2" borderId="138" applyAlignment="1" pivotButton="0" quotePrefix="0" xfId="0">
      <alignment horizontal="center" vertical="center"/>
    </xf>
    <xf numFmtId="0" fontId="12" fillId="2" borderId="128" applyAlignment="1" pivotButton="0" quotePrefix="0" xfId="0">
      <alignment vertical="center"/>
    </xf>
    <xf numFmtId="0" fontId="12" fillId="6" borderId="137" applyAlignment="1" pivotButton="0" quotePrefix="0" xfId="0">
      <alignment horizontal="left" vertical="center"/>
    </xf>
    <xf numFmtId="0" fontId="12" fillId="7" borderId="154" applyAlignment="1" pivotButton="0" quotePrefix="0" xfId="0">
      <alignment vertical="center"/>
    </xf>
    <xf numFmtId="0" fontId="11" fillId="7" borderId="128" applyAlignment="1" pivotButton="0" quotePrefix="0" xfId="0">
      <alignment vertical="center"/>
    </xf>
    <xf numFmtId="0" fontId="12" fillId="0" borderId="128" applyAlignment="1" pivotButton="0" quotePrefix="0" xfId="0">
      <alignment vertical="center"/>
    </xf>
    <xf numFmtId="49" fontId="12" fillId="7" borderId="206" applyAlignment="1" pivotButton="0" quotePrefix="0" xfId="0">
      <alignment horizontal="center" vertical="center"/>
    </xf>
    <xf numFmtId="0" fontId="3" fillId="7" borderId="206" applyAlignment="1" pivotButton="0" quotePrefix="0" xfId="0">
      <alignment horizontal="left" vertical="center"/>
    </xf>
    <xf numFmtId="0" fontId="12" fillId="7" borderId="206" applyAlignment="1" pivotButton="0" quotePrefix="0" xfId="0">
      <alignment horizontal="center" vertical="center"/>
    </xf>
    <xf numFmtId="0" fontId="12" fillId="7" borderId="205" applyAlignment="1" pivotButton="0" quotePrefix="0" xfId="0">
      <alignment horizontal="center" vertical="center"/>
    </xf>
    <xf numFmtId="0" fontId="12" fillId="7" borderId="684" applyAlignment="1" pivotButton="0" quotePrefix="0" xfId="0">
      <alignment horizontal="center" vertical="center"/>
    </xf>
    <xf numFmtId="0" fontId="12" fillId="7" borderId="203" applyAlignment="1" pivotButton="0" quotePrefix="0" xfId="0">
      <alignment horizontal="center" vertical="center"/>
    </xf>
    <xf numFmtId="0" fontId="12" fillId="7" borderId="790" applyAlignment="1" pivotButton="0" quotePrefix="0" xfId="0">
      <alignment horizontal="center" vertical="center"/>
    </xf>
    <xf numFmtId="0" fontId="12" fillId="7" borderId="204" applyAlignment="1" pivotButton="0" quotePrefix="0" xfId="0">
      <alignment horizontal="center" vertical="center"/>
    </xf>
    <xf numFmtId="0" fontId="12" fillId="7" borderId="208" applyAlignment="1" pivotButton="0" quotePrefix="0" xfId="0">
      <alignment horizontal="center" vertical="center"/>
    </xf>
    <xf numFmtId="0" fontId="12" fillId="7" borderId="24" applyAlignment="1" pivotButton="0" quotePrefix="0" xfId="0">
      <alignment vertical="center"/>
    </xf>
    <xf numFmtId="0" fontId="12" fillId="7" borderId="203" applyAlignment="1" pivotButton="0" quotePrefix="0" xfId="0">
      <alignment vertical="center"/>
    </xf>
    <xf numFmtId="0" fontId="12" fillId="7" borderId="25" applyAlignment="1" pivotButton="0" quotePrefix="0" xfId="0">
      <alignment vertical="center"/>
    </xf>
    <xf numFmtId="0" fontId="12" fillId="7" borderId="205" applyAlignment="1" pivotButton="0" quotePrefix="0" xfId="0">
      <alignment vertical="center"/>
    </xf>
    <xf numFmtId="0" fontId="12" fillId="7" borderId="28" applyAlignment="1" pivotButton="0" quotePrefix="0" xfId="0">
      <alignment vertical="center"/>
    </xf>
    <xf numFmtId="0" fontId="12" fillId="7" borderId="689" applyAlignment="1" pivotButton="0" quotePrefix="0" xfId="0">
      <alignment vertical="center"/>
    </xf>
    <xf numFmtId="0" fontId="12" fillId="7" borderId="1094" applyAlignment="1" pivotButton="0" quotePrefix="0" xfId="0">
      <alignment horizontal="left" vertical="center"/>
    </xf>
    <xf numFmtId="49" fontId="12" fillId="0" borderId="25" applyAlignment="1" pivotButton="0" quotePrefix="0" xfId="0">
      <alignment horizontal="center" vertical="center"/>
    </xf>
    <xf numFmtId="0" fontId="3" fillId="0" borderId="25" applyAlignment="1" pivotButton="0" quotePrefix="0" xfId="0">
      <alignment horizontal="left" vertical="center"/>
    </xf>
    <xf numFmtId="0" fontId="16" fillId="0" borderId="25" applyAlignment="1" pivotButton="0" quotePrefix="0" xfId="0">
      <alignment horizontal="center" vertical="center"/>
    </xf>
    <xf numFmtId="0" fontId="16" fillId="0" borderId="25" applyAlignment="1" pivotButton="0" quotePrefix="0" xfId="0">
      <alignment vertical="center"/>
    </xf>
    <xf numFmtId="0" fontId="12" fillId="0" borderId="25" applyAlignment="1" pivotButton="0" quotePrefix="0" xfId="0">
      <alignment vertical="center"/>
    </xf>
    <xf numFmtId="0" fontId="12" fillId="0" borderId="25" applyAlignment="1" pivotButton="0" quotePrefix="0" xfId="0">
      <alignment horizontal="left" vertical="center"/>
    </xf>
    <xf numFmtId="0" fontId="13" fillId="0" borderId="121" applyAlignment="1" pivotButton="0" quotePrefix="0" xfId="0">
      <alignment vertical="center"/>
    </xf>
    <xf numFmtId="1" fontId="18" fillId="0" borderId="59" applyAlignment="1" pivotButton="0" quotePrefix="0" xfId="0">
      <alignment horizontal="center" vertical="center"/>
    </xf>
    <xf numFmtId="1" fontId="18" fillId="0" borderId="81" applyAlignment="1" pivotButton="0" quotePrefix="0" xfId="0">
      <alignment horizontal="center" vertical="center"/>
    </xf>
    <xf numFmtId="1" fontId="18" fillId="0" borderId="1095" applyAlignment="1" pivotButton="0" quotePrefix="0" xfId="0">
      <alignment horizontal="center" vertical="center"/>
    </xf>
    <xf numFmtId="1" fontId="18" fillId="0" borderId="82" applyAlignment="1" pivotButton="0" quotePrefix="0" xfId="0">
      <alignment horizontal="center" vertical="center"/>
    </xf>
    <xf numFmtId="1" fontId="11" fillId="0" borderId="127" applyAlignment="1" pivotButton="0" quotePrefix="0" xfId="0">
      <alignment horizontal="center" vertical="center"/>
    </xf>
    <xf numFmtId="1" fontId="11" fillId="0" borderId="81" applyAlignment="1" pivotButton="0" quotePrefix="0" xfId="0">
      <alignment horizontal="center" vertical="center"/>
    </xf>
    <xf numFmtId="1" fontId="11" fillId="0" borderId="82" applyAlignment="1" pivotButton="0" quotePrefix="0" xfId="0">
      <alignment horizontal="center" vertical="center"/>
    </xf>
    <xf numFmtId="1" fontId="11" fillId="0" borderId="98" applyAlignment="1" pivotButton="0" quotePrefix="0" xfId="0">
      <alignment horizontal="center" vertical="center"/>
    </xf>
    <xf numFmtId="1" fontId="11" fillId="0" borderId="129" applyAlignment="1" pivotButton="0" quotePrefix="0" xfId="0">
      <alignment horizontal="center" vertical="center"/>
    </xf>
    <xf numFmtId="1" fontId="11" fillId="0" borderId="121" applyAlignment="1" pivotButton="0" quotePrefix="0" xfId="0">
      <alignment horizontal="center" vertical="center"/>
    </xf>
    <xf numFmtId="1" fontId="11" fillId="0" borderId="130" applyAlignment="1" pivotButton="0" quotePrefix="0" xfId="0">
      <alignment horizontal="center" vertical="center"/>
    </xf>
    <xf numFmtId="1" fontId="11" fillId="0" borderId="131" applyAlignment="1" pivotButton="0" quotePrefix="0" xfId="0">
      <alignment horizontal="center" vertical="center"/>
    </xf>
    <xf numFmtId="1" fontId="11" fillId="0" borderId="1086" applyAlignment="1" pivotButton="0" quotePrefix="0" xfId="0">
      <alignment horizontal="center" vertical="center"/>
    </xf>
    <xf numFmtId="1" fontId="11" fillId="0" borderId="1096" applyAlignment="1" pivotButton="0" quotePrefix="0" xfId="0">
      <alignment horizontal="center" vertical="center"/>
    </xf>
    <xf numFmtId="1" fontId="11" fillId="0" borderId="522" applyAlignment="1" pivotButton="0" quotePrefix="0" xfId="0">
      <alignment horizontal="center" vertical="center"/>
    </xf>
    <xf numFmtId="1" fontId="11" fillId="0" borderId="1097" applyAlignment="1" pivotButton="0" quotePrefix="0" xfId="0">
      <alignment horizontal="center" vertical="center"/>
    </xf>
    <xf numFmtId="0" fontId="7" fillId="0" borderId="1091" pivotButton="0" quotePrefix="0" xfId="0"/>
    <xf numFmtId="0" fontId="13" fillId="0" borderId="137" applyAlignment="1" pivotButton="0" quotePrefix="0" xfId="0">
      <alignment vertical="center"/>
    </xf>
    <xf numFmtId="1" fontId="22" fillId="0" borderId="151" applyAlignment="1" pivotButton="0" quotePrefix="0" xfId="0">
      <alignment horizontal="center" vertical="center"/>
    </xf>
    <xf numFmtId="1" fontId="29" fillId="0" borderId="128" applyAlignment="1" pivotButton="0" quotePrefix="0" xfId="0">
      <alignment horizontal="center" vertical="center"/>
    </xf>
    <xf numFmtId="1" fontId="29" fillId="0" borderId="141" applyAlignment="1" pivotButton="0" quotePrefix="0" xfId="0">
      <alignment horizontal="center" vertical="center"/>
    </xf>
    <xf numFmtId="1" fontId="29" fillId="0" borderId="144" applyAlignment="1" pivotButton="0" quotePrefix="0" xfId="0">
      <alignment horizontal="center" vertical="center"/>
    </xf>
    <xf numFmtId="1" fontId="29" fillId="0" borderId="142" applyAlignment="1" pivotButton="0" quotePrefix="0" xfId="0">
      <alignment horizontal="center" vertical="center"/>
    </xf>
    <xf numFmtId="1" fontId="29" fillId="0" borderId="143" applyAlignment="1" pivotButton="0" quotePrefix="0" xfId="0">
      <alignment horizontal="center" vertical="center"/>
    </xf>
    <xf numFmtId="1" fontId="29" fillId="0" borderId="139" applyAlignment="1" pivotButton="0" quotePrefix="0" xfId="0">
      <alignment horizontal="center" vertical="center"/>
    </xf>
    <xf numFmtId="1" fontId="22" fillId="0" borderId="143" applyAlignment="1" pivotButton="0" quotePrefix="0" xfId="0">
      <alignment horizontal="center" vertical="center"/>
    </xf>
    <xf numFmtId="1" fontId="29" fillId="0" borderId="135" applyAlignment="1" pivotButton="0" quotePrefix="0" xfId="0">
      <alignment horizontal="center" vertical="center"/>
    </xf>
    <xf numFmtId="1" fontId="29" fillId="0" borderId="145" applyAlignment="1" pivotButton="0" quotePrefix="0" xfId="0">
      <alignment horizontal="center" vertical="center"/>
    </xf>
    <xf numFmtId="1" fontId="22" fillId="0" borderId="1089" applyAlignment="1" pivotButton="0" quotePrefix="0" xfId="0">
      <alignment horizontal="center" vertical="center"/>
    </xf>
    <xf numFmtId="1" fontId="29" fillId="0" borderId="140" applyAlignment="1" pivotButton="0" quotePrefix="0" xfId="0">
      <alignment horizontal="center" vertical="center"/>
    </xf>
    <xf numFmtId="1" fontId="29" fillId="0" borderId="153" applyAlignment="1" pivotButton="0" quotePrefix="0" xfId="0">
      <alignment horizontal="center" vertical="center"/>
    </xf>
    <xf numFmtId="0" fontId="7" fillId="0" borderId="71" pivotButton="0" quotePrefix="0" xfId="0"/>
    <xf numFmtId="0" fontId="13" fillId="0" borderId="135" applyAlignment="1" pivotButton="0" quotePrefix="0" xfId="0">
      <alignment vertical="center"/>
    </xf>
    <xf numFmtId="1" fontId="11" fillId="0" borderId="135" applyAlignment="1" pivotButton="0" quotePrefix="0" xfId="0">
      <alignment horizontal="center" vertical="center"/>
    </xf>
    <xf numFmtId="1" fontId="22" fillId="0" borderId="128" applyAlignment="1" pivotButton="0" quotePrefix="0" xfId="0">
      <alignment horizontal="center" vertical="center"/>
    </xf>
    <xf numFmtId="1" fontId="11" fillId="0" borderId="151" applyAlignment="1" pivotButton="0" quotePrefix="0" xfId="0">
      <alignment horizontal="center" vertical="center"/>
    </xf>
    <xf numFmtId="1" fontId="11" fillId="0" borderId="128" applyAlignment="1" pivotButton="0" quotePrefix="0" xfId="0">
      <alignment horizontal="center" vertical="center"/>
    </xf>
    <xf numFmtId="1" fontId="11" fillId="0" borderId="141" applyAlignment="1" pivotButton="0" quotePrefix="0" xfId="0">
      <alignment horizontal="center" vertical="center"/>
    </xf>
    <xf numFmtId="1" fontId="11" fillId="0" borderId="142" applyAlignment="1" pivotButton="0" quotePrefix="0" xfId="0">
      <alignment horizontal="center" vertical="center"/>
    </xf>
    <xf numFmtId="1" fontId="11" fillId="0" borderId="239" applyAlignment="1" pivotButton="0" quotePrefix="0" xfId="0">
      <alignment horizontal="center" vertical="center"/>
    </xf>
    <xf numFmtId="0" fontId="2" fillId="0" borderId="1098" pivotButton="0" quotePrefix="0" xfId="0"/>
    <xf numFmtId="1" fontId="11" fillId="0" borderId="140" applyAlignment="1" pivotButton="0" quotePrefix="0" xfId="0">
      <alignment horizontal="center" vertical="center"/>
    </xf>
    <xf numFmtId="1" fontId="11" fillId="0" borderId="139" applyAlignment="1" pivotButton="0" quotePrefix="0" xfId="0">
      <alignment horizontal="center" vertical="center"/>
    </xf>
    <xf numFmtId="0" fontId="12" fillId="0" borderId="128" applyAlignment="1" pivotButton="0" quotePrefix="0" xfId="0">
      <alignment horizontal="left" vertical="center"/>
    </xf>
    <xf numFmtId="0" fontId="7" fillId="0" borderId="137" pivotButton="0" quotePrefix="0" xfId="0"/>
    <xf numFmtId="0" fontId="7" fillId="0" borderId="167" pivotButton="0" quotePrefix="0" xfId="0"/>
    <xf numFmtId="0" fontId="13" fillId="0" borderId="218" applyAlignment="1" pivotButton="0" quotePrefix="0" xfId="0">
      <alignment vertical="center"/>
    </xf>
    <xf numFmtId="1" fontId="22" fillId="0" borderId="214" applyAlignment="1" pivotButton="0" quotePrefix="0" xfId="0">
      <alignment horizontal="center" vertical="center"/>
    </xf>
    <xf numFmtId="1" fontId="22" fillId="0" borderId="210" applyAlignment="1" pivotButton="0" quotePrefix="0" xfId="0">
      <alignment horizontal="center" vertical="center"/>
    </xf>
    <xf numFmtId="1" fontId="11" fillId="0" borderId="214" applyAlignment="1" pivotButton="0" quotePrefix="0" xfId="0">
      <alignment horizontal="center" vertical="center"/>
    </xf>
    <xf numFmtId="1" fontId="11" fillId="0" borderId="215" applyAlignment="1" pivotButton="0" quotePrefix="0" xfId="0">
      <alignment horizontal="center" vertical="center"/>
    </xf>
    <xf numFmtId="1" fontId="11" fillId="0" borderId="210" applyAlignment="1" pivotButton="0" quotePrefix="0" xfId="0">
      <alignment horizontal="center" vertical="center"/>
    </xf>
    <xf numFmtId="1" fontId="11" fillId="0" borderId="541" applyAlignment="1" pivotButton="0" quotePrefix="0" xfId="0">
      <alignment horizontal="center" vertical="center"/>
    </xf>
    <xf numFmtId="0" fontId="12" fillId="0" borderId="214" applyAlignment="1" pivotButton="0" quotePrefix="0" xfId="0">
      <alignment horizontal="left" vertical="center"/>
    </xf>
    <xf numFmtId="0" fontId="7" fillId="0" borderId="1094" pivotButton="0" quotePrefix="0" xfId="0"/>
    <xf numFmtId="0" fontId="13" fillId="0" borderId="1" applyAlignment="1" pivotButton="0" quotePrefix="0" xfId="0">
      <alignment vertical="center"/>
    </xf>
    <xf numFmtId="49" fontId="5" fillId="0" borderId="245" applyAlignment="1" pivotButton="0" quotePrefix="0" xfId="0">
      <alignment horizontal="center" vertical="center"/>
    </xf>
    <xf numFmtId="49" fontId="5" fillId="0" borderId="1099" applyAlignment="1" pivotButton="0" quotePrefix="0" xfId="0">
      <alignment horizontal="center" vertical="center"/>
    </xf>
    <xf numFmtId="0" fontId="2" fillId="0" borderId="1100" pivotButton="0" quotePrefix="0" xfId="0"/>
    <xf numFmtId="1" fontId="5" fillId="0" borderId="1101" applyAlignment="1" pivotButton="0" quotePrefix="0" xfId="0">
      <alignment horizontal="center" vertical="center"/>
    </xf>
    <xf numFmtId="0" fontId="2" fillId="0" borderId="1102" pivotButton="0" quotePrefix="0" xfId="0"/>
    <xf numFmtId="49" fontId="12" fillId="0" borderId="1103" applyAlignment="1" pivotButton="0" quotePrefix="0" xfId="0">
      <alignment horizontal="center" vertical="center"/>
    </xf>
    <xf numFmtId="0" fontId="2" fillId="0" borderId="1104" pivotButton="0" quotePrefix="0" xfId="0"/>
    <xf numFmtId="0" fontId="12" fillId="0" borderId="1105" applyAlignment="1" pivotButton="0" quotePrefix="0" xfId="0">
      <alignment horizontal="center" vertical="center"/>
    </xf>
    <xf numFmtId="1" fontId="12" fillId="0" borderId="1105" applyAlignment="1" pivotButton="0" quotePrefix="0" xfId="0">
      <alignment horizontal="center" vertical="center"/>
    </xf>
    <xf numFmtId="1" fontId="12" fillId="0" borderId="489" applyAlignment="1" pivotButton="0" quotePrefix="0" xfId="0">
      <alignment horizontal="center" vertical="center"/>
    </xf>
    <xf numFmtId="49" fontId="12" fillId="0" borderId="490" applyAlignment="1" pivotButton="0" quotePrefix="0" xfId="0">
      <alignment horizontal="center" vertical="center"/>
    </xf>
    <xf numFmtId="49" fontId="12" fillId="0" borderId="1106" applyAlignment="1" pivotButton="0" quotePrefix="0" xfId="0">
      <alignment horizontal="center" vertical="center"/>
    </xf>
    <xf numFmtId="49" fontId="12" fillId="0" borderId="1105" applyAlignment="1" pivotButton="0" quotePrefix="0" xfId="0">
      <alignment horizontal="center" vertical="center"/>
    </xf>
    <xf numFmtId="0" fontId="12" fillId="0" borderId="1107" applyAlignment="1" pivotButton="0" quotePrefix="0" xfId="0">
      <alignment horizontal="center" vertical="center"/>
    </xf>
    <xf numFmtId="1" fontId="3" fillId="0" borderId="549" applyAlignment="1" pivotButton="0" quotePrefix="0" xfId="0">
      <alignment horizontal="left" vertical="center"/>
    </xf>
    <xf numFmtId="49" fontId="3" fillId="0" borderId="516" applyAlignment="1" pivotButton="0" quotePrefix="0" xfId="0">
      <alignment horizontal="center" vertical="center"/>
    </xf>
    <xf numFmtId="49" fontId="3" fillId="0" borderId="1108" applyAlignment="1" pivotButton="0" quotePrefix="0" xfId="0">
      <alignment horizontal="center" vertical="center"/>
    </xf>
    <xf numFmtId="1" fontId="63" fillId="0" borderId="1103" applyAlignment="1" pivotButton="0" quotePrefix="0" xfId="0">
      <alignment horizontal="center" vertical="center"/>
    </xf>
    <xf numFmtId="0" fontId="34" fillId="0" borderId="1101" applyAlignment="1" pivotButton="0" quotePrefix="0" xfId="0">
      <alignment horizontal="center" vertical="center"/>
    </xf>
    <xf numFmtId="1" fontId="34" fillId="0" borderId="1101" applyAlignment="1" pivotButton="0" quotePrefix="0" xfId="0">
      <alignment horizontal="center" vertical="center"/>
    </xf>
    <xf numFmtId="0" fontId="3" fillId="0" borderId="59" applyAlignment="1" pivotButton="0" quotePrefix="0" xfId="0">
      <alignment horizontal="center" vertical="center"/>
    </xf>
    <xf numFmtId="0" fontId="34" fillId="0" borderId="134" applyAlignment="1" pivotButton="0" quotePrefix="0" xfId="0">
      <alignment horizontal="justify" vertical="center"/>
    </xf>
    <xf numFmtId="0" fontId="2" fillId="0" borderId="1097" pivotButton="0" quotePrefix="0" xfId="0"/>
    <xf numFmtId="49" fontId="12" fillId="0" borderId="134" applyAlignment="1" pivotButton="0" quotePrefix="0" xfId="0">
      <alignment horizontal="center" vertical="center"/>
    </xf>
    <xf numFmtId="0" fontId="3" fillId="0" borderId="511" applyAlignment="1" pivotButton="0" quotePrefix="0" xfId="0">
      <alignment horizontal="center" vertical="center"/>
    </xf>
    <xf numFmtId="0" fontId="34" fillId="0" borderId="155" applyAlignment="1" pivotButton="0" quotePrefix="0" xfId="0">
      <alignment horizontal="justify" vertical="center"/>
    </xf>
    <xf numFmtId="0" fontId="3" fillId="0" borderId="135" applyAlignment="1" pivotButton="0" quotePrefix="0" xfId="0">
      <alignment horizontal="center" vertical="center"/>
    </xf>
    <xf numFmtId="0" fontId="34" fillId="0" borderId="137" applyAlignment="1" pivotButton="0" quotePrefix="0" xfId="0">
      <alignment horizontal="justify" vertical="center"/>
    </xf>
    <xf numFmtId="0" fontId="3" fillId="0" borderId="177" applyAlignment="1" pivotButton="0" quotePrefix="0" xfId="0">
      <alignment horizontal="center" vertical="center"/>
    </xf>
    <xf numFmtId="0" fontId="34" fillId="0" borderId="167" applyAlignment="1" pivotButton="0" quotePrefix="0" xfId="0">
      <alignment horizontal="justify" vertical="center"/>
    </xf>
    <xf numFmtId="49" fontId="12" fillId="0" borderId="167" applyAlignment="1" pivotButton="0" quotePrefix="0" xfId="0">
      <alignment horizontal="center" vertical="center"/>
    </xf>
    <xf numFmtId="0" fontId="3" fillId="0" borderId="121" applyAlignment="1" pivotButton="0" quotePrefix="0" xfId="0">
      <alignment horizontal="center" vertical="center"/>
    </xf>
    <xf numFmtId="0" fontId="3" fillId="0" borderId="218" applyAlignment="1" pivotButton="0" quotePrefix="0" xfId="0">
      <alignment horizontal="center" vertical="center"/>
    </xf>
    <xf numFmtId="0" fontId="34" fillId="0" borderId="179" applyAlignment="1" pivotButton="0" quotePrefix="0" xfId="0">
      <alignment horizontal="justify" vertical="center"/>
    </xf>
    <xf numFmtId="0" fontId="3" fillId="0" borderId="1" applyAlignment="1" pivotButton="0" quotePrefix="0" xfId="0">
      <alignment horizontal="right" vertical="center"/>
    </xf>
    <xf numFmtId="0" fontId="3" fillId="0" borderId="1" applyAlignment="1" pivotButton="0" quotePrefix="0" xfId="0">
      <alignment horizontal="right" vertical="top"/>
    </xf>
    <xf numFmtId="0" fontId="3" fillId="0" borderId="1" applyAlignment="1" pivotButton="0" quotePrefix="0" xfId="0">
      <alignment horizontal="left" vertical="top"/>
    </xf>
    <xf numFmtId="0" fontId="46" fillId="0" borderId="1" pivotButton="0" quotePrefix="0" xfId="0"/>
    <xf numFmtId="0" fontId="25" fillId="0" borderId="194" pivotButton="0" quotePrefix="0" xfId="0"/>
    <xf numFmtId="0" fontId="3" fillId="0" borderId="194" applyAlignment="1" pivotButton="0" quotePrefix="0" xfId="0">
      <alignment vertical="center"/>
    </xf>
    <xf numFmtId="0" fontId="64" fillId="0" borderId="1" applyAlignment="1" pivotButton="0" quotePrefix="0" xfId="0">
      <alignment vertical="center"/>
    </xf>
    <xf numFmtId="0" fontId="3" fillId="0" borderId="194" applyAlignment="1" pivotButton="0" quotePrefix="0" xfId="0">
      <alignment horizontal="left"/>
    </xf>
    <xf numFmtId="0" fontId="43" fillId="0" borderId="194" pivotButton="0" quotePrefix="0" xfId="0"/>
    <xf numFmtId="0" fontId="64" fillId="0" borderId="194" applyAlignment="1" pivotButton="0" quotePrefix="0" xfId="0">
      <alignment vertical="center"/>
    </xf>
    <xf numFmtId="0" fontId="28" fillId="7" borderId="661" applyAlignment="1" pivotButton="0" quotePrefix="0" xfId="0">
      <alignment horizontal="center" vertical="center"/>
    </xf>
    <xf numFmtId="0" fontId="65" fillId="7" borderId="661" applyAlignment="1" pivotButton="0" quotePrefix="0" xfId="0">
      <alignment horizontal="center" vertical="center"/>
    </xf>
    <xf numFmtId="0" fontId="65" fillId="7" borderId="668" applyAlignment="1" pivotButton="0" quotePrefix="0" xfId="0">
      <alignment horizontal="center" vertical="center"/>
    </xf>
    <xf numFmtId="0" fontId="65" fillId="7" borderId="491" applyAlignment="1" pivotButton="0" quotePrefix="0" xfId="0">
      <alignment horizontal="center" vertical="center"/>
    </xf>
    <xf numFmtId="0" fontId="65" fillId="7" borderId="662" applyAlignment="1" pivotButton="0" quotePrefix="0" xfId="0">
      <alignment horizontal="center" vertical="center"/>
    </xf>
    <xf numFmtId="0" fontId="65" fillId="7" borderId="246" applyAlignment="1" pivotButton="0" quotePrefix="0" xfId="0">
      <alignment horizontal="center" vertical="center"/>
    </xf>
    <xf numFmtId="0" fontId="65" fillId="7" borderId="792" applyAlignment="1" pivotButton="0" quotePrefix="0" xfId="0">
      <alignment horizontal="center" vertical="center"/>
    </xf>
    <xf numFmtId="0" fontId="65" fillId="7" borderId="700" applyAlignment="1" pivotButton="0" quotePrefix="0" xfId="0">
      <alignment horizontal="center" vertical="center"/>
    </xf>
    <xf numFmtId="0" fontId="65" fillId="7" borderId="754" applyAlignment="1" pivotButton="0" quotePrefix="0" xfId="0">
      <alignment horizontal="center" vertical="center"/>
    </xf>
    <xf numFmtId="0" fontId="65" fillId="7" borderId="698" applyAlignment="1" pivotButton="0" quotePrefix="0" xfId="0">
      <alignment horizontal="center" vertical="center"/>
    </xf>
    <xf numFmtId="0" fontId="65" fillId="7" borderId="699" applyAlignment="1" pivotButton="0" quotePrefix="0" xfId="0">
      <alignment horizontal="center" vertical="center"/>
    </xf>
    <xf numFmtId="0" fontId="65" fillId="7" borderId="753" applyAlignment="1" pivotButton="0" quotePrefix="0" xfId="0">
      <alignment horizontal="center" vertical="center"/>
    </xf>
    <xf numFmtId="0" fontId="65" fillId="7" borderId="701" applyAlignment="1" pivotButton="0" quotePrefix="0" xfId="0">
      <alignment horizontal="center" vertical="center"/>
    </xf>
    <xf numFmtId="0" fontId="31" fillId="7" borderId="491" applyAlignment="1" pivotButton="0" quotePrefix="0" xfId="0">
      <alignment horizontal="center"/>
    </xf>
    <xf numFmtId="0" fontId="29" fillId="7" borderId="720" applyAlignment="1" pivotButton="0" quotePrefix="0" xfId="0">
      <alignment horizontal="center" vertical="center"/>
    </xf>
    <xf numFmtId="0" fontId="29" fillId="7" borderId="721" applyAlignment="1" pivotButton="0" quotePrefix="0" xfId="0">
      <alignment horizontal="left" vertical="center"/>
    </xf>
    <xf numFmtId="0" fontId="25" fillId="0" borderId="725" applyAlignment="1" pivotButton="0" quotePrefix="0" xfId="0">
      <alignment horizontal="left" vertical="center"/>
    </xf>
    <xf numFmtId="1" fontId="12" fillId="0" borderId="731" applyAlignment="1" pivotButton="0" quotePrefix="0" xfId="0">
      <alignment horizontal="center" vertical="center"/>
    </xf>
    <xf numFmtId="1" fontId="24" fillId="0" borderId="726" applyAlignment="1" pivotButton="0" quotePrefix="0" xfId="0">
      <alignment horizontal="center" vertical="center"/>
    </xf>
    <xf numFmtId="0" fontId="13" fillId="4" borderId="725" applyAlignment="1" pivotButton="0" quotePrefix="0" xfId="0">
      <alignment horizontal="left" vertical="center"/>
    </xf>
    <xf numFmtId="1" fontId="12" fillId="4" borderId="731" applyAlignment="1" pivotButton="0" quotePrefix="0" xfId="0">
      <alignment horizontal="center" vertical="center"/>
    </xf>
    <xf numFmtId="0" fontId="24" fillId="4" borderId="724" applyAlignment="1" pivotButton="0" quotePrefix="0" xfId="0">
      <alignment horizontal="left" vertical="center"/>
    </xf>
    <xf numFmtId="0" fontId="28" fillId="7" borderId="725" applyAlignment="1" pivotButton="0" quotePrefix="0" xfId="0">
      <alignment horizontal="left" vertical="center"/>
    </xf>
    <xf numFmtId="1" fontId="24" fillId="7" borderId="726" applyAlignment="1" pivotButton="0" quotePrefix="0" xfId="0">
      <alignment horizontal="center" vertical="center"/>
    </xf>
    <xf numFmtId="0" fontId="25" fillId="4" borderId="725" applyAlignment="1" pivotButton="0" quotePrefix="0" xfId="0">
      <alignment horizontal="left" vertical="center"/>
    </xf>
    <xf numFmtId="0" fontId="25" fillId="4" borderId="726" applyAlignment="1" pivotButton="0" quotePrefix="0" xfId="0">
      <alignment horizontal="center" vertical="center"/>
    </xf>
    <xf numFmtId="0" fontId="29" fillId="4" borderId="717" applyAlignment="1" pivotButton="0" quotePrefix="0" xfId="0">
      <alignment horizontal="center" vertical="center"/>
    </xf>
    <xf numFmtId="0" fontId="29" fillId="4" borderId="723" applyAlignment="1" pivotButton="0" quotePrefix="0" xfId="0">
      <alignment horizontal="center" vertical="center"/>
    </xf>
    <xf numFmtId="0" fontId="29" fillId="4" borderId="725" applyAlignment="1" pivotButton="0" quotePrefix="0" xfId="0">
      <alignment horizontal="center" vertical="center"/>
    </xf>
    <xf numFmtId="0" fontId="24" fillId="4" borderId="891" applyAlignment="1" pivotButton="0" quotePrefix="0" xfId="0">
      <alignment horizontal="center" vertical="center"/>
    </xf>
    <xf numFmtId="0" fontId="24" fillId="4" borderId="860" applyAlignment="1" pivotButton="0" quotePrefix="0" xfId="0">
      <alignment horizontal="center" vertical="center"/>
    </xf>
    <xf numFmtId="0" fontId="29" fillId="4" borderId="724" applyAlignment="1" pivotButton="0" quotePrefix="0" xfId="0">
      <alignment horizontal="center" vertical="center"/>
    </xf>
    <xf numFmtId="0" fontId="25" fillId="4" borderId="739" applyAlignment="1" pivotButton="0" quotePrefix="0" xfId="0">
      <alignment horizontal="left" vertical="center"/>
    </xf>
    <xf numFmtId="0" fontId="29" fillId="7" borderId="724" applyAlignment="1" pivotButton="0" quotePrefix="0" xfId="0">
      <alignment horizontal="left" vertical="center"/>
    </xf>
    <xf numFmtId="0" fontId="24" fillId="6" borderId="187" applyAlignment="1" pivotButton="0" quotePrefix="0" xfId="0">
      <alignment horizontal="center" vertical="center"/>
    </xf>
    <xf numFmtId="0" fontId="25" fillId="7" borderId="725" applyAlignment="1" pivotButton="0" quotePrefix="0" xfId="0">
      <alignment horizontal="left" vertical="center"/>
    </xf>
    <xf numFmtId="0" fontId="25" fillId="7" borderId="864" applyAlignment="1" pivotButton="0" quotePrefix="0" xfId="0">
      <alignment horizontal="left" vertical="center"/>
    </xf>
    <xf numFmtId="0" fontId="24" fillId="7" borderId="865" applyAlignment="1" pivotButton="0" quotePrefix="0" xfId="0">
      <alignment horizontal="center" vertical="center"/>
    </xf>
    <xf numFmtId="16" fontId="2" fillId="7" borderId="1" pivotButton="0" quotePrefix="0" xfId="0"/>
    <xf numFmtId="0" fontId="28" fillId="7" borderId="7" applyAlignment="1" pivotButton="0" quotePrefix="0" xfId="0">
      <alignment horizontal="left" vertical="center"/>
    </xf>
    <xf numFmtId="0" fontId="2" fillId="7" borderId="1" applyAlignment="1" pivotButton="0" quotePrefix="0" xfId="0">
      <alignment horizontal="center" vertical="center"/>
    </xf>
    <xf numFmtId="0" fontId="12" fillId="2" borderId="739" applyAlignment="1" pivotButton="0" quotePrefix="0" xfId="0">
      <alignment horizontal="right" vertical="center"/>
    </xf>
    <xf numFmtId="0" fontId="12" fillId="2" borderId="739" applyAlignment="1" pivotButton="0" quotePrefix="0" xfId="0">
      <alignment horizontal="left" vertical="center"/>
    </xf>
    <xf numFmtId="0" fontId="25" fillId="0" borderId="861" applyAlignment="1" pivotButton="0" quotePrefix="0" xfId="0">
      <alignment horizontal="left" vertical="center"/>
    </xf>
    <xf numFmtId="0" fontId="24" fillId="0" borderId="889" applyAlignment="1" pivotButton="0" quotePrefix="0" xfId="0">
      <alignment horizontal="center" vertical="center"/>
    </xf>
    <xf numFmtId="0" fontId="24" fillId="0" borderId="863" applyAlignment="1" pivotButton="0" quotePrefix="0" xfId="0">
      <alignment horizontal="center" vertical="center"/>
    </xf>
    <xf numFmtId="0" fontId="24" fillId="6" borderId="859" applyAlignment="1" pivotButton="0" quotePrefix="0" xfId="0">
      <alignment horizontal="center" vertical="center"/>
    </xf>
    <xf numFmtId="0" fontId="24" fillId="6" borderId="868" applyAlignment="1" pivotButton="0" quotePrefix="0" xfId="0">
      <alignment horizontal="center" vertical="center"/>
    </xf>
    <xf numFmtId="0" fontId="24" fillId="6" borderId="865" applyAlignment="1" pivotButton="0" quotePrefix="0" xfId="0">
      <alignment horizontal="center" vertical="center"/>
    </xf>
    <xf numFmtId="0" fontId="24" fillId="6" borderId="860" applyAlignment="1" pivotButton="0" quotePrefix="0" xfId="0">
      <alignment horizontal="center" vertical="center"/>
    </xf>
    <xf numFmtId="0" fontId="24" fillId="6" borderId="863" applyAlignment="1" pivotButton="0" quotePrefix="0" xfId="0">
      <alignment horizontal="center" vertical="center"/>
    </xf>
    <xf numFmtId="0" fontId="24" fillId="6" borderId="869" applyAlignment="1" pivotButton="0" quotePrefix="0" xfId="0">
      <alignment horizontal="center" vertical="center"/>
    </xf>
    <xf numFmtId="0" fontId="24" fillId="6" borderId="866" applyAlignment="1" pivotButton="0" quotePrefix="0" xfId="0">
      <alignment horizontal="center" vertical="center"/>
    </xf>
    <xf numFmtId="0" fontId="24" fillId="0" borderId="869" applyAlignment="1" pivotButton="0" quotePrefix="0" xfId="0">
      <alignment horizontal="center" vertical="center"/>
    </xf>
    <xf numFmtId="0" fontId="24" fillId="0" borderId="866" applyAlignment="1" pivotButton="0" quotePrefix="0" xfId="0">
      <alignment horizontal="center" vertical="center"/>
    </xf>
    <xf numFmtId="0" fontId="24" fillId="0" borderId="860" applyAlignment="1" pivotButton="0" quotePrefix="0" xfId="0">
      <alignment horizontal="center" vertical="center"/>
    </xf>
    <xf numFmtId="0" fontId="24" fillId="0" borderId="868" applyAlignment="1" pivotButton="0" quotePrefix="0" xfId="0">
      <alignment horizontal="center" vertical="center"/>
    </xf>
    <xf numFmtId="0" fontId="24" fillId="0" borderId="861" applyAlignment="1" pivotButton="0" quotePrefix="0" xfId="0">
      <alignment horizontal="center" vertical="center"/>
    </xf>
    <xf numFmtId="0" fontId="24" fillId="0" borderId="867" applyAlignment="1" pivotButton="0" quotePrefix="0" xfId="0">
      <alignment horizontal="center" vertical="center"/>
    </xf>
    <xf numFmtId="0" fontId="24" fillId="6" borderId="736" applyAlignment="1" pivotButton="0" quotePrefix="0" xfId="0">
      <alignment horizontal="center" vertical="center"/>
    </xf>
    <xf numFmtId="0" fontId="24" fillId="0" borderId="1034" applyAlignment="1" pivotButton="0" quotePrefix="0" xfId="0">
      <alignment horizontal="center" vertical="center"/>
    </xf>
    <xf numFmtId="0" fontId="24" fillId="2" borderId="724" applyAlignment="1" pivotButton="0" quotePrefix="0" xfId="0">
      <alignment horizontal="center" vertical="center"/>
    </xf>
    <xf numFmtId="0" fontId="24" fillId="0" borderId="85" applyAlignment="1" pivotButton="0" quotePrefix="0" xfId="0">
      <alignment horizontal="center" vertical="center"/>
    </xf>
    <xf numFmtId="0" fontId="24" fillId="7" borderId="764" applyAlignment="1" pivotButton="0" quotePrefix="0" xfId="0">
      <alignment horizontal="left" vertical="center"/>
    </xf>
    <xf numFmtId="49" fontId="24" fillId="7" borderId="16" applyAlignment="1" pivotButton="0" quotePrefix="0" xfId="0">
      <alignment horizontal="center" vertical="center"/>
    </xf>
    <xf numFmtId="49" fontId="24" fillId="7" borderId="1" applyAlignment="1" pivotButton="0" quotePrefix="0" xfId="0">
      <alignment horizontal="center" vertical="center"/>
    </xf>
    <xf numFmtId="0" fontId="24" fillId="7" borderId="1" applyAlignment="1" pivotButton="0" quotePrefix="0" xfId="0">
      <alignment horizontal="left" vertical="center"/>
    </xf>
    <xf numFmtId="0" fontId="24" fillId="0" borderId="708" applyAlignment="1" pivotButton="0" quotePrefix="0" xfId="0">
      <alignment horizontal="center" vertical="center"/>
    </xf>
    <xf numFmtId="0" fontId="24" fillId="0" borderId="709" applyAlignment="1" pivotButton="0" quotePrefix="0" xfId="0">
      <alignment horizontal="center" vertical="center"/>
    </xf>
    <xf numFmtId="0" fontId="24" fillId="0" borderId="711" applyAlignment="1" pivotButton="0" quotePrefix="0" xfId="0">
      <alignment horizontal="center" vertical="center"/>
    </xf>
    <xf numFmtId="0" fontId="29" fillId="7" borderId="957" applyAlignment="1" pivotButton="0" quotePrefix="0" xfId="0">
      <alignment horizontal="center" vertical="center"/>
    </xf>
    <xf numFmtId="0" fontId="24" fillId="7" borderId="885" applyAlignment="1" pivotButton="0" quotePrefix="0" xfId="0">
      <alignment horizontal="center" vertical="center"/>
    </xf>
    <xf numFmtId="0" fontId="24" fillId="7" borderId="145" applyAlignment="1" pivotButton="0" quotePrefix="0" xfId="0">
      <alignment horizontal="center" vertical="center"/>
    </xf>
    <xf numFmtId="0" fontId="12" fillId="7" borderId="722" applyAlignment="1" pivotButton="0" quotePrefix="0" xfId="0">
      <alignment vertical="center"/>
    </xf>
    <xf numFmtId="0" fontId="12" fillId="7" borderId="725" applyAlignment="1" pivotButton="0" quotePrefix="0" xfId="0">
      <alignment vertical="center"/>
    </xf>
    <xf numFmtId="0" fontId="12" fillId="7" borderId="726" applyAlignment="1" pivotButton="0" quotePrefix="0" xfId="0">
      <alignment vertical="center"/>
    </xf>
    <xf numFmtId="0" fontId="12" fillId="7" borderId="727" applyAlignment="1" pivotButton="0" quotePrefix="0" xfId="0">
      <alignment vertical="center"/>
    </xf>
    <xf numFmtId="0" fontId="12" fillId="6" borderId="885" applyAlignment="1" pivotButton="0" quotePrefix="0" xfId="0">
      <alignment horizontal="center" vertical="center"/>
    </xf>
    <xf numFmtId="0" fontId="12" fillId="6" borderId="738" applyAlignment="1" pivotButton="0" quotePrefix="0" xfId="0">
      <alignment horizontal="center" vertical="center"/>
    </xf>
    <xf numFmtId="0" fontId="12" fillId="0" borderId="884" applyAlignment="1" pivotButton="0" quotePrefix="0" xfId="0">
      <alignment horizontal="center" vertical="center"/>
    </xf>
    <xf numFmtId="0" fontId="12" fillId="0" borderId="758" applyAlignment="1" pivotButton="0" quotePrefix="0" xfId="0">
      <alignment horizontal="center" vertical="center"/>
    </xf>
    <xf numFmtId="0" fontId="25" fillId="7" borderId="746" applyAlignment="1" pivotButton="0" quotePrefix="0" xfId="0">
      <alignment horizontal="left" vertical="center"/>
    </xf>
    <xf numFmtId="0" fontId="24" fillId="7" borderId="667" applyAlignment="1" pivotButton="0" quotePrefix="0" xfId="0">
      <alignment horizontal="center" vertical="center"/>
    </xf>
    <xf numFmtId="0" fontId="12" fillId="7" borderId="1109" applyAlignment="1" pivotButton="0" quotePrefix="0" xfId="0">
      <alignment horizontal="center" vertical="center"/>
    </xf>
    <xf numFmtId="0" fontId="12" fillId="7" borderId="1110" applyAlignment="1" pivotButton="0" quotePrefix="0" xfId="0">
      <alignment horizontal="center" vertical="center"/>
    </xf>
    <xf numFmtId="0" fontId="12" fillId="7" borderId="219" applyAlignment="1" pivotButton="0" quotePrefix="0" xfId="0">
      <alignment horizontal="center" vertical="center"/>
    </xf>
    <xf numFmtId="0" fontId="12" fillId="7" borderId="750" applyAlignment="1" pivotButton="0" quotePrefix="0" xfId="0">
      <alignment vertical="center"/>
    </xf>
    <xf numFmtId="0" fontId="12" fillId="7" borderId="748" applyAlignment="1" pivotButton="0" quotePrefix="0" xfId="0">
      <alignment vertical="center"/>
    </xf>
    <xf numFmtId="0" fontId="13" fillId="0" borderId="711" applyAlignment="1" pivotButton="0" quotePrefix="0" xfId="0">
      <alignment vertical="center"/>
    </xf>
    <xf numFmtId="0" fontId="13" fillId="0" borderId="705" applyAlignment="1" pivotButton="0" quotePrefix="0" xfId="0">
      <alignment vertical="center"/>
    </xf>
    <xf numFmtId="0" fontId="65" fillId="0" borderId="709" applyAlignment="1" pivotButton="0" quotePrefix="0" xfId="0">
      <alignment horizontal="center" vertical="center"/>
    </xf>
    <xf numFmtId="0" fontId="65" fillId="0" borderId="708" applyAlignment="1" pivotButton="0" quotePrefix="0" xfId="0">
      <alignment horizontal="center" vertical="center"/>
    </xf>
    <xf numFmtId="0" fontId="24" fillId="0" borderId="706" applyAlignment="1" pivotButton="0" quotePrefix="0" xfId="0">
      <alignment horizontal="center" vertical="center"/>
    </xf>
    <xf numFmtId="0" fontId="65" fillId="0" borderId="704" applyAlignment="1" pivotButton="0" quotePrefix="0" xfId="0">
      <alignment horizontal="center" vertical="center"/>
    </xf>
    <xf numFmtId="0" fontId="65" fillId="0" borderId="711" applyAlignment="1" pivotButton="0" quotePrefix="0" xfId="0">
      <alignment horizontal="center" vertical="center"/>
    </xf>
    <xf numFmtId="0" fontId="65" fillId="0" borderId="712" applyAlignment="1" pivotButton="0" quotePrefix="0" xfId="0">
      <alignment horizontal="center" vertical="center"/>
    </xf>
    <xf numFmtId="0" fontId="65" fillId="0" borderId="713" applyAlignment="1" pivotButton="0" quotePrefix="0" xfId="0">
      <alignment horizontal="center" vertical="center"/>
    </xf>
    <xf numFmtId="0" fontId="65" fillId="0" borderId="714" applyAlignment="1" pivotButton="0" quotePrefix="0" xfId="0">
      <alignment horizontal="center" vertical="center"/>
    </xf>
    <xf numFmtId="0" fontId="65" fillId="0" borderId="707" applyAlignment="1" pivotButton="0" quotePrefix="0" xfId="0">
      <alignment horizontal="center" vertical="center"/>
    </xf>
    <xf numFmtId="0" fontId="65" fillId="0" borderId="1061" applyAlignment="1" pivotButton="0" quotePrefix="0" xfId="0">
      <alignment horizontal="center" vertical="center"/>
    </xf>
    <xf numFmtId="0" fontId="65" fillId="0" borderId="777" applyAlignment="1" pivotButton="0" quotePrefix="0" xfId="0">
      <alignment horizontal="center" vertical="center"/>
    </xf>
    <xf numFmtId="0" fontId="65" fillId="0" borderId="778" applyAlignment="1" pivotButton="0" quotePrefix="0" xfId="0">
      <alignment horizontal="center" vertical="center"/>
    </xf>
    <xf numFmtId="0" fontId="65" fillId="0" borderId="716" applyAlignment="1" pivotButton="0" quotePrefix="0" xfId="0">
      <alignment horizontal="center" vertical="center"/>
    </xf>
    <xf numFmtId="0" fontId="65" fillId="0" borderId="705" applyAlignment="1" pivotButton="0" quotePrefix="0" xfId="0">
      <alignment horizontal="center" vertical="center"/>
    </xf>
    <xf numFmtId="0" fontId="65" fillId="0" borderId="710" applyAlignment="1" pivotButton="0" quotePrefix="0" xfId="0">
      <alignment horizontal="center" vertical="center"/>
    </xf>
    <xf numFmtId="0" fontId="66" fillId="0" borderId="706" applyAlignment="1" pivotButton="0" quotePrefix="0" xfId="0">
      <alignment horizontal="center" vertical="center"/>
    </xf>
    <xf numFmtId="0" fontId="13" fillId="0" borderId="757" applyAlignment="1" pivotButton="0" quotePrefix="0" xfId="0">
      <alignment vertical="center"/>
    </xf>
    <xf numFmtId="0" fontId="13" fillId="0" borderId="720" applyAlignment="1" pivotButton="0" quotePrefix="0" xfId="0">
      <alignment vertical="center"/>
    </xf>
    <xf numFmtId="0" fontId="24" fillId="0" borderId="717" applyAlignment="1" pivotButton="0" quotePrefix="0" xfId="0">
      <alignment horizontal="center"/>
    </xf>
    <xf numFmtId="0" fontId="24" fillId="0" borderId="723" applyAlignment="1" pivotButton="0" quotePrefix="0" xfId="0">
      <alignment horizontal="center"/>
    </xf>
    <xf numFmtId="0" fontId="24" fillId="0" borderId="724" applyAlignment="1" pivotButton="0" quotePrefix="0" xfId="0">
      <alignment horizontal="center"/>
    </xf>
    <xf numFmtId="0" fontId="22" fillId="0" borderId="717" applyAlignment="1" pivotButton="0" quotePrefix="0" xfId="0">
      <alignment horizontal="center"/>
    </xf>
    <xf numFmtId="0" fontId="22" fillId="0" borderId="725" applyAlignment="1" pivotButton="0" quotePrefix="0" xfId="0">
      <alignment horizontal="center"/>
    </xf>
    <xf numFmtId="0" fontId="22" fillId="0" borderId="726" applyAlignment="1" pivotButton="0" quotePrefix="0" xfId="0">
      <alignment horizontal="center"/>
    </xf>
    <xf numFmtId="1" fontId="22" fillId="0" borderId="717" applyAlignment="1" pivotButton="0" quotePrefix="0" xfId="0">
      <alignment horizontal="center"/>
    </xf>
    <xf numFmtId="0" fontId="24" fillId="0" borderId="727" applyAlignment="1" pivotButton="0" quotePrefix="0" xfId="0">
      <alignment horizontal="center"/>
    </xf>
    <xf numFmtId="0" fontId="24" fillId="0" borderId="728" applyAlignment="1" pivotButton="0" quotePrefix="0" xfId="0">
      <alignment horizontal="center"/>
    </xf>
    <xf numFmtId="0" fontId="24" fillId="0" borderId="729" applyAlignment="1" pivotButton="0" quotePrefix="0" xfId="0">
      <alignment horizontal="center"/>
    </xf>
    <xf numFmtId="0" fontId="24" fillId="0" borderId="730" applyAlignment="1" pivotButton="0" quotePrefix="0" xfId="0">
      <alignment horizontal="center"/>
    </xf>
    <xf numFmtId="0" fontId="11" fillId="0" borderId="728" applyAlignment="1" pivotButton="0" quotePrefix="0" xfId="0">
      <alignment horizontal="center"/>
    </xf>
    <xf numFmtId="0" fontId="12" fillId="0" borderId="718" applyAlignment="1" pivotButton="0" quotePrefix="0" xfId="0">
      <alignment horizontal="center"/>
    </xf>
    <xf numFmtId="0" fontId="12" fillId="0" borderId="730" applyAlignment="1" pivotButton="0" quotePrefix="0" xfId="0">
      <alignment horizontal="center"/>
    </xf>
    <xf numFmtId="0" fontId="22" fillId="0" borderId="724" applyAlignment="1" pivotButton="0" quotePrefix="0" xfId="0">
      <alignment horizontal="center"/>
    </xf>
    <xf numFmtId="0" fontId="24" fillId="0" borderId="731" applyAlignment="1" pivotButton="0" quotePrefix="0" xfId="0">
      <alignment horizontal="center"/>
    </xf>
    <xf numFmtId="0" fontId="29" fillId="0" borderId="728" applyAlignment="1" pivotButton="0" quotePrefix="0" xfId="0">
      <alignment horizontal="center"/>
    </xf>
    <xf numFmtId="0" fontId="24" fillId="0" borderId="718" applyAlignment="1" pivotButton="0" quotePrefix="0" xfId="0">
      <alignment horizontal="center"/>
    </xf>
    <xf numFmtId="1" fontId="29" fillId="0" borderId="728" applyAlignment="1" pivotButton="0" quotePrefix="0" xfId="0">
      <alignment horizontal="center"/>
    </xf>
    <xf numFmtId="0" fontId="13" fillId="0" borderId="16" applyAlignment="1" pivotButton="0" quotePrefix="0" xfId="0">
      <alignment vertical="center"/>
    </xf>
    <xf numFmtId="0" fontId="29" fillId="0" borderId="717" applyAlignment="1" pivotButton="0" quotePrefix="0" xfId="0">
      <alignment horizontal="center"/>
    </xf>
    <xf numFmtId="0" fontId="24" fillId="0" borderId="725" applyAlignment="1" pivotButton="0" quotePrefix="0" xfId="0">
      <alignment horizontal="center"/>
    </xf>
    <xf numFmtId="0" fontId="67" fillId="0" borderId="726" applyAlignment="1" pivotButton="0" quotePrefix="0" xfId="0">
      <alignment horizontal="center"/>
    </xf>
    <xf numFmtId="1" fontId="24" fillId="0" borderId="717" applyAlignment="1" pivotButton="0" quotePrefix="0" xfId="0">
      <alignment horizontal="center"/>
    </xf>
    <xf numFmtId="0" fontId="27" fillId="0" borderId="717" applyAlignment="1" pivotButton="0" quotePrefix="0" xfId="0">
      <alignment horizontal="center"/>
    </xf>
    <xf numFmtId="0" fontId="29" fillId="0" borderId="723" applyAlignment="1" pivotButton="0" quotePrefix="0" xfId="0">
      <alignment horizontal="center"/>
    </xf>
    <xf numFmtId="0" fontId="29" fillId="0" borderId="725" applyAlignment="1" pivotButton="0" quotePrefix="0" xfId="0">
      <alignment horizontal="center"/>
    </xf>
    <xf numFmtId="0" fontId="29" fillId="0" borderId="718" applyAlignment="1" pivotButton="0" quotePrefix="0" xfId="0">
      <alignment horizontal="center"/>
    </xf>
    <xf numFmtId="0" fontId="24" fillId="0" borderId="726" applyAlignment="1" pivotButton="0" quotePrefix="0" xfId="0">
      <alignment horizontal="center"/>
    </xf>
    <xf numFmtId="0" fontId="27" fillId="0" borderId="724" applyAlignment="1" pivotButton="0" quotePrefix="0" xfId="0">
      <alignment horizontal="center"/>
    </xf>
    <xf numFmtId="0" fontId="13" fillId="0" borderId="890" applyAlignment="1" pivotButton="0" quotePrefix="0" xfId="0">
      <alignment vertical="center"/>
    </xf>
    <xf numFmtId="0" fontId="13" fillId="0" borderId="861" applyAlignment="1" pivotButton="0" quotePrefix="0" xfId="0">
      <alignment vertical="center"/>
    </xf>
    <xf numFmtId="0" fontId="13" fillId="0" borderId="752" applyAlignment="1" pivotButton="0" quotePrefix="0" xfId="0">
      <alignment vertical="center"/>
    </xf>
    <xf numFmtId="0" fontId="13" fillId="0" borderId="776" applyAlignment="1" pivotButton="0" quotePrefix="0" xfId="0">
      <alignment vertical="center"/>
    </xf>
    <xf numFmtId="0" fontId="24" fillId="0" borderId="740" applyAlignment="1" pivotButton="0" quotePrefix="0" xfId="0">
      <alignment horizontal="center"/>
    </xf>
    <xf numFmtId="0" fontId="24" fillId="0" borderId="744" applyAlignment="1" pivotButton="0" quotePrefix="0" xfId="0">
      <alignment horizontal="center"/>
    </xf>
    <xf numFmtId="0" fontId="24" fillId="0" borderId="745" applyAlignment="1" pivotButton="0" quotePrefix="0" xfId="0">
      <alignment horizontal="center"/>
    </xf>
    <xf numFmtId="0" fontId="27" fillId="0" borderId="740" applyAlignment="1" pivotButton="0" quotePrefix="0" xfId="0">
      <alignment horizontal="center"/>
    </xf>
    <xf numFmtId="0" fontId="27" fillId="0" borderId="745" applyAlignment="1" pivotButton="0" quotePrefix="0" xfId="0">
      <alignment horizontal="center"/>
    </xf>
    <xf numFmtId="0" fontId="29" fillId="0" borderId="740" applyAlignment="1" pivotButton="0" quotePrefix="0" xfId="0">
      <alignment horizontal="center"/>
    </xf>
    <xf numFmtId="0" fontId="24" fillId="0" borderId="746" applyAlignment="1" pivotButton="0" quotePrefix="0" xfId="0">
      <alignment horizontal="center"/>
    </xf>
    <xf numFmtId="0" fontId="67" fillId="0" borderId="752" applyAlignment="1" pivotButton="0" quotePrefix="0" xfId="0">
      <alignment horizontal="center"/>
    </xf>
    <xf numFmtId="0" fontId="22" fillId="0" borderId="740" applyAlignment="1" pivotButton="0" quotePrefix="0" xfId="0">
      <alignment horizontal="center"/>
    </xf>
    <xf numFmtId="0" fontId="24" fillId="0" borderId="747" applyAlignment="1" pivotButton="0" quotePrefix="0" xfId="0">
      <alignment horizontal="center"/>
    </xf>
    <xf numFmtId="0" fontId="24" fillId="0" borderId="748" applyAlignment="1" pivotButton="0" quotePrefix="0" xfId="0">
      <alignment horizontal="center"/>
    </xf>
    <xf numFmtId="0" fontId="24" fillId="0" borderId="749" applyAlignment="1" pivotButton="0" quotePrefix="0" xfId="0">
      <alignment horizontal="center"/>
    </xf>
    <xf numFmtId="0" fontId="29" fillId="0" borderId="744" applyAlignment="1" pivotButton="0" quotePrefix="0" xfId="0">
      <alignment horizontal="center"/>
    </xf>
    <xf numFmtId="0" fontId="29" fillId="0" borderId="746" applyAlignment="1" pivotButton="0" quotePrefix="0" xfId="0">
      <alignment horizontal="center"/>
    </xf>
    <xf numFmtId="0" fontId="24" fillId="0" borderId="752" applyAlignment="1" pivotButton="0" quotePrefix="0" xfId="0">
      <alignment horizontal="center"/>
    </xf>
    <xf numFmtId="0" fontId="24" fillId="0" borderId="1" applyAlignment="1" pivotButton="0" quotePrefix="0" xfId="0">
      <alignment horizontal="center"/>
    </xf>
    <xf numFmtId="0" fontId="27" fillId="0" borderId="1" applyAlignment="1" pivotButton="0" quotePrefix="0" xfId="0">
      <alignment horizontal="center"/>
    </xf>
    <xf numFmtId="0" fontId="29" fillId="0" borderId="1" applyAlignment="1" pivotButton="0" quotePrefix="0" xfId="0">
      <alignment horizontal="center"/>
    </xf>
    <xf numFmtId="0" fontId="12" fillId="0" borderId="505" applyAlignment="1" pivotButton="0" quotePrefix="0" xfId="0">
      <alignment horizontal="left" vertical="center"/>
    </xf>
    <xf numFmtId="0" fontId="12" fillId="0" borderId="503" applyAlignment="1" pivotButton="0" quotePrefix="0" xfId="0">
      <alignment horizontal="center" vertical="center"/>
    </xf>
    <xf numFmtId="0" fontId="12" fillId="0" borderId="895" applyAlignment="1" pivotButton="0" quotePrefix="0" xfId="0">
      <alignment horizontal="center" vertical="center"/>
    </xf>
    <xf numFmtId="0" fontId="12" fillId="0" borderId="691" applyAlignment="1" pivotButton="0" quotePrefix="0" xfId="0">
      <alignment horizontal="left" vertical="center"/>
    </xf>
    <xf numFmtId="0" fontId="12" fillId="0" borderId="49" applyAlignment="1" pivotButton="0" quotePrefix="0" xfId="0">
      <alignment horizontal="center" vertical="center"/>
    </xf>
    <xf numFmtId="0" fontId="39" fillId="0" borderId="1" applyAlignment="1" pivotButton="0" quotePrefix="0" xfId="0">
      <alignment horizontal="left" vertical="center"/>
    </xf>
    <xf numFmtId="0" fontId="68" fillId="0" borderId="1" applyAlignment="1" pivotButton="0" quotePrefix="0" xfId="0">
      <alignment horizontal="center" vertical="center"/>
    </xf>
    <xf numFmtId="1" fontId="63" fillId="0" borderId="108" applyAlignment="1" pivotButton="0" quotePrefix="0" xfId="0">
      <alignment horizontal="center" vertical="center"/>
    </xf>
    <xf numFmtId="0" fontId="34" fillId="0" borderId="698" applyAlignment="1" pivotButton="0" quotePrefix="0" xfId="0">
      <alignment horizontal="center" vertical="center"/>
    </xf>
    <xf numFmtId="1" fontId="34" fillId="0" borderId="246" applyAlignment="1" pivotButton="0" quotePrefix="0" xfId="0">
      <alignment horizontal="center" vertical="center"/>
    </xf>
    <xf numFmtId="0" fontId="3" fillId="0" borderId="716" applyAlignment="1" pivotButton="0" quotePrefix="0" xfId="0">
      <alignment horizontal="center" vertical="center"/>
    </xf>
    <xf numFmtId="0" fontId="34" fillId="0" borderId="707" applyAlignment="1" pivotButton="0" quotePrefix="0" xfId="0">
      <alignment horizontal="justify" vertical="center"/>
    </xf>
    <xf numFmtId="49" fontId="16" fillId="0" borderId="186" applyAlignment="1" pivotButton="0" quotePrefix="0" xfId="0">
      <alignment horizontal="center" vertical="center"/>
    </xf>
    <xf numFmtId="0" fontId="24" fillId="0" borderId="1" pivotButton="0" quotePrefix="0" xfId="0"/>
    <xf numFmtId="0" fontId="3" fillId="0" borderId="874" applyAlignment="1" pivotButton="0" quotePrefix="0" xfId="0">
      <alignment horizontal="center" vertical="center"/>
    </xf>
    <xf numFmtId="0" fontId="34" fillId="0" borderId="722" applyAlignment="1" pivotButton="0" quotePrefix="0" xfId="0">
      <alignment horizontal="justify" vertical="center"/>
    </xf>
    <xf numFmtId="0" fontId="3" fillId="0" borderId="731" applyAlignment="1" pivotButton="0" quotePrefix="0" xfId="0">
      <alignment horizontal="center" vertical="center"/>
    </xf>
    <xf numFmtId="49" fontId="16" fillId="0" borderId="731" applyAlignment="1" pivotButton="0" quotePrefix="0" xfId="0">
      <alignment horizontal="center" vertical="center"/>
    </xf>
    <xf numFmtId="0" fontId="3" fillId="0" borderId="869" applyAlignment="1" pivotButton="0" quotePrefix="0" xfId="0">
      <alignment horizontal="center" vertical="center"/>
    </xf>
    <xf numFmtId="0" fontId="3" fillId="0" borderId="759" applyAlignment="1" pivotButton="0" quotePrefix="0" xfId="0">
      <alignment horizontal="center" vertical="center"/>
    </xf>
    <xf numFmtId="0" fontId="3" fillId="0" borderId="751" applyAlignment="1" pivotButton="0" quotePrefix="0" xfId="0">
      <alignment horizontal="center" vertical="center"/>
    </xf>
    <xf numFmtId="0" fontId="34" fillId="0" borderId="743" applyAlignment="1" pivotButton="0" quotePrefix="0" xfId="0">
      <alignment horizontal="justify" vertical="center"/>
    </xf>
    <xf numFmtId="49" fontId="12" fillId="0" borderId="751" applyAlignment="1" pivotButton="0" quotePrefix="0" xfId="0">
      <alignment horizontal="center" vertical="center"/>
    </xf>
    <xf numFmtId="0" fontId="12" fillId="0" borderId="1111" applyAlignment="1" pivotButton="0" quotePrefix="0" xfId="0">
      <alignment horizontal="center" vertical="center"/>
    </xf>
    <xf numFmtId="0" fontId="2" fillId="0" borderId="1112" pivotButton="0" quotePrefix="0" xfId="0"/>
    <xf numFmtId="0" fontId="12" fillId="0" borderId="1113" applyAlignment="1" pivotButton="0" quotePrefix="0" xfId="0">
      <alignment horizontal="center" vertical="center"/>
    </xf>
    <xf numFmtId="0" fontId="2" fillId="0" borderId="1114" pivotButton="0" quotePrefix="0" xfId="0"/>
    <xf numFmtId="0" fontId="2" fillId="0" borderId="1115" pivotButton="0" quotePrefix="0" xfId="0"/>
    <xf numFmtId="0" fontId="2" fillId="0" borderId="506" pivotButton="0" quotePrefix="0" xfId="0"/>
    <xf numFmtId="0" fontId="2" fillId="0" borderId="1116" pivotButton="0" quotePrefix="0" xfId="0"/>
    <xf numFmtId="0" fontId="2" fillId="0" borderId="1117" pivotButton="0" quotePrefix="0" xfId="0"/>
    <xf numFmtId="0" fontId="18" fillId="0" borderId="12" applyAlignment="1" pivotButton="0" quotePrefix="0" xfId="0">
      <alignment horizontal="center" vertical="center"/>
    </xf>
    <xf numFmtId="0" fontId="18" fillId="0" borderId="703" applyAlignment="1" pivotButton="0" quotePrefix="0" xfId="0">
      <alignment horizontal="left" vertical="center"/>
    </xf>
    <xf numFmtId="0" fontId="18" fillId="0" borderId="1044" applyAlignment="1" pivotButton="0" quotePrefix="0" xfId="0">
      <alignment horizontal="center" vertical="center"/>
    </xf>
    <xf numFmtId="0" fontId="18" fillId="0" borderId="1045" applyAlignment="1" pivotButton="0" quotePrefix="0" xfId="0">
      <alignment horizontal="center" vertical="center"/>
    </xf>
    <xf numFmtId="0" fontId="18" fillId="0" borderId="1045" applyAlignment="1" pivotButton="0" quotePrefix="0" xfId="0">
      <alignment horizontal="center"/>
    </xf>
    <xf numFmtId="49" fontId="18" fillId="0" borderId="1045" applyAlignment="1" pivotButton="0" quotePrefix="0" xfId="0">
      <alignment horizontal="center" vertical="center"/>
    </xf>
    <xf numFmtId="0" fontId="18" fillId="0" borderId="66" applyAlignment="1" pivotButton="0" quotePrefix="0" xfId="0">
      <alignment horizontal="center" vertical="center"/>
    </xf>
    <xf numFmtId="0" fontId="12" fillId="0" borderId="1118" applyAlignment="1" pivotButton="0" quotePrefix="0" xfId="0">
      <alignment horizontal="center" vertical="center"/>
    </xf>
    <xf numFmtId="0" fontId="12" fillId="0" borderId="1119" applyAlignment="1" pivotButton="0" quotePrefix="0" xfId="0">
      <alignment horizontal="center" vertical="center"/>
    </xf>
    <xf numFmtId="0" fontId="11" fillId="0" borderId="1119" applyAlignment="1" pivotButton="0" quotePrefix="0" xfId="0">
      <alignment horizontal="center" vertical="center"/>
    </xf>
    <xf numFmtId="0" fontId="18" fillId="0" borderId="1120" applyAlignment="1" pivotButton="0" quotePrefix="0" xfId="0">
      <alignment horizontal="center" vertical="center"/>
    </xf>
    <xf numFmtId="0" fontId="18" fillId="0" borderId="192" applyAlignment="1" pivotButton="0" quotePrefix="0" xfId="0">
      <alignment horizontal="center" vertical="center"/>
    </xf>
    <xf numFmtId="49" fontId="18" fillId="0" borderId="192" applyAlignment="1" pivotButton="0" quotePrefix="0" xfId="0">
      <alignment horizontal="center" vertical="center"/>
    </xf>
    <xf numFmtId="49" fontId="18" fillId="0" borderId="76" applyAlignment="1" pivotButton="0" quotePrefix="0" xfId="0">
      <alignment horizontal="center" vertical="center"/>
    </xf>
    <xf numFmtId="0" fontId="12" fillId="0" borderId="1121" applyAlignment="1" pivotButton="0" quotePrefix="0" xfId="0">
      <alignment horizontal="center" vertical="center"/>
    </xf>
    <xf numFmtId="0" fontId="2" fillId="0" borderId="1122" pivotButton="0" quotePrefix="0" xfId="0"/>
    <xf numFmtId="0" fontId="2" fillId="0" borderId="1123" pivotButton="0" quotePrefix="0" xfId="0"/>
    <xf numFmtId="0" fontId="12" fillId="0" borderId="1124" applyAlignment="1" pivotButton="0" quotePrefix="0" xfId="0">
      <alignment horizontal="center" vertical="center"/>
    </xf>
    <xf numFmtId="0" fontId="11" fillId="0" borderId="1124" applyAlignment="1" pivotButton="0" quotePrefix="0" xfId="0">
      <alignment horizontal="center" vertical="center"/>
    </xf>
    <xf numFmtId="0" fontId="18" fillId="0" borderId="196" applyAlignment="1" pivotButton="0" quotePrefix="0" xfId="0">
      <alignment horizontal="center" vertical="center"/>
    </xf>
    <xf numFmtId="0" fontId="18" fillId="0" borderId="671" applyAlignment="1" pivotButton="0" quotePrefix="0" xfId="0">
      <alignment horizontal="center" vertical="center"/>
    </xf>
    <xf numFmtId="0" fontId="18" fillId="0" borderId="1125" applyAlignment="1" pivotButton="0" quotePrefix="0" xfId="0">
      <alignment horizontal="center" vertical="center"/>
    </xf>
    <xf numFmtId="49" fontId="18" fillId="0" borderId="1126" applyAlignment="1" pivotButton="0" quotePrefix="0" xfId="0">
      <alignment horizontal="center" vertical="center"/>
    </xf>
    <xf numFmtId="0" fontId="18" fillId="0" borderId="1127" applyAlignment="1" pivotButton="0" quotePrefix="0" xfId="0">
      <alignment horizontal="center" vertical="center"/>
    </xf>
    <xf numFmtId="0" fontId="18" fillId="0" borderId="1128" applyAlignment="1" pivotButton="0" quotePrefix="0" xfId="0">
      <alignment horizontal="center" vertical="center"/>
    </xf>
    <xf numFmtId="0" fontId="18" fillId="0" borderId="1129" applyAlignment="1" pivotButton="0" quotePrefix="0" xfId="0">
      <alignment horizontal="center" vertical="center"/>
    </xf>
    <xf numFmtId="0" fontId="18" fillId="0" borderId="1130" applyAlignment="1" pivotButton="0" quotePrefix="0" xfId="0">
      <alignment horizontal="center" vertical="center"/>
    </xf>
    <xf numFmtId="0" fontId="18" fillId="0" borderId="1124" applyAlignment="1" pivotButton="0" quotePrefix="0" xfId="0">
      <alignment horizontal="center" vertical="center"/>
    </xf>
    <xf numFmtId="0" fontId="18" fillId="0" borderId="544" applyAlignment="1" pivotButton="0" quotePrefix="0" xfId="0">
      <alignment horizontal="center" vertical="center"/>
    </xf>
    <xf numFmtId="0" fontId="18" fillId="0" borderId="201" applyAlignment="1" pivotButton="0" quotePrefix="0" xfId="0">
      <alignment horizontal="center" vertical="center"/>
    </xf>
    <xf numFmtId="0" fontId="18" fillId="0" borderId="684" applyAlignment="1" pivotButton="0" quotePrefix="0" xfId="0">
      <alignment horizontal="center" vertical="center"/>
    </xf>
    <xf numFmtId="0" fontId="18" fillId="0" borderId="784" applyAlignment="1" pivotButton="0" quotePrefix="0" xfId="0">
      <alignment horizontal="center" vertical="center"/>
    </xf>
    <xf numFmtId="0" fontId="18" fillId="0" borderId="1131" applyAlignment="1" pivotButton="0" quotePrefix="0" xfId="0">
      <alignment horizontal="center" vertical="center"/>
    </xf>
    <xf numFmtId="0" fontId="18" fillId="0" borderId="1132" applyAlignment="1" pivotButton="0" quotePrefix="0" xfId="0">
      <alignment horizontal="center" vertical="center"/>
    </xf>
    <xf numFmtId="49" fontId="18" fillId="0" borderId="670" applyAlignment="1" pivotButton="0" quotePrefix="0" xfId="0">
      <alignment horizontal="center" vertical="center"/>
    </xf>
    <xf numFmtId="49" fontId="18" fillId="0" borderId="684" applyAlignment="1" pivotButton="0" quotePrefix="0" xfId="0">
      <alignment horizontal="center" vertical="center"/>
    </xf>
    <xf numFmtId="49" fontId="18" fillId="0" borderId="667" applyAlignment="1" pivotButton="0" quotePrefix="0" xfId="0">
      <alignment horizontal="center" vertical="center"/>
    </xf>
    <xf numFmtId="49" fontId="18" fillId="0" borderId="1132" applyAlignment="1" pivotButton="0" quotePrefix="0" xfId="0">
      <alignment horizontal="center" vertical="center"/>
    </xf>
    <xf numFmtId="0" fontId="18" fillId="0" borderId="667" applyAlignment="1" pivotButton="0" quotePrefix="0" xfId="0">
      <alignment horizontal="center" vertical="center"/>
    </xf>
    <xf numFmtId="0" fontId="18" fillId="0" borderId="685" applyAlignment="1" pivotButton="0" quotePrefix="0" xfId="0">
      <alignment horizontal="center" vertical="center"/>
    </xf>
    <xf numFmtId="0" fontId="12" fillId="0" borderId="1133" applyAlignment="1" pivotButton="0" quotePrefix="0" xfId="0">
      <alignment horizontal="center" vertical="center"/>
    </xf>
    <xf numFmtId="0" fontId="2" fillId="0" borderId="1014" pivotButton="0" quotePrefix="0" xfId="0"/>
    <xf numFmtId="0" fontId="2" fillId="0" borderId="1134" pivotButton="0" quotePrefix="0" xfId="0"/>
    <xf numFmtId="0" fontId="12" fillId="0" borderId="1135" applyAlignment="1" pivotButton="0" quotePrefix="0" xfId="0">
      <alignment horizontal="center" vertical="center"/>
    </xf>
    <xf numFmtId="0" fontId="11" fillId="0" borderId="1135" applyAlignment="1" pivotButton="0" quotePrefix="0" xfId="0">
      <alignment horizontal="center" vertical="center"/>
    </xf>
    <xf numFmtId="0" fontId="11" fillId="0" borderId="1136" applyAlignment="1" pivotButton="0" quotePrefix="0" xfId="0">
      <alignment horizontal="center" vertical="center"/>
    </xf>
    <xf numFmtId="0" fontId="2" fillId="0" borderId="1137" pivotButton="0" quotePrefix="0" xfId="0"/>
    <xf numFmtId="0" fontId="11" fillId="0" borderId="1138" applyAlignment="1" pivotButton="0" quotePrefix="0" xfId="0">
      <alignment horizontal="center" vertical="center"/>
    </xf>
    <xf numFmtId="0" fontId="12" fillId="2" borderId="716" applyAlignment="1" pivotButton="0" quotePrefix="0" xfId="0">
      <alignment horizontal="center" vertical="center"/>
    </xf>
    <xf numFmtId="0" fontId="12" fillId="0" borderId="716" applyAlignment="1" pivotButton="0" quotePrefix="0" xfId="0">
      <alignment horizontal="center" vertical="center"/>
    </xf>
    <xf numFmtId="0" fontId="12" fillId="0" borderId="712" applyAlignment="1" pivotButton="0" quotePrefix="0" xfId="0">
      <alignment horizontal="center" vertical="center"/>
    </xf>
    <xf numFmtId="0" fontId="12" fillId="0" borderId="1093" applyAlignment="1" pivotButton="0" quotePrefix="0" xfId="0">
      <alignment horizontal="center" vertical="center"/>
    </xf>
    <xf numFmtId="0" fontId="12" fillId="0" borderId="1139" applyAlignment="1" pivotButton="0" quotePrefix="0" xfId="0">
      <alignment horizontal="center" vertical="center"/>
    </xf>
    <xf numFmtId="0" fontId="16" fillId="6" borderId="85" applyAlignment="1" pivotButton="0" quotePrefix="0" xfId="0">
      <alignment horizontal="center" vertical="center"/>
    </xf>
    <xf numFmtId="0" fontId="16" fillId="6" borderId="873" applyAlignment="1" pivotButton="0" quotePrefix="0" xfId="0">
      <alignment horizontal="center" vertical="center"/>
    </xf>
    <xf numFmtId="0" fontId="16" fillId="6" borderId="874" applyAlignment="1" pivotButton="0" quotePrefix="0" xfId="0">
      <alignment horizontal="center" vertical="center"/>
    </xf>
    <xf numFmtId="0" fontId="16" fillId="0" borderId="85" applyAlignment="1" pivotButton="0" quotePrefix="0" xfId="0">
      <alignment horizontal="center" vertical="center"/>
    </xf>
    <xf numFmtId="0" fontId="16" fillId="0" borderId="873" applyAlignment="1" pivotButton="0" quotePrefix="0" xfId="0">
      <alignment horizontal="center" vertical="center"/>
    </xf>
    <xf numFmtId="0" fontId="16" fillId="0" borderId="874" applyAlignment="1" pivotButton="0" quotePrefix="0" xfId="0">
      <alignment horizontal="center" vertical="center"/>
    </xf>
    <xf numFmtId="0" fontId="17" fillId="6" borderId="99" applyAlignment="1" pivotButton="0" quotePrefix="0" xfId="0">
      <alignment horizontal="center"/>
    </xf>
    <xf numFmtId="0" fontId="17" fillId="6" borderId="100" applyAlignment="1" pivotButton="0" quotePrefix="0" xfId="0">
      <alignment horizontal="center"/>
    </xf>
    <xf numFmtId="0" fontId="17" fillId="6" borderId="101" applyAlignment="1" pivotButton="0" quotePrefix="0" xfId="0">
      <alignment horizontal="center"/>
    </xf>
    <xf numFmtId="0" fontId="17" fillId="6" borderId="102" applyAlignment="1" pivotButton="0" quotePrefix="0" xfId="0">
      <alignment horizontal="center"/>
    </xf>
    <xf numFmtId="0" fontId="17" fillId="6" borderId="103" applyAlignment="1" pivotButton="0" quotePrefix="0" xfId="0">
      <alignment horizontal="center"/>
    </xf>
    <xf numFmtId="0" fontId="17" fillId="6" borderId="104" applyAlignment="1" pivotButton="0" quotePrefix="0" xfId="0">
      <alignment horizontal="center"/>
    </xf>
    <xf numFmtId="0" fontId="17" fillId="6" borderId="105" applyAlignment="1" pivotButton="0" quotePrefix="0" xfId="0">
      <alignment horizontal="center"/>
    </xf>
    <xf numFmtId="0" fontId="17" fillId="6" borderId="106" applyAlignment="1" pivotButton="0" quotePrefix="0" xfId="0">
      <alignment horizontal="center"/>
    </xf>
    <xf numFmtId="0" fontId="28" fillId="7" borderId="246" applyAlignment="1" pivotButton="0" quotePrefix="0" xfId="0">
      <alignment horizontal="left"/>
    </xf>
    <xf numFmtId="0" fontId="28" fillId="7" borderId="489" applyAlignment="1" pivotButton="0" quotePrefix="0" xfId="0">
      <alignment horizontal="left"/>
    </xf>
    <xf numFmtId="0" fontId="31" fillId="7" borderId="246" applyAlignment="1" pivotButton="0" quotePrefix="0" xfId="0">
      <alignment horizontal="center"/>
    </xf>
    <xf numFmtId="0" fontId="29" fillId="7" borderId="661" applyAlignment="1" pivotButton="0" quotePrefix="0" xfId="0">
      <alignment horizontal="center"/>
    </xf>
    <xf numFmtId="0" fontId="29" fillId="7" borderId="662" applyAlignment="1" pivotButton="0" quotePrefix="0" xfId="0">
      <alignment horizontal="center"/>
    </xf>
    <xf numFmtId="0" fontId="29" fillId="7" borderId="701" applyAlignment="1" pivotButton="0" quotePrefix="0" xfId="0">
      <alignment horizontal="center"/>
    </xf>
    <xf numFmtId="0" fontId="29" fillId="7" borderId="699" applyAlignment="1" pivotButton="0" quotePrefix="0" xfId="0">
      <alignment horizontal="center"/>
    </xf>
    <xf numFmtId="0" fontId="29" fillId="7" borderId="700" applyAlignment="1" pivotButton="0" quotePrefix="0" xfId="0">
      <alignment horizontal="center"/>
    </xf>
    <xf numFmtId="0" fontId="29" fillId="7" borderId="754" applyAlignment="1" pivotButton="0" quotePrefix="0" xfId="0">
      <alignment horizontal="center"/>
    </xf>
    <xf numFmtId="0" fontId="29" fillId="7" borderId="1140" applyAlignment="1" pivotButton="0" quotePrefix="0" xfId="0">
      <alignment horizontal="center" vertical="center"/>
    </xf>
    <xf numFmtId="0" fontId="29" fillId="7" borderId="1141" applyAlignment="1" pivotButton="0" quotePrefix="0" xfId="0">
      <alignment horizontal="center" vertical="center"/>
    </xf>
    <xf numFmtId="0" fontId="31" fillId="7" borderId="824" applyAlignment="1" pivotButton="0" quotePrefix="0" xfId="0">
      <alignment horizontal="center" vertical="center"/>
    </xf>
    <xf numFmtId="49" fontId="29" fillId="7" borderId="122" applyAlignment="1" pivotButton="0" quotePrefix="0" xfId="0">
      <alignment horizontal="center" vertical="center"/>
    </xf>
    <xf numFmtId="0" fontId="28" fillId="7" borderId="122" applyAlignment="1" pivotButton="0" quotePrefix="0" xfId="0">
      <alignment horizontal="left" vertical="center"/>
    </xf>
    <xf numFmtId="0" fontId="28" fillId="7" borderId="220" applyAlignment="1" pivotButton="0" quotePrefix="0" xfId="0">
      <alignment horizontal="left" vertical="center"/>
    </xf>
    <xf numFmtId="0" fontId="29" fillId="7" borderId="122" applyAlignment="1" pivotButton="0" quotePrefix="0" xfId="0">
      <alignment horizontal="center" vertical="center"/>
    </xf>
    <xf numFmtId="0" fontId="29" fillId="7" borderId="221" applyAlignment="1" pivotButton="0" quotePrefix="0" xfId="0">
      <alignment horizontal="center" vertical="center"/>
    </xf>
    <xf numFmtId="0" fontId="29" fillId="7" borderId="1142" applyAlignment="1" pivotButton="0" quotePrefix="0" xfId="0">
      <alignment horizontal="center" vertical="center"/>
    </xf>
    <xf numFmtId="0" fontId="2" fillId="0" borderId="1143" pivotButton="0" quotePrefix="0" xfId="0"/>
    <xf numFmtId="0" fontId="29" fillId="7" borderId="132" applyAlignment="1" pivotButton="0" quotePrefix="0" xfId="0">
      <alignment horizontal="center" vertical="center"/>
    </xf>
    <xf numFmtId="0" fontId="29" fillId="7" borderId="1144" applyAlignment="1" pivotButton="0" quotePrefix="0" xfId="0">
      <alignment horizontal="center" vertical="center"/>
    </xf>
    <xf numFmtId="0" fontId="2" fillId="0" borderId="1145" pivotButton="0" quotePrefix="0" xfId="0"/>
    <xf numFmtId="0" fontId="29" fillId="7" borderId="1146" applyAlignment="1" pivotButton="0" quotePrefix="0" xfId="0">
      <alignment horizontal="center" vertical="center"/>
    </xf>
    <xf numFmtId="0" fontId="2" fillId="0" borderId="1147" pivotButton="0" quotePrefix="0" xfId="0"/>
    <xf numFmtId="0" fontId="29" fillId="7" borderId="123" applyAlignment="1" pivotButton="0" quotePrefix="0" xfId="0">
      <alignment horizontal="center" vertical="center"/>
    </xf>
    <xf numFmtId="0" fontId="29" fillId="7" borderId="11" applyAlignment="1" pivotButton="0" quotePrefix="0" xfId="0">
      <alignment horizontal="center" vertical="center"/>
    </xf>
    <xf numFmtId="0" fontId="24" fillId="7" borderId="122" applyAlignment="1" pivotButton="0" quotePrefix="0" xfId="0">
      <alignment horizontal="center" vertical="center"/>
    </xf>
    <xf numFmtId="49" fontId="24" fillId="0" borderId="137" applyAlignment="1" pivotButton="0" quotePrefix="0" xfId="0">
      <alignment horizontal="center" vertical="center"/>
    </xf>
    <xf numFmtId="0" fontId="25" fillId="0" borderId="137" applyAlignment="1" pivotButton="0" quotePrefix="0" xfId="0">
      <alignment horizontal="left" vertical="center"/>
    </xf>
    <xf numFmtId="0" fontId="24" fillId="0" borderId="152" applyAlignment="1" pivotButton="0" quotePrefix="0" xfId="0">
      <alignment horizontal="center" vertical="center"/>
    </xf>
    <xf numFmtId="0" fontId="24" fillId="6" borderId="1148" applyAlignment="1" pivotButton="0" quotePrefix="0" xfId="0">
      <alignment horizontal="center" vertical="center"/>
    </xf>
    <xf numFmtId="0" fontId="24" fillId="6" borderId="139" applyAlignment="1" pivotButton="0" quotePrefix="0" xfId="0">
      <alignment horizontal="center" vertical="center"/>
    </xf>
    <xf numFmtId="0" fontId="24" fillId="6" borderId="141" applyAlignment="1" pivotButton="0" quotePrefix="0" xfId="0">
      <alignment horizontal="center" vertical="center"/>
    </xf>
    <xf numFmtId="0" fontId="24" fillId="6" borderId="140" applyAlignment="1" pivotButton="0" quotePrefix="0" xfId="0">
      <alignment horizontal="center" vertical="center"/>
    </xf>
    <xf numFmtId="0" fontId="24" fillId="6" borderId="138" applyAlignment="1" pivotButton="0" quotePrefix="0" xfId="0">
      <alignment horizontal="center" vertical="center"/>
    </xf>
    <xf numFmtId="0" fontId="24" fillId="6" borderId="135" applyAlignment="1" pivotButton="0" quotePrefix="0" xfId="0">
      <alignment horizontal="center" vertical="center"/>
    </xf>
    <xf numFmtId="0" fontId="24" fillId="6" borderId="144" applyAlignment="1" pivotButton="0" quotePrefix="0" xfId="0">
      <alignment horizontal="center" vertical="center"/>
    </xf>
    <xf numFmtId="0" fontId="24" fillId="0" borderId="135" applyAlignment="1" pivotButton="0" quotePrefix="0" xfId="0">
      <alignment horizontal="center" vertical="center"/>
    </xf>
    <xf numFmtId="0" fontId="24" fillId="6" borderId="1149" applyAlignment="1" pivotButton="0" quotePrefix="0" xfId="0">
      <alignment horizontal="left" vertical="center"/>
    </xf>
    <xf numFmtId="0" fontId="24" fillId="6" borderId="87" applyAlignment="1" pivotButton="0" quotePrefix="0" xfId="0">
      <alignment horizontal="center" vertical="center"/>
    </xf>
    <xf numFmtId="0" fontId="24" fillId="0" borderId="87" applyAlignment="1" pivotButton="0" quotePrefix="0" xfId="0">
      <alignment horizontal="center" vertical="center"/>
    </xf>
    <xf numFmtId="49" fontId="29" fillId="4" borderId="137" applyAlignment="1" pivotButton="0" quotePrefix="0" xfId="0">
      <alignment horizontal="center" vertical="center"/>
    </xf>
    <xf numFmtId="0" fontId="28" fillId="4" borderId="137" applyAlignment="1" pivotButton="0" quotePrefix="0" xfId="0">
      <alignment horizontal="left" vertical="center"/>
    </xf>
    <xf numFmtId="0" fontId="25" fillId="4" borderId="136" applyAlignment="1" pivotButton="0" quotePrefix="0" xfId="0">
      <alignment horizontal="left" vertical="center"/>
    </xf>
    <xf numFmtId="0" fontId="24" fillId="4" borderId="137" applyAlignment="1" pivotButton="0" quotePrefix="0" xfId="0">
      <alignment horizontal="center" vertical="center"/>
    </xf>
    <xf numFmtId="0" fontId="24" fillId="4" borderId="151" applyAlignment="1" pivotButton="0" quotePrefix="0" xfId="0">
      <alignment horizontal="center" vertical="center"/>
    </xf>
    <xf numFmtId="0" fontId="24" fillId="4" borderId="152" applyAlignment="1" pivotButton="0" quotePrefix="0" xfId="0">
      <alignment horizontal="center" vertical="center"/>
    </xf>
    <xf numFmtId="0" fontId="24" fillId="4" borderId="140" applyAlignment="1" pivotButton="0" quotePrefix="0" xfId="0">
      <alignment horizontal="center" vertical="center"/>
    </xf>
    <xf numFmtId="0" fontId="24" fillId="4" borderId="139" applyAlignment="1" pivotButton="0" quotePrefix="0" xfId="0">
      <alignment horizontal="center" vertical="center"/>
    </xf>
    <xf numFmtId="0" fontId="24" fillId="4" borderId="141" applyAlignment="1" pivotButton="0" quotePrefix="0" xfId="0">
      <alignment horizontal="center" vertical="center"/>
    </xf>
    <xf numFmtId="0" fontId="24" fillId="4" borderId="144" applyAlignment="1" pivotButton="0" quotePrefix="0" xfId="0">
      <alignment horizontal="center" vertical="center"/>
    </xf>
    <xf numFmtId="0" fontId="24" fillId="4" borderId="1148" applyAlignment="1" pivotButton="0" quotePrefix="0" xfId="0">
      <alignment horizontal="center" vertical="center"/>
    </xf>
    <xf numFmtId="0" fontId="24" fillId="4" borderId="138" applyAlignment="1" pivotButton="0" quotePrefix="0" xfId="0">
      <alignment horizontal="center" vertical="center"/>
    </xf>
    <xf numFmtId="0" fontId="24" fillId="4" borderId="135" applyAlignment="1" pivotButton="0" quotePrefix="0" xfId="0">
      <alignment horizontal="center" vertical="center"/>
    </xf>
    <xf numFmtId="0" fontId="24" fillId="4" borderId="1150" applyAlignment="1" pivotButton="0" quotePrefix="0" xfId="0">
      <alignment horizontal="center" vertical="center"/>
    </xf>
    <xf numFmtId="0" fontId="24" fillId="4" borderId="874" applyAlignment="1" pivotButton="0" quotePrefix="0" xfId="0">
      <alignment horizontal="center" vertical="center"/>
    </xf>
    <xf numFmtId="0" fontId="24" fillId="4" borderId="172" applyAlignment="1" pivotButton="0" quotePrefix="0" xfId="0">
      <alignment horizontal="center" vertical="center"/>
    </xf>
    <xf numFmtId="0" fontId="24" fillId="4" borderId="873" applyAlignment="1" pivotButton="0" quotePrefix="0" xfId="0">
      <alignment horizontal="center" vertical="center"/>
    </xf>
    <xf numFmtId="0" fontId="24" fillId="4" borderId="87" applyAlignment="1" pivotButton="0" quotePrefix="0" xfId="0">
      <alignment horizontal="center" vertical="center"/>
    </xf>
    <xf numFmtId="0" fontId="24" fillId="4" borderId="1149" applyAlignment="1" pivotButton="0" quotePrefix="0" xfId="0">
      <alignment horizontal="left" vertical="center"/>
    </xf>
    <xf numFmtId="49" fontId="29" fillId="7" borderId="137" applyAlignment="1" pivotButton="0" quotePrefix="0" xfId="0">
      <alignment horizontal="center" vertical="center"/>
    </xf>
    <xf numFmtId="0" fontId="28" fillId="7" borderId="137" applyAlignment="1" pivotButton="0" quotePrefix="0" xfId="0">
      <alignment horizontal="left" vertical="center"/>
    </xf>
    <xf numFmtId="0" fontId="28" fillId="7" borderId="136" applyAlignment="1" pivotButton="0" quotePrefix="0" xfId="0">
      <alignment horizontal="left" vertical="center"/>
    </xf>
    <xf numFmtId="0" fontId="29" fillId="7" borderId="137" applyAlignment="1" pivotButton="0" quotePrefix="0" xfId="0">
      <alignment horizontal="center" vertical="center"/>
    </xf>
    <xf numFmtId="0" fontId="29" fillId="7" borderId="151" applyAlignment="1" pivotButton="0" quotePrefix="0" xfId="0">
      <alignment horizontal="center" vertical="center"/>
    </xf>
    <xf numFmtId="0" fontId="29" fillId="7" borderId="152" applyAlignment="1" pivotButton="0" quotePrefix="0" xfId="0">
      <alignment horizontal="center" vertical="center"/>
    </xf>
    <xf numFmtId="0" fontId="29" fillId="7" borderId="139" applyAlignment="1" pivotButton="0" quotePrefix="0" xfId="0">
      <alignment horizontal="center" vertical="center"/>
    </xf>
    <xf numFmtId="0" fontId="29" fillId="7" borderId="141" applyAlignment="1" pivotButton="0" quotePrefix="0" xfId="0">
      <alignment horizontal="center" vertical="center"/>
    </xf>
    <xf numFmtId="0" fontId="29" fillId="7" borderId="144" applyAlignment="1" pivotButton="0" quotePrefix="0" xfId="0">
      <alignment horizontal="center" vertical="center"/>
    </xf>
    <xf numFmtId="0" fontId="29" fillId="7" borderId="189" applyAlignment="1" pivotButton="0" quotePrefix="0" xfId="0">
      <alignment horizontal="center" vertical="center"/>
    </xf>
    <xf numFmtId="0" fontId="29" fillId="7" borderId="128" applyAlignment="1" pivotButton="0" quotePrefix="0" xfId="0">
      <alignment horizontal="center" vertical="center"/>
    </xf>
    <xf numFmtId="0" fontId="29" fillId="7" borderId="140" applyAlignment="1" pivotButton="0" quotePrefix="0" xfId="0">
      <alignment horizontal="center" vertical="center"/>
    </xf>
    <xf numFmtId="0" fontId="29" fillId="7" borderId="138" applyAlignment="1" pivotButton="0" quotePrefix="0" xfId="0">
      <alignment horizontal="center" vertical="center"/>
    </xf>
    <xf numFmtId="0" fontId="29" fillId="7" borderId="135" applyAlignment="1" pivotButton="0" quotePrefix="0" xfId="0">
      <alignment horizontal="center" vertical="center"/>
    </xf>
    <xf numFmtId="0" fontId="24" fillId="7" borderId="1149" applyAlignment="1" pivotButton="0" quotePrefix="0" xfId="0">
      <alignment horizontal="left" vertical="center"/>
    </xf>
    <xf numFmtId="49" fontId="24" fillId="4" borderId="137" applyAlignment="1" pivotButton="0" quotePrefix="0" xfId="0">
      <alignment horizontal="center" vertical="center"/>
    </xf>
    <xf numFmtId="0" fontId="25" fillId="4" borderId="137" applyAlignment="1" pivotButton="0" quotePrefix="0" xfId="0">
      <alignment horizontal="left" vertical="center"/>
    </xf>
    <xf numFmtId="0" fontId="24" fillId="4" borderId="154" applyAlignment="1" pivotButton="0" quotePrefix="0" xfId="0">
      <alignment horizontal="center" vertical="center"/>
    </xf>
    <xf numFmtId="0" fontId="24" fillId="4" borderId="189" applyAlignment="1" pivotButton="0" quotePrefix="0" xfId="0">
      <alignment horizontal="center" vertical="center"/>
    </xf>
    <xf numFmtId="0" fontId="24" fillId="4" borderId="85" applyAlignment="1" pivotButton="0" quotePrefix="0" xfId="0">
      <alignment horizontal="center" vertical="center"/>
    </xf>
    <xf numFmtId="0" fontId="24" fillId="6" borderId="1150" applyAlignment="1" pivotButton="0" quotePrefix="0" xfId="0">
      <alignment horizontal="center" vertical="center"/>
    </xf>
    <xf numFmtId="0" fontId="29" fillId="7" borderId="1151" applyAlignment="1" pivotButton="0" quotePrefix="0" xfId="0">
      <alignment horizontal="center" vertical="center"/>
    </xf>
    <xf numFmtId="0" fontId="29" fillId="7" borderId="163" applyAlignment="1" pivotButton="0" quotePrefix="0" xfId="0">
      <alignment horizontal="center" vertical="center"/>
    </xf>
    <xf numFmtId="0" fontId="29" fillId="7" borderId="178" applyAlignment="1" pivotButton="0" quotePrefix="0" xfId="0">
      <alignment horizontal="center" vertical="center"/>
    </xf>
    <xf numFmtId="0" fontId="29" fillId="7" borderId="162" applyAlignment="1" pivotButton="0" quotePrefix="0" xfId="0">
      <alignment horizontal="center" vertical="center"/>
    </xf>
    <xf numFmtId="0" fontId="29" fillId="7" borderId="156" applyAlignment="1" pivotButton="0" quotePrefix="0" xfId="0">
      <alignment horizontal="center" vertical="center"/>
    </xf>
    <xf numFmtId="0" fontId="29" fillId="7" borderId="1152" applyAlignment="1" pivotButton="0" quotePrefix="0" xfId="0">
      <alignment horizontal="center" vertical="center"/>
    </xf>
    <xf numFmtId="0" fontId="29" fillId="7" borderId="177" applyAlignment="1" pivotButton="0" quotePrefix="0" xfId="0">
      <alignment horizontal="center" vertical="center"/>
    </xf>
    <xf numFmtId="0" fontId="24" fillId="6" borderId="1151" applyAlignment="1" pivotButton="0" quotePrefix="0" xfId="0">
      <alignment horizontal="center" vertical="center"/>
    </xf>
    <xf numFmtId="49" fontId="24" fillId="7" borderId="137" applyAlignment="1" pivotButton="0" quotePrefix="0" xfId="0">
      <alignment horizontal="center" vertical="center"/>
    </xf>
    <xf numFmtId="0" fontId="24" fillId="7" borderId="152" applyAlignment="1" pivotButton="0" quotePrefix="0" xfId="0">
      <alignment horizontal="center" vertical="center"/>
    </xf>
    <xf numFmtId="0" fontId="24" fillId="7" borderId="87" applyAlignment="1" pivotButton="0" quotePrefix="0" xfId="0">
      <alignment horizontal="center" vertical="center"/>
    </xf>
    <xf numFmtId="0" fontId="24" fillId="7" borderId="1151" applyAlignment="1" pivotButton="0" quotePrefix="0" xfId="0">
      <alignment horizontal="center" vertical="center"/>
    </xf>
    <xf numFmtId="0" fontId="24" fillId="7" borderId="1148" applyAlignment="1" pivotButton="0" quotePrefix="0" xfId="0">
      <alignment horizontal="center" vertical="center"/>
    </xf>
    <xf numFmtId="0" fontId="24" fillId="7" borderId="135" applyAlignment="1" pivotButton="0" quotePrefix="0" xfId="0">
      <alignment horizontal="center" vertical="center"/>
    </xf>
    <xf numFmtId="0" fontId="24" fillId="7" borderId="1153" applyAlignment="1" pivotButton="0" quotePrefix="0" xfId="0">
      <alignment horizontal="center" vertical="center"/>
    </xf>
    <xf numFmtId="0" fontId="24" fillId="7" borderId="156" applyAlignment="1" pivotButton="0" quotePrefix="0" xfId="0">
      <alignment horizontal="center" vertical="center"/>
    </xf>
    <xf numFmtId="0" fontId="24" fillId="7" borderId="178" applyAlignment="1" pivotButton="0" quotePrefix="0" xfId="0">
      <alignment horizontal="center" vertical="center"/>
    </xf>
    <xf numFmtId="0" fontId="24" fillId="7" borderId="162" applyAlignment="1" pivotButton="0" quotePrefix="0" xfId="0">
      <alignment horizontal="center" vertical="center"/>
    </xf>
    <xf numFmtId="0" fontId="24" fillId="7" borderId="163" applyAlignment="1" pivotButton="0" quotePrefix="0" xfId="0">
      <alignment horizontal="center" vertical="center"/>
    </xf>
    <xf numFmtId="0" fontId="24" fillId="7" borderId="1152" applyAlignment="1" pivotButton="0" quotePrefix="0" xfId="0">
      <alignment horizontal="center" vertical="center"/>
    </xf>
    <xf numFmtId="0" fontId="24" fillId="7" borderId="177" applyAlignment="1" pivotButton="0" quotePrefix="0" xfId="0">
      <alignment horizontal="center" vertical="center"/>
    </xf>
    <xf numFmtId="0" fontId="24" fillId="7" borderId="189" applyAlignment="1" pivotButton="0" quotePrefix="0" xfId="0">
      <alignment horizontal="center" vertical="center"/>
    </xf>
    <xf numFmtId="0" fontId="24" fillId="7" borderId="1150" applyAlignment="1" pivotButton="0" quotePrefix="0" xfId="0">
      <alignment horizontal="center" vertical="center"/>
    </xf>
    <xf numFmtId="0" fontId="24" fillId="7" borderId="1154" applyAlignment="1" pivotButton="0" quotePrefix="0" xfId="0">
      <alignment horizontal="center" vertical="center"/>
    </xf>
    <xf numFmtId="0" fontId="29" fillId="7" borderId="1148" applyAlignment="1" pivotButton="0" quotePrefix="0" xfId="0">
      <alignment horizontal="center" vertical="center"/>
    </xf>
    <xf numFmtId="0" fontId="29" fillId="7" borderId="1149" applyAlignment="1" pivotButton="0" quotePrefix="0" xfId="0">
      <alignment horizontal="left" vertical="center"/>
    </xf>
    <xf numFmtId="0" fontId="24" fillId="4" borderId="128" applyAlignment="1" pivotButton="0" quotePrefix="0" xfId="0">
      <alignment horizontal="center" vertical="center"/>
    </xf>
    <xf numFmtId="49" fontId="12" fillId="4" borderId="1155" applyAlignment="1" pivotButton="0" quotePrefix="0" xfId="0">
      <alignment horizontal="center" vertical="center"/>
    </xf>
    <xf numFmtId="0" fontId="2" fillId="0" borderId="1152" pivotButton="0" quotePrefix="0" xfId="0"/>
    <xf numFmtId="0" fontId="3" fillId="4" borderId="1155" applyAlignment="1" pivotButton="0" quotePrefix="0" xfId="0">
      <alignment horizontal="left" vertical="center"/>
    </xf>
    <xf numFmtId="0" fontId="3" fillId="4" borderId="1149" applyAlignment="1" pivotButton="0" quotePrefix="0" xfId="0">
      <alignment horizontal="left" vertical="center"/>
    </xf>
    <xf numFmtId="0" fontId="12" fillId="4" borderId="1155" applyAlignment="1" pivotButton="0" quotePrefix="0" xfId="0">
      <alignment horizontal="center" vertical="center"/>
    </xf>
    <xf numFmtId="0" fontId="12" fillId="4" borderId="891" applyAlignment="1" pivotButton="0" quotePrefix="0" xfId="0">
      <alignment horizontal="right" vertical="center"/>
    </xf>
    <xf numFmtId="0" fontId="12" fillId="4" borderId="1152" applyAlignment="1" pivotButton="0" quotePrefix="0" xfId="0">
      <alignment horizontal="left" vertical="center"/>
    </xf>
    <xf numFmtId="0" fontId="12" fillId="4" borderId="1156" applyAlignment="1" pivotButton="0" quotePrefix="0" xfId="0">
      <alignment horizontal="center" vertical="center"/>
    </xf>
    <xf numFmtId="0" fontId="12" fillId="4" borderId="1157" applyAlignment="1" pivotButton="0" quotePrefix="0" xfId="0">
      <alignment horizontal="center" vertical="center"/>
    </xf>
    <xf numFmtId="0" fontId="2" fillId="0" borderId="1158" pivotButton="0" quotePrefix="0" xfId="0"/>
    <xf numFmtId="0" fontId="12" fillId="4" borderId="1159" applyAlignment="1" pivotButton="0" quotePrefix="0" xfId="0">
      <alignment horizontal="center" vertical="center"/>
    </xf>
    <xf numFmtId="0" fontId="12" fillId="4" borderId="1160" applyAlignment="1" pivotButton="0" quotePrefix="0" xfId="0">
      <alignment horizontal="center" vertical="center"/>
    </xf>
    <xf numFmtId="0" fontId="12" fillId="4" borderId="1161" applyAlignment="1" pivotButton="0" quotePrefix="0" xfId="0">
      <alignment horizontal="center" vertical="center"/>
    </xf>
    <xf numFmtId="0" fontId="12" fillId="4" borderId="1162" applyAlignment="1" pivotButton="0" quotePrefix="0" xfId="0">
      <alignment horizontal="center" vertical="center"/>
    </xf>
    <xf numFmtId="0" fontId="12" fillId="4" borderId="1163" applyAlignment="1" pivotButton="0" quotePrefix="0" xfId="0">
      <alignment horizontal="center" vertical="center"/>
    </xf>
    <xf numFmtId="0" fontId="12" fillId="4" borderId="1164" applyAlignment="1" pivotButton="0" quotePrefix="0" xfId="0">
      <alignment horizontal="center" vertical="center"/>
    </xf>
    <xf numFmtId="0" fontId="12" fillId="4" borderId="1149" applyAlignment="1" pivotButton="0" quotePrefix="0" xfId="0">
      <alignment horizontal="left" vertical="center"/>
    </xf>
    <xf numFmtId="0" fontId="23" fillId="4" borderId="1" pivotButton="0" quotePrefix="0" xfId="0"/>
    <xf numFmtId="0" fontId="2" fillId="0" borderId="1150" pivotButton="0" quotePrefix="0" xfId="0"/>
    <xf numFmtId="0" fontId="2" fillId="0" borderId="1165" pivotButton="0" quotePrefix="0" xfId="0"/>
    <xf numFmtId="0" fontId="12" fillId="4" borderId="1150" applyAlignment="1" pivotButton="0" quotePrefix="0" xfId="0">
      <alignment horizontal="left" vertical="center"/>
    </xf>
    <xf numFmtId="0" fontId="2" fillId="0" borderId="1166" pivotButton="0" quotePrefix="0" xfId="0"/>
    <xf numFmtId="0" fontId="2" fillId="0" borderId="1167" pivotButton="0" quotePrefix="0" xfId="0"/>
    <xf numFmtId="0" fontId="2" fillId="0" borderId="1168" pivotButton="0" quotePrefix="0" xfId="0"/>
    <xf numFmtId="0" fontId="2" fillId="0" borderId="1169" pivotButton="0" quotePrefix="0" xfId="0"/>
    <xf numFmtId="0" fontId="2" fillId="0" borderId="1170" pivotButton="0" quotePrefix="0" xfId="0"/>
    <xf numFmtId="0" fontId="2" fillId="0" borderId="1171" pivotButton="0" quotePrefix="0" xfId="0"/>
    <xf numFmtId="0" fontId="2" fillId="0" borderId="1172" pivotButton="0" quotePrefix="0" xfId="0"/>
    <xf numFmtId="0" fontId="29" fillId="7" borderId="145" applyAlignment="1" pivotButton="0" quotePrefix="0" xfId="0">
      <alignment horizontal="center" vertical="center"/>
    </xf>
    <xf numFmtId="0" fontId="24" fillId="0" borderId="156" applyAlignment="1" pivotButton="0" quotePrefix="0" xfId="0">
      <alignment horizontal="center" vertical="center"/>
    </xf>
    <xf numFmtId="0" fontId="24" fillId="0" borderId="178" applyAlignment="1" pivotButton="0" quotePrefix="0" xfId="0">
      <alignment horizontal="center" vertical="center"/>
    </xf>
    <xf numFmtId="49" fontId="24" fillId="7" borderId="1173" applyAlignment="1" pivotButton="0" quotePrefix="0" xfId="0">
      <alignment horizontal="center" vertical="center"/>
    </xf>
    <xf numFmtId="0" fontId="25" fillId="7" borderId="1173" applyAlignment="1" pivotButton="0" quotePrefix="0" xfId="0">
      <alignment horizontal="left" vertical="center"/>
    </xf>
    <xf numFmtId="0" fontId="25" fillId="7" borderId="861" applyAlignment="1" pivotButton="0" quotePrefix="0" xfId="0">
      <alignment horizontal="left" vertical="center"/>
    </xf>
    <xf numFmtId="0" fontId="24" fillId="7" borderId="1173" applyAlignment="1" pivotButton="0" quotePrefix="0" xfId="0">
      <alignment horizontal="center" vertical="center"/>
    </xf>
    <xf numFmtId="0" fontId="24" fillId="7" borderId="1174" applyAlignment="1" pivotButton="0" quotePrefix="0" xfId="0">
      <alignment horizontal="center" vertical="center"/>
    </xf>
    <xf numFmtId="0" fontId="24" fillId="7" borderId="861" applyAlignment="1" pivotButton="0" quotePrefix="0" xfId="0">
      <alignment horizontal="center" vertical="center"/>
    </xf>
    <xf numFmtId="0" fontId="24" fillId="7" borderId="1175" applyAlignment="1" pivotButton="0" quotePrefix="0" xfId="0">
      <alignment horizontal="center" vertical="center"/>
    </xf>
    <xf numFmtId="0" fontId="24" fillId="7" borderId="1176" applyAlignment="1" pivotButton="0" quotePrefix="0" xfId="0">
      <alignment horizontal="left" vertical="center"/>
    </xf>
    <xf numFmtId="49" fontId="29" fillId="7" borderId="1165" applyAlignment="1" pivotButton="0" quotePrefix="0" xfId="0">
      <alignment horizontal="center" vertical="center"/>
    </xf>
    <xf numFmtId="0" fontId="28" fillId="7" borderId="1165" applyAlignment="1" pivotButton="0" quotePrefix="0" xfId="0">
      <alignment horizontal="left" vertical="center"/>
    </xf>
    <xf numFmtId="0" fontId="29" fillId="7" borderId="1165" applyAlignment="1" pivotButton="0" quotePrefix="0" xfId="0">
      <alignment horizontal="center" vertical="center"/>
    </xf>
    <xf numFmtId="0" fontId="29" fillId="7" borderId="184" applyAlignment="1" pivotButton="0" quotePrefix="0" xfId="0">
      <alignment horizontal="center" vertical="center"/>
    </xf>
    <xf numFmtId="0" fontId="29" fillId="7" borderId="1177" applyAlignment="1" pivotButton="0" quotePrefix="0" xfId="0">
      <alignment horizontal="center" vertical="center"/>
    </xf>
    <xf numFmtId="0" fontId="2" fillId="0" borderId="1178" pivotButton="0" quotePrefix="0" xfId="0"/>
    <xf numFmtId="0" fontId="29" fillId="7" borderId="1179" applyAlignment="1" pivotButton="0" quotePrefix="0" xfId="0">
      <alignment horizontal="center" vertical="center"/>
    </xf>
    <xf numFmtId="0" fontId="29" fillId="7" borderId="1150" applyAlignment="1" pivotButton="0" quotePrefix="0" xfId="0">
      <alignment horizontal="center" vertical="center"/>
    </xf>
    <xf numFmtId="0" fontId="29" fillId="7" borderId="1154" applyAlignment="1" pivotButton="0" quotePrefix="0" xfId="0">
      <alignment horizontal="center" vertical="center"/>
    </xf>
    <xf numFmtId="0" fontId="24" fillId="7" borderId="1165" applyAlignment="1" pivotButton="0" quotePrefix="0" xfId="0">
      <alignment horizontal="center" vertical="center"/>
    </xf>
    <xf numFmtId="0" fontId="24" fillId="6" borderId="128" applyAlignment="1" pivotButton="0" quotePrefix="0" xfId="0">
      <alignment horizontal="center" vertical="center"/>
    </xf>
    <xf numFmtId="0" fontId="25" fillId="4" borderId="136" applyAlignment="1" pivotButton="0" quotePrefix="0" xfId="0">
      <alignment horizontal="center" vertical="center"/>
    </xf>
    <xf numFmtId="49" fontId="28" fillId="7" borderId="137" applyAlignment="1" pivotButton="0" quotePrefix="0" xfId="0">
      <alignment horizontal="left" vertical="center"/>
    </xf>
    <xf numFmtId="49" fontId="28" fillId="7" borderId="136" applyAlignment="1" pivotButton="0" quotePrefix="0" xfId="0">
      <alignment horizontal="left" vertical="center"/>
    </xf>
    <xf numFmtId="0" fontId="24" fillId="7" borderId="757" applyAlignment="1" pivotButton="0" quotePrefix="0" xfId="0">
      <alignment horizontal="left" vertical="center"/>
    </xf>
    <xf numFmtId="49" fontId="29" fillId="7" borderId="1" applyAlignment="1" pivotButton="0" quotePrefix="0" xfId="0">
      <alignment horizontal="center" vertical="center"/>
    </xf>
    <xf numFmtId="0" fontId="12" fillId="7" borderId="716" applyAlignment="1" pivotButton="0" quotePrefix="0" xfId="0">
      <alignment horizontal="center" vertical="center"/>
    </xf>
    <xf numFmtId="0" fontId="12" fillId="7" borderId="220" applyAlignment="1" pivotButton="0" quotePrefix="0" xfId="0">
      <alignment horizontal="center" vertical="center"/>
    </xf>
    <xf numFmtId="0" fontId="12" fillId="7" borderId="712" applyAlignment="1" pivotButton="0" quotePrefix="0" xfId="0">
      <alignment horizontal="center" vertical="center"/>
    </xf>
    <xf numFmtId="0" fontId="17" fillId="7" borderId="31" applyAlignment="1" pivotButton="0" quotePrefix="0" xfId="0">
      <alignment horizontal="center" vertical="center"/>
    </xf>
    <xf numFmtId="0" fontId="17" fillId="7" borderId="64" applyAlignment="1" pivotButton="0" quotePrefix="0" xfId="0">
      <alignment horizontal="center" vertical="center"/>
    </xf>
    <xf numFmtId="0" fontId="12" fillId="7" borderId="1139" applyAlignment="1" pivotButton="0" quotePrefix="0" xfId="0">
      <alignment horizontal="center" vertical="center"/>
    </xf>
    <xf numFmtId="0" fontId="12" fillId="7" borderId="192" applyAlignment="1" pivotButton="0" quotePrefix="0" xfId="0">
      <alignment horizontal="center" vertical="center"/>
    </xf>
    <xf numFmtId="0" fontId="12" fillId="7" borderId="89" applyAlignment="1" pivotButton="0" quotePrefix="0" xfId="0">
      <alignment horizontal="center" vertical="center"/>
    </xf>
    <xf numFmtId="0" fontId="12" fillId="7" borderId="199" applyAlignment="1" pivotButton="0" quotePrefix="0" xfId="0">
      <alignment horizontal="center" vertical="center"/>
    </xf>
    <xf numFmtId="0" fontId="17" fillId="7" borderId="201" applyAlignment="1" pivotButton="0" quotePrefix="0" xfId="0">
      <alignment horizontal="center"/>
    </xf>
    <xf numFmtId="0" fontId="17" fillId="7" borderId="689" applyAlignment="1" pivotButton="0" quotePrefix="0" xfId="0">
      <alignment horizontal="center"/>
    </xf>
    <xf numFmtId="0" fontId="17" fillId="7" borderId="203" applyAlignment="1" pivotButton="0" quotePrefix="0" xfId="0">
      <alignment horizontal="center"/>
    </xf>
    <xf numFmtId="0" fontId="17" fillId="7" borderId="690" applyAlignment="1" pivotButton="0" quotePrefix="0" xfId="0">
      <alignment horizontal="center"/>
    </xf>
    <xf numFmtId="0" fontId="17" fillId="7" borderId="205" applyAlignment="1" pivotButton="0" quotePrefix="0" xfId="0">
      <alignment horizontal="center"/>
    </xf>
    <xf numFmtId="0" fontId="17" fillId="7" borderId="206" applyAlignment="1" pivotButton="0" quotePrefix="0" xfId="0">
      <alignment horizontal="center"/>
    </xf>
    <xf numFmtId="0" fontId="17" fillId="7" borderId="207" applyAlignment="1" pivotButton="0" quotePrefix="0" xfId="0">
      <alignment horizontal="center"/>
    </xf>
    <xf numFmtId="0" fontId="17" fillId="7" borderId="208" applyAlignment="1" pivotButton="0" quotePrefix="0" xfId="0">
      <alignment horizontal="center"/>
    </xf>
    <xf numFmtId="0" fontId="16" fillId="7" borderId="208" applyAlignment="1" pivotButton="0" quotePrefix="0" xfId="0">
      <alignment horizontal="center"/>
    </xf>
    <xf numFmtId="0" fontId="24" fillId="6" borderId="154" pivotButton="0" quotePrefix="0" xfId="0"/>
    <xf numFmtId="0" fontId="24" fillId="0" borderId="1165" applyAlignment="1" pivotButton="0" quotePrefix="0" xfId="0">
      <alignment horizontal="center" vertical="center"/>
    </xf>
    <xf numFmtId="0" fontId="25" fillId="7" borderId="199" applyAlignment="1" pivotButton="0" quotePrefix="0" xfId="0">
      <alignment horizontal="left" vertical="center"/>
    </xf>
    <xf numFmtId="0" fontId="24" fillId="7" borderId="1180" applyAlignment="1" pivotButton="0" quotePrefix="0" xfId="0">
      <alignment horizontal="center" vertical="center"/>
    </xf>
    <xf numFmtId="0" fontId="2" fillId="0" borderId="1181" pivotButton="0" quotePrefix="0" xfId="0"/>
    <xf numFmtId="0" fontId="24" fillId="7" borderId="621" applyAlignment="1" pivotButton="0" quotePrefix="0" xfId="0">
      <alignment horizontal="center" vertical="center"/>
    </xf>
    <xf numFmtId="0" fontId="24" fillId="7" borderId="1181" applyAlignment="1" pivotButton="0" quotePrefix="0" xfId="0">
      <alignment horizontal="center" vertical="center"/>
    </xf>
    <xf numFmtId="0" fontId="24" fillId="7" borderId="1182" applyAlignment="1" pivotButton="0" quotePrefix="0" xfId="0">
      <alignment horizontal="center" vertical="center"/>
    </xf>
    <xf numFmtId="0" fontId="24" fillId="7" borderId="214" applyAlignment="1" pivotButton="0" quotePrefix="0" xfId="0">
      <alignment horizontal="center" vertical="center"/>
    </xf>
    <xf numFmtId="0" fontId="24" fillId="7" borderId="216" applyAlignment="1" pivotButton="0" quotePrefix="0" xfId="0">
      <alignment horizontal="center" vertical="center"/>
    </xf>
    <xf numFmtId="0" fontId="24" fillId="7" borderId="1183" applyAlignment="1" pivotButton="0" quotePrefix="0" xfId="0">
      <alignment horizontal="center" vertical="center"/>
    </xf>
    <xf numFmtId="0" fontId="12" fillId="7" borderId="213" applyAlignment="1" pivotButton="0" quotePrefix="0" xfId="0">
      <alignment horizontal="center" vertical="center"/>
    </xf>
    <xf numFmtId="0" fontId="12" fillId="7" borderId="215" applyAlignment="1" pivotButton="0" quotePrefix="0" xfId="0">
      <alignment horizontal="center" vertical="center"/>
    </xf>
    <xf numFmtId="0" fontId="12" fillId="7" borderId="1184" applyAlignment="1" pivotButton="0" quotePrefix="0" xfId="0">
      <alignment horizontal="center" vertical="center"/>
    </xf>
    <xf numFmtId="0" fontId="12" fillId="7" borderId="218" applyAlignment="1" pivotButton="0" quotePrefix="0" xfId="0">
      <alignment horizontal="center" vertical="center"/>
    </xf>
    <xf numFmtId="1" fontId="12" fillId="7" borderId="214" applyAlignment="1" pivotButton="0" quotePrefix="0" xfId="0">
      <alignment horizontal="center" vertical="center"/>
    </xf>
    <xf numFmtId="0" fontId="24" fillId="7" borderId="213" applyAlignment="1" pivotButton="0" quotePrefix="0" xfId="0">
      <alignment horizontal="center" vertical="center"/>
    </xf>
    <xf numFmtId="0" fontId="24" fillId="7" borderId="179" applyAlignment="1" pivotButton="0" quotePrefix="0" xfId="0">
      <alignment horizontal="left" vertical="center"/>
    </xf>
    <xf numFmtId="0" fontId="29" fillId="0" borderId="221" applyAlignment="1" pivotButton="0" quotePrefix="0" xfId="0">
      <alignment horizontal="center" vertical="center"/>
    </xf>
    <xf numFmtId="0" fontId="29" fillId="0" borderId="1142" applyAlignment="1" pivotButton="0" quotePrefix="0" xfId="0">
      <alignment horizontal="center" vertical="center"/>
    </xf>
    <xf numFmtId="0" fontId="29" fillId="0" borderId="132" applyAlignment="1" pivotButton="0" quotePrefix="0" xfId="0">
      <alignment horizontal="center" vertical="center"/>
    </xf>
    <xf numFmtId="0" fontId="29" fillId="0" borderId="1144" applyAlignment="1" pivotButton="0" quotePrefix="0" xfId="0">
      <alignment horizontal="center" vertical="center"/>
    </xf>
    <xf numFmtId="0" fontId="29" fillId="0" borderId="713" applyAlignment="1" pivotButton="0" quotePrefix="0" xfId="0">
      <alignment horizontal="center" vertical="center"/>
    </xf>
    <xf numFmtId="0" fontId="29" fillId="0" borderId="1146" applyAlignment="1" pivotButton="0" quotePrefix="0" xfId="0">
      <alignment horizontal="center" vertical="center"/>
    </xf>
    <xf numFmtId="0" fontId="29" fillId="0" borderId="1185" applyAlignment="1" pivotButton="0" quotePrefix="0" xfId="0">
      <alignment horizontal="center" vertical="center"/>
    </xf>
    <xf numFmtId="0" fontId="29" fillId="0" borderId="220" applyAlignment="1" pivotButton="0" quotePrefix="0" xfId="0">
      <alignment horizontal="center" vertical="center"/>
    </xf>
    <xf numFmtId="0" fontId="29" fillId="0" borderId="714" applyAlignment="1" pivotButton="0" quotePrefix="0" xfId="0">
      <alignment horizontal="center" vertical="center"/>
    </xf>
    <xf numFmtId="0" fontId="29" fillId="0" borderId="778" applyAlignment="1" pivotButton="0" quotePrefix="0" xfId="0">
      <alignment horizontal="center" vertical="center"/>
    </xf>
    <xf numFmtId="0" fontId="29" fillId="0" borderId="716" applyAlignment="1" pivotButton="0" quotePrefix="0" xfId="0">
      <alignment horizontal="center" vertical="center"/>
    </xf>
    <xf numFmtId="0" fontId="11" fillId="0" borderId="122" applyAlignment="1" pivotButton="0" quotePrefix="0" xfId="0">
      <alignment horizontal="center" vertical="center"/>
    </xf>
    <xf numFmtId="0" fontId="24" fillId="0" borderId="711" applyAlignment="1" pivotButton="0" quotePrefix="0" xfId="0">
      <alignment horizontal="left" vertical="center"/>
    </xf>
    <xf numFmtId="0" fontId="22" fillId="0" borderId="152" applyAlignment="1" pivotButton="0" quotePrefix="0" xfId="0">
      <alignment horizontal="center" vertical="center"/>
    </xf>
    <xf numFmtId="0" fontId="22" fillId="0" borderId="140" applyAlignment="1" pivotButton="0" quotePrefix="0" xfId="0">
      <alignment horizontal="center" vertical="center"/>
    </xf>
    <xf numFmtId="0" fontId="22" fillId="0" borderId="139" applyAlignment="1" pivotButton="0" quotePrefix="0" xfId="0">
      <alignment horizontal="center" vertical="center"/>
    </xf>
    <xf numFmtId="0" fontId="22" fillId="0" borderId="143" applyAlignment="1" pivotButton="0" quotePrefix="0" xfId="0">
      <alignment horizontal="center" vertical="center"/>
    </xf>
    <xf numFmtId="0" fontId="11" fillId="0" borderId="759" applyAlignment="1" pivotButton="0" quotePrefix="0" xfId="0">
      <alignment horizontal="center" vertical="center"/>
    </xf>
    <xf numFmtId="0" fontId="11" fillId="0" borderId="737" applyAlignment="1" pivotButton="0" quotePrefix="0" xfId="0">
      <alignment horizontal="center" vertical="center"/>
    </xf>
    <xf numFmtId="0" fontId="11" fillId="0" borderId="885" applyAlignment="1" pivotButton="0" quotePrefix="0" xfId="0">
      <alignment horizontal="center" vertical="center"/>
    </xf>
    <xf numFmtId="0" fontId="11" fillId="0" borderId="736" applyAlignment="1" pivotButton="0" quotePrefix="0" xfId="0">
      <alignment horizontal="center" vertical="center"/>
    </xf>
    <xf numFmtId="0" fontId="22" fillId="0" borderId="1154" applyAlignment="1" pivotButton="0" quotePrefix="0" xfId="0">
      <alignment horizontal="center" vertical="center"/>
    </xf>
    <xf numFmtId="0" fontId="11" fillId="0" borderId="884" applyAlignment="1" pivotButton="0" quotePrefix="0" xfId="0">
      <alignment horizontal="center" vertical="center"/>
    </xf>
    <xf numFmtId="0" fontId="22" fillId="0" borderId="884" applyAlignment="1" pivotButton="0" quotePrefix="0" xfId="0">
      <alignment horizontal="center" vertical="center"/>
    </xf>
    <xf numFmtId="0" fontId="29" fillId="0" borderId="135" applyAlignment="1" pivotButton="0" quotePrefix="0" xfId="0">
      <alignment horizontal="center" vertical="center"/>
    </xf>
    <xf numFmtId="0" fontId="29" fillId="0" borderId="128" applyAlignment="1" pivotButton="0" quotePrefix="0" xfId="0">
      <alignment horizontal="center" vertical="center"/>
    </xf>
    <xf numFmtId="0" fontId="29" fillId="0" borderId="139" applyAlignment="1" pivotButton="0" quotePrefix="0" xfId="0">
      <alignment horizontal="center" vertical="center"/>
    </xf>
    <xf numFmtId="1" fontId="22" fillId="0" borderId="137" applyAlignment="1" pivotButton="0" quotePrefix="0" xfId="0">
      <alignment horizontal="center" vertical="center"/>
    </xf>
    <xf numFmtId="1" fontId="22" fillId="0" borderId="1149" applyAlignment="1" pivotButton="0" quotePrefix="0" xfId="0">
      <alignment horizontal="center" vertical="center"/>
    </xf>
    <xf numFmtId="0" fontId="29" fillId="0" borderId="1148" applyAlignment="1" pivotButton="0" quotePrefix="0" xfId="0">
      <alignment horizontal="center" vertical="center"/>
    </xf>
    <xf numFmtId="0" fontId="32" fillId="0" borderId="151" applyAlignment="1" pivotButton="0" quotePrefix="0" xfId="0">
      <alignment horizontal="center" vertical="center"/>
    </xf>
    <xf numFmtId="0" fontId="27" fillId="0" borderId="137" applyAlignment="1" pivotButton="0" quotePrefix="0" xfId="0">
      <alignment horizontal="center" vertical="center"/>
    </xf>
    <xf numFmtId="0" fontId="24" fillId="0" borderId="1149" applyAlignment="1" pivotButton="0" quotePrefix="0" xfId="0">
      <alignment horizontal="left" vertical="center"/>
    </xf>
    <xf numFmtId="49" fontId="28" fillId="0" borderId="1186" applyAlignment="1" pivotButton="0" quotePrefix="0" xfId="0">
      <alignment horizontal="left" vertical="center"/>
    </xf>
    <xf numFmtId="0" fontId="29" fillId="0" borderId="1180" applyAlignment="1" pivotButton="0" quotePrefix="0" xfId="0">
      <alignment horizontal="center" vertical="center"/>
    </xf>
    <xf numFmtId="0" fontId="22" fillId="0" borderId="621" applyAlignment="1" pivotButton="0" quotePrefix="0" xfId="0">
      <alignment horizontal="center" vertical="center"/>
    </xf>
    <xf numFmtId="0" fontId="29" fillId="0" borderId="1181" applyAlignment="1" pivotButton="0" quotePrefix="0" xfId="0">
      <alignment horizontal="center" vertical="center"/>
    </xf>
    <xf numFmtId="0" fontId="29" fillId="0" borderId="541" applyAlignment="1" pivotButton="0" quotePrefix="0" xfId="0">
      <alignment horizontal="center" vertical="center"/>
    </xf>
    <xf numFmtId="0" fontId="29" fillId="0" borderId="1183" applyAlignment="1" pivotButton="0" quotePrefix="0" xfId="0">
      <alignment horizontal="center" vertical="center"/>
    </xf>
    <xf numFmtId="0" fontId="32" fillId="0" borderId="1187" applyAlignment="1" pivotButton="0" quotePrefix="0" xfId="0">
      <alignment horizontal="center" vertical="center"/>
    </xf>
    <xf numFmtId="0" fontId="32" fillId="0" borderId="621" applyAlignment="1" pivotButton="0" quotePrefix="0" xfId="0">
      <alignment horizontal="center" vertical="center"/>
    </xf>
    <xf numFmtId="0" fontId="32" fillId="0" borderId="1181" applyAlignment="1" pivotButton="0" quotePrefix="0" xfId="0">
      <alignment horizontal="center" vertical="center"/>
    </xf>
    <xf numFmtId="0" fontId="27" fillId="0" borderId="179" applyAlignment="1" pivotButton="0" quotePrefix="0" xfId="0">
      <alignment horizontal="center" vertical="center"/>
    </xf>
    <xf numFmtId="0" fontId="24" fillId="0" borderId="179" applyAlignment="1" pivotButton="0" quotePrefix="0" xfId="0">
      <alignment horizontal="left" vertical="center"/>
    </xf>
    <xf numFmtId="49" fontId="27" fillId="0" borderId="7" applyAlignment="1" pivotButton="0" quotePrefix="0" xfId="0">
      <alignment vertical="center"/>
    </xf>
    <xf numFmtId="49" fontId="27" fillId="0" borderId="1" applyAlignment="1" pivotButton="0" quotePrefix="0" xfId="0">
      <alignment vertical="center"/>
    </xf>
    <xf numFmtId="0" fontId="27" fillId="0" borderId="1" applyAlignment="1" pivotButton="0" quotePrefix="0" xfId="0">
      <alignment vertical="center"/>
    </xf>
    <xf numFmtId="49" fontId="5" fillId="0" borderId="1042" applyAlignment="1" pivotButton="0" quotePrefix="0" xfId="0">
      <alignment horizontal="center" vertical="center"/>
    </xf>
    <xf numFmtId="49" fontId="5" fillId="0" borderId="186" applyAlignment="1" pivotButton="0" quotePrefix="0" xfId="0">
      <alignment horizontal="center" vertical="center"/>
    </xf>
    <xf numFmtId="1" fontId="5" fillId="0" borderId="246" applyAlignment="1" pivotButton="0" quotePrefix="0" xfId="0">
      <alignment horizontal="center" vertical="center"/>
    </xf>
    <xf numFmtId="0" fontId="12" fillId="0" borderId="700" applyAlignment="1" pivotButton="0" quotePrefix="0" xfId="0">
      <alignment horizontal="center" vertical="center"/>
    </xf>
    <xf numFmtId="1" fontId="12" fillId="0" borderId="700" applyAlignment="1" pivotButton="0" quotePrefix="0" xfId="0">
      <alignment horizontal="center" vertical="center"/>
    </xf>
    <xf numFmtId="49" fontId="12" fillId="0" borderId="792" applyAlignment="1" pivotButton="0" quotePrefix="0" xfId="0">
      <alignment horizontal="center" vertical="center"/>
    </xf>
    <xf numFmtId="49" fontId="12" fillId="0" borderId="702" applyAlignment="1" pivotButton="0" quotePrefix="0" xfId="0">
      <alignment horizontal="center" vertical="center"/>
    </xf>
    <xf numFmtId="49" fontId="12" fillId="0" borderId="700" applyAlignment="1" pivotButton="0" quotePrefix="0" xfId="0">
      <alignment horizontal="center" vertical="center"/>
    </xf>
    <xf numFmtId="0" fontId="12" fillId="0" borderId="754" applyAlignment="1" pivotButton="0" quotePrefix="0" xfId="0">
      <alignment horizontal="center" vertical="center"/>
    </xf>
    <xf numFmtId="49" fontId="3" fillId="0" borderId="702" applyAlignment="1" pivotButton="0" quotePrefix="0" xfId="0">
      <alignment horizontal="left" vertical="center"/>
    </xf>
    <xf numFmtId="0" fontId="3" fillId="0" borderId="700" applyAlignment="1" pivotButton="0" quotePrefix="0" xfId="0">
      <alignment horizontal="center" vertical="center"/>
    </xf>
    <xf numFmtId="1" fontId="3" fillId="0" borderId="754" applyAlignment="1" pivotButton="0" quotePrefix="0" xfId="0">
      <alignment horizontal="center" vertical="center"/>
    </xf>
    <xf numFmtId="49" fontId="3" fillId="0" borderId="736" applyAlignment="1" pivotButton="0" quotePrefix="0" xfId="0">
      <alignment horizontal="left" vertical="center"/>
    </xf>
    <xf numFmtId="0" fontId="3" fillId="0" borderId="737" applyAlignment="1" pivotButton="0" quotePrefix="0" xfId="0">
      <alignment horizontal="center" vertical="center"/>
    </xf>
    <xf numFmtId="1" fontId="3" fillId="0" borderId="737" applyAlignment="1" pivotButton="0" quotePrefix="0" xfId="0">
      <alignment horizontal="center" vertical="center"/>
    </xf>
    <xf numFmtId="49" fontId="3" fillId="0" borderId="965" applyAlignment="1" pivotButton="0" quotePrefix="0" xfId="0">
      <alignment horizontal="center" vertical="center"/>
    </xf>
    <xf numFmtId="49" fontId="3" fillId="0" borderId="514" applyAlignment="1" pivotButton="0" quotePrefix="0" xfId="0">
      <alignment horizontal="center" vertical="center"/>
    </xf>
    <xf numFmtId="1" fontId="3" fillId="0" borderId="1188" applyAlignment="1" pivotButton="0" quotePrefix="0" xfId="0">
      <alignment horizontal="center" vertical="center"/>
    </xf>
    <xf numFmtId="0" fontId="2" fillId="0" borderId="1" applyAlignment="1" pivotButton="0" quotePrefix="0" xfId="0">
      <alignment horizontal="left" vertical="center"/>
    </xf>
    <xf numFmtId="49" fontId="3" fillId="0" borderId="1" applyAlignment="1" pivotButton="0" quotePrefix="0" xfId="0">
      <alignment horizontal="left" vertical="center"/>
    </xf>
    <xf numFmtId="49" fontId="3" fillId="0" borderId="1" applyAlignment="1" pivotButton="0" quotePrefix="0" xfId="0">
      <alignment horizontal="center" vertical="center"/>
    </xf>
    <xf numFmtId="1" fontId="3" fillId="0" borderId="1" applyAlignment="1" pivotButton="0" quotePrefix="0" xfId="0">
      <alignment horizontal="left" vertical="center"/>
    </xf>
    <xf numFmtId="49" fontId="55" fillId="0" borderId="1" applyAlignment="1" pivotButton="0" quotePrefix="0" xfId="0">
      <alignment horizontal="center" vertical="center"/>
    </xf>
    <xf numFmtId="1" fontId="16" fillId="0" borderId="1103" applyAlignment="1" pivotButton="0" quotePrefix="0" xfId="0">
      <alignment horizontal="center" vertical="center"/>
    </xf>
    <xf numFmtId="0" fontId="34" fillId="0" borderId="489" applyAlignment="1" pivotButton="0" quotePrefix="0" xfId="0">
      <alignment horizontal="center" vertical="center"/>
    </xf>
    <xf numFmtId="1" fontId="16" fillId="0" borderId="246" applyAlignment="1" pivotButton="0" quotePrefix="0" xfId="0">
      <alignment horizontal="center" vertical="center"/>
    </xf>
    <xf numFmtId="0" fontId="34" fillId="0" borderId="757" applyAlignment="1" pivotButton="0" quotePrefix="0" xfId="0">
      <alignment horizontal="center" vertical="center"/>
    </xf>
    <xf numFmtId="0" fontId="34" fillId="0" borderId="220" applyAlignment="1" pivotButton="0" quotePrefix="0" xfId="0">
      <alignment horizontal="justify" vertical="center"/>
    </xf>
    <xf numFmtId="49" fontId="34" fillId="0" borderId="759" applyAlignment="1" pivotButton="0" quotePrefix="0" xfId="0">
      <alignment horizontal="center" vertical="center"/>
    </xf>
    <xf numFmtId="0" fontId="34" fillId="0" borderId="1149" applyAlignment="1" pivotButton="0" quotePrefix="0" xfId="0">
      <alignment horizontal="center" vertical="center"/>
    </xf>
    <xf numFmtId="0" fontId="2" fillId="0" borderId="1189" pivotButton="0" quotePrefix="0" xfId="0"/>
    <xf numFmtId="0" fontId="2" fillId="0" borderId="1190" pivotButton="0" quotePrefix="0" xfId="0"/>
    <xf numFmtId="0" fontId="34" fillId="0" borderId="136" applyAlignment="1" pivotButton="0" quotePrefix="0" xfId="0">
      <alignment horizontal="justify" vertical="center"/>
    </xf>
    <xf numFmtId="49" fontId="34" fillId="0" borderId="135" applyAlignment="1" pivotButton="0" quotePrefix="0" xfId="0">
      <alignment horizontal="center" vertical="center"/>
    </xf>
    <xf numFmtId="0" fontId="34" fillId="0" borderId="136" applyAlignment="1" pivotButton="0" quotePrefix="0" xfId="0">
      <alignment horizontal="left" vertical="center"/>
    </xf>
    <xf numFmtId="0" fontId="34" fillId="0" borderId="544" applyAlignment="1" pivotButton="0" quotePrefix="0" xfId="0">
      <alignment horizontal="center" vertical="center"/>
    </xf>
    <xf numFmtId="0" fontId="34" fillId="0" borderId="199" applyAlignment="1" pivotButton="0" quotePrefix="0" xfId="0">
      <alignment horizontal="justify" vertical="center"/>
    </xf>
    <xf numFmtId="49" fontId="12" fillId="0" borderId="218" applyAlignment="1" pivotButton="0" quotePrefix="0" xfId="0">
      <alignment horizontal="center" vertical="center"/>
    </xf>
    <xf numFmtId="0" fontId="34" fillId="0" borderId="1" applyAlignment="1" pivotButton="0" quotePrefix="0" xfId="0">
      <alignment horizontal="justify" vertical="center"/>
    </xf>
    <xf numFmtId="49" fontId="34" fillId="0" borderId="1" applyAlignment="1" pivotButton="0" quotePrefix="0" xfId="0">
      <alignment horizontal="center" vertical="center"/>
    </xf>
    <xf numFmtId="0" fontId="69" fillId="0" borderId="1" applyAlignment="1" pivotButton="0" quotePrefix="0" xfId="0">
      <alignment vertical="center"/>
    </xf>
    <xf numFmtId="0" fontId="34" fillId="0" borderId="1" applyAlignment="1" pivotButton="0" quotePrefix="0" xfId="0">
      <alignment horizontal="right" vertical="center"/>
    </xf>
    <xf numFmtId="0" fontId="34" fillId="0" borderId="1" applyAlignment="1" pivotButton="0" quotePrefix="0" xfId="0">
      <alignment horizontal="right" vertical="top"/>
    </xf>
    <xf numFmtId="0" fontId="34" fillId="0" borderId="1" applyAlignment="1" pivotButton="0" quotePrefix="0" xfId="0">
      <alignment horizontal="left" vertical="top"/>
    </xf>
    <xf numFmtId="0" fontId="34" fillId="0" borderId="250" applyAlignment="1" pivotButton="0" quotePrefix="0" xfId="0">
      <alignment vertical="center"/>
    </xf>
    <xf numFmtId="0" fontId="16" fillId="0" borderId="250" applyAlignment="1" pivotButton="0" quotePrefix="0" xfId="0">
      <alignment horizontal="left"/>
    </xf>
    <xf numFmtId="0" fontId="34" fillId="0" borderId="1" applyAlignment="1" pivotButton="0" quotePrefix="0" xfId="0">
      <alignment vertical="top"/>
    </xf>
    <xf numFmtId="0" fontId="1" fillId="0" borderId="1" pivotButton="0" quotePrefix="0" xfId="0"/>
    <xf numFmtId="0" fontId="12" fillId="0" borderId="1191" applyAlignment="1" pivotButton="0" quotePrefix="0" xfId="0">
      <alignment horizontal="center" vertical="center"/>
    </xf>
    <xf numFmtId="0" fontId="2" fillId="0" borderId="1192" pivotButton="0" quotePrefix="0" xfId="0"/>
    <xf numFmtId="0" fontId="17" fillId="0" borderId="1193" applyAlignment="1" pivotButton="0" quotePrefix="0" xfId="0">
      <alignment horizontal="center" vertical="center"/>
    </xf>
    <xf numFmtId="0" fontId="40" fillId="0" borderId="703" applyAlignment="1" pivotButton="0" quotePrefix="0" xfId="0">
      <alignment horizontal="left" vertical="center"/>
    </xf>
    <xf numFmtId="0" fontId="11" fillId="0" borderId="1044" applyAlignment="1" pivotButton="0" quotePrefix="0" xfId="0">
      <alignment horizontal="center" vertical="center"/>
    </xf>
    <xf numFmtId="0" fontId="11" fillId="0" borderId="1045" applyAlignment="1" pivotButton="0" quotePrefix="0" xfId="0">
      <alignment horizontal="center" vertical="center"/>
    </xf>
    <xf numFmtId="0" fontId="11" fillId="0" borderId="1045" applyAlignment="1" pivotButton="0" quotePrefix="0" xfId="0">
      <alignment horizontal="center"/>
    </xf>
    <xf numFmtId="49" fontId="11" fillId="0" borderId="1045" applyAlignment="1" pivotButton="0" quotePrefix="0" xfId="0">
      <alignment horizontal="center" vertical="center"/>
    </xf>
    <xf numFmtId="0" fontId="11" fillId="0" borderId="1093" applyAlignment="1" pivotButton="0" quotePrefix="0" xfId="0">
      <alignment horizontal="center" vertical="center"/>
    </xf>
    <xf numFmtId="0" fontId="40" fillId="0" borderId="192" applyAlignment="1" pivotButton="0" quotePrefix="0" xfId="0">
      <alignment horizontal="center" vertical="center"/>
    </xf>
    <xf numFmtId="0" fontId="11" fillId="0" borderId="192" applyAlignment="1" pivotButton="0" quotePrefix="0" xfId="0">
      <alignment horizontal="center" vertical="center"/>
    </xf>
    <xf numFmtId="49" fontId="11" fillId="0" borderId="192" applyAlignment="1" pivotButton="0" quotePrefix="0" xfId="0">
      <alignment horizontal="center" vertical="center"/>
    </xf>
    <xf numFmtId="49" fontId="11" fillId="0" borderId="79" applyAlignment="1" pivotButton="0" quotePrefix="0" xfId="0">
      <alignment horizontal="center" vertical="center"/>
    </xf>
    <xf numFmtId="0" fontId="40" fillId="0" borderId="196" applyAlignment="1" pivotButton="0" quotePrefix="0" xfId="0">
      <alignment horizontal="center" vertical="center"/>
    </xf>
    <xf numFmtId="0" fontId="11" fillId="0" borderId="196" applyAlignment="1" pivotButton="0" quotePrefix="0" xfId="0">
      <alignment horizontal="center" vertical="center"/>
    </xf>
    <xf numFmtId="0" fontId="11" fillId="0" borderId="774" applyAlignment="1" pivotButton="0" quotePrefix="0" xfId="0">
      <alignment horizontal="center" vertical="center"/>
    </xf>
    <xf numFmtId="49" fontId="11" fillId="0" borderId="1194" applyAlignment="1" pivotButton="0" quotePrefix="0" xfId="0">
      <alignment horizontal="center" vertical="center"/>
    </xf>
    <xf numFmtId="0" fontId="11" fillId="0" borderId="43" applyAlignment="1" pivotButton="0" quotePrefix="0" xfId="0">
      <alignment horizontal="center" vertical="center"/>
    </xf>
    <xf numFmtId="0" fontId="40" fillId="0" borderId="201" applyAlignment="1" pivotButton="0" quotePrefix="0" xfId="0">
      <alignment horizontal="center" vertical="center"/>
    </xf>
    <xf numFmtId="0" fontId="11" fillId="0" borderId="684" applyAlignment="1" pivotButton="0" quotePrefix="0" xfId="0">
      <alignment horizontal="center" vertical="center"/>
    </xf>
    <xf numFmtId="0" fontId="11" fillId="0" borderId="897" applyAlignment="1" pivotButton="0" quotePrefix="0" xfId="0">
      <alignment horizontal="center" vertical="center"/>
    </xf>
    <xf numFmtId="49" fontId="11" fillId="0" borderId="897" applyAlignment="1" pivotButton="0" quotePrefix="0" xfId="0">
      <alignment horizontal="center" vertical="center"/>
    </xf>
    <xf numFmtId="49" fontId="11" fillId="0" borderId="670" applyAlignment="1" pivotButton="0" quotePrefix="0" xfId="0">
      <alignment horizontal="center" vertical="center"/>
    </xf>
    <xf numFmtId="49" fontId="11" fillId="0" borderId="1132" applyAlignment="1" pivotButton="0" quotePrefix="0" xfId="0">
      <alignment horizontal="center" vertical="center"/>
    </xf>
    <xf numFmtId="49" fontId="11" fillId="0" borderId="684" applyAlignment="1" pivotButton="0" quotePrefix="0" xfId="0">
      <alignment horizontal="center" vertical="center"/>
    </xf>
    <xf numFmtId="0" fontId="11" fillId="0" borderId="667" applyAlignment="1" pivotButton="0" quotePrefix="0" xfId="0">
      <alignment horizontal="center" vertical="center"/>
    </xf>
    <xf numFmtId="0" fontId="11" fillId="0" borderId="791" applyAlignment="1" pivotButton="0" quotePrefix="0" xfId="0">
      <alignment horizontal="center" vertical="center"/>
    </xf>
    <xf numFmtId="0" fontId="12" fillId="2" borderId="1195" applyAlignment="1" pivotButton="0" quotePrefix="0" xfId="0">
      <alignment horizontal="center" vertical="center"/>
    </xf>
    <xf numFmtId="0" fontId="12" fillId="0" borderId="1195" applyAlignment="1" pivotButton="0" quotePrefix="0" xfId="0">
      <alignment horizontal="center" vertical="center"/>
    </xf>
    <xf numFmtId="0" fontId="12" fillId="0" borderId="1196" applyAlignment="1" pivotButton="0" quotePrefix="0" xfId="0">
      <alignment horizontal="center" vertical="center"/>
    </xf>
    <xf numFmtId="0" fontId="17" fillId="0" borderId="31" applyAlignment="1" pivotButton="0" quotePrefix="0" xfId="0">
      <alignment horizontal="left" vertical="center"/>
    </xf>
    <xf numFmtId="0" fontId="12" fillId="0" borderId="1197" applyAlignment="1" pivotButton="0" quotePrefix="0" xfId="0">
      <alignment horizontal="center" vertical="top"/>
    </xf>
    <xf numFmtId="0" fontId="2" fillId="0" borderId="1198" pivotButton="0" quotePrefix="0" xfId="0"/>
    <xf numFmtId="0" fontId="2" fillId="0" borderId="1199" pivotButton="0" quotePrefix="0" xfId="0"/>
    <xf numFmtId="0" fontId="12" fillId="0" borderId="1197" applyAlignment="1" pivotButton="0" quotePrefix="0" xfId="0">
      <alignment horizontal="center" vertical="center"/>
    </xf>
    <xf numFmtId="0" fontId="16" fillId="0" borderId="246" applyAlignment="1" pivotButton="0" quotePrefix="0" xfId="0">
      <alignment horizontal="center" vertical="center"/>
    </xf>
    <xf numFmtId="0" fontId="12" fillId="0" borderId="1200" applyAlignment="1" pivotButton="0" quotePrefix="0" xfId="0">
      <alignment horizontal="center" vertical="center"/>
    </xf>
    <xf numFmtId="0" fontId="12" fillId="0" borderId="243" applyAlignment="1" pivotButton="0" quotePrefix="0" xfId="0">
      <alignment horizontal="center" vertical="center"/>
    </xf>
    <xf numFmtId="0" fontId="12" fillId="2" borderId="684" applyAlignment="1" pivotButton="0" quotePrefix="0" xfId="0">
      <alignment horizontal="center" vertical="center"/>
    </xf>
    <xf numFmtId="0" fontId="12" fillId="6" borderId="201" applyAlignment="1" pivotButton="0" quotePrefix="0" xfId="0">
      <alignment horizontal="center" vertical="center"/>
    </xf>
    <xf numFmtId="0" fontId="16" fillId="6" borderId="90" applyAlignment="1" pivotButton="0" quotePrefix="0" xfId="0">
      <alignment horizontal="left" vertical="center"/>
    </xf>
    <xf numFmtId="0" fontId="16" fillId="0" borderId="90" applyAlignment="1" pivotButton="0" quotePrefix="0" xfId="0">
      <alignment horizontal="left" vertical="center"/>
    </xf>
    <xf numFmtId="0" fontId="16" fillId="0" borderId="90" applyAlignment="1" pivotButton="0" quotePrefix="0" xfId="0">
      <alignment horizontal="center" vertical="center"/>
    </xf>
    <xf numFmtId="0" fontId="16" fillId="0" borderId="80" applyAlignment="1" pivotButton="0" quotePrefix="0" xfId="0">
      <alignment horizontal="center" vertical="center"/>
    </xf>
    <xf numFmtId="0" fontId="16" fillId="0" borderId="192" applyAlignment="1" pivotButton="0" quotePrefix="0" xfId="0">
      <alignment horizontal="center" vertical="center"/>
    </xf>
    <xf numFmtId="0" fontId="16" fillId="0" borderId="77" applyAlignment="1" pivotButton="0" quotePrefix="0" xfId="0">
      <alignment horizontal="center" vertical="center"/>
    </xf>
    <xf numFmtId="0" fontId="16" fillId="0" borderId="79" applyAlignment="1" pivotButton="0" quotePrefix="0" xfId="0">
      <alignment horizontal="center" vertical="center"/>
    </xf>
    <xf numFmtId="0" fontId="16" fillId="6" borderId="70" applyAlignment="1" pivotButton="0" quotePrefix="0" xfId="0">
      <alignment horizontal="center"/>
    </xf>
    <xf numFmtId="0" fontId="16" fillId="6" borderId="188" applyAlignment="1" pivotButton="0" quotePrefix="0" xfId="0">
      <alignment horizontal="center"/>
    </xf>
    <xf numFmtId="0" fontId="16" fillId="6" borderId="88" applyAlignment="1" pivotButton="0" quotePrefix="0" xfId="0">
      <alignment horizontal="center"/>
    </xf>
    <xf numFmtId="0" fontId="16" fillId="6" borderId="528" applyAlignment="1" pivotButton="0" quotePrefix="0" xfId="0">
      <alignment horizontal="center"/>
    </xf>
    <xf numFmtId="0" fontId="16" fillId="6" borderId="511" applyAlignment="1" pivotButton="0" quotePrefix="0" xfId="0">
      <alignment horizontal="center"/>
    </xf>
    <xf numFmtId="0" fontId="16" fillId="6" borderId="1079" applyAlignment="1" pivotButton="0" quotePrefix="0" xfId="0">
      <alignment horizontal="center"/>
    </xf>
    <xf numFmtId="0" fontId="16" fillId="6" borderId="171" applyAlignment="1" pivotButton="0" quotePrefix="0" xfId="0">
      <alignment horizontal="center"/>
    </xf>
    <xf numFmtId="0" fontId="16" fillId="0" borderId="70" applyAlignment="1" pivotButton="0" quotePrefix="0" xfId="0">
      <alignment horizontal="center"/>
    </xf>
    <xf numFmtId="0" fontId="16" fillId="0" borderId="188" applyAlignment="1" pivotButton="0" quotePrefix="0" xfId="0">
      <alignment horizontal="center"/>
    </xf>
    <xf numFmtId="0" fontId="16" fillId="0" borderId="88" applyAlignment="1" pivotButton="0" quotePrefix="0" xfId="0">
      <alignment horizontal="center"/>
    </xf>
    <xf numFmtId="0" fontId="16" fillId="0" borderId="528" applyAlignment="1" pivotButton="0" quotePrefix="0" xfId="0">
      <alignment horizontal="center"/>
    </xf>
    <xf numFmtId="0" fontId="16" fillId="0" borderId="511" applyAlignment="1" pivotButton="0" quotePrefix="0" xfId="0">
      <alignment horizontal="center"/>
    </xf>
    <xf numFmtId="0" fontId="16" fillId="0" borderId="1079" applyAlignment="1" pivotButton="0" quotePrefix="0" xfId="0">
      <alignment horizontal="center"/>
    </xf>
    <xf numFmtId="0" fontId="16" fillId="0" borderId="969" applyAlignment="1" pivotButton="0" quotePrefix="0" xfId="0">
      <alignment horizontal="center"/>
    </xf>
    <xf numFmtId="1" fontId="70" fillId="7" borderId="110" applyAlignment="1" pivotButton="0" quotePrefix="0" xfId="0">
      <alignment horizontal="center" vertical="center"/>
    </xf>
    <xf numFmtId="0" fontId="13" fillId="7" borderId="110" applyAlignment="1" pivotButton="0" quotePrefix="0" xfId="0">
      <alignment horizontal="left" vertical="center"/>
    </xf>
    <xf numFmtId="0" fontId="13" fillId="7" borderId="623" applyAlignment="1" pivotButton="0" quotePrefix="0" xfId="0">
      <alignment horizontal="left" vertical="center"/>
    </xf>
    <xf numFmtId="0" fontId="39" fillId="7" borderId="110" applyAlignment="1" pivotButton="0" quotePrefix="0" xfId="0">
      <alignment vertical="center"/>
    </xf>
    <xf numFmtId="1" fontId="11" fillId="7" borderId="114" applyAlignment="1" pivotButton="0" quotePrefix="0" xfId="0">
      <alignment horizontal="center" vertical="center"/>
    </xf>
    <xf numFmtId="1" fontId="11" fillId="7" borderId="1201" applyAlignment="1" pivotButton="0" quotePrefix="0" xfId="0">
      <alignment horizontal="center" vertical="center"/>
    </xf>
    <xf numFmtId="0" fontId="2" fillId="0" borderId="1201" pivotButton="0" quotePrefix="0" xfId="0"/>
    <xf numFmtId="1" fontId="18" fillId="7" borderId="180" applyAlignment="1" pivotButton="0" quotePrefix="0" xfId="0">
      <alignment horizontal="center" vertical="center"/>
    </xf>
    <xf numFmtId="0" fontId="18" fillId="7" borderId="109" applyAlignment="1" pivotButton="0" quotePrefix="0" xfId="0">
      <alignment horizontal="center" vertical="center"/>
    </xf>
    <xf numFmtId="0" fontId="18" fillId="7" borderId="1202" applyAlignment="1" pivotButton="0" quotePrefix="0" xfId="0">
      <alignment horizontal="center" vertical="center"/>
    </xf>
    <xf numFmtId="0" fontId="18" fillId="7" borderId="623" applyAlignment="1" pivotButton="0" quotePrefix="0" xfId="0">
      <alignment horizontal="center" vertical="center"/>
    </xf>
    <xf numFmtId="0" fontId="18" fillId="7" borderId="111" applyAlignment="1" pivotButton="0" quotePrefix="0" xfId="0">
      <alignment horizontal="center" vertical="center"/>
    </xf>
    <xf numFmtId="0" fontId="18" fillId="7" borderId="1087" applyAlignment="1" pivotButton="0" quotePrefix="0" xfId="0">
      <alignment horizontal="center" vertical="center"/>
    </xf>
    <xf numFmtId="0" fontId="30" fillId="7" borderId="113" applyAlignment="1" pivotButton="0" quotePrefix="0" xfId="0">
      <alignment horizontal="center" vertical="center"/>
    </xf>
    <xf numFmtId="0" fontId="30" fillId="7" borderId="111" applyAlignment="1" pivotButton="0" quotePrefix="0" xfId="0">
      <alignment horizontal="center" vertical="center"/>
    </xf>
    <xf numFmtId="0" fontId="30" fillId="7" borderId="623" applyAlignment="1" pivotButton="0" quotePrefix="0" xfId="0">
      <alignment horizontal="center" vertical="center"/>
    </xf>
    <xf numFmtId="0" fontId="27" fillId="7" borderId="110" applyAlignment="1" pivotButton="0" quotePrefix="0" xfId="0">
      <alignment horizontal="left" vertical="center"/>
    </xf>
    <xf numFmtId="49" fontId="11" fillId="7" borderId="501" applyAlignment="1" pivotButton="0" quotePrefix="0" xfId="0">
      <alignment horizontal="center" vertical="center"/>
    </xf>
    <xf numFmtId="0" fontId="13" fillId="7" borderId="220" applyAlignment="1" pivotButton="0" quotePrefix="0" xfId="0">
      <alignment horizontal="left" vertical="center"/>
    </xf>
    <xf numFmtId="0" fontId="12" fillId="7" borderId="122" applyAlignment="1" pivotButton="0" quotePrefix="0" xfId="0">
      <alignment vertical="center"/>
    </xf>
    <xf numFmtId="1" fontId="12" fillId="7" borderId="1203" applyAlignment="1" pivotButton="0" quotePrefix="0" xfId="0">
      <alignment horizontal="center" vertical="center"/>
    </xf>
    <xf numFmtId="0" fontId="2" fillId="0" borderId="1204" pivotButton="0" quotePrefix="0" xfId="0"/>
    <xf numFmtId="0" fontId="12" fillId="7" borderId="222" applyAlignment="1" pivotButton="0" quotePrefix="0" xfId="0">
      <alignment horizontal="center" vertical="center"/>
    </xf>
    <xf numFmtId="0" fontId="12" fillId="7" borderId="1204" applyAlignment="1" pivotButton="0" quotePrefix="0" xfId="0">
      <alignment horizontal="center" vertical="center"/>
    </xf>
    <xf numFmtId="0" fontId="16" fillId="7" borderId="1204" applyAlignment="1" pivotButton="0" quotePrefix="0" xfId="0">
      <alignment horizontal="center" vertical="center"/>
    </xf>
    <xf numFmtId="49" fontId="12" fillId="2" borderId="137" applyAlignment="1" pivotButton="0" quotePrefix="0" xfId="0">
      <alignment horizontal="center" vertical="center"/>
    </xf>
    <xf numFmtId="1" fontId="12" fillId="0" borderId="151" applyAlignment="1" pivotButton="0" quotePrefix="0" xfId="0">
      <alignment horizontal="center" vertical="center"/>
    </xf>
    <xf numFmtId="0" fontId="12" fillId="0" borderId="1205" applyAlignment="1" pivotButton="0" quotePrefix="0" xfId="0">
      <alignment horizontal="center" vertical="center"/>
    </xf>
    <xf numFmtId="0" fontId="12" fillId="0" borderId="1206" applyAlignment="1" pivotButton="0" quotePrefix="0" xfId="0">
      <alignment horizontal="center" vertical="center"/>
    </xf>
    <xf numFmtId="0" fontId="16" fillId="0" borderId="1089" applyAlignment="1" pivotButton="0" quotePrefix="0" xfId="0">
      <alignment horizontal="center" vertical="center"/>
    </xf>
    <xf numFmtId="0" fontId="12" fillId="6" borderId="137" applyAlignment="1" pivotButton="0" quotePrefix="0" xfId="0">
      <alignment vertical="center"/>
    </xf>
    <xf numFmtId="49" fontId="11" fillId="4" borderId="137" applyAlignment="1" pivotButton="0" quotePrefix="0" xfId="0">
      <alignment horizontal="center" vertical="center"/>
    </xf>
    <xf numFmtId="0" fontId="13" fillId="4" borderId="137" applyAlignment="1" pivotButton="0" quotePrefix="0" xfId="0">
      <alignment horizontal="left" vertical="center"/>
    </xf>
    <xf numFmtId="0" fontId="13" fillId="4" borderId="136" applyAlignment="1" pivotButton="0" quotePrefix="0" xfId="0">
      <alignment horizontal="left" vertical="center"/>
    </xf>
    <xf numFmtId="0" fontId="12" fillId="4" borderId="1205" applyAlignment="1" pivotButton="0" quotePrefix="0" xfId="0">
      <alignment horizontal="center" vertical="center"/>
    </xf>
    <xf numFmtId="0" fontId="12" fillId="4" borderId="1206" applyAlignment="1" pivotButton="0" quotePrefix="0" xfId="0">
      <alignment horizontal="center" vertical="center"/>
    </xf>
    <xf numFmtId="0" fontId="16" fillId="4" borderId="1089" applyAlignment="1" pivotButton="0" quotePrefix="0" xfId="0">
      <alignment horizontal="center" vertical="center"/>
    </xf>
    <xf numFmtId="0" fontId="50" fillId="0" borderId="1" pivotButton="0" quotePrefix="0" xfId="0"/>
    <xf numFmtId="1" fontId="12" fillId="7" borderId="151" applyAlignment="1" pivotButton="0" quotePrefix="0" xfId="0">
      <alignment horizontal="center" vertical="center"/>
    </xf>
    <xf numFmtId="0" fontId="11" fillId="7" borderId="1205" applyAlignment="1" pivotButton="0" quotePrefix="0" xfId="0">
      <alignment horizontal="center" vertical="center"/>
    </xf>
    <xf numFmtId="0" fontId="11" fillId="7" borderId="1206" applyAlignment="1" pivotButton="0" quotePrefix="0" xfId="0">
      <alignment horizontal="center" vertical="center"/>
    </xf>
    <xf numFmtId="0" fontId="18" fillId="7" borderId="142" applyAlignment="1" pivotButton="0" quotePrefix="0" xfId="0">
      <alignment horizontal="center" vertical="center"/>
    </xf>
    <xf numFmtId="0" fontId="18" fillId="7" borderId="128" applyAlignment="1" pivotButton="0" quotePrefix="0" xfId="0">
      <alignment horizontal="center" vertical="center"/>
    </xf>
    <xf numFmtId="0" fontId="18" fillId="7" borderId="141" applyAlignment="1" pivotButton="0" quotePrefix="0" xfId="0">
      <alignment horizontal="center" vertical="center"/>
    </xf>
    <xf numFmtId="0" fontId="18" fillId="7" borderId="143" applyAlignment="1" pivotButton="0" quotePrefix="0" xfId="0">
      <alignment horizontal="center" vertical="center"/>
    </xf>
    <xf numFmtId="0" fontId="18" fillId="7" borderId="139" applyAlignment="1" pivotButton="0" quotePrefix="0" xfId="0">
      <alignment horizontal="center" vertical="center"/>
    </xf>
    <xf numFmtId="0" fontId="18" fillId="7" borderId="121" applyAlignment="1" pivotButton="0" quotePrefix="0" xfId="0">
      <alignment horizontal="center" vertical="center"/>
    </xf>
    <xf numFmtId="0" fontId="18" fillId="7" borderId="82" applyAlignment="1" pivotButton="0" quotePrefix="0" xfId="0">
      <alignment horizontal="center" vertical="center"/>
    </xf>
    <xf numFmtId="0" fontId="18" fillId="7" borderId="130" applyAlignment="1" pivotButton="0" quotePrefix="0" xfId="0">
      <alignment horizontal="center" vertical="center"/>
    </xf>
    <xf numFmtId="0" fontId="18" fillId="7" borderId="81" applyAlignment="1" pivotButton="0" quotePrefix="0" xfId="0">
      <alignment horizontal="center" vertical="center"/>
    </xf>
    <xf numFmtId="0" fontId="18" fillId="7" borderId="131" applyAlignment="1" pivotButton="0" quotePrefix="0" xfId="0">
      <alignment horizontal="center" vertical="center"/>
    </xf>
    <xf numFmtId="0" fontId="18" fillId="7" borderId="98" applyAlignment="1" pivotButton="0" quotePrefix="0" xfId="0">
      <alignment horizontal="center" vertical="center"/>
    </xf>
    <xf numFmtId="0" fontId="18" fillId="7" borderId="129" applyAlignment="1" pivotButton="0" quotePrefix="0" xfId="0">
      <alignment horizontal="center" vertical="center"/>
    </xf>
    <xf numFmtId="0" fontId="18" fillId="7" borderId="145" applyAlignment="1" pivotButton="0" quotePrefix="0" xfId="0">
      <alignment horizontal="center" vertical="center"/>
    </xf>
    <xf numFmtId="0" fontId="18" fillId="7" borderId="1089" applyAlignment="1" pivotButton="0" quotePrefix="0" xfId="0">
      <alignment horizontal="center" vertical="center"/>
    </xf>
    <xf numFmtId="0" fontId="18" fillId="7" borderId="135" applyAlignment="1" pivotButton="0" quotePrefix="0" xfId="0">
      <alignment horizontal="center" vertical="center"/>
    </xf>
    <xf numFmtId="0" fontId="18" fillId="7" borderId="140" applyAlignment="1" pivotButton="0" quotePrefix="0" xfId="0">
      <alignment horizontal="center" vertical="center"/>
    </xf>
    <xf numFmtId="0" fontId="18" fillId="7" borderId="138" applyAlignment="1" pivotButton="0" quotePrefix="0" xfId="0">
      <alignment horizontal="center" vertical="center"/>
    </xf>
    <xf numFmtId="0" fontId="18" fillId="7" borderId="136" applyAlignment="1" pivotButton="0" quotePrefix="0" xfId="0">
      <alignment horizontal="center" vertical="center"/>
    </xf>
    <xf numFmtId="0" fontId="11" fillId="7" borderId="137" applyAlignment="1" pivotButton="0" quotePrefix="0" xfId="0">
      <alignment vertical="center"/>
    </xf>
    <xf numFmtId="0" fontId="7" fillId="7" borderId="1" pivotButton="0" quotePrefix="0" xfId="0"/>
    <xf numFmtId="0" fontId="3" fillId="4" borderId="154" applyAlignment="1" pivotButton="0" quotePrefix="0" xfId="0">
      <alignment horizontal="left" vertical="center"/>
    </xf>
    <xf numFmtId="0" fontId="11" fillId="4" borderId="137" applyAlignment="1" pivotButton="0" quotePrefix="0" xfId="0">
      <alignment horizontal="center" vertical="center"/>
    </xf>
    <xf numFmtId="0" fontId="11" fillId="4" borderId="141" applyAlignment="1" pivotButton="0" quotePrefix="0" xfId="0">
      <alignment horizontal="center" vertical="center"/>
    </xf>
    <xf numFmtId="0" fontId="11" fillId="4" borderId="144" applyAlignment="1" pivotButton="0" quotePrefix="0" xfId="0">
      <alignment horizontal="center" vertical="center"/>
    </xf>
    <xf numFmtId="0" fontId="16" fillId="6" borderId="145" applyAlignment="1" pivotButton="0" quotePrefix="0" xfId="0">
      <alignment horizontal="center" vertical="center"/>
    </xf>
    <xf numFmtId="0" fontId="18" fillId="6" borderId="141" applyAlignment="1" pivotButton="0" quotePrefix="0" xfId="0">
      <alignment horizontal="center" vertical="center"/>
    </xf>
    <xf numFmtId="0" fontId="18" fillId="6" borderId="144" applyAlignment="1" pivotButton="0" quotePrefix="0" xfId="0">
      <alignment horizontal="center" vertical="center"/>
    </xf>
    <xf numFmtId="0" fontId="18" fillId="4" borderId="141" applyAlignment="1" pivotButton="0" quotePrefix="0" xfId="0">
      <alignment horizontal="center" vertical="center"/>
    </xf>
    <xf numFmtId="0" fontId="18" fillId="4" borderId="145" applyAlignment="1" pivotButton="0" quotePrefix="0" xfId="0">
      <alignment horizontal="center" vertical="center"/>
    </xf>
    <xf numFmtId="0" fontId="18" fillId="4" borderId="144" applyAlignment="1" pivotButton="0" quotePrefix="0" xfId="0">
      <alignment horizontal="center" vertical="center"/>
    </xf>
    <xf numFmtId="0" fontId="18" fillId="4" borderId="135" applyAlignment="1" pivotButton="0" quotePrefix="0" xfId="0">
      <alignment horizontal="center" vertical="center"/>
    </xf>
    <xf numFmtId="0" fontId="18" fillId="4" borderId="139" applyAlignment="1" pivotButton="0" quotePrefix="0" xfId="0">
      <alignment horizontal="center" vertical="center"/>
    </xf>
    <xf numFmtId="0" fontId="16" fillId="4" borderId="137" applyAlignment="1" pivotButton="0" quotePrefix="0" xfId="0">
      <alignment horizontal="center" vertical="center"/>
    </xf>
    <xf numFmtId="0" fontId="3" fillId="4" borderId="92" applyAlignment="1" pivotButton="0" quotePrefix="0" xfId="0">
      <alignment horizontal="left" vertical="center"/>
    </xf>
    <xf numFmtId="0" fontId="3" fillId="2" borderId="137" applyAlignment="1" pivotButton="0" quotePrefix="0" xfId="0">
      <alignment horizontal="left" vertical="center"/>
    </xf>
    <xf numFmtId="1" fontId="12" fillId="2" borderId="151" applyAlignment="1" pivotButton="0" quotePrefix="0" xfId="0">
      <alignment horizontal="center" vertical="center"/>
    </xf>
    <xf numFmtId="0" fontId="12" fillId="2" borderId="1205" applyAlignment="1" pivotButton="0" quotePrefix="0" xfId="0">
      <alignment horizontal="center" vertical="center"/>
    </xf>
    <xf numFmtId="0" fontId="12" fillId="2" borderId="1206" applyAlignment="1" pivotButton="0" quotePrefix="0" xfId="0">
      <alignment horizontal="center" vertical="center"/>
    </xf>
    <xf numFmtId="0" fontId="16" fillId="2" borderId="81" applyAlignment="1" pivotButton="0" quotePrefix="0" xfId="0">
      <alignment horizontal="center" vertical="center"/>
    </xf>
    <xf numFmtId="0" fontId="16" fillId="2" borderId="82" applyAlignment="1" pivotButton="0" quotePrefix="0" xfId="0">
      <alignment horizontal="center" vertical="center"/>
    </xf>
    <xf numFmtId="0" fontId="16" fillId="2" borderId="98" applyAlignment="1" pivotButton="0" quotePrefix="0" xfId="0">
      <alignment horizontal="center" vertical="center"/>
    </xf>
    <xf numFmtId="0" fontId="16" fillId="2" borderId="129" applyAlignment="1" pivotButton="0" quotePrefix="0" xfId="0">
      <alignment horizontal="center" vertical="center"/>
    </xf>
    <xf numFmtId="0" fontId="16" fillId="2" borderId="121" applyAlignment="1" pivotButton="0" quotePrefix="0" xfId="0">
      <alignment horizontal="center" vertical="center"/>
    </xf>
    <xf numFmtId="0" fontId="16" fillId="2" borderId="141" applyAlignment="1" pivotButton="0" quotePrefix="0" xfId="0">
      <alignment horizontal="center" vertical="center"/>
    </xf>
    <xf numFmtId="0" fontId="16" fillId="2" borderId="145" applyAlignment="1" pivotButton="0" quotePrefix="0" xfId="0">
      <alignment horizontal="center" vertical="center"/>
    </xf>
    <xf numFmtId="0" fontId="16" fillId="2" borderId="1089" applyAlignment="1" pivotButton="0" quotePrefix="0" xfId="0">
      <alignment horizontal="center" vertical="center"/>
    </xf>
    <xf numFmtId="0" fontId="16" fillId="2" borderId="135" applyAlignment="1" pivotButton="0" quotePrefix="0" xfId="0">
      <alignment horizontal="center" vertical="center"/>
    </xf>
    <xf numFmtId="0" fontId="16" fillId="2" borderId="128" applyAlignment="1" pivotButton="0" quotePrefix="0" xfId="0">
      <alignment horizontal="center" vertical="center"/>
    </xf>
    <xf numFmtId="0" fontId="16" fillId="2" borderId="140" applyAlignment="1" pivotButton="0" quotePrefix="0" xfId="0">
      <alignment horizontal="center" vertical="center"/>
    </xf>
    <xf numFmtId="0" fontId="16" fillId="2" borderId="139" applyAlignment="1" pivotButton="0" quotePrefix="0" xfId="0">
      <alignment horizontal="center" vertical="center"/>
    </xf>
    <xf numFmtId="0" fontId="16" fillId="2" borderId="138" applyAlignment="1" pivotButton="0" quotePrefix="0" xfId="0">
      <alignment horizontal="center" vertical="center"/>
    </xf>
    <xf numFmtId="0" fontId="12" fillId="7" borderId="1205" applyAlignment="1" pivotButton="0" quotePrefix="0" xfId="0">
      <alignment horizontal="center" vertical="center"/>
    </xf>
    <xf numFmtId="0" fontId="12" fillId="7" borderId="1206" applyAlignment="1" pivotButton="0" quotePrefix="0" xfId="0">
      <alignment horizontal="center" vertical="center"/>
    </xf>
    <xf numFmtId="0" fontId="16" fillId="7" borderId="143" applyAlignment="1" pivotButton="0" quotePrefix="0" xfId="0">
      <alignment horizontal="center" vertical="center"/>
    </xf>
    <xf numFmtId="0" fontId="16" fillId="7" borderId="1089" applyAlignment="1" pivotButton="0" quotePrefix="0" xfId="0">
      <alignment horizontal="center" vertical="center"/>
    </xf>
    <xf numFmtId="0" fontId="12" fillId="7" borderId="137" applyAlignment="1" pivotButton="0" quotePrefix="0" xfId="0">
      <alignment vertical="center"/>
    </xf>
    <xf numFmtId="0" fontId="25" fillId="10" borderId="137" applyAlignment="1" pivotButton="0" quotePrefix="0" xfId="0">
      <alignment horizontal="left" vertical="center"/>
    </xf>
    <xf numFmtId="0" fontId="44" fillId="7" borderId="137" applyAlignment="1" pivotButton="0" quotePrefix="0" xfId="0">
      <alignment horizontal="center" vertical="center"/>
    </xf>
    <xf numFmtId="0" fontId="12" fillId="7" borderId="135" applyAlignment="1" pivotButton="0" quotePrefix="0" xfId="0">
      <alignment vertical="center"/>
    </xf>
    <xf numFmtId="49" fontId="11" fillId="7" borderId="110" applyAlignment="1" pivotButton="0" quotePrefix="0" xfId="0">
      <alignment horizontal="center" vertical="center"/>
    </xf>
    <xf numFmtId="0" fontId="12" fillId="7" borderId="110" applyAlignment="1" pivotButton="0" quotePrefix="0" xfId="0">
      <alignment vertical="center"/>
    </xf>
    <xf numFmtId="1" fontId="11" fillId="7" borderId="1207" applyAlignment="1" pivotButton="0" quotePrefix="0" xfId="0">
      <alignment horizontal="center" vertical="center"/>
    </xf>
    <xf numFmtId="0" fontId="2" fillId="0" borderId="1202" pivotButton="0" quotePrefix="0" xfId="0"/>
    <xf numFmtId="1" fontId="11" fillId="7" borderId="1208" applyAlignment="1" pivotButton="0" quotePrefix="0" xfId="0">
      <alignment horizontal="center" vertical="center"/>
    </xf>
    <xf numFmtId="1" fontId="11" fillId="7" borderId="119" applyAlignment="1" pivotButton="0" quotePrefix="0" xfId="0">
      <alignment horizontal="center" vertical="center"/>
    </xf>
    <xf numFmtId="0" fontId="18" fillId="7" borderId="1209" applyAlignment="1" pivotButton="0" quotePrefix="0" xfId="0">
      <alignment horizontal="center" vertical="center"/>
    </xf>
    <xf numFmtId="0" fontId="12" fillId="7" borderId="1203" applyAlignment="1" pivotButton="0" quotePrefix="0" xfId="0">
      <alignment horizontal="center" vertical="center"/>
    </xf>
    <xf numFmtId="0" fontId="16" fillId="7" borderId="221" applyAlignment="1" pivotButton="0" quotePrefix="0" xfId="0">
      <alignment horizontal="center" vertical="center"/>
    </xf>
    <xf numFmtId="0" fontId="18" fillId="7" borderId="1195" applyAlignment="1" pivotButton="0" quotePrefix="0" xfId="0">
      <alignment horizontal="center" vertical="center"/>
    </xf>
    <xf numFmtId="0" fontId="18" fillId="7" borderId="1086" applyAlignment="1" pivotButton="0" quotePrefix="0" xfId="0">
      <alignment horizontal="center" vertical="center"/>
    </xf>
    <xf numFmtId="0" fontId="18" fillId="7" borderId="1196" applyAlignment="1" pivotButton="0" quotePrefix="0" xfId="0">
      <alignment horizontal="center" vertical="center"/>
    </xf>
    <xf numFmtId="0" fontId="30" fillId="7" borderId="133" applyAlignment="1" pivotButton="0" quotePrefix="0" xfId="0">
      <alignment horizontal="center" vertical="center"/>
    </xf>
    <xf numFmtId="0" fontId="3" fillId="7" borderId="167" applyAlignment="1" pivotButton="0" quotePrefix="0" xfId="0">
      <alignment horizontal="left" vertical="center"/>
    </xf>
    <xf numFmtId="49" fontId="11" fillId="7" borderId="167" applyAlignment="1" pivotButton="0" quotePrefix="0" xfId="0">
      <alignment horizontal="center" vertical="center"/>
    </xf>
    <xf numFmtId="0" fontId="13" fillId="7" borderId="167" applyAlignment="1" pivotButton="0" quotePrefix="0" xfId="0">
      <alignment horizontal="left" vertical="center"/>
    </xf>
    <xf numFmtId="49" fontId="12" fillId="7" borderId="167" applyAlignment="1" pivotButton="0" quotePrefix="0" xfId="0">
      <alignment horizontal="center" vertical="center"/>
    </xf>
    <xf numFmtId="1" fontId="12" fillId="7" borderId="530" applyAlignment="1" pivotButton="0" quotePrefix="0" xfId="0">
      <alignment horizontal="center" vertical="center"/>
    </xf>
    <xf numFmtId="0" fontId="12" fillId="7" borderId="1086" applyAlignment="1" pivotButton="0" quotePrefix="0" xfId="0">
      <alignment horizontal="center" vertical="center"/>
    </xf>
    <xf numFmtId="0" fontId="16" fillId="7" borderId="1086" applyAlignment="1" pivotButton="0" quotePrefix="0" xfId="0">
      <alignment horizontal="center" vertical="center"/>
    </xf>
    <xf numFmtId="0" fontId="12" fillId="7" borderId="183" applyAlignment="1" pivotButton="0" quotePrefix="0" xfId="0">
      <alignment horizontal="left" vertical="center"/>
    </xf>
    <xf numFmtId="0" fontId="71" fillId="7" borderId="137" applyAlignment="1" pivotButton="0" quotePrefix="0" xfId="0">
      <alignment horizontal="left" vertical="center"/>
    </xf>
    <xf numFmtId="1" fontId="12" fillId="2" borderId="1" applyAlignment="1" pivotButton="0" quotePrefix="0" xfId="0">
      <alignment horizontal="center" vertical="center"/>
    </xf>
    <xf numFmtId="0" fontId="12" fillId="7" borderId="1195" applyAlignment="1" pivotButton="0" quotePrefix="0" xfId="0">
      <alignment horizontal="center" vertical="center"/>
    </xf>
    <xf numFmtId="0" fontId="12" fillId="7" borderId="1196" applyAlignment="1" pivotButton="0" quotePrefix="0" xfId="0">
      <alignment horizontal="center" vertical="center"/>
    </xf>
    <xf numFmtId="0" fontId="12" fillId="7" borderId="1197" applyAlignment="1" pivotButton="0" quotePrefix="0" xfId="0">
      <alignment horizontal="center" vertical="center"/>
    </xf>
    <xf numFmtId="0" fontId="12" fillId="7" borderId="1210" applyAlignment="1" pivotButton="0" quotePrefix="0" xfId="0">
      <alignment horizontal="center" vertical="center"/>
    </xf>
    <xf numFmtId="0" fontId="12" fillId="7" borderId="1200" applyAlignment="1" pivotButton="0" quotePrefix="0" xfId="0">
      <alignment horizontal="center" vertical="center"/>
    </xf>
    <xf numFmtId="0" fontId="17" fillId="7" borderId="202" applyAlignment="1" pivotButton="0" quotePrefix="0" xfId="0">
      <alignment horizontal="center"/>
    </xf>
    <xf numFmtId="0" fontId="17" fillId="7" borderId="204" applyAlignment="1" pivotButton="0" quotePrefix="0" xfId="0">
      <alignment horizontal="center"/>
    </xf>
    <xf numFmtId="0" fontId="17" fillId="7" borderId="969" applyAlignment="1" pivotButton="0" quotePrefix="0" xfId="0">
      <alignment horizontal="center"/>
    </xf>
    <xf numFmtId="0" fontId="16" fillId="7" borderId="969" applyAlignment="1" pivotButton="0" quotePrefix="0" xfId="0">
      <alignment horizontal="center"/>
    </xf>
    <xf numFmtId="0" fontId="11" fillId="7" borderId="136" applyAlignment="1" pivotButton="0" quotePrefix="0" xfId="0">
      <alignment vertical="center"/>
    </xf>
    <xf numFmtId="0" fontId="11" fillId="7" borderId="154" applyAlignment="1" pivotButton="0" quotePrefix="0" xfId="0">
      <alignment vertical="center"/>
    </xf>
    <xf numFmtId="0" fontId="11" fillId="7" borderId="519" applyAlignment="1" pivotButton="0" quotePrefix="0" xfId="0">
      <alignment vertical="center"/>
    </xf>
    <xf numFmtId="0" fontId="11" fillId="7" borderId="141" applyAlignment="1" pivotButton="0" quotePrefix="0" xfId="0">
      <alignment vertical="center"/>
    </xf>
    <xf numFmtId="0" fontId="11" fillId="7" borderId="144" applyAlignment="1" pivotButton="0" quotePrefix="0" xfId="0">
      <alignment vertical="center"/>
    </xf>
    <xf numFmtId="0" fontId="18" fillId="7" borderId="142" applyAlignment="1" pivotButton="0" quotePrefix="0" xfId="0">
      <alignment vertical="center"/>
    </xf>
    <xf numFmtId="0" fontId="11" fillId="7" borderId="135" applyAlignment="1" pivotButton="0" quotePrefix="0" xfId="0">
      <alignment horizontal="left" vertical="center"/>
    </xf>
    <xf numFmtId="0" fontId="50" fillId="7" borderId="1" pivotButton="0" quotePrefix="0" xfId="0"/>
    <xf numFmtId="0" fontId="16" fillId="6" borderId="1089" applyAlignment="1" pivotButton="0" quotePrefix="0" xfId="0">
      <alignment horizontal="center" vertical="center"/>
    </xf>
    <xf numFmtId="0" fontId="16" fillId="0" borderId="143" applyAlignment="1" pivotButton="0" quotePrefix="0" xfId="0">
      <alignment horizontal="center" vertical="center"/>
    </xf>
    <xf numFmtId="0" fontId="12" fillId="6" borderId="135" applyAlignment="1" pivotButton="0" quotePrefix="0" xfId="0">
      <alignment horizontal="left" vertical="center"/>
    </xf>
    <xf numFmtId="0" fontId="12" fillId="6" borderId="128" applyAlignment="1" pivotButton="0" quotePrefix="0" xfId="0">
      <alignment horizontal="left" vertical="center"/>
    </xf>
    <xf numFmtId="0" fontId="12" fillId="7" borderId="136" applyAlignment="1" pivotButton="0" quotePrefix="0" xfId="0">
      <alignment vertical="center"/>
    </xf>
    <xf numFmtId="0" fontId="12" fillId="7" borderId="1211" applyAlignment="1" pivotButton="0" quotePrefix="0" xfId="0">
      <alignment vertical="center"/>
    </xf>
    <xf numFmtId="0" fontId="16" fillId="7" borderId="142" applyAlignment="1" pivotButton="0" quotePrefix="0" xfId="0">
      <alignment vertical="center"/>
    </xf>
    <xf numFmtId="0" fontId="11" fillId="7" borderId="128" applyAlignment="1" pivotButton="0" quotePrefix="0" xfId="0">
      <alignment horizontal="left" vertical="center"/>
    </xf>
    <xf numFmtId="0" fontId="16" fillId="2" borderId="143" applyAlignment="1" pivotButton="0" quotePrefix="0" xfId="0">
      <alignment horizontal="center" vertical="center"/>
    </xf>
    <xf numFmtId="0" fontId="16" fillId="2" borderId="121" applyAlignment="1" pivotButton="0" quotePrefix="0" xfId="0">
      <alignment vertical="center"/>
    </xf>
    <xf numFmtId="0" fontId="16" fillId="2" borderId="82" applyAlignment="1" pivotButton="0" quotePrefix="0" xfId="0">
      <alignment vertical="center"/>
    </xf>
    <xf numFmtId="0" fontId="16" fillId="2" borderId="1086" applyAlignment="1" pivotButton="0" quotePrefix="0" xfId="0">
      <alignment vertical="center"/>
    </xf>
    <xf numFmtId="0" fontId="16" fillId="2" borderId="129" applyAlignment="1" pivotButton="0" quotePrefix="0" xfId="0">
      <alignment vertical="center"/>
    </xf>
    <xf numFmtId="0" fontId="16" fillId="2" borderId="133" applyAlignment="1" pivotButton="0" quotePrefix="0" xfId="0">
      <alignment vertical="center"/>
    </xf>
    <xf numFmtId="0" fontId="12" fillId="0" borderId="1211" applyAlignment="1" pivotButton="0" quotePrefix="0" xfId="0">
      <alignment horizontal="center" vertical="center"/>
    </xf>
    <xf numFmtId="1" fontId="16" fillId="0" borderId="128" applyAlignment="1" pivotButton="0" quotePrefix="0" xfId="0">
      <alignment horizontal="center" vertical="center"/>
    </xf>
    <xf numFmtId="0" fontId="12" fillId="6" borderId="138" applyAlignment="1" pivotButton="0" quotePrefix="0" xfId="0">
      <alignment horizontal="left" vertical="center"/>
    </xf>
    <xf numFmtId="0" fontId="12" fillId="7" borderId="1211" applyAlignment="1" pivotButton="0" quotePrefix="0" xfId="0">
      <alignment horizontal="center" vertical="center"/>
    </xf>
    <xf numFmtId="0" fontId="12" fillId="7" borderId="128" applyAlignment="1" pivotButton="0" quotePrefix="0" xfId="0">
      <alignment horizontal="left" vertical="center"/>
    </xf>
    <xf numFmtId="0" fontId="3" fillId="7" borderId="218" applyAlignment="1" pivotButton="0" quotePrefix="0" xfId="0">
      <alignment horizontal="left" vertical="center"/>
    </xf>
    <xf numFmtId="0" fontId="12" fillId="7" borderId="179" applyAlignment="1" pivotButton="0" quotePrefix="0" xfId="0">
      <alignment vertical="center"/>
    </xf>
    <xf numFmtId="0" fontId="12" fillId="7" borderId="199" applyAlignment="1" pivotButton="0" quotePrefix="0" xfId="0">
      <alignment vertical="center"/>
    </xf>
    <xf numFmtId="0" fontId="12" fillId="7" borderId="1181" applyAlignment="1" pivotButton="0" quotePrefix="0" xfId="0">
      <alignment horizontal="center" vertical="center"/>
    </xf>
    <xf numFmtId="0" fontId="16" fillId="7" borderId="1183" applyAlignment="1" pivotButton="0" quotePrefix="0" xfId="0">
      <alignment horizontal="center" vertical="center"/>
    </xf>
    <xf numFmtId="0" fontId="16" fillId="7" borderId="1184" applyAlignment="1" pivotButton="0" quotePrefix="0" xfId="0">
      <alignment horizontal="center" vertical="center"/>
    </xf>
    <xf numFmtId="0" fontId="16" fillId="7" borderId="541" applyAlignment="1" pivotButton="0" quotePrefix="0" xfId="0">
      <alignment horizontal="center" vertical="center"/>
    </xf>
    <xf numFmtId="0" fontId="16" fillId="7" borderId="1110" applyAlignment="1" pivotButton="0" quotePrefix="0" xfId="0">
      <alignment horizontal="center" vertical="center"/>
    </xf>
    <xf numFmtId="0" fontId="16" fillId="7" borderId="243" applyAlignment="1" pivotButton="0" quotePrefix="0" xfId="0">
      <alignment vertical="center"/>
    </xf>
    <xf numFmtId="0" fontId="16" fillId="7" borderId="1184" applyAlignment="1" pivotButton="0" quotePrefix="0" xfId="0">
      <alignment vertical="center"/>
    </xf>
    <xf numFmtId="0" fontId="16" fillId="7" borderId="1110" applyAlignment="1" pivotButton="0" quotePrefix="0" xfId="0">
      <alignment vertical="center"/>
    </xf>
    <xf numFmtId="0" fontId="16" fillId="7" borderId="199" applyAlignment="1" pivotButton="0" quotePrefix="0" xfId="0">
      <alignment vertical="center"/>
    </xf>
    <xf numFmtId="0" fontId="12" fillId="7" borderId="243" applyAlignment="1" pivotButton="0" quotePrefix="0" xfId="0">
      <alignment vertical="center"/>
    </xf>
    <xf numFmtId="0" fontId="12" fillId="7" borderId="209" applyAlignment="1" pivotButton="0" quotePrefix="0" xfId="0">
      <alignment vertical="center"/>
    </xf>
    <xf numFmtId="0" fontId="28" fillId="7" borderId="122" applyAlignment="1" pivotButton="0" quotePrefix="0" xfId="0">
      <alignment vertical="center"/>
    </xf>
    <xf numFmtId="1" fontId="29" fillId="7" borderId="1195" applyAlignment="1" pivotButton="0" quotePrefix="0" xfId="0">
      <alignment horizontal="center" vertical="center"/>
    </xf>
    <xf numFmtId="0" fontId="2" fillId="0" borderId="1196" pivotButton="0" quotePrefix="0" xfId="0"/>
    <xf numFmtId="1" fontId="29" fillId="7" borderId="1212" applyAlignment="1" pivotButton="0" quotePrefix="0" xfId="0">
      <alignment horizontal="center" vertical="center"/>
    </xf>
    <xf numFmtId="1" fontId="29" fillId="7" borderId="1213" applyAlignment="1" pivotButton="0" quotePrefix="0" xfId="0">
      <alignment horizontal="center" vertical="center"/>
    </xf>
    <xf numFmtId="1" fontId="29" fillId="7" borderId="1196" applyAlignment="1" pivotButton="0" quotePrefix="0" xfId="0">
      <alignment horizontal="center" vertical="center"/>
    </xf>
    <xf numFmtId="1" fontId="29" fillId="7" borderId="1214" applyAlignment="1" pivotButton="0" quotePrefix="0" xfId="0">
      <alignment horizontal="center" vertical="center"/>
    </xf>
    <xf numFmtId="1" fontId="30" fillId="7" borderId="703" applyAlignment="1" pivotButton="0" quotePrefix="0" xfId="0">
      <alignment horizontal="center" vertical="center"/>
    </xf>
    <xf numFmtId="1" fontId="30" fillId="7" borderId="60" applyAlignment="1" pivotButton="0" quotePrefix="0" xfId="0">
      <alignment horizontal="center" vertical="center"/>
    </xf>
    <xf numFmtId="1" fontId="30" fillId="7" borderId="232" applyAlignment="1" pivotButton="0" quotePrefix="0" xfId="0">
      <alignment horizontal="center" vertical="center"/>
    </xf>
    <xf numFmtId="1" fontId="30" fillId="7" borderId="227" applyAlignment="1" pivotButton="0" quotePrefix="0" xfId="0">
      <alignment horizontal="center" vertical="center"/>
    </xf>
    <xf numFmtId="1" fontId="30" fillId="7" borderId="1215" applyAlignment="1" pivotButton="0" quotePrefix="0" xfId="0">
      <alignment horizontal="center" vertical="center"/>
    </xf>
    <xf numFmtId="1" fontId="30" fillId="7" borderId="244" applyAlignment="1" pivotButton="0" quotePrefix="0" xfId="0">
      <alignment horizontal="center" vertical="center"/>
    </xf>
    <xf numFmtId="1" fontId="30" fillId="7" borderId="1216" applyAlignment="1" pivotButton="0" quotePrefix="0" xfId="0">
      <alignment horizontal="center" vertical="center"/>
    </xf>
    <xf numFmtId="1" fontId="30" fillId="7" borderId="229" applyAlignment="1" pivotButton="0" quotePrefix="0" xfId="0">
      <alignment horizontal="center" vertical="center"/>
    </xf>
    <xf numFmtId="1" fontId="30" fillId="7" borderId="74" applyAlignment="1" pivotButton="0" quotePrefix="0" xfId="0">
      <alignment horizontal="center" vertical="center"/>
    </xf>
    <xf numFmtId="1" fontId="30" fillId="7" borderId="11" applyAlignment="1" pivotButton="0" quotePrefix="0" xfId="0">
      <alignment horizontal="center" vertical="center"/>
    </xf>
    <xf numFmtId="1" fontId="30" fillId="7" borderId="1217" applyAlignment="1" pivotButton="0" quotePrefix="0" xfId="0">
      <alignment horizontal="center" vertical="center"/>
    </xf>
    <xf numFmtId="0" fontId="27" fillId="7" borderId="1196" applyAlignment="1" pivotButton="0" quotePrefix="0" xfId="0">
      <alignment horizontal="left" vertical="center"/>
    </xf>
    <xf numFmtId="0" fontId="28" fillId="7" borderId="137" applyAlignment="1" pivotButton="0" quotePrefix="0" xfId="0">
      <alignment vertical="center"/>
    </xf>
    <xf numFmtId="1" fontId="29" fillId="7" borderId="135" applyAlignment="1" pivotButton="0" quotePrefix="0" xfId="0">
      <alignment horizontal="center" vertical="center"/>
    </xf>
    <xf numFmtId="1" fontId="29" fillId="7" borderId="1218" applyAlignment="1" pivotButton="0" quotePrefix="0" xfId="0">
      <alignment horizontal="center" vertical="center"/>
    </xf>
    <xf numFmtId="1" fontId="29" fillId="7" borderId="1219" applyAlignment="1" pivotButton="0" quotePrefix="0" xfId="0">
      <alignment horizontal="center" vertical="center"/>
    </xf>
    <xf numFmtId="1" fontId="29" fillId="7" borderId="128" applyAlignment="1" pivotButton="0" quotePrefix="0" xfId="0">
      <alignment horizontal="center" vertical="center"/>
    </xf>
    <xf numFmtId="1" fontId="29" fillId="7" borderId="141" applyAlignment="1" pivotButton="0" quotePrefix="0" xfId="0">
      <alignment horizontal="center" vertical="center"/>
    </xf>
    <xf numFmtId="1" fontId="30" fillId="7" borderId="142" applyAlignment="1" pivotButton="0" quotePrefix="0" xfId="0">
      <alignment horizontal="center" vertical="center"/>
    </xf>
    <xf numFmtId="1" fontId="72" fillId="7" borderId="136" applyAlignment="1" pivotButton="0" quotePrefix="0" xfId="0">
      <alignment horizontal="center" vertical="center"/>
    </xf>
    <xf numFmtId="1" fontId="72" fillId="7" borderId="1220" applyAlignment="1" pivotButton="0" quotePrefix="0" xfId="0">
      <alignment horizontal="center" vertical="center"/>
    </xf>
    <xf numFmtId="1" fontId="72" fillId="7" borderId="154" applyAlignment="1" pivotButton="0" quotePrefix="0" xfId="0">
      <alignment horizontal="center" vertical="center"/>
    </xf>
    <xf numFmtId="1" fontId="72" fillId="7" borderId="140" applyAlignment="1" pivotButton="0" quotePrefix="0" xfId="0">
      <alignment horizontal="center" vertical="center"/>
    </xf>
    <xf numFmtId="1" fontId="72" fillId="7" borderId="138" applyAlignment="1" pivotButton="0" quotePrefix="0" xfId="0">
      <alignment horizontal="center" vertical="center"/>
    </xf>
    <xf numFmtId="1" fontId="72" fillId="7" borderId="139" applyAlignment="1" pivotButton="0" quotePrefix="0" xfId="0">
      <alignment horizontal="center" vertical="center"/>
    </xf>
    <xf numFmtId="1" fontId="72" fillId="7" borderId="141" applyAlignment="1" pivotButton="0" quotePrefix="0" xfId="0">
      <alignment horizontal="center" vertical="center"/>
    </xf>
    <xf numFmtId="1" fontId="72" fillId="7" borderId="143" applyAlignment="1" pivotButton="0" quotePrefix="0" xfId="0">
      <alignment horizontal="center" vertical="center"/>
    </xf>
    <xf numFmtId="1" fontId="72" fillId="7" borderId="1220" applyAlignment="1" pivotButton="0" quotePrefix="0" xfId="0">
      <alignment vertical="center"/>
    </xf>
    <xf numFmtId="1" fontId="72" fillId="7" borderId="138" applyAlignment="1" pivotButton="0" quotePrefix="0" xfId="0">
      <alignment vertical="center"/>
    </xf>
    <xf numFmtId="1" fontId="72" fillId="7" borderId="159" applyAlignment="1" pivotButton="0" quotePrefix="0" xfId="0">
      <alignment horizontal="center" vertical="center"/>
    </xf>
    <xf numFmtId="1" fontId="72" fillId="7" borderId="128" applyAlignment="1" pivotButton="0" quotePrefix="0" xfId="0">
      <alignment horizontal="center" vertical="center"/>
    </xf>
    <xf numFmtId="0" fontId="13" fillId="7" borderId="137" applyAlignment="1" pivotButton="0" quotePrefix="0" xfId="0">
      <alignment vertical="center"/>
    </xf>
    <xf numFmtId="1" fontId="11" fillId="7" borderId="135" applyAlignment="1" pivotButton="0" quotePrefix="0" xfId="0">
      <alignment horizontal="center" vertical="center"/>
    </xf>
    <xf numFmtId="1" fontId="11" fillId="7" borderId="1218" applyAlignment="1" pivotButton="0" quotePrefix="0" xfId="0">
      <alignment horizontal="center" vertical="center"/>
    </xf>
    <xf numFmtId="1" fontId="11" fillId="7" borderId="1219" applyAlignment="1" pivotButton="0" quotePrefix="0" xfId="0">
      <alignment horizontal="center" vertical="center"/>
    </xf>
    <xf numFmtId="1" fontId="11" fillId="7" borderId="128" applyAlignment="1" pivotButton="0" quotePrefix="0" xfId="0">
      <alignment horizontal="center" vertical="center"/>
    </xf>
    <xf numFmtId="1" fontId="11" fillId="7" borderId="141" applyAlignment="1" pivotButton="0" quotePrefix="0" xfId="0">
      <alignment horizontal="center" vertical="center"/>
    </xf>
    <xf numFmtId="1" fontId="20" fillId="7" borderId="127" applyAlignment="1" pivotButton="0" quotePrefix="0" xfId="0">
      <alignment horizontal="center" vertical="center"/>
    </xf>
    <xf numFmtId="1" fontId="18" fillId="7" borderId="129" applyAlignment="1" pivotButton="0" quotePrefix="0" xfId="0">
      <alignment horizontal="center" vertical="center"/>
    </xf>
    <xf numFmtId="1" fontId="18" fillId="7" borderId="1221" applyAlignment="1" pivotButton="0" quotePrefix="0" xfId="0">
      <alignment horizontal="center" vertical="center"/>
    </xf>
    <xf numFmtId="1" fontId="18" fillId="7" borderId="127" applyAlignment="1" pivotButton="0" quotePrefix="0" xfId="0">
      <alignment horizontal="center" vertical="center"/>
    </xf>
    <xf numFmtId="1" fontId="18" fillId="7" borderId="1086" applyAlignment="1" pivotButton="0" quotePrefix="0" xfId="0">
      <alignment horizontal="center" vertical="center"/>
    </xf>
    <xf numFmtId="1" fontId="18" fillId="7" borderId="1090" applyAlignment="1" pivotButton="0" quotePrefix="0" xfId="0">
      <alignment horizontal="center" vertical="center"/>
    </xf>
    <xf numFmtId="1" fontId="20" fillId="7" borderId="159" applyAlignment="1" pivotButton="0" quotePrefix="0" xfId="0">
      <alignment horizontal="center" vertical="center"/>
    </xf>
    <xf numFmtId="0" fontId="39" fillId="7" borderId="128" applyAlignment="1" pivotButton="0" quotePrefix="0" xfId="0">
      <alignment horizontal="left" vertical="center"/>
    </xf>
    <xf numFmtId="1" fontId="20" fillId="7" borderId="142" applyAlignment="1" pivotButton="0" quotePrefix="0" xfId="0">
      <alignment horizontal="center" vertical="center"/>
    </xf>
    <xf numFmtId="1" fontId="18" fillId="7" borderId="128" applyAlignment="1" pivotButton="0" quotePrefix="0" xfId="0">
      <alignment horizontal="center" vertical="center"/>
    </xf>
    <xf numFmtId="1" fontId="18" fillId="7" borderId="1222" applyAlignment="1" pivotButton="0" quotePrefix="0" xfId="0">
      <alignment horizontal="center" vertical="center"/>
    </xf>
    <xf numFmtId="0" fontId="2" fillId="0" borderId="1223" pivotButton="0" quotePrefix="0" xfId="0"/>
    <xf numFmtId="0" fontId="2" fillId="0" borderId="1224" pivotButton="0" quotePrefix="0" xfId="0"/>
    <xf numFmtId="1" fontId="18" fillId="7" borderId="142" applyAlignment="1" pivotButton="0" quotePrefix="0" xfId="0">
      <alignment horizontal="center" vertical="center"/>
    </xf>
    <xf numFmtId="1" fontId="18" fillId="7" borderId="151" applyAlignment="1" pivotButton="0" quotePrefix="0" xfId="0">
      <alignment horizontal="center" vertical="center"/>
    </xf>
    <xf numFmtId="1" fontId="18" fillId="7" borderId="1205" applyAlignment="1" pivotButton="0" quotePrefix="0" xfId="0">
      <alignment horizontal="center" vertical="center"/>
    </xf>
    <xf numFmtId="1" fontId="18" fillId="7" borderId="139" applyAlignment="1" pivotButton="0" quotePrefix="0" xfId="0">
      <alignment horizontal="center" vertical="center"/>
    </xf>
    <xf numFmtId="1" fontId="18" fillId="7" borderId="135" applyAlignment="1" pivotButton="0" quotePrefix="0" xfId="0">
      <alignment horizontal="center" vertical="center"/>
    </xf>
    <xf numFmtId="0" fontId="13" fillId="7" borderId="179" applyAlignment="1" pivotButton="0" quotePrefix="0" xfId="0">
      <alignment vertical="center"/>
    </xf>
    <xf numFmtId="1" fontId="11" fillId="7" borderId="218" applyAlignment="1" pivotButton="0" quotePrefix="0" xfId="0">
      <alignment horizontal="center" vertical="center"/>
    </xf>
    <xf numFmtId="1" fontId="11" fillId="7" borderId="1225" applyAlignment="1" pivotButton="0" quotePrefix="0" xfId="0">
      <alignment horizontal="center" vertical="center"/>
    </xf>
    <xf numFmtId="1" fontId="11" fillId="7" borderId="1226" applyAlignment="1" pivotButton="0" quotePrefix="0" xfId="0">
      <alignment horizontal="center" vertical="center"/>
    </xf>
    <xf numFmtId="1" fontId="11" fillId="7" borderId="214" applyAlignment="1" pivotButton="0" quotePrefix="0" xfId="0">
      <alignment horizontal="center" vertical="center"/>
    </xf>
    <xf numFmtId="1" fontId="11" fillId="7" borderId="215" applyAlignment="1" pivotButton="0" quotePrefix="0" xfId="0">
      <alignment horizontal="center" vertical="center"/>
    </xf>
    <xf numFmtId="1" fontId="20" fillId="7" borderId="1183" applyAlignment="1" pivotButton="0" quotePrefix="0" xfId="0">
      <alignment horizontal="center" vertical="center"/>
    </xf>
    <xf numFmtId="1" fontId="18" fillId="7" borderId="214" applyAlignment="1" pivotButton="0" quotePrefix="0" xfId="0">
      <alignment horizontal="center" vertical="center"/>
    </xf>
    <xf numFmtId="1" fontId="18" fillId="7" borderId="541" applyAlignment="1" pivotButton="0" quotePrefix="0" xfId="0">
      <alignment horizontal="center" vertical="center"/>
    </xf>
    <xf numFmtId="1" fontId="18" fillId="7" borderId="218" applyAlignment="1" pivotButton="0" quotePrefix="0" xfId="0">
      <alignment horizontal="center" vertical="center"/>
    </xf>
    <xf numFmtId="1" fontId="18" fillId="7" borderId="1227" applyAlignment="1" pivotButton="0" quotePrefix="0" xfId="0">
      <alignment horizontal="center" vertical="center"/>
    </xf>
    <xf numFmtId="0" fontId="2" fillId="0" borderId="1228" pivotButton="0" quotePrefix="0" xfId="0"/>
    <xf numFmtId="1" fontId="18" fillId="7" borderId="1180" applyAlignment="1" pivotButton="0" quotePrefix="0" xfId="0">
      <alignment horizontal="center" vertical="center"/>
    </xf>
    <xf numFmtId="1" fontId="20" fillId="7" borderId="1229" applyAlignment="1" pivotButton="0" quotePrefix="0" xfId="0">
      <alignment horizontal="center" vertical="center"/>
    </xf>
    <xf numFmtId="0" fontId="39" fillId="7" borderId="214" applyAlignment="1" pivotButton="0" quotePrefix="0" xfId="0">
      <alignment horizontal="left" vertical="center"/>
    </xf>
    <xf numFmtId="0" fontId="73" fillId="7" borderId="1" pivotButton="0" quotePrefix="0" xfId="0"/>
    <xf numFmtId="0" fontId="73" fillId="7" borderId="623" pivotButton="0" quotePrefix="0" xfId="0"/>
    <xf numFmtId="0" fontId="73" fillId="7" borderId="7" pivotButton="0" quotePrefix="0" xfId="0"/>
    <xf numFmtId="49" fontId="5" fillId="7" borderId="244" applyAlignment="1" pivotButton="0" quotePrefix="0" xfId="0">
      <alignment horizontal="center" vertical="center"/>
    </xf>
    <xf numFmtId="49" fontId="5" fillId="7" borderId="7" applyAlignment="1" pivotButton="0" quotePrefix="0" xfId="0">
      <alignment horizontal="center" vertical="center"/>
    </xf>
    <xf numFmtId="49" fontId="5" fillId="7" borderId="60" applyAlignment="1" pivotButton="0" quotePrefix="0" xfId="0">
      <alignment horizontal="center" vertical="center"/>
    </xf>
    <xf numFmtId="49" fontId="5" fillId="7" borderId="120" applyAlignment="1" pivotButton="0" quotePrefix="0" xfId="0">
      <alignment horizontal="center" vertical="center"/>
    </xf>
    <xf numFmtId="1" fontId="5" fillId="7" borderId="110" applyAlignment="1" pivotButton="0" quotePrefix="0" xfId="0">
      <alignment horizontal="center" vertical="center"/>
    </xf>
    <xf numFmtId="49" fontId="12" fillId="7" borderId="108" applyAlignment="1" pivotButton="0" quotePrefix="0" xfId="0">
      <alignment horizontal="center" vertical="center"/>
    </xf>
    <xf numFmtId="0" fontId="12" fillId="7" borderId="113" applyAlignment="1" pivotButton="0" quotePrefix="0" xfId="0">
      <alignment horizontal="center" vertical="center"/>
    </xf>
    <xf numFmtId="1" fontId="12" fillId="7" borderId="113" applyAlignment="1" pivotButton="0" quotePrefix="0" xfId="0">
      <alignment horizontal="center" vertical="center"/>
    </xf>
    <xf numFmtId="1" fontId="12" fillId="7" borderId="623" applyAlignment="1" pivotButton="0" quotePrefix="0" xfId="0">
      <alignment horizontal="center" vertical="center"/>
    </xf>
    <xf numFmtId="49" fontId="12" fillId="7" borderId="109" applyAlignment="1" pivotButton="0" quotePrefix="0" xfId="0">
      <alignment horizontal="center" vertical="center"/>
    </xf>
    <xf numFmtId="49" fontId="12" fillId="7" borderId="113" applyAlignment="1" pivotButton="0" quotePrefix="0" xfId="0">
      <alignment horizontal="center" vertical="center"/>
    </xf>
    <xf numFmtId="0" fontId="12" fillId="7" borderId="119" applyAlignment="1" pivotButton="0" quotePrefix="0" xfId="0">
      <alignment horizontal="center" vertical="center"/>
    </xf>
    <xf numFmtId="1" fontId="3" fillId="7" borderId="1200" applyAlignment="1" pivotButton="0" quotePrefix="0" xfId="0">
      <alignment horizontal="left" vertical="center"/>
    </xf>
    <xf numFmtId="49" fontId="3" fillId="7" borderId="59" applyAlignment="1" pivotButton="0" quotePrefix="0" xfId="0">
      <alignment horizontal="left" vertical="center"/>
    </xf>
    <xf numFmtId="0" fontId="3" fillId="7" borderId="522" applyAlignment="1" pivotButton="0" quotePrefix="0" xfId="0">
      <alignment horizontal="center" vertical="center"/>
    </xf>
    <xf numFmtId="1" fontId="3" fillId="7" borderId="523" applyAlignment="1" pivotButton="0" quotePrefix="0" xfId="0">
      <alignment horizontal="center" vertical="center"/>
    </xf>
    <xf numFmtId="0" fontId="2" fillId="0" borderId="1084" pivotButton="0" quotePrefix="0" xfId="0"/>
    <xf numFmtId="1" fontId="3" fillId="7" borderId="1" applyAlignment="1" pivotButton="0" quotePrefix="0" xfId="0">
      <alignment horizontal="center" vertical="center"/>
    </xf>
    <xf numFmtId="49" fontId="3" fillId="7" borderId="81" applyAlignment="1" pivotButton="0" quotePrefix="0" xfId="0">
      <alignment horizontal="left" vertical="center"/>
    </xf>
    <xf numFmtId="0" fontId="3" fillId="7" borderId="82" applyAlignment="1" pivotButton="0" quotePrefix="0" xfId="0">
      <alignment horizontal="center" vertical="center"/>
    </xf>
    <xf numFmtId="1" fontId="3" fillId="7" borderId="82" applyAlignment="1" pivotButton="0" quotePrefix="0" xfId="0">
      <alignment horizontal="center" vertical="center"/>
    </xf>
    <xf numFmtId="49" fontId="3" fillId="7" borderId="1230" applyAlignment="1" pivotButton="0" quotePrefix="0" xfId="0">
      <alignment horizontal="center" vertical="center"/>
    </xf>
    <xf numFmtId="49" fontId="3" fillId="7" borderId="247" applyAlignment="1" pivotButton="0" quotePrefix="0" xfId="0">
      <alignment horizontal="center" vertical="center"/>
    </xf>
    <xf numFmtId="1" fontId="3" fillId="7" borderId="208" applyAlignment="1" pivotButton="0" quotePrefix="0" xfId="0">
      <alignment horizontal="center" vertical="center"/>
    </xf>
    <xf numFmtId="0" fontId="2" fillId="7" borderId="92" applyAlignment="1" pivotButton="0" quotePrefix="0" xfId="0">
      <alignment horizontal="center" vertical="center"/>
    </xf>
    <xf numFmtId="0" fontId="3" fillId="7" borderId="141" applyAlignment="1" pivotButton="0" quotePrefix="0" xfId="0">
      <alignment horizontal="center" vertical="center"/>
    </xf>
    <xf numFmtId="1" fontId="3" fillId="7" borderId="144" applyAlignment="1" pivotButton="0" quotePrefix="0" xfId="0">
      <alignment horizontal="center" vertical="center"/>
    </xf>
    <xf numFmtId="49" fontId="3" fillId="7" borderId="218" applyAlignment="1" pivotButton="0" quotePrefix="0" xfId="0">
      <alignment horizontal="left" vertical="center"/>
    </xf>
    <xf numFmtId="49" fontId="3" fillId="7" borderId="215" applyAlignment="1" pivotButton="0" quotePrefix="0" xfId="0">
      <alignment horizontal="center" vertical="center"/>
    </xf>
    <xf numFmtId="0" fontId="3" fillId="7" borderId="215" applyAlignment="1" pivotButton="0" quotePrefix="0" xfId="0">
      <alignment horizontal="center" vertical="center"/>
    </xf>
    <xf numFmtId="1" fontId="3" fillId="7" borderId="215" applyAlignment="1" pivotButton="0" quotePrefix="0" xfId="0">
      <alignment horizontal="center" vertical="center"/>
    </xf>
    <xf numFmtId="1" fontId="3" fillId="7" borderId="199" applyAlignment="1" pivotButton="0" quotePrefix="0" xfId="0">
      <alignment horizontal="center" vertical="center"/>
    </xf>
    <xf numFmtId="49" fontId="3" fillId="7" borderId="214" applyAlignment="1" pivotButton="0" quotePrefix="0" xfId="0">
      <alignment horizontal="left" vertical="center"/>
    </xf>
    <xf numFmtId="0" fontId="2" fillId="0" borderId="1231" pivotButton="0" quotePrefix="0" xfId="0"/>
    <xf numFmtId="0" fontId="12" fillId="7" borderId="1" pivotButton="0" quotePrefix="0" xfId="0"/>
    <xf numFmtId="0" fontId="5" fillId="7" borderId="25" applyAlignment="1" pivotButton="0" quotePrefix="0" xfId="0">
      <alignment horizontal="center" vertical="center"/>
    </xf>
    <xf numFmtId="1" fontId="21" fillId="7" borderId="108" applyAlignment="1" pivotButton="0" quotePrefix="0" xfId="0">
      <alignment horizontal="center" vertical="center"/>
    </xf>
    <xf numFmtId="0" fontId="16" fillId="7" borderId="108" applyAlignment="1" pivotButton="0" quotePrefix="0" xfId="0">
      <alignment horizontal="center" vertical="center"/>
    </xf>
    <xf numFmtId="1" fontId="16" fillId="7" borderId="110" applyAlignment="1" pivotButton="0" quotePrefix="0" xfId="0">
      <alignment horizontal="center" vertical="center"/>
    </xf>
    <xf numFmtId="0" fontId="24" fillId="7" borderId="121" applyAlignment="1" pivotButton="0" quotePrefix="0" xfId="0">
      <alignment horizontal="left" vertical="center"/>
    </xf>
    <xf numFmtId="49" fontId="34" fillId="7" borderId="120" applyAlignment="1" pivotButton="0" quotePrefix="0" xfId="0">
      <alignment horizontal="center" vertical="center"/>
    </xf>
    <xf numFmtId="0" fontId="24" fillId="7" borderId="135" applyAlignment="1" pivotButton="0" quotePrefix="0" xfId="0">
      <alignment horizontal="left" vertical="center"/>
    </xf>
    <xf numFmtId="49" fontId="34" fillId="7" borderId="135" applyAlignment="1" pivotButton="0" quotePrefix="0" xfId="0">
      <alignment horizontal="center" vertical="center"/>
    </xf>
    <xf numFmtId="0" fontId="12" fillId="7" borderId="1085" applyAlignment="1" pivotButton="0" quotePrefix="0" xfId="0">
      <alignment horizontal="center" vertical="center"/>
    </xf>
    <xf numFmtId="0" fontId="24" fillId="7" borderId="218" applyAlignment="1" pivotButton="0" quotePrefix="0" xfId="0">
      <alignment horizontal="left" vertical="center"/>
    </xf>
    <xf numFmtId="49" fontId="12" fillId="7" borderId="1232" applyAlignment="1" pivotButton="0" quotePrefix="0" xfId="0">
      <alignment horizontal="center" vertical="center"/>
    </xf>
    <xf numFmtId="0" fontId="12" fillId="7" borderId="1" applyAlignment="1" pivotButton="0" quotePrefix="0" xfId="0">
      <alignment horizontal="justify" vertical="center"/>
    </xf>
    <xf numFmtId="49" fontId="12" fillId="7" borderId="1" applyAlignment="1" pivotButton="0" quotePrefix="0" xfId="0">
      <alignment horizontal="center" vertical="center"/>
    </xf>
    <xf numFmtId="0" fontId="12" fillId="7" borderId="1" applyAlignment="1" pivotButton="0" quotePrefix="0" xfId="0">
      <alignment horizontal="right" vertical="center"/>
    </xf>
    <xf numFmtId="0" fontId="12" fillId="7" borderId="1" applyAlignment="1" pivotButton="0" quotePrefix="0" xfId="0">
      <alignment horizontal="left" vertical="center"/>
    </xf>
    <xf numFmtId="0" fontId="12" fillId="7" borderId="1" applyAlignment="1" pivotButton="0" quotePrefix="0" xfId="0">
      <alignment horizontal="right" vertical="top"/>
    </xf>
    <xf numFmtId="0" fontId="12" fillId="7" borderId="1" applyAlignment="1" pivotButton="0" quotePrefix="0" xfId="0">
      <alignment horizontal="left" vertical="top"/>
    </xf>
    <xf numFmtId="0" fontId="24" fillId="7" borderId="1" pivotButton="0" quotePrefix="0" xfId="0"/>
    <xf numFmtId="0" fontId="12" fillId="7" borderId="194" applyAlignment="1" pivotButton="0" quotePrefix="0" xfId="0">
      <alignment vertical="center"/>
    </xf>
    <xf numFmtId="0" fontId="12" fillId="7" borderId="194" pivotButton="0" quotePrefix="0" xfId="0"/>
    <xf numFmtId="0" fontId="12" fillId="7" borderId="76" pivotButton="0" quotePrefix="0" xfId="0"/>
    <xf numFmtId="0" fontId="74" fillId="7" borderId="1" applyAlignment="1" pivotButton="0" quotePrefix="0" xfId="0">
      <alignment vertical="center"/>
    </xf>
    <xf numFmtId="0" fontId="44" fillId="7" borderId="1" pivotButton="0" quotePrefix="0" xfId="0"/>
    <xf numFmtId="0" fontId="74" fillId="7" borderId="194" applyAlignment="1" pivotButton="0" quotePrefix="0" xfId="0">
      <alignment vertical="center"/>
    </xf>
    <xf numFmtId="0" fontId="12" fillId="7" borderId="1" applyAlignment="1" pivotButton="0" quotePrefix="0" xfId="0">
      <alignment vertical="top"/>
    </xf>
    <xf numFmtId="0" fontId="24" fillId="7" borderId="76" pivotButton="0" quotePrefix="0" xfId="0"/>
    <xf numFmtId="0" fontId="44" fillId="7" borderId="76" pivotButton="0" quotePrefix="0" xfId="0"/>
    <xf numFmtId="0" fontId="62" fillId="7" borderId="1" pivotButton="0" quotePrefix="0" xfId="0"/>
    <xf numFmtId="0" fontId="74" fillId="7" borderId="1" pivotButton="0" quotePrefix="0" xfId="0"/>
    <xf numFmtId="0" fontId="17" fillId="0" borderId="32" applyAlignment="1" pivotButton="0" quotePrefix="0" xfId="0">
      <alignment horizontal="center" vertical="center"/>
    </xf>
    <xf numFmtId="0" fontId="16" fillId="0" borderId="649" applyAlignment="1" pivotButton="0" quotePrefix="0" xfId="0">
      <alignment horizontal="left" vertical="center"/>
    </xf>
    <xf numFmtId="0" fontId="16" fillId="0" borderId="650" applyAlignment="1" pivotButton="0" quotePrefix="0" xfId="0">
      <alignment horizontal="center" vertical="center"/>
    </xf>
    <xf numFmtId="0" fontId="16" fillId="0" borderId="650" applyAlignment="1" pivotButton="0" quotePrefix="0" xfId="0">
      <alignment horizontal="center"/>
    </xf>
    <xf numFmtId="0" fontId="16" fillId="0" borderId="651" applyAlignment="1" pivotButton="0" quotePrefix="0" xfId="0">
      <alignment horizontal="center"/>
    </xf>
    <xf numFmtId="0" fontId="16" fillId="0" borderId="652" applyAlignment="1" pivotButton="0" quotePrefix="0" xfId="0">
      <alignment horizontal="center" vertical="center"/>
    </xf>
    <xf numFmtId="0" fontId="16" fillId="0" borderId="655" applyAlignment="1" pivotButton="0" quotePrefix="0" xfId="0">
      <alignment horizontal="center" vertical="center"/>
    </xf>
    <xf numFmtId="0" fontId="18" fillId="0" borderId="1233" applyAlignment="1" pivotButton="0" quotePrefix="0" xfId="0">
      <alignment horizontal="center" vertical="center"/>
    </xf>
    <xf numFmtId="49" fontId="18" fillId="0" borderId="1233" applyAlignment="1" pivotButton="0" quotePrefix="0" xfId="0">
      <alignment horizontal="center" vertical="center"/>
    </xf>
    <xf numFmtId="0" fontId="16" fillId="0" borderId="656" applyAlignment="1" pivotButton="0" quotePrefix="0" xfId="0">
      <alignment horizontal="center" vertical="center"/>
    </xf>
    <xf numFmtId="0" fontId="16" fillId="0" borderId="657" applyAlignment="1" pivotButton="0" quotePrefix="0" xfId="0">
      <alignment horizontal="center" vertical="center"/>
    </xf>
    <xf numFmtId="0" fontId="12" fillId="0" borderId="702" applyAlignment="1" pivotButton="0" quotePrefix="0" xfId="0">
      <alignment horizontal="center" vertical="center"/>
    </xf>
    <xf numFmtId="0" fontId="17" fillId="0" borderId="491" applyAlignment="1" pivotButton="0" quotePrefix="0" xfId="0">
      <alignment horizontal="center" vertical="center"/>
    </xf>
    <xf numFmtId="0" fontId="12" fillId="0" borderId="491" applyAlignment="1" pivotButton="0" quotePrefix="0" xfId="0">
      <alignment horizontal="center" vertical="center"/>
    </xf>
    <xf numFmtId="0" fontId="12" fillId="6" borderId="775" applyAlignment="1" pivotButton="0" quotePrefix="0" xfId="0">
      <alignment horizontal="center" vertical="center"/>
    </xf>
    <xf numFmtId="0" fontId="16" fillId="6" borderId="773" applyAlignment="1" pivotButton="0" quotePrefix="0" xfId="0">
      <alignment horizontal="center" vertical="center"/>
    </xf>
    <xf numFmtId="0" fontId="16" fillId="6" borderId="774" applyAlignment="1" pivotButton="0" quotePrefix="0" xfId="0">
      <alignment horizontal="center" vertical="center"/>
    </xf>
    <xf numFmtId="0" fontId="16" fillId="6" borderId="775" applyAlignment="1" pivotButton="0" quotePrefix="0" xfId="0">
      <alignment horizontal="center" vertical="center"/>
    </xf>
    <xf numFmtId="0" fontId="16" fillId="6" borderId="192" applyAlignment="1" pivotButton="0" quotePrefix="0" xfId="0">
      <alignment horizontal="center" vertical="center"/>
    </xf>
    <xf numFmtId="0" fontId="16" fillId="6" borderId="672" applyAlignment="1" pivotButton="0" quotePrefix="0" xfId="0">
      <alignment horizontal="center" vertical="center"/>
    </xf>
    <xf numFmtId="0" fontId="16" fillId="0" borderId="672" applyAlignment="1" pivotButton="0" quotePrefix="0" xfId="0">
      <alignment horizontal="center" vertical="center"/>
    </xf>
    <xf numFmtId="0" fontId="30" fillId="7" borderId="661" applyAlignment="1" pivotButton="0" quotePrefix="0" xfId="0">
      <alignment horizontal="center" vertical="center"/>
    </xf>
    <xf numFmtId="0" fontId="30" fillId="7" borderId="668" applyAlignment="1" pivotButton="0" quotePrefix="0" xfId="0">
      <alignment horizontal="center" vertical="center"/>
    </xf>
    <xf numFmtId="1" fontId="30" fillId="7" borderId="668" applyAlignment="1" pivotButton="0" quotePrefix="0" xfId="0">
      <alignment horizontal="center" vertical="center"/>
    </xf>
    <xf numFmtId="0" fontId="30" fillId="7" borderId="491" applyAlignment="1" pivotButton="0" quotePrefix="0" xfId="0">
      <alignment horizontal="center" vertical="center"/>
    </xf>
    <xf numFmtId="0" fontId="75" fillId="7" borderId="491" applyAlignment="1" pivotButton="0" quotePrefix="0" xfId="0">
      <alignment horizontal="center" vertical="center"/>
    </xf>
    <xf numFmtId="0" fontId="30" fillId="7" borderId="709" applyAlignment="1" pivotButton="0" quotePrefix="0" xfId="0">
      <alignment horizontal="center" vertical="center"/>
    </xf>
    <xf numFmtId="0" fontId="30" fillId="7" borderId="708" applyAlignment="1" pivotButton="0" quotePrefix="0" xfId="0">
      <alignment horizontal="center" vertical="center"/>
    </xf>
    <xf numFmtId="0" fontId="30" fillId="7" borderId="706" applyAlignment="1" pivotButton="0" quotePrefix="0" xfId="0">
      <alignment horizontal="center" vertical="center"/>
    </xf>
    <xf numFmtId="0" fontId="24" fillId="7" borderId="706" applyAlignment="1" pivotButton="0" quotePrefix="0" xfId="0">
      <alignment horizontal="left" vertical="center"/>
    </xf>
    <xf numFmtId="0" fontId="19" fillId="0" borderId="717" applyAlignment="1" pivotButton="0" quotePrefix="0" xfId="0">
      <alignment horizontal="center" vertical="center"/>
    </xf>
    <xf numFmtId="0" fontId="19" fillId="0" borderId="723" applyAlignment="1" pivotButton="0" quotePrefix="0" xfId="0">
      <alignment horizontal="center" vertical="center"/>
    </xf>
    <xf numFmtId="0" fontId="19" fillId="0" borderId="724" applyAlignment="1" pivotButton="0" quotePrefix="0" xfId="0">
      <alignment horizontal="center" vertical="center"/>
    </xf>
    <xf numFmtId="0" fontId="19" fillId="0" borderId="187" applyAlignment="1" pivotButton="0" quotePrefix="0" xfId="0">
      <alignment horizontal="center" vertical="center"/>
    </xf>
    <xf numFmtId="0" fontId="19" fillId="0" borderId="674" applyAlignment="1" pivotButton="0" quotePrefix="0" xfId="0">
      <alignment horizontal="center" vertical="center"/>
    </xf>
    <xf numFmtId="0" fontId="19" fillId="0" borderId="19" applyAlignment="1" pivotButton="0" quotePrefix="0" xfId="0">
      <alignment horizontal="center" vertical="center"/>
    </xf>
    <xf numFmtId="0" fontId="3" fillId="4" borderId="739" applyAlignment="1" pivotButton="0" quotePrefix="0" xfId="0">
      <alignment vertical="center"/>
    </xf>
    <xf numFmtId="0" fontId="16" fillId="4" borderId="717" applyAlignment="1" pivotButton="0" quotePrefix="0" xfId="0">
      <alignment horizontal="center" vertical="center"/>
    </xf>
    <xf numFmtId="0" fontId="16" fillId="4" borderId="723" applyAlignment="1" pivotButton="0" quotePrefix="0" xfId="0">
      <alignment horizontal="center" vertical="center"/>
    </xf>
    <xf numFmtId="0" fontId="16" fillId="4" borderId="724" applyAlignment="1" pivotButton="0" quotePrefix="0" xfId="0">
      <alignment horizontal="center" vertical="center"/>
    </xf>
    <xf numFmtId="0" fontId="12" fillId="4" borderId="724" applyAlignment="1" pivotButton="0" quotePrefix="0" xfId="0">
      <alignment horizontal="left" vertical="center"/>
    </xf>
    <xf numFmtId="0" fontId="28" fillId="7" borderId="739" applyAlignment="1" pivotButton="0" quotePrefix="0" xfId="0">
      <alignment vertical="center"/>
    </xf>
    <xf numFmtId="0" fontId="30" fillId="7" borderId="717" applyAlignment="1" pivotButton="0" quotePrefix="0" xfId="0">
      <alignment horizontal="center" vertical="center"/>
    </xf>
    <xf numFmtId="0" fontId="30" fillId="7" borderId="723" applyAlignment="1" pivotButton="0" quotePrefix="0" xfId="0">
      <alignment horizontal="center" vertical="center"/>
    </xf>
    <xf numFmtId="0" fontId="30" fillId="7" borderId="724" applyAlignment="1" pivotButton="0" quotePrefix="0" xfId="0">
      <alignment horizontal="center" vertical="center"/>
    </xf>
    <xf numFmtId="0" fontId="25" fillId="4" borderId="864" applyAlignment="1" pivotButton="0" quotePrefix="0" xfId="0">
      <alignment horizontal="left" vertical="center"/>
    </xf>
    <xf numFmtId="0" fontId="25" fillId="4" borderId="722" applyAlignment="1" pivotButton="0" quotePrefix="0" xfId="0">
      <alignment vertical="center"/>
    </xf>
    <xf numFmtId="0" fontId="25" fillId="4" borderId="861" applyAlignment="1" pivotButton="0" quotePrefix="0" xfId="0">
      <alignment horizontal="left" vertical="center"/>
    </xf>
    <xf numFmtId="0" fontId="30" fillId="4" borderId="717" applyAlignment="1" pivotButton="0" quotePrefix="0" xfId="0">
      <alignment horizontal="center" vertical="center"/>
    </xf>
    <xf numFmtId="0" fontId="30" fillId="4" borderId="723" applyAlignment="1" pivotButton="0" quotePrefix="0" xfId="0">
      <alignment horizontal="center" vertical="center"/>
    </xf>
    <xf numFmtId="0" fontId="30" fillId="4" borderId="725" applyAlignment="1" pivotButton="0" quotePrefix="0" xfId="0">
      <alignment horizontal="center" vertical="center"/>
    </xf>
    <xf numFmtId="0" fontId="12" fillId="4" borderId="891" applyAlignment="1" pivotButton="0" quotePrefix="0" xfId="0">
      <alignment horizontal="center" vertical="center"/>
    </xf>
    <xf numFmtId="0" fontId="29" fillId="4" borderId="863" applyAlignment="1" pivotButton="0" quotePrefix="0" xfId="0">
      <alignment horizontal="center" vertical="center"/>
    </xf>
    <xf numFmtId="0" fontId="24" fillId="4" borderId="859" applyAlignment="1" pivotButton="0" quotePrefix="0" xfId="0">
      <alignment horizontal="center" vertical="center"/>
    </xf>
    <xf numFmtId="0" fontId="24" fillId="4" borderId="864" applyAlignment="1" pivotButton="0" quotePrefix="0" xfId="0">
      <alignment horizontal="center" vertical="center"/>
    </xf>
    <xf numFmtId="0" fontId="24" fillId="4" borderId="890" applyAlignment="1" pivotButton="0" quotePrefix="0" xfId="0">
      <alignment horizontal="center" vertical="center"/>
    </xf>
    <xf numFmtId="0" fontId="24" fillId="4" borderId="865" applyAlignment="1" pivotButton="0" quotePrefix="0" xfId="0">
      <alignment horizontal="center" vertical="center"/>
    </xf>
    <xf numFmtId="0" fontId="29" fillId="4" borderId="866" applyAlignment="1" pivotButton="0" quotePrefix="0" xfId="0">
      <alignment horizontal="center" vertical="center"/>
    </xf>
    <xf numFmtId="0" fontId="24" fillId="4" borderId="866" applyAlignment="1" pivotButton="0" quotePrefix="0" xfId="0">
      <alignment horizontal="center" vertical="center"/>
    </xf>
    <xf numFmtId="0" fontId="29" fillId="4" borderId="867" applyAlignment="1" pivotButton="0" quotePrefix="0" xfId="0">
      <alignment horizontal="center" vertical="center"/>
    </xf>
    <xf numFmtId="0" fontId="24" fillId="4" borderId="868" applyAlignment="1" pivotButton="0" quotePrefix="0" xfId="0">
      <alignment horizontal="center" vertical="center"/>
    </xf>
    <xf numFmtId="0" fontId="24" fillId="4" borderId="870" applyAlignment="1" pivotButton="0" quotePrefix="0" xfId="0">
      <alignment horizontal="center" vertical="center"/>
    </xf>
    <xf numFmtId="0" fontId="24" fillId="4" borderId="867" applyAlignment="1" pivotButton="0" quotePrefix="0" xfId="0">
      <alignment horizontal="center" vertical="center"/>
    </xf>
    <xf numFmtId="0" fontId="24" fillId="4" borderId="869" applyAlignment="1" pivotButton="0" quotePrefix="0" xfId="0">
      <alignment horizontal="center" vertical="center"/>
    </xf>
    <xf numFmtId="0" fontId="29" fillId="4" borderId="758" applyAlignment="1" pivotButton="0" quotePrefix="0" xfId="0">
      <alignment horizontal="center" vertical="center"/>
    </xf>
    <xf numFmtId="0" fontId="29" fillId="4" borderId="737" applyAlignment="1" pivotButton="0" quotePrefix="0" xfId="0">
      <alignment horizontal="center" vertical="center"/>
    </xf>
    <xf numFmtId="0" fontId="29" fillId="4" borderId="910" applyAlignment="1" pivotButton="0" quotePrefix="0" xfId="0">
      <alignment horizontal="center" vertical="center"/>
    </xf>
    <xf numFmtId="0" fontId="29" fillId="4" borderId="759" applyAlignment="1" pivotButton="0" quotePrefix="0" xfId="0">
      <alignment horizontal="center" vertical="center"/>
    </xf>
    <xf numFmtId="0" fontId="29" fillId="4" borderId="885" applyAlignment="1" pivotButton="0" quotePrefix="0" xfId="0">
      <alignment horizontal="center" vertical="center"/>
    </xf>
    <xf numFmtId="0" fontId="29" fillId="4" borderId="728" applyAlignment="1" pivotButton="0" quotePrefix="0" xfId="0">
      <alignment horizontal="center" vertical="center"/>
    </xf>
    <xf numFmtId="0" fontId="29" fillId="4" borderId="909" applyAlignment="1" pivotButton="0" quotePrefix="0" xfId="0">
      <alignment horizontal="center" vertical="center"/>
    </xf>
    <xf numFmtId="0" fontId="29" fillId="4" borderId="731" applyAlignment="1" pivotButton="0" quotePrefix="0" xfId="0">
      <alignment horizontal="center" vertical="center"/>
    </xf>
    <xf numFmtId="0" fontId="29" fillId="4" borderId="871" applyAlignment="1" pivotButton="0" quotePrefix="0" xfId="0">
      <alignment horizontal="center" vertical="center"/>
    </xf>
    <xf numFmtId="0" fontId="29" fillId="4" borderId="730" applyAlignment="1" pivotButton="0" quotePrefix="0" xfId="0">
      <alignment horizontal="center" vertical="center"/>
    </xf>
    <xf numFmtId="0" fontId="24" fillId="4" borderId="863" applyAlignment="1" pivotButton="0" quotePrefix="0" xfId="0">
      <alignment horizontal="left" vertical="center"/>
    </xf>
    <xf numFmtId="0" fontId="25" fillId="4" borderId="1" applyAlignment="1" pivotButton="0" quotePrefix="0" xfId="0">
      <alignment horizontal="center" vertical="center"/>
    </xf>
    <xf numFmtId="0" fontId="12" fillId="4" borderId="759" applyAlignment="1" pivotButton="0" quotePrefix="0" xfId="0">
      <alignment horizontal="center" vertical="center"/>
    </xf>
    <xf numFmtId="0" fontId="2" fillId="0" borderId="873" pivotButton="0" quotePrefix="0" xfId="0"/>
    <xf numFmtId="0" fontId="2" fillId="0" borderId="172" pivotButton="0" quotePrefix="0" xfId="0"/>
    <xf numFmtId="0" fontId="2" fillId="0" borderId="875" pivotButton="0" quotePrefix="0" xfId="0"/>
    <xf numFmtId="0" fontId="2" fillId="0" borderId="872" pivotButton="0" quotePrefix="0" xfId="0"/>
    <xf numFmtId="0" fontId="2" fillId="0" borderId="874" pivotButton="0" quotePrefix="0" xfId="0"/>
    <xf numFmtId="0" fontId="25" fillId="4" borderId="739" applyAlignment="1" pivotButton="0" quotePrefix="0" xfId="0">
      <alignment vertical="center"/>
    </xf>
    <xf numFmtId="0" fontId="19" fillId="4" borderId="717" applyAlignment="1" pivotButton="0" quotePrefix="0" xfId="0">
      <alignment horizontal="center" vertical="center"/>
    </xf>
    <xf numFmtId="0" fontId="19" fillId="4" borderId="723" applyAlignment="1" pivotButton="0" quotePrefix="0" xfId="0">
      <alignment horizontal="center" vertical="center"/>
    </xf>
    <xf numFmtId="0" fontId="19" fillId="4" borderId="724" applyAlignment="1" pivotButton="0" quotePrefix="0" xfId="0">
      <alignment horizontal="center" vertical="center"/>
    </xf>
    <xf numFmtId="0" fontId="19" fillId="4" borderId="735" applyAlignment="1" pivotButton="0" quotePrefix="0" xfId="0">
      <alignment horizontal="center" vertical="center"/>
    </xf>
    <xf numFmtId="0" fontId="19" fillId="4" borderId="674" applyAlignment="1" pivotButton="0" quotePrefix="0" xfId="0">
      <alignment horizontal="center" vertical="center"/>
    </xf>
    <xf numFmtId="0" fontId="19" fillId="4" borderId="721" applyAlignment="1" pivotButton="0" quotePrefix="0" xfId="0">
      <alignment horizontal="center" vertical="center"/>
    </xf>
    <xf numFmtId="0" fontId="24" fillId="4" borderId="19" applyAlignment="1" pivotButton="0" quotePrefix="0" xfId="0">
      <alignment horizontal="center" vertical="center"/>
    </xf>
    <xf numFmtId="0" fontId="19" fillId="0" borderId="889" applyAlignment="1" pivotButton="0" quotePrefix="0" xfId="0">
      <alignment horizontal="center" vertical="center"/>
    </xf>
    <xf numFmtId="0" fontId="19" fillId="7" borderId="723" applyAlignment="1" pivotButton="0" quotePrefix="0" xfId="0">
      <alignment horizontal="center" vertical="center"/>
    </xf>
    <xf numFmtId="0" fontId="30" fillId="7" borderId="187" applyAlignment="1" pivotButton="0" quotePrefix="0" xfId="0">
      <alignment horizontal="center" vertical="center"/>
    </xf>
    <xf numFmtId="0" fontId="30" fillId="7" borderId="674" applyAlignment="1" pivotButton="0" quotePrefix="0" xfId="0">
      <alignment horizontal="center" vertical="center"/>
    </xf>
    <xf numFmtId="0" fontId="30" fillId="7" borderId="19" applyAlignment="1" pivotButton="0" quotePrefix="0" xfId="0">
      <alignment horizontal="center" vertical="center"/>
    </xf>
    <xf numFmtId="0" fontId="19" fillId="7" borderId="187" applyAlignment="1" pivotButton="0" quotePrefix="0" xfId="0">
      <alignment horizontal="center" vertical="center"/>
    </xf>
    <xf numFmtId="0" fontId="19" fillId="7" borderId="674" applyAlignment="1" pivotButton="0" quotePrefix="0" xfId="0">
      <alignment horizontal="center" vertical="center"/>
    </xf>
    <xf numFmtId="0" fontId="19" fillId="7" borderId="19" applyAlignment="1" pivotButton="0" quotePrefix="0" xfId="0">
      <alignment horizontal="center" vertical="center"/>
    </xf>
    <xf numFmtId="49" fontId="29" fillId="7" borderId="722" applyAlignment="1" pivotButton="0" quotePrefix="0" xfId="0">
      <alignment horizontal="center" vertical="center"/>
    </xf>
    <xf numFmtId="0" fontId="3" fillId="10" borderId="725" applyAlignment="1" pivotButton="0" quotePrefix="0" xfId="0">
      <alignment horizontal="left" vertical="center"/>
    </xf>
    <xf numFmtId="0" fontId="16" fillId="7" borderId="187" applyAlignment="1" pivotButton="0" quotePrefix="0" xfId="0">
      <alignment horizontal="center" vertical="center"/>
    </xf>
    <xf numFmtId="0" fontId="16" fillId="7" borderId="723" applyAlignment="1" pivotButton="0" quotePrefix="0" xfId="0">
      <alignment horizontal="center" vertical="center"/>
    </xf>
    <xf numFmtId="0" fontId="16" fillId="7" borderId="19" applyAlignment="1" pivotButton="0" quotePrefix="0" xfId="0">
      <alignment horizontal="center" vertical="center"/>
    </xf>
    <xf numFmtId="0" fontId="12" fillId="7" borderId="72" applyAlignment="1" pivotButton="0" quotePrefix="0" xfId="0">
      <alignment horizontal="center" vertical="center"/>
    </xf>
    <xf numFmtId="0" fontId="19" fillId="7" borderId="717" applyAlignment="1" pivotButton="0" quotePrefix="0" xfId="0">
      <alignment horizontal="center" vertical="center"/>
    </xf>
    <xf numFmtId="0" fontId="19" fillId="7" borderId="718" applyAlignment="1" pivotButton="0" quotePrefix="0" xfId="0">
      <alignment horizontal="center" vertical="center"/>
    </xf>
    <xf numFmtId="0" fontId="19" fillId="7" borderId="724" applyAlignment="1" pivotButton="0" quotePrefix="0" xfId="0">
      <alignment horizontal="center" vertical="center"/>
    </xf>
    <xf numFmtId="1" fontId="19" fillId="7" borderId="723" applyAlignment="1" pivotButton="0" quotePrefix="0" xfId="0">
      <alignment horizontal="center" vertical="center"/>
    </xf>
    <xf numFmtId="0" fontId="19" fillId="7" borderId="1183" applyAlignment="1" pivotButton="0" quotePrefix="0" xfId="0">
      <alignment horizontal="center" vertical="center"/>
    </xf>
    <xf numFmtId="0" fontId="19" fillId="7" borderId="741" applyAlignment="1" pivotButton="0" quotePrefix="0" xfId="0">
      <alignment horizontal="center" vertical="center"/>
    </xf>
    <xf numFmtId="0" fontId="19" fillId="7" borderId="745" applyAlignment="1" pivotButton="0" quotePrefix="0" xfId="0">
      <alignment horizontal="center" vertical="center"/>
    </xf>
    <xf numFmtId="0" fontId="24" fillId="7" borderId="1234" applyAlignment="1" pivotButton="0" quotePrefix="0" xfId="0">
      <alignment horizontal="center" vertical="center"/>
    </xf>
    <xf numFmtId="0" fontId="2" fillId="0" borderId="1235" pivotButton="0" quotePrefix="0" xfId="0"/>
    <xf numFmtId="0" fontId="24" fillId="7" borderId="1236" applyAlignment="1" pivotButton="0" quotePrefix="0" xfId="0">
      <alignment horizontal="center" vertical="center"/>
    </xf>
    <xf numFmtId="0" fontId="2" fillId="0" borderId="1237" pivotButton="0" quotePrefix="0" xfId="0"/>
    <xf numFmtId="0" fontId="24" fillId="7" borderId="199" applyAlignment="1" pivotButton="0" quotePrefix="0" xfId="0">
      <alignment horizontal="center" vertical="center"/>
    </xf>
    <xf numFmtId="0" fontId="24" fillId="7" borderId="1184" applyAlignment="1" pivotButton="0" quotePrefix="0" xfId="0">
      <alignment horizontal="center" vertical="center"/>
    </xf>
    <xf numFmtId="0" fontId="24" fillId="7" borderId="541" applyAlignment="1" pivotButton="0" quotePrefix="0" xfId="0">
      <alignment horizontal="center" vertical="center"/>
    </xf>
    <xf numFmtId="0" fontId="24" fillId="7" borderId="1237" applyAlignment="1" pivotButton="0" quotePrefix="0" xfId="0">
      <alignment horizontal="left" vertical="center"/>
    </xf>
    <xf numFmtId="0" fontId="30" fillId="7" borderId="701" applyAlignment="1" pivotButton="0" quotePrefix="0" xfId="0">
      <alignment horizontal="center" vertical="center"/>
    </xf>
    <xf numFmtId="0" fontId="30" fillId="7" borderId="732" applyAlignment="1" pivotButton="0" quotePrefix="0" xfId="0">
      <alignment horizontal="center" vertical="center"/>
    </xf>
    <xf numFmtId="0" fontId="30" fillId="7" borderId="733" applyAlignment="1" pivotButton="0" quotePrefix="0" xfId="0">
      <alignment horizontal="center" vertical="center"/>
    </xf>
    <xf numFmtId="0" fontId="19" fillId="7" borderId="733" applyAlignment="1" pivotButton="0" quotePrefix="0" xfId="0">
      <alignment horizontal="center" vertical="center"/>
    </xf>
    <xf numFmtId="0" fontId="30" fillId="7" borderId="721" applyAlignment="1" pivotButton="0" quotePrefix="0" xfId="0">
      <alignment horizontal="center" vertical="center"/>
    </xf>
    <xf numFmtId="0" fontId="19" fillId="0" borderId="74" applyAlignment="1" pivotButton="0" quotePrefix="0" xfId="0">
      <alignment horizontal="center" vertical="center"/>
    </xf>
    <xf numFmtId="0" fontId="19" fillId="0" borderId="733" applyAlignment="1" pivotButton="0" quotePrefix="0" xfId="0">
      <alignment horizontal="center" vertical="center"/>
    </xf>
    <xf numFmtId="0" fontId="30" fillId="7" borderId="718" applyAlignment="1" pivotButton="0" quotePrefix="0" xfId="0">
      <alignment horizontal="center" vertical="center"/>
    </xf>
    <xf numFmtId="0" fontId="19" fillId="0" borderId="718" applyAlignment="1" pivotButton="0" quotePrefix="0" xfId="0">
      <alignment horizontal="center" vertical="center"/>
    </xf>
    <xf numFmtId="0" fontId="76" fillId="7" borderId="187" applyAlignment="1" pivotButton="0" quotePrefix="0" xfId="0">
      <alignment horizontal="center" vertical="center"/>
    </xf>
    <xf numFmtId="0" fontId="76" fillId="7" borderId="74" applyAlignment="1" pivotButton="0" quotePrefix="0" xfId="0">
      <alignment horizontal="center" vertical="center"/>
    </xf>
    <xf numFmtId="0" fontId="76" fillId="7" borderId="733" applyAlignment="1" pivotButton="0" quotePrefix="0" xfId="0">
      <alignment horizontal="center" vertical="center"/>
    </xf>
    <xf numFmtId="0" fontId="76" fillId="7" borderId="19" applyAlignment="1" pivotButton="0" quotePrefix="0" xfId="0">
      <alignment horizontal="center" vertical="center"/>
    </xf>
    <xf numFmtId="0" fontId="19" fillId="7" borderId="725" applyAlignment="1" pivotButton="0" quotePrefix="0" xfId="0">
      <alignment horizontal="center" vertical="center"/>
    </xf>
    <xf numFmtId="0" fontId="19" fillId="7" borderId="760" applyAlignment="1" pivotButton="0" quotePrefix="0" xfId="0">
      <alignment horizontal="center" vertical="center"/>
    </xf>
    <xf numFmtId="0" fontId="19" fillId="7" borderId="766" applyAlignment="1" pivotButton="0" quotePrefix="0" xfId="0">
      <alignment horizontal="center" vertical="center"/>
    </xf>
    <xf numFmtId="0" fontId="19" fillId="7" borderId="761" applyAlignment="1" pivotButton="0" quotePrefix="0" xfId="0">
      <alignment horizontal="center" vertical="center"/>
    </xf>
    <xf numFmtId="0" fontId="19" fillId="7" borderId="764" applyAlignment="1" pivotButton="0" quotePrefix="0" xfId="0">
      <alignment horizontal="center" vertical="center"/>
    </xf>
    <xf numFmtId="0" fontId="24" fillId="7" borderId="763" applyAlignment="1" pivotButton="0" quotePrefix="0" xfId="0">
      <alignment horizontal="center" vertical="center"/>
    </xf>
    <xf numFmtId="0" fontId="12" fillId="7" borderId="1238" applyAlignment="1" pivotButton="0" quotePrefix="0" xfId="0">
      <alignment horizontal="center" vertical="center"/>
    </xf>
    <xf numFmtId="0" fontId="2" fillId="0" borderId="1239" pivotButton="0" quotePrefix="0" xfId="0"/>
    <xf numFmtId="0" fontId="16" fillId="0" borderId="717" applyAlignment="1" pivotButton="0" quotePrefix="0" xfId="0">
      <alignment horizontal="center" vertical="center"/>
    </xf>
    <xf numFmtId="0" fontId="16" fillId="0" borderId="723" applyAlignment="1" pivotButton="0" quotePrefix="0" xfId="0">
      <alignment horizontal="center" vertical="center"/>
    </xf>
    <xf numFmtId="0" fontId="16" fillId="0" borderId="733" applyAlignment="1" pivotButton="0" quotePrefix="0" xfId="0">
      <alignment horizontal="center" vertical="center"/>
    </xf>
    <xf numFmtId="0" fontId="16" fillId="0" borderId="724" applyAlignment="1" pivotButton="0" quotePrefix="0" xfId="0">
      <alignment horizontal="center" vertical="center"/>
    </xf>
    <xf numFmtId="0" fontId="16" fillId="7" borderId="717" applyAlignment="1" pivotButton="0" quotePrefix="0" xfId="0">
      <alignment horizontal="center" vertical="center"/>
    </xf>
    <xf numFmtId="0" fontId="16" fillId="7" borderId="733" applyAlignment="1" pivotButton="0" quotePrefix="0" xfId="0">
      <alignment horizontal="center" vertical="center"/>
    </xf>
    <xf numFmtId="0" fontId="16" fillId="7" borderId="719" applyAlignment="1" pivotButton="0" quotePrefix="0" xfId="0">
      <alignment horizontal="center" vertical="center"/>
    </xf>
    <xf numFmtId="49" fontId="24" fillId="0" borderId="859" applyAlignment="1" pivotButton="0" quotePrefix="0" xfId="0">
      <alignment horizontal="center"/>
    </xf>
    <xf numFmtId="1" fontId="12" fillId="0" borderId="727" applyAlignment="1" pivotButton="0" quotePrefix="0" xfId="0">
      <alignment horizontal="center" vertical="center"/>
    </xf>
    <xf numFmtId="0" fontId="19" fillId="7" borderId="732" applyAlignment="1" pivotButton="0" quotePrefix="0" xfId="0">
      <alignment horizontal="center" vertical="center"/>
    </xf>
    <xf numFmtId="0" fontId="19" fillId="7" borderId="735" applyAlignment="1" pivotButton="0" quotePrefix="0" xfId="0">
      <alignment horizontal="center" vertical="center"/>
    </xf>
    <xf numFmtId="0" fontId="19" fillId="7" borderId="721" applyAlignment="1" pivotButton="0" quotePrefix="0" xfId="0">
      <alignment horizontal="center" vertical="center"/>
    </xf>
    <xf numFmtId="49" fontId="24" fillId="7" borderId="740" applyAlignment="1" pivotButton="0" quotePrefix="0" xfId="0">
      <alignment horizontal="center"/>
    </xf>
    <xf numFmtId="0" fontId="19" fillId="7" borderId="744" applyAlignment="1" pivotButton="0" quotePrefix="0" xfId="0">
      <alignment horizontal="center" vertical="center"/>
    </xf>
    <xf numFmtId="0" fontId="12" fillId="7" borderId="1183" applyAlignment="1" pivotButton="0" quotePrefix="0" xfId="0">
      <alignment horizontal="center" vertical="center"/>
    </xf>
    <xf numFmtId="0" fontId="13" fillId="0" borderId="1240" applyAlignment="1" pivotButton="0" quotePrefix="0" xfId="0">
      <alignment vertical="center"/>
    </xf>
    <xf numFmtId="0" fontId="2" fillId="0" borderId="1241" pivotButton="0" quotePrefix="0" xfId="0"/>
    <xf numFmtId="0" fontId="30" fillId="0" borderId="709" applyAlignment="1" pivotButton="0" quotePrefix="0" xfId="0">
      <alignment horizontal="center" vertical="center"/>
    </xf>
    <xf numFmtId="0" fontId="30" fillId="0" borderId="708" applyAlignment="1" pivotButton="0" quotePrefix="0" xfId="0">
      <alignment horizontal="center" vertical="center"/>
    </xf>
    <xf numFmtId="0" fontId="18" fillId="0" borderId="708" applyAlignment="1" pivotButton="0" quotePrefix="0" xfId="0">
      <alignment horizontal="center" vertical="center"/>
    </xf>
    <xf numFmtId="0" fontId="30" fillId="0" borderId="704" applyAlignment="1" pivotButton="0" quotePrefix="0" xfId="0">
      <alignment horizontal="center" vertical="center"/>
    </xf>
    <xf numFmtId="0" fontId="29" fillId="0" borderId="712" applyAlignment="1" pivotButton="0" quotePrefix="0" xfId="0">
      <alignment horizontal="center" vertical="center"/>
    </xf>
    <xf numFmtId="0" fontId="29" fillId="0" borderId="1061" applyAlignment="1" pivotButton="0" quotePrefix="0" xfId="0">
      <alignment horizontal="center" vertical="center"/>
    </xf>
    <xf numFmtId="0" fontId="29" fillId="0" borderId="715" applyAlignment="1" pivotButton="0" quotePrefix="0" xfId="0">
      <alignment horizontal="center" vertical="center"/>
    </xf>
    <xf numFmtId="0" fontId="75" fillId="0" borderId="706" applyAlignment="1" pivotButton="0" quotePrefix="0" xfId="0">
      <alignment horizontal="center" vertical="center"/>
    </xf>
    <xf numFmtId="0" fontId="13" fillId="0" borderId="1242" applyAlignment="1" pivotButton="0" quotePrefix="0" xfId="0">
      <alignment vertical="center"/>
    </xf>
    <xf numFmtId="0" fontId="2" fillId="0" borderId="1243" pivotButton="0" quotePrefix="0" xfId="0"/>
    <xf numFmtId="0" fontId="2" fillId="0" borderId="1244" pivotButton="0" quotePrefix="0" xfId="0"/>
    <xf numFmtId="0" fontId="30" fillId="0" borderId="732" applyAlignment="1" pivotButton="0" quotePrefix="0" xfId="0">
      <alignment horizontal="center" vertical="center"/>
    </xf>
    <xf numFmtId="0" fontId="30" fillId="0" borderId="735" applyAlignment="1" pivotButton="0" quotePrefix="0" xfId="0">
      <alignment horizontal="center" vertical="center"/>
    </xf>
    <xf numFmtId="0" fontId="30" fillId="0" borderId="721" applyAlignment="1" pivotButton="0" quotePrefix="0" xfId="0">
      <alignment horizontal="center" vertical="center"/>
    </xf>
    <xf numFmtId="0" fontId="22" fillId="0" borderId="728" applyAlignment="1" pivotButton="0" quotePrefix="0" xfId="0">
      <alignment horizontal="center" vertical="center"/>
    </xf>
    <xf numFmtId="0" fontId="22" fillId="0" borderId="729" applyAlignment="1" pivotButton="0" quotePrefix="0" xfId="0">
      <alignment horizontal="center" vertical="center"/>
    </xf>
    <xf numFmtId="0" fontId="77" fillId="0" borderId="724" applyAlignment="1" pivotButton="0" quotePrefix="0" xfId="0">
      <alignment horizontal="center" vertical="center"/>
    </xf>
    <xf numFmtId="0" fontId="13" fillId="0" borderId="1245" applyAlignment="1" pivotButton="0" quotePrefix="0" xfId="0">
      <alignment vertical="center"/>
    </xf>
    <xf numFmtId="0" fontId="2" fillId="0" borderId="1246" pivotButton="0" quotePrefix="0" xfId="0"/>
    <xf numFmtId="0" fontId="2" fillId="0" borderId="1247" pivotButton="0" quotePrefix="0" xfId="0"/>
    <xf numFmtId="0" fontId="78" fillId="0" borderId="717" applyAlignment="1" pivotButton="0" quotePrefix="0" xfId="0">
      <alignment horizontal="center" vertical="center"/>
    </xf>
    <xf numFmtId="0" fontId="75" fillId="0" borderId="724" applyAlignment="1" pivotButton="0" quotePrefix="0" xfId="0">
      <alignment horizontal="center" vertical="center"/>
    </xf>
    <xf numFmtId="1" fontId="11" fillId="0" borderId="723" applyAlignment="1" pivotButton="0" quotePrefix="0" xfId="0">
      <alignment horizontal="center" vertical="center"/>
    </xf>
    <xf numFmtId="0" fontId="13" fillId="0" borderId="1248" applyAlignment="1" pivotButton="0" quotePrefix="0" xfId="0">
      <alignment vertical="center"/>
    </xf>
    <xf numFmtId="0" fontId="2" fillId="0" borderId="1249" pivotButton="0" quotePrefix="0" xfId="0"/>
    <xf numFmtId="0" fontId="2" fillId="0" borderId="1250" pivotButton="0" quotePrefix="0" xfId="0"/>
    <xf numFmtId="0" fontId="13" fillId="0" borderId="25" applyAlignment="1" pivotButton="0" quotePrefix="0" xfId="0">
      <alignment vertical="center"/>
    </xf>
    <xf numFmtId="0" fontId="30" fillId="0" borderId="201" applyAlignment="1" pivotButton="0" quotePrefix="0" xfId="0">
      <alignment horizontal="center" vertical="center"/>
    </xf>
    <xf numFmtId="0" fontId="30" fillId="0" borderId="667" applyAlignment="1" pivotButton="0" quotePrefix="0" xfId="0">
      <alignment horizontal="center" vertical="center"/>
    </xf>
    <xf numFmtId="0" fontId="30" fillId="0" borderId="28" applyAlignment="1" pivotButton="0" quotePrefix="0" xfId="0">
      <alignment horizontal="center" vertical="center"/>
    </xf>
    <xf numFmtId="0" fontId="29" fillId="0" borderId="1234" applyAlignment="1" pivotButton="0" quotePrefix="0" xfId="0">
      <alignment horizontal="center" vertical="center"/>
    </xf>
    <xf numFmtId="0" fontId="29" fillId="0" borderId="1236" applyAlignment="1" pivotButton="0" quotePrefix="0" xfId="0">
      <alignment horizontal="center" vertical="center"/>
    </xf>
    <xf numFmtId="1" fontId="22" fillId="0" borderId="752" applyAlignment="1" pivotButton="0" quotePrefix="0" xfId="0">
      <alignment horizontal="center" vertical="center"/>
    </xf>
    <xf numFmtId="0" fontId="29" fillId="0" borderId="214" applyAlignment="1" pivotButton="0" quotePrefix="0" xfId="0">
      <alignment horizontal="center" vertical="center"/>
    </xf>
    <xf numFmtId="0" fontId="29" fillId="0" borderId="201" applyAlignment="1" pivotButton="0" quotePrefix="0" xfId="0">
      <alignment horizontal="center" vertical="center"/>
    </xf>
    <xf numFmtId="1" fontId="11" fillId="0" borderId="744" applyAlignment="1" pivotButton="0" quotePrefix="0" xfId="0">
      <alignment horizontal="center" vertical="center"/>
    </xf>
    <xf numFmtId="1" fontId="11" fillId="0" borderId="746" applyAlignment="1" pivotButton="0" quotePrefix="0" xfId="0">
      <alignment horizontal="center" vertical="center"/>
    </xf>
    <xf numFmtId="1" fontId="11" fillId="0" borderId="740" applyAlignment="1" pivotButton="0" quotePrefix="0" xfId="0">
      <alignment horizontal="center" vertical="center"/>
    </xf>
    <xf numFmtId="0" fontId="75" fillId="0" borderId="1237" applyAlignment="1" pivotButton="0" quotePrefix="0" xfId="0">
      <alignment horizontal="center" vertical="center"/>
    </xf>
    <xf numFmtId="0" fontId="3" fillId="0" borderId="1046" applyAlignment="1" pivotButton="0" quotePrefix="0" xfId="0">
      <alignment horizontal="left" vertical="center"/>
    </xf>
    <xf numFmtId="0" fontId="3" fillId="0" borderId="1044" applyAlignment="1" pivotButton="0" quotePrefix="0" xfId="0">
      <alignment horizontal="center" vertical="center"/>
    </xf>
    <xf numFmtId="0" fontId="3" fillId="0" borderId="7" applyAlignment="1" pivotButton="0" quotePrefix="0" xfId="0">
      <alignment horizontal="center" vertical="center"/>
    </xf>
    <xf numFmtId="0" fontId="3" fillId="0" borderId="1251" applyAlignment="1" pivotButton="0" quotePrefix="0" xfId="0">
      <alignment horizontal="center" vertical="center"/>
    </xf>
    <xf numFmtId="0" fontId="25" fillId="0" borderId="194" applyAlignment="1" pivotButton="0" quotePrefix="0" xfId="0">
      <alignment horizontal="center" vertical="center"/>
    </xf>
    <xf numFmtId="0" fontId="3" fillId="0" borderId="187" applyAlignment="1" pivotButton="0" quotePrefix="0" xfId="0">
      <alignment horizontal="left" vertical="center"/>
    </xf>
    <xf numFmtId="0" fontId="3" fillId="0" borderId="674" applyAlignment="1" pivotButton="0" quotePrefix="0" xfId="0">
      <alignment horizontal="center" vertical="center"/>
    </xf>
    <xf numFmtId="0" fontId="3" fillId="0" borderId="742" applyAlignment="1" pivotButton="0" quotePrefix="0" xfId="0">
      <alignment horizontal="center" vertical="center"/>
    </xf>
    <xf numFmtId="0" fontId="3" fillId="0" borderId="201" applyAlignment="1" pivotButton="0" quotePrefix="0" xfId="0">
      <alignment horizontal="left" vertical="center"/>
    </xf>
    <xf numFmtId="0" fontId="3" fillId="0" borderId="667" applyAlignment="1" pivotButton="0" quotePrefix="0" xfId="0">
      <alignment horizontal="center" vertical="center"/>
    </xf>
    <xf numFmtId="0" fontId="25" fillId="0" borderId="1" applyAlignment="1" pivotButton="0" quotePrefix="0" xfId="0">
      <alignment horizontal="center" vertical="center"/>
    </xf>
    <xf numFmtId="0" fontId="3" fillId="0" borderId="791" applyAlignment="1" pivotButton="0" quotePrefix="0" xfId="0">
      <alignment horizontal="center" vertical="center"/>
    </xf>
    <xf numFmtId="0" fontId="25" fillId="0" borderId="25" applyAlignment="1" pivotButton="0" quotePrefix="0" xfId="0">
      <alignment horizontal="center" vertical="center"/>
    </xf>
    <xf numFmtId="1" fontId="21" fillId="0" borderId="702" applyAlignment="1" pivotButton="0" quotePrefix="0" xfId="0">
      <alignment horizontal="center" vertical="center"/>
    </xf>
    <xf numFmtId="49" fontId="16" fillId="0" borderId="711" applyAlignment="1" pivotButton="0" quotePrefix="0" xfId="0">
      <alignment horizontal="center" vertical="center"/>
    </xf>
    <xf numFmtId="0" fontId="24" fillId="0" borderId="726" applyAlignment="1" pivotButton="0" quotePrefix="0" xfId="0">
      <alignment horizontal="left" vertical="center"/>
    </xf>
    <xf numFmtId="49" fontId="16" fillId="0" borderId="726" applyAlignment="1" pivotButton="0" quotePrefix="0" xfId="0">
      <alignment horizontal="center" vertical="center"/>
    </xf>
    <xf numFmtId="0" fontId="12" fillId="0" borderId="891" applyAlignment="1" pivotButton="0" quotePrefix="0" xfId="0">
      <alignment horizontal="center" vertical="center"/>
    </xf>
    <xf numFmtId="0" fontId="24" fillId="0" borderId="752" applyAlignment="1" pivotButton="0" quotePrefix="0" xfId="0">
      <alignment horizontal="left" vertical="center"/>
    </xf>
    <xf numFmtId="49" fontId="17" fillId="0" borderId="752" applyAlignment="1" pivotButton="0" quotePrefix="0" xfId="0">
      <alignment horizontal="center" vertical="center"/>
    </xf>
    <xf numFmtId="0" fontId="19" fillId="0" borderId="1" applyAlignment="1" pivotButton="0" quotePrefix="0" xfId="0">
      <alignment horizontal="left"/>
    </xf>
    <xf numFmtId="0" fontId="74" fillId="0" borderId="1" applyAlignment="1" pivotButton="0" quotePrefix="0" xfId="0">
      <alignment vertical="center"/>
    </xf>
    <xf numFmtId="0" fontId="12" fillId="0" borderId="1252" applyAlignment="1" pivotButton="0" quotePrefix="0" xfId="0">
      <alignment horizontal="center" vertical="center"/>
    </xf>
    <xf numFmtId="0" fontId="29" fillId="7" borderId="904" applyAlignment="1" pivotButton="0" quotePrefix="0" xfId="0">
      <alignment horizontal="center" vertical="center"/>
    </xf>
    <xf numFmtId="0" fontId="25" fillId="0" borderId="864" applyAlignment="1" pivotButton="0" quotePrefix="0" xfId="0">
      <alignment horizontal="left" vertical="center"/>
    </xf>
    <xf numFmtId="0" fontId="24" fillId="0" borderId="876" applyAlignment="1" pivotButton="0" quotePrefix="0" xfId="0">
      <alignment horizontal="center" vertical="center"/>
    </xf>
    <xf numFmtId="0" fontId="28" fillId="4" borderId="742" applyAlignment="1" pivotButton="0" quotePrefix="0" xfId="0">
      <alignment horizontal="left" vertical="center"/>
    </xf>
    <xf numFmtId="0" fontId="24" fillId="4" borderId="889" applyAlignment="1" pivotButton="0" quotePrefix="0" xfId="0">
      <alignment horizontal="center" vertical="center"/>
    </xf>
    <xf numFmtId="0" fontId="24" fillId="4" borderId="863" applyAlignment="1" pivotButton="0" quotePrefix="0" xfId="0">
      <alignment horizontal="center" vertical="center"/>
    </xf>
    <xf numFmtId="0" fontId="24" fillId="4" borderId="878" applyAlignment="1" pivotButton="0" quotePrefix="0" xfId="0">
      <alignment horizontal="center" vertical="center"/>
    </xf>
    <xf numFmtId="0" fontId="24" fillId="4" borderId="876" applyAlignment="1" pivotButton="0" quotePrefix="0" xfId="0">
      <alignment horizontal="center" vertical="center"/>
    </xf>
    <xf numFmtId="0" fontId="24" fillId="4" borderId="890" applyAlignment="1" pivotButton="0" quotePrefix="0" xfId="0">
      <alignment horizontal="left" vertical="center"/>
    </xf>
    <xf numFmtId="0" fontId="28" fillId="7" borderId="864" applyAlignment="1" pivotButton="0" quotePrefix="0" xfId="0">
      <alignment horizontal="left" vertical="center"/>
    </xf>
    <xf numFmtId="0" fontId="24" fillId="7" borderId="876" applyAlignment="1" pivotButton="0" quotePrefix="0" xfId="0">
      <alignment horizontal="center" vertical="center"/>
    </xf>
    <xf numFmtId="0" fontId="24" fillId="4" borderId="674" applyAlignment="1" pivotButton="0" quotePrefix="0" xfId="0">
      <alignment horizontal="center" vertical="center"/>
    </xf>
    <xf numFmtId="0" fontId="24" fillId="4" borderId="742" applyAlignment="1" pivotButton="0" quotePrefix="0" xfId="0">
      <alignment horizontal="center" vertical="center"/>
    </xf>
    <xf numFmtId="0" fontId="24" fillId="4" borderId="187" applyAlignment="1" pivotButton="0" quotePrefix="0" xfId="0">
      <alignment horizontal="center" vertical="center"/>
    </xf>
    <xf numFmtId="0" fontId="24" fillId="4" borderId="872" applyAlignment="1" pivotButton="0" quotePrefix="0" xfId="0">
      <alignment horizontal="center" vertical="center"/>
    </xf>
    <xf numFmtId="0" fontId="29" fillId="7" borderId="12" applyAlignment="1" pivotButton="0" quotePrefix="0" xfId="0">
      <alignment horizontal="left" vertical="center"/>
    </xf>
    <xf numFmtId="0" fontId="12" fillId="4" borderId="739" applyAlignment="1" pivotButton="0" quotePrefix="0" xfId="0">
      <alignment horizontal="center" vertical="center"/>
    </xf>
    <xf numFmtId="49" fontId="12" fillId="4" borderId="722" applyAlignment="1" pivotButton="0" quotePrefix="0" xfId="0">
      <alignment horizontal="center" vertical="center"/>
    </xf>
    <xf numFmtId="0" fontId="3" fillId="4" borderId="879" applyAlignment="1" pivotButton="0" quotePrefix="0" xfId="0">
      <alignment horizontal="left" vertical="center"/>
    </xf>
    <xf numFmtId="0" fontId="44" fillId="7" borderId="728" applyAlignment="1" pivotButton="0" quotePrefix="0" xfId="0">
      <alignment horizontal="center" vertical="center"/>
    </xf>
    <xf numFmtId="0" fontId="44" fillId="7" borderId="871" applyAlignment="1" pivotButton="0" quotePrefix="0" xfId="0">
      <alignment horizontal="center" vertical="center"/>
    </xf>
    <xf numFmtId="0" fontId="44" fillId="7" borderId="730" applyAlignment="1" pivotButton="0" quotePrefix="0" xfId="0">
      <alignment horizontal="center" vertical="center"/>
    </xf>
    <xf numFmtId="0" fontId="44" fillId="7" borderId="729" applyAlignment="1" pivotButton="0" quotePrefix="0" xfId="0">
      <alignment horizontal="center" vertical="center"/>
    </xf>
    <xf numFmtId="0" fontId="44" fillId="7" borderId="731" applyAlignment="1" pivotButton="0" quotePrefix="0" xfId="0">
      <alignment horizontal="center" vertical="center"/>
    </xf>
    <xf numFmtId="0" fontId="68" fillId="0" borderId="1" pivotButton="0" quotePrefix="0" xfId="0"/>
    <xf numFmtId="0" fontId="68" fillId="2" borderId="1" pivotButton="0" quotePrefix="0" xfId="0"/>
    <xf numFmtId="0" fontId="25" fillId="0" borderId="724" applyAlignment="1" pivotButton="0" quotePrefix="0" xfId="0">
      <alignment horizontal="left" vertical="center"/>
    </xf>
    <xf numFmtId="0" fontId="11" fillId="7" borderId="739" applyAlignment="1" pivotButton="0" quotePrefix="0" xfId="0">
      <alignment horizontal="left" vertical="center"/>
    </xf>
    <xf numFmtId="0" fontId="25" fillId="0" borderId="742" applyAlignment="1" pivotButton="0" quotePrefix="0" xfId="0">
      <alignment horizontal="left" vertical="center"/>
    </xf>
    <xf numFmtId="0" fontId="25" fillId="7" borderId="742" applyAlignment="1" pivotButton="0" quotePrefix="0" xfId="0">
      <alignment horizontal="left" vertical="center"/>
    </xf>
    <xf numFmtId="0" fontId="29" fillId="7" borderId="752" applyAlignment="1" pivotButton="0" quotePrefix="0" xfId="0">
      <alignment horizontal="center" vertical="center"/>
    </xf>
    <xf numFmtId="0" fontId="24" fillId="7" borderId="1034" applyAlignment="1" pivotButton="0" quotePrefix="0" xfId="0">
      <alignment horizontal="center" vertical="center"/>
    </xf>
    <xf numFmtId="0" fontId="24" fillId="7" borderId="1032" applyAlignment="1" pivotButton="0" quotePrefix="0" xfId="0">
      <alignment horizontal="center" vertical="center"/>
    </xf>
    <xf numFmtId="0" fontId="24" fillId="0" borderId="1253" applyAlignment="1" pivotButton="0" quotePrefix="0" xfId="0">
      <alignment horizontal="center" vertical="center"/>
    </xf>
    <xf numFmtId="0" fontId="2" fillId="0" borderId="1254" pivotButton="0" quotePrefix="0" xfId="0"/>
    <xf numFmtId="0" fontId="24" fillId="7" borderId="1255" applyAlignment="1" pivotButton="0" quotePrefix="0" xfId="0">
      <alignment horizontal="center" vertical="center"/>
    </xf>
    <xf numFmtId="0" fontId="24" fillId="7" borderId="1253" applyAlignment="1" pivotButton="0" quotePrefix="0" xfId="0">
      <alignment horizontal="center" vertical="center"/>
    </xf>
    <xf numFmtId="49" fontId="29" fillId="2" borderId="891" applyAlignment="1" pivotButton="0" quotePrefix="0" xfId="0">
      <alignment horizontal="center" vertical="center"/>
    </xf>
    <xf numFmtId="0" fontId="28" fillId="0" borderId="725" applyAlignment="1" pivotButton="0" quotePrefix="0" xfId="0">
      <alignment horizontal="left" vertical="center"/>
    </xf>
    <xf numFmtId="0" fontId="28" fillId="0" borderId="739" applyAlignment="1" pivotButton="0" quotePrefix="0" xfId="0">
      <alignment horizontal="left" vertical="center"/>
    </xf>
    <xf numFmtId="0" fontId="24" fillId="0" borderId="1256" applyAlignment="1" pivotButton="0" quotePrefix="0" xfId="0">
      <alignment horizontal="center" vertical="center"/>
    </xf>
    <xf numFmtId="0" fontId="24" fillId="7" borderId="1257" applyAlignment="1" pivotButton="0" quotePrefix="0" xfId="0">
      <alignment horizontal="center" vertical="center"/>
    </xf>
    <xf numFmtId="0" fontId="24" fillId="7" borderId="1256" applyAlignment="1" pivotButton="0" quotePrefix="0" xfId="0">
      <alignment horizontal="center" vertical="center"/>
    </xf>
    <xf numFmtId="0" fontId="24" fillId="7" borderId="1258" applyAlignment="1" pivotButton="0" quotePrefix="0" xfId="0">
      <alignment horizontal="center" vertical="center"/>
    </xf>
    <xf numFmtId="0" fontId="2" fillId="0" borderId="1259" pivotButton="0" quotePrefix="0" xfId="0"/>
    <xf numFmtId="0" fontId="24" fillId="0" borderId="1257" applyAlignment="1" pivotButton="0" quotePrefix="0" xfId="0">
      <alignment horizontal="center" vertical="center"/>
    </xf>
    <xf numFmtId="49" fontId="29" fillId="2" borderId="717" applyAlignment="1" pivotButton="0" quotePrefix="0" xfId="0">
      <alignment horizontal="center" vertical="center"/>
    </xf>
    <xf numFmtId="0" fontId="28" fillId="0" borderId="1" applyAlignment="1" pivotButton="0" quotePrefix="0" xfId="0">
      <alignment horizontal="left" vertical="center"/>
    </xf>
    <xf numFmtId="0" fontId="24" fillId="0" borderId="1258" applyAlignment="1" pivotButton="0" quotePrefix="0" xfId="0">
      <alignment horizontal="center" vertical="center"/>
    </xf>
    <xf numFmtId="0" fontId="24" fillId="0" borderId="1032" applyAlignment="1" pivotButton="0" quotePrefix="0" xfId="0">
      <alignment horizontal="center" vertical="center"/>
    </xf>
    <xf numFmtId="0" fontId="23" fillId="7" borderId="16" pivotButton="0" quotePrefix="0" xfId="0"/>
    <xf numFmtId="0" fontId="29" fillId="7" borderId="1257" applyAlignment="1" pivotButton="0" quotePrefix="0" xfId="0">
      <alignment horizontal="center" vertical="center"/>
    </xf>
    <xf numFmtId="0" fontId="29" fillId="7" borderId="1260" applyAlignment="1" pivotButton="0" quotePrefix="0" xfId="0">
      <alignment horizontal="center" vertical="center"/>
    </xf>
    <xf numFmtId="0" fontId="2" fillId="0" borderId="1261" pivotButton="0" quotePrefix="0" xfId="0"/>
    <xf numFmtId="0" fontId="29" fillId="7" borderId="1032" applyAlignment="1" pivotButton="0" quotePrefix="0" xfId="0">
      <alignment horizontal="center" vertical="center"/>
    </xf>
    <xf numFmtId="0" fontId="29" fillId="7" borderId="74" applyAlignment="1" pivotButton="0" quotePrefix="0" xfId="0">
      <alignment vertical="center"/>
    </xf>
    <xf numFmtId="0" fontId="29" fillId="7" borderId="873" applyAlignment="1" pivotButton="0" quotePrefix="0" xfId="0">
      <alignment vertical="center"/>
    </xf>
    <xf numFmtId="0" fontId="29" fillId="7" borderId="172" applyAlignment="1" pivotButton="0" quotePrefix="0" xfId="0">
      <alignment vertical="center"/>
    </xf>
    <xf numFmtId="0" fontId="29" fillId="7" borderId="19" applyAlignment="1" pivotButton="0" quotePrefix="0" xfId="0">
      <alignment vertical="center"/>
    </xf>
    <xf numFmtId="0" fontId="29" fillId="7" borderId="874" applyAlignment="1" pivotButton="0" quotePrefix="0" xfId="0">
      <alignment vertical="center"/>
    </xf>
    <xf numFmtId="0" fontId="29" fillId="7" borderId="758" applyAlignment="1" pivotButton="0" quotePrefix="0" xfId="0">
      <alignment vertical="center"/>
    </xf>
    <xf numFmtId="0" fontId="29" fillId="7" borderId="85" applyAlignment="1" pivotButton="0" quotePrefix="0" xfId="0">
      <alignment vertical="center"/>
    </xf>
    <xf numFmtId="0" fontId="29" fillId="7" borderId="737" applyAlignment="1" pivotButton="0" quotePrefix="0" xfId="0">
      <alignment vertical="center"/>
    </xf>
    <xf numFmtId="0" fontId="29" fillId="7" borderId="866" applyAlignment="1" pivotButton="0" quotePrefix="0" xfId="0">
      <alignment vertical="center"/>
    </xf>
    <xf numFmtId="0" fontId="29" fillId="7" borderId="872" applyAlignment="1" pivotButton="0" quotePrefix="0" xfId="0">
      <alignment vertical="center"/>
    </xf>
    <xf numFmtId="0" fontId="24" fillId="7" borderId="1262" applyAlignment="1" pivotButton="0" quotePrefix="0" xfId="0">
      <alignment horizontal="center" vertical="center"/>
    </xf>
    <xf numFmtId="0" fontId="29" fillId="7" borderId="1263" applyAlignment="1" pivotButton="0" quotePrefix="0" xfId="0">
      <alignment horizontal="center" vertical="center"/>
    </xf>
    <xf numFmtId="0" fontId="29" fillId="7" borderId="876" applyAlignment="1" pivotButton="0" quotePrefix="0" xfId="0">
      <alignment horizontal="center" vertical="center"/>
    </xf>
    <xf numFmtId="0" fontId="25" fillId="7" borderId="935" applyAlignment="1" pivotButton="0" quotePrefix="0" xfId="0">
      <alignment horizontal="left" vertical="center"/>
    </xf>
    <xf numFmtId="0" fontId="24" fillId="7" borderId="1264" applyAlignment="1" pivotButton="0" quotePrefix="0" xfId="0">
      <alignment horizontal="center" vertical="center"/>
    </xf>
    <xf numFmtId="0" fontId="24" fillId="0" borderId="1263" applyAlignment="1" pivotButton="0" quotePrefix="0" xfId="0">
      <alignment horizontal="center" vertical="center"/>
    </xf>
    <xf numFmtId="0" fontId="19" fillId="0" borderId="731" applyAlignment="1" pivotButton="0" quotePrefix="0" xfId="0">
      <alignment horizontal="center" vertical="center"/>
    </xf>
    <xf numFmtId="0" fontId="24" fillId="7" borderId="904" applyAlignment="1" pivotButton="0" quotePrefix="0" xfId="0">
      <alignment horizontal="center" vertical="center"/>
    </xf>
    <xf numFmtId="49" fontId="24" fillId="7" borderId="1000" applyAlignment="1" pivotButton="0" quotePrefix="0" xfId="0">
      <alignment horizontal="center" vertical="center"/>
    </xf>
    <xf numFmtId="0" fontId="25" fillId="7" borderId="1265" applyAlignment="1" pivotButton="0" quotePrefix="0" xfId="0">
      <alignment horizontal="left" vertical="center"/>
    </xf>
    <xf numFmtId="0" fontId="25" fillId="7" borderId="998" applyAlignment="1" pivotButton="0" quotePrefix="0" xfId="0">
      <alignment horizontal="left" vertical="center"/>
    </xf>
    <xf numFmtId="0" fontId="24" fillId="7" borderId="1000" applyAlignment="1" pivotButton="0" quotePrefix="0" xfId="0">
      <alignment horizontal="center" vertical="center"/>
    </xf>
    <xf numFmtId="0" fontId="24" fillId="7" borderId="1007" applyAlignment="1" pivotButton="0" quotePrefix="0" xfId="0">
      <alignment horizontal="center" vertical="center"/>
    </xf>
    <xf numFmtId="0" fontId="24" fillId="7" borderId="1265" applyAlignment="1" pivotButton="0" quotePrefix="0" xfId="0">
      <alignment horizontal="center" vertical="center"/>
    </xf>
    <xf numFmtId="0" fontId="24" fillId="7" borderId="1001" applyAlignment="1" pivotButton="0" quotePrefix="0" xfId="0">
      <alignment horizontal="center" vertical="center"/>
    </xf>
    <xf numFmtId="0" fontId="24" fillId="7" borderId="1266" applyAlignment="1" pivotButton="0" quotePrefix="0" xfId="0">
      <alignment horizontal="center" vertical="center"/>
    </xf>
    <xf numFmtId="0" fontId="24" fillId="7" borderId="1002" applyAlignment="1" pivotButton="0" quotePrefix="0" xfId="0">
      <alignment horizontal="center" vertical="center"/>
    </xf>
    <xf numFmtId="0" fontId="24" fillId="7" borderId="1004" applyAlignment="1" pivotButton="0" quotePrefix="0" xfId="0">
      <alignment horizontal="center" vertical="center"/>
    </xf>
    <xf numFmtId="0" fontId="24" fillId="7" borderId="1005" applyAlignment="1" pivotButton="0" quotePrefix="0" xfId="0">
      <alignment horizontal="center" vertical="center"/>
    </xf>
    <xf numFmtId="0" fontId="24" fillId="7" borderId="1006" applyAlignment="1" pivotButton="0" quotePrefix="0" xfId="0">
      <alignment horizontal="center" vertical="center"/>
    </xf>
    <xf numFmtId="0" fontId="24" fillId="7" borderId="1267" applyAlignment="1" pivotButton="0" quotePrefix="0" xfId="0">
      <alignment horizontal="center" vertical="center"/>
    </xf>
    <xf numFmtId="0" fontId="24" fillId="7" borderId="999" applyAlignment="1" pivotButton="0" quotePrefix="0" xfId="0">
      <alignment horizontal="center" vertical="center"/>
    </xf>
    <xf numFmtId="0" fontId="24" fillId="7" borderId="1268" applyAlignment="1" pivotButton="0" quotePrefix="0" xfId="0">
      <alignment horizontal="center" vertical="center"/>
    </xf>
    <xf numFmtId="0" fontId="27" fillId="7" borderId="999" applyAlignment="1" pivotButton="0" quotePrefix="0" xfId="0">
      <alignment horizontal="center" vertical="center"/>
    </xf>
    <xf numFmtId="0" fontId="24" fillId="7" borderId="999" applyAlignment="1" pivotButton="0" quotePrefix="0" xfId="0">
      <alignment horizontal="left" vertical="center"/>
    </xf>
    <xf numFmtId="0" fontId="29" fillId="0" borderId="1269" applyAlignment="1" pivotButton="0" quotePrefix="0" xfId="0">
      <alignment horizontal="center" vertical="center"/>
    </xf>
    <xf numFmtId="0" fontId="29" fillId="0" borderId="975" applyAlignment="1" pivotButton="0" quotePrefix="0" xfId="0">
      <alignment horizontal="center" vertical="center"/>
    </xf>
    <xf numFmtId="0" fontId="29" fillId="0" borderId="971" applyAlignment="1" pivotButton="0" quotePrefix="0" xfId="0">
      <alignment horizontal="center" vertical="center"/>
    </xf>
    <xf numFmtId="0" fontId="29" fillId="0" borderId="1270" applyAlignment="1" pivotButton="0" quotePrefix="0" xfId="0">
      <alignment horizontal="center" vertical="center"/>
    </xf>
    <xf numFmtId="0" fontId="29" fillId="0" borderId="1271" applyAlignment="1" pivotButton="0" quotePrefix="0" xfId="0">
      <alignment horizontal="center" vertical="center"/>
    </xf>
    <xf numFmtId="0" fontId="29" fillId="0" borderId="559" applyAlignment="1" pivotButton="0" quotePrefix="0" xfId="0">
      <alignment horizontal="center" vertical="center"/>
    </xf>
    <xf numFmtId="0" fontId="29" fillId="0" borderId="1272" applyAlignment="1" pivotButton="0" quotePrefix="0" xfId="0">
      <alignment horizontal="center" vertical="center"/>
    </xf>
    <xf numFmtId="0" fontId="29" fillId="0" borderId="797" applyAlignment="1" pivotButton="0" quotePrefix="0" xfId="0">
      <alignment horizontal="center" vertical="center"/>
    </xf>
    <xf numFmtId="0" fontId="29" fillId="0" borderId="74" applyAlignment="1" pivotButton="0" quotePrefix="0" xfId="0">
      <alignment vertical="center"/>
    </xf>
    <xf numFmtId="0" fontId="29" fillId="0" borderId="674" applyAlignment="1" pivotButton="0" quotePrefix="0" xfId="0">
      <alignment vertical="center"/>
    </xf>
    <xf numFmtId="0" fontId="29" fillId="0" borderId="742" applyAlignment="1" pivotButton="0" quotePrefix="0" xfId="0">
      <alignment vertical="center"/>
    </xf>
    <xf numFmtId="0" fontId="22" fillId="0" borderId="1032" applyAlignment="1" pivotButton="0" quotePrefix="0" xfId="0">
      <alignment horizontal="center" vertical="center"/>
    </xf>
    <xf numFmtId="0" fontId="22" fillId="0" borderId="736" applyAlignment="1" pivotButton="0" quotePrefix="0" xfId="0">
      <alignment horizontal="center" vertical="center"/>
    </xf>
    <xf numFmtId="0" fontId="29" fillId="0" borderId="1273" applyAlignment="1" pivotButton="0" quotePrefix="0" xfId="0">
      <alignment horizontal="center" vertical="center"/>
    </xf>
    <xf numFmtId="0" fontId="29" fillId="0" borderId="1274" applyAlignment="1" pivotButton="0" quotePrefix="0" xfId="0">
      <alignment horizontal="center" vertical="center"/>
    </xf>
    <xf numFmtId="0" fontId="29" fillId="0" borderId="527" applyAlignment="1" pivotButton="0" quotePrefix="0" xfId="0">
      <alignment horizontal="center" vertical="center"/>
    </xf>
    <xf numFmtId="0" fontId="29" fillId="0" borderId="723" applyAlignment="1" pivotButton="0" quotePrefix="0" xfId="0">
      <alignment vertical="center"/>
    </xf>
    <xf numFmtId="0" fontId="29" fillId="0" borderId="725" applyAlignment="1" pivotButton="0" quotePrefix="0" xfId="0">
      <alignment vertical="center"/>
    </xf>
    <xf numFmtId="0" fontId="29" fillId="0" borderId="739" applyAlignment="1" pivotButton="0" quotePrefix="0" xfId="0">
      <alignment vertical="center"/>
    </xf>
    <xf numFmtId="0" fontId="29" fillId="0" borderId="1275" applyAlignment="1" pivotButton="0" quotePrefix="0" xfId="0">
      <alignment horizontal="center" vertical="center"/>
    </xf>
    <xf numFmtId="0" fontId="2" fillId="0" borderId="1276" pivotButton="0" quotePrefix="0" xfId="0"/>
    <xf numFmtId="0" fontId="2" fillId="0" borderId="1277" pivotButton="0" quotePrefix="0" xfId="0"/>
    <xf numFmtId="0" fontId="29" fillId="0" borderId="908" applyAlignment="1" pivotButton="0" quotePrefix="0" xfId="0">
      <alignment horizontal="center" vertical="center"/>
    </xf>
    <xf numFmtId="0" fontId="29" fillId="0" borderId="85" applyAlignment="1" pivotButton="0" quotePrefix="0" xfId="0">
      <alignment horizontal="center" vertical="center"/>
    </xf>
    <xf numFmtId="0" fontId="29" fillId="0" borderId="859" applyAlignment="1" pivotButton="0" quotePrefix="0" xfId="0">
      <alignment vertical="center"/>
    </xf>
    <xf numFmtId="0" fontId="29" fillId="0" borderId="860" applyAlignment="1" pivotButton="0" quotePrefix="0" xfId="0">
      <alignment horizontal="center" vertical="center"/>
    </xf>
    <xf numFmtId="0" fontId="29" fillId="0" borderId="859" applyAlignment="1" pivotButton="0" quotePrefix="0" xfId="0">
      <alignment horizontal="center" vertical="center"/>
    </xf>
    <xf numFmtId="0" fontId="29" fillId="0" borderId="864" applyAlignment="1" pivotButton="0" quotePrefix="0" xfId="0">
      <alignment horizontal="center" vertical="center"/>
    </xf>
    <xf numFmtId="0" fontId="11" fillId="0" borderId="235" applyAlignment="1" pivotButton="0" quotePrefix="0" xfId="0">
      <alignment horizontal="center" vertical="center"/>
    </xf>
    <xf numFmtId="0" fontId="2" fillId="0" borderId="235" pivotButton="0" quotePrefix="0" xfId="0"/>
    <xf numFmtId="0" fontId="11" fillId="0" borderId="1278" applyAlignment="1" pivotButton="0" quotePrefix="0" xfId="0">
      <alignment horizontal="center" vertical="center"/>
    </xf>
    <xf numFmtId="0" fontId="2" fillId="0" borderId="1273" pivotButton="0" quotePrefix="0" xfId="0"/>
    <xf numFmtId="0" fontId="11" fillId="0" borderId="1279" applyAlignment="1" pivotButton="0" quotePrefix="0" xfId="0">
      <alignment horizontal="center" vertical="center"/>
    </xf>
    <xf numFmtId="49" fontId="28" fillId="0" borderId="998" applyAlignment="1" pivotButton="0" quotePrefix="0" xfId="0">
      <alignment horizontal="left" vertical="center"/>
    </xf>
    <xf numFmtId="0" fontId="29" fillId="0" borderId="1001" applyAlignment="1" pivotButton="0" quotePrefix="0" xfId="0">
      <alignment vertical="center"/>
    </xf>
    <xf numFmtId="0" fontId="29" fillId="0" borderId="1007" applyAlignment="1" pivotButton="0" quotePrefix="0" xfId="0">
      <alignment vertical="center"/>
    </xf>
    <xf numFmtId="0" fontId="29" fillId="0" borderId="999" applyAlignment="1" pivotButton="0" quotePrefix="0" xfId="0">
      <alignment vertical="center"/>
    </xf>
    <xf numFmtId="0" fontId="22" fillId="0" borderId="1265" applyAlignment="1" pivotButton="0" quotePrefix="0" xfId="0">
      <alignment horizontal="center" vertical="center"/>
    </xf>
    <xf numFmtId="0" fontId="29" fillId="0" borderId="1265" applyAlignment="1" pivotButton="0" quotePrefix="0" xfId="0">
      <alignment horizontal="center" vertical="center"/>
    </xf>
    <xf numFmtId="0" fontId="22" fillId="0" borderId="1266" applyAlignment="1" pivotButton="0" quotePrefix="0" xfId="0">
      <alignment horizontal="center" vertical="center"/>
    </xf>
    <xf numFmtId="0" fontId="29" fillId="0" borderId="1000" applyAlignment="1" pivotButton="0" quotePrefix="0" xfId="0">
      <alignment vertical="center"/>
    </xf>
    <xf numFmtId="0" fontId="11" fillId="0" borderId="73" applyAlignment="1" pivotButton="0" quotePrefix="0" xfId="0">
      <alignment horizontal="center" vertical="center"/>
    </xf>
    <xf numFmtId="0" fontId="29" fillId="0" borderId="999" applyAlignment="1" pivotButton="0" quotePrefix="0" xfId="0">
      <alignment horizontal="center" vertical="center"/>
    </xf>
    <xf numFmtId="0" fontId="29" fillId="0" borderId="1280" applyAlignment="1" pivotButton="0" quotePrefix="0" xfId="0">
      <alignment horizontal="center" vertical="center"/>
    </xf>
    <xf numFmtId="0" fontId="2" fillId="0" borderId="1280" pivotButton="0" quotePrefix="0" xfId="0"/>
    <xf numFmtId="0" fontId="3" fillId="0" borderId="1281" applyAlignment="1" pivotButton="0" quotePrefix="0" xfId="0">
      <alignment horizontal="left" vertical="center"/>
    </xf>
    <xf numFmtId="0" fontId="2" fillId="0" borderId="1282" pivotButton="0" quotePrefix="0" xfId="0"/>
    <xf numFmtId="0" fontId="2" fillId="0" borderId="1283" pivotButton="0" quotePrefix="0" xfId="0"/>
    <xf numFmtId="0" fontId="3" fillId="0" borderId="1284" applyAlignment="1" pivotButton="0" quotePrefix="0" xfId="0">
      <alignment horizontal="center" vertical="center"/>
    </xf>
    <xf numFmtId="0" fontId="3" fillId="0" borderId="818" applyAlignment="1" pivotButton="0" quotePrefix="0" xfId="0">
      <alignment horizontal="left" vertical="center"/>
    </xf>
    <xf numFmtId="0" fontId="3" fillId="0" borderId="783" applyAlignment="1" pivotButton="0" quotePrefix="0" xfId="0">
      <alignment horizontal="center" vertical="center"/>
    </xf>
    <xf numFmtId="0" fontId="3" fillId="0" borderId="25" applyAlignment="1" pivotButton="0" quotePrefix="0" xfId="0">
      <alignment horizontal="center" vertical="center"/>
    </xf>
    <xf numFmtId="0" fontId="3" fillId="0" borderId="782" applyAlignment="1" pivotButton="0" quotePrefix="0" xfId="0">
      <alignment horizontal="center" vertical="center"/>
    </xf>
    <xf numFmtId="1" fontId="16" fillId="0" borderId="1285" applyAlignment="1" pivotButton="0" quotePrefix="0" xfId="0">
      <alignment horizontal="center" vertical="center"/>
    </xf>
    <xf numFmtId="0" fontId="2" fillId="0" borderId="1286" pivotButton="0" quotePrefix="0" xfId="0"/>
    <xf numFmtId="0" fontId="12" fillId="0" borderId="635" applyAlignment="1" pivotButton="0" quotePrefix="0" xfId="0">
      <alignment horizontal="center" vertical="center"/>
    </xf>
    <xf numFmtId="1" fontId="16" fillId="0" borderId="634" applyAlignment="1" pivotButton="0" quotePrefix="0" xfId="0">
      <alignment horizontal="center" vertical="center"/>
    </xf>
    <xf numFmtId="0" fontId="12" fillId="0" borderId="639" applyAlignment="1" pivotButton="0" quotePrefix="0" xfId="0">
      <alignment horizontal="justify" vertical="center"/>
    </xf>
    <xf numFmtId="49" fontId="12" fillId="0" borderId="638" applyAlignment="1" pivotButton="0" quotePrefix="0" xfId="0">
      <alignment horizontal="center" vertical="center"/>
    </xf>
    <xf numFmtId="0" fontId="12" fillId="0" borderId="642" applyAlignment="1" pivotButton="0" quotePrefix="0" xfId="0">
      <alignment horizontal="justify" vertical="center"/>
    </xf>
    <xf numFmtId="0" fontId="12" fillId="0" borderId="1287" applyAlignment="1" pivotButton="0" quotePrefix="0" xfId="0">
      <alignment horizontal="center" vertical="center"/>
    </xf>
    <xf numFmtId="0" fontId="12" fillId="0" borderId="1288" applyAlignment="1" pivotButton="0" quotePrefix="0" xfId="0">
      <alignment horizontal="center" vertical="center"/>
    </xf>
    <xf numFmtId="0" fontId="12" fillId="0" borderId="1289" applyAlignment="1" pivotButton="0" quotePrefix="0" xfId="0">
      <alignment horizontal="center" vertical="center"/>
    </xf>
    <xf numFmtId="0" fontId="12" fillId="0" borderId="648" applyAlignment="1" pivotButton="0" quotePrefix="0" xfId="0">
      <alignment horizontal="justify" vertical="center"/>
    </xf>
    <xf numFmtId="0" fontId="12" fillId="0" borderId="194" applyAlignment="1" pivotButton="0" quotePrefix="0" xfId="0">
      <alignment vertical="center"/>
    </xf>
    <xf numFmtId="0" fontId="12" fillId="0" borderId="250" applyAlignment="1" pivotButton="0" quotePrefix="0" xfId="0">
      <alignment vertical="center"/>
    </xf>
    <xf numFmtId="0" fontId="29" fillId="7" borderId="1290" applyAlignment="1" pivotButton="0" quotePrefix="0" xfId="0">
      <alignment horizontal="center" vertical="center"/>
    </xf>
    <xf numFmtId="0" fontId="12" fillId="7" borderId="711" applyAlignment="1" pivotButton="0" quotePrefix="0" xfId="0">
      <alignment horizontal="center" vertical="center"/>
    </xf>
    <xf numFmtId="0" fontId="12" fillId="0" borderId="1253" applyAlignment="1" pivotButton="0" quotePrefix="0" xfId="0">
      <alignment horizontal="center" vertical="center"/>
    </xf>
    <xf numFmtId="0" fontId="12" fillId="7" borderId="1255" applyAlignment="1" pivotButton="0" quotePrefix="0" xfId="0">
      <alignment horizontal="center" vertical="center"/>
    </xf>
    <xf numFmtId="0" fontId="12" fillId="7" borderId="1253" applyAlignment="1" pivotButton="0" quotePrefix="0" xfId="0">
      <alignment horizontal="center" vertical="center"/>
    </xf>
    <xf numFmtId="49" fontId="11" fillId="0" borderId="891" applyAlignment="1" pivotButton="0" quotePrefix="0" xfId="0">
      <alignment horizontal="center" vertical="center"/>
    </xf>
    <xf numFmtId="0" fontId="13" fillId="0" borderId="725" applyAlignment="1" pivotButton="0" quotePrefix="0" xfId="0">
      <alignment horizontal="left" vertical="center"/>
    </xf>
    <xf numFmtId="0" fontId="13" fillId="0" borderId="739" applyAlignment="1" pivotButton="0" quotePrefix="0" xfId="0">
      <alignment horizontal="left" vertical="center"/>
    </xf>
    <xf numFmtId="0" fontId="12" fillId="0" borderId="1256" applyAlignment="1" pivotButton="0" quotePrefix="0" xfId="0">
      <alignment horizontal="center" vertical="center"/>
    </xf>
    <xf numFmtId="0" fontId="12" fillId="7" borderId="1257" applyAlignment="1" pivotButton="0" quotePrefix="0" xfId="0">
      <alignment horizontal="center" vertical="center"/>
    </xf>
    <xf numFmtId="0" fontId="11" fillId="7" borderId="862" applyAlignment="1" pivotButton="0" quotePrefix="0" xfId="0">
      <alignment horizontal="center" vertical="center"/>
    </xf>
    <xf numFmtId="0" fontId="12" fillId="7" borderId="1256" applyAlignment="1" pivotButton="0" quotePrefix="0" xfId="0">
      <alignment horizontal="center" vertical="center"/>
    </xf>
    <xf numFmtId="0" fontId="12" fillId="7" borderId="862" applyAlignment="1" pivotButton="0" quotePrefix="0" xfId="0">
      <alignment horizontal="center" vertical="center"/>
    </xf>
    <xf numFmtId="0" fontId="11" fillId="7" borderId="72" applyAlignment="1" pivotButton="0" quotePrefix="0" xfId="0">
      <alignment horizontal="center" vertical="center"/>
    </xf>
    <xf numFmtId="0" fontId="12" fillId="7" borderId="1258" applyAlignment="1" pivotButton="0" quotePrefix="0" xfId="0">
      <alignment horizontal="center" vertical="center"/>
    </xf>
    <xf numFmtId="0" fontId="12" fillId="7" borderId="1279" applyAlignment="1" pivotButton="0" quotePrefix="0" xfId="0">
      <alignment horizontal="center" vertical="center"/>
    </xf>
    <xf numFmtId="0" fontId="12" fillId="7" borderId="1278" applyAlignment="1" pivotButton="0" quotePrefix="0" xfId="0">
      <alignment horizontal="center" vertical="center"/>
    </xf>
    <xf numFmtId="0" fontId="12" fillId="7" borderId="235" applyAlignment="1" pivotButton="0" quotePrefix="0" xfId="0">
      <alignment horizontal="center" vertical="center"/>
    </xf>
    <xf numFmtId="0" fontId="12" fillId="7" borderId="1291" applyAlignment="1" pivotButton="0" quotePrefix="0" xfId="0">
      <alignment horizontal="center" vertical="center"/>
    </xf>
    <xf numFmtId="0" fontId="12" fillId="7" borderId="1292" applyAlignment="1" pivotButton="0" quotePrefix="0" xfId="0">
      <alignment horizontal="center" vertical="center"/>
    </xf>
    <xf numFmtId="0" fontId="2" fillId="0" borderId="1292" pivotButton="0" quotePrefix="0" xfId="0"/>
    <xf numFmtId="0" fontId="12" fillId="7" borderId="1293" applyAlignment="1" pivotButton="0" quotePrefix="0" xfId="0">
      <alignment horizontal="center" vertical="center"/>
    </xf>
    <xf numFmtId="49" fontId="11" fillId="0" borderId="717" applyAlignment="1" pivotButton="0" quotePrefix="0" xfId="0">
      <alignment horizontal="center" vertical="center"/>
    </xf>
    <xf numFmtId="0" fontId="12" fillId="0" borderId="72" applyAlignment="1" pivotButton="0" quotePrefix="0" xfId="0">
      <alignment horizontal="center" vertical="center"/>
    </xf>
    <xf numFmtId="0" fontId="12" fillId="0" borderId="1257" applyAlignment="1" pivotButton="0" quotePrefix="0" xfId="0">
      <alignment horizontal="center" vertical="center"/>
    </xf>
    <xf numFmtId="0" fontId="12" fillId="0" borderId="1258" applyAlignment="1" pivotButton="0" quotePrefix="0" xfId="0">
      <alignment horizontal="center" vertical="center"/>
    </xf>
    <xf numFmtId="0" fontId="12" fillId="0" borderId="867" applyAlignment="1" pivotButton="0" quotePrefix="0" xfId="0">
      <alignment horizontal="center" vertical="center"/>
    </xf>
    <xf numFmtId="0" fontId="12" fillId="0" borderId="1279" applyAlignment="1" pivotButton="0" quotePrefix="0" xfId="0">
      <alignment horizontal="center" vertical="center"/>
    </xf>
    <xf numFmtId="0" fontId="12" fillId="0" borderId="1255" applyAlignment="1" pivotButton="0" quotePrefix="0" xfId="0">
      <alignment horizontal="center" vertical="center"/>
    </xf>
    <xf numFmtId="0" fontId="12" fillId="0" borderId="1278" applyAlignment="1" pivotButton="0" quotePrefix="0" xfId="0">
      <alignment horizontal="center" vertical="center"/>
    </xf>
    <xf numFmtId="0" fontId="12" fillId="0" borderId="235" applyAlignment="1" pivotButton="0" quotePrefix="0" xfId="0">
      <alignment horizontal="center" vertical="center"/>
    </xf>
    <xf numFmtId="0" fontId="12" fillId="0" borderId="1291" applyAlignment="1" pivotButton="0" quotePrefix="0" xfId="0">
      <alignment horizontal="center" vertical="center"/>
    </xf>
    <xf numFmtId="0" fontId="12" fillId="0" borderId="1292" applyAlignment="1" pivotButton="0" quotePrefix="0" xfId="0">
      <alignment horizontal="center" vertical="center"/>
    </xf>
    <xf numFmtId="0" fontId="12" fillId="7" borderId="234" applyAlignment="1" pivotButton="0" quotePrefix="0" xfId="0">
      <alignment horizontal="center" vertical="center"/>
    </xf>
    <xf numFmtId="0" fontId="12" fillId="7" borderId="1294" applyAlignment="1" pivotButton="0" quotePrefix="0" xfId="0">
      <alignment horizontal="center" vertical="center"/>
    </xf>
    <xf numFmtId="0" fontId="12" fillId="7" borderId="1275" applyAlignment="1" pivotButton="0" quotePrefix="0" xfId="0">
      <alignment horizontal="center" vertical="center"/>
    </xf>
    <xf numFmtId="0" fontId="12" fillId="7" borderId="1295" applyAlignment="1" pivotButton="0" quotePrefix="0" xfId="0">
      <alignment horizontal="center" vertical="center"/>
    </xf>
    <xf numFmtId="0" fontId="12" fillId="7" borderId="1260" applyAlignment="1" pivotButton="0" quotePrefix="0" xfId="0">
      <alignment horizontal="center" vertical="center"/>
    </xf>
    <xf numFmtId="0" fontId="12" fillId="7" borderId="1296" applyAlignment="1" pivotButton="0" quotePrefix="0" xfId="0">
      <alignment horizontal="center" vertical="center"/>
    </xf>
    <xf numFmtId="0" fontId="2" fillId="0" borderId="1297" pivotButton="0" quotePrefix="0" xfId="0"/>
    <xf numFmtId="0" fontId="12" fillId="7" borderId="1298" applyAlignment="1" pivotButton="0" quotePrefix="0" xfId="0">
      <alignment horizontal="center" vertical="center"/>
    </xf>
    <xf numFmtId="0" fontId="2" fillId="0" borderId="1298" pivotButton="0" quotePrefix="0" xfId="0"/>
    <xf numFmtId="0" fontId="12" fillId="7" borderId="1299" applyAlignment="1" pivotButton="0" quotePrefix="0" xfId="0">
      <alignment horizontal="center" vertical="center"/>
    </xf>
    <xf numFmtId="0" fontId="12" fillId="7" borderId="1300" applyAlignment="1" pivotButton="0" quotePrefix="0" xfId="0">
      <alignment horizontal="center" vertical="center"/>
    </xf>
    <xf numFmtId="0" fontId="17" fillId="6" borderId="1" applyAlignment="1" pivotButton="0" quotePrefix="0" xfId="0">
      <alignment horizontal="left" vertical="center"/>
    </xf>
    <xf numFmtId="0" fontId="12" fillId="7" borderId="1301" applyAlignment="1" pivotButton="0" quotePrefix="0" xfId="0">
      <alignment horizontal="center" vertical="center"/>
    </xf>
    <xf numFmtId="0" fontId="12" fillId="7" borderId="1273" applyAlignment="1" pivotButton="0" quotePrefix="0" xfId="0">
      <alignment horizontal="center" vertical="center"/>
    </xf>
    <xf numFmtId="0" fontId="11" fillId="7" borderId="1257" applyAlignment="1" pivotButton="0" quotePrefix="0" xfId="0">
      <alignment horizontal="center" vertical="center"/>
    </xf>
    <xf numFmtId="0" fontId="11" fillId="7" borderId="1260" applyAlignment="1" pivotButton="0" quotePrefix="0" xfId="0">
      <alignment horizontal="center" vertical="center"/>
    </xf>
    <xf numFmtId="0" fontId="11" fillId="7" borderId="74" applyAlignment="1" pivotButton="0" quotePrefix="0" xfId="0">
      <alignment vertical="center"/>
    </xf>
    <xf numFmtId="0" fontId="11" fillId="7" borderId="873" applyAlignment="1" pivotButton="0" quotePrefix="0" xfId="0">
      <alignment vertical="center"/>
    </xf>
    <xf numFmtId="0" fontId="11" fillId="7" borderId="172" applyAlignment="1" pivotButton="0" quotePrefix="0" xfId="0">
      <alignment vertical="center"/>
    </xf>
    <xf numFmtId="0" fontId="11" fillId="7" borderId="19" applyAlignment="1" pivotButton="0" quotePrefix="0" xfId="0">
      <alignment vertical="center"/>
    </xf>
    <xf numFmtId="0" fontId="11" fillId="7" borderId="874" applyAlignment="1" pivotButton="0" quotePrefix="0" xfId="0">
      <alignment vertical="center"/>
    </xf>
    <xf numFmtId="0" fontId="11" fillId="7" borderId="758" applyAlignment="1" pivotButton="0" quotePrefix="0" xfId="0">
      <alignment vertical="center"/>
    </xf>
    <xf numFmtId="0" fontId="11" fillId="7" borderId="85" applyAlignment="1" pivotButton="0" quotePrefix="0" xfId="0">
      <alignment vertical="center"/>
    </xf>
    <xf numFmtId="0" fontId="11" fillId="7" borderId="737" applyAlignment="1" pivotButton="0" quotePrefix="0" xfId="0">
      <alignment vertical="center"/>
    </xf>
    <xf numFmtId="0" fontId="11" fillId="7" borderId="866" applyAlignment="1" pivotButton="0" quotePrefix="0" xfId="0">
      <alignment vertical="center"/>
    </xf>
    <xf numFmtId="0" fontId="11" fillId="7" borderId="872" applyAlignment="1" pivotButton="0" quotePrefix="0" xfId="0">
      <alignment vertical="center"/>
    </xf>
    <xf numFmtId="0" fontId="12" fillId="7" borderId="1262" applyAlignment="1" pivotButton="0" quotePrefix="0" xfId="0">
      <alignment horizontal="center" vertical="center"/>
    </xf>
    <xf numFmtId="0" fontId="11" fillId="7" borderId="1263" applyAlignment="1" pivotButton="0" quotePrefix="0" xfId="0">
      <alignment horizontal="center" vertical="center"/>
    </xf>
    <xf numFmtId="0" fontId="79" fillId="0" borderId="731" applyAlignment="1" pivotButton="0" quotePrefix="0" xfId="0">
      <alignment horizontal="center" vertical="center"/>
    </xf>
    <xf numFmtId="49" fontId="27" fillId="0" borderId="313" applyAlignment="1" pivotButton="0" quotePrefix="0" xfId="0">
      <alignment horizontal="center" vertical="center"/>
    </xf>
    <xf numFmtId="0" fontId="27" fillId="0" borderId="313" applyAlignment="1" pivotButton="0" quotePrefix="0" xfId="0">
      <alignment horizontal="left" vertical="center"/>
    </xf>
    <xf numFmtId="0" fontId="27" fillId="0" borderId="313" applyAlignment="1" pivotButton="0" quotePrefix="0" xfId="0">
      <alignment horizontal="center" vertical="center"/>
    </xf>
    <xf numFmtId="0" fontId="29" fillId="0" borderId="858" applyAlignment="1" pivotButton="0" quotePrefix="0" xfId="0">
      <alignment horizontal="center" vertical="center"/>
    </xf>
    <xf numFmtId="0" fontId="31" fillId="0" borderId="732" applyAlignment="1" pivotButton="0" quotePrefix="0" xfId="0">
      <alignment horizontal="center" vertical="center"/>
    </xf>
    <xf numFmtId="0" fontId="31" fillId="0" borderId="719" applyAlignment="1" pivotButton="0" quotePrefix="0" xfId="0">
      <alignment horizontal="center" vertical="center"/>
    </xf>
    <xf numFmtId="0" fontId="29" fillId="0" borderId="884" applyAlignment="1" pivotButton="0" quotePrefix="0" xfId="0">
      <alignment horizontal="center" vertical="center"/>
    </xf>
    <xf numFmtId="0" fontId="29" fillId="0" borderId="16" applyAlignment="1" pivotButton="0" quotePrefix="0" xfId="0">
      <alignment horizontal="center" vertical="center"/>
    </xf>
    <xf numFmtId="0" fontId="29" fillId="0" borderId="873" applyAlignment="1" pivotButton="0" quotePrefix="0" xfId="0">
      <alignment horizontal="center" vertical="center"/>
    </xf>
    <xf numFmtId="0" fontId="29" fillId="0" borderId="683" applyAlignment="1" pivotButton="0" quotePrefix="0" xfId="0">
      <alignment horizontal="center" vertical="center"/>
    </xf>
    <xf numFmtId="0" fontId="29" fillId="0" borderId="1302" applyAlignment="1" pivotButton="0" quotePrefix="0" xfId="0">
      <alignment horizontal="center" vertical="center"/>
    </xf>
    <xf numFmtId="0" fontId="2" fillId="0" borderId="1303" pivotButton="0" quotePrefix="0" xfId="0"/>
    <xf numFmtId="0" fontId="31" fillId="0" borderId="742" applyAlignment="1" pivotButton="0" quotePrefix="0" xfId="0">
      <alignment horizontal="center" vertical="center"/>
    </xf>
    <xf numFmtId="0" fontId="80" fillId="0" borderId="725" applyAlignment="1" pivotButton="0" quotePrefix="0" xfId="0">
      <alignment horizontal="center" vertical="center"/>
    </xf>
    <xf numFmtId="0" fontId="80" fillId="0" borderId="742" applyAlignment="1" pivotButton="0" quotePrefix="0" xfId="0">
      <alignment horizontal="center" vertical="center"/>
    </xf>
    <xf numFmtId="0" fontId="22" fillId="0" borderId="172" applyAlignment="1" pivotButton="0" quotePrefix="0" xfId="0">
      <alignment horizontal="center" vertical="center"/>
    </xf>
    <xf numFmtId="0" fontId="11" fillId="0" borderId="725" applyAlignment="1" pivotButton="0" quotePrefix="0" xfId="0">
      <alignment horizontal="center" vertical="center"/>
    </xf>
    <xf numFmtId="0" fontId="29" fillId="0" borderId="744" applyAlignment="1" pivotButton="0" quotePrefix="0" xfId="0">
      <alignment vertical="center"/>
    </xf>
    <xf numFmtId="0" fontId="29" fillId="0" borderId="745" applyAlignment="1" pivotButton="0" quotePrefix="0" xfId="0">
      <alignment vertical="center"/>
    </xf>
    <xf numFmtId="0" fontId="80" fillId="0" borderId="746" applyAlignment="1" pivotButton="0" quotePrefix="0" xfId="0">
      <alignment horizontal="center" vertical="center"/>
    </xf>
    <xf numFmtId="0" fontId="29" fillId="0" borderId="1304" applyAlignment="1" pivotButton="0" quotePrefix="0" xfId="0">
      <alignment horizontal="center" vertical="center"/>
    </xf>
    <xf numFmtId="0" fontId="2" fillId="0" borderId="1305" pivotButton="0" quotePrefix="0" xfId="0"/>
    <xf numFmtId="0" fontId="11" fillId="0" borderId="201" applyAlignment="1" pivotButton="0" quotePrefix="0" xfId="0">
      <alignment horizontal="center" vertical="center"/>
    </xf>
    <xf numFmtId="1" fontId="16" fillId="0" borderId="702" applyAlignment="1" pivotButton="0" quotePrefix="0" xfId="0">
      <alignment horizontal="center" vertical="center"/>
    </xf>
    <xf numFmtId="0" fontId="12" fillId="0" borderId="720" applyAlignment="1" pivotButton="0" quotePrefix="0" xfId="0">
      <alignment horizontal="justify" vertical="center"/>
    </xf>
    <xf numFmtId="0" fontId="12" fillId="0" borderId="739" applyAlignment="1" pivotButton="0" quotePrefix="0" xfId="0">
      <alignment horizontal="justify" vertical="center"/>
    </xf>
    <xf numFmtId="0" fontId="12" fillId="0" borderId="776" applyAlignment="1" pivotButton="0" quotePrefix="0" xfId="0">
      <alignment horizontal="justify" vertical="center"/>
    </xf>
    <xf numFmtId="0" fontId="17" fillId="0" borderId="1045" applyAlignment="1" pivotButton="0" quotePrefix="0" xfId="0">
      <alignment horizontal="center" vertical="center"/>
    </xf>
    <xf numFmtId="0" fontId="12" fillId="0" borderId="1046" applyAlignment="1" pivotButton="0" quotePrefix="0" xfId="0">
      <alignment horizontal="center" vertical="center"/>
    </xf>
    <xf numFmtId="0" fontId="16" fillId="0" borderId="1125" applyAlignment="1" pivotButton="0" quotePrefix="0" xfId="0">
      <alignment horizontal="center" vertical="center"/>
    </xf>
    <xf numFmtId="0" fontId="17" fillId="0" borderId="192" applyAlignment="1" pivotButton="0" quotePrefix="0" xfId="0">
      <alignment horizontal="center" vertical="center"/>
    </xf>
    <xf numFmtId="0" fontId="17" fillId="0" borderId="773" applyAlignment="1" pivotButton="0" quotePrefix="0" xfId="0">
      <alignment horizontal="center" vertical="center"/>
    </xf>
    <xf numFmtId="0" fontId="17" fillId="0" borderId="1125" applyAlignment="1" pivotButton="0" quotePrefix="0" xfId="0">
      <alignment horizontal="center" vertical="center"/>
    </xf>
    <xf numFmtId="0" fontId="18" fillId="0" borderId="673" applyAlignment="1" pivotButton="0" quotePrefix="0" xfId="0">
      <alignment horizontal="center" vertical="center"/>
    </xf>
    <xf numFmtId="0" fontId="18" fillId="0" borderId="192" applyAlignment="1" pivotButton="0" quotePrefix="0" xfId="0">
      <alignment horizontal="left" vertical="center"/>
    </xf>
    <xf numFmtId="0" fontId="7" fillId="0" borderId="773" pivotButton="0" quotePrefix="0" xfId="0"/>
    <xf numFmtId="0" fontId="40" fillId="0" borderId="773" applyAlignment="1" pivotButton="0" quotePrefix="0" xfId="0">
      <alignment horizontal="center" vertical="center"/>
    </xf>
    <xf numFmtId="49" fontId="18" fillId="0" borderId="1125" applyAlignment="1" pivotButton="0" quotePrefix="0" xfId="0">
      <alignment horizontal="center" vertical="center"/>
    </xf>
    <xf numFmtId="49" fontId="11" fillId="0" borderId="773" applyAlignment="1" pivotButton="0" quotePrefix="0" xfId="0">
      <alignment horizontal="center" vertical="center"/>
    </xf>
    <xf numFmtId="0" fontId="18" fillId="0" borderId="1306" applyAlignment="1" pivotButton="0" quotePrefix="0" xfId="0">
      <alignment horizontal="center" vertical="center"/>
    </xf>
    <xf numFmtId="0" fontId="18" fillId="0" borderId="670" applyAlignment="1" pivotButton="0" quotePrefix="0" xfId="0">
      <alignment horizontal="center" vertical="center"/>
    </xf>
    <xf numFmtId="0" fontId="18" fillId="0" borderId="1307" applyAlignment="1" pivotButton="0" quotePrefix="0" xfId="0">
      <alignment horizontal="center" vertical="center"/>
    </xf>
    <xf numFmtId="0" fontId="11" fillId="0" borderId="1308" applyAlignment="1" pivotButton="0" quotePrefix="0" xfId="0">
      <alignment horizontal="center" vertical="center"/>
    </xf>
    <xf numFmtId="0" fontId="12" fillId="0" borderId="1309" applyAlignment="1" pivotButton="0" quotePrefix="0" xfId="0">
      <alignment horizontal="center" vertical="center"/>
    </xf>
    <xf numFmtId="0" fontId="16" fillId="0" borderId="1093" applyAlignment="1" pivotButton="0" quotePrefix="0" xfId="0">
      <alignment horizontal="center" vertical="center"/>
    </xf>
    <xf numFmtId="0" fontId="12" fillId="0" borderId="1310" applyAlignment="1" pivotButton="0" quotePrefix="0" xfId="0">
      <alignment horizontal="center" vertical="center"/>
    </xf>
    <xf numFmtId="0" fontId="2" fillId="0" borderId="155" pivotButton="0" quotePrefix="0" xfId="0"/>
    <xf numFmtId="0" fontId="12" fillId="0" borderId="684" applyAlignment="1" pivotButton="0" quotePrefix="0" xfId="0">
      <alignment horizontal="center" vertical="center"/>
    </xf>
    <xf numFmtId="0" fontId="12" fillId="0" borderId="1170" applyAlignment="1" pivotButton="0" quotePrefix="0" xfId="0">
      <alignment horizontal="center" vertical="center"/>
    </xf>
    <xf numFmtId="0" fontId="26" fillId="0" borderId="90" applyAlignment="1" pivotButton="0" quotePrefix="0" xfId="0">
      <alignment horizontal="center" vertical="center"/>
    </xf>
    <xf numFmtId="0" fontId="2" fillId="0" borderId="1311" pivotButton="0" quotePrefix="0" xfId="0"/>
    <xf numFmtId="0" fontId="2" fillId="0" borderId="1312" pivotButton="0" quotePrefix="0" xfId="0"/>
    <xf numFmtId="0" fontId="17" fillId="0" borderId="247" applyAlignment="1" pivotButton="0" quotePrefix="0" xfId="0">
      <alignment horizontal="center"/>
    </xf>
    <xf numFmtId="0" fontId="17" fillId="0" borderId="1313" applyAlignment="1" pivotButton="0" quotePrefix="0" xfId="0">
      <alignment horizontal="center"/>
    </xf>
    <xf numFmtId="0" fontId="17" fillId="6" borderId="206" applyAlignment="1" pivotButton="0" quotePrefix="0" xfId="0">
      <alignment horizontal="center"/>
    </xf>
    <xf numFmtId="0" fontId="17" fillId="6" borderId="247" applyAlignment="1" pivotButton="0" quotePrefix="0" xfId="0">
      <alignment horizontal="center"/>
    </xf>
    <xf numFmtId="0" fontId="17" fillId="6" borderId="1314" applyAlignment="1" pivotButton="0" quotePrefix="0" xfId="0">
      <alignment horizontal="center"/>
    </xf>
    <xf numFmtId="0" fontId="17" fillId="6" borderId="969" applyAlignment="1" pivotButton="0" quotePrefix="0" xfId="0">
      <alignment horizontal="center"/>
    </xf>
    <xf numFmtId="0" fontId="17" fillId="0" borderId="1314" applyAlignment="1" pivotButton="0" quotePrefix="0" xfId="0">
      <alignment horizontal="center"/>
    </xf>
    <xf numFmtId="0" fontId="17" fillId="0" borderId="969" applyAlignment="1" pivotButton="0" quotePrefix="0" xfId="0">
      <alignment horizontal="center"/>
    </xf>
    <xf numFmtId="0" fontId="16" fillId="0" borderId="249" applyAlignment="1" pivotButton="0" quotePrefix="0" xfId="0">
      <alignment horizontal="center"/>
    </xf>
    <xf numFmtId="0" fontId="12" fillId="7" borderId="1315" applyAlignment="1" pivotButton="0" quotePrefix="0" xfId="0">
      <alignment horizontal="center" vertical="center"/>
    </xf>
    <xf numFmtId="0" fontId="29" fillId="7" borderId="1315" applyAlignment="1" pivotButton="0" quotePrefix="0" xfId="0">
      <alignment horizontal="center" vertical="center"/>
    </xf>
    <xf numFmtId="0" fontId="12" fillId="7" borderId="108" applyAlignment="1" pivotButton="0" quotePrefix="0" xfId="0">
      <alignment horizontal="left" vertical="center"/>
    </xf>
    <xf numFmtId="0" fontId="12" fillId="7" borderId="1170" applyAlignment="1" pivotButton="0" quotePrefix="0" xfId="0">
      <alignment horizontal="center" vertical="center"/>
    </xf>
    <xf numFmtId="0" fontId="12" fillId="7" borderId="1316" applyAlignment="1" pivotButton="0" quotePrefix="0" xfId="0">
      <alignment horizontal="center" vertical="center"/>
    </xf>
    <xf numFmtId="0" fontId="12" fillId="7" borderId="121" applyAlignment="1" pivotButton="0" quotePrefix="0" xfId="0">
      <alignment horizontal="left" vertical="center"/>
    </xf>
    <xf numFmtId="49" fontId="12" fillId="7" borderId="1317" applyAlignment="1" pivotButton="0" quotePrefix="0" xfId="0">
      <alignment horizontal="center" vertical="center"/>
    </xf>
    <xf numFmtId="0" fontId="2" fillId="0" borderId="1316" pivotButton="0" quotePrefix="0" xfId="0"/>
    <xf numFmtId="0" fontId="3" fillId="7" borderId="1317" applyAlignment="1" pivotButton="0" quotePrefix="0" xfId="0">
      <alignment horizontal="left" vertical="center"/>
    </xf>
    <xf numFmtId="0" fontId="3" fillId="7" borderId="1223" applyAlignment="1" pivotButton="0" quotePrefix="0" xfId="0">
      <alignment horizontal="left" vertical="center"/>
    </xf>
    <xf numFmtId="0" fontId="12" fillId="7" borderId="1318" applyAlignment="1" pivotButton="0" quotePrefix="0" xfId="0">
      <alignment horizontal="center" vertical="center"/>
    </xf>
    <xf numFmtId="0" fontId="2" fillId="0" borderId="1319" pivotButton="0" quotePrefix="0" xfId="0"/>
    <xf numFmtId="0" fontId="12" fillId="7" borderId="1320" applyAlignment="1" pivotButton="0" quotePrefix="0" xfId="0">
      <alignment horizontal="center" vertical="center"/>
    </xf>
    <xf numFmtId="0" fontId="12" fillId="7" borderId="1321" applyAlignment="1" pivotButton="0" quotePrefix="0" xfId="0">
      <alignment horizontal="center" vertical="center"/>
    </xf>
    <xf numFmtId="0" fontId="2" fillId="0" borderId="1321" pivotButton="0" quotePrefix="0" xfId="0"/>
    <xf numFmtId="0" fontId="12" fillId="7" borderId="1322" applyAlignment="1" pivotButton="0" quotePrefix="0" xfId="0">
      <alignment horizontal="center" vertical="center"/>
    </xf>
    <xf numFmtId="0" fontId="12" fillId="7" borderId="1323" applyAlignment="1" pivotButton="0" quotePrefix="0" xfId="0">
      <alignment horizontal="center" vertical="center"/>
    </xf>
    <xf numFmtId="0" fontId="12" fillId="7" borderId="1324" applyAlignment="1" pivotButton="0" quotePrefix="0" xfId="0">
      <alignment horizontal="center" vertical="center"/>
    </xf>
    <xf numFmtId="0" fontId="12" fillId="7" borderId="1317" applyAlignment="1" pivotButton="0" quotePrefix="0" xfId="0">
      <alignment horizontal="center" vertical="center"/>
    </xf>
    <xf numFmtId="0" fontId="12" fillId="7" borderId="1223" applyAlignment="1" pivotButton="0" quotePrefix="0" xfId="0">
      <alignment horizontal="center" vertical="center"/>
    </xf>
    <xf numFmtId="0" fontId="12" fillId="7" borderId="1317" applyAlignment="1" pivotButton="0" quotePrefix="0" xfId="0">
      <alignment horizontal="left" vertical="center"/>
    </xf>
    <xf numFmtId="49" fontId="12" fillId="0" borderId="1317" applyAlignment="1" pivotButton="0" quotePrefix="0" xfId="0">
      <alignment horizontal="center" vertical="center"/>
    </xf>
    <xf numFmtId="0" fontId="3" fillId="0" borderId="1317" applyAlignment="1" pivotButton="0" quotePrefix="0" xfId="0">
      <alignment horizontal="left" vertical="center"/>
    </xf>
    <xf numFmtId="0" fontId="3" fillId="0" borderId="1223" applyAlignment="1" pivotButton="0" quotePrefix="0" xfId="0">
      <alignment horizontal="left" vertical="center"/>
    </xf>
    <xf numFmtId="0" fontId="12" fillId="0" borderId="1318" applyAlignment="1" pivotButton="0" quotePrefix="0" xfId="0">
      <alignment horizontal="center" vertical="center"/>
    </xf>
    <xf numFmtId="1" fontId="12" fillId="0" borderId="121" applyAlignment="1" pivotButton="0" quotePrefix="0" xfId="0">
      <alignment horizontal="center" vertical="center"/>
    </xf>
    <xf numFmtId="0" fontId="12" fillId="0" borderId="1320" applyAlignment="1" pivotButton="0" quotePrefix="0" xfId="0">
      <alignment horizontal="center" vertical="center"/>
    </xf>
    <xf numFmtId="0" fontId="12" fillId="0" borderId="1321" applyAlignment="1" pivotButton="0" quotePrefix="0" xfId="0">
      <alignment horizontal="center" vertical="center"/>
    </xf>
    <xf numFmtId="0" fontId="12" fillId="0" borderId="1316" applyAlignment="1" pivotButton="0" quotePrefix="0" xfId="0">
      <alignment horizontal="center" vertical="center"/>
    </xf>
    <xf numFmtId="0" fontId="12" fillId="0" borderId="1322" applyAlignment="1" pivotButton="0" quotePrefix="0" xfId="0">
      <alignment horizontal="center" vertical="center"/>
    </xf>
    <xf numFmtId="0" fontId="12" fillId="6" borderId="1170" applyAlignment="1" pivotButton="0" quotePrefix="0" xfId="0">
      <alignment horizontal="center" vertical="center"/>
    </xf>
    <xf numFmtId="0" fontId="12" fillId="0" borderId="1323" applyAlignment="1" pivotButton="0" quotePrefix="0" xfId="0">
      <alignment horizontal="center" vertical="center"/>
    </xf>
    <xf numFmtId="0" fontId="12" fillId="0" borderId="1324" applyAlignment="1" pivotButton="0" quotePrefix="0" xfId="0">
      <alignment horizontal="center" vertical="center"/>
    </xf>
    <xf numFmtId="0" fontId="12" fillId="0" borderId="1317" applyAlignment="1" pivotButton="0" quotePrefix="0" xfId="0">
      <alignment horizontal="center" vertical="center"/>
    </xf>
    <xf numFmtId="0" fontId="12" fillId="0" borderId="1223" applyAlignment="1" pivotButton="0" quotePrefix="0" xfId="0">
      <alignment horizontal="center" vertical="center"/>
    </xf>
    <xf numFmtId="0" fontId="12" fillId="6" borderId="1317" applyAlignment="1" pivotButton="0" quotePrefix="0" xfId="0">
      <alignment horizontal="left" vertical="center"/>
    </xf>
    <xf numFmtId="49" fontId="11" fillId="4" borderId="1317" applyAlignment="1" pivotButton="0" quotePrefix="0" xfId="0">
      <alignment horizontal="center" vertical="center"/>
    </xf>
    <xf numFmtId="0" fontId="13" fillId="4" borderId="1317" applyAlignment="1" pivotButton="0" quotePrefix="0" xfId="0">
      <alignment horizontal="left" vertical="center"/>
    </xf>
    <xf numFmtId="0" fontId="3" fillId="4" borderId="1223" applyAlignment="1" pivotButton="0" quotePrefix="0" xfId="0">
      <alignment horizontal="left" vertical="center"/>
    </xf>
    <xf numFmtId="0" fontId="12" fillId="4" borderId="1318" applyAlignment="1" pivotButton="0" quotePrefix="0" xfId="0">
      <alignment horizontal="center" vertical="center"/>
    </xf>
    <xf numFmtId="1" fontId="12" fillId="4" borderId="121" applyAlignment="1" pivotButton="0" quotePrefix="0" xfId="0">
      <alignment horizontal="center" vertical="center"/>
    </xf>
    <xf numFmtId="0" fontId="12" fillId="4" borderId="1320" applyAlignment="1" pivotButton="0" quotePrefix="0" xfId="0">
      <alignment horizontal="center" vertical="center"/>
    </xf>
    <xf numFmtId="0" fontId="12" fillId="4" borderId="1321" applyAlignment="1" pivotButton="0" quotePrefix="0" xfId="0">
      <alignment horizontal="center" vertical="center"/>
    </xf>
    <xf numFmtId="0" fontId="12" fillId="4" borderId="1316" applyAlignment="1" pivotButton="0" quotePrefix="0" xfId="0">
      <alignment horizontal="center" vertical="center"/>
    </xf>
    <xf numFmtId="0" fontId="12" fillId="4" borderId="1322" applyAlignment="1" pivotButton="0" quotePrefix="0" xfId="0">
      <alignment horizontal="center" vertical="center"/>
    </xf>
    <xf numFmtId="0" fontId="81" fillId="7" borderId="121" applyAlignment="1" pivotButton="0" quotePrefix="0" xfId="0">
      <alignment horizontal="center" vertical="center"/>
    </xf>
    <xf numFmtId="0" fontId="81" fillId="7" borderId="1170" applyAlignment="1" pivotButton="0" quotePrefix="0" xfId="0">
      <alignment horizontal="center" vertical="center"/>
    </xf>
    <xf numFmtId="0" fontId="81" fillId="7" borderId="1324" applyAlignment="1" pivotButton="0" quotePrefix="0" xfId="0">
      <alignment horizontal="center" vertical="center"/>
    </xf>
    <xf numFmtId="0" fontId="81" fillId="7" borderId="1317" applyAlignment="1" pivotButton="0" quotePrefix="0" xfId="0">
      <alignment horizontal="center" vertical="center"/>
    </xf>
    <xf numFmtId="0" fontId="81" fillId="7" borderId="728" applyAlignment="1" pivotButton="0" quotePrefix="0" xfId="0">
      <alignment horizontal="center" vertical="center"/>
    </xf>
    <xf numFmtId="0" fontId="81" fillId="7" borderId="1321" applyAlignment="1" pivotButton="0" quotePrefix="0" xfId="0">
      <alignment horizontal="center" vertical="center"/>
    </xf>
    <xf numFmtId="0" fontId="81" fillId="7" borderId="1320" applyAlignment="1" pivotButton="0" quotePrefix="0" xfId="0">
      <alignment horizontal="center" vertical="center"/>
    </xf>
    <xf numFmtId="0" fontId="81" fillId="7" borderId="1223" applyAlignment="1" pivotButton="0" quotePrefix="0" xfId="0">
      <alignment horizontal="center" vertical="center"/>
    </xf>
    <xf numFmtId="0" fontId="7" fillId="4" borderId="1" pivotButton="0" quotePrefix="0" xfId="0"/>
    <xf numFmtId="49" fontId="11" fillId="7" borderId="1317" applyAlignment="1" pivotButton="0" quotePrefix="0" xfId="0">
      <alignment horizontal="center" vertical="center"/>
    </xf>
    <xf numFmtId="0" fontId="13" fillId="7" borderId="1317" applyAlignment="1" pivotButton="0" quotePrefix="0" xfId="0">
      <alignment horizontal="left" vertical="center"/>
    </xf>
    <xf numFmtId="0" fontId="13" fillId="7" borderId="1223" applyAlignment="1" pivotButton="0" quotePrefix="0" xfId="0">
      <alignment horizontal="left" vertical="center"/>
    </xf>
    <xf numFmtId="0" fontId="12" fillId="7" borderId="1325" applyAlignment="1" pivotButton="0" quotePrefix="0" xfId="0">
      <alignment vertical="center"/>
    </xf>
    <xf numFmtId="0" fontId="12" fillId="7" borderId="1223" applyAlignment="1" pivotButton="0" quotePrefix="0" xfId="0">
      <alignment horizontal="left" vertical="center"/>
    </xf>
    <xf numFmtId="0" fontId="3" fillId="0" borderId="1318" applyAlignment="1" pivotButton="0" quotePrefix="0" xfId="0">
      <alignment horizontal="left" vertical="center"/>
    </xf>
    <xf numFmtId="49" fontId="12" fillId="4" borderId="1317" applyAlignment="1" pivotButton="0" quotePrefix="0" xfId="0">
      <alignment horizontal="center" vertical="center"/>
    </xf>
    <xf numFmtId="0" fontId="3" fillId="4" borderId="1317" applyAlignment="1" pivotButton="0" quotePrefix="0" xfId="0">
      <alignment horizontal="left" vertical="center"/>
    </xf>
    <xf numFmtId="0" fontId="12" fillId="4" borderId="1325" applyAlignment="1" pivotButton="0" quotePrefix="0" xfId="0">
      <alignment horizontal="right" vertical="center"/>
    </xf>
    <xf numFmtId="0" fontId="12" fillId="4" borderId="1223" applyAlignment="1" pivotButton="0" quotePrefix="0" xfId="0">
      <alignment horizontal="left" vertical="center"/>
    </xf>
    <xf numFmtId="0" fontId="3" fillId="12" borderId="1317" applyAlignment="1" pivotButton="0" quotePrefix="0" xfId="0">
      <alignment horizontal="left" vertical="center"/>
    </xf>
    <xf numFmtId="0" fontId="12" fillId="4" borderId="1170" applyAlignment="1" pivotButton="0" quotePrefix="0" xfId="0">
      <alignment horizontal="center" vertical="center"/>
    </xf>
    <xf numFmtId="0" fontId="12" fillId="4" borderId="1323" applyAlignment="1" pivotButton="0" quotePrefix="0" xfId="0">
      <alignment horizontal="center" vertical="center"/>
    </xf>
    <xf numFmtId="0" fontId="12" fillId="4" borderId="1324" applyAlignment="1" pivotButton="0" quotePrefix="0" xfId="0">
      <alignment horizontal="center" vertical="center"/>
    </xf>
    <xf numFmtId="0" fontId="12" fillId="4" borderId="1317" applyAlignment="1" pivotButton="0" quotePrefix="0" xfId="0">
      <alignment horizontal="center" vertical="center"/>
    </xf>
    <xf numFmtId="0" fontId="12" fillId="4" borderId="1223" applyAlignment="1" pivotButton="0" quotePrefix="0" xfId="0">
      <alignment horizontal="center" vertical="center"/>
    </xf>
    <xf numFmtId="0" fontId="12" fillId="4" borderId="1317" applyAlignment="1" pivotButton="0" quotePrefix="0" xfId="0">
      <alignment horizontal="left" vertical="center"/>
    </xf>
    <xf numFmtId="0" fontId="12" fillId="0" borderId="1317" applyAlignment="1" pivotButton="0" quotePrefix="0" xfId="0">
      <alignment horizontal="left" vertical="center"/>
    </xf>
    <xf numFmtId="0" fontId="13" fillId="7" borderId="1318" applyAlignment="1" pivotButton="0" quotePrefix="0" xfId="0">
      <alignment horizontal="left" vertical="center"/>
    </xf>
    <xf numFmtId="0" fontId="12" fillId="7" borderId="1325" applyAlignment="1" pivotButton="0" quotePrefix="0" xfId="0">
      <alignment horizontal="center" vertical="center"/>
    </xf>
    <xf numFmtId="0" fontId="12" fillId="7" borderId="1319" applyAlignment="1" pivotButton="0" quotePrefix="0" xfId="0">
      <alignment horizontal="center" vertical="center"/>
    </xf>
    <xf numFmtId="0" fontId="12" fillId="7" borderId="1223" applyAlignment="1" pivotButton="0" quotePrefix="0" xfId="0">
      <alignment horizontal="right" vertical="center"/>
    </xf>
    <xf numFmtId="0" fontId="12" fillId="0" borderId="1223" applyAlignment="1" pivotButton="0" quotePrefix="0" xfId="0">
      <alignment horizontal="right" vertical="center"/>
    </xf>
    <xf numFmtId="0" fontId="12" fillId="0" borderId="1223" applyAlignment="1" pivotButton="0" quotePrefix="0" xfId="0">
      <alignment horizontal="left" vertical="center"/>
    </xf>
    <xf numFmtId="49" fontId="12" fillId="7" borderId="1318" applyAlignment="1" pivotButton="0" quotePrefix="0" xfId="0">
      <alignment horizontal="center" vertical="center"/>
    </xf>
    <xf numFmtId="0" fontId="3" fillId="7" borderId="1318" applyAlignment="1" pivotButton="0" quotePrefix="0" xfId="0">
      <alignment horizontal="left" vertical="center"/>
    </xf>
    <xf numFmtId="0" fontId="12" fillId="7" borderId="1319" applyAlignment="1" pivotButton="0" quotePrefix="0" xfId="0">
      <alignment horizontal="left" vertical="center"/>
    </xf>
    <xf numFmtId="1" fontId="12" fillId="7" borderId="1326" applyAlignment="1" pivotButton="0" quotePrefix="0" xfId="0">
      <alignment horizontal="center" vertical="center"/>
    </xf>
    <xf numFmtId="0" fontId="12" fillId="7" borderId="1174" applyAlignment="1" pivotButton="0" quotePrefix="0" xfId="0">
      <alignment horizontal="center" vertical="center"/>
    </xf>
    <xf numFmtId="0" fontId="12" fillId="7" borderId="163" applyAlignment="1" pivotButton="0" quotePrefix="0" xfId="0">
      <alignment horizontal="center" vertical="center"/>
    </xf>
    <xf numFmtId="0" fontId="12" fillId="7" borderId="178" applyAlignment="1" pivotButton="0" quotePrefix="0" xfId="0">
      <alignment horizontal="center" vertical="center"/>
    </xf>
    <xf numFmtId="0" fontId="12" fillId="7" borderId="1327" applyAlignment="1" pivotButton="0" quotePrefix="0" xfId="0">
      <alignment horizontal="center" vertical="center"/>
    </xf>
    <xf numFmtId="0" fontId="12" fillId="7" borderId="1316" applyAlignment="1" pivotButton="0" quotePrefix="0" xfId="0">
      <alignment vertical="center"/>
    </xf>
    <xf numFmtId="0" fontId="12" fillId="7" borderId="1323" applyAlignment="1" pivotButton="0" quotePrefix="0" xfId="0">
      <alignment vertical="center"/>
    </xf>
    <xf numFmtId="0" fontId="12" fillId="7" borderId="1320" applyAlignment="1" pivotButton="0" quotePrefix="0" xfId="0">
      <alignment vertical="center"/>
    </xf>
    <xf numFmtId="0" fontId="12" fillId="7" borderId="1324" applyAlignment="1" pivotButton="0" quotePrefix="0" xfId="0">
      <alignment vertical="center"/>
    </xf>
    <xf numFmtId="0" fontId="12" fillId="7" borderId="1317" applyAlignment="1" pivotButton="0" quotePrefix="0" xfId="0">
      <alignment vertical="center"/>
    </xf>
    <xf numFmtId="0" fontId="24" fillId="7" borderId="1318" applyAlignment="1" pivotButton="0" quotePrefix="0" xfId="0">
      <alignment horizontal="left" vertical="center"/>
    </xf>
    <xf numFmtId="0" fontId="24" fillId="7" borderId="1317" applyAlignment="1" pivotButton="0" quotePrefix="0" xfId="0">
      <alignment horizontal="left" vertical="center"/>
    </xf>
    <xf numFmtId="0" fontId="3" fillId="7" borderId="1232" applyAlignment="1" pivotButton="0" quotePrefix="0" xfId="0">
      <alignment horizontal="left" vertical="center"/>
    </xf>
    <xf numFmtId="0" fontId="12" fillId="7" borderId="1232" applyAlignment="1" pivotButton="0" quotePrefix="0" xfId="0">
      <alignment horizontal="center" vertical="center"/>
    </xf>
    <xf numFmtId="1" fontId="12" fillId="7" borderId="1328" applyAlignment="1" pivotButton="0" quotePrefix="0" xfId="0">
      <alignment horizontal="center" vertical="center"/>
    </xf>
    <xf numFmtId="0" fontId="12" fillId="7" borderId="513" applyAlignment="1" pivotButton="0" quotePrefix="0" xfId="0">
      <alignment vertical="center"/>
    </xf>
    <xf numFmtId="0" fontId="12" fillId="7" borderId="247" applyAlignment="1" pivotButton="0" quotePrefix="0" xfId="0">
      <alignment vertical="center"/>
    </xf>
    <xf numFmtId="0" fontId="12" fillId="7" borderId="1314" applyAlignment="1" pivotButton="0" quotePrefix="0" xfId="0">
      <alignment vertical="center"/>
    </xf>
    <xf numFmtId="0" fontId="12" fillId="7" borderId="1313" applyAlignment="1" pivotButton="0" quotePrefix="0" xfId="0">
      <alignment vertical="center"/>
    </xf>
    <xf numFmtId="0" fontId="12" fillId="7" borderId="969" applyAlignment="1" pivotButton="0" quotePrefix="0" xfId="0">
      <alignment vertical="center"/>
    </xf>
    <xf numFmtId="0" fontId="12" fillId="7" borderId="206" applyAlignment="1" pivotButton="0" quotePrefix="0" xfId="0">
      <alignment vertical="center"/>
    </xf>
    <xf numFmtId="0" fontId="12" fillId="7" borderId="1170" applyAlignment="1" pivotButton="0" quotePrefix="0" xfId="0">
      <alignment vertical="center"/>
    </xf>
    <xf numFmtId="0" fontId="12" fillId="7" borderId="130" applyAlignment="1" pivotButton="0" quotePrefix="0" xfId="0">
      <alignment vertical="center"/>
    </xf>
    <xf numFmtId="0" fontId="12" fillId="7" borderId="86" applyAlignment="1" pivotButton="0" quotePrefix="0" xfId="0">
      <alignment horizontal="center" vertical="center"/>
    </xf>
    <xf numFmtId="0" fontId="12" fillId="7" borderId="1329" applyAlignment="1" pivotButton="0" quotePrefix="0" xfId="0">
      <alignment horizontal="center" vertical="center"/>
    </xf>
    <xf numFmtId="0" fontId="12" fillId="7" borderId="1318" applyAlignment="1" pivotButton="0" quotePrefix="0" xfId="0">
      <alignment horizontal="left" vertical="center"/>
    </xf>
    <xf numFmtId="0" fontId="11" fillId="7" borderId="1170" applyAlignment="1" pivotButton="0" quotePrefix="0" xfId="0">
      <alignment horizontal="center" vertical="center"/>
    </xf>
    <xf numFmtId="0" fontId="11" fillId="7" borderId="157" applyAlignment="1" pivotButton="0" quotePrefix="0" xfId="0">
      <alignment horizontal="center" vertical="center"/>
    </xf>
    <xf numFmtId="0" fontId="11" fillId="7" borderId="129" applyAlignment="1" pivotButton="0" quotePrefix="0" xfId="0">
      <alignment horizontal="center" vertical="center"/>
    </xf>
    <xf numFmtId="0" fontId="11" fillId="7" borderId="122" applyAlignment="1" pivotButton="0" quotePrefix="0" xfId="0">
      <alignment horizontal="center" vertical="center"/>
    </xf>
    <xf numFmtId="1" fontId="12" fillId="7" borderId="1317" applyAlignment="1" pivotButton="0" quotePrefix="0" xfId="0">
      <alignment horizontal="center" vertical="center"/>
    </xf>
    <xf numFmtId="1" fontId="12" fillId="0" borderId="1317" applyAlignment="1" pivotButton="0" quotePrefix="0" xfId="0">
      <alignment horizontal="center" vertical="center"/>
    </xf>
    <xf numFmtId="49" fontId="11" fillId="0" borderId="1317" applyAlignment="1" pivotButton="0" quotePrefix="0" xfId="0">
      <alignment horizontal="center" vertical="center"/>
    </xf>
    <xf numFmtId="0" fontId="13" fillId="0" borderId="1317" applyAlignment="1" pivotButton="0" quotePrefix="0" xfId="0">
      <alignment horizontal="left" vertical="center"/>
    </xf>
    <xf numFmtId="0" fontId="13" fillId="0" borderId="1223" applyAlignment="1" pivotButton="0" quotePrefix="0" xfId="0">
      <alignment horizontal="left" vertical="center"/>
    </xf>
    <xf numFmtId="0" fontId="3" fillId="10" borderId="1317" applyAlignment="1" pivotButton="0" quotePrefix="0" xfId="0">
      <alignment horizontal="left" vertical="center"/>
    </xf>
    <xf numFmtId="0" fontId="12" fillId="0" borderId="1327" applyAlignment="1" pivotButton="0" quotePrefix="0" xfId="0">
      <alignment horizontal="center" vertical="center"/>
    </xf>
    <xf numFmtId="49" fontId="11" fillId="7" borderId="1318" applyAlignment="1" pivotButton="0" quotePrefix="0" xfId="0">
      <alignment horizontal="center" vertical="center"/>
    </xf>
    <xf numFmtId="0" fontId="12" fillId="7" borderId="151" applyAlignment="1" pivotButton="0" quotePrefix="0" xfId="0">
      <alignment vertical="center"/>
    </xf>
    <xf numFmtId="0" fontId="12" fillId="7" borderId="1330" applyAlignment="1" pivotButton="0" quotePrefix="0" xfId="0">
      <alignment horizontal="center" vertical="center"/>
    </xf>
    <xf numFmtId="49" fontId="12" fillId="7" borderId="1331" applyAlignment="1" pivotButton="0" quotePrefix="0" xfId="0">
      <alignment horizontal="center" vertical="center"/>
    </xf>
    <xf numFmtId="0" fontId="3" fillId="7" borderId="121" applyAlignment="1" pivotButton="0" quotePrefix="0" xfId="0">
      <alignment horizontal="left" vertical="center"/>
    </xf>
    <xf numFmtId="0" fontId="12" fillId="7" borderId="131" applyAlignment="1" pivotButton="0" quotePrefix="0" xfId="0">
      <alignment vertical="center"/>
    </xf>
    <xf numFmtId="0" fontId="12" fillId="7" borderId="127" applyAlignment="1" pivotButton="0" quotePrefix="0" xfId="0">
      <alignment vertical="center"/>
    </xf>
    <xf numFmtId="49" fontId="12" fillId="7" borderId="1332" applyAlignment="1" pivotButton="0" quotePrefix="0" xfId="0">
      <alignment horizontal="center" vertical="center"/>
    </xf>
    <xf numFmtId="0" fontId="2" fillId="0" borderId="1333" pivotButton="0" quotePrefix="0" xfId="0"/>
    <xf numFmtId="0" fontId="3" fillId="7" borderId="1334" applyAlignment="1" pivotButton="0" quotePrefix="0" xfId="0">
      <alignment horizontal="left" vertical="center"/>
    </xf>
    <xf numFmtId="0" fontId="2" fillId="0" borderId="1335" pivotButton="0" quotePrefix="0" xfId="0"/>
    <xf numFmtId="0" fontId="2" fillId="0" borderId="1336" pivotButton="0" quotePrefix="0" xfId="0"/>
    <xf numFmtId="0" fontId="3" fillId="7" borderId="1335" applyAlignment="1" pivotButton="0" quotePrefix="0" xfId="0">
      <alignment horizontal="left" vertical="center"/>
    </xf>
    <xf numFmtId="0" fontId="12" fillId="7" borderId="1332" applyAlignment="1" pivotButton="0" quotePrefix="0" xfId="0">
      <alignment horizontal="center" vertical="center"/>
    </xf>
    <xf numFmtId="1" fontId="12" fillId="7" borderId="1334" applyAlignment="1" pivotButton="0" quotePrefix="0" xfId="0">
      <alignment horizontal="center" vertical="center"/>
    </xf>
    <xf numFmtId="0" fontId="12" fillId="7" borderId="1337" applyAlignment="1" pivotButton="0" quotePrefix="0" xfId="0">
      <alignment horizontal="center" vertical="center"/>
    </xf>
    <xf numFmtId="0" fontId="12" fillId="7" borderId="1338" applyAlignment="1" pivotButton="0" quotePrefix="0" xfId="0">
      <alignment horizontal="center" vertical="center"/>
    </xf>
    <xf numFmtId="0" fontId="2" fillId="0" borderId="1338" pivotButton="0" quotePrefix="0" xfId="0"/>
    <xf numFmtId="0" fontId="12" fillId="7" borderId="1339" applyAlignment="1" pivotButton="0" quotePrefix="0" xfId="0">
      <alignment horizontal="center" vertical="center"/>
    </xf>
    <xf numFmtId="0" fontId="12" fillId="7" borderId="1340" applyAlignment="1" pivotButton="0" quotePrefix="0" xfId="0">
      <alignment horizontal="center" vertical="center"/>
    </xf>
    <xf numFmtId="0" fontId="12" fillId="7" borderId="1341" applyAlignment="1" pivotButton="0" quotePrefix="0" xfId="0">
      <alignment horizontal="center" vertical="center"/>
    </xf>
    <xf numFmtId="0" fontId="12" fillId="7" borderId="1342" applyAlignment="1" pivotButton="0" quotePrefix="0" xfId="0">
      <alignment horizontal="center" vertical="center"/>
    </xf>
    <xf numFmtId="0" fontId="12" fillId="7" borderId="1336" applyAlignment="1" pivotButton="0" quotePrefix="0" xfId="0">
      <alignment horizontal="center" vertical="center"/>
    </xf>
    <xf numFmtId="0" fontId="12" fillId="7" borderId="1343" applyAlignment="1" pivotButton="0" quotePrefix="0" xfId="0">
      <alignment horizontal="center" vertical="center"/>
    </xf>
    <xf numFmtId="0" fontId="12" fillId="7" borderId="1334" applyAlignment="1" pivotButton="0" quotePrefix="0" xfId="0">
      <alignment vertical="center"/>
    </xf>
    <xf numFmtId="0" fontId="12" fillId="7" borderId="1344" applyAlignment="1" pivotButton="0" quotePrefix="0" xfId="0">
      <alignment horizontal="center" vertical="center"/>
    </xf>
    <xf numFmtId="0" fontId="12" fillId="7" borderId="1334" applyAlignment="1" pivotButton="0" quotePrefix="0" xfId="0">
      <alignment horizontal="center" vertical="center"/>
    </xf>
    <xf numFmtId="0" fontId="12" fillId="7" borderId="1335" applyAlignment="1" pivotButton="0" quotePrefix="0" xfId="0">
      <alignment horizontal="center" vertical="center"/>
    </xf>
    <xf numFmtId="0" fontId="12" fillId="7" borderId="1332" applyAlignment="1" pivotButton="0" quotePrefix="0" xfId="0">
      <alignment horizontal="left" vertical="center"/>
    </xf>
    <xf numFmtId="0" fontId="12" fillId="7" borderId="59" applyAlignment="1" pivotButton="0" quotePrefix="0" xfId="0">
      <alignment horizontal="center" vertical="center"/>
    </xf>
    <xf numFmtId="0" fontId="12" fillId="7" borderId="63" applyAlignment="1" pivotButton="0" quotePrefix="0" xfId="0">
      <alignment horizontal="center" vertical="center"/>
    </xf>
    <xf numFmtId="0" fontId="16" fillId="7" borderId="1139" applyAlignment="1" pivotButton="0" quotePrefix="0" xfId="0">
      <alignment horizontal="center" vertical="center"/>
    </xf>
    <xf numFmtId="0" fontId="12" fillId="7" borderId="1050" applyAlignment="1" pivotButton="0" quotePrefix="0" xfId="0">
      <alignment horizontal="center" vertical="center"/>
    </xf>
    <xf numFmtId="0" fontId="17" fillId="7" borderId="790" applyAlignment="1" pivotButton="0" quotePrefix="0" xfId="0">
      <alignment horizontal="center"/>
    </xf>
    <xf numFmtId="0" fontId="17" fillId="7" borderId="513" applyAlignment="1" pivotButton="0" quotePrefix="0" xfId="0">
      <alignment horizontal="center"/>
    </xf>
    <xf numFmtId="0" fontId="17" fillId="7" borderId="247" applyAlignment="1" pivotButton="0" quotePrefix="0" xfId="0">
      <alignment horizontal="center"/>
    </xf>
    <xf numFmtId="0" fontId="17" fillId="7" borderId="249" applyAlignment="1" pivotButton="0" quotePrefix="0" xfId="0">
      <alignment horizontal="center"/>
    </xf>
    <xf numFmtId="0" fontId="17" fillId="7" borderId="1313" applyAlignment="1" pivotButton="0" quotePrefix="0" xfId="0">
      <alignment horizontal="center"/>
    </xf>
    <xf numFmtId="0" fontId="17" fillId="7" borderId="1314" applyAlignment="1" pivotButton="0" quotePrefix="0" xfId="0">
      <alignment horizontal="center"/>
    </xf>
    <xf numFmtId="0" fontId="12" fillId="7" borderId="1330" applyAlignment="1" pivotButton="0" quotePrefix="0" xfId="0">
      <alignment vertical="center"/>
    </xf>
    <xf numFmtId="0" fontId="12" fillId="7" borderId="1327" applyAlignment="1" pivotButton="0" quotePrefix="0" xfId="0">
      <alignment vertical="center"/>
    </xf>
    <xf numFmtId="0" fontId="11" fillId="7" borderId="1316" applyAlignment="1" pivotButton="0" quotePrefix="0" xfId="0">
      <alignment horizontal="center" vertical="center"/>
    </xf>
    <xf numFmtId="0" fontId="11" fillId="7" borderId="1322" applyAlignment="1" pivotButton="0" quotePrefix="0" xfId="0">
      <alignment horizontal="center" vertical="center"/>
    </xf>
    <xf numFmtId="0" fontId="11" fillId="7" borderId="1320" applyAlignment="1" pivotButton="0" quotePrefix="0" xfId="0">
      <alignment horizontal="center" vertical="center"/>
    </xf>
    <xf numFmtId="0" fontId="11" fillId="7" borderId="1317" applyAlignment="1" pivotButton="0" quotePrefix="0" xfId="0">
      <alignment horizontal="center" vertical="center"/>
    </xf>
    <xf numFmtId="0" fontId="11" fillId="7" borderId="1323" applyAlignment="1" pivotButton="0" quotePrefix="0" xfId="0">
      <alignment horizontal="center" vertical="center"/>
    </xf>
    <xf numFmtId="0" fontId="11" fillId="7" borderId="1324" applyAlignment="1" pivotButton="0" quotePrefix="0" xfId="0">
      <alignment horizontal="center" vertical="center"/>
    </xf>
    <xf numFmtId="0" fontId="11" fillId="7" borderId="1321" applyAlignment="1" pivotButton="0" quotePrefix="0" xfId="0">
      <alignment horizontal="center" vertical="center"/>
    </xf>
    <xf numFmtId="0" fontId="11" fillId="7" borderId="1223" applyAlignment="1" pivotButton="0" quotePrefix="0" xfId="0">
      <alignment horizontal="center" vertical="center"/>
    </xf>
    <xf numFmtId="0" fontId="11" fillId="7" borderId="1318" applyAlignment="1" pivotButton="0" quotePrefix="0" xfId="0">
      <alignment horizontal="center" vertical="center"/>
    </xf>
    <xf numFmtId="0" fontId="12" fillId="6" borderId="1317" applyAlignment="1" pivotButton="0" quotePrefix="0" xfId="0">
      <alignment horizontal="center" vertical="center"/>
    </xf>
    <xf numFmtId="0" fontId="12" fillId="6" borderId="1323" applyAlignment="1" pivotButton="0" quotePrefix="0" xfId="0">
      <alignment horizontal="center" vertical="center"/>
    </xf>
    <xf numFmtId="0" fontId="12" fillId="6" borderId="1316" applyAlignment="1" pivotButton="0" quotePrefix="0" xfId="0">
      <alignment horizontal="center" vertical="center"/>
    </xf>
    <xf numFmtId="0" fontId="12" fillId="6" borderId="1324" applyAlignment="1" pivotButton="0" quotePrefix="0" xfId="0">
      <alignment horizontal="center" vertical="center"/>
    </xf>
    <xf numFmtId="0" fontId="12" fillId="7" borderId="1326" applyAlignment="1" pivotButton="0" quotePrefix="0" xfId="0">
      <alignment vertical="center"/>
    </xf>
    <xf numFmtId="0" fontId="11" fillId="7" borderId="1318" applyAlignment="1" pivotButton="0" quotePrefix="0" xfId="0">
      <alignment horizontal="left" vertical="center"/>
    </xf>
    <xf numFmtId="0" fontId="12" fillId="0" borderId="1325" applyAlignment="1" pivotButton="0" quotePrefix="0" xfId="0">
      <alignment horizontal="center" vertical="center"/>
    </xf>
    <xf numFmtId="0" fontId="12" fillId="0" borderId="1330" applyAlignment="1" pivotButton="0" quotePrefix="0" xfId="0">
      <alignment horizontal="center" vertical="center"/>
    </xf>
    <xf numFmtId="0" fontId="12" fillId="6" borderId="1318" applyAlignment="1" pivotButton="0" quotePrefix="0" xfId="0">
      <alignment horizontal="left" vertical="center"/>
    </xf>
    <xf numFmtId="0" fontId="81" fillId="7" borderId="1322" applyAlignment="1" pivotButton="0" quotePrefix="0" xfId="0">
      <alignment horizontal="center" vertical="center"/>
    </xf>
    <xf numFmtId="49" fontId="12" fillId="7" borderId="218" applyAlignment="1" pivotButton="0" quotePrefix="0" xfId="0">
      <alignment horizontal="center" vertical="center"/>
    </xf>
    <xf numFmtId="0" fontId="12" fillId="7" borderId="1236" applyAlignment="1" pivotButton="0" quotePrefix="0" xfId="0">
      <alignment horizontal="center" vertical="center"/>
    </xf>
    <xf numFmtId="0" fontId="12" fillId="7" borderId="1345" applyAlignment="1" pivotButton="0" quotePrefix="0" xfId="0">
      <alignment horizontal="center" vertical="center"/>
    </xf>
    <xf numFmtId="0" fontId="12" fillId="7" borderId="243" applyAlignment="1" pivotButton="0" quotePrefix="0" xfId="0">
      <alignment horizontal="center" vertical="center"/>
    </xf>
    <xf numFmtId="0" fontId="12" fillId="7" borderId="218" applyAlignment="1" pivotButton="0" quotePrefix="0" xfId="0">
      <alignment horizontal="left" vertical="center"/>
    </xf>
    <xf numFmtId="0" fontId="13" fillId="0" borderId="59" applyAlignment="1" pivotButton="0" quotePrefix="0" xfId="0">
      <alignment vertical="center"/>
    </xf>
    <xf numFmtId="1" fontId="11" fillId="0" borderId="59" applyAlignment="1" pivotButton="0" quotePrefix="0" xfId="0">
      <alignment horizontal="center" vertical="center"/>
    </xf>
    <xf numFmtId="1" fontId="11" fillId="0" borderId="63" applyAlignment="1" pivotButton="0" quotePrefix="0" xfId="0">
      <alignment horizontal="center" vertical="center"/>
    </xf>
    <xf numFmtId="1" fontId="11" fillId="0" borderId="221" applyAlignment="1" pivotButton="0" quotePrefix="0" xfId="0">
      <alignment horizontal="center" vertical="center"/>
    </xf>
    <xf numFmtId="1" fontId="11" fillId="0" borderId="224" applyAlignment="1" pivotButton="0" quotePrefix="0" xfId="0">
      <alignment horizontal="center" vertical="center"/>
    </xf>
    <xf numFmtId="1" fontId="11" fillId="0" borderId="223" applyAlignment="1" pivotButton="0" quotePrefix="0" xfId="0">
      <alignment horizontal="center" vertical="center"/>
    </xf>
    <xf numFmtId="1" fontId="11" fillId="0" borderId="1346" applyAlignment="1" pivotButton="0" quotePrefix="0" xfId="0">
      <alignment horizontal="center" vertical="center"/>
    </xf>
    <xf numFmtId="1" fontId="11" fillId="0" borderId="523" applyAlignment="1" pivotButton="0" quotePrefix="0" xfId="0">
      <alignment horizontal="center" vertical="center"/>
    </xf>
    <xf numFmtId="1" fontId="11" fillId="0" borderId="132" applyAlignment="1" pivotButton="0" quotePrefix="0" xfId="0">
      <alignment horizontal="center" vertical="center"/>
    </xf>
    <xf numFmtId="1" fontId="11" fillId="0" borderId="123" applyAlignment="1" pivotButton="0" quotePrefix="0" xfId="0">
      <alignment horizontal="center" vertical="center"/>
    </xf>
    <xf numFmtId="1" fontId="18" fillId="0" borderId="225" applyAlignment="1" pivotButton="0" quotePrefix="0" xfId="0">
      <alignment horizontal="center" vertical="center"/>
    </xf>
    <xf numFmtId="0" fontId="12" fillId="0" borderId="59" applyAlignment="1" pivotButton="0" quotePrefix="0" xfId="0">
      <alignment horizontal="left" vertical="center"/>
    </xf>
    <xf numFmtId="0" fontId="28" fillId="0" borderId="154" applyAlignment="1" pivotButton="0" quotePrefix="0" xfId="0">
      <alignment horizontal="left" vertical="center"/>
    </xf>
    <xf numFmtId="1" fontId="29" fillId="0" borderId="1317" applyAlignment="1" pivotButton="0" quotePrefix="0" xfId="0">
      <alignment horizontal="center" vertical="center"/>
    </xf>
    <xf numFmtId="1" fontId="29" fillId="0" borderId="1316" applyAlignment="1" pivotButton="0" quotePrefix="0" xfId="0">
      <alignment horizontal="center" vertical="center"/>
    </xf>
    <xf numFmtId="1" fontId="29" fillId="0" borderId="1326" applyAlignment="1" pivotButton="0" quotePrefix="0" xfId="0">
      <alignment horizontal="center" vertical="center"/>
    </xf>
    <xf numFmtId="1" fontId="29" fillId="0" borderId="151" applyAlignment="1" pivotButton="0" quotePrefix="0" xfId="0">
      <alignment horizontal="center" vertical="center"/>
    </xf>
    <xf numFmtId="1" fontId="29" fillId="0" borderId="138" applyAlignment="1" pivotButton="0" quotePrefix="0" xfId="0">
      <alignment horizontal="center" vertical="center"/>
    </xf>
    <xf numFmtId="1" fontId="29" fillId="0" borderId="154" applyAlignment="1" pivotButton="0" quotePrefix="0" xfId="0">
      <alignment horizontal="center" vertical="center"/>
    </xf>
    <xf numFmtId="0" fontId="28" fillId="0" borderId="135" applyAlignment="1" pivotButton="0" quotePrefix="0" xfId="0">
      <alignment vertical="center"/>
    </xf>
    <xf numFmtId="1" fontId="29" fillId="0" borderId="239" applyAlignment="1" pivotButton="0" quotePrefix="0" xfId="0">
      <alignment horizontal="center" vertical="center"/>
    </xf>
    <xf numFmtId="1" fontId="29" fillId="0" borderId="152" applyAlignment="1" pivotButton="0" quotePrefix="0" xfId="0">
      <alignment horizontal="center" vertical="center"/>
    </xf>
    <xf numFmtId="0" fontId="24" fillId="0" borderId="1317" applyAlignment="1" pivotButton="0" quotePrefix="0" xfId="0">
      <alignment horizontal="left" vertical="center"/>
    </xf>
    <xf numFmtId="1" fontId="11" fillId="0" borderId="1317" applyAlignment="1" pivotButton="0" quotePrefix="0" xfId="0">
      <alignment horizontal="center" vertical="center"/>
    </xf>
    <xf numFmtId="1" fontId="11" fillId="0" borderId="1316" applyAlignment="1" pivotButton="0" quotePrefix="0" xfId="0">
      <alignment horizontal="center" vertical="center"/>
    </xf>
    <xf numFmtId="1" fontId="11" fillId="0" borderId="1326" applyAlignment="1" pivotButton="0" quotePrefix="0" xfId="0">
      <alignment horizontal="center" vertical="center"/>
    </xf>
    <xf numFmtId="1" fontId="11" fillId="0" borderId="152" applyAlignment="1" pivotButton="0" quotePrefix="0" xfId="0">
      <alignment horizontal="center" vertical="center"/>
    </xf>
    <xf numFmtId="1" fontId="11" fillId="0" borderId="154" applyAlignment="1" pivotButton="0" quotePrefix="0" xfId="0">
      <alignment horizontal="center" vertical="center"/>
    </xf>
    <xf numFmtId="0" fontId="11" fillId="0" borderId="214" applyAlignment="1" pivotButton="0" quotePrefix="0" xfId="0">
      <alignment horizontal="center" vertical="center"/>
    </xf>
    <xf numFmtId="1" fontId="11" fillId="0" borderId="212" applyAlignment="1" pivotButton="0" quotePrefix="0" xfId="0">
      <alignment horizontal="center" vertical="center"/>
    </xf>
    <xf numFmtId="1" fontId="11" fillId="0" borderId="243" applyAlignment="1" pivotButton="0" quotePrefix="0" xfId="0">
      <alignment horizontal="center" vertical="center"/>
    </xf>
    <xf numFmtId="0" fontId="12" fillId="0" borderId="218" applyAlignment="1" pivotButton="0" quotePrefix="0" xfId="0">
      <alignment horizontal="left" vertical="center"/>
    </xf>
    <xf numFmtId="49" fontId="5" fillId="0" borderId="1347" applyAlignment="1" pivotButton="0" quotePrefix="0" xfId="0">
      <alignment horizontal="center" vertical="center"/>
    </xf>
    <xf numFmtId="49" fontId="5" fillId="0" borderId="61" applyAlignment="1" pivotButton="0" quotePrefix="0" xfId="0">
      <alignment horizontal="center" vertical="center"/>
    </xf>
    <xf numFmtId="1" fontId="5" fillId="0" borderId="1315" applyAlignment="1" pivotButton="0" quotePrefix="0" xfId="0">
      <alignment horizontal="center" vertical="center"/>
    </xf>
    <xf numFmtId="49" fontId="12" fillId="0" borderId="488" applyAlignment="1" pivotButton="0" quotePrefix="0" xfId="0">
      <alignment horizontal="center" vertical="center"/>
    </xf>
    <xf numFmtId="1" fontId="12" fillId="0" borderId="1" pivotButton="0" quotePrefix="0" xfId="0"/>
    <xf numFmtId="0" fontId="3" fillId="0" borderId="1170" applyAlignment="1" pivotButton="0" quotePrefix="0" xfId="0">
      <alignment horizontal="center" vertical="center"/>
    </xf>
    <xf numFmtId="1" fontId="3" fillId="0" borderId="523" applyAlignment="1" pivotButton="0" quotePrefix="0" xfId="0">
      <alignment horizontal="center" vertical="center"/>
    </xf>
    <xf numFmtId="1" fontId="3" fillId="0" borderId="1170" applyAlignment="1" pivotButton="0" quotePrefix="0" xfId="0">
      <alignment horizontal="center" vertical="center"/>
    </xf>
    <xf numFmtId="49" fontId="3" fillId="0" borderId="1348" applyAlignment="1" pivotButton="0" quotePrefix="0" xfId="0">
      <alignment horizontal="center" vertical="center"/>
    </xf>
    <xf numFmtId="49" fontId="3" fillId="0" borderId="1317" applyAlignment="1" pivotButton="0" quotePrefix="0" xfId="0">
      <alignment horizontal="left" vertical="center"/>
    </xf>
    <xf numFmtId="0" fontId="3" fillId="0" borderId="1327" applyAlignment="1" pivotButton="0" quotePrefix="0" xfId="0">
      <alignment horizontal="center" vertical="center"/>
    </xf>
    <xf numFmtId="1" fontId="3" fillId="0" borderId="1324" applyAlignment="1" pivotButton="0" quotePrefix="0" xfId="0">
      <alignment horizontal="center" vertical="center"/>
    </xf>
    <xf numFmtId="1" fontId="3" fillId="0" borderId="150" applyAlignment="1" pivotButton="0" quotePrefix="0" xfId="0">
      <alignment horizontal="center" vertical="center"/>
    </xf>
    <xf numFmtId="49" fontId="3" fillId="0" borderId="1349" applyAlignment="1" pivotButton="0" quotePrefix="0" xfId="0">
      <alignment horizontal="left" vertical="center"/>
    </xf>
    <xf numFmtId="1" fontId="3" fillId="0" borderId="1236" applyAlignment="1" pivotButton="0" quotePrefix="0" xfId="0">
      <alignment horizontal="center" vertical="center"/>
    </xf>
    <xf numFmtId="1" fontId="3" fillId="0" borderId="216" applyAlignment="1" pivotButton="0" quotePrefix="0" xfId="0">
      <alignment horizontal="center" vertical="center"/>
    </xf>
    <xf numFmtId="1" fontId="3" fillId="0" borderId="25" applyAlignment="1" pivotButton="0" quotePrefix="0" xfId="0">
      <alignment horizontal="center" vertical="center"/>
    </xf>
    <xf numFmtId="1" fontId="17" fillId="0" borderId="108" applyAlignment="1" pivotButton="0" quotePrefix="0" xfId="0">
      <alignment horizontal="center" vertical="center"/>
    </xf>
    <xf numFmtId="0" fontId="12" fillId="0" borderId="91" applyAlignment="1" pivotButton="0" quotePrefix="0" xfId="0">
      <alignment horizontal="justify" vertical="center"/>
    </xf>
    <xf numFmtId="49" fontId="16" fillId="0" borderId="121" applyAlignment="1" pivotButton="0" quotePrefix="0" xfId="0">
      <alignment horizontal="center" vertical="center"/>
    </xf>
    <xf numFmtId="0" fontId="12" fillId="0" borderId="1325" applyAlignment="1" pivotButton="0" quotePrefix="0" xfId="0">
      <alignment horizontal="justify" vertical="center"/>
    </xf>
    <xf numFmtId="49" fontId="16" fillId="0" borderId="1317" applyAlignment="1" pivotButton="0" quotePrefix="0" xfId="0">
      <alignment horizontal="center" vertical="center"/>
    </xf>
    <xf numFmtId="49" fontId="12" fillId="0" borderId="121" applyAlignment="1" pivotButton="0" quotePrefix="0" xfId="0">
      <alignment horizontal="center" vertical="center"/>
    </xf>
    <xf numFmtId="49" fontId="12" fillId="0" borderId="1318" applyAlignment="1" pivotButton="0" quotePrefix="0" xfId="0">
      <alignment horizontal="center" vertical="center"/>
    </xf>
    <xf numFmtId="0" fontId="12" fillId="0" borderId="243" applyAlignment="1" pivotButton="0" quotePrefix="0" xfId="0">
      <alignment horizontal="justify" vertical="center"/>
    </xf>
    <xf numFmtId="0" fontId="35" fillId="0" borderId="250" pivotButton="0" quotePrefix="0" xfId="0"/>
    <xf numFmtId="0" fontId="37" fillId="0" borderId="250" pivotButton="0" quotePrefix="0" xfId="0"/>
    <xf numFmtId="0" fontId="48" fillId="0" borderId="1" pivotButton="0" quotePrefix="0" xfId="0"/>
    <xf numFmtId="0" fontId="48" fillId="0" borderId="4" pivotButton="0" quotePrefix="0" xfId="0"/>
    <xf numFmtId="0" fontId="48" fillId="0" borderId="3" pivotButton="0" quotePrefix="0" xfId="0"/>
    <xf numFmtId="0" fontId="48" fillId="0" borderId="33" pivotButton="0" quotePrefix="0" xfId="0"/>
    <xf numFmtId="0" fontId="48" fillId="0" borderId="7" pivotButton="0" quotePrefix="0" xfId="0"/>
    <xf numFmtId="0" fontId="48" fillId="0" borderId="8" pivotButton="0" quotePrefix="0" xfId="0"/>
    <xf numFmtId="0" fontId="48" fillId="0" borderId="11" pivotButton="0" quotePrefix="0" xfId="0"/>
    <xf numFmtId="0" fontId="48" fillId="0" borderId="12" pivotButton="0" quotePrefix="0" xfId="0"/>
    <xf numFmtId="0" fontId="48" fillId="0" borderId="16" pivotButton="0" quotePrefix="0" xfId="0"/>
    <xf numFmtId="0" fontId="48" fillId="0" borderId="17" pivotButton="0" quotePrefix="0" xfId="0"/>
    <xf numFmtId="0" fontId="48" fillId="0" borderId="18" pivotButton="0" quotePrefix="0" xfId="0"/>
    <xf numFmtId="0" fontId="48" fillId="0" borderId="19" pivotButton="0" quotePrefix="0" xfId="0"/>
    <xf numFmtId="0" fontId="48" fillId="0" borderId="544" pivotButton="0" quotePrefix="0" xfId="0"/>
    <xf numFmtId="0" fontId="48" fillId="0" borderId="24" pivotButton="0" quotePrefix="0" xfId="0"/>
    <xf numFmtId="0" fontId="48" fillId="0" borderId="25" pivotButton="0" quotePrefix="0" xfId="0"/>
    <xf numFmtId="0" fontId="48" fillId="0" borderId="26" pivotButton="0" quotePrefix="0" xfId="0"/>
    <xf numFmtId="0" fontId="48" fillId="0" borderId="27" pivotButton="0" quotePrefix="0" xfId="0"/>
    <xf numFmtId="0" fontId="48" fillId="0" borderId="28" pivotButton="0" quotePrefix="0" xfId="0"/>
    <xf numFmtId="0" fontId="16" fillId="0" borderId="196" pivotButton="0" quotePrefix="0" xfId="0"/>
    <xf numFmtId="0" fontId="16" fillId="0" borderId="1049" pivotButton="0" quotePrefix="0" xfId="0"/>
    <xf numFmtId="49" fontId="18" fillId="0" borderId="194" applyAlignment="1" pivotButton="0" quotePrefix="0" xfId="0">
      <alignment horizontal="center" vertical="center"/>
    </xf>
    <xf numFmtId="0" fontId="16" fillId="0" borderId="674" pivotButton="0" quotePrefix="0" xfId="0"/>
    <xf numFmtId="0" fontId="16" fillId="0" borderId="1050" pivotButton="0" quotePrefix="0" xfId="0"/>
    <xf numFmtId="0" fontId="16" fillId="0" borderId="192" pivotButton="0" quotePrefix="0" xfId="0"/>
    <xf numFmtId="0" fontId="16" fillId="0" borderId="773" pivotButton="0" quotePrefix="0" xfId="0"/>
    <xf numFmtId="0" fontId="16" fillId="0" borderId="774" pivotButton="0" quotePrefix="0" xfId="0"/>
    <xf numFmtId="0" fontId="48" fillId="0" borderId="40" pivotButton="0" quotePrefix="0" xfId="0"/>
    <xf numFmtId="0" fontId="48" fillId="0" borderId="13" pivotButton="0" quotePrefix="0" xfId="0"/>
    <xf numFmtId="0" fontId="48" fillId="0" borderId="42" pivotButton="0" quotePrefix="0" xfId="0"/>
    <xf numFmtId="0" fontId="18" fillId="0" borderId="76" applyAlignment="1" pivotButton="0" quotePrefix="0" xfId="0">
      <alignment horizontal="center" vertical="center"/>
    </xf>
    <xf numFmtId="0" fontId="16" fillId="0" borderId="684" pivotButton="0" quotePrefix="0" xfId="0"/>
    <xf numFmtId="0" fontId="16" fillId="0" borderId="897" pivotButton="0" quotePrefix="0" xfId="0"/>
    <xf numFmtId="49" fontId="18" fillId="0" borderId="783" applyAlignment="1" pivotButton="0" quotePrefix="0" xfId="0">
      <alignment horizontal="center" vertical="center"/>
    </xf>
    <xf numFmtId="49" fontId="18" fillId="0" borderId="1350" applyAlignment="1" pivotButton="0" quotePrefix="0" xfId="0">
      <alignment horizontal="center" vertical="center"/>
    </xf>
    <xf numFmtId="49" fontId="18" fillId="0" borderId="784" applyAlignment="1" pivotButton="0" quotePrefix="0" xfId="0">
      <alignment horizontal="center" vertical="center"/>
    </xf>
    <xf numFmtId="0" fontId="16" fillId="0" borderId="667" pivotButton="0" quotePrefix="0" xfId="0"/>
    <xf numFmtId="0" fontId="16" fillId="0" borderId="791" pivotButton="0" quotePrefix="0" xfId="0"/>
    <xf numFmtId="0" fontId="48" fillId="0" borderId="49" pivotButton="0" quotePrefix="0" xfId="0"/>
    <xf numFmtId="0" fontId="48" fillId="0" borderId="21" pivotButton="0" quotePrefix="0" xfId="0"/>
    <xf numFmtId="0" fontId="48" fillId="0" borderId="51" pivotButton="0" quotePrefix="0" xfId="0"/>
    <xf numFmtId="0" fontId="48" fillId="0" borderId="615" pivotButton="0" quotePrefix="0" xfId="0"/>
    <xf numFmtId="0" fontId="48" fillId="0" borderId="489" pivotButton="0" quotePrefix="0" xfId="0"/>
    <xf numFmtId="0" fontId="48" fillId="0" borderId="491" pivotButton="0" quotePrefix="0" xfId="0"/>
    <xf numFmtId="0" fontId="48" fillId="0" borderId="66" pivotButton="0" quotePrefix="0" xfId="0"/>
    <xf numFmtId="0" fontId="48" fillId="0" borderId="65" pivotButton="0" quotePrefix="0" xfId="0"/>
    <xf numFmtId="0" fontId="48" fillId="0" borderId="74" pivotButton="0" quotePrefix="0" xfId="0"/>
    <xf numFmtId="0" fontId="48" fillId="0" borderId="72" pivotButton="0" quotePrefix="0" xfId="0"/>
    <xf numFmtId="0" fontId="48" fillId="0" borderId="839" pivotButton="0" quotePrefix="0" xfId="0"/>
    <xf numFmtId="0" fontId="48" fillId="0" borderId="76" pivotButton="0" quotePrefix="0" xfId="0"/>
    <xf numFmtId="0" fontId="48" fillId="0" borderId="672" pivotButton="0" quotePrefix="0" xfId="0"/>
    <xf numFmtId="0" fontId="12" fillId="15" borderId="673" applyAlignment="1" pivotButton="0" quotePrefix="0" xfId="0">
      <alignment horizontal="center" vertical="center"/>
    </xf>
    <xf numFmtId="0" fontId="48" fillId="0" borderId="187" pivotButton="0" quotePrefix="0" xfId="0"/>
    <xf numFmtId="0" fontId="48" fillId="0" borderId="674" pivotButton="0" quotePrefix="0" xfId="0"/>
    <xf numFmtId="0" fontId="48" fillId="0" borderId="742" pivotButton="0" quotePrefix="0" xfId="0"/>
    <xf numFmtId="0" fontId="48" fillId="0" borderId="842" pivotButton="0" quotePrefix="0" xfId="0"/>
    <xf numFmtId="0" fontId="48" fillId="0" borderId="676" pivotButton="0" quotePrefix="0" xfId="0"/>
    <xf numFmtId="0" fontId="48" fillId="0" borderId="679" pivotButton="0" quotePrefix="0" xfId="0"/>
    <xf numFmtId="0" fontId="12" fillId="15" borderId="775" applyAlignment="1" pivotButton="0" quotePrefix="0" xfId="0">
      <alignment horizontal="center" vertical="center"/>
    </xf>
    <xf numFmtId="0" fontId="16" fillId="15" borderId="192" applyAlignment="1" pivotButton="0" quotePrefix="0" xfId="0">
      <alignment horizontal="center" vertical="center"/>
    </xf>
    <xf numFmtId="0" fontId="48" fillId="0" borderId="192" pivotButton="0" quotePrefix="0" xfId="0"/>
    <xf numFmtId="0" fontId="16" fillId="15" borderId="774" applyAlignment="1" pivotButton="0" quotePrefix="0" xfId="0">
      <alignment horizontal="center" vertical="center"/>
    </xf>
    <xf numFmtId="0" fontId="16" fillId="15" borderId="775" applyAlignment="1" pivotButton="0" quotePrefix="0" xfId="0">
      <alignment horizontal="center" vertical="center"/>
    </xf>
    <xf numFmtId="0" fontId="48" fillId="0" borderId="85" pivotButton="0" quotePrefix="0" xfId="0"/>
    <xf numFmtId="0" fontId="48" fillId="0" borderId="683" pivotButton="0" quotePrefix="0" xfId="0"/>
    <xf numFmtId="0" fontId="48" fillId="0" borderId="893" pivotButton="0" quotePrefix="0" xfId="0"/>
    <xf numFmtId="0" fontId="16" fillId="15" borderId="1" applyAlignment="1" pivotButton="0" quotePrefix="0" xfId="0">
      <alignment horizontal="center" vertical="center"/>
    </xf>
    <xf numFmtId="0" fontId="16" fillId="15" borderId="194" applyAlignment="1" pivotButton="0" quotePrefix="0" xfId="0">
      <alignment horizontal="center" vertical="center"/>
    </xf>
    <xf numFmtId="0" fontId="16" fillId="15" borderId="672" applyAlignment="1" pivotButton="0" quotePrefix="0" xfId="0">
      <alignment horizontal="center" vertical="center"/>
    </xf>
    <xf numFmtId="0" fontId="48" fillId="0" borderId="684" pivotButton="0" quotePrefix="0" xfId="0"/>
    <xf numFmtId="0" fontId="48" fillId="0" borderId="685" pivotButton="0" quotePrefix="0" xfId="0"/>
    <xf numFmtId="0" fontId="48" fillId="0" borderId="201" pivotButton="0" quotePrefix="0" xfId="0"/>
    <xf numFmtId="0" fontId="48" fillId="0" borderId="667" pivotButton="0" quotePrefix="0" xfId="0"/>
    <xf numFmtId="0" fontId="48" fillId="0" borderId="791" pivotButton="0" quotePrefix="0" xfId="0"/>
    <xf numFmtId="0" fontId="48" fillId="0" borderId="968" pivotButton="0" quotePrefix="0" xfId="0"/>
    <xf numFmtId="0" fontId="48" fillId="0" borderId="689" pivotButton="0" quotePrefix="0" xfId="0"/>
    <xf numFmtId="0" fontId="48" fillId="0" borderId="690" pivotButton="0" quotePrefix="0" xfId="0"/>
    <xf numFmtId="0" fontId="17" fillId="15" borderId="691" applyAlignment="1" pivotButton="0" quotePrefix="0" xfId="0">
      <alignment horizontal="center"/>
    </xf>
    <xf numFmtId="0" fontId="17" fillId="15" borderId="675" applyAlignment="1" pivotButton="0" quotePrefix="0" xfId="0">
      <alignment horizontal="center"/>
    </xf>
    <xf numFmtId="0" fontId="17" fillId="15" borderId="677" applyAlignment="1" pivotButton="0" quotePrefix="0" xfId="0">
      <alignment horizontal="center"/>
    </xf>
    <xf numFmtId="0" fontId="17" fillId="15" borderId="684" applyAlignment="1" pivotButton="0" quotePrefix="0" xfId="0">
      <alignment horizontal="center"/>
    </xf>
    <xf numFmtId="0" fontId="17" fillId="15" borderId="692" applyAlignment="1" pivotButton="0" quotePrefix="0" xfId="0">
      <alignment horizontal="center"/>
    </xf>
    <xf numFmtId="0" fontId="17" fillId="15" borderId="25" applyAlignment="1" pivotButton="0" quotePrefix="0" xfId="0">
      <alignment horizontal="center"/>
    </xf>
    <xf numFmtId="0" fontId="17" fillId="15" borderId="678" applyAlignment="1" pivotButton="0" quotePrefix="0" xfId="0">
      <alignment horizontal="center"/>
    </xf>
    <xf numFmtId="0" fontId="17" fillId="15" borderId="693" applyAlignment="1" pivotButton="0" quotePrefix="0" xfId="0">
      <alignment horizontal="center"/>
    </xf>
    <xf numFmtId="0" fontId="17" fillId="15" borderId="694" applyAlignment="1" pivotButton="0" quotePrefix="0" xfId="0">
      <alignment horizontal="center"/>
    </xf>
    <xf numFmtId="0" fontId="17" fillId="15" borderId="28" applyAlignment="1" pivotButton="0" quotePrefix="0" xfId="0">
      <alignment horizontal="center"/>
    </xf>
    <xf numFmtId="49" fontId="11" fillId="16" borderId="1351" applyAlignment="1" pivotButton="0" quotePrefix="0" xfId="0">
      <alignment horizontal="center" vertical="center"/>
    </xf>
    <xf numFmtId="0" fontId="48" fillId="0" borderId="1352" pivotButton="0" quotePrefix="0" xfId="0"/>
    <xf numFmtId="49" fontId="13" fillId="16" borderId="662" applyAlignment="1" pivotButton="0" quotePrefix="0" xfId="0">
      <alignment horizontal="left" vertical="center"/>
    </xf>
    <xf numFmtId="0" fontId="3" fillId="16" borderId="25" applyAlignment="1" pivotButton="0" quotePrefix="0" xfId="0">
      <alignment horizontal="left" vertical="center"/>
    </xf>
    <xf numFmtId="49" fontId="11" fillId="16" borderId="25" applyAlignment="1" pivotButton="0" quotePrefix="0" xfId="0">
      <alignment horizontal="center" vertical="center"/>
    </xf>
    <xf numFmtId="49" fontId="11" fillId="16" borderId="755" applyAlignment="1" pivotButton="0" quotePrefix="0" xfId="0">
      <alignment horizontal="center" vertical="center"/>
    </xf>
    <xf numFmtId="49" fontId="11" fillId="16" borderId="662" applyAlignment="1" pivotButton="0" quotePrefix="0" xfId="0">
      <alignment horizontal="center" vertical="center"/>
    </xf>
    <xf numFmtId="49" fontId="11" fillId="16" borderId="201" applyAlignment="1" pivotButton="0" quotePrefix="0" xfId="0">
      <alignment horizontal="center" vertical="center"/>
    </xf>
    <xf numFmtId="49" fontId="11" fillId="16" borderId="791" applyAlignment="1" pivotButton="0" quotePrefix="0" xfId="0">
      <alignment horizontal="center" vertical="center"/>
    </xf>
    <xf numFmtId="1" fontId="11" fillId="16" borderId="1353" applyAlignment="1" pivotButton="0" quotePrefix="0" xfId="0">
      <alignment horizontal="center" vertical="center"/>
    </xf>
    <xf numFmtId="0" fontId="48" fillId="0" borderId="1353" pivotButton="0" quotePrefix="0" xfId="0"/>
    <xf numFmtId="1" fontId="11" fillId="16" borderId="1354" applyAlignment="1" pivotButton="0" quotePrefix="0" xfId="0">
      <alignment horizontal="center" vertical="center"/>
    </xf>
    <xf numFmtId="1" fontId="11" fillId="16" borderId="1355" applyAlignment="1" pivotButton="0" quotePrefix="0" xfId="0">
      <alignment horizontal="center" vertical="center"/>
    </xf>
    <xf numFmtId="1" fontId="11" fillId="16" borderId="201" applyAlignment="1" pivotButton="0" quotePrefix="0" xfId="0">
      <alignment horizontal="center" vertical="center"/>
    </xf>
    <xf numFmtId="1" fontId="11" fillId="16" borderId="1356" applyAlignment="1" pivotButton="0" quotePrefix="0" xfId="0">
      <alignment horizontal="center" vertical="center"/>
    </xf>
    <xf numFmtId="1" fontId="11" fillId="16" borderId="1357" applyAlignment="1" pivotButton="0" quotePrefix="0" xfId="0">
      <alignment horizontal="center" vertical="center"/>
    </xf>
    <xf numFmtId="1" fontId="11" fillId="16" borderId="1358" applyAlignment="1" pivotButton="0" quotePrefix="0" xfId="0">
      <alignment horizontal="center" vertical="center"/>
    </xf>
    <xf numFmtId="1" fontId="11" fillId="16" borderId="1359" applyAlignment="1" pivotButton="0" quotePrefix="0" xfId="0">
      <alignment horizontal="center" vertical="center"/>
    </xf>
    <xf numFmtId="1" fontId="11" fillId="16" borderId="1360" applyAlignment="1" pivotButton="0" quotePrefix="0" xfId="0">
      <alignment horizontal="center" vertical="center"/>
    </xf>
    <xf numFmtId="1" fontId="11" fillId="16" borderId="1361" applyAlignment="1" pivotButton="0" quotePrefix="0" xfId="0">
      <alignment horizontal="center" vertical="center"/>
    </xf>
    <xf numFmtId="1" fontId="11" fillId="16" borderId="1362" applyAlignment="1" pivotButton="0" quotePrefix="0" xfId="0">
      <alignment horizontal="center" vertical="center"/>
    </xf>
    <xf numFmtId="1" fontId="29" fillId="16" borderId="1355" applyAlignment="1" pivotButton="0" quotePrefix="0" xfId="0">
      <alignment horizontal="center" vertical="center"/>
    </xf>
    <xf numFmtId="9" fontId="11" fillId="16" borderId="1353" applyAlignment="1" pivotButton="0" quotePrefix="0" xfId="0">
      <alignment horizontal="left" vertical="center"/>
    </xf>
    <xf numFmtId="0" fontId="82" fillId="16" borderId="1" applyAlignment="1" pivotButton="0" quotePrefix="0" xfId="0">
      <alignment horizontal="left"/>
    </xf>
    <xf numFmtId="49" fontId="11" fillId="16" borderId="1363" applyAlignment="1" pivotButton="0" quotePrefix="0" xfId="0">
      <alignment horizontal="center" vertical="center"/>
    </xf>
    <xf numFmtId="0" fontId="48" fillId="0" borderId="1364" pivotButton="0" quotePrefix="0" xfId="0"/>
    <xf numFmtId="49" fontId="13" fillId="16" borderId="1365" applyAlignment="1" pivotButton="0" quotePrefix="0" xfId="0">
      <alignment horizontal="left" vertical="center"/>
    </xf>
    <xf numFmtId="0" fontId="48" fillId="0" borderId="1366" pivotButton="0" quotePrefix="0" xfId="0"/>
    <xf numFmtId="0" fontId="48" fillId="0" borderId="1367" pivotButton="0" quotePrefix="0" xfId="0"/>
    <xf numFmtId="0" fontId="48" fillId="16" borderId="1243" applyAlignment="1" pivotButton="0" quotePrefix="0" xfId="0">
      <alignment horizontal="left" vertical="center"/>
    </xf>
    <xf numFmtId="49" fontId="12" fillId="16" borderId="1368" applyAlignment="1" pivotButton="0" quotePrefix="0" xfId="0">
      <alignment horizontal="center" vertical="center"/>
    </xf>
    <xf numFmtId="49" fontId="12" fillId="16" borderId="1369" applyAlignment="1" pivotButton="0" quotePrefix="0" xfId="0">
      <alignment horizontal="center" vertical="center"/>
    </xf>
    <xf numFmtId="49" fontId="12" fillId="16" borderId="1370" applyAlignment="1" pivotButton="0" quotePrefix="0" xfId="0">
      <alignment horizontal="center" vertical="center"/>
    </xf>
    <xf numFmtId="0" fontId="48" fillId="0" borderId="1368" pivotButton="0" quotePrefix="0" xfId="0"/>
    <xf numFmtId="49" fontId="12" fillId="16" borderId="1371" applyAlignment="1" pivotButton="0" quotePrefix="0" xfId="0">
      <alignment horizontal="center" vertical="center"/>
    </xf>
    <xf numFmtId="0" fontId="48" fillId="0" borderId="1370" pivotButton="0" quotePrefix="0" xfId="0"/>
    <xf numFmtId="49" fontId="12" fillId="16" borderId="1365" applyAlignment="1" pivotButton="0" quotePrefix="0" xfId="0">
      <alignment horizontal="center" vertical="center"/>
    </xf>
    <xf numFmtId="49" fontId="12" fillId="16" borderId="1372" applyAlignment="1" pivotButton="0" quotePrefix="0" xfId="0">
      <alignment horizontal="center" vertical="center"/>
    </xf>
    <xf numFmtId="0" fontId="48" fillId="0" borderId="1373" pivotButton="0" quotePrefix="0" xfId="0"/>
    <xf numFmtId="0" fontId="12" fillId="16" borderId="1374" applyAlignment="1" pivotButton="0" quotePrefix="0" xfId="0">
      <alignment horizontal="center" vertical="center"/>
    </xf>
    <xf numFmtId="0" fontId="48" fillId="0" borderId="1374" pivotButton="0" quotePrefix="0" xfId="0"/>
    <xf numFmtId="49" fontId="12" fillId="16" borderId="1375" applyAlignment="1" pivotButton="0" quotePrefix="0" xfId="0">
      <alignment horizontal="center" vertical="center"/>
    </xf>
    <xf numFmtId="0" fontId="48" fillId="0" borderId="1376" pivotButton="0" quotePrefix="0" xfId="0"/>
    <xf numFmtId="49" fontId="12" fillId="16" borderId="1377" applyAlignment="1" pivotButton="0" quotePrefix="0" xfId="0">
      <alignment horizontal="center" vertical="center"/>
    </xf>
    <xf numFmtId="1" fontId="12" fillId="16" borderId="1378" applyAlignment="1" pivotButton="0" quotePrefix="0" xfId="0">
      <alignment horizontal="center" vertical="center"/>
    </xf>
    <xf numFmtId="1" fontId="12" fillId="16" borderId="1379" applyAlignment="1" pivotButton="0" quotePrefix="0" xfId="0">
      <alignment horizontal="center" vertical="center"/>
    </xf>
    <xf numFmtId="1" fontId="12" fillId="16" borderId="1380" applyAlignment="1" pivotButton="0" quotePrefix="0" xfId="0">
      <alignment horizontal="center" vertical="center"/>
    </xf>
    <xf numFmtId="1" fontId="12" fillId="16" borderId="1381" applyAlignment="1" pivotButton="0" quotePrefix="0" xfId="0">
      <alignment horizontal="center" vertical="center"/>
    </xf>
    <xf numFmtId="1" fontId="12" fillId="16" borderId="1382" applyAlignment="1" pivotButton="0" quotePrefix="0" xfId="0">
      <alignment horizontal="center" vertical="center"/>
    </xf>
    <xf numFmtId="1" fontId="12" fillId="16" borderId="1383" applyAlignment="1" pivotButton="0" quotePrefix="0" xfId="0">
      <alignment horizontal="center" vertical="center"/>
    </xf>
    <xf numFmtId="1" fontId="12" fillId="16" borderId="1384" applyAlignment="1" pivotButton="0" quotePrefix="0" xfId="0">
      <alignment horizontal="center" vertical="center"/>
    </xf>
    <xf numFmtId="1" fontId="12" fillId="16" borderId="1385" applyAlignment="1" pivotButton="0" quotePrefix="0" xfId="0">
      <alignment horizontal="center" vertical="center"/>
    </xf>
    <xf numFmtId="1" fontId="12" fillId="16" borderId="1386" applyAlignment="1" pivotButton="0" quotePrefix="0" xfId="0">
      <alignment horizontal="center" vertical="center"/>
    </xf>
    <xf numFmtId="1" fontId="12" fillId="16" borderId="1387" applyAlignment="1" pivotButton="0" quotePrefix="0" xfId="0">
      <alignment horizontal="center" vertical="center"/>
    </xf>
    <xf numFmtId="1" fontId="12" fillId="16" borderId="1388" applyAlignment="1" pivotButton="0" quotePrefix="0" xfId="0">
      <alignment horizontal="center" vertical="center"/>
    </xf>
    <xf numFmtId="1" fontId="12" fillId="16" borderId="1389" applyAlignment="1" pivotButton="0" quotePrefix="0" xfId="0">
      <alignment horizontal="center" vertical="center"/>
    </xf>
    <xf numFmtId="1" fontId="12" fillId="16" borderId="1390" applyAlignment="1" pivotButton="0" quotePrefix="0" xfId="0">
      <alignment horizontal="center" vertical="center"/>
    </xf>
    <xf numFmtId="0" fontId="48" fillId="0" borderId="1382" pivotButton="0" quotePrefix="0" xfId="0"/>
    <xf numFmtId="1" fontId="12" fillId="16" borderId="1382" applyAlignment="1" pivotButton="0" quotePrefix="0" xfId="0">
      <alignment horizontal="left" vertical="center"/>
    </xf>
    <xf numFmtId="0" fontId="48" fillId="0" borderId="128" pivotButton="0" quotePrefix="0" xfId="0"/>
    <xf numFmtId="0" fontId="3" fillId="0" borderId="1391" applyAlignment="1" pivotButton="0" quotePrefix="0" xfId="0">
      <alignment horizontal="left" vertical="center"/>
    </xf>
    <xf numFmtId="0" fontId="48" fillId="0" borderId="1392" pivotButton="0" quotePrefix="0" xfId="0"/>
    <xf numFmtId="0" fontId="48" fillId="0" borderId="1393" pivotButton="0" quotePrefix="0" xfId="0"/>
    <xf numFmtId="0" fontId="3" fillId="0" borderId="1392" applyAlignment="1" pivotButton="0" quotePrefix="0" xfId="0">
      <alignment horizontal="left" vertical="center"/>
    </xf>
    <xf numFmtId="0" fontId="12" fillId="0" borderId="1394" applyAlignment="1" pivotButton="0" quotePrefix="0" xfId="0">
      <alignment horizontal="center" vertical="center"/>
    </xf>
    <xf numFmtId="0" fontId="12" fillId="0" borderId="1395" applyAlignment="1" pivotButton="0" quotePrefix="0" xfId="0">
      <alignment horizontal="center" vertical="center"/>
    </xf>
    <xf numFmtId="0" fontId="12" fillId="0" borderId="1393" applyAlignment="1" pivotButton="0" quotePrefix="0" xfId="0">
      <alignment horizontal="center" vertical="center"/>
    </xf>
    <xf numFmtId="0" fontId="48" fillId="0" borderId="1396" pivotButton="0" quotePrefix="0" xfId="0"/>
    <xf numFmtId="0" fontId="12" fillId="0" borderId="1391" applyAlignment="1" pivotButton="0" quotePrefix="0" xfId="0">
      <alignment horizontal="center" vertical="center"/>
    </xf>
    <xf numFmtId="1" fontId="12" fillId="0" borderId="759" applyAlignment="1" pivotButton="0" quotePrefix="0" xfId="0">
      <alignment horizontal="center" vertical="center"/>
    </xf>
    <xf numFmtId="0" fontId="48" fillId="0" borderId="736" pivotButton="0" quotePrefix="0" xfId="0"/>
    <xf numFmtId="0" fontId="12" fillId="0" borderId="1397" applyAlignment="1" pivotButton="0" quotePrefix="0" xfId="0">
      <alignment horizontal="center" vertical="center"/>
    </xf>
    <xf numFmtId="0" fontId="48" fillId="0" borderId="1398" pivotButton="0" quotePrefix="0" xfId="0"/>
    <xf numFmtId="1" fontId="12" fillId="0" borderId="1399" applyAlignment="1" pivotButton="0" quotePrefix="0" xfId="0">
      <alignment horizontal="center" vertical="center"/>
    </xf>
    <xf numFmtId="0" fontId="12" fillId="0" borderId="1400" applyAlignment="1" pivotButton="0" quotePrefix="0" xfId="0">
      <alignment horizontal="center" vertical="center"/>
    </xf>
    <xf numFmtId="0" fontId="48" fillId="0" borderId="1401" pivotButton="0" quotePrefix="0" xfId="0"/>
    <xf numFmtId="0" fontId="12" fillId="0" borderId="1402" applyAlignment="1" pivotButton="0" quotePrefix="0" xfId="0">
      <alignment horizontal="center" vertical="center"/>
    </xf>
    <xf numFmtId="0" fontId="48" fillId="0" borderId="1402" pivotButton="0" quotePrefix="0" xfId="0"/>
    <xf numFmtId="0" fontId="12" fillId="0" borderId="1403" applyAlignment="1" pivotButton="0" quotePrefix="0" xfId="0">
      <alignment horizontal="center" vertical="center"/>
    </xf>
    <xf numFmtId="0" fontId="12" fillId="0" borderId="1404" applyAlignment="1" pivotButton="0" quotePrefix="0" xfId="0">
      <alignment horizontal="center" vertical="center"/>
    </xf>
    <xf numFmtId="0" fontId="12" fillId="15" borderId="1394" applyAlignment="1" pivotButton="0" quotePrefix="0" xfId="0">
      <alignment horizontal="center" vertical="center"/>
    </xf>
    <xf numFmtId="0" fontId="12" fillId="15" borderId="1402" applyAlignment="1" pivotButton="0" quotePrefix="0" xfId="0">
      <alignment horizontal="center" vertical="center"/>
    </xf>
    <xf numFmtId="0" fontId="12" fillId="15" borderId="1405" applyAlignment="1" pivotButton="0" quotePrefix="0" xfId="0">
      <alignment horizontal="center" vertical="center"/>
    </xf>
    <xf numFmtId="0" fontId="12" fillId="15" borderId="1396" applyAlignment="1" pivotButton="0" quotePrefix="0" xfId="0">
      <alignment horizontal="center" vertical="center"/>
    </xf>
    <xf numFmtId="0" fontId="12" fillId="15" borderId="1406" applyAlignment="1" pivotButton="0" quotePrefix="0" xfId="0">
      <alignment horizontal="center" vertical="center"/>
    </xf>
    <xf numFmtId="0" fontId="12" fillId="15" borderId="1393" applyAlignment="1" pivotButton="0" quotePrefix="0" xfId="0">
      <alignment horizontal="center" vertical="center"/>
    </xf>
    <xf numFmtId="0" fontId="12" fillId="15" borderId="1407" applyAlignment="1" pivotButton="0" quotePrefix="0" xfId="0">
      <alignment horizontal="center" vertical="center"/>
    </xf>
    <xf numFmtId="0" fontId="12" fillId="0" borderId="1407" applyAlignment="1" pivotButton="0" quotePrefix="0" xfId="0">
      <alignment horizontal="center" vertical="center"/>
    </xf>
    <xf numFmtId="0" fontId="12" fillId="0" borderId="1405" applyAlignment="1" pivotButton="0" quotePrefix="0" xfId="0">
      <alignment horizontal="center" vertical="center"/>
    </xf>
    <xf numFmtId="0" fontId="12" fillId="0" borderId="1396" applyAlignment="1" pivotButton="0" quotePrefix="0" xfId="0">
      <alignment horizontal="center" vertical="center"/>
    </xf>
    <xf numFmtId="0" fontId="12" fillId="0" borderId="1406" applyAlignment="1" pivotButton="0" quotePrefix="0" xfId="0">
      <alignment horizontal="center" vertical="center"/>
    </xf>
    <xf numFmtId="0" fontId="12" fillId="0" borderId="1399" applyAlignment="1" pivotButton="0" quotePrefix="0" xfId="0">
      <alignment horizontal="center" vertical="center"/>
    </xf>
    <xf numFmtId="0" fontId="12" fillId="15" borderId="1393" applyAlignment="1" pivotButton="0" quotePrefix="0" xfId="0">
      <alignment horizontal="left" vertical="center"/>
    </xf>
    <xf numFmtId="0" fontId="3" fillId="0" borderId="1408" applyAlignment="1" pivotButton="0" quotePrefix="0" xfId="0">
      <alignment horizontal="left" vertical="center"/>
    </xf>
    <xf numFmtId="0" fontId="48" fillId="0" borderId="739" pivotButton="0" quotePrefix="0" xfId="0"/>
    <xf numFmtId="0" fontId="48" fillId="0" borderId="1409" pivotButton="0" quotePrefix="0" xfId="0"/>
    <xf numFmtId="0" fontId="48" fillId="0" borderId="1098" pivotButton="0" quotePrefix="0" xfId="0"/>
    <xf numFmtId="0" fontId="12" fillId="0" borderId="1408" applyAlignment="1" pivotButton="0" quotePrefix="0" xfId="0">
      <alignment horizontal="center" vertical="center"/>
    </xf>
    <xf numFmtId="0" fontId="12" fillId="0" borderId="1398" applyAlignment="1" pivotButton="0" quotePrefix="0" xfId="0">
      <alignment horizontal="center" vertical="center"/>
    </xf>
    <xf numFmtId="0" fontId="12" fillId="0" borderId="1410" applyAlignment="1" pivotButton="0" quotePrefix="0" xfId="0">
      <alignment horizontal="center" vertical="center"/>
    </xf>
    <xf numFmtId="0" fontId="48" fillId="0" borderId="138" pivotButton="0" quotePrefix="0" xfId="0"/>
    <xf numFmtId="0" fontId="12" fillId="15" borderId="732" applyAlignment="1" pivotButton="0" quotePrefix="0" xfId="0">
      <alignment horizontal="center" vertical="center"/>
    </xf>
    <xf numFmtId="0" fontId="12" fillId="15" borderId="736" applyAlignment="1" pivotButton="0" quotePrefix="0" xfId="0">
      <alignment horizontal="center" vertical="center"/>
    </xf>
    <xf numFmtId="0" fontId="12" fillId="15" borderId="737" applyAlignment="1" pivotButton="0" quotePrefix="0" xfId="0">
      <alignment horizontal="center" vertical="center"/>
    </xf>
    <xf numFmtId="0" fontId="12" fillId="15" borderId="733" applyAlignment="1" pivotButton="0" quotePrefix="0" xfId="0">
      <alignment horizontal="center" vertical="center"/>
    </xf>
    <xf numFmtId="0" fontId="12" fillId="15" borderId="758" applyAlignment="1" pivotButton="0" quotePrefix="0" xfId="0">
      <alignment horizontal="center" vertical="center"/>
    </xf>
    <xf numFmtId="0" fontId="12" fillId="15" borderId="721" applyAlignment="1" pivotButton="0" quotePrefix="0" xfId="0">
      <alignment horizontal="center" vertical="center"/>
    </xf>
    <xf numFmtId="0" fontId="12" fillId="15" borderId="759" applyAlignment="1" pivotButton="0" quotePrefix="0" xfId="0">
      <alignment horizontal="center" vertical="center"/>
    </xf>
    <xf numFmtId="0" fontId="12" fillId="15" borderId="138" applyAlignment="1" pivotButton="0" quotePrefix="0" xfId="0">
      <alignment horizontal="left" vertical="center"/>
    </xf>
    <xf numFmtId="0" fontId="12" fillId="15" borderId="142" applyAlignment="1" pivotButton="0" quotePrefix="0" xfId="0">
      <alignment horizontal="center" vertical="center"/>
    </xf>
    <xf numFmtId="0" fontId="12" fillId="15" borderId="727" applyAlignment="1" pivotButton="0" quotePrefix="0" xfId="0">
      <alignment horizontal="center" vertical="center"/>
    </xf>
    <xf numFmtId="0" fontId="12" fillId="15" borderId="141" applyAlignment="1" pivotButton="0" quotePrefix="0" xfId="0">
      <alignment horizontal="center" vertical="center"/>
    </xf>
    <xf numFmtId="0" fontId="12" fillId="15" borderId="718" applyAlignment="1" pivotButton="0" quotePrefix="0" xfId="0">
      <alignment horizontal="center" vertical="center"/>
    </xf>
    <xf numFmtId="0" fontId="12" fillId="15" borderId="1397" applyAlignment="1" pivotButton="0" quotePrefix="0" xfId="0">
      <alignment horizontal="center" vertical="center"/>
    </xf>
    <xf numFmtId="0" fontId="12" fillId="15" borderId="138" applyAlignment="1" pivotButton="0" quotePrefix="0" xfId="0">
      <alignment horizontal="center" vertical="center"/>
    </xf>
    <xf numFmtId="0" fontId="12" fillId="15" borderId="135" applyAlignment="1" pivotButton="0" quotePrefix="0" xfId="0">
      <alignment horizontal="center" vertical="center"/>
    </xf>
    <xf numFmtId="0" fontId="13" fillId="4" borderId="864" applyAlignment="1" pivotButton="0" quotePrefix="0" xfId="0">
      <alignment horizontal="left" vertical="center"/>
    </xf>
    <xf numFmtId="0" fontId="48" fillId="0" borderId="861" pivotButton="0" quotePrefix="0" xfId="0"/>
    <xf numFmtId="0" fontId="48" fillId="0" borderId="863" pivotButton="0" quotePrefix="0" xfId="0"/>
    <xf numFmtId="0" fontId="12" fillId="4" borderId="1395" applyAlignment="1" pivotButton="0" quotePrefix="0" xfId="0">
      <alignment horizontal="center" vertical="center"/>
    </xf>
    <xf numFmtId="0" fontId="12" fillId="4" borderId="1408" applyAlignment="1" pivotButton="0" quotePrefix="0" xfId="0">
      <alignment horizontal="center" vertical="center"/>
    </xf>
    <xf numFmtId="1" fontId="12" fillId="4" borderId="759" applyAlignment="1" pivotButton="0" quotePrefix="0" xfId="0">
      <alignment horizontal="center" vertical="center"/>
    </xf>
    <xf numFmtId="0" fontId="12" fillId="4" borderId="1397" applyAlignment="1" pivotButton="0" quotePrefix="0" xfId="0">
      <alignment horizontal="center" vertical="center"/>
    </xf>
    <xf numFmtId="1" fontId="12" fillId="4" borderId="1399" applyAlignment="1" pivotButton="0" quotePrefix="0" xfId="0">
      <alignment horizontal="center" vertical="center"/>
    </xf>
    <xf numFmtId="0" fontId="12" fillId="4" borderId="1400" applyAlignment="1" pivotButton="0" quotePrefix="0" xfId="0">
      <alignment horizontal="center" vertical="center"/>
    </xf>
    <xf numFmtId="0" fontId="12" fillId="4" borderId="1398" applyAlignment="1" pivotButton="0" quotePrefix="0" xfId="0">
      <alignment horizontal="center" vertical="center"/>
    </xf>
    <xf numFmtId="0" fontId="12" fillId="4" borderId="1410" applyAlignment="1" pivotButton="0" quotePrefix="0" xfId="0">
      <alignment horizontal="center" vertical="center"/>
    </xf>
    <xf numFmtId="0" fontId="12" fillId="4" borderId="1399" applyAlignment="1" pivotButton="0" quotePrefix="0" xfId="0">
      <alignment horizontal="center" vertical="center"/>
    </xf>
    <xf numFmtId="0" fontId="12" fillId="4" borderId="138" applyAlignment="1" pivotButton="0" quotePrefix="0" xfId="0">
      <alignment horizontal="left" vertical="center"/>
    </xf>
    <xf numFmtId="0" fontId="48" fillId="4" borderId="1" pivotButton="0" quotePrefix="0" xfId="0"/>
    <xf numFmtId="49" fontId="11" fillId="16" borderId="135" applyAlignment="1" pivotButton="0" quotePrefix="0" xfId="0">
      <alignment horizontal="center" vertical="center"/>
    </xf>
    <xf numFmtId="0" fontId="13" fillId="16" borderId="864" applyAlignment="1" pivotButton="0" quotePrefix="0" xfId="0">
      <alignment horizontal="left" vertical="center"/>
    </xf>
    <xf numFmtId="0" fontId="13" fillId="16" borderId="861" applyAlignment="1" pivotButton="0" quotePrefix="0" xfId="0">
      <alignment horizontal="left" vertical="center"/>
    </xf>
    <xf numFmtId="0" fontId="12" fillId="16" borderId="718" applyAlignment="1" pivotButton="0" quotePrefix="0" xfId="0">
      <alignment horizontal="center" vertical="center"/>
    </xf>
    <xf numFmtId="0" fontId="12" fillId="16" borderId="723" applyAlignment="1" pivotButton="0" quotePrefix="0" xfId="0">
      <alignment horizontal="center" vertical="center"/>
    </xf>
    <xf numFmtId="0" fontId="12" fillId="16" borderId="1395" applyAlignment="1" pivotButton="0" quotePrefix="0" xfId="0">
      <alignment horizontal="center" vertical="center"/>
    </xf>
    <xf numFmtId="0" fontId="12" fillId="16" borderId="138" applyAlignment="1" pivotButton="0" quotePrefix="0" xfId="0">
      <alignment horizontal="center" vertical="center"/>
    </xf>
    <xf numFmtId="0" fontId="12" fillId="16" borderId="142" applyAlignment="1" pivotButton="0" quotePrefix="0" xfId="0">
      <alignment horizontal="center" vertical="center"/>
    </xf>
    <xf numFmtId="0" fontId="12" fillId="16" borderId="1408" applyAlignment="1" pivotButton="0" quotePrefix="0" xfId="0">
      <alignment horizontal="center" vertical="center"/>
    </xf>
    <xf numFmtId="0" fontId="12" fillId="16" borderId="142" applyAlignment="1" pivotButton="0" quotePrefix="0" xfId="0">
      <alignment horizontal="center"/>
    </xf>
    <xf numFmtId="0" fontId="12" fillId="16" borderId="1408" applyAlignment="1" pivotButton="0" quotePrefix="0" xfId="0">
      <alignment horizontal="center"/>
    </xf>
    <xf numFmtId="1" fontId="12" fillId="16" borderId="1399" applyAlignment="1" pivotButton="0" quotePrefix="0" xfId="0">
      <alignment horizontal="center" vertical="center"/>
    </xf>
    <xf numFmtId="0" fontId="12" fillId="16" borderId="1400" applyAlignment="1" pivotButton="0" quotePrefix="0" xfId="0">
      <alignment horizontal="center" vertical="center"/>
    </xf>
    <xf numFmtId="0" fontId="12" fillId="16" borderId="1398" applyAlignment="1" pivotButton="0" quotePrefix="0" xfId="0">
      <alignment horizontal="center" vertical="center"/>
    </xf>
    <xf numFmtId="0" fontId="12" fillId="16" borderId="1410" applyAlignment="1" pivotButton="0" quotePrefix="0" xfId="0">
      <alignment horizontal="center" vertical="center"/>
    </xf>
    <xf numFmtId="0" fontId="12" fillId="16" borderId="144" applyAlignment="1" pivotButton="0" quotePrefix="0" xfId="0">
      <alignment horizontal="center" vertical="center"/>
    </xf>
    <xf numFmtId="0" fontId="12" fillId="16" borderId="727" applyAlignment="1" pivotButton="0" quotePrefix="0" xfId="0">
      <alignment horizontal="center" vertical="center"/>
    </xf>
    <xf numFmtId="0" fontId="12" fillId="16" borderId="141" applyAlignment="1" pivotButton="0" quotePrefix="0" xfId="0">
      <alignment horizontal="center" vertical="center"/>
    </xf>
    <xf numFmtId="0" fontId="12" fillId="16" borderId="1397" applyAlignment="1" pivotButton="0" quotePrefix="0" xfId="0">
      <alignment horizontal="center" vertical="center"/>
    </xf>
    <xf numFmtId="0" fontId="12" fillId="16" borderId="135" applyAlignment="1" pivotButton="0" quotePrefix="0" xfId="0">
      <alignment horizontal="center" vertical="center"/>
    </xf>
    <xf numFmtId="0" fontId="12" fillId="16" borderId="1399" applyAlignment="1" pivotButton="0" quotePrefix="0" xfId="0">
      <alignment horizontal="center" vertical="center"/>
    </xf>
    <xf numFmtId="0" fontId="12" fillId="16" borderId="138" applyAlignment="1" pivotButton="0" quotePrefix="0" xfId="0">
      <alignment horizontal="left" vertical="center"/>
    </xf>
    <xf numFmtId="0" fontId="48" fillId="16" borderId="1" pivotButton="0" quotePrefix="0" xfId="0"/>
    <xf numFmtId="0" fontId="3" fillId="4" borderId="742" applyAlignment="1" pivotButton="0" quotePrefix="0" xfId="0">
      <alignment horizontal="left" vertical="center"/>
    </xf>
    <xf numFmtId="0" fontId="3" fillId="4" borderId="1408" applyAlignment="1" pivotButton="0" quotePrefix="0" xfId="0">
      <alignment horizontal="left" vertical="center"/>
    </xf>
    <xf numFmtId="0" fontId="3" fillId="12" borderId="742" applyAlignment="1" pivotButton="0" quotePrefix="0" xfId="0">
      <alignment horizontal="left" vertical="center"/>
    </xf>
    <xf numFmtId="0" fontId="13" fillId="16" borderId="1" applyAlignment="1" pivotButton="0" quotePrefix="0" xfId="0">
      <alignment horizontal="left" vertical="center"/>
    </xf>
    <xf numFmtId="0" fontId="12" fillId="16" borderId="74" applyAlignment="1" pivotButton="0" quotePrefix="0" xfId="0">
      <alignment horizontal="center" vertical="center"/>
    </xf>
    <xf numFmtId="0" fontId="12" fillId="16" borderId="674" applyAlignment="1" pivotButton="0" quotePrefix="0" xfId="0">
      <alignment horizontal="center" vertical="center"/>
    </xf>
    <xf numFmtId="0" fontId="12" fillId="16" borderId="19" applyAlignment="1" pivotButton="0" quotePrefix="0" xfId="0">
      <alignment horizontal="center" vertical="center"/>
    </xf>
    <xf numFmtId="0" fontId="12" fillId="16" borderId="187" applyAlignment="1" pivotButton="0" quotePrefix="0" xfId="0">
      <alignment horizontal="center" vertical="center"/>
    </xf>
    <xf numFmtId="0" fontId="12" fillId="16" borderId="85" applyAlignment="1" pivotButton="0" quotePrefix="0" xfId="0">
      <alignment horizontal="center" vertical="center"/>
    </xf>
    <xf numFmtId="0" fontId="12" fillId="16" borderId="737" applyAlignment="1" pivotButton="0" quotePrefix="0" xfId="0">
      <alignment horizontal="center" vertical="center"/>
    </xf>
    <xf numFmtId="0" fontId="12" fillId="16" borderId="873" applyAlignment="1" pivotButton="0" quotePrefix="0" xfId="0">
      <alignment horizontal="center" vertical="center"/>
    </xf>
    <xf numFmtId="0" fontId="12" fillId="16" borderId="759" applyAlignment="1" pivotButton="0" quotePrefix="0" xfId="0">
      <alignment horizontal="center" vertical="center"/>
    </xf>
    <xf numFmtId="0" fontId="12" fillId="16" borderId="758" applyAlignment="1" pivotButton="0" quotePrefix="0" xfId="0">
      <alignment horizontal="center" vertical="center"/>
    </xf>
    <xf numFmtId="0" fontId="12" fillId="16" borderId="865" applyAlignment="1" pivotButton="0" quotePrefix="0" xfId="0">
      <alignment horizontal="center" vertical="center"/>
    </xf>
    <xf numFmtId="0" fontId="12" fillId="15" borderId="136" applyAlignment="1" pivotButton="0" quotePrefix="0" xfId="0">
      <alignment horizontal="center" vertical="center"/>
    </xf>
    <xf numFmtId="0" fontId="12" fillId="15" borderId="1411" applyAlignment="1" pivotButton="0" quotePrefix="0" xfId="0">
      <alignment horizontal="center" vertical="center"/>
    </xf>
    <xf numFmtId="0" fontId="12" fillId="0" borderId="861" applyAlignment="1" pivotButton="0" quotePrefix="0" xfId="0">
      <alignment horizontal="center" vertical="center"/>
    </xf>
    <xf numFmtId="49" fontId="11" fillId="16" borderId="1412" applyAlignment="1" pivotButton="0" quotePrefix="0" xfId="0">
      <alignment horizontal="center"/>
    </xf>
    <xf numFmtId="49" fontId="12" fillId="16" borderId="187" applyAlignment="1" pivotButton="0" quotePrefix="0" xfId="0">
      <alignment horizontal="center"/>
    </xf>
    <xf numFmtId="0" fontId="3" fillId="16" borderId="1408" applyAlignment="1" pivotButton="0" quotePrefix="0" xfId="0">
      <alignment horizontal="left" vertical="center"/>
    </xf>
    <xf numFmtId="0" fontId="3" fillId="16" borderId="136" applyAlignment="1" pivotButton="0" quotePrefix="0" xfId="0">
      <alignment horizontal="left" vertical="center"/>
    </xf>
    <xf numFmtId="1" fontId="12" fillId="16" borderId="759" applyAlignment="1" pivotButton="0" quotePrefix="0" xfId="0">
      <alignment horizontal="center" vertical="center"/>
    </xf>
    <xf numFmtId="0" fontId="12" fillId="16" borderId="136" applyAlignment="1" pivotButton="0" quotePrefix="0" xfId="0">
      <alignment horizontal="center" vertical="center"/>
    </xf>
    <xf numFmtId="0" fontId="12" fillId="16" borderId="1412" applyAlignment="1" pivotButton="0" quotePrefix="0" xfId="0">
      <alignment horizontal="center" vertical="center"/>
    </xf>
    <xf numFmtId="49" fontId="12" fillId="16" borderId="142" applyAlignment="1" pivotButton="0" quotePrefix="0" xfId="0">
      <alignment horizontal="center"/>
    </xf>
    <xf numFmtId="0" fontId="3" fillId="16" borderId="742" applyAlignment="1" pivotButton="0" quotePrefix="0" xfId="0">
      <alignment horizontal="left" vertical="center"/>
    </xf>
    <xf numFmtId="0" fontId="3" fillId="16" borderId="1" applyAlignment="1" pivotButton="0" quotePrefix="0" xfId="0">
      <alignment horizontal="left" vertical="center"/>
    </xf>
    <xf numFmtId="49" fontId="11" fillId="16" borderId="187" applyAlignment="1" pivotButton="0" quotePrefix="0" xfId="0">
      <alignment horizontal="center" vertical="center"/>
    </xf>
    <xf numFmtId="0" fontId="13" fillId="16" borderId="1408" applyAlignment="1" pivotButton="0" quotePrefix="0" xfId="0">
      <alignment horizontal="left" vertical="center"/>
    </xf>
    <xf numFmtId="0" fontId="13" fillId="16" borderId="136" applyAlignment="1" pivotButton="0" quotePrefix="0" xfId="0">
      <alignment horizontal="left" vertical="center"/>
    </xf>
    <xf numFmtId="0" fontId="12" fillId="16" borderId="154" applyAlignment="1" pivotButton="0" quotePrefix="0" xfId="0">
      <alignment horizontal="center" vertical="center"/>
    </xf>
    <xf numFmtId="0" fontId="12" fillId="16" borderId="724" applyAlignment="1" pivotButton="0" quotePrefix="0" xfId="0">
      <alignment horizontal="left" vertical="center"/>
    </xf>
    <xf numFmtId="0" fontId="48" fillId="0" borderId="720" pivotButton="0" quotePrefix="0" xfId="0"/>
    <xf numFmtId="0" fontId="48" fillId="0" borderId="721" pivotButton="0" quotePrefix="0" xfId="0"/>
    <xf numFmtId="49" fontId="11" fillId="16" borderId="142" applyAlignment="1" pivotButton="0" quotePrefix="0" xfId="0">
      <alignment horizontal="center"/>
    </xf>
    <xf numFmtId="49" fontId="12" fillId="0" borderId="187" applyAlignment="1" pivotButton="0" quotePrefix="0" xfId="0">
      <alignment horizontal="center"/>
    </xf>
    <xf numFmtId="0" fontId="48" fillId="0" borderId="860" pivotButton="0" quotePrefix="0" xfId="0"/>
    <xf numFmtId="0" fontId="48" fillId="0" borderId="734" pivotButton="0" quotePrefix="0" xfId="0"/>
    <xf numFmtId="0" fontId="48" fillId="0" borderId="733" pivotButton="0" quotePrefix="0" xfId="0"/>
    <xf numFmtId="49" fontId="11" fillId="16" borderId="859" applyAlignment="1" pivotButton="0" quotePrefix="0" xfId="0">
      <alignment horizontal="center"/>
    </xf>
    <xf numFmtId="49" fontId="12" fillId="0" borderId="142" applyAlignment="1" pivotButton="0" quotePrefix="0" xfId="0">
      <alignment horizontal="center"/>
    </xf>
    <xf numFmtId="49" fontId="12" fillId="16" borderId="717" applyAlignment="1" pivotButton="0" quotePrefix="0" xfId="0">
      <alignment horizontal="center" vertical="center"/>
    </xf>
    <xf numFmtId="0" fontId="3" fillId="16" borderId="138" applyAlignment="1" pivotButton="0" quotePrefix="0" xfId="0">
      <alignment horizontal="left" vertical="center"/>
    </xf>
    <xf numFmtId="0" fontId="48" fillId="0" borderId="136" pivotButton="0" quotePrefix="0" xfId="0"/>
    <xf numFmtId="49" fontId="12" fillId="4" borderId="142" applyAlignment="1" pivotButton="0" quotePrefix="0" xfId="0">
      <alignment horizontal="center" vertical="center"/>
    </xf>
    <xf numFmtId="0" fontId="3" fillId="4" borderId="864" applyAlignment="1" pivotButton="0" quotePrefix="0" xfId="0">
      <alignment horizontal="left" vertical="center"/>
    </xf>
    <xf numFmtId="49" fontId="11" fillId="16" borderId="859" applyAlignment="1" pivotButton="0" quotePrefix="0" xfId="0">
      <alignment horizontal="center" vertical="center"/>
    </xf>
    <xf numFmtId="49" fontId="12" fillId="16" borderId="142" applyAlignment="1" pivotButton="0" quotePrefix="0" xfId="0">
      <alignment horizontal="center" vertical="center"/>
    </xf>
    <xf numFmtId="0" fontId="12" fillId="16" borderId="136" applyAlignment="1" pivotButton="0" quotePrefix="0" xfId="0">
      <alignment horizontal="right" vertical="center"/>
    </xf>
    <xf numFmtId="0" fontId="12" fillId="16" borderId="136" applyAlignment="1" pivotButton="0" quotePrefix="0" xfId="0">
      <alignment horizontal="left" vertical="center"/>
    </xf>
    <xf numFmtId="1" fontId="12" fillId="16" borderId="142" applyAlignment="1" pivotButton="0" quotePrefix="0" xfId="0">
      <alignment horizontal="center" vertical="center"/>
    </xf>
    <xf numFmtId="0" fontId="12" fillId="16" borderId="889" applyAlignment="1" pivotButton="0" quotePrefix="0" xfId="0">
      <alignment horizontal="center" vertical="center"/>
    </xf>
    <xf numFmtId="0" fontId="3" fillId="16" borderId="864" applyAlignment="1" pivotButton="0" quotePrefix="0" xfId="0">
      <alignment horizontal="left" vertical="center"/>
    </xf>
    <xf numFmtId="0" fontId="3" fillId="16" borderId="861" applyAlignment="1" pivotButton="0" quotePrefix="0" xfId="0">
      <alignment horizontal="left" vertical="center"/>
    </xf>
    <xf numFmtId="0" fontId="12" fillId="16" borderId="859" applyAlignment="1" pivotButton="0" quotePrefix="0" xfId="0">
      <alignment horizontal="center" vertical="center"/>
    </xf>
    <xf numFmtId="0" fontId="12" fillId="16" borderId="860" applyAlignment="1" pivotButton="0" quotePrefix="0" xfId="0">
      <alignment horizontal="center" vertical="center"/>
    </xf>
    <xf numFmtId="0" fontId="12" fillId="16" borderId="863" applyAlignment="1" pivotButton="0" quotePrefix="0" xfId="0">
      <alignment horizontal="center" vertical="center"/>
    </xf>
    <xf numFmtId="0" fontId="48" fillId="0" borderId="865" pivotButton="0" quotePrefix="0" xfId="0"/>
    <xf numFmtId="0" fontId="12" fillId="16" borderId="1413" applyAlignment="1" pivotButton="0" quotePrefix="0" xfId="0">
      <alignment horizontal="center" vertical="center"/>
    </xf>
    <xf numFmtId="0" fontId="12" fillId="16" borderId="1414" applyAlignment="1" pivotButton="0" quotePrefix="0" xfId="0">
      <alignment horizontal="center" vertical="center"/>
    </xf>
    <xf numFmtId="0" fontId="12" fillId="16" borderId="1415" applyAlignment="1" pivotButton="0" quotePrefix="0" xfId="0">
      <alignment horizontal="center" vertical="center"/>
    </xf>
    <xf numFmtId="0" fontId="12" fillId="16" borderId="1411" applyAlignment="1" pivotButton="0" quotePrefix="0" xfId="0">
      <alignment horizontal="center" vertical="center"/>
    </xf>
    <xf numFmtId="0" fontId="12" fillId="16" borderId="861" applyAlignment="1" pivotButton="0" quotePrefix="0" xfId="0">
      <alignment horizontal="center" vertical="center"/>
    </xf>
    <xf numFmtId="0" fontId="12" fillId="16" borderId="863" applyAlignment="1" pivotButton="0" quotePrefix="0" xfId="0">
      <alignment horizontal="left" vertical="center"/>
    </xf>
    <xf numFmtId="49" fontId="12" fillId="16" borderId="201" applyAlignment="1" pivotButton="0" quotePrefix="0" xfId="0">
      <alignment horizontal="center" vertical="center"/>
    </xf>
    <xf numFmtId="0" fontId="3" fillId="16" borderId="1027" applyAlignment="1" pivotButton="0" quotePrefix="0" xfId="0">
      <alignment horizontal="left" vertical="center"/>
    </xf>
    <xf numFmtId="0" fontId="48" fillId="0" borderId="776" pivotButton="0" quotePrefix="0" xfId="0"/>
    <xf numFmtId="0" fontId="48" fillId="0" borderId="1028" pivotButton="0" quotePrefix="0" xfId="0"/>
    <xf numFmtId="0" fontId="12" fillId="16" borderId="744" applyAlignment="1" pivotButton="0" quotePrefix="0" xfId="0">
      <alignment horizontal="center" vertical="center"/>
    </xf>
    <xf numFmtId="0" fontId="12" fillId="16" borderId="746" applyAlignment="1" pivotButton="0" quotePrefix="0" xfId="0">
      <alignment horizontal="center" vertical="center"/>
    </xf>
    <xf numFmtId="0" fontId="12" fillId="16" borderId="201" applyAlignment="1" pivotButton="0" quotePrefix="0" xfId="0">
      <alignment horizontal="center" vertical="center"/>
    </xf>
    <xf numFmtId="0" fontId="12" fillId="16" borderId="791" applyAlignment="1" pivotButton="0" quotePrefix="0" xfId="0">
      <alignment horizontal="center" vertical="center"/>
    </xf>
    <xf numFmtId="1" fontId="12" fillId="16" borderId="859" applyAlignment="1" pivotButton="0" quotePrefix="0" xfId="0">
      <alignment horizontal="center" vertical="center"/>
    </xf>
    <xf numFmtId="1" fontId="12" fillId="16" borderId="1416" applyAlignment="1" pivotButton="0" quotePrefix="0" xfId="0">
      <alignment horizontal="center" vertical="center"/>
    </xf>
    <xf numFmtId="0" fontId="48" fillId="0" borderId="1417" pivotButton="0" quotePrefix="0" xfId="0"/>
    <xf numFmtId="0" fontId="12" fillId="16" borderId="689" applyAlignment="1" pivotButton="0" quotePrefix="0" xfId="0">
      <alignment horizontal="center" vertical="center"/>
    </xf>
    <xf numFmtId="0" fontId="12" fillId="16" borderId="1108" applyAlignment="1" pivotButton="0" quotePrefix="0" xfId="0">
      <alignment horizontal="center" vertical="center"/>
    </xf>
    <xf numFmtId="0" fontId="12" fillId="16" borderId="1418" applyAlignment="1" pivotButton="0" quotePrefix="0" xfId="0">
      <alignment horizontal="center" vertical="center"/>
    </xf>
    <xf numFmtId="0" fontId="48" fillId="0" borderId="747" pivotButton="0" quotePrefix="0" xfId="0"/>
    <xf numFmtId="0" fontId="12" fillId="16" borderId="208" applyAlignment="1" pivotButton="0" quotePrefix="0" xfId="0">
      <alignment horizontal="center" vertical="center"/>
    </xf>
    <xf numFmtId="0" fontId="12" fillId="16" borderId="1419" applyAlignment="1" pivotButton="0" quotePrefix="0" xfId="0">
      <alignment horizontal="center" vertical="center"/>
    </xf>
    <xf numFmtId="0" fontId="12" fillId="16" borderId="747" applyAlignment="1" pivotButton="0" quotePrefix="0" xfId="0">
      <alignment horizontal="center" vertical="center"/>
    </xf>
    <xf numFmtId="0" fontId="12" fillId="16" borderId="1420" applyAlignment="1" pivotButton="0" quotePrefix="0" xfId="0">
      <alignment horizontal="center" vertical="center"/>
    </xf>
    <xf numFmtId="0" fontId="12" fillId="16" borderId="1421" applyAlignment="1" pivotButton="0" quotePrefix="0" xfId="0">
      <alignment horizontal="center" vertical="center"/>
    </xf>
    <xf numFmtId="0" fontId="12" fillId="16" borderId="750" applyAlignment="1" pivotButton="0" quotePrefix="0" xfId="0">
      <alignment horizontal="center" vertical="center"/>
    </xf>
    <xf numFmtId="0" fontId="12" fillId="16" borderId="1422" applyAlignment="1" pivotButton="0" quotePrefix="0" xfId="0">
      <alignment horizontal="center" vertical="center"/>
    </xf>
    <xf numFmtId="0" fontId="12" fillId="16" borderId="1423" applyAlignment="1" pivotButton="0" quotePrefix="0" xfId="0">
      <alignment horizontal="center" vertical="center"/>
    </xf>
    <xf numFmtId="0" fontId="12" fillId="16" borderId="966" applyAlignment="1" pivotButton="0" quotePrefix="0" xfId="0">
      <alignment horizontal="center" vertical="center"/>
    </xf>
    <xf numFmtId="0" fontId="12" fillId="16" borderId="514" applyAlignment="1" pivotButton="0" quotePrefix="0" xfId="0">
      <alignment horizontal="center" vertical="center"/>
    </xf>
    <xf numFmtId="0" fontId="12" fillId="16" borderId="28" applyAlignment="1" pivotButton="0" quotePrefix="0" xfId="0">
      <alignment horizontal="center" vertical="center"/>
    </xf>
    <xf numFmtId="0" fontId="12" fillId="16" borderId="684" applyAlignment="1" pivotButton="0" quotePrefix="0" xfId="0">
      <alignment horizontal="center" vertical="center"/>
    </xf>
    <xf numFmtId="0" fontId="12" fillId="16" borderId="965" applyAlignment="1" pivotButton="0" quotePrefix="0" xfId="0">
      <alignment horizontal="center" vertical="center"/>
    </xf>
    <xf numFmtId="0" fontId="12" fillId="16" borderId="1416" applyAlignment="1" pivotButton="0" quotePrefix="0" xfId="0">
      <alignment horizontal="center" vertical="center"/>
    </xf>
    <xf numFmtId="0" fontId="12" fillId="16" borderId="1028" applyAlignment="1" pivotButton="0" quotePrefix="0" xfId="0">
      <alignment horizontal="left" vertical="center"/>
    </xf>
    <xf numFmtId="49" fontId="11" fillId="16" borderId="696" applyAlignment="1" pivotButton="0" quotePrefix="0" xfId="0">
      <alignment horizontal="center" vertical="center"/>
    </xf>
    <xf numFmtId="0" fontId="48" fillId="0" borderId="697" pivotButton="0" quotePrefix="0" xfId="0"/>
    <xf numFmtId="0" fontId="3" fillId="16" borderId="489" applyAlignment="1" pivotButton="0" quotePrefix="0" xfId="0">
      <alignment horizontal="left" vertical="center"/>
    </xf>
    <xf numFmtId="0" fontId="11" fillId="16" borderId="698" applyAlignment="1" pivotButton="0" quotePrefix="0" xfId="0">
      <alignment horizontal="center" vertical="center"/>
    </xf>
    <xf numFmtId="0" fontId="11" fillId="16" borderId="755" applyAlignment="1" pivotButton="0" quotePrefix="0" xfId="0">
      <alignment horizontal="center" vertical="center"/>
    </xf>
    <xf numFmtId="0" fontId="11" fillId="16" borderId="662" applyAlignment="1" pivotButton="0" quotePrefix="0" xfId="0">
      <alignment horizontal="center" vertical="center"/>
    </xf>
    <xf numFmtId="0" fontId="11" fillId="16" borderId="201" applyAlignment="1" pivotButton="0" quotePrefix="0" xfId="0">
      <alignment horizontal="center" vertical="center"/>
    </xf>
    <xf numFmtId="0" fontId="11" fillId="16" borderId="661" applyAlignment="1" pivotButton="0" quotePrefix="0" xfId="0">
      <alignment horizontal="center"/>
    </xf>
    <xf numFmtId="0" fontId="48" fillId="0" borderId="701" pivotButton="0" quotePrefix="0" xfId="0"/>
    <xf numFmtId="0" fontId="11" fillId="16" borderId="662" applyAlignment="1" pivotButton="0" quotePrefix="0" xfId="0">
      <alignment horizontal="center"/>
    </xf>
    <xf numFmtId="1" fontId="11" fillId="16" borderId="246" applyAlignment="1" pivotButton="0" quotePrefix="0" xfId="0">
      <alignment horizontal="center" vertical="center"/>
    </xf>
    <xf numFmtId="0" fontId="11" fillId="16" borderId="901" applyAlignment="1" pivotButton="0" quotePrefix="0" xfId="0">
      <alignment horizontal="center" vertical="center"/>
    </xf>
    <xf numFmtId="0" fontId="48" fillId="0" borderId="902" pivotButton="0" quotePrefix="0" xfId="0"/>
    <xf numFmtId="0" fontId="11" fillId="16" borderId="792" applyAlignment="1" pivotButton="0" quotePrefix="0" xfId="0">
      <alignment horizontal="center" vertical="center"/>
    </xf>
    <xf numFmtId="0" fontId="48" fillId="0" borderId="792" pivotButton="0" quotePrefix="0" xfId="0"/>
    <xf numFmtId="0" fontId="11" fillId="16" borderId="700" applyAlignment="1" pivotButton="0" quotePrefix="0" xfId="0">
      <alignment horizontal="center" vertical="center"/>
    </xf>
    <xf numFmtId="0" fontId="11" fillId="16" borderId="754" applyAlignment="1" pivotButton="0" quotePrefix="0" xfId="0">
      <alignment horizontal="center" vertical="center"/>
    </xf>
    <xf numFmtId="0" fontId="11" fillId="16" borderId="661" applyAlignment="1" pivotButton="0" quotePrefix="0" xfId="0">
      <alignment horizontal="center" vertical="center"/>
    </xf>
    <xf numFmtId="0" fontId="11" fillId="16" borderId="489" applyAlignment="1" pivotButton="0" quotePrefix="0" xfId="0">
      <alignment horizontal="center" vertical="center"/>
    </xf>
    <xf numFmtId="0" fontId="11" fillId="16" borderId="753" applyAlignment="1" pivotButton="0" quotePrefix="0" xfId="0">
      <alignment horizontal="center" vertical="center"/>
    </xf>
    <xf numFmtId="0" fontId="11" fillId="16" borderId="699" applyAlignment="1" pivotButton="0" quotePrefix="0" xfId="0">
      <alignment horizontal="center" vertical="center"/>
    </xf>
    <xf numFmtId="0" fontId="11" fillId="16" borderId="491" applyAlignment="1" pivotButton="0" quotePrefix="0" xfId="0">
      <alignment horizontal="center" vertical="center"/>
    </xf>
    <xf numFmtId="0" fontId="29" fillId="16" borderId="246" applyAlignment="1" pivotButton="0" quotePrefix="0" xfId="0">
      <alignment horizontal="center" vertical="center"/>
    </xf>
    <xf numFmtId="0" fontId="12" fillId="16" borderId="491" applyAlignment="1" pivotButton="0" quotePrefix="0" xfId="0">
      <alignment horizontal="left" vertical="center"/>
    </xf>
    <xf numFmtId="0" fontId="83" fillId="16" borderId="1" pivotButton="0" quotePrefix="0" xfId="0"/>
    <xf numFmtId="49" fontId="11" fillId="16" borderId="709" applyAlignment="1" pivotButton="0" quotePrefix="0" xfId="0">
      <alignment horizontal="center" vertical="center"/>
    </xf>
    <xf numFmtId="0" fontId="48" fillId="0" borderId="710" pivotButton="0" quotePrefix="0" xfId="0"/>
    <xf numFmtId="0" fontId="13" fillId="16" borderId="704" applyAlignment="1" pivotButton="0" quotePrefix="0" xfId="0">
      <alignment horizontal="left" vertical="center"/>
    </xf>
    <xf numFmtId="0" fontId="48" fillId="0" borderId="705" pivotButton="0" quotePrefix="0" xfId="0"/>
    <xf numFmtId="0" fontId="48" fillId="0" borderId="706" pivotButton="0" quotePrefix="0" xfId="0"/>
    <xf numFmtId="0" fontId="13" fillId="16" borderId="705" applyAlignment="1" pivotButton="0" quotePrefix="0" xfId="0">
      <alignment horizontal="left" vertical="center"/>
    </xf>
    <xf numFmtId="0" fontId="12" fillId="16" borderId="709" applyAlignment="1" pivotButton="0" quotePrefix="0" xfId="0">
      <alignment horizontal="center" vertical="center"/>
    </xf>
    <xf numFmtId="0" fontId="12" fillId="16" borderId="708" applyAlignment="1" pivotButton="0" quotePrefix="0" xfId="0">
      <alignment horizontal="center" vertical="center"/>
    </xf>
    <xf numFmtId="0" fontId="12" fillId="16" borderId="706" applyAlignment="1" pivotButton="0" quotePrefix="0" xfId="0">
      <alignment horizontal="center" vertical="center"/>
    </xf>
    <xf numFmtId="0" fontId="12" fillId="16" borderId="704" applyAlignment="1" pivotButton="0" quotePrefix="0" xfId="0">
      <alignment horizontal="center" vertical="center"/>
    </xf>
    <xf numFmtId="0" fontId="12" fillId="16" borderId="709" applyAlignment="1" pivotButton="0" quotePrefix="0" xfId="0">
      <alignment horizontal="center"/>
    </xf>
    <xf numFmtId="0" fontId="12" fillId="16" borderId="704" applyAlignment="1" pivotButton="0" quotePrefix="0" xfId="0">
      <alignment horizontal="center"/>
    </xf>
    <xf numFmtId="1" fontId="12" fillId="16" borderId="757" applyAlignment="1" pivotButton="0" quotePrefix="0" xfId="0">
      <alignment horizontal="center" vertical="center"/>
    </xf>
    <xf numFmtId="0" fontId="12" fillId="16" borderId="931" applyAlignment="1" pivotButton="0" quotePrefix="0" xfId="0">
      <alignment horizontal="center" vertical="center"/>
    </xf>
    <xf numFmtId="0" fontId="48" fillId="0" borderId="932" pivotButton="0" quotePrefix="0" xfId="0"/>
    <xf numFmtId="0" fontId="12" fillId="16" borderId="712" applyAlignment="1" pivotButton="0" quotePrefix="0" xfId="0">
      <alignment horizontal="center" vertical="center"/>
    </xf>
    <xf numFmtId="0" fontId="48" fillId="0" borderId="712" pivotButton="0" quotePrefix="0" xfId="0"/>
    <xf numFmtId="0" fontId="12" fillId="16" borderId="714" applyAlignment="1" pivotButton="0" quotePrefix="0" xfId="0">
      <alignment horizontal="center" vertical="center"/>
    </xf>
    <xf numFmtId="0" fontId="12" fillId="16" borderId="713" applyAlignment="1" pivotButton="0" quotePrefix="0" xfId="0">
      <alignment horizontal="center" vertical="center"/>
    </xf>
    <xf numFmtId="0" fontId="12" fillId="16" borderId="710" applyAlignment="1" pivotButton="0" quotePrefix="0" xfId="0">
      <alignment horizontal="center" vertical="center"/>
    </xf>
    <xf numFmtId="0" fontId="12" fillId="16" borderId="715" applyAlignment="1" pivotButton="0" quotePrefix="0" xfId="0">
      <alignment horizontal="center" vertical="center"/>
    </xf>
    <xf numFmtId="0" fontId="12" fillId="16" borderId="716" applyAlignment="1" pivotButton="0" quotePrefix="0" xfId="0">
      <alignment horizontal="center" vertical="center"/>
    </xf>
    <xf numFmtId="0" fontId="12" fillId="16" borderId="711" applyAlignment="1" pivotButton="0" quotePrefix="0" xfId="0">
      <alignment horizontal="center" vertical="center"/>
    </xf>
    <xf numFmtId="0" fontId="12" fillId="16" borderId="706" applyAlignment="1" pivotButton="0" quotePrefix="0" xfId="0">
      <alignment horizontal="left" vertical="center"/>
    </xf>
    <xf numFmtId="1" fontId="12" fillId="16" borderId="135" applyAlignment="1" pivotButton="0" quotePrefix="0" xfId="0">
      <alignment horizontal="center" vertical="center"/>
    </xf>
    <xf numFmtId="0" fontId="12" fillId="16" borderId="1424" applyAlignment="1" pivotButton="0" quotePrefix="0" xfId="0">
      <alignment horizontal="center" vertical="center"/>
    </xf>
    <xf numFmtId="0" fontId="48" fillId="0" borderId="1425" pivotButton="0" quotePrefix="0" xfId="0"/>
    <xf numFmtId="49" fontId="12" fillId="0" borderId="142" applyAlignment="1" pivotButton="0" quotePrefix="0" xfId="0">
      <alignment horizontal="center" vertical="center"/>
    </xf>
    <xf numFmtId="0" fontId="12" fillId="0" borderId="1424" applyAlignment="1" pivotButton="0" quotePrefix="0" xfId="0">
      <alignment horizontal="center" vertical="center"/>
    </xf>
    <xf numFmtId="49" fontId="11" fillId="0" borderId="142" applyAlignment="1" pivotButton="0" quotePrefix="0" xfId="0">
      <alignment horizontal="center" vertical="center"/>
    </xf>
    <xf numFmtId="0" fontId="13" fillId="0" borderId="1408" applyAlignment="1" pivotButton="0" quotePrefix="0" xfId="0">
      <alignment horizontal="left" vertical="center"/>
    </xf>
    <xf numFmtId="49" fontId="11" fillId="16" borderId="142" applyAlignment="1" pivotButton="0" quotePrefix="0" xfId="0">
      <alignment horizontal="center" vertical="center"/>
    </xf>
    <xf numFmtId="0" fontId="3" fillId="10" borderId="1408" applyAlignment="1" pivotButton="0" quotePrefix="0" xfId="0">
      <alignment horizontal="left" vertical="center"/>
    </xf>
    <xf numFmtId="0" fontId="12" fillId="16" borderId="732" applyAlignment="1" pivotButton="0" quotePrefix="0" xfId="0">
      <alignment horizontal="center" vertical="center"/>
    </xf>
    <xf numFmtId="0" fontId="12" fillId="16" borderId="735" applyAlignment="1" pivotButton="0" quotePrefix="0" xfId="0">
      <alignment horizontal="center" vertical="center"/>
    </xf>
    <xf numFmtId="0" fontId="12" fillId="16" borderId="721" applyAlignment="1" pivotButton="0" quotePrefix="0" xfId="0">
      <alignment horizontal="center" vertical="center"/>
    </xf>
    <xf numFmtId="0" fontId="12" fillId="16" borderId="138" applyAlignment="1" pivotButton="0" quotePrefix="0" xfId="0">
      <alignment horizontal="center"/>
    </xf>
    <xf numFmtId="0" fontId="3" fillId="16" borderId="19" applyAlignment="1" pivotButton="0" quotePrefix="0" xfId="0">
      <alignment horizontal="left" vertical="center"/>
    </xf>
    <xf numFmtId="0" fontId="12" fillId="16" borderId="733" applyAlignment="1" pivotButton="0" quotePrefix="0" xfId="0">
      <alignment horizontal="center" vertical="center"/>
    </xf>
    <xf numFmtId="0" fontId="12" fillId="16" borderId="736" applyAlignment="1" pivotButton="0" quotePrefix="0" xfId="0">
      <alignment horizontal="center" vertical="center"/>
    </xf>
    <xf numFmtId="49" fontId="12" fillId="16" borderId="154" applyAlignment="1" pivotButton="0" quotePrefix="0" xfId="0">
      <alignment horizontal="center"/>
    </xf>
    <xf numFmtId="0" fontId="3" fillId="10" borderId="138" applyAlignment="1" pivotButton="0" quotePrefix="0" xfId="0">
      <alignment horizontal="left" vertical="center"/>
    </xf>
    <xf numFmtId="1" fontId="12" fillId="0" borderId="137" applyAlignment="1" pivotButton="0" quotePrefix="0" xfId="0">
      <alignment horizontal="center" vertical="center"/>
    </xf>
    <xf numFmtId="0" fontId="12" fillId="15" borderId="1" applyAlignment="1" pivotButton="0" quotePrefix="0" xfId="0">
      <alignment horizontal="center" vertical="center"/>
    </xf>
    <xf numFmtId="0" fontId="12" fillId="15" borderId="1" applyAlignment="1" pivotButton="0" quotePrefix="0" xfId="0">
      <alignment horizontal="left" vertical="center"/>
    </xf>
    <xf numFmtId="0" fontId="12" fillId="16" borderId="663" applyAlignment="1" pivotButton="0" quotePrefix="0" xfId="0">
      <alignment horizontal="center" vertical="center"/>
    </xf>
    <xf numFmtId="0" fontId="48" fillId="0" borderId="664" pivotButton="0" quotePrefix="0" xfId="0"/>
    <xf numFmtId="0" fontId="12" fillId="16" borderId="662" applyAlignment="1" pivotButton="0" quotePrefix="0" xfId="0">
      <alignment horizontal="center" vertical="center"/>
    </xf>
    <xf numFmtId="0" fontId="12" fillId="16" borderId="7" applyAlignment="1" pivotButton="0" quotePrefix="0" xfId="0">
      <alignment horizontal="center" vertical="center"/>
    </xf>
    <xf numFmtId="0" fontId="12" fillId="16" borderId="246" applyAlignment="1" pivotButton="0" quotePrefix="0" xfId="0">
      <alignment horizontal="center" vertical="center"/>
    </xf>
    <xf numFmtId="0" fontId="12" fillId="16" borderId="1055" applyAlignment="1" pivotButton="0" quotePrefix="0" xfId="0">
      <alignment horizontal="center" vertical="center"/>
    </xf>
    <xf numFmtId="0" fontId="17" fillId="16" borderId="661" applyAlignment="1" pivotButton="0" quotePrefix="0" xfId="0">
      <alignment horizontal="center" vertical="center"/>
    </xf>
    <xf numFmtId="0" fontId="17" fillId="16" borderId="489" applyAlignment="1" pivotButton="0" quotePrefix="0" xfId="0">
      <alignment horizontal="center" vertical="center"/>
    </xf>
    <xf numFmtId="0" fontId="12" fillId="16" borderId="666" applyAlignment="1" pivotButton="0" quotePrefix="0" xfId="0">
      <alignment horizontal="center" vertical="center"/>
    </xf>
    <xf numFmtId="0" fontId="12" fillId="16" borderId="665" applyAlignment="1" pivotButton="0" quotePrefix="0" xfId="0">
      <alignment horizontal="center" vertical="center"/>
    </xf>
    <xf numFmtId="0" fontId="48" fillId="16" borderId="16" pivotButton="0" quotePrefix="0" xfId="0"/>
    <xf numFmtId="0" fontId="48" fillId="0" borderId="669" pivotButton="0" quotePrefix="0" xfId="0"/>
    <xf numFmtId="0" fontId="12" fillId="16" borderId="1" applyAlignment="1" pivotButton="0" quotePrefix="0" xfId="0">
      <alignment horizontal="center" vertical="center"/>
    </xf>
    <xf numFmtId="0" fontId="17" fillId="16" borderId="201" applyAlignment="1" pivotButton="0" quotePrefix="0" xfId="0">
      <alignment horizontal="center" vertical="center"/>
    </xf>
    <xf numFmtId="0" fontId="17" fillId="16" borderId="667" applyAlignment="1" pivotButton="0" quotePrefix="0" xfId="0">
      <alignment horizontal="center" vertical="center"/>
    </xf>
    <xf numFmtId="0" fontId="17" fillId="16" borderId="25" applyAlignment="1" pivotButton="0" quotePrefix="0" xfId="0">
      <alignment horizontal="center" vertical="center"/>
    </xf>
    <xf numFmtId="0" fontId="17" fillId="16" borderId="791" applyAlignment="1" pivotButton="0" quotePrefix="0" xfId="0">
      <alignment horizontal="center" vertical="center"/>
    </xf>
    <xf numFmtId="0" fontId="12" fillId="16" borderId="691" applyAlignment="1" pivotButton="0" quotePrefix="0" xfId="0">
      <alignment horizontal="center" vertical="center"/>
    </xf>
    <xf numFmtId="0" fontId="48" fillId="0" borderId="671" pivotButton="0" quotePrefix="0" xfId="0"/>
    <xf numFmtId="0" fontId="12" fillId="16" borderId="672" applyAlignment="1" pivotButton="0" quotePrefix="0" xfId="0">
      <alignment horizontal="center" vertical="center"/>
    </xf>
    <xf numFmtId="0" fontId="12" fillId="16" borderId="840" applyAlignment="1" pivotButton="0" quotePrefix="0" xfId="0">
      <alignment horizontal="center" vertical="center"/>
    </xf>
    <xf numFmtId="0" fontId="48" fillId="0" borderId="194" pivotButton="0" quotePrefix="0" xfId="0"/>
    <xf numFmtId="0" fontId="48" fillId="0" borderId="682" pivotButton="0" quotePrefix="0" xfId="0"/>
    <xf numFmtId="0" fontId="12" fillId="16" borderId="841" applyAlignment="1" pivotButton="0" quotePrefix="0" xfId="0">
      <alignment horizontal="center" vertical="center"/>
    </xf>
    <xf numFmtId="0" fontId="48" fillId="0" borderId="681" pivotButton="0" quotePrefix="0" xfId="0"/>
    <xf numFmtId="0" fontId="12" fillId="16" borderId="675" applyAlignment="1" pivotButton="0" quotePrefix="0" xfId="0">
      <alignment horizontal="center" vertical="center"/>
    </xf>
    <xf numFmtId="0" fontId="12" fillId="16" borderId="677" applyAlignment="1" pivotButton="0" quotePrefix="0" xfId="0">
      <alignment horizontal="center" vertical="center"/>
    </xf>
    <xf numFmtId="0" fontId="12" fillId="16" borderId="678" applyAlignment="1" pivotButton="0" quotePrefix="0" xfId="0">
      <alignment horizontal="center" vertical="center"/>
    </xf>
    <xf numFmtId="0" fontId="12" fillId="16" borderId="1053" applyAlignment="1" pivotButton="0" quotePrefix="0" xfId="0">
      <alignment horizontal="center" vertical="center"/>
    </xf>
    <xf numFmtId="0" fontId="16" fillId="16" borderId="681" applyAlignment="1" pivotButton="0" quotePrefix="0" xfId="0">
      <alignment horizontal="center" vertical="center"/>
    </xf>
    <xf numFmtId="0" fontId="16" fillId="16" borderId="682" applyAlignment="1" pivotButton="0" quotePrefix="0" xfId="0">
      <alignment horizontal="center" vertical="center"/>
    </xf>
    <xf numFmtId="0" fontId="16" fillId="16" borderId="680" applyAlignment="1" pivotButton="0" quotePrefix="0" xfId="0">
      <alignment horizontal="center" vertical="center"/>
    </xf>
    <xf numFmtId="49" fontId="16" fillId="16" borderId="192" applyAlignment="1" pivotButton="0" quotePrefix="0" xfId="0">
      <alignment horizontal="center" vertical="center"/>
    </xf>
    <xf numFmtId="49" fontId="16" fillId="16" borderId="774" applyAlignment="1" pivotButton="0" quotePrefix="0" xfId="0">
      <alignment horizontal="center" vertical="center"/>
    </xf>
    <xf numFmtId="49" fontId="16" fillId="16" borderId="681" applyAlignment="1" pivotButton="0" quotePrefix="0" xfId="0">
      <alignment horizontal="center" vertical="center"/>
    </xf>
    <xf numFmtId="0" fontId="48" fillId="0" borderId="686" pivotButton="0" quotePrefix="0" xfId="0"/>
    <xf numFmtId="0" fontId="48" fillId="0" borderId="687" pivotButton="0" quotePrefix="0" xfId="0"/>
    <xf numFmtId="0" fontId="12" fillId="16" borderId="25" applyAlignment="1" pivotButton="0" quotePrefix="0" xfId="0">
      <alignment horizontal="center" vertical="center"/>
    </xf>
    <xf numFmtId="0" fontId="48" fillId="0" borderId="1056" pivotButton="0" quotePrefix="0" xfId="0"/>
    <xf numFmtId="0" fontId="17" fillId="16" borderId="691" applyAlignment="1" pivotButton="0" quotePrefix="0" xfId="0">
      <alignment horizontal="center"/>
    </xf>
    <xf numFmtId="0" fontId="17" fillId="16" borderId="675" applyAlignment="1" pivotButton="0" quotePrefix="0" xfId="0">
      <alignment horizontal="center"/>
    </xf>
    <xf numFmtId="0" fontId="17" fillId="16" borderId="677" applyAlignment="1" pivotButton="0" quotePrefix="0" xfId="0">
      <alignment horizontal="center"/>
    </xf>
    <xf numFmtId="0" fontId="17" fillId="16" borderId="684" applyAlignment="1" pivotButton="0" quotePrefix="0" xfId="0">
      <alignment horizontal="center"/>
    </xf>
    <xf numFmtId="0" fontId="17" fillId="16" borderId="692" applyAlignment="1" pivotButton="0" quotePrefix="0" xfId="0">
      <alignment horizontal="center"/>
    </xf>
    <xf numFmtId="0" fontId="17" fillId="16" borderId="25" applyAlignment="1" pivotButton="0" quotePrefix="0" xfId="0">
      <alignment horizontal="center"/>
    </xf>
    <xf numFmtId="0" fontId="17" fillId="16" borderId="678" applyAlignment="1" pivotButton="0" quotePrefix="0" xfId="0">
      <alignment horizontal="center"/>
    </xf>
    <xf numFmtId="0" fontId="17" fillId="16" borderId="693" applyAlignment="1" pivotButton="0" quotePrefix="0" xfId="0">
      <alignment horizontal="center"/>
    </xf>
    <xf numFmtId="0" fontId="17" fillId="16" borderId="694" applyAlignment="1" pivotButton="0" quotePrefix="0" xfId="0">
      <alignment horizontal="center"/>
    </xf>
    <xf numFmtId="0" fontId="17" fillId="16" borderId="28" applyAlignment="1" pivotButton="0" quotePrefix="0" xfId="0">
      <alignment horizontal="center"/>
    </xf>
    <xf numFmtId="0" fontId="17" fillId="16" borderId="695" applyAlignment="1" pivotButton="0" quotePrefix="0" xfId="0">
      <alignment horizontal="center"/>
    </xf>
    <xf numFmtId="0" fontId="48" fillId="0" borderId="688" pivotButton="0" quotePrefix="0" xfId="0"/>
    <xf numFmtId="0" fontId="13" fillId="16" borderId="138" applyAlignment="1" pivotButton="0" quotePrefix="0" xfId="0">
      <alignment horizontal="left" vertical="center"/>
    </xf>
    <xf numFmtId="0" fontId="12" fillId="16" borderId="721" applyAlignment="1" pivotButton="0" quotePrefix="0" xfId="0">
      <alignment horizontal="left" vertical="center"/>
    </xf>
    <xf numFmtId="1" fontId="12" fillId="16" borderId="137" applyAlignment="1" pivotButton="0" quotePrefix="0" xfId="0">
      <alignment horizontal="center" vertical="center"/>
    </xf>
    <xf numFmtId="0" fontId="12" fillId="16" borderId="137" applyAlignment="1" pivotButton="0" quotePrefix="0" xfId="0">
      <alignment horizontal="center" vertical="center"/>
    </xf>
    <xf numFmtId="0" fontId="12" fillId="16" borderId="725" applyAlignment="1" pivotButton="0" quotePrefix="0" xfId="0">
      <alignment horizontal="center" vertical="center"/>
    </xf>
    <xf numFmtId="0" fontId="12" fillId="16" borderId="143" applyAlignment="1" pivotButton="0" quotePrefix="0" xfId="0">
      <alignment horizontal="center" vertical="center"/>
    </xf>
    <xf numFmtId="49" fontId="12" fillId="16" borderId="732" applyAlignment="1" pivotButton="0" quotePrefix="0" xfId="0">
      <alignment horizontal="center" vertical="center"/>
    </xf>
    <xf numFmtId="0" fontId="3" fillId="16" borderId="719" applyAlignment="1" pivotButton="0" quotePrefix="0" xfId="0">
      <alignment horizontal="left" vertical="center"/>
    </xf>
    <xf numFmtId="0" fontId="12" fillId="16" borderId="719" applyAlignment="1" pivotButton="0" quotePrefix="0" xfId="0">
      <alignment horizontal="center" vertical="center"/>
    </xf>
    <xf numFmtId="0" fontId="12" fillId="16" borderId="904" applyAlignment="1" pivotButton="0" quotePrefix="0" xfId="0">
      <alignment horizontal="center" vertical="center"/>
    </xf>
    <xf numFmtId="0" fontId="48" fillId="0" borderId="882" pivotButton="0" quotePrefix="0" xfId="0"/>
    <xf numFmtId="0" fontId="12" fillId="16" borderId="738" applyAlignment="1" pivotButton="0" quotePrefix="0" xfId="0">
      <alignment horizontal="center" vertical="center"/>
    </xf>
    <xf numFmtId="0" fontId="12" fillId="16" borderId="885" applyAlignment="1" pivotButton="0" quotePrefix="0" xfId="0">
      <alignment horizontal="center" vertical="center"/>
    </xf>
    <xf numFmtId="0" fontId="12" fillId="16" borderId="874" applyAlignment="1" pivotButton="0" quotePrefix="0" xfId="0">
      <alignment horizontal="center" vertical="center"/>
    </xf>
    <xf numFmtId="0" fontId="12" fillId="16" borderId="12" applyAlignment="1" pivotButton="0" quotePrefix="0" xfId="0">
      <alignment horizontal="center" vertical="center"/>
    </xf>
    <xf numFmtId="0" fontId="12" fillId="16" borderId="19" applyAlignment="1" pivotButton="0" quotePrefix="0" xfId="0">
      <alignment horizontal="left" vertical="center"/>
    </xf>
    <xf numFmtId="49" fontId="11" fillId="16" borderId="732" applyAlignment="1" pivotButton="0" quotePrefix="0" xfId="0">
      <alignment horizontal="center" vertical="center"/>
    </xf>
    <xf numFmtId="0" fontId="13" fillId="16" borderId="719" applyAlignment="1" pivotButton="0" quotePrefix="0" xfId="0">
      <alignment horizontal="left" vertical="center"/>
    </xf>
    <xf numFmtId="0" fontId="13" fillId="16" borderId="720" applyAlignment="1" pivotButton="0" quotePrefix="0" xfId="0">
      <alignment horizontal="left" vertical="center"/>
    </xf>
    <xf numFmtId="0" fontId="12" fillId="16" borderId="890" applyAlignment="1" pivotButton="0" quotePrefix="0" xfId="0">
      <alignment horizontal="center" vertical="center"/>
    </xf>
    <xf numFmtId="0" fontId="12" fillId="0" borderId="904" applyAlignment="1" pivotButton="0" quotePrefix="0" xfId="0">
      <alignment horizontal="center" vertical="center"/>
    </xf>
    <xf numFmtId="0" fontId="12" fillId="2" borderId="759" applyAlignment="1" pivotButton="0" quotePrefix="0" xfId="0">
      <alignment horizontal="center" vertical="center"/>
    </xf>
    <xf numFmtId="0" fontId="12" fillId="2" borderId="733" applyAlignment="1" pivotButton="0" quotePrefix="0" xfId="0">
      <alignment horizontal="center" vertical="center"/>
    </xf>
    <xf numFmtId="0" fontId="12" fillId="2" borderId="758" applyAlignment="1" pivotButton="0" quotePrefix="0" xfId="0">
      <alignment horizontal="center" vertical="center"/>
    </xf>
    <xf numFmtId="0" fontId="12" fillId="2" borderId="890" applyAlignment="1" pivotButton="0" quotePrefix="0" xfId="0">
      <alignment horizontal="center" vertical="center"/>
    </xf>
    <xf numFmtId="0" fontId="12" fillId="15" borderId="721" applyAlignment="1" pivotButton="0" quotePrefix="0" xfId="0">
      <alignment horizontal="left" vertical="center"/>
    </xf>
    <xf numFmtId="0" fontId="48" fillId="2" borderId="1" pivotButton="0" quotePrefix="0" xfId="0"/>
    <xf numFmtId="49" fontId="11" fillId="16" borderId="154" applyAlignment="1" pivotButton="0" quotePrefix="0" xfId="0">
      <alignment horizontal="center" vertical="center"/>
    </xf>
    <xf numFmtId="0" fontId="12" fillId="16" borderId="864" applyAlignment="1" pivotButton="0" quotePrefix="0" xfId="0">
      <alignment horizontal="center" vertical="center"/>
    </xf>
    <xf numFmtId="49" fontId="12" fillId="16" borderId="187" applyAlignment="1" pivotButton="0" quotePrefix="0" xfId="0">
      <alignment horizontal="center" vertical="center"/>
    </xf>
    <xf numFmtId="49" fontId="12" fillId="0" borderId="859" applyAlignment="1" pivotButton="0" quotePrefix="0" xfId="0">
      <alignment horizontal="center"/>
    </xf>
    <xf numFmtId="0" fontId="3" fillId="10" borderId="1408" applyAlignment="1" pivotButton="0" quotePrefix="0" xfId="0">
      <alignment horizontal="left"/>
    </xf>
    <xf numFmtId="0" fontId="3" fillId="0" borderId="136" applyAlignment="1" pivotButton="0" quotePrefix="0" xfId="0">
      <alignment horizontal="left"/>
    </xf>
    <xf numFmtId="0" fontId="48" fillId="0" borderId="727" pivotButton="0" quotePrefix="0" xfId="0"/>
    <xf numFmtId="0" fontId="12" fillId="15" borderId="143" applyAlignment="1" pivotButton="0" quotePrefix="0" xfId="0">
      <alignment horizontal="center" vertical="center"/>
    </xf>
    <xf numFmtId="0" fontId="12" fillId="15" borderId="1412" applyAlignment="1" pivotButton="0" quotePrefix="0" xfId="0">
      <alignment horizontal="center" vertical="center"/>
    </xf>
    <xf numFmtId="0" fontId="12" fillId="0" borderId="1412" applyAlignment="1" pivotButton="0" quotePrefix="0" xfId="0">
      <alignment horizontal="center" vertical="center"/>
    </xf>
    <xf numFmtId="0" fontId="3" fillId="0" borderId="742" applyAlignment="1" pivotButton="0" quotePrefix="0" xfId="0">
      <alignment horizontal="left"/>
    </xf>
    <xf numFmtId="0" fontId="3" fillId="0" borderId="1408" applyAlignment="1" pivotButton="0" quotePrefix="0" xfId="0">
      <alignment horizontal="left"/>
    </xf>
    <xf numFmtId="0" fontId="3" fillId="10" borderId="742" applyAlignment="1" pivotButton="0" quotePrefix="0" xfId="0">
      <alignment horizontal="left"/>
    </xf>
    <xf numFmtId="0" fontId="13" fillId="16" borderId="1408" applyAlignment="1" pivotButton="0" quotePrefix="0" xfId="0">
      <alignment horizontal="left"/>
    </xf>
    <xf numFmtId="0" fontId="13" fillId="16" borderId="136" applyAlignment="1" pivotButton="0" quotePrefix="0" xfId="0">
      <alignment horizontal="left"/>
    </xf>
    <xf numFmtId="0" fontId="12" fillId="0" borderId="1411" applyAlignment="1" pivotButton="0" quotePrefix="0" xfId="0">
      <alignment horizontal="center" vertical="center"/>
    </xf>
    <xf numFmtId="0" fontId="3" fillId="4" borderId="864" applyAlignment="1" pivotButton="0" quotePrefix="0" xfId="0">
      <alignment horizontal="left"/>
    </xf>
    <xf numFmtId="0" fontId="3" fillId="4" borderId="861" applyAlignment="1" pivotButton="0" quotePrefix="0" xfId="0">
      <alignment horizontal="left" vertical="top"/>
    </xf>
    <xf numFmtId="0" fontId="48" fillId="0" borderId="718" pivotButton="0" quotePrefix="0" xfId="0"/>
    <xf numFmtId="0" fontId="12" fillId="4" borderId="1424" applyAlignment="1" pivotButton="0" quotePrefix="0" xfId="0">
      <alignment horizontal="center" vertical="center"/>
    </xf>
    <xf numFmtId="0" fontId="12" fillId="4" borderId="1412" applyAlignment="1" pivotButton="0" quotePrefix="0" xfId="0">
      <alignment horizontal="center" vertical="center"/>
    </xf>
    <xf numFmtId="0" fontId="12" fillId="4" borderId="1411" applyAlignment="1" pivotButton="0" quotePrefix="0" xfId="0">
      <alignment horizontal="center" vertical="center"/>
    </xf>
    <xf numFmtId="0" fontId="3" fillId="0" borderId="1408" applyAlignment="1" pivotButton="0" quotePrefix="0" xfId="0">
      <alignment horizontal="left" vertical="top"/>
    </xf>
    <xf numFmtId="0" fontId="3" fillId="16" borderId="1408" applyAlignment="1" pivotButton="0" quotePrefix="0" xfId="0">
      <alignment horizontal="left"/>
    </xf>
    <xf numFmtId="0" fontId="3" fillId="16" borderId="136" applyAlignment="1" pivotButton="0" quotePrefix="0" xfId="0">
      <alignment horizontal="left"/>
    </xf>
    <xf numFmtId="0" fontId="3" fillId="16" borderId="742" applyAlignment="1" pivotButton="0" quotePrefix="0" xfId="0">
      <alignment horizontal="left"/>
    </xf>
    <xf numFmtId="0" fontId="3" fillId="16" borderId="1" applyAlignment="1" pivotButton="0" quotePrefix="0" xfId="0">
      <alignment horizontal="left"/>
    </xf>
    <xf numFmtId="0" fontId="81" fillId="16" borderId="143" applyAlignment="1" pivotButton="0" quotePrefix="0" xfId="0">
      <alignment horizontal="center" vertical="center"/>
    </xf>
    <xf numFmtId="49" fontId="12" fillId="16" borderId="1419" applyAlignment="1" pivotButton="0" quotePrefix="0" xfId="0">
      <alignment horizontal="center" vertical="center"/>
    </xf>
    <xf numFmtId="0" fontId="48" fillId="0" borderId="741" pivotButton="0" quotePrefix="0" xfId="0"/>
    <xf numFmtId="0" fontId="3" fillId="16" borderId="1027" applyAlignment="1" pivotButton="0" quotePrefix="0" xfId="0">
      <alignment horizontal="left"/>
    </xf>
    <xf numFmtId="0" fontId="3" fillId="16" borderId="776" applyAlignment="1" pivotButton="0" quotePrefix="0" xfId="0">
      <alignment horizontal="left"/>
    </xf>
    <xf numFmtId="0" fontId="12" fillId="16" borderId="741" applyAlignment="1" pivotButton="0" quotePrefix="0" xfId="0">
      <alignment horizontal="center" vertical="center"/>
    </xf>
    <xf numFmtId="0" fontId="12" fillId="16" borderId="1028" applyAlignment="1" pivotButton="0" quotePrefix="0" xfId="0">
      <alignment horizontal="center" vertical="center"/>
    </xf>
    <xf numFmtId="0" fontId="12" fillId="16" borderId="776" applyAlignment="1" pivotButton="0" quotePrefix="0" xfId="0">
      <alignment horizontal="center" vertical="center"/>
    </xf>
    <xf numFmtId="0" fontId="48" fillId="0" borderId="1235" pivotButton="0" quotePrefix="0" xfId="0"/>
    <xf numFmtId="0" fontId="12" fillId="16" borderId="1426" applyAlignment="1" pivotButton="0" quotePrefix="0" xfId="0">
      <alignment horizontal="center" vertical="center"/>
    </xf>
    <xf numFmtId="0" fontId="12" fillId="16" borderId="1427" applyAlignment="1" pivotButton="0" quotePrefix="0" xfId="0">
      <alignment horizontal="center" vertical="center"/>
    </xf>
    <xf numFmtId="0" fontId="48" fillId="0" borderId="1305" pivotButton="0" quotePrefix="0" xfId="0"/>
    <xf numFmtId="0" fontId="12" fillId="16" borderId="1428" applyAlignment="1" pivotButton="0" quotePrefix="0" xfId="0">
      <alignment horizontal="center" vertical="center"/>
    </xf>
    <xf numFmtId="49" fontId="39" fillId="0" borderId="1" applyAlignment="1" pivotButton="0" quotePrefix="0" xfId="0">
      <alignment horizontal="center"/>
    </xf>
    <xf numFmtId="0" fontId="13" fillId="0" borderId="711" applyAlignment="1" pivotButton="0" quotePrefix="0" xfId="0">
      <alignment horizontal="left"/>
    </xf>
    <xf numFmtId="0" fontId="13" fillId="0" borderId="705" applyAlignment="1" pivotButton="0" quotePrefix="0" xfId="0">
      <alignment horizontal="left"/>
    </xf>
    <xf numFmtId="0" fontId="11" fillId="0" borderId="1061" applyAlignment="1" pivotButton="0" quotePrefix="0" xfId="0">
      <alignment horizontal="center" vertical="center"/>
    </xf>
    <xf numFmtId="1" fontId="11" fillId="0" borderId="709" applyAlignment="1" pivotButton="0" quotePrefix="0" xfId="0">
      <alignment horizontal="center" vertical="center"/>
    </xf>
    <xf numFmtId="1" fontId="11" fillId="0" borderId="704" applyAlignment="1" pivotButton="0" quotePrefix="0" xfId="0">
      <alignment horizontal="center" vertical="center"/>
    </xf>
    <xf numFmtId="1" fontId="11" fillId="0" borderId="711" applyAlignment="1" pivotButton="0" quotePrefix="0" xfId="0">
      <alignment horizontal="center" vertical="center"/>
    </xf>
    <xf numFmtId="1" fontId="11" fillId="0" borderId="716" applyAlignment="1" pivotButton="0" quotePrefix="0" xfId="0">
      <alignment horizontal="center" vertical="center"/>
    </xf>
    <xf numFmtId="1" fontId="11" fillId="0" borderId="713" applyAlignment="1" pivotButton="0" quotePrefix="0" xfId="0">
      <alignment horizontal="center" vertical="center"/>
    </xf>
    <xf numFmtId="1" fontId="11" fillId="0" borderId="706" applyAlignment="1" pivotButton="0" quotePrefix="0" xfId="0">
      <alignment horizontal="center" vertical="center"/>
    </xf>
    <xf numFmtId="1" fontId="11" fillId="0" borderId="712" applyAlignment="1" pivotButton="0" quotePrefix="0" xfId="0">
      <alignment horizontal="center" vertical="center"/>
    </xf>
    <xf numFmtId="1" fontId="11" fillId="0" borderId="715" applyAlignment="1" pivotButton="0" quotePrefix="0" xfId="0">
      <alignment horizontal="center" vertical="center"/>
    </xf>
    <xf numFmtId="1" fontId="11" fillId="0" borderId="707" applyAlignment="1" pivotButton="0" quotePrefix="0" xfId="0">
      <alignment horizontal="center" vertical="center"/>
    </xf>
    <xf numFmtId="0" fontId="20" fillId="0" borderId="711" applyAlignment="1" pivotButton="0" quotePrefix="0" xfId="0">
      <alignment horizontal="center" vertical="center"/>
    </xf>
    <xf numFmtId="0" fontId="13" fillId="0" borderId="1429" applyAlignment="1" pivotButton="0" quotePrefix="0" xfId="0">
      <alignment vertical="center"/>
    </xf>
    <xf numFmtId="0" fontId="48" fillId="0" borderId="1430" pivotButton="0" quotePrefix="0" xfId="0"/>
    <xf numFmtId="0" fontId="11" fillId="0" borderId="735" applyAlignment="1" pivotButton="0" quotePrefix="0" xfId="0">
      <alignment horizontal="center" vertical="center"/>
    </xf>
    <xf numFmtId="0" fontId="11" fillId="0" borderId="721" applyAlignment="1" pivotButton="0" quotePrefix="0" xfId="0">
      <alignment horizontal="center" vertical="center"/>
    </xf>
    <xf numFmtId="1" fontId="22" fillId="0" borderId="719" applyAlignment="1" pivotButton="0" quotePrefix="0" xfId="0">
      <alignment horizontal="center" vertical="center"/>
    </xf>
    <xf numFmtId="1" fontId="22" fillId="0" borderId="759" applyAlignment="1" pivotButton="0" quotePrefix="0" xfId="0">
      <alignment horizontal="center" vertical="center"/>
    </xf>
    <xf numFmtId="1" fontId="22" fillId="0" borderId="737" applyAlignment="1" pivotButton="0" quotePrefix="0" xfId="0">
      <alignment horizontal="center" vertical="center"/>
    </xf>
    <xf numFmtId="0" fontId="11" fillId="0" borderId="738" applyAlignment="1" pivotButton="0" quotePrefix="0" xfId="0">
      <alignment horizontal="center" vertical="center"/>
    </xf>
    <xf numFmtId="0" fontId="11" fillId="0" borderId="720" applyAlignment="1" pivotButton="0" quotePrefix="0" xfId="0">
      <alignment horizontal="center" vertical="center"/>
    </xf>
    <xf numFmtId="0" fontId="11" fillId="0" borderId="733" applyAlignment="1" pivotButton="0" quotePrefix="0" xfId="0">
      <alignment horizontal="center" vertical="center"/>
    </xf>
    <xf numFmtId="0" fontId="11" fillId="0" borderId="858" applyAlignment="1" pivotButton="0" quotePrefix="0" xfId="0">
      <alignment horizontal="center" vertical="center"/>
    </xf>
    <xf numFmtId="0" fontId="11" fillId="0" borderId="734" applyAlignment="1" pivotButton="0" quotePrefix="0" xfId="0">
      <alignment horizontal="center" vertical="center"/>
    </xf>
    <xf numFmtId="1" fontId="80" fillId="0" borderId="757" applyAlignment="1" pivotButton="0" quotePrefix="0" xfId="0">
      <alignment horizontal="center" vertical="center"/>
    </xf>
    <xf numFmtId="0" fontId="20" fillId="0" borderId="721" applyAlignment="1" pivotButton="0" quotePrefix="0" xfId="0">
      <alignment horizontal="center" vertical="center"/>
    </xf>
    <xf numFmtId="0" fontId="13" fillId="0" borderId="136" applyAlignment="1" pivotButton="0" quotePrefix="0" xfId="0">
      <alignment vertical="center"/>
    </xf>
    <xf numFmtId="0" fontId="11" fillId="0" borderId="723" applyAlignment="1" pivotButton="0" quotePrefix="0" xfId="0">
      <alignment horizontal="center" vertical="center"/>
    </xf>
    <xf numFmtId="0" fontId="11" fillId="0" borderId="1408" applyAlignment="1" pivotButton="0" quotePrefix="0" xfId="0">
      <alignment horizontal="center" vertical="center"/>
    </xf>
    <xf numFmtId="1" fontId="11" fillId="0" borderId="1408" applyAlignment="1" pivotButton="0" quotePrefix="0" xfId="0">
      <alignment horizontal="center" vertical="center"/>
    </xf>
    <xf numFmtId="0" fontId="22" fillId="0" borderId="137" applyAlignment="1" pivotButton="0" quotePrefix="0" xfId="0">
      <alignment horizontal="center" vertical="center"/>
    </xf>
    <xf numFmtId="0" fontId="11" fillId="0" borderId="1431" applyAlignment="1" pivotButton="0" quotePrefix="0" xfId="0">
      <alignment horizontal="center" vertical="center"/>
    </xf>
    <xf numFmtId="0" fontId="11" fillId="0" borderId="1410" applyAlignment="1" pivotButton="0" quotePrefix="0" xfId="0">
      <alignment horizontal="center" vertical="center"/>
    </xf>
    <xf numFmtId="0" fontId="11" fillId="0" borderId="1098" applyAlignment="1" pivotButton="0" quotePrefix="0" xfId="0">
      <alignment horizontal="center" vertical="center"/>
    </xf>
    <xf numFmtId="0" fontId="20" fillId="0" borderId="137" applyAlignment="1" pivotButton="0" quotePrefix="0" xfId="0">
      <alignment horizontal="center" vertical="center"/>
    </xf>
    <xf numFmtId="0" fontId="20" fillId="0" borderId="138" applyAlignment="1" pivotButton="0" quotePrefix="0" xfId="0">
      <alignment horizontal="center" vertical="center"/>
    </xf>
    <xf numFmtId="0" fontId="20" fillId="0" borderId="757" applyAlignment="1" pivotButton="0" quotePrefix="0" xfId="0">
      <alignment horizontal="center" vertical="center"/>
    </xf>
    <xf numFmtId="0" fontId="13" fillId="0" borderId="544" applyAlignment="1" pivotButton="0" quotePrefix="0" xfId="0">
      <alignment vertical="center"/>
    </xf>
    <xf numFmtId="0" fontId="11" fillId="0" borderId="28" applyAlignment="1" pivotButton="0" quotePrefix="0" xfId="0">
      <alignment horizontal="center" vertical="center"/>
    </xf>
    <xf numFmtId="0" fontId="22" fillId="0" borderId="544" applyAlignment="1" pivotButton="0" quotePrefix="0" xfId="0">
      <alignment horizontal="center" vertical="center"/>
    </xf>
    <xf numFmtId="1" fontId="22" fillId="0" borderId="544" applyAlignment="1" pivotButton="0" quotePrefix="0" xfId="0">
      <alignment horizontal="center" vertical="center"/>
    </xf>
    <xf numFmtId="0" fontId="11" fillId="0" borderId="965" applyAlignment="1" pivotButton="0" quotePrefix="0" xfId="0">
      <alignment horizontal="center" vertical="center"/>
    </xf>
    <xf numFmtId="0" fontId="11" fillId="0" borderId="1108" applyAlignment="1" pivotButton="0" quotePrefix="0" xfId="0">
      <alignment horizontal="center" vertical="center"/>
    </xf>
    <xf numFmtId="1" fontId="20" fillId="0" borderId="544" applyAlignment="1" pivotButton="0" quotePrefix="0" xfId="0">
      <alignment horizontal="center" vertical="center"/>
    </xf>
    <xf numFmtId="0" fontId="20" fillId="0" borderId="28" applyAlignment="1" pivotButton="0" quotePrefix="0" xfId="0">
      <alignment horizontal="center" vertical="center"/>
    </xf>
    <xf numFmtId="0" fontId="22" fillId="0" borderId="1" applyAlignment="1" pivotButton="0" quotePrefix="0" xfId="0">
      <alignment horizontal="center" vertical="center"/>
    </xf>
    <xf numFmtId="1" fontId="22" fillId="0" borderId="1" applyAlignment="1" pivotButton="0" quotePrefix="0" xfId="0">
      <alignment horizontal="center" vertical="center"/>
    </xf>
    <xf numFmtId="1" fontId="20" fillId="0" borderId="1" applyAlignment="1" pivotButton="0" quotePrefix="0" xfId="0">
      <alignment horizontal="center" vertical="center"/>
    </xf>
    <xf numFmtId="0" fontId="48" fillId="0" borderId="780" pivotButton="0" quotePrefix="0" xfId="0"/>
    <xf numFmtId="0" fontId="48" fillId="0" borderId="94" pivotButton="0" quotePrefix="0" xfId="0"/>
    <xf numFmtId="0" fontId="48" fillId="0" borderId="294" pivotButton="0" quotePrefix="0" xfId="0"/>
    <xf numFmtId="0" fontId="48" fillId="0" borderId="95" pivotButton="0" quotePrefix="0" xfId="0"/>
    <xf numFmtId="0" fontId="48" fillId="0" borderId="784" pivotButton="0" quotePrefix="0" xfId="0"/>
    <xf numFmtId="0" fontId="48" fillId="0" borderId="785" pivotButton="0" quotePrefix="0" xfId="0"/>
    <xf numFmtId="0" fontId="48" fillId="0" borderId="96" pivotButton="0" quotePrefix="0" xfId="0"/>
    <xf numFmtId="0" fontId="48" fillId="0" borderId="7" applyAlignment="1" pivotButton="0" quotePrefix="0" xfId="0">
      <alignment horizontal="center" vertical="center"/>
    </xf>
    <xf numFmtId="0" fontId="25" fillId="0" borderId="1044" applyAlignment="1" pivotButton="0" quotePrefix="0" xfId="0">
      <alignment horizontal="center" vertical="center"/>
    </xf>
    <xf numFmtId="0" fontId="48" fillId="0" borderId="1047" pivotButton="0" quotePrefix="0" xfId="0"/>
    <xf numFmtId="0" fontId="48" fillId="0" borderId="196" pivotButton="0" quotePrefix="0" xfId="0"/>
    <xf numFmtId="0" fontId="48" fillId="0" borderId="1048" pivotButton="0" quotePrefix="0" xfId="0"/>
    <xf numFmtId="0" fontId="48" fillId="0" borderId="194" applyAlignment="1" pivotButton="0" quotePrefix="0" xfId="0">
      <alignment horizontal="center" vertical="center"/>
    </xf>
    <xf numFmtId="0" fontId="24" fillId="0" borderId="775" applyAlignment="1" pivotButton="0" quotePrefix="0" xfId="0">
      <alignment horizontal="left" vertical="center"/>
    </xf>
    <xf numFmtId="0" fontId="48" fillId="0" borderId="250" pivotButton="0" quotePrefix="0" xfId="0"/>
    <xf numFmtId="0" fontId="3" fillId="0" borderId="773" applyAlignment="1" pivotButton="0" quotePrefix="0" xfId="0">
      <alignment horizontal="center" vertical="center"/>
    </xf>
    <xf numFmtId="0" fontId="48" fillId="0" borderId="250" applyAlignment="1" pivotButton="0" quotePrefix="0" xfId="0">
      <alignment horizontal="center" vertical="center"/>
    </xf>
    <xf numFmtId="0" fontId="25" fillId="0" borderId="773" applyAlignment="1" pivotButton="0" quotePrefix="0" xfId="0">
      <alignment horizontal="center" vertical="center"/>
    </xf>
    <xf numFmtId="0" fontId="3" fillId="0" borderId="774" applyAlignment="1" pivotButton="0" quotePrefix="0" xfId="0">
      <alignment horizontal="center" vertical="center"/>
    </xf>
    <xf numFmtId="0" fontId="25" fillId="0" borderId="201" applyAlignment="1" pivotButton="0" quotePrefix="0" xfId="0">
      <alignment horizontal="left" vertical="center"/>
    </xf>
    <xf numFmtId="0" fontId="25" fillId="0" borderId="667" applyAlignment="1" pivotButton="0" quotePrefix="0" xfId="0">
      <alignment horizontal="center" vertical="center"/>
    </xf>
    <xf numFmtId="0" fontId="24" fillId="0" borderId="201" applyAlignment="1" pivotButton="0" quotePrefix="0" xfId="0">
      <alignment vertical="center"/>
    </xf>
    <xf numFmtId="0" fontId="48" fillId="0" borderId="1" applyAlignment="1" pivotButton="0" quotePrefix="0" xfId="0">
      <alignment horizontal="center" vertical="center"/>
    </xf>
    <xf numFmtId="0" fontId="25" fillId="0" borderId="791" applyAlignment="1" pivotButton="0" quotePrefix="0" xfId="0">
      <alignment horizontal="center" vertical="center"/>
    </xf>
    <xf numFmtId="0" fontId="48" fillId="0" borderId="25" applyAlignment="1" pivotButton="0" quotePrefix="0" xfId="0">
      <alignment horizontal="center" vertical="center"/>
    </xf>
    <xf numFmtId="0" fontId="48" fillId="0" borderId="53" pivotButton="0" quotePrefix="0" xfId="0"/>
    <xf numFmtId="0" fontId="48" fillId="0" borderId="109" pivotButton="0" quotePrefix="0" xfId="0"/>
    <xf numFmtId="0" fontId="12" fillId="0" borderId="711" applyAlignment="1" pivotButton="0" quotePrefix="0" xfId="0">
      <alignment horizontal="justify" vertical="center"/>
    </xf>
    <xf numFmtId="49" fontId="17" fillId="0" borderId="711" applyAlignment="1" pivotButton="0" quotePrefix="0" xfId="0">
      <alignment horizontal="center" vertical="center"/>
    </xf>
    <xf numFmtId="49" fontId="17" fillId="0" borderId="137" applyAlignment="1" pivotButton="0" quotePrefix="0" xfId="0">
      <alignment horizontal="center" vertical="center"/>
    </xf>
    <xf numFmtId="0" fontId="34" fillId="0" borderId="1335" pivotButton="0" quotePrefix="0" xfId="0"/>
    <xf numFmtId="0" fontId="12" fillId="0" borderId="250" pivotButton="0" quotePrefix="0" xfId="0"/>
    <xf numFmtId="0" fontId="48" fillId="0" borderId="1" applyAlignment="1" pivotButton="0" quotePrefix="0" xfId="0">
      <alignment horizontal="left"/>
    </xf>
    <xf numFmtId="0" fontId="12" fillId="0" borderId="1426" applyAlignment="1" pivotButton="0" quotePrefix="0" xfId="0">
      <alignment horizontal="center" vertical="center"/>
    </xf>
    <xf numFmtId="0" fontId="12" fillId="0" borderId="1426" applyAlignment="1" pivotButton="0" quotePrefix="0" xfId="0">
      <alignment horizontal="justify" vertical="center"/>
    </xf>
    <xf numFmtId="49" fontId="12" fillId="0" borderId="1426" applyAlignment="1" pivotButton="0" quotePrefix="0" xfId="0">
      <alignment horizontal="center" vertical="center"/>
    </xf>
    <xf numFmtId="0" fontId="35" fillId="0" borderId="1" applyAlignment="1" pivotButton="0" quotePrefix="0" xfId="0">
      <alignment vertical="center"/>
    </xf>
    <xf numFmtId="0" fontId="37" fillId="0" borderId="1" applyAlignment="1" pivotButton="0" quotePrefix="0" xfId="0">
      <alignment vertical="center"/>
    </xf>
    <xf numFmtId="0" fontId="34" fillId="0" borderId="194" applyAlignment="1" pivotButton="0" quotePrefix="0" xfId="0">
      <alignment horizontal="left" vertical="center"/>
    </xf>
    <xf numFmtId="0" fontId="12" fillId="0" borderId="1432" applyAlignment="1" pivotButton="0" quotePrefix="0" xfId="0">
      <alignment horizontal="center" vertical="center"/>
    </xf>
    <xf numFmtId="0" fontId="2" fillId="0" borderId="1433" pivotButton="0" quotePrefix="0" xfId="0"/>
    <xf numFmtId="0" fontId="2" fillId="0" borderId="1434" pivotButton="0" quotePrefix="0" xfId="0"/>
    <xf numFmtId="0" fontId="18" fillId="0" borderId="1435" applyAlignment="1" pivotButton="0" quotePrefix="0" xfId="0">
      <alignment horizontal="left" vertical="center"/>
    </xf>
    <xf numFmtId="0" fontId="11" fillId="0" borderId="1436" applyAlignment="1" pivotButton="0" quotePrefix="0" xfId="0">
      <alignment horizontal="center" vertical="center"/>
    </xf>
    <xf numFmtId="0" fontId="18" fillId="0" borderId="1437" applyAlignment="1" pivotButton="0" quotePrefix="0" xfId="0">
      <alignment horizontal="center" vertical="center"/>
    </xf>
    <xf numFmtId="0" fontId="18" fillId="0" borderId="1436" applyAlignment="1" pivotButton="0" quotePrefix="0" xfId="0">
      <alignment horizontal="center" vertical="center"/>
    </xf>
    <xf numFmtId="0" fontId="18" fillId="0" borderId="1437" applyAlignment="1" pivotButton="0" quotePrefix="0" xfId="0">
      <alignment horizontal="center"/>
    </xf>
    <xf numFmtId="49" fontId="18" fillId="0" borderId="1436" applyAlignment="1" pivotButton="0" quotePrefix="0" xfId="0">
      <alignment horizontal="center" vertical="center"/>
    </xf>
    <xf numFmtId="0" fontId="18" fillId="0" borderId="1438" applyAlignment="1" pivotButton="0" quotePrefix="0" xfId="0">
      <alignment horizontal="center" vertical="center"/>
    </xf>
    <xf numFmtId="0" fontId="18" fillId="0" borderId="1439" applyAlignment="1" pivotButton="0" quotePrefix="0" xfId="0">
      <alignment horizontal="center" vertical="center"/>
    </xf>
    <xf numFmtId="0" fontId="11" fillId="0" borderId="1440" applyAlignment="1" pivotButton="0" quotePrefix="0" xfId="0">
      <alignment horizontal="center" vertical="center"/>
    </xf>
    <xf numFmtId="0" fontId="11" fillId="0" borderId="1439" applyAlignment="1" pivotButton="0" quotePrefix="0" xfId="0">
      <alignment horizontal="center" vertical="center"/>
    </xf>
    <xf numFmtId="0" fontId="18" fillId="0" borderId="569" applyAlignment="1" pivotButton="0" quotePrefix="0" xfId="0">
      <alignment horizontal="center" vertical="center"/>
    </xf>
    <xf numFmtId="0" fontId="18" fillId="0" borderId="1440" applyAlignment="1" pivotButton="0" quotePrefix="0" xfId="0">
      <alignment horizontal="center" vertical="center"/>
    </xf>
    <xf numFmtId="49" fontId="18" fillId="0" borderId="1440" applyAlignment="1" pivotButton="0" quotePrefix="0" xfId="0">
      <alignment horizontal="center" vertical="center"/>
    </xf>
    <xf numFmtId="49" fontId="18" fillId="0" borderId="1441" applyAlignment="1" pivotButton="0" quotePrefix="0" xfId="0">
      <alignment horizontal="center" vertical="center"/>
    </xf>
    <xf numFmtId="0" fontId="18" fillId="0" borderId="1442" applyAlignment="1" pivotButton="0" quotePrefix="0" xfId="0">
      <alignment horizontal="center" vertical="center"/>
    </xf>
    <xf numFmtId="0" fontId="18" fillId="0" borderId="1441" applyAlignment="1" pivotButton="0" quotePrefix="0" xfId="0">
      <alignment horizontal="center" vertical="center"/>
    </xf>
    <xf numFmtId="49" fontId="11" fillId="0" borderId="76" applyAlignment="1" pivotButton="0" quotePrefix="0" xfId="0">
      <alignment horizontal="center" vertical="center"/>
    </xf>
    <xf numFmtId="49" fontId="11" fillId="0" borderId="1443" applyAlignment="1" pivotButton="0" quotePrefix="0" xfId="0">
      <alignment horizontal="center" vertical="center"/>
    </xf>
    <xf numFmtId="49" fontId="11" fillId="0" borderId="1125" applyAlignment="1" pivotButton="0" quotePrefix="0" xfId="0">
      <alignment horizontal="center" vertical="center"/>
    </xf>
    <xf numFmtId="0" fontId="18" fillId="0" borderId="1444" applyAlignment="1" pivotButton="0" quotePrefix="0" xfId="0">
      <alignment horizontal="center" vertical="center"/>
    </xf>
    <xf numFmtId="49" fontId="18" fillId="0" borderId="1444" applyAlignment="1" pivotButton="0" quotePrefix="0" xfId="0">
      <alignment horizontal="center" vertical="center"/>
    </xf>
    <xf numFmtId="0" fontId="18" fillId="0" borderId="1445" applyAlignment="1" pivotButton="0" quotePrefix="0" xfId="0">
      <alignment horizontal="center" vertical="center"/>
    </xf>
    <xf numFmtId="0" fontId="18" fillId="0" borderId="1446" applyAlignment="1" pivotButton="0" quotePrefix="0" xfId="0">
      <alignment horizontal="center" vertical="center"/>
    </xf>
    <xf numFmtId="0" fontId="18" fillId="0" borderId="191" applyAlignment="1" pivotButton="0" quotePrefix="0" xfId="0">
      <alignment horizontal="center" vertical="center"/>
    </xf>
    <xf numFmtId="0" fontId="11" fillId="0" borderId="1447" applyAlignment="1" pivotButton="0" quotePrefix="0" xfId="0">
      <alignment horizontal="center" vertical="center"/>
    </xf>
    <xf numFmtId="0" fontId="11" fillId="0" borderId="1448" applyAlignment="1" pivotButton="0" quotePrefix="0" xfId="0">
      <alignment horizontal="center" vertical="center"/>
    </xf>
    <xf numFmtId="0" fontId="11" fillId="0" borderId="1449" applyAlignment="1" pivotButton="0" quotePrefix="0" xfId="0">
      <alignment horizontal="center" vertical="center"/>
    </xf>
    <xf numFmtId="0" fontId="18" fillId="0" borderId="1449" applyAlignment="1" pivotButton="0" quotePrefix="0" xfId="0">
      <alignment horizontal="center" vertical="center"/>
    </xf>
    <xf numFmtId="49" fontId="11" fillId="0" borderId="1449" applyAlignment="1" pivotButton="0" quotePrefix="0" xfId="0">
      <alignment horizontal="center" vertical="center"/>
    </xf>
    <xf numFmtId="49" fontId="11" fillId="0" borderId="1448" applyAlignment="1" pivotButton="0" quotePrefix="0" xfId="0">
      <alignment horizontal="center" vertical="center"/>
    </xf>
    <xf numFmtId="49" fontId="18" fillId="0" borderId="1449" applyAlignment="1" pivotButton="0" quotePrefix="0" xfId="0">
      <alignment horizontal="center" vertical="center"/>
    </xf>
    <xf numFmtId="0" fontId="16" fillId="0" borderId="1449" applyAlignment="1" pivotButton="0" quotePrefix="0" xfId="0">
      <alignment horizontal="center" vertical="center"/>
    </xf>
    <xf numFmtId="0" fontId="16" fillId="0" borderId="1450" applyAlignment="1" pivotButton="0" quotePrefix="0" xfId="0">
      <alignment horizontal="center" vertical="center"/>
    </xf>
    <xf numFmtId="0" fontId="12" fillId="0" borderId="110" applyAlignment="1" pivotButton="0" quotePrefix="0" xfId="0">
      <alignment horizontal="center" vertical="center"/>
    </xf>
    <xf numFmtId="0" fontId="26" fillId="0" borderId="110" applyAlignment="1" pivotButton="0" quotePrefix="0" xfId="0">
      <alignment horizontal="center" vertical="center"/>
    </xf>
    <xf numFmtId="0" fontId="12" fillId="0" borderId="1451" applyAlignment="1" pivotButton="0" quotePrefix="0" xfId="0">
      <alignment horizontal="center" vertical="center"/>
    </xf>
    <xf numFmtId="0" fontId="2" fillId="0" borderId="168" pivotButton="0" quotePrefix="0" xfId="0"/>
    <xf numFmtId="0" fontId="16" fillId="0" borderId="569" applyAlignment="1" pivotButton="0" quotePrefix="0" xfId="0">
      <alignment horizontal="center" vertical="center"/>
    </xf>
    <xf numFmtId="0" fontId="2" fillId="0" borderId="1452" pivotButton="0" quotePrefix="0" xfId="0"/>
    <xf numFmtId="0" fontId="2" fillId="0" borderId="1451" pivotButton="0" quotePrefix="0" xfId="0"/>
    <xf numFmtId="0" fontId="29" fillId="7" borderId="110" applyAlignment="1" pivotButton="0" quotePrefix="0" xfId="0">
      <alignment horizontal="center" vertical="center"/>
    </xf>
    <xf numFmtId="0" fontId="16" fillId="7" borderId="1168" applyAlignment="1" pivotButton="0" quotePrefix="0" xfId="0">
      <alignment horizontal="center" vertical="center"/>
    </xf>
    <xf numFmtId="0" fontId="16" fillId="0" borderId="151" applyAlignment="1" pivotButton="0" quotePrefix="0" xfId="0">
      <alignment horizontal="center" vertical="center"/>
    </xf>
    <xf numFmtId="0" fontId="16" fillId="4" borderId="151" applyAlignment="1" pivotButton="0" quotePrefix="0" xfId="0">
      <alignment horizontal="center" vertical="center"/>
    </xf>
    <xf numFmtId="0" fontId="12" fillId="7" borderId="135" applyAlignment="1" pivotButton="0" quotePrefix="0" xfId="0">
      <alignment horizontal="left" vertical="center"/>
    </xf>
    <xf numFmtId="0" fontId="18" fillId="7" borderId="151" applyAlignment="1" pivotButton="0" quotePrefix="0" xfId="0">
      <alignment horizontal="center" vertical="center"/>
    </xf>
    <xf numFmtId="0" fontId="18" fillId="7" borderId="144" applyAlignment="1" pivotButton="0" quotePrefix="0" xfId="0">
      <alignment horizontal="center" vertical="center"/>
    </xf>
    <xf numFmtId="1" fontId="12" fillId="4" borderId="1161" applyAlignment="1" pivotButton="0" quotePrefix="0" xfId="0">
      <alignment horizontal="center" vertical="center"/>
    </xf>
    <xf numFmtId="0" fontId="12" fillId="4" borderId="1453" applyAlignment="1" pivotButton="0" quotePrefix="0" xfId="0">
      <alignment horizontal="center" vertical="center"/>
    </xf>
    <xf numFmtId="0" fontId="16" fillId="4" borderId="1161" applyAlignment="1" pivotButton="0" quotePrefix="0" xfId="0">
      <alignment horizontal="center" vertical="center"/>
    </xf>
    <xf numFmtId="0" fontId="12" fillId="4" borderId="137" applyAlignment="1" pivotButton="0" quotePrefix="0" xfId="0">
      <alignment horizontal="left" vertical="center"/>
    </xf>
    <xf numFmtId="0" fontId="2" fillId="0" borderId="1454" pivotButton="0" quotePrefix="0" xfId="0"/>
    <xf numFmtId="0" fontId="16" fillId="7" borderId="151" applyAlignment="1" pivotButton="0" quotePrefix="0" xfId="0">
      <alignment horizontal="center" vertical="center"/>
    </xf>
    <xf numFmtId="0" fontId="12" fillId="2" borderId="154" applyAlignment="1" pivotButton="0" quotePrefix="0" xfId="0">
      <alignment horizontal="center" vertical="center"/>
    </xf>
    <xf numFmtId="0" fontId="13" fillId="7" borderId="136" applyAlignment="1" pivotButton="0" quotePrefix="0" xfId="0">
      <alignment vertical="center"/>
    </xf>
    <xf numFmtId="0" fontId="3" fillId="2" borderId="1455" applyAlignment="1" pivotButton="0" quotePrefix="0" xfId="0">
      <alignment vertical="center"/>
    </xf>
    <xf numFmtId="0" fontId="2" fillId="0" borderId="1456" pivotButton="0" quotePrefix="0" xfId="0"/>
    <xf numFmtId="0" fontId="3" fillId="2" borderId="136" applyAlignment="1" pivotButton="0" quotePrefix="0" xfId="0">
      <alignment vertical="center"/>
    </xf>
    <xf numFmtId="0" fontId="16" fillId="2" borderId="151" applyAlignment="1" pivotButton="0" quotePrefix="0" xfId="0">
      <alignment horizontal="center" vertical="center"/>
    </xf>
    <xf numFmtId="0" fontId="16" fillId="2" borderId="144" applyAlignment="1" pivotButton="0" quotePrefix="0" xfId="0">
      <alignment horizontal="center" vertical="center"/>
    </xf>
    <xf numFmtId="0" fontId="22" fillId="7" borderId="110" applyAlignment="1" pivotButton="0" quotePrefix="0" xfId="0">
      <alignment horizontal="center" vertical="center"/>
    </xf>
    <xf numFmtId="0" fontId="12" fillId="7" borderId="1457" applyAlignment="1" pivotButton="0" quotePrefix="0" xfId="0">
      <alignment horizontal="center" vertical="center"/>
    </xf>
    <xf numFmtId="0" fontId="2" fillId="0" borderId="1458" pivotButton="0" quotePrefix="0" xfId="0"/>
    <xf numFmtId="0" fontId="18" fillId="7" borderId="59" applyAlignment="1" pivotButton="0" quotePrefix="0" xfId="0">
      <alignment horizontal="center" vertical="center"/>
    </xf>
    <xf numFmtId="0" fontId="18" fillId="7" borderId="522" applyAlignment="1" pivotButton="0" quotePrefix="0" xfId="0">
      <alignment horizontal="center" vertical="center"/>
    </xf>
    <xf numFmtId="0" fontId="18" fillId="7" borderId="733" applyAlignment="1" pivotButton="0" quotePrefix="0" xfId="0">
      <alignment horizontal="center" vertical="center"/>
    </xf>
    <xf numFmtId="0" fontId="18" fillId="7" borderId="223" applyAlignment="1" pivotButton="0" quotePrefix="0" xfId="0">
      <alignment horizontal="center" vertical="center"/>
    </xf>
    <xf numFmtId="0" fontId="18" fillId="7" borderId="133" applyAlignment="1" pivotButton="0" quotePrefix="0" xfId="0">
      <alignment horizontal="center" vertical="center"/>
    </xf>
    <xf numFmtId="0" fontId="26" fillId="7" borderId="135" applyAlignment="1" pivotButton="0" quotePrefix="0" xfId="0">
      <alignment horizontal="left" vertical="center"/>
    </xf>
    <xf numFmtId="49" fontId="11" fillId="2" borderId="135" applyAlignment="1" pivotButton="0" quotePrefix="0" xfId="0">
      <alignment horizontal="center" vertical="center"/>
    </xf>
    <xf numFmtId="0" fontId="13" fillId="0" borderId="135" applyAlignment="1" pivotButton="0" quotePrefix="0" xfId="0">
      <alignment horizontal="left" vertical="center"/>
    </xf>
    <xf numFmtId="0" fontId="3" fillId="7" borderId="1455" applyAlignment="1" pivotButton="0" quotePrefix="0" xfId="0">
      <alignment vertical="center"/>
    </xf>
    <xf numFmtId="0" fontId="16" fillId="7" borderId="177" applyAlignment="1" pivotButton="0" quotePrefix="0" xfId="0">
      <alignment horizontal="center" vertical="center"/>
    </xf>
    <xf numFmtId="0" fontId="16" fillId="7" borderId="178" applyAlignment="1" pivotButton="0" quotePrefix="0" xfId="0">
      <alignment horizontal="center" vertical="center"/>
    </xf>
    <xf numFmtId="0" fontId="16" fillId="7" borderId="162" applyAlignment="1" pivotButton="0" quotePrefix="0" xfId="0">
      <alignment horizontal="center" vertical="center"/>
    </xf>
    <xf numFmtId="0" fontId="16" fillId="7" borderId="156" applyAlignment="1" pivotButton="0" quotePrefix="0" xfId="0">
      <alignment horizontal="center" vertical="center"/>
    </xf>
    <xf numFmtId="0" fontId="16" fillId="7" borderId="158" applyAlignment="1" pivotButton="0" quotePrefix="0" xfId="0">
      <alignment horizontal="center" vertical="center"/>
    </xf>
    <xf numFmtId="1" fontId="11" fillId="7" borderId="154" applyAlignment="1" pivotButton="0" quotePrefix="0" xfId="0">
      <alignment horizontal="center" vertical="center"/>
    </xf>
    <xf numFmtId="1" fontId="11" fillId="7" borderId="136" applyAlignment="1" pivotButton="0" quotePrefix="0" xfId="0">
      <alignment horizontal="center" vertical="center"/>
    </xf>
    <xf numFmtId="0" fontId="11" fillId="7" borderId="153" applyAlignment="1" pivotButton="0" quotePrefix="0" xfId="0">
      <alignment horizontal="center" vertical="center"/>
    </xf>
    <xf numFmtId="0" fontId="11" fillId="7" borderId="154" applyAlignment="1" pivotButton="0" quotePrefix="0" xfId="0">
      <alignment horizontal="left" vertical="center"/>
    </xf>
    <xf numFmtId="0" fontId="11" fillId="7" borderId="136" applyAlignment="1" pivotButton="0" quotePrefix="0" xfId="0">
      <alignment horizontal="left" vertical="center"/>
    </xf>
    <xf numFmtId="0" fontId="11" fillId="7" borderId="138" applyAlignment="1" pivotButton="0" quotePrefix="0" xfId="0">
      <alignment horizontal="left" vertical="center"/>
    </xf>
    <xf numFmtId="0" fontId="13" fillId="7" borderId="1455" applyAlignment="1" pivotButton="0" quotePrefix="0" xfId="0">
      <alignment vertical="center"/>
    </xf>
    <xf numFmtId="0" fontId="11" fillId="7" borderId="152" applyAlignment="1" pivotButton="0" quotePrefix="0" xfId="0">
      <alignment horizontal="center" vertical="center"/>
    </xf>
    <xf numFmtId="0" fontId="11" fillId="7" borderId="137" applyAlignment="1" pivotButton="0" quotePrefix="0" xfId="0">
      <alignment horizontal="left" vertical="center"/>
    </xf>
    <xf numFmtId="0" fontId="16" fillId="7" borderId="151" applyAlignment="1" pivotButton="0" quotePrefix="0" xfId="0">
      <alignment vertical="center"/>
    </xf>
    <xf numFmtId="49" fontId="12" fillId="7" borderId="1334" applyAlignment="1" pivotButton="0" quotePrefix="0" xfId="0">
      <alignment horizontal="center" vertical="center"/>
    </xf>
    <xf numFmtId="0" fontId="12" fillId="7" borderId="1459" applyAlignment="1" pivotButton="0" quotePrefix="0" xfId="0">
      <alignment horizontal="center" vertical="center"/>
    </xf>
    <xf numFmtId="0" fontId="16" fillId="7" borderId="1460" applyAlignment="1" pivotButton="0" quotePrefix="0" xfId="0">
      <alignment horizontal="center" vertical="center"/>
    </xf>
    <xf numFmtId="0" fontId="16" fillId="7" borderId="1336" applyAlignment="1" pivotButton="0" quotePrefix="0" xfId="0">
      <alignment horizontal="center" vertical="center"/>
    </xf>
    <xf numFmtId="0" fontId="16" fillId="7" borderId="1340" applyAlignment="1" pivotButton="0" quotePrefix="0" xfId="0">
      <alignment horizontal="center" vertical="center"/>
    </xf>
    <xf numFmtId="0" fontId="16" fillId="7" borderId="1343" applyAlignment="1" pivotButton="0" quotePrefix="0" xfId="0">
      <alignment horizontal="center" vertical="center"/>
    </xf>
    <xf numFmtId="0" fontId="16" fillId="7" borderId="1459" applyAlignment="1" pivotButton="0" quotePrefix="0" xfId="0">
      <alignment horizontal="center" vertical="center"/>
    </xf>
    <xf numFmtId="0" fontId="16" fillId="7" borderId="1334" applyAlignment="1" pivotButton="0" quotePrefix="0" xfId="0">
      <alignment horizontal="center" vertical="center"/>
    </xf>
    <xf numFmtId="0" fontId="16" fillId="7" borderId="1344" applyAlignment="1" pivotButton="0" quotePrefix="0" xfId="0">
      <alignment horizontal="center" vertical="center"/>
    </xf>
    <xf numFmtId="0" fontId="16" fillId="7" borderId="1341" applyAlignment="1" pivotButton="0" quotePrefix="0" xfId="0">
      <alignment horizontal="center" vertical="center"/>
    </xf>
    <xf numFmtId="0" fontId="16" fillId="7" borderId="1338" applyAlignment="1" pivotButton="0" quotePrefix="0" xfId="0">
      <alignment horizontal="center" vertical="center"/>
    </xf>
    <xf numFmtId="0" fontId="16" fillId="7" borderId="1333" applyAlignment="1" pivotButton="0" quotePrefix="0" xfId="0">
      <alignment horizontal="center" vertical="center"/>
    </xf>
    <xf numFmtId="0" fontId="12" fillId="7" borderId="1334" applyAlignment="1" pivotButton="0" quotePrefix="0" xfId="0">
      <alignment horizontal="left" vertical="center"/>
    </xf>
    <xf numFmtId="0" fontId="12" fillId="7" borderId="191" applyAlignment="1" pivotButton="0" quotePrefix="0" xfId="0">
      <alignment horizontal="center" vertical="center"/>
    </xf>
    <xf numFmtId="0" fontId="17" fillId="7" borderId="1446" applyAlignment="1" pivotButton="0" quotePrefix="0" xfId="0">
      <alignment horizontal="center"/>
    </xf>
    <xf numFmtId="0" fontId="18" fillId="7" borderId="137" applyAlignment="1" pivotButton="0" quotePrefix="0" xfId="0">
      <alignment horizontal="center" vertical="center"/>
    </xf>
    <xf numFmtId="0" fontId="12" fillId="7" borderId="1347" applyAlignment="1" pivotButton="0" quotePrefix="0" xfId="0">
      <alignment horizontal="left" vertical="center"/>
    </xf>
    <xf numFmtId="0" fontId="16" fillId="7" borderId="137" applyAlignment="1" pivotButton="0" quotePrefix="0" xfId="0">
      <alignment horizontal="center" vertical="center"/>
    </xf>
    <xf numFmtId="0" fontId="16" fillId="7" borderId="179" applyAlignment="1" pivotButton="0" quotePrefix="0" xfId="0">
      <alignment horizontal="center" vertical="center"/>
    </xf>
    <xf numFmtId="0" fontId="12" fillId="7" borderId="214" applyAlignment="1" pivotButton="0" quotePrefix="0" xfId="0">
      <alignment horizontal="left" vertical="center"/>
    </xf>
    <xf numFmtId="1" fontId="18" fillId="0" borderId="63" applyAlignment="1" pivotButton="0" quotePrefix="0" xfId="0">
      <alignment horizontal="center" vertical="center"/>
    </xf>
    <xf numFmtId="1" fontId="18" fillId="0" borderId="522" applyAlignment="1" pivotButton="0" quotePrefix="0" xfId="0">
      <alignment horizontal="center" vertical="center"/>
    </xf>
    <xf numFmtId="1" fontId="18" fillId="0" borderId="224" applyAlignment="1" pivotButton="0" quotePrefix="0" xfId="0">
      <alignment horizontal="center" vertical="center"/>
    </xf>
    <xf numFmtId="1" fontId="18" fillId="0" borderId="223" applyAlignment="1" pivotButton="0" quotePrefix="0" xfId="0">
      <alignment horizontal="center" vertical="center"/>
    </xf>
    <xf numFmtId="1" fontId="18" fillId="0" borderId="1346" applyAlignment="1" pivotButton="0" quotePrefix="0" xfId="0">
      <alignment horizontal="center" vertical="center"/>
    </xf>
    <xf numFmtId="1" fontId="18" fillId="0" borderId="523" applyAlignment="1" pivotButton="0" quotePrefix="0" xfId="0">
      <alignment horizontal="center" vertical="center"/>
    </xf>
    <xf numFmtId="1" fontId="18" fillId="0" borderId="132" applyAlignment="1" pivotButton="0" quotePrefix="0" xfId="0">
      <alignment horizontal="center" vertical="center"/>
    </xf>
    <xf numFmtId="1" fontId="18" fillId="0" borderId="123" applyAlignment="1" pivotButton="0" quotePrefix="0" xfId="0">
      <alignment horizontal="center" vertical="center"/>
    </xf>
    <xf numFmtId="1" fontId="22" fillId="0" borderId="135" applyAlignment="1" pivotButton="0" quotePrefix="0" xfId="0">
      <alignment horizontal="center" vertical="center"/>
    </xf>
    <xf numFmtId="1" fontId="22" fillId="0" borderId="141" applyAlignment="1" pivotButton="0" quotePrefix="0" xfId="0">
      <alignment horizontal="center" vertical="center"/>
    </xf>
    <xf numFmtId="1" fontId="51" fillId="0" borderId="141" applyAlignment="1" pivotButton="0" quotePrefix="0" xfId="0">
      <alignment horizontal="center" vertical="center"/>
    </xf>
    <xf numFmtId="1" fontId="51" fillId="0" borderId="143" applyAlignment="1" pivotButton="0" quotePrefix="0" xfId="0">
      <alignment horizontal="center" vertical="center"/>
    </xf>
    <xf numFmtId="1" fontId="84" fillId="0" borderId="139" applyAlignment="1" pivotButton="0" quotePrefix="0" xfId="0">
      <alignment horizontal="center" vertical="center"/>
    </xf>
    <xf numFmtId="1" fontId="84" fillId="0" borderId="144" applyAlignment="1" pivotButton="0" quotePrefix="0" xfId="0">
      <alignment horizontal="center" vertical="center"/>
    </xf>
    <xf numFmtId="1" fontId="84" fillId="0" borderId="135" applyAlignment="1" pivotButton="0" quotePrefix="0" xfId="0">
      <alignment horizontal="center" vertical="center"/>
    </xf>
    <xf numFmtId="1" fontId="51" fillId="0" borderId="145" applyAlignment="1" pivotButton="0" quotePrefix="0" xfId="0">
      <alignment horizontal="center" vertical="center"/>
    </xf>
    <xf numFmtId="1" fontId="84" fillId="0" borderId="128" applyAlignment="1" pivotButton="0" quotePrefix="0" xfId="0">
      <alignment horizontal="center" vertical="center"/>
    </xf>
    <xf numFmtId="1" fontId="84" fillId="0" borderId="143" applyAlignment="1" pivotButton="0" quotePrefix="0" xfId="0">
      <alignment horizontal="center" vertical="center"/>
    </xf>
    <xf numFmtId="1" fontId="51" fillId="0" borderId="128" applyAlignment="1" pivotButton="0" quotePrefix="0" xfId="0">
      <alignment horizontal="center" vertical="center"/>
    </xf>
    <xf numFmtId="1" fontId="51" fillId="0" borderId="135" applyAlignment="1" pivotButton="0" quotePrefix="0" xfId="0">
      <alignment horizontal="center" vertical="center"/>
    </xf>
    <xf numFmtId="1" fontId="51" fillId="0" borderId="140" applyAlignment="1" pivotButton="0" quotePrefix="0" xfId="0">
      <alignment horizontal="center" vertical="center"/>
    </xf>
    <xf numFmtId="1" fontId="51" fillId="0" borderId="139" applyAlignment="1" pivotButton="0" quotePrefix="0" xfId="0">
      <alignment horizontal="center" vertical="center"/>
    </xf>
    <xf numFmtId="1" fontId="22" fillId="0" borderId="154" applyAlignment="1" pivotButton="0" quotePrefix="0" xfId="0">
      <alignment horizontal="center" vertical="center"/>
    </xf>
    <xf numFmtId="1" fontId="11" fillId="0" borderId="136" applyAlignment="1" pivotButton="0" quotePrefix="0" xfId="0">
      <alignment horizontal="center" vertical="center"/>
    </xf>
    <xf numFmtId="1" fontId="11" fillId="0" borderId="1183" applyAlignment="1" pivotButton="0" quotePrefix="0" xfId="0">
      <alignment horizontal="center" vertical="center"/>
    </xf>
    <xf numFmtId="1" fontId="11" fillId="0" borderId="1227" applyAlignment="1" pivotButton="0" quotePrefix="0" xfId="0">
      <alignment horizontal="center" vertical="center"/>
    </xf>
    <xf numFmtId="0" fontId="9" fillId="0" borderId="1" pivotButton="0" quotePrefix="0" xfId="0"/>
    <xf numFmtId="49" fontId="5" fillId="0" borderId="1461" applyAlignment="1" pivotButton="0" quotePrefix="0" xfId="0">
      <alignment horizontal="center" vertical="center"/>
    </xf>
    <xf numFmtId="1" fontId="5" fillId="0" borderId="110" applyAlignment="1" pivotButton="0" quotePrefix="0" xfId="0">
      <alignment horizontal="center" vertical="center"/>
    </xf>
    <xf numFmtId="49" fontId="12" fillId="0" borderId="109" applyAlignment="1" pivotButton="0" quotePrefix="0" xfId="0">
      <alignment horizontal="left" vertical="center"/>
    </xf>
    <xf numFmtId="1" fontId="3" fillId="0" borderId="110" applyAlignment="1" pivotButton="0" quotePrefix="0" xfId="0">
      <alignment horizontal="left" vertical="center"/>
    </xf>
    <xf numFmtId="49" fontId="3" fillId="0" borderId="59" applyAlignment="1" pivotButton="0" quotePrefix="0" xfId="0">
      <alignment horizontal="left" vertical="center"/>
    </xf>
    <xf numFmtId="0" fontId="3" fillId="0" borderId="522" applyAlignment="1" pivotButton="0" quotePrefix="0" xfId="0">
      <alignment horizontal="center" vertical="center"/>
    </xf>
    <xf numFmtId="1" fontId="3" fillId="0" borderId="61" applyAlignment="1" pivotButton="0" quotePrefix="0" xfId="0">
      <alignment horizontal="center" vertical="center"/>
    </xf>
    <xf numFmtId="49" fontId="3" fillId="0" borderId="59" applyAlignment="1" pivotButton="0" quotePrefix="0" xfId="0">
      <alignment horizontal="center" vertical="center"/>
    </xf>
    <xf numFmtId="49" fontId="3" fillId="0" borderId="522" applyAlignment="1" pivotButton="0" quotePrefix="0" xfId="0">
      <alignment horizontal="center" vertical="center"/>
    </xf>
    <xf numFmtId="1" fontId="3" fillId="0" borderId="522" applyAlignment="1" pivotButton="0" quotePrefix="0" xfId="0">
      <alignment horizontal="center" vertical="center"/>
    </xf>
    <xf numFmtId="1" fontId="3" fillId="0" borderId="720" applyAlignment="1" pivotButton="0" quotePrefix="0" xfId="0">
      <alignment horizontal="center" vertical="center"/>
    </xf>
    <xf numFmtId="49" fontId="3" fillId="0" borderId="135" applyAlignment="1" pivotButton="0" quotePrefix="0" xfId="0">
      <alignment horizontal="left" vertical="center"/>
    </xf>
    <xf numFmtId="49" fontId="3" fillId="0" borderId="141" applyAlignment="1" pivotButton="0" quotePrefix="0" xfId="0">
      <alignment horizontal="center" vertical="center"/>
    </xf>
    <xf numFmtId="1" fontId="3" fillId="0" borderId="141" applyAlignment="1" pivotButton="0" quotePrefix="0" xfId="0">
      <alignment horizontal="center" vertical="center"/>
    </xf>
    <xf numFmtId="1" fontId="3" fillId="0" borderId="136" applyAlignment="1" pivotButton="0" quotePrefix="0" xfId="0">
      <alignment horizontal="center" vertical="center"/>
    </xf>
    <xf numFmtId="49" fontId="3" fillId="0" borderId="128" applyAlignment="1" pivotButton="0" quotePrefix="0" xfId="0">
      <alignment horizontal="left" vertical="center"/>
    </xf>
    <xf numFmtId="0" fontId="5" fillId="0" borderId="200" applyAlignment="1" pivotButton="0" quotePrefix="0" xfId="0">
      <alignment horizontal="center" vertical="center"/>
    </xf>
    <xf numFmtId="0" fontId="12" fillId="0" borderId="53" applyAlignment="1" pivotButton="0" quotePrefix="0" xfId="0">
      <alignment horizontal="center" vertical="center"/>
    </xf>
    <xf numFmtId="1" fontId="12" fillId="0" borderId="110" applyAlignment="1" pivotButton="0" quotePrefix="0" xfId="0">
      <alignment horizontal="center" vertical="center"/>
    </xf>
    <xf numFmtId="0" fontId="34" fillId="0" borderId="121" applyAlignment="1" pivotButton="0" quotePrefix="0" xfId="0">
      <alignment horizontal="center" vertical="center"/>
    </xf>
    <xf numFmtId="0" fontId="34" fillId="0" borderId="720" applyAlignment="1" pivotButton="0" quotePrefix="0" xfId="0">
      <alignment horizontal="justify" vertical="center"/>
    </xf>
    <xf numFmtId="0" fontId="34" fillId="0" borderId="135" applyAlignment="1" pivotButton="0" quotePrefix="0" xfId="0">
      <alignment horizontal="center" vertical="center"/>
    </xf>
    <xf numFmtId="0" fontId="34" fillId="0" borderId="179" applyAlignment="1" pivotButton="0" quotePrefix="0" xfId="0">
      <alignment horizontal="center" vertical="center"/>
    </xf>
    <xf numFmtId="0" fontId="3" fillId="0" borderId="76" applyAlignment="1" pivotButton="0" quotePrefix="0" xfId="0">
      <alignment vertical="center"/>
    </xf>
    <xf numFmtId="0" fontId="64" fillId="0" borderId="1" pivotButton="0" quotePrefix="0" xfId="0"/>
    <xf numFmtId="0" fontId="64" fillId="0" borderId="76" applyAlignment="1" pivotButton="0" quotePrefix="0" xfId="0">
      <alignment vertical="center"/>
    </xf>
    <xf numFmtId="0" fontId="12" fillId="0" borderId="658" applyAlignment="1" pivotButton="0" quotePrefix="0" xfId="0">
      <alignment horizontal="left" vertical="center"/>
    </xf>
    <xf numFmtId="0" fontId="18" fillId="0" borderId="94" applyAlignment="1" pivotButton="0" quotePrefix="0" xfId="0">
      <alignment horizontal="center" vertical="center"/>
    </xf>
    <xf numFmtId="0" fontId="16" fillId="0" borderId="1049" applyAlignment="1" pivotButton="0" quotePrefix="0" xfId="0">
      <alignment horizontal="left" vertical="center"/>
    </xf>
    <xf numFmtId="0" fontId="16" fillId="0" borderId="1049" applyAlignment="1" pivotButton="0" quotePrefix="0" xfId="0">
      <alignment horizontal="center"/>
    </xf>
    <xf numFmtId="0" fontId="16" fillId="0" borderId="1050" applyAlignment="1" pivotButton="0" quotePrefix="0" xfId="0">
      <alignment horizontal="center"/>
    </xf>
    <xf numFmtId="0" fontId="12" fillId="0" borderId="3" applyAlignment="1" pivotButton="0" quotePrefix="0" xfId="0">
      <alignment horizontal="center" vertical="center"/>
    </xf>
    <xf numFmtId="0" fontId="18" fillId="0" borderId="1462" applyAlignment="1" pivotButton="0" quotePrefix="0" xfId="0">
      <alignment horizontal="center" vertical="center"/>
    </xf>
    <xf numFmtId="0" fontId="18" fillId="0" borderId="1463" applyAlignment="1" pivotButton="0" quotePrefix="0" xfId="0">
      <alignment horizontal="center" vertical="center"/>
    </xf>
    <xf numFmtId="0" fontId="85" fillId="0" borderId="897" applyAlignment="1" pivotButton="0" quotePrefix="0" xfId="0">
      <alignment horizontal="center" vertical="center"/>
    </xf>
    <xf numFmtId="0" fontId="16" fillId="0" borderId="898" applyAlignment="1" pivotButton="0" quotePrefix="0" xfId="0">
      <alignment horizontal="center" vertical="center"/>
    </xf>
    <xf numFmtId="0" fontId="12" fillId="0" borderId="21" applyAlignment="1" pivotButton="0" quotePrefix="0" xfId="0">
      <alignment horizontal="center" vertical="center"/>
    </xf>
    <xf numFmtId="0" fontId="75" fillId="7" borderId="661" applyAlignment="1" pivotButton="0" quotePrefix="0" xfId="0">
      <alignment horizontal="center" vertical="center"/>
    </xf>
    <xf numFmtId="49" fontId="29" fillId="7" borderId="757" applyAlignment="1" pivotButton="0" quotePrefix="0" xfId="0">
      <alignment horizontal="center" vertical="center"/>
    </xf>
    <xf numFmtId="0" fontId="28" fillId="7" borderId="757" applyAlignment="1" pivotButton="0" quotePrefix="0" xfId="0">
      <alignment horizontal="left" vertical="center"/>
    </xf>
    <xf numFmtId="49" fontId="24" fillId="7" borderId="726" applyAlignment="1" pivotButton="0" quotePrefix="0" xfId="0">
      <alignment horizontal="center" vertical="center"/>
    </xf>
    <xf numFmtId="0" fontId="25" fillId="7" borderId="726" applyAlignment="1" pivotButton="0" quotePrefix="0" xfId="0">
      <alignment horizontal="left" vertical="center"/>
    </xf>
    <xf numFmtId="49" fontId="24" fillId="0" borderId="726" applyAlignment="1" pivotButton="0" quotePrefix="0" xfId="0">
      <alignment horizontal="center" vertical="center"/>
    </xf>
    <xf numFmtId="0" fontId="25" fillId="0" borderId="726" applyAlignment="1" pivotButton="0" quotePrefix="0" xfId="0">
      <alignment horizontal="left" vertical="center"/>
    </xf>
    <xf numFmtId="49" fontId="29" fillId="4" borderId="726" applyAlignment="1" pivotButton="0" quotePrefix="0" xfId="0">
      <alignment horizontal="center" vertical="center"/>
    </xf>
    <xf numFmtId="0" fontId="28" fillId="4" borderId="726" applyAlignment="1" pivotButton="0" quotePrefix="0" xfId="0">
      <alignment horizontal="left" vertical="center"/>
    </xf>
    <xf numFmtId="49" fontId="29" fillId="7" borderId="726" applyAlignment="1" pivotButton="0" quotePrefix="0" xfId="0">
      <alignment horizontal="center" vertical="center"/>
    </xf>
    <xf numFmtId="0" fontId="28" fillId="7" borderId="726" applyAlignment="1" pivotButton="0" quotePrefix="0" xfId="0">
      <alignment horizontal="left" vertical="center"/>
    </xf>
    <xf numFmtId="49" fontId="24" fillId="4" borderId="726" applyAlignment="1" pivotButton="0" quotePrefix="0" xfId="0">
      <alignment horizontal="center" vertical="center"/>
    </xf>
    <xf numFmtId="0" fontId="25" fillId="4" borderId="726" applyAlignment="1" pivotButton="0" quotePrefix="0" xfId="0">
      <alignment horizontal="left" vertical="center"/>
    </xf>
    <xf numFmtId="0" fontId="24" fillId="4" borderId="1034" applyAlignment="1" pivotButton="0" quotePrefix="0" xfId="0">
      <alignment horizontal="center" vertical="center"/>
    </xf>
    <xf numFmtId="49" fontId="24" fillId="7" borderId="752" applyAlignment="1" pivotButton="0" quotePrefix="0" xfId="0">
      <alignment horizontal="center" vertical="center"/>
    </xf>
    <xf numFmtId="0" fontId="24" fillId="7" borderId="1304" applyAlignment="1" pivotButton="0" quotePrefix="0" xfId="0">
      <alignment horizontal="center" vertical="center"/>
    </xf>
    <xf numFmtId="0" fontId="29" fillId="7" borderId="491" applyAlignment="1" pivotButton="0" quotePrefix="0" xfId="0">
      <alignment horizontal="left" vertical="center"/>
    </xf>
    <xf numFmtId="0" fontId="24" fillId="0" borderId="933" applyAlignment="1" pivotButton="0" quotePrefix="0" xfId="0">
      <alignment horizontal="center" vertical="center"/>
    </xf>
    <xf numFmtId="49" fontId="29" fillId="0" borderId="726" applyAlignment="1" pivotButton="0" quotePrefix="0" xfId="0">
      <alignment horizontal="center" vertical="center"/>
    </xf>
    <xf numFmtId="0" fontId="28" fillId="0" borderId="726" applyAlignment="1" pivotButton="0" quotePrefix="0" xfId="0">
      <alignment horizontal="left" vertical="center"/>
    </xf>
    <xf numFmtId="0" fontId="24" fillId="7" borderId="933" applyAlignment="1" pivotButton="0" quotePrefix="0" xfId="0">
      <alignment horizontal="center" vertical="center"/>
    </xf>
    <xf numFmtId="49" fontId="24" fillId="2" borderId="726" applyAlignment="1" pivotButton="0" quotePrefix="0" xfId="0">
      <alignment horizontal="center" vertical="center"/>
    </xf>
    <xf numFmtId="0" fontId="24" fillId="7" borderId="731" pivotButton="0" quotePrefix="0" xfId="0"/>
    <xf numFmtId="0" fontId="24" fillId="7" borderId="728" pivotButton="0" quotePrefix="0" xfId="0"/>
    <xf numFmtId="0" fontId="24" fillId="7" borderId="871" pivotButton="0" quotePrefix="0" xfId="0"/>
    <xf numFmtId="0" fontId="24" fillId="7" borderId="727" pivotButton="0" quotePrefix="0" xfId="0"/>
    <xf numFmtId="0" fontId="25" fillId="7" borderId="752" applyAlignment="1" pivotButton="0" quotePrefix="0" xfId="0">
      <alignment horizontal="left" vertical="center"/>
    </xf>
    <xf numFmtId="0" fontId="86" fillId="7" borderId="745" applyAlignment="1" pivotButton="0" quotePrefix="0" xfId="0">
      <alignment horizontal="center" vertical="center"/>
    </xf>
    <xf numFmtId="49" fontId="86" fillId="0" borderId="1" applyAlignment="1" pivotButton="0" quotePrefix="0" xfId="0">
      <alignment horizontal="center" vertical="center"/>
    </xf>
    <xf numFmtId="0" fontId="54" fillId="0" borderId="1" applyAlignment="1" pivotButton="0" quotePrefix="0" xfId="0">
      <alignment horizontal="left" vertical="center"/>
    </xf>
    <xf numFmtId="0" fontId="86" fillId="0" borderId="1" applyAlignment="1" pivotButton="0" quotePrefix="0" xfId="0">
      <alignment horizontal="center" vertical="center"/>
    </xf>
    <xf numFmtId="0" fontId="29" fillId="0" borderId="708" applyAlignment="1" pivotButton="0" quotePrefix="0" xfId="0">
      <alignment horizontal="center" vertical="center"/>
    </xf>
    <xf numFmtId="0" fontId="29" fillId="0" borderId="706" applyAlignment="1" pivotButton="0" quotePrefix="0" xfId="0">
      <alignment horizontal="center" vertical="center"/>
    </xf>
    <xf numFmtId="0" fontId="86" fillId="0" borderId="709" applyAlignment="1" pivotButton="0" quotePrefix="0" xfId="0">
      <alignment horizontal="center" vertical="center"/>
    </xf>
    <xf numFmtId="0" fontId="86" fillId="0" borderId="705" applyAlignment="1" pivotButton="0" quotePrefix="0" xfId="0">
      <alignment horizontal="center" vertical="center"/>
    </xf>
    <xf numFmtId="0" fontId="29" fillId="0" borderId="931" applyAlignment="1" pivotButton="0" quotePrefix="0" xfId="0">
      <alignment horizontal="center" vertical="center"/>
    </xf>
    <xf numFmtId="0" fontId="30" fillId="0" borderId="1060" applyAlignment="1" pivotButton="0" quotePrefix="0" xfId="0">
      <alignment horizontal="center" vertical="center"/>
    </xf>
    <xf numFmtId="0" fontId="30" fillId="0" borderId="1038" applyAlignment="1" pivotButton="0" quotePrefix="0" xfId="0">
      <alignment horizontal="center" vertical="center"/>
    </xf>
    <xf numFmtId="0" fontId="30" fillId="0" borderId="1037" applyAlignment="1" pivotButton="0" quotePrefix="0" xfId="0">
      <alignment horizontal="center" vertical="center"/>
    </xf>
    <xf numFmtId="0" fontId="30" fillId="0" borderId="1063" applyAlignment="1" pivotButton="0" quotePrefix="0" xfId="0">
      <alignment horizontal="center" vertical="center"/>
    </xf>
    <xf numFmtId="0" fontId="30" fillId="0" borderId="711" applyAlignment="1" pivotButton="0" quotePrefix="0" xfId="0">
      <alignment horizontal="center" vertical="center"/>
    </xf>
    <xf numFmtId="0" fontId="30" fillId="0" borderId="706" applyAlignment="1" pivotButton="0" quotePrefix="0" xfId="0">
      <alignment horizontal="center" vertical="center"/>
    </xf>
    <xf numFmtId="0" fontId="86" fillId="0" borderId="717" applyAlignment="1" pivotButton="0" quotePrefix="0" xfId="0">
      <alignment horizontal="center" vertical="center"/>
    </xf>
    <xf numFmtId="0" fontId="86" fillId="0" borderId="724" applyAlignment="1" pivotButton="0" quotePrefix="0" xfId="0">
      <alignment horizontal="center" vertical="center"/>
    </xf>
    <xf numFmtId="1" fontId="22" fillId="0" borderId="876" applyAlignment="1" pivotButton="0" quotePrefix="0" xfId="0">
      <alignment horizontal="center" vertical="center"/>
    </xf>
    <xf numFmtId="0" fontId="30" fillId="0" borderId="717" applyAlignment="1" pivotButton="0" quotePrefix="0" xfId="0">
      <alignment horizontal="center" vertical="center"/>
    </xf>
    <xf numFmtId="0" fontId="30" fillId="0" borderId="862" applyAlignment="1" pivotButton="0" quotePrefix="0" xfId="0">
      <alignment horizontal="center" vertical="center"/>
    </xf>
    <xf numFmtId="0" fontId="30" fillId="0" borderId="739" applyAlignment="1" pivotButton="0" quotePrefix="0" xfId="0">
      <alignment horizontal="center" vertical="center"/>
    </xf>
    <xf numFmtId="0" fontId="30" fillId="0" borderId="718" applyAlignment="1" pivotButton="0" quotePrefix="0" xfId="0">
      <alignment horizontal="center" vertical="center"/>
    </xf>
    <xf numFmtId="0" fontId="42" fillId="0" borderId="724" applyAlignment="1" pivotButton="0" quotePrefix="0" xfId="0">
      <alignment horizontal="center" vertical="center"/>
    </xf>
    <xf numFmtId="1" fontId="30" fillId="0" borderId="739" applyAlignment="1" pivotButton="0" quotePrefix="0" xfId="0">
      <alignment horizontal="center" vertical="center"/>
    </xf>
    <xf numFmtId="0" fontId="30" fillId="0" borderId="722" applyAlignment="1" pivotButton="0" quotePrefix="0" xfId="0">
      <alignment horizontal="center" vertical="center"/>
    </xf>
    <xf numFmtId="0" fontId="18" fillId="0" borderId="739" applyAlignment="1" pivotButton="0" quotePrefix="0" xfId="0">
      <alignment horizontal="center" vertical="center"/>
    </xf>
    <xf numFmtId="0" fontId="18" fillId="0" borderId="718" applyAlignment="1" pivotButton="0" quotePrefix="0" xfId="0">
      <alignment horizontal="center" vertical="center"/>
    </xf>
    <xf numFmtId="0" fontId="18" fillId="0" borderId="862" applyAlignment="1" pivotButton="0" quotePrefix="0" xfId="0">
      <alignment horizontal="center" vertical="center"/>
    </xf>
    <xf numFmtId="0" fontId="42" fillId="0" borderId="726" applyAlignment="1" pivotButton="0" quotePrefix="0" xfId="0">
      <alignment horizontal="center" vertical="center"/>
    </xf>
    <xf numFmtId="0" fontId="28" fillId="0" borderId="726" applyAlignment="1" pivotButton="0" quotePrefix="0" xfId="0">
      <alignment horizontal="left"/>
    </xf>
    <xf numFmtId="0" fontId="28" fillId="0" borderId="739" applyAlignment="1" pivotButton="0" quotePrefix="0" xfId="0">
      <alignment horizontal="left"/>
    </xf>
    <xf numFmtId="0" fontId="29" fillId="0" borderId="724" applyAlignment="1" pivotButton="0" quotePrefix="0" xfId="0">
      <alignment horizontal="center"/>
    </xf>
    <xf numFmtId="0" fontId="86" fillId="0" borderId="717" applyAlignment="1" pivotButton="0" quotePrefix="0" xfId="0">
      <alignment horizontal="center"/>
    </xf>
    <xf numFmtId="0" fontId="86" fillId="0" borderId="724" applyAlignment="1" pivotButton="0" quotePrefix="0" xfId="0">
      <alignment horizontal="center"/>
    </xf>
    <xf numFmtId="0" fontId="29" fillId="0" borderId="726" applyAlignment="1" pivotButton="0" quotePrefix="0" xfId="0">
      <alignment horizontal="center"/>
    </xf>
    <xf numFmtId="1" fontId="22" fillId="0" borderId="876" applyAlignment="1" pivotButton="0" quotePrefix="0" xfId="0">
      <alignment horizontal="center"/>
    </xf>
    <xf numFmtId="0" fontId="29" fillId="0" borderId="727" applyAlignment="1" pivotButton="0" quotePrefix="0" xfId="0">
      <alignment horizontal="center"/>
    </xf>
    <xf numFmtId="0" fontId="30" fillId="0" borderId="717" applyAlignment="1" pivotButton="0" quotePrefix="0" xfId="0">
      <alignment horizontal="center"/>
    </xf>
    <xf numFmtId="0" fontId="30" fillId="0" borderId="735" applyAlignment="1" pivotButton="0" quotePrefix="0" xfId="0">
      <alignment horizontal="center"/>
    </xf>
    <xf numFmtId="1" fontId="18" fillId="0" borderId="758" applyAlignment="1" pivotButton="0" quotePrefix="0" xfId="0">
      <alignment horizontal="center" vertical="center"/>
    </xf>
    <xf numFmtId="1" fontId="18" fillId="0" borderId="759" applyAlignment="1" pivotButton="0" quotePrefix="0" xfId="0">
      <alignment horizontal="center" vertical="center"/>
    </xf>
    <xf numFmtId="1" fontId="18" fillId="0" borderId="736" applyAlignment="1" pivotButton="0" quotePrefix="0" xfId="0">
      <alignment horizontal="center" vertical="center"/>
    </xf>
    <xf numFmtId="1" fontId="18" fillId="0" borderId="719" applyAlignment="1" pivotButton="0" quotePrefix="0" xfId="0">
      <alignment horizontal="center" vertical="center"/>
    </xf>
    <xf numFmtId="0" fontId="30" fillId="0" borderId="726" applyAlignment="1" pivotButton="0" quotePrefix="0" xfId="0">
      <alignment horizontal="center"/>
    </xf>
    <xf numFmtId="0" fontId="30" fillId="0" borderId="724" applyAlignment="1" pivotButton="0" quotePrefix="0" xfId="0">
      <alignment horizontal="center"/>
    </xf>
    <xf numFmtId="0" fontId="22" fillId="0" borderId="876" applyAlignment="1" pivotButton="0" quotePrefix="0" xfId="0">
      <alignment horizontal="center"/>
    </xf>
    <xf numFmtId="0" fontId="30" fillId="0" borderId="723" applyAlignment="1" pivotButton="0" quotePrefix="0" xfId="0">
      <alignment horizontal="center"/>
    </xf>
    <xf numFmtId="1" fontId="18" fillId="0" borderId="730" applyAlignment="1" pivotButton="0" quotePrefix="0" xfId="0">
      <alignment horizontal="center" vertical="center"/>
    </xf>
    <xf numFmtId="1" fontId="18" fillId="0" borderId="731" applyAlignment="1" pivotButton="0" quotePrefix="0" xfId="0">
      <alignment horizontal="center" vertical="center"/>
    </xf>
    <xf numFmtId="1" fontId="18" fillId="0" borderId="727" applyAlignment="1" pivotButton="0" quotePrefix="0" xfId="0">
      <alignment horizontal="center" vertical="center"/>
    </xf>
    <xf numFmtId="1" fontId="18" fillId="0" borderId="725" applyAlignment="1" pivotButton="0" quotePrefix="0" xfId="0">
      <alignment horizontal="center" vertical="center"/>
    </xf>
    <xf numFmtId="0" fontId="28" fillId="0" borderId="752" applyAlignment="1" pivotButton="0" quotePrefix="0" xfId="0">
      <alignment horizontal="left"/>
    </xf>
    <xf numFmtId="0" fontId="28" fillId="0" borderId="776" applyAlignment="1" pivotButton="0" quotePrefix="0" xfId="0">
      <alignment horizontal="left"/>
    </xf>
    <xf numFmtId="0" fontId="29" fillId="0" borderId="745" applyAlignment="1" pivotButton="0" quotePrefix="0" xfId="0">
      <alignment horizontal="center"/>
    </xf>
    <xf numFmtId="0" fontId="86" fillId="0" borderId="740" applyAlignment="1" pivotButton="0" quotePrefix="0" xfId="0">
      <alignment horizontal="center"/>
    </xf>
    <xf numFmtId="0" fontId="86" fillId="0" borderId="745" applyAlignment="1" pivotButton="0" quotePrefix="0" xfId="0">
      <alignment horizontal="center"/>
    </xf>
    <xf numFmtId="0" fontId="29" fillId="0" borderId="752" applyAlignment="1" pivotButton="0" quotePrefix="0" xfId="0">
      <alignment horizontal="center"/>
    </xf>
    <xf numFmtId="0" fontId="22" fillId="0" borderId="1304" applyAlignment="1" pivotButton="0" quotePrefix="0" xfId="0">
      <alignment horizontal="center"/>
    </xf>
    <xf numFmtId="0" fontId="29" fillId="0" borderId="747" applyAlignment="1" pivotButton="0" quotePrefix="0" xfId="0">
      <alignment horizontal="center"/>
    </xf>
    <xf numFmtId="0" fontId="29" fillId="0" borderId="748" applyAlignment="1" pivotButton="0" quotePrefix="0" xfId="0">
      <alignment horizontal="center"/>
    </xf>
    <xf numFmtId="0" fontId="29" fillId="0" borderId="28" applyAlignment="1" pivotButton="0" quotePrefix="0" xfId="0">
      <alignment horizontal="center"/>
    </xf>
    <xf numFmtId="0" fontId="30" fillId="0" borderId="201" applyAlignment="1" pivotButton="0" quotePrefix="0" xfId="0">
      <alignment horizontal="center"/>
    </xf>
    <xf numFmtId="1" fontId="18" fillId="0" borderId="747" applyAlignment="1" pivotButton="0" quotePrefix="0" xfId="0">
      <alignment horizontal="center" vertical="center"/>
    </xf>
    <xf numFmtId="1" fontId="18" fillId="0" borderId="750" applyAlignment="1" pivotButton="0" quotePrefix="0" xfId="0">
      <alignment horizontal="center" vertical="center"/>
    </xf>
    <xf numFmtId="1" fontId="18" fillId="0" borderId="751" applyAlignment="1" pivotButton="0" quotePrefix="0" xfId="0">
      <alignment horizontal="center" vertical="center"/>
    </xf>
    <xf numFmtId="1" fontId="18" fillId="0" borderId="746" applyAlignment="1" pivotButton="0" quotePrefix="0" xfId="0">
      <alignment horizontal="center" vertical="center"/>
    </xf>
    <xf numFmtId="0" fontId="30" fillId="0" borderId="544" applyAlignment="1" pivotButton="0" quotePrefix="0" xfId="0">
      <alignment horizontal="center"/>
    </xf>
    <xf numFmtId="0" fontId="30" fillId="0" borderId="28" applyAlignment="1" pivotButton="0" quotePrefix="0" xfId="0">
      <alignment horizontal="center"/>
    </xf>
    <xf numFmtId="0" fontId="2" fillId="0" borderId="76" applyAlignment="1" pivotButton="0" quotePrefix="0" xfId="0">
      <alignment horizontal="center" vertical="center"/>
    </xf>
    <xf numFmtId="0" fontId="12" fillId="0" borderId="818" applyAlignment="1" pivotButton="0" quotePrefix="0" xfId="0">
      <alignment horizontal="left" vertical="center"/>
    </xf>
    <xf numFmtId="1" fontId="12" fillId="0" borderId="246" applyAlignment="1" pivotButton="0" quotePrefix="0" xfId="0">
      <alignment horizontal="center" vertical="center"/>
    </xf>
    <xf numFmtId="0" fontId="12" fillId="0" borderId="707" applyAlignment="1" pivotButton="0" quotePrefix="0" xfId="0">
      <alignment horizontal="justify" vertical="center"/>
    </xf>
    <xf numFmtId="0" fontId="17" fillId="6" borderId="675" applyAlignment="1" pivotButton="0" quotePrefix="0" xfId="0">
      <alignment horizontal="center"/>
    </xf>
    <xf numFmtId="0" fontId="29" fillId="7" borderId="706" applyAlignment="1" pivotButton="0" quotePrefix="0" xfId="0">
      <alignment horizontal="left" vertical="center"/>
    </xf>
    <xf numFmtId="0" fontId="24" fillId="0" borderId="163" applyAlignment="1" pivotButton="0" quotePrefix="0" xfId="0">
      <alignment horizontal="center" vertical="center"/>
    </xf>
    <xf numFmtId="0" fontId="24" fillId="6" borderId="178" applyAlignment="1" pivotButton="0" quotePrefix="0" xfId="0">
      <alignment horizontal="center" vertical="center"/>
    </xf>
    <xf numFmtId="0" fontId="24" fillId="6" borderId="163" applyAlignment="1" pivotButton="0" quotePrefix="0" xfId="0">
      <alignment horizontal="center" vertical="center"/>
    </xf>
    <xf numFmtId="49" fontId="29" fillId="7" borderId="201" applyAlignment="1" pivotButton="0" quotePrefix="0" xfId="0">
      <alignment horizontal="center" vertical="center"/>
    </xf>
    <xf numFmtId="0" fontId="28" fillId="7" borderId="791" applyAlignment="1" pivotButton="0" quotePrefix="0" xfId="0">
      <alignment horizontal="left" vertical="center"/>
    </xf>
    <xf numFmtId="0" fontId="28" fillId="7" borderId="25" applyAlignment="1" pivotButton="0" quotePrefix="0" xfId="0">
      <alignment horizontal="left" vertical="center"/>
    </xf>
    <xf numFmtId="0" fontId="29" fillId="7" borderId="201" applyAlignment="1" pivotButton="0" quotePrefix="0" xfId="0">
      <alignment horizontal="center" vertical="center"/>
    </xf>
    <xf numFmtId="0" fontId="29" fillId="7" borderId="667" applyAlignment="1" pivotButton="0" quotePrefix="0" xfId="0">
      <alignment horizontal="center" vertical="center"/>
    </xf>
    <xf numFmtId="0" fontId="29" fillId="7" borderId="28" applyAlignment="1" pivotButton="0" quotePrefix="0" xfId="0">
      <alignment horizontal="center" vertical="center"/>
    </xf>
    <xf numFmtId="0" fontId="29" fillId="7" borderId="689" applyAlignment="1" pivotButton="0" quotePrefix="0" xfId="0">
      <alignment horizontal="center" vertical="center"/>
    </xf>
    <xf numFmtId="0" fontId="29" fillId="7" borderId="514" applyAlignment="1" pivotButton="0" quotePrefix="0" xfId="0">
      <alignment horizontal="center" vertical="center"/>
    </xf>
    <xf numFmtId="0" fontId="29" fillId="7" borderId="1188" applyAlignment="1" pivotButton="0" quotePrefix="0" xfId="0">
      <alignment horizontal="center" vertical="center"/>
    </xf>
    <xf numFmtId="0" fontId="29" fillId="7" borderId="24" applyAlignment="1" pivotButton="0" quotePrefix="0" xfId="0">
      <alignment horizontal="center" vertical="center"/>
    </xf>
    <xf numFmtId="0" fontId="29" fillId="7" borderId="25" applyAlignment="1" pivotButton="0" quotePrefix="0" xfId="0">
      <alignment horizontal="center" vertical="center"/>
    </xf>
    <xf numFmtId="49" fontId="29" fillId="0" borderId="859" applyAlignment="1" pivotButton="0" quotePrefix="0" xfId="0">
      <alignment horizontal="center" vertical="center"/>
    </xf>
    <xf numFmtId="0" fontId="28" fillId="0" borderId="742" applyAlignment="1" pivotButton="0" quotePrefix="0" xfId="0">
      <alignment horizontal="left" vertical="center"/>
    </xf>
    <xf numFmtId="0" fontId="24" fillId="0" borderId="1464" applyAlignment="1" pivotButton="0" quotePrefix="0" xfId="0">
      <alignment horizontal="center" vertical="center"/>
    </xf>
    <xf numFmtId="0" fontId="2" fillId="0" borderId="1464" pivotButton="0" quotePrefix="0" xfId="0"/>
    <xf numFmtId="0" fontId="24" fillId="6" borderId="871" applyAlignment="1" pivotButton="0" quotePrefix="0" xfId="0">
      <alignment horizontal="center" vertical="center"/>
    </xf>
    <xf numFmtId="0" fontId="25" fillId="12" borderId="864" applyAlignment="1" pivotButton="0" quotePrefix="0" xfId="0">
      <alignment horizontal="left" vertical="center"/>
    </xf>
    <xf numFmtId="0" fontId="24" fillId="6" borderId="890" applyAlignment="1" pivotButton="0" quotePrefix="0" xfId="0">
      <alignment horizontal="left" vertical="center"/>
    </xf>
    <xf numFmtId="0" fontId="24" fillId="7" borderId="720" applyAlignment="1" pivotButton="0" quotePrefix="0" xfId="0">
      <alignment vertical="center"/>
    </xf>
    <xf numFmtId="0" fontId="24" fillId="7" borderId="721" applyAlignment="1" pivotButton="0" quotePrefix="0" xfId="0">
      <alignment vertical="center"/>
    </xf>
    <xf numFmtId="0" fontId="24" fillId="0" borderId="859" applyAlignment="1" pivotButton="0" quotePrefix="0" xfId="0">
      <alignment horizontal="center" vertical="center"/>
    </xf>
    <xf numFmtId="0" fontId="24" fillId="0" borderId="1465" applyAlignment="1" pivotButton="0" quotePrefix="0" xfId="0">
      <alignment horizontal="center" vertical="center"/>
    </xf>
    <xf numFmtId="0" fontId="29" fillId="7" borderId="1464" applyAlignment="1" pivotButton="0" quotePrefix="0" xfId="0">
      <alignment horizontal="center" vertical="center"/>
    </xf>
    <xf numFmtId="0" fontId="29" fillId="7" borderId="863" applyAlignment="1" pivotButton="0" quotePrefix="0" xfId="0">
      <alignment horizontal="left" vertical="center"/>
    </xf>
    <xf numFmtId="0" fontId="24" fillId="7" borderId="930" applyAlignment="1" pivotButton="0" quotePrefix="0" xfId="0">
      <alignment horizontal="center" vertical="center"/>
    </xf>
    <xf numFmtId="1" fontId="12" fillId="7" borderId="1" applyAlignment="1" pivotButton="0" quotePrefix="0" xfId="0">
      <alignment horizontal="center" vertical="center"/>
    </xf>
    <xf numFmtId="0" fontId="12" fillId="7" borderId="1053" applyAlignment="1" pivotButton="0" quotePrefix="0" xfId="0">
      <alignment horizontal="center" vertical="center"/>
    </xf>
    <xf numFmtId="49" fontId="16" fillId="7" borderId="192" applyAlignment="1" pivotButton="0" quotePrefix="0" xfId="0">
      <alignment horizontal="center" vertical="center"/>
    </xf>
    <xf numFmtId="0" fontId="17" fillId="7" borderId="675" applyAlignment="1" pivotButton="0" quotePrefix="0" xfId="0">
      <alignment horizontal="center"/>
    </xf>
    <xf numFmtId="0" fontId="24" fillId="0" borderId="12" applyAlignment="1" pivotButton="0" quotePrefix="0" xfId="0">
      <alignment horizontal="center" vertical="center"/>
    </xf>
    <xf numFmtId="0" fontId="13" fillId="0" borderId="711" applyAlignment="1" pivotButton="0" quotePrefix="0" xfId="0">
      <alignment horizontal="left" vertical="center"/>
    </xf>
    <xf numFmtId="0" fontId="13" fillId="0" borderId="705" applyAlignment="1" pivotButton="0" quotePrefix="0" xfId="0">
      <alignment horizontal="left" vertical="center"/>
    </xf>
    <xf numFmtId="0" fontId="11" fillId="0" borderId="708" applyAlignment="1" pivotButton="0" quotePrefix="0" xfId="0">
      <alignment horizontal="center" vertical="center"/>
    </xf>
    <xf numFmtId="0" fontId="20" fillId="0" borderId="706" applyAlignment="1" pivotButton="0" quotePrefix="0" xfId="0">
      <alignment horizontal="center" vertical="center"/>
    </xf>
    <xf numFmtId="0" fontId="13" fillId="0" borderId="726" applyAlignment="1" pivotButton="0" quotePrefix="0" xfId="0">
      <alignment horizontal="left" vertical="center"/>
    </xf>
    <xf numFmtId="0" fontId="11" fillId="0" borderId="728" applyAlignment="1" pivotButton="0" quotePrefix="0" xfId="0">
      <alignment horizontal="center" vertical="center"/>
    </xf>
    <xf numFmtId="0" fontId="11" fillId="0" borderId="730" applyAlignment="1" pivotButton="0" quotePrefix="0" xfId="0">
      <alignment horizontal="center" vertical="center"/>
    </xf>
    <xf numFmtId="0" fontId="11" fillId="0" borderId="727" applyAlignment="1" pivotButton="0" quotePrefix="0" xfId="0">
      <alignment horizontal="center" vertical="center"/>
    </xf>
    <xf numFmtId="0" fontId="11" fillId="0" borderId="718" applyAlignment="1" pivotButton="0" quotePrefix="0" xfId="0">
      <alignment horizontal="center" vertical="center"/>
    </xf>
    <xf numFmtId="0" fontId="11" fillId="0" borderId="731" applyAlignment="1" pivotButton="0" quotePrefix="0" xfId="0">
      <alignment horizontal="center" vertical="center"/>
    </xf>
    <xf numFmtId="0" fontId="20" fillId="0" borderId="724" applyAlignment="1" pivotButton="0" quotePrefix="0" xfId="0">
      <alignment horizontal="center" vertical="center"/>
    </xf>
    <xf numFmtId="0" fontId="13" fillId="0" borderId="12" applyAlignment="1" pivotButton="0" quotePrefix="0" xfId="0">
      <alignment horizontal="left" vertical="center"/>
    </xf>
    <xf numFmtId="0" fontId="11" fillId="0" borderId="726" applyAlignment="1" pivotButton="0" quotePrefix="0" xfId="0">
      <alignment horizontal="center" vertical="center"/>
    </xf>
    <xf numFmtId="0" fontId="13" fillId="0" borderId="890" applyAlignment="1" pivotButton="0" quotePrefix="0" xfId="0">
      <alignment horizontal="left" vertical="center"/>
    </xf>
    <xf numFmtId="0" fontId="13" fillId="0" borderId="861" applyAlignment="1" pivotButton="0" quotePrefix="0" xfId="0">
      <alignment horizontal="left" vertical="center"/>
    </xf>
    <xf numFmtId="0" fontId="13" fillId="0" borderId="752" applyAlignment="1" pivotButton="0" quotePrefix="0" xfId="0">
      <alignment horizontal="left" vertical="center"/>
    </xf>
    <xf numFmtId="0" fontId="13" fillId="0" borderId="25" applyAlignment="1" pivotButton="0" quotePrefix="0" xfId="0">
      <alignment horizontal="left" vertical="center"/>
    </xf>
    <xf numFmtId="0" fontId="11" fillId="0" borderId="752" applyAlignment="1" pivotButton="0" quotePrefix="0" xfId="0">
      <alignment horizontal="center" vertical="center"/>
    </xf>
    <xf numFmtId="0" fontId="22" fillId="0" borderId="201" applyAlignment="1" pivotButton="0" quotePrefix="0" xfId="0">
      <alignment horizontal="center" vertical="center"/>
    </xf>
    <xf numFmtId="0" fontId="11" fillId="0" borderId="689" applyAlignment="1" pivotButton="0" quotePrefix="0" xfId="0">
      <alignment horizontal="center" vertical="center"/>
    </xf>
    <xf numFmtId="0" fontId="11" fillId="0" borderId="514" applyAlignment="1" pivotButton="0" quotePrefix="0" xfId="0">
      <alignment horizontal="center" vertical="center"/>
    </xf>
    <xf numFmtId="0" fontId="11" fillId="0" borderId="544" applyAlignment="1" pivotButton="0" quotePrefix="0" xfId="0">
      <alignment horizontal="center" vertical="center"/>
    </xf>
    <xf numFmtId="0" fontId="25" fillId="0" borderId="775" applyAlignment="1" pivotButton="0" quotePrefix="0" xfId="0">
      <alignment horizontal="left" vertical="center"/>
    </xf>
    <xf numFmtId="0" fontId="25" fillId="0" borderId="201" applyAlignment="1" pivotButton="0" quotePrefix="0" xfId="0">
      <alignment vertical="center"/>
    </xf>
    <xf numFmtId="0" fontId="87" fillId="0" borderId="25" applyAlignment="1" pivotButton="0" quotePrefix="0" xfId="0">
      <alignment horizontal="center" vertical="center"/>
    </xf>
    <xf numFmtId="0" fontId="12" fillId="0" borderId="1331" applyAlignment="1" pivotButton="0" quotePrefix="0" xfId="0">
      <alignment horizontal="center" vertical="center"/>
    </xf>
    <xf numFmtId="0" fontId="34" fillId="6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T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</row>
    <row r="2">
      <c r="A2" s="3" t="n"/>
      <c r="B2" s="3" t="n"/>
      <c r="C2" s="4" t="n"/>
      <c r="D2" s="2" t="n"/>
      <c r="E2" s="5" t="inlineStr">
        <is>
          <t>УТВЕРЖДЕНО</t>
        </is>
      </c>
      <c r="F2" s="4" t="n"/>
      <c r="G2" s="4" t="n"/>
      <c r="H2" s="4" t="n"/>
      <c r="I2" s="4" t="n"/>
      <c r="J2" s="4" t="n"/>
      <c r="K2" s="6" t="n"/>
      <c r="L2" s="4" t="n"/>
      <c r="M2" s="4" t="n"/>
      <c r="N2" s="4" t="n"/>
      <c r="O2" s="4" t="n"/>
      <c r="P2" s="2" t="n"/>
      <c r="Q2" s="7" t="n"/>
      <c r="R2" s="2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9" t="n"/>
      <c r="AC2" s="9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12" t="n"/>
      <c r="BR2" s="12" t="n"/>
      <c r="BS2" s="2" t="n"/>
      <c r="BT2" s="2" t="n"/>
    </row>
    <row r="3">
      <c r="A3" s="13" t="n"/>
      <c r="B3" s="3" t="n"/>
      <c r="C3" s="4" t="n"/>
      <c r="D3" s="2" t="n"/>
      <c r="E3" s="5" t="inlineStr">
        <is>
          <t>Ректором БГТУ</t>
        </is>
      </c>
      <c r="F3" s="14" t="n"/>
      <c r="G3" s="14" t="n"/>
      <c r="H3" s="14" t="n"/>
      <c r="I3" s="14" t="n"/>
      <c r="J3" s="1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12" t="n"/>
      <c r="BR3" s="12" t="n"/>
      <c r="BS3" s="2" t="n"/>
      <c r="BT3" s="2" t="n"/>
    </row>
    <row r="4">
      <c r="A4" s="13" t="n"/>
      <c r="B4" s="3" t="n"/>
      <c r="C4" s="4" t="n"/>
      <c r="D4" s="2" t="n"/>
      <c r="E4" s="5" t="inlineStr">
        <is>
          <t>И.В.Войтовым</t>
        </is>
      </c>
      <c r="F4" s="4" t="n"/>
      <c r="G4" s="4" t="n"/>
      <c r="H4" s="4" t="n"/>
      <c r="I4" s="4" t="n"/>
      <c r="J4" s="4" t="n"/>
      <c r="K4" s="4" t="n"/>
      <c r="L4" s="4" t="n"/>
      <c r="M4" s="4" t="n"/>
      <c r="N4" s="4" t="n"/>
      <c r="O4" s="4" t="n"/>
      <c r="P4" s="11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8" t="n"/>
      <c r="AC4" s="18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12" t="n"/>
      <c r="BR4" s="12" t="n"/>
      <c r="BS4" s="2" t="n"/>
      <c r="BT4" s="2" t="n"/>
    </row>
    <row r="5">
      <c r="A5" s="13" t="n"/>
      <c r="B5" s="3" t="n"/>
      <c r="C5" s="4" t="n"/>
      <c r="D5" s="2" t="n"/>
      <c r="E5" s="5" t="inlineStr">
        <is>
          <t>28.04.2023</t>
        </is>
      </c>
      <c r="F5" s="4" t="n"/>
      <c r="G5" s="4" t="n"/>
      <c r="H5" s="4" t="n"/>
      <c r="I5" s="4" t="n"/>
      <c r="J5" s="4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6-05-0711-05 Технология стекла, керамики и вяжущих материалов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2" t="inlineStr">
        <is>
          <t>Квалификация:</t>
        </is>
      </c>
      <c r="BK5" s="17" t="n"/>
      <c r="BL5" s="11" t="n"/>
      <c r="BM5" s="6" t="n"/>
      <c r="BN5" s="6" t="n"/>
      <c r="BO5" s="6" t="n"/>
      <c r="BP5" s="6" t="n"/>
      <c r="BQ5" s="6" t="n"/>
      <c r="BR5" s="6" t="n"/>
      <c r="BS5" s="12" t="n"/>
      <c r="BT5" s="11" t="n"/>
    </row>
    <row r="6">
      <c r="A6" s="13" t="n"/>
      <c r="B6" s="3" t="n"/>
      <c r="C6" s="4" t="n"/>
      <c r="D6" s="2" t="n"/>
      <c r="E6" s="23" t="inlineStr">
        <is>
          <t>Регистрационный № 05-071-016/уч.</t>
        </is>
      </c>
      <c r="F6" s="4" t="n"/>
      <c r="G6" s="4" t="n"/>
      <c r="H6" s="4" t="n"/>
      <c r="I6" s="4" t="n"/>
      <c r="J6" s="4" t="n"/>
      <c r="K6" s="6" t="n"/>
      <c r="L6" s="4" t="n"/>
      <c r="M6" s="4" t="n"/>
      <c r="N6" s="4" t="n"/>
      <c r="O6" s="4" t="n"/>
      <c r="P6" s="17" t="n"/>
      <c r="Q6" s="1" t="n"/>
      <c r="R6" s="24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5" t="n"/>
      <c r="AC6" s="25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" t="n"/>
      <c r="BJ6" s="22" t="inlineStr">
        <is>
          <t>Инженер. Химик-технолог</t>
        </is>
      </c>
      <c r="BK6" s="22" t="n"/>
      <c r="BL6" s="22" t="n"/>
      <c r="BM6" s="22" t="n"/>
      <c r="BN6" s="22" t="n"/>
      <c r="BO6" s="22" t="n"/>
      <c r="BP6" s="22" t="n"/>
      <c r="BQ6" s="22" t="n"/>
      <c r="BR6" s="22" t="n"/>
      <c r="BS6" s="12" t="n"/>
      <c r="BT6" s="11" t="n"/>
    </row>
    <row r="7">
      <c r="A7" s="13" t="n"/>
      <c r="B7" s="3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2" t="n"/>
      <c r="V7" s="2" t="n"/>
      <c r="W7" s="26" t="n"/>
      <c r="X7" s="26" t="n"/>
      <c r="Y7" s="2" t="n"/>
      <c r="Z7" s="2" t="n"/>
      <c r="AA7" s="2" t="n"/>
      <c r="AB7" s="2" t="n"/>
      <c r="AC7" s="26" t="inlineStr">
        <is>
          <t>Профилизации:</t>
        </is>
      </c>
      <c r="AD7" s="27" t="n"/>
      <c r="AE7" s="27" t="n"/>
      <c r="AF7" s="28" t="n"/>
      <c r="AG7" s="28" t="n"/>
      <c r="AH7" s="27" t="n"/>
      <c r="AI7" s="26" t="inlineStr">
        <is>
          <t>Технология керамики</t>
        </is>
      </c>
      <c r="AJ7" s="26" t="n"/>
      <c r="AK7" s="26" t="n"/>
      <c r="AL7" s="26" t="n"/>
      <c r="AM7" s="26" t="n"/>
      <c r="AN7" s="26" t="n"/>
      <c r="AO7" s="26" t="n"/>
      <c r="AP7" s="26" t="n"/>
      <c r="AQ7" s="26" t="n"/>
      <c r="AR7" s="26" t="n"/>
      <c r="AS7" s="26" t="n"/>
      <c r="AT7" s="26" t="n"/>
      <c r="AU7" s="26" t="n"/>
      <c r="AV7" s="26" t="n"/>
      <c r="AW7" s="26" t="n"/>
      <c r="AX7" s="26" t="n"/>
      <c r="AY7" s="26" t="n"/>
      <c r="AZ7" s="26" t="n"/>
      <c r="BA7" s="26" t="n"/>
      <c r="BB7" s="26" t="n"/>
      <c r="BC7" s="27" t="n"/>
      <c r="BD7" s="2" t="n"/>
      <c r="BE7" s="2" t="n"/>
      <c r="BF7" s="2" t="n"/>
      <c r="BG7" s="2" t="n"/>
      <c r="BH7" s="2" t="n"/>
      <c r="BI7" s="2" t="n"/>
      <c r="BJ7" s="29" t="n"/>
      <c r="BK7" s="17" t="n"/>
      <c r="BL7" s="11" t="n"/>
      <c r="BM7" s="4" t="n"/>
      <c r="BN7" s="4" t="n"/>
      <c r="BO7" s="4" t="n"/>
      <c r="BP7" s="4" t="n"/>
      <c r="BQ7" s="4" t="n"/>
      <c r="BR7" s="4" t="n"/>
      <c r="BS7" s="3" t="n"/>
      <c r="BT7" s="4" t="n"/>
    </row>
    <row r="8">
      <c r="A8" s="13" t="n"/>
      <c r="B8" s="3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2" t="n"/>
      <c r="V8" s="4" t="n"/>
      <c r="W8" s="4" t="n"/>
      <c r="X8" s="6" t="n"/>
      <c r="Y8" s="2" t="n"/>
      <c r="Z8" s="2" t="n"/>
      <c r="AA8" s="2" t="n"/>
      <c r="AB8" s="2" t="n"/>
      <c r="AC8" s="4" t="n"/>
      <c r="AD8" s="5" t="n"/>
      <c r="AE8" s="5" t="n"/>
      <c r="AF8" s="30" t="n"/>
      <c r="AG8" s="30" t="n"/>
      <c r="AH8" s="5" t="n"/>
      <c r="AI8" s="31" t="inlineStr">
        <is>
          <t>Технология вяжущих материалов</t>
        </is>
      </c>
      <c r="AJ8" s="31" t="n"/>
      <c r="AK8" s="31" t="n"/>
      <c r="AL8" s="31" t="n"/>
      <c r="AM8" s="31" t="n"/>
      <c r="AN8" s="31" t="n"/>
      <c r="AO8" s="31" t="n"/>
      <c r="AP8" s="31" t="n"/>
      <c r="AQ8" s="31" t="n"/>
      <c r="AR8" s="31" t="n"/>
      <c r="AS8" s="31" t="n"/>
      <c r="AT8" s="31" t="n"/>
      <c r="AU8" s="31" t="n"/>
      <c r="AV8" s="31" t="n"/>
      <c r="AW8" s="31" t="n"/>
      <c r="AX8" s="31" t="n"/>
      <c r="AY8" s="31" t="n"/>
      <c r="AZ8" s="31" t="n"/>
      <c r="BA8" s="31" t="n"/>
      <c r="BB8" s="31" t="n"/>
      <c r="BC8" s="5" t="n"/>
      <c r="BD8" s="2" t="n"/>
      <c r="BE8" s="2" t="n"/>
      <c r="BF8" s="2" t="n"/>
      <c r="BG8" s="2" t="n"/>
      <c r="BH8" s="2" t="n"/>
      <c r="BI8" s="2" t="n"/>
      <c r="BJ8" s="32" t="inlineStr">
        <is>
          <t>Степень: Бакалавр</t>
        </is>
      </c>
      <c r="BK8" s="6" t="n"/>
      <c r="BL8" s="11" t="n"/>
      <c r="BM8" s="6" t="n"/>
      <c r="BN8" s="6" t="n"/>
      <c r="BO8" s="6" t="n"/>
      <c r="BP8" s="6" t="n"/>
      <c r="BQ8" s="6" t="n"/>
      <c r="BR8" s="6" t="n"/>
      <c r="BS8" s="12" t="n"/>
      <c r="BT8" s="11" t="n"/>
    </row>
    <row r="9">
      <c r="A9" s="33" t="n"/>
      <c r="B9" s="34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6" t="n"/>
      <c r="R9" s="36" t="n"/>
      <c r="S9" s="36" t="n"/>
      <c r="T9" s="36" t="n"/>
      <c r="U9" s="2" t="n"/>
      <c r="V9" s="36" t="n"/>
      <c r="W9" s="36" t="n"/>
      <c r="X9" s="36" t="n"/>
      <c r="Y9" s="36" t="n"/>
      <c r="Z9" s="36" t="n"/>
      <c r="AA9" s="36" t="n"/>
      <c r="AB9" s="33" t="n"/>
      <c r="AC9" s="33" t="n"/>
      <c r="AD9" s="36" t="n"/>
      <c r="AE9" s="38" t="n"/>
      <c r="AF9" s="36" t="n"/>
      <c r="AG9" s="36" t="n"/>
      <c r="AH9" s="36" t="n"/>
      <c r="AI9" s="2" t="n"/>
      <c r="AJ9" s="36" t="n"/>
      <c r="AK9" s="36" t="n"/>
      <c r="AL9" s="36" t="n"/>
      <c r="AM9" s="36" t="n"/>
      <c r="AN9" s="36" t="n"/>
      <c r="AO9" s="36" t="n"/>
      <c r="AP9" s="36" t="n"/>
      <c r="AQ9" s="36" t="n"/>
      <c r="AR9" s="36" t="n"/>
      <c r="AS9" s="36" t="n"/>
      <c r="AT9" s="36" t="n"/>
      <c r="AU9" s="36" t="n"/>
      <c r="AV9" s="36" t="n"/>
      <c r="AW9" s="36" t="n"/>
      <c r="AX9" s="36" t="n"/>
      <c r="AY9" s="36" t="n"/>
      <c r="AZ9" s="36" t="n"/>
      <c r="BA9" s="36" t="n"/>
      <c r="BB9" s="36" t="n"/>
      <c r="BC9" s="36" t="n"/>
      <c r="BD9" s="36" t="n"/>
      <c r="BE9" s="2" t="n"/>
      <c r="BF9" s="2" t="n"/>
      <c r="BG9" s="2" t="n"/>
      <c r="BH9" s="2" t="n"/>
      <c r="BI9" s="2" t="n"/>
      <c r="BJ9" s="39" t="n"/>
      <c r="BK9" s="36" t="n"/>
      <c r="BL9" s="40" t="n"/>
      <c r="BM9" s="41" t="n"/>
      <c r="BN9" s="41" t="n"/>
      <c r="BO9" s="41" t="n"/>
      <c r="BP9" s="41" t="n"/>
      <c r="BQ9" s="41" t="n"/>
      <c r="BR9" s="41" t="n"/>
      <c r="BS9" s="42" t="n"/>
      <c r="BT9" s="41" t="n"/>
    </row>
    <row r="10">
      <c r="A10" s="33" t="n"/>
      <c r="B10" s="34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43" t="inlineStr">
        <is>
          <t>Форма получения образования: заочная</t>
        </is>
      </c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2" t="n"/>
      <c r="BF10" s="2" t="n"/>
      <c r="BG10" s="2" t="n"/>
      <c r="BH10" s="2" t="n"/>
      <c r="BI10" s="2" t="n"/>
      <c r="BJ10" s="22" t="inlineStr">
        <is>
          <t>Срок обучения: 5 лет</t>
        </is>
      </c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</row>
    <row r="11">
      <c r="A11" s="33" t="n"/>
      <c r="B11" s="34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43" t="n"/>
      <c r="R11" s="44" t="n"/>
      <c r="S11" s="44" t="n"/>
      <c r="T11" s="44" t="n"/>
      <c r="U11" s="44" t="n"/>
      <c r="V11" s="44" t="n"/>
      <c r="W11" s="44" t="n"/>
      <c r="X11" s="44" t="n"/>
      <c r="Y11" s="44" t="n"/>
      <c r="Z11" s="44" t="n"/>
      <c r="AA11" s="44" t="n"/>
      <c r="AB11" s="45" t="n"/>
      <c r="AC11" s="45" t="n"/>
      <c r="AD11" s="44" t="n"/>
      <c r="AE11" s="44" t="n"/>
      <c r="AF11" s="44" t="n"/>
      <c r="AG11" s="44" t="n"/>
      <c r="AH11" s="44" t="n"/>
      <c r="AI11" s="44" t="n"/>
      <c r="AJ11" s="44" t="n"/>
      <c r="AK11" s="44" t="n"/>
      <c r="AL11" s="44" t="n"/>
      <c r="AM11" s="44" t="n"/>
      <c r="AN11" s="44" t="n"/>
      <c r="AO11" s="44" t="n"/>
      <c r="AP11" s="44" t="n"/>
      <c r="AQ11" s="44" t="n"/>
      <c r="AR11" s="44" t="n"/>
      <c r="AS11" s="44" t="n"/>
      <c r="AT11" s="44" t="n"/>
      <c r="AU11" s="44" t="n"/>
      <c r="AV11" s="44" t="n"/>
      <c r="AW11" s="44" t="n"/>
      <c r="AX11" s="44" t="n"/>
      <c r="AY11" s="44" t="n"/>
      <c r="AZ11" s="44" t="n"/>
      <c r="BA11" s="44" t="n"/>
      <c r="BB11" s="44" t="n"/>
      <c r="BC11" s="44" t="n"/>
      <c r="BD11" s="36" t="n"/>
      <c r="BE11" s="2" t="n"/>
      <c r="BF11" s="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2" t="n"/>
      <c r="BR11" s="42" t="n"/>
      <c r="BS11" s="2" t="n"/>
      <c r="BT11" s="2" t="n"/>
    </row>
    <row r="12">
      <c r="A12" s="13" t="n"/>
      <c r="B12" s="46" t="inlineStr">
        <is>
          <t>I. График образовательного процесса</t>
        </is>
      </c>
      <c r="C12" s="47" t="n"/>
      <c r="D12" s="47" t="n"/>
      <c r="E12" s="47" t="n"/>
      <c r="F12" s="47" t="n"/>
      <c r="G12" s="47" t="n"/>
      <c r="H12" s="47" t="n"/>
      <c r="I12" s="47" t="n"/>
      <c r="J12" s="47" t="n"/>
      <c r="K12" s="47" t="n"/>
      <c r="L12" s="47" t="n"/>
      <c r="M12" s="47" t="n"/>
      <c r="N12" s="47" t="n"/>
      <c r="O12" s="47" t="n"/>
      <c r="P12" s="47" t="n"/>
      <c r="Q12" s="47" t="n"/>
      <c r="R12" s="35" t="n"/>
      <c r="S12" s="35" t="n"/>
      <c r="T12" s="35" t="n"/>
      <c r="U12" s="35" t="n"/>
      <c r="V12" s="35" t="n"/>
      <c r="W12" s="35" t="n"/>
      <c r="X12" s="35" t="n"/>
      <c r="Y12" s="35" t="n"/>
      <c r="Z12" s="35" t="n"/>
      <c r="AA12" s="35" t="n"/>
      <c r="AB12" s="35" t="n"/>
      <c r="AC12" s="35" t="n"/>
      <c r="AD12" s="35" t="n"/>
      <c r="AE12" s="35" t="n"/>
      <c r="AF12" s="35" t="n"/>
      <c r="AG12" s="35" t="n"/>
      <c r="AH12" s="35" t="n"/>
      <c r="AI12" s="35" t="n"/>
      <c r="AJ12" s="35" t="n"/>
      <c r="AK12" s="35" t="n"/>
      <c r="AL12" s="35" t="n"/>
      <c r="AM12" s="35" t="n"/>
      <c r="AN12" s="35" t="n"/>
      <c r="AO12" s="35" t="n"/>
      <c r="AP12" s="35" t="n"/>
      <c r="AQ12" s="35" t="n"/>
      <c r="AR12" s="35" t="n"/>
      <c r="AS12" s="35" t="n"/>
      <c r="AT12" s="35" t="n"/>
      <c r="AU12" s="35" t="n"/>
      <c r="AV12" s="35" t="n"/>
      <c r="AW12" s="35" t="n"/>
      <c r="AX12" s="35" t="n"/>
      <c r="AY12" s="2" t="n"/>
      <c r="AZ12" s="2" t="n"/>
      <c r="BA12" s="2" t="n"/>
      <c r="BB12" s="2" t="n"/>
      <c r="BC12" s="48" t="inlineStr">
        <is>
          <t>II. Сводные данные по бюджету времени (в неделях)</t>
        </is>
      </c>
      <c r="BD12" s="2" t="n"/>
      <c r="BE12" s="49" t="n"/>
      <c r="BF12" s="49" t="n"/>
      <c r="BG12" s="49" t="n"/>
      <c r="BH12" s="49" t="n"/>
      <c r="BI12" s="49" t="n"/>
      <c r="BJ12" s="49" t="n"/>
      <c r="BK12" s="11" t="n"/>
      <c r="BL12" s="11" t="n"/>
      <c r="BM12" s="50" t="n"/>
      <c r="BN12" s="50" t="n"/>
      <c r="BO12" s="51" t="n"/>
      <c r="BP12" s="52" t="n"/>
      <c r="BQ12" s="53" t="n"/>
      <c r="BR12" s="2" t="n"/>
      <c r="BS12" s="2" t="n"/>
      <c r="BT12" s="2" t="n"/>
    </row>
    <row r="13">
      <c r="A13" s="13" t="n"/>
      <c r="B13" s="54" t="inlineStr">
        <is>
          <t>КУРСЫ</t>
        </is>
      </c>
      <c r="C13" s="55" t="inlineStr">
        <is>
          <t>СЕНТЯБРЬ</t>
        </is>
      </c>
      <c r="D13" s="56" t="n"/>
      <c r="E13" s="56" t="n"/>
      <c r="F13" s="57" t="n"/>
      <c r="G13" s="58" t="n"/>
      <c r="H13" s="58" t="inlineStr">
        <is>
          <t>ОКТЯБРЬ</t>
        </is>
      </c>
      <c r="I13" s="56" t="n"/>
      <c r="J13" s="57" t="n"/>
      <c r="K13" s="58" t="n"/>
      <c r="L13" s="58" t="inlineStr">
        <is>
          <t>НОЯБРЬ</t>
        </is>
      </c>
      <c r="M13" s="56" t="n"/>
      <c r="N13" s="56" t="n"/>
      <c r="O13" s="57" t="n"/>
      <c r="P13" s="58" t="inlineStr">
        <is>
          <t>ДЕКАБРЬ</t>
        </is>
      </c>
      <c r="Q13" s="56" t="n"/>
      <c r="R13" s="56" t="n"/>
      <c r="S13" s="56" t="n"/>
      <c r="T13" s="57" t="n"/>
      <c r="U13" s="58" t="n"/>
      <c r="V13" s="58" t="inlineStr">
        <is>
          <t>ЯНВАРЬ</t>
        </is>
      </c>
      <c r="W13" s="56" t="n"/>
      <c r="X13" s="57" t="n"/>
      <c r="Y13" s="58" t="n"/>
      <c r="Z13" s="58" t="inlineStr">
        <is>
          <t>ФЕВРАЛЬ</t>
        </is>
      </c>
      <c r="AA13" s="56" t="n"/>
      <c r="AB13" s="57" t="n"/>
      <c r="AC13" s="58" t="n"/>
      <c r="AD13" s="58" t="inlineStr">
        <is>
          <t>МАРТ</t>
        </is>
      </c>
      <c r="AE13" s="56" t="n"/>
      <c r="AF13" s="56" t="n"/>
      <c r="AG13" s="57" t="n"/>
      <c r="AH13" s="58" t="n"/>
      <c r="AI13" s="58" t="inlineStr">
        <is>
          <t>АПРЕЛЬ</t>
        </is>
      </c>
      <c r="AJ13" s="56" t="n"/>
      <c r="AK13" s="57" t="n"/>
      <c r="AL13" s="58" t="n"/>
      <c r="AM13" s="58" t="inlineStr">
        <is>
          <t>МАЙ</t>
        </is>
      </c>
      <c r="AN13" s="56" t="n"/>
      <c r="AO13" s="56" t="n"/>
      <c r="AP13" s="57" t="n"/>
      <c r="AQ13" s="58" t="inlineStr">
        <is>
          <t>ИЮНЬ</t>
        </is>
      </c>
      <c r="AR13" s="56" t="n"/>
      <c r="AS13" s="56" t="n"/>
      <c r="AT13" s="57" t="n"/>
      <c r="AU13" s="58" t="n"/>
      <c r="AV13" s="58" t="inlineStr">
        <is>
          <t>ИЮЛЬ</t>
        </is>
      </c>
      <c r="AW13" s="56" t="n"/>
      <c r="AX13" s="57" t="n"/>
      <c r="AY13" s="58" t="n"/>
      <c r="AZ13" s="58" t="inlineStr">
        <is>
          <t>АВГУСТ</t>
        </is>
      </c>
      <c r="BA13" s="56" t="n"/>
      <c r="BB13" s="56" t="n"/>
      <c r="BC13" s="57" t="n"/>
      <c r="BD13" s="59" t="inlineStr">
        <is>
          <t>Лабораторно-экзаменационная (установочная) сессия</t>
        </is>
      </c>
      <c r="BE13" s="60" t="n"/>
      <c r="BF13" s="61" t="n"/>
      <c r="BG13" s="62" t="inlineStr">
        <is>
          <t>Учебные практики</t>
        </is>
      </c>
      <c r="BH13" s="61" t="n"/>
      <c r="BI13" s="62" t="inlineStr">
        <is>
          <t>Производственные  практики</t>
        </is>
      </c>
      <c r="BJ13" s="61" t="n"/>
      <c r="BK13" s="62" t="inlineStr">
        <is>
          <t>Дипломное проектирование</t>
        </is>
      </c>
      <c r="BL13" s="61" t="n"/>
      <c r="BM13" s="62" t="inlineStr">
        <is>
          <t>Итоговая аттестация</t>
        </is>
      </c>
      <c r="BN13" s="61" t="n"/>
      <c r="BO13" s="63" t="inlineStr">
        <is>
          <t>ВСЕГО</t>
        </is>
      </c>
      <c r="BP13" s="64" t="n"/>
      <c r="BQ13" s="53" t="n"/>
      <c r="BR13" s="2" t="n"/>
      <c r="BS13" s="2" t="n"/>
      <c r="BT13" s="2" t="n"/>
    </row>
    <row r="14">
      <c r="A14" s="13" t="n"/>
      <c r="B14" s="65" t="n"/>
      <c r="C14" s="66" t="n">
        <v>1</v>
      </c>
      <c r="D14" s="67" t="n">
        <v>8</v>
      </c>
      <c r="E14" s="67" t="n">
        <v>15</v>
      </c>
      <c r="F14" s="67" t="n">
        <v>22</v>
      </c>
      <c r="G14" s="67" t="n">
        <v>29</v>
      </c>
      <c r="H14" s="67" t="n">
        <v>6</v>
      </c>
      <c r="I14" s="67" t="n">
        <v>13</v>
      </c>
      <c r="J14" s="67" t="n">
        <v>20</v>
      </c>
      <c r="K14" s="67" t="n">
        <v>27</v>
      </c>
      <c r="L14" s="67" t="n">
        <v>3</v>
      </c>
      <c r="M14" s="67" t="n">
        <v>10</v>
      </c>
      <c r="N14" s="67" t="n">
        <v>17</v>
      </c>
      <c r="O14" s="67" t="n">
        <v>24</v>
      </c>
      <c r="P14" s="67" t="n">
        <v>1</v>
      </c>
      <c r="Q14" s="67" t="n">
        <v>8</v>
      </c>
      <c r="R14" s="67" t="n">
        <v>15</v>
      </c>
      <c r="S14" s="67" t="n"/>
      <c r="T14" s="67" t="n">
        <v>22</v>
      </c>
      <c r="U14" s="67" t="n">
        <v>29</v>
      </c>
      <c r="V14" s="67" t="n">
        <v>5</v>
      </c>
      <c r="W14" s="67" t="n">
        <v>12</v>
      </c>
      <c r="X14" s="67" t="n">
        <v>19</v>
      </c>
      <c r="Y14" s="67" t="n">
        <v>26</v>
      </c>
      <c r="Z14" s="67" t="n">
        <v>2</v>
      </c>
      <c r="AA14" s="67" t="n">
        <v>9</v>
      </c>
      <c r="AB14" s="67" t="n">
        <v>16</v>
      </c>
      <c r="AC14" s="67" t="n">
        <v>23</v>
      </c>
      <c r="AD14" s="67" t="n">
        <v>2</v>
      </c>
      <c r="AE14" s="67" t="n">
        <v>9</v>
      </c>
      <c r="AF14" s="67" t="n">
        <v>16</v>
      </c>
      <c r="AG14" s="67" t="n">
        <v>23</v>
      </c>
      <c r="AH14" s="67" t="n">
        <v>30</v>
      </c>
      <c r="AI14" s="67" t="n">
        <v>6</v>
      </c>
      <c r="AJ14" s="67" t="n">
        <v>13</v>
      </c>
      <c r="AK14" s="67" t="n">
        <v>20</v>
      </c>
      <c r="AL14" s="67" t="n">
        <v>27</v>
      </c>
      <c r="AM14" s="67" t="n">
        <v>4</v>
      </c>
      <c r="AN14" s="67" t="n">
        <v>11</v>
      </c>
      <c r="AO14" s="67" t="n">
        <v>18</v>
      </c>
      <c r="AP14" s="67" t="n">
        <v>25</v>
      </c>
      <c r="AQ14" s="67" t="n">
        <v>1</v>
      </c>
      <c r="AR14" s="67" t="n">
        <v>8</v>
      </c>
      <c r="AS14" s="67" t="n">
        <v>15</v>
      </c>
      <c r="AT14" s="67" t="n">
        <v>22</v>
      </c>
      <c r="AU14" s="67" t="n">
        <v>29</v>
      </c>
      <c r="AV14" s="67" t="n">
        <v>6</v>
      </c>
      <c r="AW14" s="67" t="n">
        <v>13</v>
      </c>
      <c r="AX14" s="67" t="n">
        <v>20</v>
      </c>
      <c r="AY14" s="67" t="n">
        <v>27</v>
      </c>
      <c r="AZ14" s="67" t="n">
        <v>3</v>
      </c>
      <c r="BA14" s="67" t="n">
        <v>10</v>
      </c>
      <c r="BB14" s="67" t="n">
        <v>17</v>
      </c>
      <c r="BC14" s="68" t="n">
        <v>24</v>
      </c>
      <c r="BD14" s="69" t="n"/>
      <c r="BE14" s="2" t="n"/>
      <c r="BF14" s="70" t="n"/>
      <c r="BG14" s="71" t="n"/>
      <c r="BH14" s="70" t="n"/>
      <c r="BI14" s="71" t="n"/>
      <c r="BJ14" s="70" t="n"/>
      <c r="BK14" s="71" t="n"/>
      <c r="BL14" s="70" t="n"/>
      <c r="BM14" s="71" t="n"/>
      <c r="BN14" s="70" t="n"/>
      <c r="BO14" s="71" t="n"/>
      <c r="BP14" s="72" t="n"/>
      <c r="BQ14" s="53" t="n"/>
      <c r="BR14" s="2" t="n"/>
      <c r="BS14" s="2" t="n"/>
      <c r="BT14" s="2" t="n"/>
    </row>
    <row r="15">
      <c r="A15" s="13" t="n"/>
      <c r="B15" s="65" t="n"/>
      <c r="C15" s="66" t="n">
        <v>7</v>
      </c>
      <c r="D15" s="67" t="n">
        <v>14</v>
      </c>
      <c r="E15" s="67" t="n">
        <v>21</v>
      </c>
      <c r="F15" s="67" t="n">
        <v>28</v>
      </c>
      <c r="G15" s="67" t="n">
        <v>5</v>
      </c>
      <c r="H15" s="67" t="n">
        <v>12</v>
      </c>
      <c r="I15" s="67" t="n">
        <v>19</v>
      </c>
      <c r="J15" s="67" t="n">
        <v>26</v>
      </c>
      <c r="K15" s="67" t="n">
        <v>2</v>
      </c>
      <c r="L15" s="67" t="n">
        <v>9</v>
      </c>
      <c r="M15" s="67" t="n">
        <v>16</v>
      </c>
      <c r="N15" s="67" t="n">
        <v>23</v>
      </c>
      <c r="O15" s="67" t="n">
        <v>30</v>
      </c>
      <c r="P15" s="67" t="n">
        <v>7</v>
      </c>
      <c r="Q15" s="67" t="n">
        <v>14</v>
      </c>
      <c r="R15" s="67" t="n">
        <v>21</v>
      </c>
      <c r="S15" s="67" t="n"/>
      <c r="T15" s="67" t="n">
        <v>28</v>
      </c>
      <c r="U15" s="67" t="n">
        <v>4</v>
      </c>
      <c r="V15" s="67" t="n">
        <v>11</v>
      </c>
      <c r="W15" s="67" t="n">
        <v>18</v>
      </c>
      <c r="X15" s="67" t="n">
        <v>25</v>
      </c>
      <c r="Y15" s="67" t="n">
        <v>1</v>
      </c>
      <c r="Z15" s="67" t="n">
        <v>8</v>
      </c>
      <c r="AA15" s="67" t="n">
        <v>15</v>
      </c>
      <c r="AB15" s="67" t="n">
        <v>22</v>
      </c>
      <c r="AC15" s="67" t="n">
        <v>1</v>
      </c>
      <c r="AD15" s="67" t="n">
        <v>8</v>
      </c>
      <c r="AE15" s="67" t="n">
        <v>15</v>
      </c>
      <c r="AF15" s="67" t="n">
        <v>22</v>
      </c>
      <c r="AG15" s="67" t="n">
        <v>29</v>
      </c>
      <c r="AH15" s="67" t="n">
        <v>5</v>
      </c>
      <c r="AI15" s="67" t="n">
        <v>12</v>
      </c>
      <c r="AJ15" s="67" t="n">
        <v>19</v>
      </c>
      <c r="AK15" s="67" t="n">
        <v>26</v>
      </c>
      <c r="AL15" s="67" t="n">
        <v>3</v>
      </c>
      <c r="AM15" s="67" t="n">
        <v>10</v>
      </c>
      <c r="AN15" s="67" t="n">
        <v>17</v>
      </c>
      <c r="AO15" s="67" t="n">
        <v>24</v>
      </c>
      <c r="AP15" s="67" t="n">
        <v>31</v>
      </c>
      <c r="AQ15" s="67" t="n">
        <v>7</v>
      </c>
      <c r="AR15" s="67" t="n">
        <v>14</v>
      </c>
      <c r="AS15" s="67" t="n">
        <v>21</v>
      </c>
      <c r="AT15" s="67" t="n">
        <v>28</v>
      </c>
      <c r="AU15" s="67" t="n">
        <v>5</v>
      </c>
      <c r="AV15" s="67" t="n">
        <v>12</v>
      </c>
      <c r="AW15" s="67" t="n">
        <v>19</v>
      </c>
      <c r="AX15" s="67" t="n">
        <v>26</v>
      </c>
      <c r="AY15" s="67" t="n">
        <v>2</v>
      </c>
      <c r="AZ15" s="67" t="n">
        <v>9</v>
      </c>
      <c r="BA15" s="67" t="n">
        <v>16</v>
      </c>
      <c r="BB15" s="67" t="n">
        <v>23</v>
      </c>
      <c r="BC15" s="68" t="n">
        <v>31</v>
      </c>
      <c r="BD15" s="69" t="n"/>
      <c r="BE15" s="2" t="n"/>
      <c r="BF15" s="70" t="n"/>
      <c r="BG15" s="71" t="n"/>
      <c r="BH15" s="70" t="n"/>
      <c r="BI15" s="71" t="n"/>
      <c r="BJ15" s="70" t="n"/>
      <c r="BK15" s="71" t="n"/>
      <c r="BL15" s="70" t="n"/>
      <c r="BM15" s="71" t="n"/>
      <c r="BN15" s="70" t="n"/>
      <c r="BO15" s="71" t="n"/>
      <c r="BP15" s="72" t="n"/>
      <c r="BQ15" s="53" t="n"/>
      <c r="BR15" s="2" t="n"/>
      <c r="BS15" s="2" t="n"/>
      <c r="BT15" s="2" t="n"/>
    </row>
    <row r="16">
      <c r="A16" s="13" t="n"/>
      <c r="B16" s="73" t="n"/>
      <c r="C16" s="74" t="n">
        <v>1</v>
      </c>
      <c r="D16" s="75">
        <f>C16+1</f>
        <v/>
      </c>
      <c r="E16" s="75">
        <f>D16+1</f>
        <v/>
      </c>
      <c r="F16" s="75">
        <f>E16+1</f>
        <v/>
      </c>
      <c r="G16" s="75">
        <f>F16+1</f>
        <v/>
      </c>
      <c r="H16" s="75">
        <f>G16+1</f>
        <v/>
      </c>
      <c r="I16" s="75">
        <f>H16+1</f>
        <v/>
      </c>
      <c r="J16" s="75">
        <f>I16+1</f>
        <v/>
      </c>
      <c r="K16" s="75">
        <f>J16+1</f>
        <v/>
      </c>
      <c r="L16" s="75">
        <f>K16+1</f>
        <v/>
      </c>
      <c r="M16" s="75">
        <f>L16+1</f>
        <v/>
      </c>
      <c r="N16" s="75">
        <f>M16+1</f>
        <v/>
      </c>
      <c r="O16" s="75">
        <f>N16+1</f>
        <v/>
      </c>
      <c r="P16" s="75">
        <f>O16+1</f>
        <v/>
      </c>
      <c r="Q16" s="75">
        <f>P16+1</f>
        <v/>
      </c>
      <c r="R16" s="75">
        <f>Q16+1</f>
        <v/>
      </c>
      <c r="S16" s="75" t="n"/>
      <c r="T16" s="75">
        <f>R16+1</f>
        <v/>
      </c>
      <c r="U16" s="75">
        <f>T16+1</f>
        <v/>
      </c>
      <c r="V16" s="75">
        <f>U16+1</f>
        <v/>
      </c>
      <c r="W16" s="75">
        <f>V16+1</f>
        <v/>
      </c>
      <c r="X16" s="75">
        <f>W16+1</f>
        <v/>
      </c>
      <c r="Y16" s="75">
        <f>X16+1</f>
        <v/>
      </c>
      <c r="Z16" s="75">
        <f>Y16+1</f>
        <v/>
      </c>
      <c r="AA16" s="75">
        <f>Z16+1</f>
        <v/>
      </c>
      <c r="AB16" s="75">
        <f>AA16+1</f>
        <v/>
      </c>
      <c r="AC16" s="75">
        <f>AB16+1</f>
        <v/>
      </c>
      <c r="AD16" s="75">
        <f>AC16+1</f>
        <v/>
      </c>
      <c r="AE16" s="75">
        <f>AD16+1</f>
        <v/>
      </c>
      <c r="AF16" s="75">
        <f>AE16+1</f>
        <v/>
      </c>
      <c r="AG16" s="75">
        <f>AF16+1</f>
        <v/>
      </c>
      <c r="AH16" s="75">
        <f>AG16+1</f>
        <v/>
      </c>
      <c r="AI16" s="75">
        <f>AH16+1</f>
        <v/>
      </c>
      <c r="AJ16" s="75">
        <f>AI16+1</f>
        <v/>
      </c>
      <c r="AK16" s="75">
        <f>AJ16+1</f>
        <v/>
      </c>
      <c r="AL16" s="75">
        <f>AK16+1</f>
        <v/>
      </c>
      <c r="AM16" s="75">
        <f>AL16+1</f>
        <v/>
      </c>
      <c r="AN16" s="75">
        <f>AM16+1</f>
        <v/>
      </c>
      <c r="AO16" s="75">
        <f>AN16+1</f>
        <v/>
      </c>
      <c r="AP16" s="75">
        <f>AO16+1</f>
        <v/>
      </c>
      <c r="AQ16" s="75">
        <f>AP16+1</f>
        <v/>
      </c>
      <c r="AR16" s="75">
        <f>AQ16+1</f>
        <v/>
      </c>
      <c r="AS16" s="75">
        <f>AR16+1</f>
        <v/>
      </c>
      <c r="AT16" s="75">
        <f>AS16+1</f>
        <v/>
      </c>
      <c r="AU16" s="75">
        <f>AT16+1</f>
        <v/>
      </c>
      <c r="AV16" s="75">
        <f>AU16+1</f>
        <v/>
      </c>
      <c r="AW16" s="75">
        <f>AV16+1</f>
        <v/>
      </c>
      <c r="AX16" s="75">
        <f>AW16+1</f>
        <v/>
      </c>
      <c r="AY16" s="75">
        <f>AX16+1</f>
        <v/>
      </c>
      <c r="AZ16" s="75">
        <f>AY16+1</f>
        <v/>
      </c>
      <c r="BA16" s="75">
        <f>AZ16+1</f>
        <v/>
      </c>
      <c r="BB16" s="75">
        <f>BA16+1</f>
        <v/>
      </c>
      <c r="BC16" s="76">
        <f>BB16+1</f>
        <v/>
      </c>
      <c r="BD16" s="77" t="n"/>
      <c r="BE16" s="78" t="n"/>
      <c r="BF16" s="79" t="n"/>
      <c r="BG16" s="80" t="n"/>
      <c r="BH16" s="79" t="n"/>
      <c r="BI16" s="80" t="n"/>
      <c r="BJ16" s="79" t="n"/>
      <c r="BK16" s="80" t="n"/>
      <c r="BL16" s="79" t="n"/>
      <c r="BM16" s="80" t="n"/>
      <c r="BN16" s="79" t="n"/>
      <c r="BO16" s="80" t="n"/>
      <c r="BP16" s="81" t="n"/>
      <c r="BQ16" s="53" t="n"/>
      <c r="BR16" s="2" t="n"/>
      <c r="BS16" s="2" t="n"/>
      <c r="BT16" s="2" t="n"/>
    </row>
    <row r="17">
      <c r="A17" s="13" t="n"/>
      <c r="B17" s="82" t="inlineStr">
        <is>
          <t>I</t>
        </is>
      </c>
      <c r="C17" s="83" t="n"/>
      <c r="D17" s="84" t="n"/>
      <c r="E17" s="83" t="n"/>
      <c r="F17" s="83" t="inlineStr">
        <is>
          <t>:</t>
        </is>
      </c>
      <c r="G17" s="83" t="n"/>
      <c r="H17" s="83" t="n"/>
      <c r="I17" s="83" t="n"/>
      <c r="J17" s="83" t="n"/>
      <c r="K17" s="83" t="n"/>
      <c r="L17" s="83" t="n"/>
      <c r="M17" s="83" t="n"/>
      <c r="N17" s="83" t="n"/>
      <c r="O17" s="83" t="n"/>
      <c r="P17" s="83" t="n"/>
      <c r="Q17" s="83" t="n"/>
      <c r="R17" s="83" t="n"/>
      <c r="S17" s="83" t="n"/>
      <c r="T17" s="83" t="n"/>
      <c r="U17" s="83" t="n"/>
      <c r="V17" s="83" t="n"/>
      <c r="W17" s="83" t="n"/>
      <c r="X17" s="83" t="inlineStr">
        <is>
          <t>:</t>
        </is>
      </c>
      <c r="Y17" s="83" t="inlineStr">
        <is>
          <t>:</t>
        </is>
      </c>
      <c r="Z17" s="83" t="n"/>
      <c r="AA17" s="83" t="n"/>
      <c r="AB17" s="85" t="n"/>
      <c r="AC17" s="85" t="n"/>
      <c r="AD17" s="83" t="n"/>
      <c r="AE17" s="83" t="n"/>
      <c r="AF17" s="83" t="n"/>
      <c r="AG17" s="83" t="n"/>
      <c r="AH17" s="83" t="n"/>
      <c r="AI17" s="83" t="n"/>
      <c r="AJ17" s="83" t="n"/>
      <c r="AK17" s="83" t="n"/>
      <c r="AL17" s="83" t="n"/>
      <c r="AM17" s="83" t="n"/>
      <c r="AN17" s="83" t="n"/>
      <c r="AO17" s="83" t="n"/>
      <c r="AP17" s="83" t="n"/>
      <c r="AQ17" s="83" t="inlineStr">
        <is>
          <t>:</t>
        </is>
      </c>
      <c r="AR17" s="86" t="inlineStr">
        <is>
          <t>:</t>
        </is>
      </c>
      <c r="AS17" s="86" t="n"/>
      <c r="AT17" s="86" t="n"/>
      <c r="AU17" s="83" t="n"/>
      <c r="AV17" s="83" t="n"/>
      <c r="AW17" s="83" t="n"/>
      <c r="AX17" s="87" t="n"/>
      <c r="AY17" s="83" t="n"/>
      <c r="AZ17" s="83" t="n"/>
      <c r="BA17" s="83" t="n"/>
      <c r="BB17" s="88" t="n"/>
      <c r="BC17" s="89" t="n"/>
      <c r="BD17" s="90" t="n">
        <v>5</v>
      </c>
      <c r="BE17" s="56" t="n"/>
      <c r="BF17" s="57" t="n"/>
      <c r="BG17" s="91" t="n"/>
      <c r="BH17" s="57" t="n"/>
      <c r="BI17" s="91" t="n"/>
      <c r="BJ17" s="57" t="n"/>
      <c r="BK17" s="91" t="n"/>
      <c r="BL17" s="57" t="n"/>
      <c r="BM17" s="91" t="n"/>
      <c r="BN17" s="57" t="n"/>
      <c r="BO17" s="92">
        <f>SUM(BD17:BN17)</f>
        <v/>
      </c>
      <c r="BP17" s="93" t="n"/>
      <c r="BQ17" s="53" t="n"/>
      <c r="BR17" s="2" t="n"/>
      <c r="BS17" s="2" t="n"/>
      <c r="BT17" s="2" t="n"/>
    </row>
    <row r="18">
      <c r="A18" s="13" t="n"/>
      <c r="B18" s="94" t="inlineStr">
        <is>
          <t>II</t>
        </is>
      </c>
      <c r="C18" s="95" t="n"/>
      <c r="D18" s="95" t="n"/>
      <c r="E18" s="95" t="n"/>
      <c r="F18" s="95" t="n"/>
      <c r="G18" s="95" t="n"/>
      <c r="H18" s="96" t="n"/>
      <c r="I18" s="97" t="n"/>
      <c r="J18" s="95" t="n"/>
      <c r="K18" s="95" t="n"/>
      <c r="L18" s="95" t="n"/>
      <c r="M18" s="95" t="n"/>
      <c r="N18" s="95" t="n"/>
      <c r="O18" s="95" t="inlineStr">
        <is>
          <t>:</t>
        </is>
      </c>
      <c r="P18" s="95" t="inlineStr">
        <is>
          <t>:</t>
        </is>
      </c>
      <c r="Q18" s="95" t="n"/>
      <c r="R18" s="95" t="n"/>
      <c r="S18" s="95" t="n"/>
      <c r="T18" s="95" t="n"/>
      <c r="U18" s="95" t="n"/>
      <c r="V18" s="95" t="n"/>
      <c r="W18" s="95" t="n"/>
      <c r="X18" s="95" t="n"/>
      <c r="Y18" s="95" t="n"/>
      <c r="Z18" s="95" t="n"/>
      <c r="AA18" s="95" t="n"/>
      <c r="AB18" s="98" t="n"/>
      <c r="AC18" s="98" t="n"/>
      <c r="AD18" s="95" t="n"/>
      <c r="AE18" s="95" t="n"/>
      <c r="AF18" s="95" t="inlineStr">
        <is>
          <t>:</t>
        </is>
      </c>
      <c r="AG18" s="95" t="inlineStr">
        <is>
          <t>:</t>
        </is>
      </c>
      <c r="AH18" s="95" t="n"/>
      <c r="AI18" s="95" t="n"/>
      <c r="AJ18" s="95" t="n"/>
      <c r="AK18" s="95" t="n"/>
      <c r="AL18" s="95" t="n"/>
      <c r="AM18" s="95" t="n"/>
      <c r="AN18" s="95" t="n"/>
      <c r="AO18" s="95" t="n"/>
      <c r="AP18" s="95" t="n"/>
      <c r="AQ18" s="95" t="n"/>
      <c r="AR18" s="95" t="n"/>
      <c r="AS18" s="95" t="n"/>
      <c r="AT18" s="95" t="n"/>
      <c r="AU18" s="95" t="n"/>
      <c r="AV18" s="95" t="n"/>
      <c r="AW18" s="95" t="n"/>
      <c r="AX18" s="99" t="n"/>
      <c r="AY18" s="99" t="n"/>
      <c r="AZ18" s="99" t="n"/>
      <c r="BA18" s="99" t="n"/>
      <c r="BB18" s="100" t="n"/>
      <c r="BC18" s="101" t="n"/>
      <c r="BD18" s="102" t="n">
        <v>4</v>
      </c>
      <c r="BE18" s="103" t="n"/>
      <c r="BF18" s="104" t="n"/>
      <c r="BG18" s="105" t="n"/>
      <c r="BH18" s="104" t="n"/>
      <c r="BI18" s="105" t="n"/>
      <c r="BJ18" s="104" t="n"/>
      <c r="BK18" s="105" t="n"/>
      <c r="BL18" s="104" t="n"/>
      <c r="BM18" s="105" t="n"/>
      <c r="BN18" s="104" t="n"/>
      <c r="BO18" s="106">
        <f>SUM(BD18:BN18)</f>
        <v/>
      </c>
      <c r="BP18" s="107" t="n"/>
      <c r="BQ18" s="53" t="n"/>
      <c r="BR18" s="2" t="n"/>
      <c r="BS18" s="2" t="n"/>
      <c r="BT18" s="2" t="n"/>
    </row>
    <row r="19">
      <c r="A19" s="13" t="n"/>
      <c r="B19" s="94" t="inlineStr">
        <is>
          <t>III</t>
        </is>
      </c>
      <c r="C19" s="95" t="n"/>
      <c r="D19" s="95" t="n"/>
      <c r="E19" s="95" t="n"/>
      <c r="F19" s="95" t="n"/>
      <c r="G19" s="95" t="n"/>
      <c r="H19" s="95" t="n"/>
      <c r="I19" s="95" t="n"/>
      <c r="J19" s="95" t="n"/>
      <c r="K19" s="95" t="n"/>
      <c r="L19" s="95" t="n"/>
      <c r="M19" s="95" t="n"/>
      <c r="N19" s="95" t="n"/>
      <c r="O19" s="95" t="n"/>
      <c r="P19" s="95" t="n"/>
      <c r="Q19" s="95" t="n"/>
      <c r="R19" s="95" t="n"/>
      <c r="S19" s="95" t="n"/>
      <c r="T19" s="95" t="n"/>
      <c r="U19" s="95" t="n"/>
      <c r="V19" s="95" t="inlineStr">
        <is>
          <t>:</t>
        </is>
      </c>
      <c r="W19" s="95" t="inlineStr">
        <is>
          <t>:</t>
        </is>
      </c>
      <c r="X19" s="95" t="n"/>
      <c r="Y19" s="95" t="n"/>
      <c r="Z19" s="95" t="n"/>
      <c r="AA19" s="95" t="n"/>
      <c r="AB19" s="98" t="n"/>
      <c r="AC19" s="98" t="n"/>
      <c r="AD19" s="95" t="n"/>
      <c r="AE19" s="95" t="n"/>
      <c r="AF19" s="95" t="n"/>
      <c r="AG19" s="95" t="n"/>
      <c r="AH19" s="95" t="n"/>
      <c r="AI19" s="95" t="n"/>
      <c r="AJ19" s="95" t="n"/>
      <c r="AK19" s="95" t="n"/>
      <c r="AL19" s="95" t="n"/>
      <c r="AM19" s="95" t="n"/>
      <c r="AN19" s="95" t="inlineStr">
        <is>
          <t>:</t>
        </is>
      </c>
      <c r="AO19" s="95" t="inlineStr">
        <is>
          <t>:</t>
        </is>
      </c>
      <c r="AP19" s="95" t="inlineStr">
        <is>
          <t>:</t>
        </is>
      </c>
      <c r="AQ19" s="95" t="n"/>
      <c r="AR19" s="95" t="n"/>
      <c r="AS19" s="95" t="n"/>
      <c r="AT19" s="95" t="n"/>
      <c r="AU19" s="95" t="n"/>
      <c r="AV19" s="95" t="n"/>
      <c r="AW19" s="95" t="n"/>
      <c r="AX19" s="95" t="n"/>
      <c r="AY19" s="95" t="n"/>
      <c r="AZ19" s="95" t="n"/>
      <c r="BA19" s="95" t="n"/>
      <c r="BB19" s="108" t="n"/>
      <c r="BC19" s="109" t="n"/>
      <c r="BD19" s="102" t="n">
        <v>5</v>
      </c>
      <c r="BE19" s="103" t="n"/>
      <c r="BF19" s="104" t="n"/>
      <c r="BG19" s="105" t="n"/>
      <c r="BH19" s="104" t="n"/>
      <c r="BI19" s="105" t="n"/>
      <c r="BJ19" s="104" t="n"/>
      <c r="BK19" s="105" t="n"/>
      <c r="BL19" s="104" t="n"/>
      <c r="BM19" s="105" t="n"/>
      <c r="BN19" s="104" t="n"/>
      <c r="BO19" s="106">
        <f>SUM(BD19:BN19)</f>
        <v/>
      </c>
      <c r="BP19" s="107" t="n"/>
      <c r="BQ19" s="53" t="n"/>
      <c r="BR19" s="2" t="n"/>
      <c r="BS19" s="2" t="n"/>
      <c r="BT19" s="2" t="n"/>
    </row>
    <row r="20">
      <c r="A20" s="13" t="n"/>
      <c r="B20" s="94" t="inlineStr">
        <is>
          <t>IV</t>
        </is>
      </c>
      <c r="C20" s="110" t="n"/>
      <c r="D20" s="110" t="n"/>
      <c r="E20" s="110" t="n"/>
      <c r="F20" s="110" t="n"/>
      <c r="G20" s="110" t="n"/>
      <c r="H20" s="110" t="n"/>
      <c r="I20" s="110" t="n"/>
      <c r="J20" s="110" t="n"/>
      <c r="K20" s="110" t="n"/>
      <c r="L20" s="110" t="n"/>
      <c r="M20" s="110" t="n"/>
      <c r="N20" s="110" t="n"/>
      <c r="O20" s="110" t="n"/>
      <c r="P20" s="110" t="n"/>
      <c r="Q20" s="110" t="n"/>
      <c r="R20" s="110" t="n"/>
      <c r="S20" s="110" t="n"/>
      <c r="T20" s="99" t="n"/>
      <c r="U20" s="111" t="n"/>
      <c r="V20" s="111" t="inlineStr">
        <is>
          <t>:</t>
        </is>
      </c>
      <c r="W20" s="111" t="inlineStr">
        <is>
          <t>:</t>
        </is>
      </c>
      <c r="X20" s="111" t="inlineStr">
        <is>
          <t>:</t>
        </is>
      </c>
      <c r="Y20" s="99" t="inlineStr">
        <is>
          <t>О</t>
        </is>
      </c>
      <c r="Z20" s="99" t="inlineStr">
        <is>
          <t>О</t>
        </is>
      </c>
      <c r="AA20" s="99" t="inlineStr">
        <is>
          <t>О</t>
        </is>
      </c>
      <c r="AB20" s="99" t="inlineStr">
        <is>
          <t>О</t>
        </is>
      </c>
      <c r="AC20" s="99" t="inlineStr">
        <is>
          <t>О</t>
        </is>
      </c>
      <c r="AD20" s="95" t="inlineStr">
        <is>
          <t>О</t>
        </is>
      </c>
      <c r="AE20" s="95" t="inlineStr">
        <is>
          <t>Х</t>
        </is>
      </c>
      <c r="AF20" s="95" t="inlineStr">
        <is>
          <t>Х</t>
        </is>
      </c>
      <c r="AG20" s="95" t="inlineStr">
        <is>
          <t>Х</t>
        </is>
      </c>
      <c r="AH20" s="110" t="inlineStr">
        <is>
          <t>Х</t>
        </is>
      </c>
      <c r="AI20" s="110" t="n"/>
      <c r="AJ20" s="110" t="n"/>
      <c r="AK20" s="110" t="n"/>
      <c r="AL20" s="84" t="n"/>
      <c r="AM20" s="110" t="n"/>
      <c r="AN20" s="110" t="inlineStr">
        <is>
          <t>:</t>
        </is>
      </c>
      <c r="AO20" s="110" t="inlineStr">
        <is>
          <t>:</t>
        </is>
      </c>
      <c r="AP20" s="110" t="inlineStr">
        <is>
          <t>:</t>
        </is>
      </c>
      <c r="AQ20" s="110" t="n"/>
      <c r="AR20" s="110" t="n"/>
      <c r="AS20" s="110" t="n"/>
      <c r="AT20" s="110" t="n"/>
      <c r="AU20" s="110" t="n"/>
      <c r="AV20" s="110" t="n"/>
      <c r="AW20" s="110" t="n"/>
      <c r="AX20" s="110" t="n"/>
      <c r="AY20" s="110" t="n"/>
      <c r="AZ20" s="110" t="n"/>
      <c r="BA20" s="110" t="n"/>
      <c r="BB20" s="112" t="n"/>
      <c r="BC20" s="113" t="n"/>
      <c r="BD20" s="102" t="n">
        <v>6</v>
      </c>
      <c r="BE20" s="103" t="n"/>
      <c r="BF20" s="104" t="n"/>
      <c r="BG20" s="105" t="n">
        <v>6</v>
      </c>
      <c r="BH20" s="104" t="n"/>
      <c r="BI20" s="105" t="n">
        <v>4</v>
      </c>
      <c r="BJ20" s="104" t="n"/>
      <c r="BK20" s="105" t="n"/>
      <c r="BL20" s="104" t="n"/>
      <c r="BM20" s="105" t="n"/>
      <c r="BN20" s="104" t="n"/>
      <c r="BO20" s="106">
        <f>SUM(BD20:BN20)</f>
        <v/>
      </c>
      <c r="BP20" s="107" t="n"/>
      <c r="BQ20" s="53" t="n"/>
      <c r="BR20" s="2" t="n"/>
      <c r="BS20" s="2" t="n"/>
      <c r="BT20" s="2" t="n"/>
    </row>
    <row r="21">
      <c r="A21" s="13" t="n"/>
      <c r="B21" s="114" t="inlineStr">
        <is>
          <t>V</t>
        </is>
      </c>
      <c r="C21" s="115" t="n"/>
      <c r="D21" s="115" t="n"/>
      <c r="E21" s="115" t="n"/>
      <c r="F21" s="115" t="n"/>
      <c r="G21" s="115" t="n"/>
      <c r="H21" s="115" t="n"/>
      <c r="I21" s="115" t="n"/>
      <c r="J21" s="115" t="inlineStr">
        <is>
          <t>:</t>
        </is>
      </c>
      <c r="K21" s="115" t="inlineStr">
        <is>
          <t>:</t>
        </is>
      </c>
      <c r="L21" s="115" t="inlineStr">
        <is>
          <t>:</t>
        </is>
      </c>
      <c r="M21" s="115" t="n"/>
      <c r="N21" s="115" t="n"/>
      <c r="O21" s="115" t="n"/>
      <c r="P21" s="115" t="n"/>
      <c r="Q21" s="115" t="n"/>
      <c r="R21" s="115" t="n"/>
      <c r="S21" s="115" t="n"/>
      <c r="T21" s="115" t="n"/>
      <c r="U21" s="115" t="n"/>
      <c r="V21" s="115" t="n"/>
      <c r="W21" s="115" t="n"/>
      <c r="X21" s="115" t="n"/>
      <c r="Y21" s="116" t="n"/>
      <c r="Z21" s="116" t="inlineStr">
        <is>
          <t>Х</t>
        </is>
      </c>
      <c r="AA21" s="116" t="inlineStr">
        <is>
          <t>Х</t>
        </is>
      </c>
      <c r="AB21" s="116" t="inlineStr">
        <is>
          <t>Х</t>
        </is>
      </c>
      <c r="AC21" s="116" t="inlineStr">
        <is>
          <t>Х</t>
        </is>
      </c>
      <c r="AD21" s="115" t="inlineStr">
        <is>
          <t>:</t>
        </is>
      </c>
      <c r="AE21" s="115" t="inlineStr">
        <is>
          <t>:</t>
        </is>
      </c>
      <c r="AF21" s="117" t="n"/>
      <c r="AG21" s="117" t="inlineStr">
        <is>
          <t>//</t>
        </is>
      </c>
      <c r="AH21" s="117" t="inlineStr">
        <is>
          <t>/</t>
        </is>
      </c>
      <c r="AI21" s="117" t="inlineStr">
        <is>
          <t>/</t>
        </is>
      </c>
      <c r="AJ21" s="117" t="inlineStr">
        <is>
          <t>/</t>
        </is>
      </c>
      <c r="AK21" s="117" t="inlineStr">
        <is>
          <t>/</t>
        </is>
      </c>
      <c r="AL21" s="117" t="inlineStr">
        <is>
          <t>/</t>
        </is>
      </c>
      <c r="AM21" s="117" t="inlineStr">
        <is>
          <t>/</t>
        </is>
      </c>
      <c r="AN21" s="117" t="inlineStr">
        <is>
          <t>/</t>
        </is>
      </c>
      <c r="AO21" s="117" t="inlineStr">
        <is>
          <t>/</t>
        </is>
      </c>
      <c r="AP21" s="117" t="inlineStr">
        <is>
          <t>/</t>
        </is>
      </c>
      <c r="AQ21" s="117" t="inlineStr">
        <is>
          <t>/</t>
        </is>
      </c>
      <c r="AR21" s="117" t="inlineStr">
        <is>
          <t>/</t>
        </is>
      </c>
      <c r="AS21" s="117" t="inlineStr">
        <is>
          <t>/</t>
        </is>
      </c>
      <c r="AT21" s="118" t="inlineStr">
        <is>
          <t>//</t>
        </is>
      </c>
      <c r="AU21" s="118" t="n"/>
      <c r="AV21" s="118" t="n"/>
      <c r="AW21" s="115" t="n"/>
      <c r="AX21" s="115" t="n"/>
      <c r="AY21" s="115" t="n"/>
      <c r="AZ21" s="115" t="n"/>
      <c r="BA21" s="115" t="n"/>
      <c r="BB21" s="119" t="n"/>
      <c r="BC21" s="120" t="n"/>
      <c r="BD21" s="121" t="n">
        <v>5</v>
      </c>
      <c r="BE21" s="122" t="n"/>
      <c r="BF21" s="123" t="n"/>
      <c r="BG21" s="124" t="n"/>
      <c r="BH21" s="123" t="n"/>
      <c r="BI21" s="124" t="n">
        <v>4</v>
      </c>
      <c r="BJ21" s="123" t="n"/>
      <c r="BK21" s="124" t="n">
        <v>12</v>
      </c>
      <c r="BL21" s="123" t="n"/>
      <c r="BM21" s="124" t="n">
        <v>2</v>
      </c>
      <c r="BN21" s="123" t="n"/>
      <c r="BO21" s="125">
        <f>SUM(BD21:BN21)</f>
        <v/>
      </c>
      <c r="BP21" s="126" t="n"/>
      <c r="BQ21" s="53" t="n"/>
      <c r="BR21" s="2" t="n"/>
      <c r="BS21" s="2" t="n"/>
      <c r="BT21" s="2" t="n"/>
    </row>
    <row r="22">
      <c r="A22" s="127" t="n"/>
      <c r="B22" s="127" t="n"/>
      <c r="C22" s="128" t="n"/>
      <c r="D22" s="128" t="n"/>
      <c r="E22" s="128" t="n"/>
      <c r="F22" s="128" t="n"/>
      <c r="G22" s="128" t="n"/>
      <c r="H22" s="128" t="n"/>
      <c r="I22" s="128" t="n"/>
      <c r="J22" s="128" t="n"/>
      <c r="K22" s="128" t="n"/>
      <c r="L22" s="128" t="n"/>
      <c r="M22" s="128" t="n"/>
      <c r="N22" s="128" t="n"/>
      <c r="O22" s="128" t="n"/>
      <c r="P22" s="128" t="n"/>
      <c r="Q22" s="128" t="n"/>
      <c r="R22" s="128" t="n"/>
      <c r="S22" s="128" t="n"/>
      <c r="T22" s="128" t="n"/>
      <c r="U22" s="128" t="n"/>
      <c r="V22" s="128" t="n"/>
      <c r="W22" s="128" t="n"/>
      <c r="X22" s="128" t="n"/>
      <c r="Y22" s="128" t="n"/>
      <c r="Z22" s="128" t="n"/>
      <c r="AA22" s="128" t="n"/>
      <c r="AB22" s="128" t="n"/>
      <c r="AC22" s="128" t="n"/>
      <c r="AD22" s="128" t="n"/>
      <c r="AE22" s="128" t="n"/>
      <c r="AF22" s="128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8" t="n"/>
      <c r="AS22" s="128" t="n"/>
      <c r="AT22" s="128" t="n"/>
      <c r="AU22" s="128" t="n"/>
      <c r="AV22" s="128" t="n"/>
      <c r="AW22" s="128" t="n"/>
      <c r="AX22" s="128" t="n"/>
      <c r="AY22" s="128" t="n"/>
      <c r="AZ22" s="128" t="n"/>
      <c r="BA22" s="128" t="n"/>
      <c r="BB22" s="128" t="n"/>
      <c r="BC22" s="2" t="n"/>
      <c r="BD22" s="130">
        <f>SUM(BD17:BE21)</f>
        <v/>
      </c>
      <c r="BE22" s="131" t="n"/>
      <c r="BF22" s="132" t="n"/>
      <c r="BG22" s="133">
        <f>SUM(BG17:BH21)</f>
        <v/>
      </c>
      <c r="BH22" s="134" t="n"/>
      <c r="BI22" s="133">
        <f>SUM(BI17:BJ21)</f>
        <v/>
      </c>
      <c r="BJ22" s="134" t="n"/>
      <c r="BK22" s="133">
        <f>SUM(BK17:BL21)</f>
        <v/>
      </c>
      <c r="BL22" s="134" t="n"/>
      <c r="BM22" s="133">
        <f>SUM(BM17:BN21)</f>
        <v/>
      </c>
      <c r="BN22" s="134" t="n"/>
      <c r="BO22" s="135">
        <f>SUM(BO17:BP21)</f>
        <v/>
      </c>
      <c r="BP22" s="136" t="n"/>
      <c r="BQ22" s="53" t="n"/>
      <c r="BR22" s="2" t="n"/>
      <c r="BS22" s="2" t="n"/>
      <c r="BT22" s="2" t="n"/>
    </row>
    <row r="23">
      <c r="A23" s="127" t="n"/>
      <c r="B23" s="127" t="n"/>
      <c r="C23" s="137" t="inlineStr">
        <is>
          <t>Обозначения:</t>
        </is>
      </c>
      <c r="D23" s="138" t="n"/>
      <c r="E23" s="139" t="n"/>
      <c r="F23" s="139" t="n"/>
      <c r="G23" s="139" t="n"/>
      <c r="H23" s="138" t="n"/>
      <c r="I23" s="105" t="n"/>
      <c r="J23" s="140" t="inlineStr">
        <is>
          <t>−</t>
        </is>
      </c>
      <c r="K23" s="137" t="inlineStr">
        <is>
          <t>теоретическое обучение</t>
        </is>
      </c>
      <c r="L23" s="137" t="n"/>
      <c r="M23" s="137" t="n"/>
      <c r="N23" s="137" t="n"/>
      <c r="O23" s="137" t="n"/>
      <c r="P23" s="137" t="n"/>
      <c r="Q23" s="137" t="n"/>
      <c r="R23" s="137" t="n"/>
      <c r="S23" s="137" t="n"/>
      <c r="T23" s="141" t="n"/>
      <c r="U23" s="141" t="n"/>
      <c r="V23" s="142" t="n"/>
      <c r="W23" s="142" t="n"/>
      <c r="X23" s="142" t="n"/>
      <c r="Y23" s="142" t="n"/>
      <c r="Z23" s="142" t="n"/>
      <c r="AA23" s="142" t="n"/>
      <c r="AB23" s="142" t="n"/>
      <c r="AC23" s="142" t="n"/>
      <c r="AD23" s="142" t="n"/>
      <c r="AE23" s="143" t="inlineStr">
        <is>
          <t>О</t>
        </is>
      </c>
      <c r="AF23" s="140" t="inlineStr">
        <is>
          <t>−</t>
        </is>
      </c>
      <c r="AG23" s="137" t="inlineStr">
        <is>
          <t>учебная практика</t>
        </is>
      </c>
      <c r="AH23" s="141" t="n"/>
      <c r="AI23" s="142" t="n"/>
      <c r="AJ23" s="142" t="n"/>
      <c r="AK23" s="142" t="n"/>
      <c r="AL23" s="137" t="n"/>
      <c r="AM23" s="137" t="n"/>
      <c r="AN23" s="144" t="n"/>
      <c r="AO23" s="142" t="n"/>
      <c r="AP23" s="142" t="n"/>
      <c r="AQ23" s="142" t="n"/>
      <c r="AR23" s="141" t="n"/>
      <c r="AS23" s="143" t="inlineStr">
        <is>
          <t>/</t>
        </is>
      </c>
      <c r="AT23" s="140" t="inlineStr">
        <is>
          <t>−</t>
        </is>
      </c>
      <c r="AU23" s="137" t="inlineStr">
        <is>
          <t>дипломное проектирование</t>
        </is>
      </c>
      <c r="AV23" s="141" t="n"/>
      <c r="AW23" s="141" t="n"/>
      <c r="AX23" s="141" t="n"/>
      <c r="AY23" s="141" t="n"/>
      <c r="AZ23" s="141" t="n"/>
      <c r="BA23" s="141" t="n"/>
      <c r="BB23" s="137" t="n"/>
      <c r="BC23" s="137" t="n"/>
      <c r="BD23" s="137" t="n"/>
      <c r="BE23" s="145" t="n"/>
      <c r="BF23" s="139" t="n"/>
      <c r="BG23" s="139" t="n"/>
      <c r="BH23" s="139" t="n"/>
      <c r="BI23" s="146" t="n"/>
      <c r="BJ23" s="146" t="n"/>
      <c r="BK23" s="146" t="n"/>
      <c r="BL23" s="146" t="n"/>
      <c r="BM23" s="127" t="n"/>
      <c r="BN23" s="127" t="n"/>
      <c r="BO23" s="147" t="n"/>
      <c r="BP23" s="52" t="n"/>
      <c r="BQ23" s="53" t="n"/>
      <c r="BR23" s="2" t="n"/>
      <c r="BS23" s="2" t="n"/>
      <c r="BT23" s="2" t="n"/>
    </row>
    <row r="24">
      <c r="A24" s="13" t="n"/>
      <c r="B24" s="13" t="n"/>
      <c r="C24" s="148" t="n"/>
      <c r="D24" s="149" t="n"/>
      <c r="E24" s="148" t="n"/>
      <c r="F24" s="148" t="n"/>
      <c r="G24" s="148" t="n"/>
      <c r="H24" s="148" t="n"/>
      <c r="I24" s="137" t="n"/>
      <c r="J24" s="137" t="n"/>
      <c r="K24" s="137" t="n"/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37" t="n"/>
      <c r="U24" s="137" t="n"/>
      <c r="V24" s="137" t="n"/>
      <c r="W24" s="137" t="n"/>
      <c r="X24" s="137" t="n"/>
      <c r="Y24" s="137" t="n"/>
      <c r="Z24" s="137" t="n"/>
      <c r="AA24" s="137" t="n"/>
      <c r="AB24" s="137" t="n"/>
      <c r="AC24" s="137" t="n"/>
      <c r="AD24" s="137" t="n"/>
      <c r="AE24" s="137" t="n"/>
      <c r="AF24" s="137" t="n"/>
      <c r="AG24" s="137" t="n"/>
      <c r="AH24" s="137" t="n"/>
      <c r="AI24" s="137" t="n"/>
      <c r="AJ24" s="137" t="n"/>
      <c r="AK24" s="137" t="n"/>
      <c r="AL24" s="137" t="n"/>
      <c r="AM24" s="137" t="n"/>
      <c r="AN24" s="137" t="n"/>
      <c r="AO24" s="137" t="n"/>
      <c r="AP24" s="137" t="n"/>
      <c r="AQ24" s="137" t="n"/>
      <c r="AR24" s="137" t="n"/>
      <c r="AS24" s="137" t="n"/>
      <c r="AT24" s="137" t="n"/>
      <c r="AU24" s="137" t="n"/>
      <c r="AV24" s="137" t="n"/>
      <c r="AW24" s="137" t="n"/>
      <c r="AX24" s="137" t="n"/>
      <c r="AY24" s="137" t="n"/>
      <c r="AZ24" s="137" t="n"/>
      <c r="BA24" s="137" t="n"/>
      <c r="BB24" s="137" t="n"/>
      <c r="BC24" s="137" t="n"/>
      <c r="BD24" s="137" t="n"/>
      <c r="BE24" s="145" t="n"/>
      <c r="BF24" s="148" t="n"/>
      <c r="BG24" s="148" t="n"/>
      <c r="BH24" s="148" t="n"/>
      <c r="BI24" s="2" t="n"/>
      <c r="BJ24" s="2" t="n"/>
      <c r="BK24" s="2" t="n"/>
      <c r="BL24" s="2" t="n"/>
      <c r="BM24" s="13" t="n"/>
      <c r="BN24" s="13" t="n"/>
      <c r="BO24" s="150" t="n"/>
      <c r="BP24" s="52" t="n"/>
      <c r="BQ24" s="53" t="n"/>
      <c r="BR24" s="2" t="n"/>
      <c r="BS24" s="2" t="n"/>
      <c r="BT24" s="2" t="n"/>
    </row>
    <row r="25">
      <c r="A25" s="127" t="n"/>
      <c r="B25" s="127" t="n"/>
      <c r="C25" s="139" t="n"/>
      <c r="D25" s="139" t="n"/>
      <c r="E25" s="139" t="n"/>
      <c r="F25" s="139" t="n"/>
      <c r="G25" s="139" t="n"/>
      <c r="H25" s="138" t="n"/>
      <c r="I25" s="151" t="inlineStr">
        <is>
          <t>:</t>
        </is>
      </c>
      <c r="J25" s="140" t="inlineStr">
        <is>
          <t>−</t>
        </is>
      </c>
      <c r="K25" s="137" t="inlineStr">
        <is>
          <t>лабораторно-экзаменационная (установочная) сессия</t>
        </is>
      </c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41" t="n"/>
      <c r="U25" s="141" t="n"/>
      <c r="V25" s="142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51" t="inlineStr">
        <is>
          <t>Х</t>
        </is>
      </c>
      <c r="AF25" s="140" t="inlineStr">
        <is>
          <t>−</t>
        </is>
      </c>
      <c r="AG25" s="137" t="inlineStr">
        <is>
          <t>производственная практика</t>
        </is>
      </c>
      <c r="AH25" s="141" t="n"/>
      <c r="AI25" s="142" t="n"/>
      <c r="AJ25" s="142" t="n"/>
      <c r="AK25" s="142" t="n"/>
      <c r="AL25" s="137" t="n"/>
      <c r="AM25" s="137" t="n"/>
      <c r="AN25" s="144" t="n"/>
      <c r="AO25" s="142" t="n"/>
      <c r="AP25" s="142" t="n"/>
      <c r="AQ25" s="142" t="n"/>
      <c r="AR25" s="144" t="n"/>
      <c r="AS25" s="143" t="inlineStr">
        <is>
          <t>//</t>
        </is>
      </c>
      <c r="AT25" s="140" t="inlineStr">
        <is>
          <t>−</t>
        </is>
      </c>
      <c r="AU25" s="137" t="inlineStr">
        <is>
          <t>итоговая аттестация</t>
        </is>
      </c>
      <c r="AV25" s="144" t="n"/>
      <c r="AW25" s="144" t="n"/>
      <c r="AX25" s="144" t="n"/>
      <c r="AY25" s="144" t="n"/>
      <c r="AZ25" s="144" t="n"/>
      <c r="BA25" s="144" t="n"/>
      <c r="BB25" s="137" t="n"/>
      <c r="BC25" s="137" t="n"/>
      <c r="BD25" s="137" t="n"/>
      <c r="BE25" s="145" t="n"/>
      <c r="BF25" s="139" t="n"/>
      <c r="BG25" s="139" t="n"/>
      <c r="BH25" s="139" t="n"/>
      <c r="BI25" s="146" t="n"/>
      <c r="BJ25" s="146" t="n"/>
      <c r="BK25" s="146" t="n"/>
      <c r="BL25" s="146" t="n"/>
      <c r="BM25" s="127" t="n"/>
      <c r="BN25" s="127" t="n"/>
      <c r="BO25" s="147" t="n"/>
      <c r="BP25" s="52" t="n"/>
      <c r="BQ25" s="53" t="n"/>
      <c r="BR25" s="2" t="n"/>
      <c r="BS25" s="2" t="n"/>
      <c r="BT25" s="2" t="n"/>
    </row>
    <row r="26">
      <c r="A26" s="127" t="n"/>
      <c r="B26" s="127" t="n"/>
      <c r="C26" s="139" t="n"/>
      <c r="D26" s="139" t="n"/>
      <c r="E26" s="139" t="n"/>
      <c r="F26" s="139" t="n"/>
      <c r="G26" s="139" t="n"/>
      <c r="H26" s="138" t="n"/>
      <c r="I26" s="152" t="n"/>
      <c r="J26" s="140" t="n"/>
      <c r="K26" s="137" t="n"/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41" t="n"/>
      <c r="U26" s="141" t="n"/>
      <c r="V26" s="142" t="n"/>
      <c r="W26" s="142" t="n"/>
      <c r="X26" s="142" t="n"/>
      <c r="Y26" s="142" t="n"/>
      <c r="Z26" s="142" t="n"/>
      <c r="AA26" s="142" t="n"/>
      <c r="AB26" s="142" t="n"/>
      <c r="AC26" s="142" t="n"/>
      <c r="AD26" s="142" t="n"/>
      <c r="AE26" s="152" t="n"/>
      <c r="AF26" s="140" t="n"/>
      <c r="AG26" s="137" t="n"/>
      <c r="AH26" s="141" t="n"/>
      <c r="AI26" s="142" t="n"/>
      <c r="AJ26" s="142" t="n"/>
      <c r="AK26" s="142" t="n"/>
      <c r="AL26" s="137" t="n"/>
      <c r="AM26" s="137" t="n"/>
      <c r="AN26" s="144" t="n"/>
      <c r="AO26" s="142" t="n"/>
      <c r="AP26" s="142" t="n"/>
      <c r="AQ26" s="142" t="n"/>
      <c r="AR26" s="144" t="n"/>
      <c r="AS26" s="153" t="n"/>
      <c r="AT26" s="140" t="n"/>
      <c r="AU26" s="137" t="n"/>
      <c r="AV26" s="144" t="n"/>
      <c r="AW26" s="144" t="n"/>
      <c r="AX26" s="144" t="n"/>
      <c r="AY26" s="144" t="n"/>
      <c r="AZ26" s="144" t="n"/>
      <c r="BA26" s="144" t="n"/>
      <c r="BB26" s="137" t="n"/>
      <c r="BC26" s="137" t="n"/>
      <c r="BD26" s="137" t="n"/>
      <c r="BE26" s="145" t="n"/>
      <c r="BF26" s="139" t="n"/>
      <c r="BG26" s="139" t="n"/>
      <c r="BH26" s="139" t="n"/>
      <c r="BI26" s="146" t="n"/>
      <c r="BJ26" s="146" t="n"/>
      <c r="BK26" s="146" t="n"/>
      <c r="BL26" s="146" t="n"/>
      <c r="BM26" s="127" t="n"/>
      <c r="BN26" s="127" t="n"/>
      <c r="BO26" s="147" t="n"/>
      <c r="BP26" s="52" t="n"/>
      <c r="BQ26" s="53" t="n"/>
      <c r="BR26" s="2" t="n"/>
      <c r="BS26" s="2" t="n"/>
      <c r="BT26" s="2" t="n"/>
    </row>
    <row r="27">
      <c r="A27" s="154" t="inlineStr">
        <is>
          <t>III. План образовательного процесса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</row>
    <row r="28">
      <c r="A28" s="155" t="inlineStr">
        <is>
          <t>№
п/п</t>
        </is>
      </c>
      <c r="B28" s="156" t="n"/>
      <c r="C28" s="157" t="inlineStr">
        <is>
          <t>Название модуля, учебной дисциплины, курсового проекта (курсовой работы)</t>
        </is>
      </c>
      <c r="D28" s="158" t="n"/>
      <c r="E28" s="158" t="n"/>
      <c r="F28" s="158" t="n"/>
      <c r="G28" s="158" t="n"/>
      <c r="H28" s="158" t="n"/>
      <c r="I28" s="158" t="n"/>
      <c r="J28" s="158" t="n"/>
      <c r="K28" s="158" t="n"/>
      <c r="L28" s="158" t="n"/>
      <c r="M28" s="158" t="n"/>
      <c r="N28" s="158" t="n"/>
      <c r="O28" s="158" t="n"/>
      <c r="P28" s="158" t="n"/>
      <c r="Q28" s="158" t="n"/>
      <c r="R28" s="156" t="n"/>
      <c r="S28" s="159" t="inlineStr">
        <is>
          <t>№ рег. 
в БГТУ</t>
        </is>
      </c>
      <c r="T28" s="157" t="inlineStr">
        <is>
          <t>Экзамены</t>
        </is>
      </c>
      <c r="U28" s="156" t="n"/>
      <c r="V28" s="160" t="inlineStr">
        <is>
          <t>Зачеты</t>
        </is>
      </c>
      <c r="W28" s="156" t="n"/>
      <c r="X28" s="161" t="inlineStr">
        <is>
          <t>Общее количество акад. часов по учебному плану для дневной формы</t>
        </is>
      </c>
      <c r="Y28" s="61" t="n"/>
      <c r="Z28" s="162" t="inlineStr">
        <is>
          <t>Количество аудиторных часов по учебному плану для дневной формы</t>
        </is>
      </c>
      <c r="AA28" s="61" t="n"/>
      <c r="AB28" s="163" t="inlineStr">
        <is>
          <t>Количество аудиторных часов</t>
        </is>
      </c>
      <c r="AC28" s="164" t="n"/>
      <c r="AD28" s="164" t="n"/>
      <c r="AE28" s="164" t="n"/>
      <c r="AF28" s="164" t="n"/>
      <c r="AG28" s="164" t="n"/>
      <c r="AH28" s="164" t="n"/>
      <c r="AI28" s="164" t="n"/>
      <c r="AJ28" s="164" t="n"/>
      <c r="AK28" s="165" t="n"/>
      <c r="AL28" s="166" t="inlineStr">
        <is>
          <t>Распределение по курсам и семестрам</t>
        </is>
      </c>
      <c r="AM28" s="164" t="n"/>
      <c r="AN28" s="164" t="n"/>
      <c r="AO28" s="164" t="n"/>
      <c r="AP28" s="164" t="n"/>
      <c r="AQ28" s="164" t="n"/>
      <c r="AR28" s="164" t="n"/>
      <c r="AS28" s="164" t="n"/>
      <c r="AT28" s="164" t="n"/>
      <c r="AU28" s="164" t="n"/>
      <c r="AV28" s="164" t="n"/>
      <c r="AW28" s="164" t="n"/>
      <c r="AX28" s="164" t="n"/>
      <c r="AY28" s="164" t="n"/>
      <c r="AZ28" s="164" t="n"/>
      <c r="BA28" s="164" t="n"/>
      <c r="BB28" s="164" t="n"/>
      <c r="BC28" s="164" t="n"/>
      <c r="BD28" s="164" t="n"/>
      <c r="BE28" s="164" t="n"/>
      <c r="BF28" s="164" t="n"/>
      <c r="BG28" s="164" t="n"/>
      <c r="BH28" s="164" t="n"/>
      <c r="BI28" s="164" t="n"/>
      <c r="BJ28" s="164" t="n"/>
      <c r="BK28" s="164" t="n"/>
      <c r="BL28" s="164" t="n"/>
      <c r="BM28" s="164" t="n"/>
      <c r="BN28" s="164" t="n"/>
      <c r="BO28" s="164" t="n"/>
      <c r="BP28" s="165" t="n"/>
      <c r="BQ28" s="155" t="inlineStr">
        <is>
          <t>Всего зачетных единиц</t>
        </is>
      </c>
      <c r="BR28" s="156" t="n"/>
      <c r="BS28" s="167" t="inlineStr">
        <is>
          <t>Код компетенции</t>
        </is>
      </c>
      <c r="BT28" s="2" t="n"/>
    </row>
    <row r="29">
      <c r="A29" s="168" t="n"/>
      <c r="B29" s="169" t="n"/>
      <c r="C29" s="168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169" t="n"/>
      <c r="S29" s="170" t="n"/>
      <c r="T29" s="168" t="n"/>
      <c r="U29" s="169" t="n"/>
      <c r="V29" s="2" t="n"/>
      <c r="W29" s="169" t="n"/>
      <c r="X29" s="69" t="n"/>
      <c r="Y29" s="70" t="n"/>
      <c r="Z29" s="171" t="n"/>
      <c r="AA29" s="70" t="n"/>
      <c r="AB29" s="172" t="inlineStr">
        <is>
          <t>Всего</t>
        </is>
      </c>
      <c r="AC29" s="173" t="n"/>
      <c r="AD29" s="174" t="inlineStr">
        <is>
          <t>Из них</t>
        </is>
      </c>
      <c r="AE29" s="175" t="n"/>
      <c r="AF29" s="175" t="n"/>
      <c r="AG29" s="175" t="n"/>
      <c r="AH29" s="175" t="n"/>
      <c r="AI29" s="175" t="n"/>
      <c r="AJ29" s="175" t="n"/>
      <c r="AK29" s="176" t="n"/>
      <c r="AL29" s="177" t="inlineStr">
        <is>
          <t>I курс</t>
        </is>
      </c>
      <c r="AM29" s="175" t="n"/>
      <c r="AN29" s="175" t="n"/>
      <c r="AO29" s="175" t="n"/>
      <c r="AP29" s="175" t="n"/>
      <c r="AQ29" s="175" t="n"/>
      <c r="AR29" s="178" t="n"/>
      <c r="AS29" s="179" t="inlineStr">
        <is>
          <t>II курс</t>
        </is>
      </c>
      <c r="AT29" s="175" t="n"/>
      <c r="AU29" s="175" t="n"/>
      <c r="AV29" s="175" t="n"/>
      <c r="AW29" s="175" t="n"/>
      <c r="AX29" s="176" t="n"/>
      <c r="AY29" s="180" t="inlineStr">
        <is>
          <t>III курс</t>
        </is>
      </c>
      <c r="AZ29" s="175" t="n"/>
      <c r="BA29" s="175" t="n"/>
      <c r="BB29" s="175" t="n"/>
      <c r="BC29" s="175" t="n"/>
      <c r="BD29" s="176" t="n"/>
      <c r="BE29" s="179" t="inlineStr">
        <is>
          <t>IV курс</t>
        </is>
      </c>
      <c r="BF29" s="175" t="n"/>
      <c r="BG29" s="175" t="n"/>
      <c r="BH29" s="175" t="n"/>
      <c r="BI29" s="175" t="n"/>
      <c r="BJ29" s="176" t="n"/>
      <c r="BK29" s="180" t="inlineStr">
        <is>
          <t>V курс</t>
        </is>
      </c>
      <c r="BL29" s="175" t="n"/>
      <c r="BM29" s="175" t="n"/>
      <c r="BN29" s="175" t="n"/>
      <c r="BO29" s="175" t="n"/>
      <c r="BP29" s="176" t="n"/>
      <c r="BQ29" s="168" t="n"/>
      <c r="BR29" s="169" t="n"/>
      <c r="BS29" s="72" t="n"/>
      <c r="BT29" s="2" t="n"/>
    </row>
    <row r="30">
      <c r="A30" s="168" t="n"/>
      <c r="B30" s="169" t="n"/>
      <c r="C30" s="168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169" t="n"/>
      <c r="S30" s="170" t="n"/>
      <c r="T30" s="168" t="n"/>
      <c r="U30" s="169" t="n"/>
      <c r="V30" s="2" t="n"/>
      <c r="W30" s="169" t="n"/>
      <c r="X30" s="69" t="n"/>
      <c r="Y30" s="70" t="n"/>
      <c r="Z30" s="171" t="n"/>
      <c r="AA30" s="70" t="n"/>
      <c r="AB30" s="2" t="n"/>
      <c r="AC30" s="173" t="n"/>
      <c r="AD30" s="181" t="inlineStr">
        <is>
          <t>Лекции</t>
        </is>
      </c>
      <c r="AE30" s="169" t="n"/>
      <c r="AF30" s="182" t="inlineStr">
        <is>
          <t>Лабораторные</t>
        </is>
      </c>
      <c r="AG30" s="169" t="n"/>
      <c r="AH30" s="182" t="inlineStr">
        <is>
          <t>Практические</t>
        </is>
      </c>
      <c r="AI30" s="169" t="n"/>
      <c r="AJ30" s="182" t="inlineStr">
        <is>
          <t>Семинарские</t>
        </is>
      </c>
      <c r="AK30" s="169" t="n"/>
      <c r="AL30" s="183" t="inlineStr">
        <is>
          <t>УС</t>
        </is>
      </c>
      <c r="AM30" s="184" t="inlineStr">
        <is>
          <t>1 семестр</t>
        </is>
      </c>
      <c r="AN30" s="2" t="n"/>
      <c r="AO30" s="169" t="n"/>
      <c r="AP30" s="185" t="inlineStr">
        <is>
          <t>2 семестр</t>
        </is>
      </c>
      <c r="AQ30" s="2" t="n"/>
      <c r="AR30" s="186" t="n"/>
      <c r="AS30" s="187" t="inlineStr">
        <is>
          <t>3 семестр</t>
        </is>
      </c>
      <c r="AT30" s="2" t="n"/>
      <c r="AU30" s="186" t="n"/>
      <c r="AV30" s="184" t="inlineStr">
        <is>
          <t>4 семестр</t>
        </is>
      </c>
      <c r="AW30" s="2" t="n"/>
      <c r="AX30" s="169" t="n"/>
      <c r="AY30" s="184" t="inlineStr">
        <is>
          <t>5 семестр</t>
        </is>
      </c>
      <c r="AZ30" s="2" t="n"/>
      <c r="BA30" s="169" t="n"/>
      <c r="BB30" s="185" t="inlineStr">
        <is>
          <t>6 семестр</t>
        </is>
      </c>
      <c r="BC30" s="2" t="n"/>
      <c r="BD30" s="186" t="n"/>
      <c r="BE30" s="187" t="inlineStr">
        <is>
          <t>7 семестр</t>
        </is>
      </c>
      <c r="BF30" s="2" t="n"/>
      <c r="BG30" s="186" t="n"/>
      <c r="BH30" s="184" t="inlineStr">
        <is>
          <t>8 семестр</t>
        </is>
      </c>
      <c r="BI30" s="2" t="n"/>
      <c r="BJ30" s="169" t="n"/>
      <c r="BK30" s="188" t="inlineStr">
        <is>
          <t>9 семестр</t>
        </is>
      </c>
      <c r="BL30" s="2" t="n"/>
      <c r="BM30" s="173" t="n"/>
      <c r="BN30" s="189" t="inlineStr">
        <is>
          <t>10 семестр</t>
        </is>
      </c>
      <c r="BO30" s="2" t="n"/>
      <c r="BP30" s="190" t="n"/>
      <c r="BQ30" s="168" t="n"/>
      <c r="BR30" s="169" t="n"/>
      <c r="BS30" s="72" t="n"/>
      <c r="BT30" s="2" t="n"/>
    </row>
    <row r="31">
      <c r="A31" s="168" t="n"/>
      <c r="B31" s="169" t="n"/>
      <c r="C31" s="168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169" t="n"/>
      <c r="S31" s="170" t="n"/>
      <c r="T31" s="168" t="n"/>
      <c r="U31" s="169" t="n"/>
      <c r="V31" s="2" t="n"/>
      <c r="W31" s="169" t="n"/>
      <c r="X31" s="69" t="n"/>
      <c r="Y31" s="70" t="n"/>
      <c r="Z31" s="171" t="n"/>
      <c r="AA31" s="70" t="n"/>
      <c r="AB31" s="2" t="n"/>
      <c r="AC31" s="173" t="n"/>
      <c r="AD31" s="2" t="n"/>
      <c r="AE31" s="169" t="n"/>
      <c r="AF31" s="191" t="n"/>
      <c r="AG31" s="169" t="n"/>
      <c r="AH31" s="191" t="n"/>
      <c r="AI31" s="169" t="n"/>
      <c r="AJ31" s="191" t="n"/>
      <c r="AK31" s="169" t="n"/>
      <c r="AL31" s="192" t="n"/>
      <c r="AM31" s="193" t="n">
        <v>2</v>
      </c>
      <c r="AN31" s="194" t="inlineStr">
        <is>
          <t>недели</t>
        </is>
      </c>
      <c r="AO31" s="176" t="n"/>
      <c r="AP31" s="195" t="n">
        <v>2</v>
      </c>
      <c r="AQ31" s="196" t="inlineStr">
        <is>
          <t>недели</t>
        </is>
      </c>
      <c r="AR31" s="176" t="n"/>
      <c r="AS31" s="197" t="n">
        <v>2</v>
      </c>
      <c r="AT31" s="196" t="inlineStr">
        <is>
          <t>недели</t>
        </is>
      </c>
      <c r="AU31" s="176" t="n"/>
      <c r="AV31" s="198" t="n">
        <v>3</v>
      </c>
      <c r="AW31" s="196" t="inlineStr">
        <is>
          <t>недели</t>
        </is>
      </c>
      <c r="AX31" s="176" t="n"/>
      <c r="AY31" s="198" t="n">
        <v>3</v>
      </c>
      <c r="AZ31" s="196" t="inlineStr">
        <is>
          <t>недели</t>
        </is>
      </c>
      <c r="BA31" s="176" t="n"/>
      <c r="BB31" s="195" t="n">
        <v>2</v>
      </c>
      <c r="BC31" s="196" t="inlineStr">
        <is>
          <t>недели</t>
        </is>
      </c>
      <c r="BD31" s="176" t="n"/>
      <c r="BE31" s="197" t="n">
        <v>2</v>
      </c>
      <c r="BF31" s="196" t="inlineStr">
        <is>
          <t>недели</t>
        </is>
      </c>
      <c r="BG31" s="176" t="n"/>
      <c r="BH31" s="198" t="n">
        <v>2</v>
      </c>
      <c r="BI31" s="196" t="inlineStr">
        <is>
          <t>недели</t>
        </is>
      </c>
      <c r="BJ31" s="176" t="n"/>
      <c r="BK31" s="197" t="n">
        <v>3</v>
      </c>
      <c r="BL31" s="196" t="inlineStr">
        <is>
          <t>недели</t>
        </is>
      </c>
      <c r="BM31" s="176" t="n"/>
      <c r="BN31" s="198" t="n">
        <v>2</v>
      </c>
      <c r="BO31" s="196" t="inlineStr">
        <is>
          <t>недели</t>
        </is>
      </c>
      <c r="BP31" s="176" t="n"/>
      <c r="BQ31" s="168" t="n"/>
      <c r="BR31" s="169" t="n"/>
      <c r="BS31" s="72" t="n"/>
      <c r="BT31" s="2" t="n"/>
    </row>
    <row r="32">
      <c r="A32" s="199" t="n"/>
      <c r="B32" s="200" t="n"/>
      <c r="C32" s="199" t="n"/>
      <c r="D32" s="201" t="n"/>
      <c r="E32" s="201" t="n"/>
      <c r="F32" s="201" t="n"/>
      <c r="G32" s="201" t="n"/>
      <c r="H32" s="201" t="n"/>
      <c r="I32" s="201" t="n"/>
      <c r="J32" s="201" t="n"/>
      <c r="K32" s="201" t="n"/>
      <c r="L32" s="201" t="n"/>
      <c r="M32" s="201" t="n"/>
      <c r="N32" s="201" t="n"/>
      <c r="O32" s="201" t="n"/>
      <c r="P32" s="201" t="n"/>
      <c r="Q32" s="201" t="n"/>
      <c r="R32" s="200" t="n"/>
      <c r="S32" s="202" t="n"/>
      <c r="T32" s="199" t="n"/>
      <c r="U32" s="200" t="n"/>
      <c r="V32" s="201" t="n"/>
      <c r="W32" s="200" t="n"/>
      <c r="X32" s="203" t="n"/>
      <c r="Y32" s="204" t="n"/>
      <c r="Z32" s="205" t="n"/>
      <c r="AA32" s="204" t="n"/>
      <c r="AB32" s="206" t="n"/>
      <c r="AC32" s="207" t="n"/>
      <c r="AD32" s="201" t="n"/>
      <c r="AE32" s="200" t="n"/>
      <c r="AF32" s="208" t="n"/>
      <c r="AG32" s="200" t="n"/>
      <c r="AH32" s="208" t="n"/>
      <c r="AI32" s="200" t="n"/>
      <c r="AJ32" s="208" t="n"/>
      <c r="AK32" s="200" t="n"/>
      <c r="AL32" s="209" t="inlineStr">
        <is>
          <t>Ауд.часов</t>
        </is>
      </c>
      <c r="AM32" s="210" t="inlineStr">
        <is>
          <t>Всего часов</t>
        </is>
      </c>
      <c r="AN32" s="211" t="inlineStr">
        <is>
          <t>Ауд.часов</t>
        </is>
      </c>
      <c r="AO32" s="212" t="inlineStr">
        <is>
          <t>Зач.единиц</t>
        </is>
      </c>
      <c r="AP32" s="213" t="inlineStr">
        <is>
          <t>Всего часов</t>
        </is>
      </c>
      <c r="AQ32" s="211" t="inlineStr">
        <is>
          <t>Ауд.часов</t>
        </is>
      </c>
      <c r="AR32" s="212" t="inlineStr">
        <is>
          <t>Зач.единиц</t>
        </is>
      </c>
      <c r="AS32" s="214" t="inlineStr">
        <is>
          <t>Всего часов</t>
        </is>
      </c>
      <c r="AT32" s="211" t="inlineStr">
        <is>
          <t>Ауд.часов</t>
        </is>
      </c>
      <c r="AU32" s="215" t="inlineStr">
        <is>
          <t>Зач.единиц</t>
        </is>
      </c>
      <c r="AV32" s="210" t="inlineStr">
        <is>
          <t>Всего часов</t>
        </is>
      </c>
      <c r="AW32" s="211" t="inlineStr">
        <is>
          <t>Ауд.часов</t>
        </is>
      </c>
      <c r="AX32" s="216" t="inlineStr">
        <is>
          <t>Зач.единиц</t>
        </is>
      </c>
      <c r="AY32" s="210" t="inlineStr">
        <is>
          <t>Всего часов</t>
        </is>
      </c>
      <c r="AZ32" s="211" t="inlineStr">
        <is>
          <t>Ауд.часов</t>
        </is>
      </c>
      <c r="BA32" s="212" t="inlineStr">
        <is>
          <t>Зач.единиц</t>
        </is>
      </c>
      <c r="BB32" s="213" t="inlineStr">
        <is>
          <t>Всего часов</t>
        </is>
      </c>
      <c r="BC32" s="211" t="inlineStr">
        <is>
          <t>Ауд.часов</t>
        </is>
      </c>
      <c r="BD32" s="212" t="inlineStr">
        <is>
          <t>Зач.единиц</t>
        </is>
      </c>
      <c r="BE32" s="214" t="inlineStr">
        <is>
          <t>Всего часов</t>
        </is>
      </c>
      <c r="BF32" s="211" t="inlineStr">
        <is>
          <t>Ауд.часов</t>
        </is>
      </c>
      <c r="BG32" s="215" t="inlineStr">
        <is>
          <t>Зач.единиц</t>
        </is>
      </c>
      <c r="BH32" s="210" t="inlineStr">
        <is>
          <t>Всего часов</t>
        </is>
      </c>
      <c r="BI32" s="211" t="inlineStr">
        <is>
          <t>Ауд.часов</t>
        </is>
      </c>
      <c r="BJ32" s="216" t="inlineStr">
        <is>
          <t>Зач.единиц</t>
        </is>
      </c>
      <c r="BK32" s="210" t="inlineStr">
        <is>
          <t>Всего часов</t>
        </is>
      </c>
      <c r="BL32" s="211" t="inlineStr">
        <is>
          <t>Ауд.часов</t>
        </is>
      </c>
      <c r="BM32" s="215" t="inlineStr">
        <is>
          <t>Зач.единиц</t>
        </is>
      </c>
      <c r="BN32" s="210" t="inlineStr">
        <is>
          <t>Всего часов</t>
        </is>
      </c>
      <c r="BO32" s="211" t="inlineStr">
        <is>
          <t>Ауд.часов</t>
        </is>
      </c>
      <c r="BP32" s="217" t="inlineStr">
        <is>
          <t>Зач.единиц</t>
        </is>
      </c>
      <c r="BQ32" s="199" t="n"/>
      <c r="BR32" s="200" t="n"/>
      <c r="BS32" s="218" t="n"/>
      <c r="BT32" s="2" t="n"/>
    </row>
    <row r="33">
      <c r="A33" s="219" t="n">
        <v>1</v>
      </c>
      <c r="B33" s="220" t="n"/>
      <c r="C33" s="221" t="inlineStr">
        <is>
          <t>Государственный компонент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220" t="n"/>
      <c r="S33" s="222" t="n"/>
      <c r="T33" s="223" t="n"/>
      <c r="U33" s="224" t="n"/>
      <c r="V33" s="223" t="n"/>
      <c r="W33" s="224" t="n"/>
      <c r="X33" s="225">
        <f>SUM(X34:Y59)</f>
        <v/>
      </c>
      <c r="Y33" s="220" t="n"/>
      <c r="Z33" s="226">
        <f>SUM(Z34:AA59)</f>
        <v/>
      </c>
      <c r="AA33" s="220" t="n"/>
      <c r="AB33" s="227">
        <f>SUM(AB34:AC59)</f>
        <v/>
      </c>
      <c r="AC33" s="220" t="n"/>
      <c r="AD33" s="226">
        <f>SUM(AD34:AE59)</f>
        <v/>
      </c>
      <c r="AE33" s="220" t="n"/>
      <c r="AF33" s="228">
        <f>SUM(AF34:AG59)</f>
        <v/>
      </c>
      <c r="AG33" s="220" t="n"/>
      <c r="AH33" s="227">
        <f>SUM(AH34:AI59)</f>
        <v/>
      </c>
      <c r="AI33" s="220" t="n"/>
      <c r="AJ33" s="228">
        <f>SUM(AJ34:AK59)</f>
        <v/>
      </c>
      <c r="AK33" s="220" t="n"/>
      <c r="AL33" s="229">
        <f>SUM(AL34:AL59)</f>
        <v/>
      </c>
      <c r="AM33" s="230">
        <f>SUM(AM34:AM59)</f>
        <v/>
      </c>
      <c r="AN33" s="231">
        <f>SUM(AN34:AN59)</f>
        <v/>
      </c>
      <c r="AO33" s="232">
        <f>SUM(AO34:AO59)</f>
        <v/>
      </c>
      <c r="AP33" s="233">
        <f>SUM(AP34:AP59)</f>
        <v/>
      </c>
      <c r="AQ33" s="234">
        <f>SUM(AQ34:AQ59)</f>
        <v/>
      </c>
      <c r="AR33" s="235">
        <f>SUM(AR34:AR59)</f>
        <v/>
      </c>
      <c r="AS33" s="229">
        <f>SUM(AS34:AS59)</f>
        <v/>
      </c>
      <c r="AT33" s="234">
        <f>SUM(AT34:AT59)</f>
        <v/>
      </c>
      <c r="AU33" s="235">
        <f>SUM(AU34:AU59)</f>
        <v/>
      </c>
      <c r="AV33" s="236">
        <f>SUM(AV34:AV59)</f>
        <v/>
      </c>
      <c r="AW33" s="231">
        <f>SUM(AW34:AW59)</f>
        <v/>
      </c>
      <c r="AX33" s="237">
        <f>SUM(AX34:AX59)</f>
        <v/>
      </c>
      <c r="AY33" s="229">
        <f>SUM(AY34:AY59)</f>
        <v/>
      </c>
      <c r="AZ33" s="234">
        <f>SUM(AZ34:AZ59)</f>
        <v/>
      </c>
      <c r="BA33" s="236">
        <f>SUM(BA34:BA59)</f>
        <v/>
      </c>
      <c r="BB33" s="230">
        <f>SUM(BB34:BB59)</f>
        <v/>
      </c>
      <c r="BC33" s="231">
        <f>SUM(BC34:BC59)</f>
        <v/>
      </c>
      <c r="BD33" s="237">
        <f>SUM(BD34:BD59)</f>
        <v/>
      </c>
      <c r="BE33" s="229">
        <f>SUM(BE34:BE59)</f>
        <v/>
      </c>
      <c r="BF33" s="231">
        <f>SUM(BF34:BF59)</f>
        <v/>
      </c>
      <c r="BG33" s="232">
        <f>SUM(BG34:BG59)</f>
        <v/>
      </c>
      <c r="BH33" s="236">
        <f>SUM(BH34:BH59)</f>
        <v/>
      </c>
      <c r="BI33" s="234">
        <f>SUM(BI34:BI59)</f>
        <v/>
      </c>
      <c r="BJ33" s="235">
        <f>SUM(BJ34:BJ59)</f>
        <v/>
      </c>
      <c r="BK33" s="229">
        <f>SUM(BK34:BK59)</f>
        <v/>
      </c>
      <c r="BL33" s="231">
        <f>SUM(BL34:BL59)</f>
        <v/>
      </c>
      <c r="BM33" s="232">
        <f>SUM(BM34:BM59)</f>
        <v/>
      </c>
      <c r="BN33" s="230">
        <f>SUM(BN34:BN59)</f>
        <v/>
      </c>
      <c r="BO33" s="231">
        <f>SUM(BO34:BO59)</f>
        <v/>
      </c>
      <c r="BP33" s="231">
        <f>SUM(BP34:BP59)</f>
        <v/>
      </c>
      <c r="BQ33" s="238">
        <f>SUM(BQ34:BR59)</f>
        <v/>
      </c>
      <c r="BR33" s="220" t="n"/>
      <c r="BS33" s="239" t="n"/>
      <c r="BT33" s="2" t="n"/>
    </row>
    <row r="34">
      <c r="A34" s="240" t="inlineStr">
        <is>
          <t>1.1</t>
        </is>
      </c>
      <c r="B34" s="200" t="n"/>
      <c r="C34" s="241" t="inlineStr">
        <is>
          <t>Социально-гуманитарный модуль 1</t>
        </is>
      </c>
      <c r="D34" s="201" t="n"/>
      <c r="E34" s="201" t="n"/>
      <c r="F34" s="201" t="n"/>
      <c r="G34" s="201" t="n"/>
      <c r="H34" s="201" t="n"/>
      <c r="I34" s="201" t="n"/>
      <c r="J34" s="201" t="n"/>
      <c r="K34" s="201" t="n"/>
      <c r="L34" s="201" t="n"/>
      <c r="M34" s="201" t="n"/>
      <c r="N34" s="201" t="n"/>
      <c r="O34" s="201" t="n"/>
      <c r="P34" s="201" t="n"/>
      <c r="Q34" s="201" t="n"/>
      <c r="R34" s="200" t="n"/>
      <c r="S34" s="242" t="n"/>
      <c r="T34" s="243" t="n"/>
      <c r="U34" s="244" t="n"/>
      <c r="V34" s="243" t="n"/>
      <c r="W34" s="244" t="n"/>
      <c r="X34" s="245" t="n"/>
      <c r="Y34" s="246" t="n"/>
      <c r="Z34" s="247" t="n"/>
      <c r="AA34" s="248" t="n"/>
      <c r="AB34" s="249" t="n"/>
      <c r="AC34" s="250" t="n"/>
      <c r="AD34" s="181" t="n"/>
      <c r="AE34" s="200" t="n"/>
      <c r="AF34" s="182" t="n"/>
      <c r="AG34" s="200" t="n"/>
      <c r="AH34" s="182" t="n"/>
      <c r="AI34" s="200" t="n"/>
      <c r="AJ34" s="182" t="n"/>
      <c r="AK34" s="200" t="n"/>
      <c r="AL34" s="251" t="n"/>
      <c r="AM34" s="252" t="n"/>
      <c r="AN34" s="182" t="n"/>
      <c r="AO34" s="253" t="n"/>
      <c r="AP34" s="254" t="n"/>
      <c r="AQ34" s="182" t="n"/>
      <c r="AR34" s="253" t="n"/>
      <c r="AS34" s="255" t="n"/>
      <c r="AT34" s="182" t="n"/>
      <c r="AU34" s="256" t="n"/>
      <c r="AV34" s="181" t="n"/>
      <c r="AW34" s="182" t="n"/>
      <c r="AX34" s="257" t="n"/>
      <c r="AY34" s="181" t="n"/>
      <c r="AZ34" s="182" t="n"/>
      <c r="BA34" s="253" t="n"/>
      <c r="BB34" s="254" t="n"/>
      <c r="BC34" s="182" t="n"/>
      <c r="BD34" s="253" t="n"/>
      <c r="BE34" s="255" t="n"/>
      <c r="BF34" s="182" t="n"/>
      <c r="BG34" s="256" t="n"/>
      <c r="BH34" s="181" t="n"/>
      <c r="BI34" s="182" t="n"/>
      <c r="BJ34" s="257" t="n"/>
      <c r="BK34" s="255" t="n"/>
      <c r="BL34" s="182" t="n"/>
      <c r="BM34" s="258" t="n"/>
      <c r="BN34" s="259" t="n"/>
      <c r="BO34" s="182" t="n"/>
      <c r="BP34" s="260" t="n"/>
      <c r="BQ34" s="261" t="n"/>
      <c r="BR34" s="200" t="n"/>
      <c r="BS34" s="262" t="n"/>
      <c r="BT34" s="2" t="n"/>
    </row>
    <row r="35">
      <c r="A35" s="263" t="inlineStr">
        <is>
          <t>1.1.1</t>
        </is>
      </c>
      <c r="B35" s="264" t="n"/>
      <c r="C35" s="265" t="inlineStr">
        <is>
          <t>История белорусской государственности</t>
        </is>
      </c>
      <c r="D35" s="266" t="n"/>
      <c r="E35" s="266" t="n"/>
      <c r="F35" s="266" t="n"/>
      <c r="G35" s="266" t="n"/>
      <c r="H35" s="266" t="n"/>
      <c r="I35" s="266" t="n"/>
      <c r="J35" s="266" t="n"/>
      <c r="K35" s="266" t="n"/>
      <c r="L35" s="266" t="n"/>
      <c r="M35" s="266" t="n"/>
      <c r="N35" s="266" t="n"/>
      <c r="O35" s="266" t="n"/>
      <c r="P35" s="266" t="n"/>
      <c r="Q35" s="266" t="n"/>
      <c r="R35" s="264" t="n"/>
      <c r="S35" s="267" t="n"/>
      <c r="T35" s="268" t="n">
        <v>3</v>
      </c>
      <c r="U35" s="269" t="n"/>
      <c r="V35" s="268" t="n"/>
      <c r="W35" s="269" t="n"/>
      <c r="X35" s="270" t="n">
        <v>108</v>
      </c>
      <c r="Y35" s="264" t="n"/>
      <c r="Z35" s="271" t="n">
        <v>54</v>
      </c>
      <c r="AA35" s="264" t="n"/>
      <c r="AB35" s="272">
        <f>AL35+AN35+AQ35+AT35+AW35+AZ35+BC35+BF35+BI35+BL35+BO35</f>
        <v/>
      </c>
      <c r="AC35" s="273" t="n"/>
      <c r="AD35" s="252" t="n">
        <v>8</v>
      </c>
      <c r="AE35" s="264" t="n"/>
      <c r="AF35" s="274" t="n"/>
      <c r="AG35" s="264" t="n"/>
      <c r="AH35" s="274" t="n"/>
      <c r="AI35" s="264" t="n"/>
      <c r="AJ35" s="274" t="n">
        <v>4</v>
      </c>
      <c r="AK35" s="264" t="n"/>
      <c r="AL35" s="275" t="n"/>
      <c r="AM35" s="252" t="n"/>
      <c r="AN35" s="274" t="n"/>
      <c r="AO35" s="276" t="n"/>
      <c r="AP35" s="271" t="n"/>
      <c r="AQ35" s="274" t="n">
        <v>2</v>
      </c>
      <c r="AR35" s="277" t="n"/>
      <c r="AS35" s="252" t="n">
        <v>108</v>
      </c>
      <c r="AT35" s="182" t="n">
        <v>10</v>
      </c>
      <c r="AU35" s="256" t="n">
        <v>3</v>
      </c>
      <c r="AV35" s="181" t="n"/>
      <c r="AW35" s="182" t="n"/>
      <c r="AX35" s="257" t="n"/>
      <c r="AY35" s="181" t="n"/>
      <c r="AZ35" s="182" t="n"/>
      <c r="BA35" s="253" t="n"/>
      <c r="BB35" s="254" t="n"/>
      <c r="BC35" s="182" t="n"/>
      <c r="BD35" s="253" t="n"/>
      <c r="BE35" s="255" t="n"/>
      <c r="BF35" s="274" t="n"/>
      <c r="BG35" s="278" t="n"/>
      <c r="BH35" s="181" t="n"/>
      <c r="BI35" s="274" t="n"/>
      <c r="BJ35" s="277" t="n"/>
      <c r="BK35" s="279" t="n"/>
      <c r="BL35" s="274" t="n"/>
      <c r="BM35" s="272" t="n"/>
      <c r="BN35" s="271" t="n"/>
      <c r="BO35" s="274" t="n"/>
      <c r="BP35" s="280" t="n"/>
      <c r="BQ35" s="279">
        <f>AO35+AR35+AU35+AX35+BA35+BD35+BG35+BJ35+BM35+BP35</f>
        <v/>
      </c>
      <c r="BR35" s="264" t="n"/>
      <c r="BS35" s="281" t="inlineStr">
        <is>
          <t>УК-7</t>
        </is>
      </c>
      <c r="BT35" s="282">
        <f>Z35*0.22</f>
        <v/>
      </c>
    </row>
    <row r="36">
      <c r="A36" s="263" t="inlineStr">
        <is>
          <t>1.1.2</t>
        </is>
      </c>
      <c r="B36" s="264" t="n"/>
      <c r="C36" s="265" t="inlineStr">
        <is>
          <t>Современная политэкономия</t>
        </is>
      </c>
      <c r="D36" s="266" t="n"/>
      <c r="E36" s="266" t="n"/>
      <c r="F36" s="266" t="n"/>
      <c r="G36" s="266" t="n"/>
      <c r="H36" s="266" t="n"/>
      <c r="I36" s="266" t="n"/>
      <c r="J36" s="266" t="n"/>
      <c r="K36" s="266" t="n"/>
      <c r="L36" s="266" t="n"/>
      <c r="M36" s="266" t="n"/>
      <c r="N36" s="266" t="n"/>
      <c r="O36" s="266" t="n"/>
      <c r="P36" s="266" t="n"/>
      <c r="Q36" s="266" t="n"/>
      <c r="R36" s="264" t="n"/>
      <c r="S36" s="267" t="n"/>
      <c r="T36" s="268" t="n">
        <v>4</v>
      </c>
      <c r="U36" s="269" t="n"/>
      <c r="V36" s="268" t="n"/>
      <c r="W36" s="269" t="n"/>
      <c r="X36" s="270" t="n">
        <v>108</v>
      </c>
      <c r="Y36" s="264" t="n"/>
      <c r="Z36" s="271" t="n">
        <v>54</v>
      </c>
      <c r="AA36" s="264" t="n"/>
      <c r="AB36" s="272">
        <f>AL36+AN36+AQ36+AT36+AW36+AZ36+BC36+BF36+BI36+BL36+BO36</f>
        <v/>
      </c>
      <c r="AC36" s="273" t="n"/>
      <c r="AD36" s="252" t="n">
        <v>8</v>
      </c>
      <c r="AE36" s="264" t="n"/>
      <c r="AF36" s="274" t="n"/>
      <c r="AG36" s="264" t="n"/>
      <c r="AH36" s="274" t="n"/>
      <c r="AI36" s="264" t="n"/>
      <c r="AJ36" s="274" t="n">
        <v>4</v>
      </c>
      <c r="AK36" s="264" t="n"/>
      <c r="AL36" s="275" t="n"/>
      <c r="AM36" s="252" t="n"/>
      <c r="AN36" s="274" t="n"/>
      <c r="AO36" s="272" t="n"/>
      <c r="AP36" s="252" t="n"/>
      <c r="AQ36" s="252" t="n"/>
      <c r="AR36" s="257" t="n"/>
      <c r="AS36" s="181" t="n"/>
      <c r="AT36" s="274" t="n">
        <v>2</v>
      </c>
      <c r="AU36" s="272" t="n"/>
      <c r="AV36" s="181" t="n">
        <v>108</v>
      </c>
      <c r="AW36" s="182" t="n">
        <v>10</v>
      </c>
      <c r="AX36" s="257" t="n">
        <v>3</v>
      </c>
      <c r="AY36" s="181" t="n"/>
      <c r="AZ36" s="182" t="n"/>
      <c r="BA36" s="253" t="n"/>
      <c r="BB36" s="254" t="n"/>
      <c r="BC36" s="182" t="n"/>
      <c r="BD36" s="253" t="n"/>
      <c r="BE36" s="255" t="n"/>
      <c r="BF36" s="274" t="n"/>
      <c r="BG36" s="278" t="n"/>
      <c r="BH36" s="181" t="n"/>
      <c r="BI36" s="274" t="n"/>
      <c r="BJ36" s="277" t="n"/>
      <c r="BK36" s="279" t="n"/>
      <c r="BL36" s="274" t="n"/>
      <c r="BM36" s="272" t="n"/>
      <c r="BN36" s="283" t="n"/>
      <c r="BO36" s="274" t="n"/>
      <c r="BP36" s="280" t="n"/>
      <c r="BQ36" s="279">
        <f>AO36+AR36+AU36+AX36+BA36+BD36+BG36+BJ36+BM36+BP36</f>
        <v/>
      </c>
      <c r="BR36" s="264" t="n"/>
      <c r="BS36" s="284" t="inlineStr">
        <is>
          <t>УК-9</t>
        </is>
      </c>
      <c r="BT36" s="282">
        <f>Z36*0.22</f>
        <v/>
      </c>
    </row>
    <row r="37">
      <c r="A37" s="263" t="inlineStr">
        <is>
          <t>1.1.3</t>
        </is>
      </c>
      <c r="B37" s="264" t="n"/>
      <c r="C37" s="265" t="inlineStr">
        <is>
          <t>Философия</t>
        </is>
      </c>
      <c r="D37" s="266" t="n"/>
      <c r="E37" s="266" t="n"/>
      <c r="F37" s="266" t="n"/>
      <c r="G37" s="266" t="n"/>
      <c r="H37" s="266" t="n"/>
      <c r="I37" s="266" t="n"/>
      <c r="J37" s="266" t="n"/>
      <c r="K37" s="266" t="n"/>
      <c r="L37" s="266" t="n"/>
      <c r="M37" s="266" t="n"/>
      <c r="N37" s="266" t="n"/>
      <c r="O37" s="266" t="n"/>
      <c r="P37" s="266" t="n"/>
      <c r="Q37" s="266" t="n"/>
      <c r="R37" s="264" t="n"/>
      <c r="S37" s="267" t="n"/>
      <c r="T37" s="268" t="n">
        <v>5</v>
      </c>
      <c r="U37" s="269" t="n"/>
      <c r="V37" s="268" t="n"/>
      <c r="W37" s="269" t="n"/>
      <c r="X37" s="270" t="n">
        <v>108</v>
      </c>
      <c r="Y37" s="264" t="n"/>
      <c r="Z37" s="271" t="n">
        <v>54</v>
      </c>
      <c r="AA37" s="264" t="n"/>
      <c r="AB37" s="272">
        <f>AL37+AN37+AQ37+AT37+AW37+AZ37+BC37+BF37+BI37+BL37+BO37</f>
        <v/>
      </c>
      <c r="AC37" s="273" t="n"/>
      <c r="AD37" s="271" t="n">
        <v>8</v>
      </c>
      <c r="AE37" s="264" t="n"/>
      <c r="AF37" s="252" t="n"/>
      <c r="AG37" s="264" t="n"/>
      <c r="AH37" s="252" t="n"/>
      <c r="AI37" s="264" t="n"/>
      <c r="AJ37" s="274" t="n">
        <v>4</v>
      </c>
      <c r="AK37" s="264" t="n"/>
      <c r="AL37" s="275" t="n"/>
      <c r="AM37" s="252" t="n"/>
      <c r="AN37" s="274" t="n"/>
      <c r="AO37" s="285" t="n"/>
      <c r="AP37" s="286" t="n"/>
      <c r="AQ37" s="286" t="n"/>
      <c r="AR37" s="287" t="n"/>
      <c r="AS37" s="252" t="n"/>
      <c r="AT37" s="252" t="n"/>
      <c r="AU37" s="272" t="n"/>
      <c r="AV37" s="252" t="n"/>
      <c r="AW37" s="140" t="n">
        <v>4</v>
      </c>
      <c r="AX37" s="257" t="n"/>
      <c r="AY37" s="181" t="n">
        <v>108</v>
      </c>
      <c r="AZ37" s="182" t="n">
        <v>8</v>
      </c>
      <c r="BA37" s="253" t="n">
        <v>3</v>
      </c>
      <c r="BB37" s="254" t="n"/>
      <c r="BC37" s="182" t="n"/>
      <c r="BD37" s="253" t="n"/>
      <c r="BE37" s="255" t="n"/>
      <c r="BF37" s="274" t="n"/>
      <c r="BG37" s="278" t="n"/>
      <c r="BH37" s="181" t="n"/>
      <c r="BI37" s="274" t="n"/>
      <c r="BJ37" s="277" t="n"/>
      <c r="BK37" s="279" t="n"/>
      <c r="BL37" s="252" t="n"/>
      <c r="BM37" s="272" t="n"/>
      <c r="BN37" s="271" t="n"/>
      <c r="BO37" s="252" t="n"/>
      <c r="BP37" s="280" t="n"/>
      <c r="BQ37" s="279">
        <f>AO37+AR37+AU37+AX37+BA37+BD37+BG37+BJ37+BM37+BP37</f>
        <v/>
      </c>
      <c r="BR37" s="264" t="n"/>
      <c r="BS37" s="284" t="inlineStr">
        <is>
          <t>УК-8</t>
        </is>
      </c>
      <c r="BT37" s="282">
        <f>Z37*0.22</f>
        <v/>
      </c>
    </row>
    <row r="38">
      <c r="A38" s="288" t="inlineStr">
        <is>
          <t>1.2</t>
        </is>
      </c>
      <c r="B38" s="289" t="n"/>
      <c r="C38" s="290" t="inlineStr">
        <is>
          <t>Иностранный язык</t>
        </is>
      </c>
      <c r="D38" s="291" t="n"/>
      <c r="E38" s="291" t="n"/>
      <c r="F38" s="291" t="n"/>
      <c r="G38" s="291" t="n"/>
      <c r="H38" s="291" t="n"/>
      <c r="I38" s="291" t="n"/>
      <c r="J38" s="291" t="n"/>
      <c r="K38" s="291" t="n"/>
      <c r="L38" s="291" t="n"/>
      <c r="M38" s="291" t="n"/>
      <c r="N38" s="291" t="n"/>
      <c r="O38" s="291" t="n"/>
      <c r="P38" s="291" t="n"/>
      <c r="Q38" s="291" t="n"/>
      <c r="R38" s="289" t="n"/>
      <c r="S38" s="292" t="inlineStr">
        <is>
          <t>2085/2024</t>
        </is>
      </c>
      <c r="T38" s="293" t="n">
        <v>2</v>
      </c>
      <c r="U38" s="289" t="n"/>
      <c r="V38" s="293" t="n">
        <v>1</v>
      </c>
      <c r="W38" s="289" t="n"/>
      <c r="X38" s="294" t="n">
        <v>216</v>
      </c>
      <c r="Y38" s="273" t="n"/>
      <c r="Z38" s="295" t="n">
        <v>108</v>
      </c>
      <c r="AA38" s="269" t="n"/>
      <c r="AB38" s="296">
        <f>AL38+AN38+AQ38+AT38+AW38+AZ38+BC38+BF38+BI38+BL38+BO38</f>
        <v/>
      </c>
      <c r="AC38" s="273" t="n"/>
      <c r="AD38" s="297" t="n"/>
      <c r="AE38" s="264" t="n"/>
      <c r="AF38" s="298" t="n"/>
      <c r="AG38" s="264" t="n"/>
      <c r="AH38" s="298" t="n">
        <v>24</v>
      </c>
      <c r="AI38" s="264" t="n"/>
      <c r="AJ38" s="299" t="n"/>
      <c r="AK38" s="269" t="n"/>
      <c r="AL38" s="300" t="n">
        <v>8</v>
      </c>
      <c r="AM38" s="301" t="n">
        <v>108</v>
      </c>
      <c r="AN38" s="302" t="n">
        <v>10</v>
      </c>
      <c r="AO38" s="296" t="n">
        <v>3</v>
      </c>
      <c r="AP38" s="298" t="n">
        <v>108</v>
      </c>
      <c r="AQ38" s="298" t="n">
        <v>6</v>
      </c>
      <c r="AR38" s="303" t="n">
        <v>3</v>
      </c>
      <c r="AS38" s="298" t="n"/>
      <c r="AT38" s="298" t="n"/>
      <c r="AU38" s="296" t="n"/>
      <c r="AV38" s="298" t="n"/>
      <c r="AW38" s="302" t="n"/>
      <c r="AX38" s="299" t="n"/>
      <c r="AY38" s="304" t="n"/>
      <c r="AZ38" s="298" t="n"/>
      <c r="BA38" s="301" t="n"/>
      <c r="BB38" s="305" t="n"/>
      <c r="BC38" s="302" t="n"/>
      <c r="BD38" s="299" t="n"/>
      <c r="BE38" s="304" t="n"/>
      <c r="BF38" s="298" t="n"/>
      <c r="BG38" s="296" t="n"/>
      <c r="BH38" s="297" t="n"/>
      <c r="BI38" s="298" t="n"/>
      <c r="BJ38" s="299" t="n"/>
      <c r="BK38" s="304" t="n"/>
      <c r="BL38" s="298" t="n"/>
      <c r="BM38" s="296" t="n"/>
      <c r="BN38" s="297" t="n"/>
      <c r="BO38" s="298" t="n"/>
      <c r="BP38" s="299" t="n"/>
      <c r="BQ38" s="298">
        <f>AO38+AR38+AU38+AX38+BA38+BD38+BG38+BJ38+BM38+BP38</f>
        <v/>
      </c>
      <c r="BR38" s="264" t="n"/>
      <c r="BS38" s="306" t="inlineStr">
        <is>
          <t>УК-3,4</t>
        </is>
      </c>
      <c r="BT38" s="282">
        <f>Z38*0.22</f>
        <v/>
      </c>
    </row>
    <row r="39">
      <c r="A39" s="307" t="inlineStr">
        <is>
          <t>1.3</t>
        </is>
      </c>
      <c r="B39" s="269" t="n"/>
      <c r="C39" s="308" t="inlineStr">
        <is>
          <t>Общепрофессиональный модуль</t>
        </is>
      </c>
      <c r="D39" s="291" t="n"/>
      <c r="E39" s="291" t="n"/>
      <c r="F39" s="291" t="n"/>
      <c r="G39" s="291" t="n"/>
      <c r="H39" s="291" t="n"/>
      <c r="I39" s="291" t="n"/>
      <c r="J39" s="291" t="n"/>
      <c r="K39" s="291" t="n"/>
      <c r="L39" s="291" t="n"/>
      <c r="M39" s="291" t="n"/>
      <c r="N39" s="291" t="n"/>
      <c r="O39" s="291" t="n"/>
      <c r="P39" s="291" t="n"/>
      <c r="Q39" s="291" t="n"/>
      <c r="R39" s="289" t="n"/>
      <c r="S39" s="309" t="n"/>
      <c r="T39" s="268" t="n"/>
      <c r="U39" s="269" t="n"/>
      <c r="V39" s="268" t="n"/>
      <c r="W39" s="269" t="n"/>
      <c r="X39" s="310" t="n"/>
      <c r="Y39" s="273" t="n"/>
      <c r="Z39" s="311" t="n"/>
      <c r="AA39" s="269" t="n"/>
      <c r="AB39" s="272" t="n"/>
      <c r="AC39" s="273" t="n"/>
      <c r="AD39" s="271" t="n"/>
      <c r="AE39" s="264" t="n"/>
      <c r="AF39" s="252" t="n"/>
      <c r="AG39" s="264" t="n"/>
      <c r="AH39" s="252" t="n"/>
      <c r="AI39" s="264" t="n"/>
      <c r="AJ39" s="280" t="n"/>
      <c r="AK39" s="269" t="n"/>
      <c r="AL39" s="275" t="n"/>
      <c r="AM39" s="271" t="n"/>
      <c r="AN39" s="252" t="n"/>
      <c r="AO39" s="272" t="n"/>
      <c r="AP39" s="252" t="n"/>
      <c r="AQ39" s="252" t="n"/>
      <c r="AR39" s="277" t="n"/>
      <c r="AS39" s="252" t="n"/>
      <c r="AT39" s="252" t="n"/>
      <c r="AU39" s="272" t="n"/>
      <c r="AV39" s="252" t="n"/>
      <c r="AW39" s="182" t="n"/>
      <c r="AX39" s="280" t="n"/>
      <c r="AY39" s="279" t="n"/>
      <c r="AZ39" s="252" t="n"/>
      <c r="BA39" s="272" t="n"/>
      <c r="BB39" s="283" t="n"/>
      <c r="BC39" s="274" t="n"/>
      <c r="BD39" s="280" t="n"/>
      <c r="BE39" s="279" t="n"/>
      <c r="BF39" s="252" t="n"/>
      <c r="BG39" s="272" t="n"/>
      <c r="BH39" s="271" t="n"/>
      <c r="BI39" s="252" t="n"/>
      <c r="BJ39" s="280" t="n"/>
      <c r="BK39" s="279" t="n"/>
      <c r="BL39" s="252" t="n"/>
      <c r="BM39" s="272" t="n"/>
      <c r="BN39" s="271" t="n"/>
      <c r="BO39" s="252" t="n"/>
      <c r="BP39" s="280" t="n"/>
      <c r="BQ39" s="252" t="n"/>
      <c r="BR39" s="264" t="n"/>
      <c r="BS39" s="284" t="n"/>
      <c r="BT39" s="282">
        <f>Z39*0.22</f>
        <v/>
      </c>
    </row>
    <row r="40">
      <c r="A40" s="312" t="inlineStr">
        <is>
          <t>1.3.1</t>
        </is>
      </c>
      <c r="B40" s="269" t="n"/>
      <c r="C40" s="313" t="inlineStr">
        <is>
          <t>Высшая математика</t>
        </is>
      </c>
      <c r="D40" s="291" t="n"/>
      <c r="E40" s="291" t="n"/>
      <c r="F40" s="291" t="n"/>
      <c r="G40" s="291" t="n"/>
      <c r="H40" s="291" t="n"/>
      <c r="I40" s="291" t="n"/>
      <c r="J40" s="291" t="n"/>
      <c r="K40" s="291" t="n"/>
      <c r="L40" s="291" t="n"/>
      <c r="M40" s="291" t="n"/>
      <c r="N40" s="291" t="n"/>
      <c r="O40" s="291" t="n"/>
      <c r="P40" s="291" t="n"/>
      <c r="Q40" s="291" t="n"/>
      <c r="R40" s="289" t="n"/>
      <c r="S40" s="314" t="n"/>
      <c r="T40" s="315" t="n">
        <v>1</v>
      </c>
      <c r="U40" s="280" t="n">
        <v>2</v>
      </c>
      <c r="V40" s="316" t="n"/>
      <c r="W40" s="190" t="n"/>
      <c r="X40" s="310" t="n">
        <v>432</v>
      </c>
      <c r="Y40" s="273" t="n"/>
      <c r="Z40" s="311" t="n">
        <v>252</v>
      </c>
      <c r="AA40" s="269" t="n"/>
      <c r="AB40" s="272">
        <f>AL40+AN40+AQ40+AT40+AW40+AZ40+BC40+BF40+BI40+BL40+BO40</f>
        <v/>
      </c>
      <c r="AC40" s="273" t="n"/>
      <c r="AD40" s="271" t="n">
        <v>32</v>
      </c>
      <c r="AE40" s="264" t="n"/>
      <c r="AF40" s="252" t="n"/>
      <c r="AG40" s="264" t="n"/>
      <c r="AH40" s="252" t="n">
        <v>32</v>
      </c>
      <c r="AI40" s="264" t="n"/>
      <c r="AJ40" s="280" t="n"/>
      <c r="AK40" s="269" t="n"/>
      <c r="AL40" s="275" t="n">
        <v>10</v>
      </c>
      <c r="AM40" s="271" t="n">
        <v>216</v>
      </c>
      <c r="AN40" s="252" t="n">
        <v>22</v>
      </c>
      <c r="AO40" s="272" t="n">
        <v>6</v>
      </c>
      <c r="AP40" s="317" t="n">
        <v>216</v>
      </c>
      <c r="AQ40" s="318" t="n">
        <v>32</v>
      </c>
      <c r="AR40" s="257" t="n">
        <v>6</v>
      </c>
      <c r="AS40" s="252" t="n"/>
      <c r="AT40" s="252" t="n"/>
      <c r="AU40" s="319" t="n"/>
      <c r="AV40" s="317" t="n"/>
      <c r="AW40" s="318" t="n"/>
      <c r="AX40" s="280" t="n"/>
      <c r="AY40" s="279" t="n"/>
      <c r="AZ40" s="252" t="n"/>
      <c r="BA40" s="272" t="n"/>
      <c r="BB40" s="283" t="n"/>
      <c r="BC40" s="274" t="n"/>
      <c r="BD40" s="280" t="n"/>
      <c r="BE40" s="279" t="n"/>
      <c r="BF40" s="252" t="n"/>
      <c r="BG40" s="272" t="n"/>
      <c r="BH40" s="271" t="n"/>
      <c r="BI40" s="252" t="n"/>
      <c r="BJ40" s="280" t="n"/>
      <c r="BK40" s="279" t="n"/>
      <c r="BL40" s="252" t="n"/>
      <c r="BM40" s="272" t="n"/>
      <c r="BN40" s="271" t="n"/>
      <c r="BO40" s="252" t="n"/>
      <c r="BP40" s="280" t="n"/>
      <c r="BQ40" s="279">
        <f>AO40+AR40+AU40+AX40+BA40+BD40+BG40+BJ40+BM40+BP40</f>
        <v/>
      </c>
      <c r="BR40" s="264" t="n"/>
      <c r="BS40" s="284" t="inlineStr">
        <is>
          <t>БПК-1</t>
        </is>
      </c>
      <c r="BT40" s="282">
        <f>Z40*0.22</f>
        <v/>
      </c>
    </row>
    <row r="41">
      <c r="A41" s="320" t="inlineStr">
        <is>
          <t>1.3.2</t>
        </is>
      </c>
      <c r="B41" s="321" t="n"/>
      <c r="C41" s="322" t="inlineStr">
        <is>
          <t>Инженерная и машинная графика</t>
        </is>
      </c>
      <c r="D41" s="291" t="n"/>
      <c r="E41" s="291" t="n"/>
      <c r="F41" s="291" t="n"/>
      <c r="G41" s="291" t="n"/>
      <c r="H41" s="291" t="n"/>
      <c r="I41" s="291" t="n"/>
      <c r="J41" s="291" t="n"/>
      <c r="K41" s="291" t="n"/>
      <c r="L41" s="291" t="n"/>
      <c r="M41" s="291" t="n"/>
      <c r="N41" s="291" t="n"/>
      <c r="O41" s="291" t="n"/>
      <c r="P41" s="291" t="n"/>
      <c r="Q41" s="291" t="n"/>
      <c r="R41" s="321" t="n"/>
      <c r="S41" s="323" t="inlineStr">
        <is>
          <t>2030/2023</t>
        </is>
      </c>
      <c r="T41" s="324" t="n"/>
      <c r="U41" s="321" t="n"/>
      <c r="V41" s="325" t="n">
        <v>1</v>
      </c>
      <c r="W41" s="326" t="inlineStr">
        <is>
          <t>д</t>
        </is>
      </c>
      <c r="X41" s="327" t="n">
        <v>216</v>
      </c>
      <c r="Y41" s="328" t="n"/>
      <c r="Z41" s="295" t="n">
        <v>144</v>
      </c>
      <c r="AA41" s="321" t="n"/>
      <c r="AB41" s="327">
        <f>AL41+AN41+AQ41+AT41+AW41+AZ41+BC41+BF41+BI41+BL41+BO41</f>
        <v/>
      </c>
      <c r="AC41" s="328" t="n"/>
      <c r="AD41" s="297" t="n">
        <v>6</v>
      </c>
      <c r="AE41" s="329" t="n"/>
      <c r="AF41" s="302" t="n"/>
      <c r="AG41" s="329" t="n"/>
      <c r="AH41" s="302" t="n">
        <v>26</v>
      </c>
      <c r="AI41" s="329" t="n"/>
      <c r="AJ41" s="303" t="n"/>
      <c r="AK41" s="321" t="n"/>
      <c r="AL41" s="300" t="n">
        <v>8</v>
      </c>
      <c r="AM41" s="297" t="n">
        <v>108</v>
      </c>
      <c r="AN41" s="302" t="n">
        <v>12</v>
      </c>
      <c r="AO41" s="330" t="n">
        <v>3</v>
      </c>
      <c r="AP41" s="297" t="n">
        <v>108</v>
      </c>
      <c r="AQ41" s="302" t="n">
        <v>12</v>
      </c>
      <c r="AR41" s="303" t="n">
        <v>3</v>
      </c>
      <c r="AS41" s="297" t="n"/>
      <c r="AT41" s="302" t="n"/>
      <c r="AU41" s="330" t="n"/>
      <c r="AV41" s="297" t="n"/>
      <c r="AW41" s="302" t="n"/>
      <c r="AX41" s="303" t="n"/>
      <c r="AY41" s="297" t="n"/>
      <c r="AZ41" s="302" t="n"/>
      <c r="BA41" s="330" t="n"/>
      <c r="BB41" s="297" t="n"/>
      <c r="BC41" s="302" t="n"/>
      <c r="BD41" s="303" t="n"/>
      <c r="BE41" s="297" t="n"/>
      <c r="BF41" s="302" t="n"/>
      <c r="BG41" s="330" t="n"/>
      <c r="BH41" s="297" t="n"/>
      <c r="BI41" s="302" t="n"/>
      <c r="BJ41" s="303" t="n"/>
      <c r="BK41" s="297" t="n"/>
      <c r="BL41" s="302" t="n"/>
      <c r="BM41" s="330" t="n"/>
      <c r="BN41" s="297" t="n"/>
      <c r="BO41" s="302" t="n"/>
      <c r="BP41" s="303" t="n"/>
      <c r="BQ41" s="324">
        <f>AO41+AR41+AU41+AX41+BA41+BD41+BG41+BJ41+BM41+BP41</f>
        <v/>
      </c>
      <c r="BR41" s="321" t="n"/>
      <c r="BS41" s="331" t="inlineStr">
        <is>
          <t>БПК-2</t>
        </is>
      </c>
      <c r="BT41" s="282">
        <f>Z41*0.22</f>
        <v/>
      </c>
    </row>
    <row r="42">
      <c r="A42" s="332" t="n"/>
      <c r="B42" s="333" t="n"/>
      <c r="C42" s="332" t="n"/>
      <c r="D42" s="201" t="n"/>
      <c r="E42" s="201" t="n"/>
      <c r="F42" s="201" t="n"/>
      <c r="G42" s="201" t="n"/>
      <c r="H42" s="201" t="n"/>
      <c r="I42" s="201" t="n"/>
      <c r="J42" s="201" t="n"/>
      <c r="K42" s="201" t="n"/>
      <c r="L42" s="201" t="n"/>
      <c r="M42" s="201" t="n"/>
      <c r="N42" s="201" t="n"/>
      <c r="O42" s="201" t="n"/>
      <c r="P42" s="201" t="n"/>
      <c r="Q42" s="201" t="n"/>
      <c r="R42" s="333" t="n"/>
      <c r="S42" s="334" t="n"/>
      <c r="T42" s="332" t="n"/>
      <c r="U42" s="333" t="n"/>
      <c r="V42" s="335" t="n">
        <v>2</v>
      </c>
      <c r="W42" s="336" t="inlineStr">
        <is>
          <t>д</t>
        </is>
      </c>
      <c r="X42" s="332" t="n"/>
      <c r="Y42" s="337" t="n"/>
      <c r="Z42" s="338" t="n"/>
      <c r="AA42" s="333" t="n"/>
      <c r="AB42" s="332" t="n"/>
      <c r="AC42" s="337" t="n"/>
      <c r="AD42" s="338" t="n"/>
      <c r="AE42" s="200" t="n"/>
      <c r="AF42" s="208" t="n"/>
      <c r="AG42" s="200" t="n"/>
      <c r="AH42" s="208" t="n"/>
      <c r="AI42" s="200" t="n"/>
      <c r="AJ42" s="208" t="n"/>
      <c r="AK42" s="333" t="n"/>
      <c r="AL42" s="339" t="n"/>
      <c r="AM42" s="340" t="n"/>
      <c r="AN42" s="341" t="n"/>
      <c r="AO42" s="342" t="n"/>
      <c r="AP42" s="340" t="n"/>
      <c r="AQ42" s="341" t="n"/>
      <c r="AR42" s="343" t="n"/>
      <c r="AS42" s="340" t="n"/>
      <c r="AT42" s="341" t="n"/>
      <c r="AU42" s="342" t="n"/>
      <c r="AV42" s="340" t="n"/>
      <c r="AW42" s="341" t="n"/>
      <c r="AX42" s="343" t="n"/>
      <c r="AY42" s="340" t="n"/>
      <c r="AZ42" s="341" t="n"/>
      <c r="BA42" s="342" t="n"/>
      <c r="BB42" s="340" t="n"/>
      <c r="BC42" s="341" t="n"/>
      <c r="BD42" s="343" t="n"/>
      <c r="BE42" s="340" t="n"/>
      <c r="BF42" s="341" t="n"/>
      <c r="BG42" s="342" t="n"/>
      <c r="BH42" s="340" t="n"/>
      <c r="BI42" s="341" t="n"/>
      <c r="BJ42" s="343" t="n"/>
      <c r="BK42" s="340" t="n"/>
      <c r="BL42" s="341" t="n"/>
      <c r="BM42" s="342" t="n"/>
      <c r="BN42" s="340" t="n"/>
      <c r="BO42" s="341" t="n"/>
      <c r="BP42" s="343" t="n"/>
      <c r="BQ42" s="332" t="n"/>
      <c r="BR42" s="333" t="n"/>
      <c r="BS42" s="334" t="n"/>
      <c r="BT42" s="282" t="n"/>
    </row>
    <row r="43">
      <c r="A43" s="344" t="inlineStr">
        <is>
          <t>1.3.3</t>
        </is>
      </c>
      <c r="B43" s="289" t="n"/>
      <c r="C43" s="345" t="inlineStr">
        <is>
          <t>Информатика</t>
        </is>
      </c>
      <c r="D43" s="266" t="n"/>
      <c r="E43" s="266" t="n"/>
      <c r="F43" s="266" t="n"/>
      <c r="G43" s="266" t="n"/>
      <c r="H43" s="266" t="n"/>
      <c r="I43" s="266" t="n"/>
      <c r="J43" s="266" t="n"/>
      <c r="K43" s="266" t="n"/>
      <c r="L43" s="266" t="n"/>
      <c r="M43" s="266" t="n"/>
      <c r="N43" s="266" t="n"/>
      <c r="O43" s="266" t="n"/>
      <c r="P43" s="266" t="n"/>
      <c r="Q43" s="266" t="n"/>
      <c r="R43" s="269" t="n"/>
      <c r="S43" s="267" t="n"/>
      <c r="T43" s="268" t="n">
        <v>1</v>
      </c>
      <c r="U43" s="269" t="n"/>
      <c r="V43" s="346" t="n"/>
      <c r="W43" s="289" t="n"/>
      <c r="X43" s="310" t="n">
        <v>108</v>
      </c>
      <c r="Y43" s="273" t="n"/>
      <c r="Z43" s="311" t="n">
        <v>72</v>
      </c>
      <c r="AA43" s="269" t="n"/>
      <c r="AB43" s="272">
        <f>AL43+AN43+AQ43+AT43+AW43+AZ43+BC43+BF43+BI43+BL43+BO43</f>
        <v/>
      </c>
      <c r="AC43" s="273" t="n"/>
      <c r="AD43" s="271" t="n">
        <v>8</v>
      </c>
      <c r="AE43" s="264" t="n"/>
      <c r="AF43" s="252" t="n">
        <v>8</v>
      </c>
      <c r="AG43" s="264" t="n"/>
      <c r="AH43" s="252" t="n"/>
      <c r="AI43" s="264" t="n"/>
      <c r="AJ43" s="280" t="n"/>
      <c r="AK43" s="269" t="n"/>
      <c r="AL43" s="275" t="n">
        <v>2</v>
      </c>
      <c r="AM43" s="271" t="n">
        <v>108</v>
      </c>
      <c r="AN43" s="252" t="n">
        <v>14</v>
      </c>
      <c r="AO43" s="272" t="n">
        <v>3</v>
      </c>
      <c r="AP43" s="271" t="n"/>
      <c r="AQ43" s="252" t="n"/>
      <c r="AR43" s="280" t="n"/>
      <c r="AS43" s="279" t="n"/>
      <c r="AT43" s="252" t="n"/>
      <c r="AU43" s="272" t="n"/>
      <c r="AV43" s="271" t="n"/>
      <c r="AW43" s="252" t="n"/>
      <c r="AX43" s="280" t="n"/>
      <c r="AY43" s="279" t="n"/>
      <c r="AZ43" s="252" t="n"/>
      <c r="BA43" s="272" t="n"/>
      <c r="BB43" s="283" t="n"/>
      <c r="BC43" s="274" t="n"/>
      <c r="BD43" s="280" t="n"/>
      <c r="BE43" s="279" t="n"/>
      <c r="BF43" s="252" t="n"/>
      <c r="BG43" s="272" t="n"/>
      <c r="BH43" s="271" t="n"/>
      <c r="BI43" s="252" t="n"/>
      <c r="BJ43" s="280" t="n"/>
      <c r="BK43" s="279" t="n"/>
      <c r="BL43" s="252" t="n"/>
      <c r="BM43" s="272" t="n"/>
      <c r="BN43" s="271" t="n"/>
      <c r="BO43" s="252" t="n"/>
      <c r="BP43" s="280" t="n"/>
      <c r="BQ43" s="279">
        <f>AO43+AR43+AU43+AX43+BA43+BD43+BG43+BJ43+BM43+BP43</f>
        <v/>
      </c>
      <c r="BR43" s="264" t="n"/>
      <c r="BS43" s="284" t="inlineStr">
        <is>
          <t>УК-2, БПК-3</t>
        </is>
      </c>
      <c r="BT43" s="282">
        <f>Z43*0.22</f>
        <v/>
      </c>
    </row>
    <row r="44">
      <c r="A44" s="344" t="inlineStr">
        <is>
          <t>1.3.4</t>
        </is>
      </c>
      <c r="B44" s="289" t="n"/>
      <c r="C44" s="347" t="inlineStr">
        <is>
          <t>Физика</t>
        </is>
      </c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190" t="n"/>
      <c r="S44" s="10" t="n"/>
      <c r="T44" s="348" t="n">
        <v>3</v>
      </c>
      <c r="U44" s="349" t="n">
        <v>4</v>
      </c>
      <c r="V44" s="268" t="n"/>
      <c r="W44" s="269" t="n"/>
      <c r="X44" s="310" t="n">
        <v>432</v>
      </c>
      <c r="Y44" s="273" t="n"/>
      <c r="Z44" s="311" t="n">
        <v>216</v>
      </c>
      <c r="AA44" s="269" t="n"/>
      <c r="AB44" s="272">
        <f>AL44+AN44+AQ44+AT44+AW44+AZ44+BC44+BF44+BI44+BL44+BO44</f>
        <v/>
      </c>
      <c r="AC44" s="273" t="n"/>
      <c r="AD44" s="271" t="n">
        <v>16</v>
      </c>
      <c r="AE44" s="264" t="n"/>
      <c r="AF44" s="252" t="n">
        <v>16</v>
      </c>
      <c r="AG44" s="264" t="n"/>
      <c r="AH44" s="252" t="n">
        <v>16</v>
      </c>
      <c r="AI44" s="264" t="n"/>
      <c r="AJ44" s="280" t="n"/>
      <c r="AK44" s="269" t="n"/>
      <c r="AL44" s="275" t="n"/>
      <c r="AM44" s="271" t="n"/>
      <c r="AN44" s="252" t="n"/>
      <c r="AO44" s="272" t="n"/>
      <c r="AP44" s="271" t="n"/>
      <c r="AQ44" s="252" t="n">
        <v>6</v>
      </c>
      <c r="AR44" s="280" t="n"/>
      <c r="AS44" s="279" t="n">
        <v>216</v>
      </c>
      <c r="AT44" s="252" t="n">
        <v>26</v>
      </c>
      <c r="AU44" s="272" t="n">
        <v>6</v>
      </c>
      <c r="AV44" s="271" t="n">
        <v>216</v>
      </c>
      <c r="AW44" s="252" t="n">
        <v>16</v>
      </c>
      <c r="AX44" s="280" t="n">
        <v>6</v>
      </c>
      <c r="AY44" s="279" t="n"/>
      <c r="AZ44" s="252" t="n"/>
      <c r="BA44" s="272" t="n"/>
      <c r="BB44" s="283" t="n"/>
      <c r="BC44" s="274" t="n"/>
      <c r="BD44" s="280" t="n"/>
      <c r="BE44" s="279" t="n"/>
      <c r="BF44" s="252" t="n"/>
      <c r="BG44" s="272" t="n"/>
      <c r="BH44" s="271" t="n"/>
      <c r="BI44" s="252" t="n"/>
      <c r="BJ44" s="280" t="n"/>
      <c r="BK44" s="279" t="n"/>
      <c r="BL44" s="252" t="n"/>
      <c r="BM44" s="272" t="n"/>
      <c r="BN44" s="271" t="n"/>
      <c r="BO44" s="252" t="n"/>
      <c r="BP44" s="280" t="n"/>
      <c r="BQ44" s="279">
        <f>AO44+AR44+AU44+AX44+BA44+BD44+BG44+BJ44+BM44+BP44</f>
        <v/>
      </c>
      <c r="BR44" s="264" t="n"/>
      <c r="BS44" s="284" t="inlineStr">
        <is>
          <t>БПК-4</t>
        </is>
      </c>
      <c r="BT44" s="282">
        <f>Z44*0.22</f>
        <v/>
      </c>
    </row>
    <row r="45">
      <c r="A45" s="344" t="inlineStr">
        <is>
          <t>1.3.5</t>
        </is>
      </c>
      <c r="B45" s="289" t="n"/>
      <c r="C45" s="313" t="inlineStr">
        <is>
          <t>Кристаллография</t>
        </is>
      </c>
      <c r="D45" s="291" t="n"/>
      <c r="E45" s="291" t="n"/>
      <c r="F45" s="291" t="n"/>
      <c r="G45" s="291" t="n"/>
      <c r="H45" s="291" t="n"/>
      <c r="I45" s="291" t="n"/>
      <c r="J45" s="291" t="n"/>
      <c r="K45" s="291" t="n"/>
      <c r="L45" s="291" t="n"/>
      <c r="M45" s="291" t="n"/>
      <c r="N45" s="291" t="n"/>
      <c r="O45" s="291" t="n"/>
      <c r="P45" s="291" t="n"/>
      <c r="Q45" s="291" t="n"/>
      <c r="R45" s="289" t="n"/>
      <c r="S45" s="314" t="n"/>
      <c r="T45" s="268" t="n">
        <v>5</v>
      </c>
      <c r="U45" s="269" t="n"/>
      <c r="V45" s="268" t="n"/>
      <c r="W45" s="269" t="n"/>
      <c r="X45" s="310" t="n">
        <v>108</v>
      </c>
      <c r="Y45" s="273" t="n"/>
      <c r="Z45" s="311" t="n">
        <v>36</v>
      </c>
      <c r="AA45" s="269" t="n"/>
      <c r="AB45" s="272">
        <f>AL45+AN45+AQ45+AT45+AW45+AZ45+BC45+BF45+BI45+BL45+BO45</f>
        <v/>
      </c>
      <c r="AC45" s="273" t="n"/>
      <c r="AD45" s="271" t="n">
        <v>4</v>
      </c>
      <c r="AE45" s="264" t="n"/>
      <c r="AF45" s="252" t="n">
        <v>4</v>
      </c>
      <c r="AG45" s="264" t="n"/>
      <c r="AH45" s="252" t="n"/>
      <c r="AI45" s="264" t="n"/>
      <c r="AJ45" s="277" t="n"/>
      <c r="AK45" s="269" t="n"/>
      <c r="AL45" s="272" t="n"/>
      <c r="AM45" s="271" t="n"/>
      <c r="AN45" s="252" t="n"/>
      <c r="AO45" s="272" t="n"/>
      <c r="AP45" s="271" t="n"/>
      <c r="AQ45" s="252" t="n"/>
      <c r="AR45" s="280" t="n"/>
      <c r="AS45" s="279" t="n"/>
      <c r="AT45" s="252" t="n"/>
      <c r="AU45" s="272" t="n"/>
      <c r="AV45" s="271" t="n"/>
      <c r="AW45" s="252" t="n">
        <v>2</v>
      </c>
      <c r="AX45" s="280" t="n"/>
      <c r="AY45" s="279" t="n">
        <v>108</v>
      </c>
      <c r="AZ45" s="252" t="n">
        <v>6</v>
      </c>
      <c r="BA45" s="272" t="n">
        <v>3</v>
      </c>
      <c r="BB45" s="283" t="n"/>
      <c r="BC45" s="274" t="n"/>
      <c r="BD45" s="280" t="n"/>
      <c r="BE45" s="279" t="n"/>
      <c r="BF45" s="252" t="n"/>
      <c r="BG45" s="272" t="n"/>
      <c r="BH45" s="271" t="n"/>
      <c r="BI45" s="252" t="n"/>
      <c r="BJ45" s="280" t="n"/>
      <c r="BK45" s="279" t="n"/>
      <c r="BL45" s="252" t="n"/>
      <c r="BM45" s="350" t="n"/>
      <c r="BN45" s="351" t="n"/>
      <c r="BO45" s="318" t="n"/>
      <c r="BP45" s="349" t="n"/>
      <c r="BQ45" s="279">
        <f>AO45+AR45+AU45+AX45+BA45+BD45+BG45+BJ45+BM45+BP45</f>
        <v/>
      </c>
      <c r="BR45" s="264" t="n"/>
      <c r="BS45" s="284" t="inlineStr">
        <is>
          <t>БПК-5</t>
        </is>
      </c>
      <c r="BT45" s="282">
        <f>Z45*0.22</f>
        <v/>
      </c>
    </row>
    <row r="46">
      <c r="A46" s="352" t="inlineStr">
        <is>
          <t>1.4</t>
        </is>
      </c>
      <c r="B46" s="289" t="n"/>
      <c r="C46" s="353" t="inlineStr">
        <is>
          <t>Модуль "Химия-1"</t>
        </is>
      </c>
      <c r="D46" s="266" t="n"/>
      <c r="E46" s="266" t="n"/>
      <c r="F46" s="266" t="n"/>
      <c r="G46" s="266" t="n"/>
      <c r="H46" s="266" t="n"/>
      <c r="I46" s="266" t="n"/>
      <c r="J46" s="266" t="n"/>
      <c r="K46" s="266" t="n"/>
      <c r="L46" s="266" t="n"/>
      <c r="M46" s="266" t="n"/>
      <c r="N46" s="266" t="n"/>
      <c r="O46" s="266" t="n"/>
      <c r="P46" s="266" t="n"/>
      <c r="Q46" s="266" t="n"/>
      <c r="R46" s="269" t="n"/>
      <c r="S46" s="354" t="n"/>
      <c r="T46" s="355" t="n"/>
      <c r="U46" s="269" t="n"/>
      <c r="V46" s="355" t="n"/>
      <c r="W46" s="269" t="n"/>
      <c r="X46" s="356" t="n"/>
      <c r="Y46" s="273" t="n"/>
      <c r="Z46" s="357" t="n"/>
      <c r="AA46" s="269" t="n"/>
      <c r="AB46" s="272" t="n"/>
      <c r="AC46" s="273" t="n"/>
      <c r="AD46" s="358" t="n"/>
      <c r="AE46" s="264" t="n"/>
      <c r="AF46" s="286" t="n"/>
      <c r="AG46" s="264" t="n"/>
      <c r="AH46" s="286" t="n"/>
      <c r="AI46" s="264" t="n"/>
      <c r="AJ46" s="287" t="n"/>
      <c r="AK46" s="269" t="n"/>
      <c r="AL46" s="285" t="n"/>
      <c r="AM46" s="358" t="n"/>
      <c r="AN46" s="286" t="n"/>
      <c r="AO46" s="285" t="n"/>
      <c r="AP46" s="358" t="n"/>
      <c r="AQ46" s="286" t="n"/>
      <c r="AR46" s="359" t="n"/>
      <c r="AS46" s="360" t="n"/>
      <c r="AT46" s="286" t="n"/>
      <c r="AU46" s="285" t="n"/>
      <c r="AV46" s="358" t="n"/>
      <c r="AW46" s="286" t="n"/>
      <c r="AX46" s="359" t="n"/>
      <c r="AY46" s="360" t="n"/>
      <c r="AZ46" s="286" t="n"/>
      <c r="BA46" s="285" t="n"/>
      <c r="BB46" s="361" t="n"/>
      <c r="BC46" s="362" t="n"/>
      <c r="BD46" s="359" t="n"/>
      <c r="BE46" s="360" t="n"/>
      <c r="BF46" s="286" t="n"/>
      <c r="BG46" s="285" t="n"/>
      <c r="BH46" s="358" t="n"/>
      <c r="BI46" s="286" t="n"/>
      <c r="BJ46" s="359" t="n"/>
      <c r="BK46" s="360" t="n"/>
      <c r="BL46" s="286" t="n"/>
      <c r="BM46" s="285" t="n"/>
      <c r="BN46" s="358" t="n"/>
      <c r="BO46" s="286" t="n"/>
      <c r="BP46" s="287" t="n"/>
      <c r="BQ46" s="279" t="n"/>
      <c r="BR46" s="264" t="n"/>
      <c r="BS46" s="284" t="n"/>
      <c r="BT46" s="282">
        <f>Z46*0.22</f>
        <v/>
      </c>
    </row>
    <row r="47">
      <c r="A47" s="344" t="inlineStr">
        <is>
          <t>1.4.1</t>
        </is>
      </c>
      <c r="B47" s="289" t="n"/>
      <c r="C47" s="345" t="inlineStr">
        <is>
          <t>Теоретические основы химии</t>
        </is>
      </c>
      <c r="D47" s="266" t="n"/>
      <c r="E47" s="266" t="n"/>
      <c r="F47" s="266" t="n"/>
      <c r="G47" s="266" t="n"/>
      <c r="H47" s="266" t="n"/>
      <c r="I47" s="266" t="n"/>
      <c r="J47" s="266" t="n"/>
      <c r="K47" s="266" t="n"/>
      <c r="L47" s="266" t="n"/>
      <c r="M47" s="266" t="n"/>
      <c r="N47" s="266" t="n"/>
      <c r="O47" s="266" t="n"/>
      <c r="P47" s="266" t="n"/>
      <c r="Q47" s="266" t="n"/>
      <c r="R47" s="269" t="n"/>
      <c r="S47" s="267" t="n"/>
      <c r="T47" s="280" t="n">
        <v>1</v>
      </c>
      <c r="U47" s="269" t="n"/>
      <c r="V47" s="268" t="n"/>
      <c r="W47" s="269" t="n"/>
      <c r="X47" s="310" t="n">
        <v>324</v>
      </c>
      <c r="Y47" s="273" t="n"/>
      <c r="Z47" s="311" t="n">
        <v>162</v>
      </c>
      <c r="AA47" s="269" t="n"/>
      <c r="AB47" s="272">
        <f>AL47+AN47+AQ47+AT47+AW47+AZ47+BC47+BF47+BI47+BL47+BO47</f>
        <v/>
      </c>
      <c r="AC47" s="273" t="n"/>
      <c r="AD47" s="271" t="n">
        <v>16</v>
      </c>
      <c r="AE47" s="264" t="n"/>
      <c r="AF47" s="252" t="n">
        <v>12</v>
      </c>
      <c r="AG47" s="264" t="n"/>
      <c r="AH47" s="252" t="n">
        <v>8</v>
      </c>
      <c r="AI47" s="264" t="n"/>
      <c r="AJ47" s="277" t="n"/>
      <c r="AK47" s="269" t="n"/>
      <c r="AL47" s="272" t="n">
        <v>10</v>
      </c>
      <c r="AM47" s="271" t="n">
        <v>324</v>
      </c>
      <c r="AN47" s="252" t="n">
        <v>26</v>
      </c>
      <c r="AO47" s="272" t="n">
        <v>9</v>
      </c>
      <c r="AP47" s="271" t="n"/>
      <c r="AQ47" s="252" t="n"/>
      <c r="AR47" s="280" t="n"/>
      <c r="AS47" s="279" t="n"/>
      <c r="AT47" s="252" t="n"/>
      <c r="AU47" s="272" t="n"/>
      <c r="AV47" s="271" t="n"/>
      <c r="AW47" s="252" t="n"/>
      <c r="AX47" s="280" t="n"/>
      <c r="AY47" s="279" t="n"/>
      <c r="AZ47" s="252" t="n"/>
      <c r="BA47" s="272" t="n"/>
      <c r="BB47" s="283" t="n"/>
      <c r="BC47" s="274" t="n"/>
      <c r="BD47" s="280" t="n"/>
      <c r="BE47" s="279" t="n"/>
      <c r="BF47" s="252" t="n"/>
      <c r="BG47" s="272" t="n"/>
      <c r="BH47" s="271" t="n"/>
      <c r="BI47" s="252" t="n"/>
      <c r="BJ47" s="280" t="n"/>
      <c r="BK47" s="279" t="n"/>
      <c r="BL47" s="252" t="n"/>
      <c r="BM47" s="350" t="n"/>
      <c r="BN47" s="351" t="n"/>
      <c r="BO47" s="318" t="n"/>
      <c r="BP47" s="363" t="n"/>
      <c r="BQ47" s="252">
        <f>AO47+AR47+AU47+AX47+BA47+BD47+BG47+BJ47+BM47+BP47</f>
        <v/>
      </c>
      <c r="BR47" s="264" t="n"/>
      <c r="BS47" s="364" t="inlineStr">
        <is>
          <t>БПК-6</t>
        </is>
      </c>
      <c r="BT47" s="282">
        <f>Z47*0.22</f>
        <v/>
      </c>
    </row>
    <row r="48">
      <c r="A48" s="344" t="inlineStr">
        <is>
          <t>1.4.2</t>
        </is>
      </c>
      <c r="B48" s="289" t="n"/>
      <c r="C48" s="345" t="inlineStr">
        <is>
          <t>Неорганическая химия</t>
        </is>
      </c>
      <c r="D48" s="266" t="n"/>
      <c r="E48" s="266" t="n"/>
      <c r="F48" s="266" t="n"/>
      <c r="G48" s="266" t="n"/>
      <c r="H48" s="266" t="n"/>
      <c r="I48" s="266" t="n"/>
      <c r="J48" s="266" t="n"/>
      <c r="K48" s="266" t="n"/>
      <c r="L48" s="266" t="n"/>
      <c r="M48" s="266" t="n"/>
      <c r="N48" s="266" t="n"/>
      <c r="O48" s="266" t="n"/>
      <c r="P48" s="266" t="n"/>
      <c r="Q48" s="266" t="n"/>
      <c r="R48" s="269" t="n"/>
      <c r="S48" s="10" t="n"/>
      <c r="T48" s="349" t="n">
        <v>2</v>
      </c>
      <c r="U48" s="190" t="n"/>
      <c r="V48" s="316" t="n"/>
      <c r="W48" s="190" t="n"/>
      <c r="X48" s="365" t="n">
        <v>216</v>
      </c>
      <c r="Y48" s="173" t="n"/>
      <c r="Z48" s="366" t="n">
        <v>108</v>
      </c>
      <c r="AA48" s="190" t="n"/>
      <c r="AB48" s="272">
        <f>AL48+AN48+AQ48+AT48+AW48+AZ48+BC48+BF48+BI48+BL48+BO48</f>
        <v/>
      </c>
      <c r="AC48" s="273" t="n"/>
      <c r="AD48" s="367" t="n">
        <v>8</v>
      </c>
      <c r="AE48" s="169" t="n"/>
      <c r="AF48" s="318" t="n">
        <v>8</v>
      </c>
      <c r="AG48" s="169" t="n"/>
      <c r="AH48" s="318" t="n">
        <v>8</v>
      </c>
      <c r="AI48" s="169" t="n"/>
      <c r="AJ48" s="368" t="n"/>
      <c r="AK48" s="190" t="n"/>
      <c r="AL48" s="350" t="n"/>
      <c r="AM48" s="351" t="n"/>
      <c r="AN48" s="318" t="n">
        <v>2</v>
      </c>
      <c r="AO48" s="350" t="n"/>
      <c r="AP48" s="351" t="n">
        <v>216</v>
      </c>
      <c r="AQ48" s="318" t="n">
        <v>22</v>
      </c>
      <c r="AR48" s="349" t="n">
        <v>6</v>
      </c>
      <c r="AS48" s="369" t="n"/>
      <c r="AT48" s="318" t="n"/>
      <c r="AU48" s="350" t="n"/>
      <c r="AV48" s="351" t="n"/>
      <c r="AW48" s="318" t="n"/>
      <c r="AX48" s="349" t="n"/>
      <c r="AY48" s="369" t="n"/>
      <c r="AZ48" s="318" t="n"/>
      <c r="BA48" s="350" t="n"/>
      <c r="BB48" s="140" t="n"/>
      <c r="BC48" s="370" t="n"/>
      <c r="BD48" s="349" t="n"/>
      <c r="BE48" s="369" t="n"/>
      <c r="BF48" s="318" t="n"/>
      <c r="BG48" s="350" t="n"/>
      <c r="BH48" s="351" t="n"/>
      <c r="BI48" s="318" t="n"/>
      <c r="BJ48" s="349" t="n"/>
      <c r="BK48" s="369" t="n"/>
      <c r="BL48" s="318" t="n"/>
      <c r="BM48" s="272" t="n"/>
      <c r="BN48" s="271" t="n"/>
      <c r="BO48" s="252" t="n"/>
      <c r="BP48" s="277" t="n"/>
      <c r="BQ48" s="252">
        <f>AO48+AR48+AU48+AX48+BA48+BD48+BG48+BJ48+BM48+BP48</f>
        <v/>
      </c>
      <c r="BR48" s="264" t="n"/>
      <c r="BS48" s="364" t="inlineStr">
        <is>
          <t>БПК-6</t>
        </is>
      </c>
      <c r="BT48" s="282">
        <f>Z48*0.22</f>
        <v/>
      </c>
    </row>
    <row r="49">
      <c r="A49" s="312" t="inlineStr">
        <is>
          <t>1.4.3</t>
        </is>
      </c>
      <c r="B49" s="269" t="n"/>
      <c r="C49" s="345" t="inlineStr">
        <is>
          <t>Физическая химия</t>
        </is>
      </c>
      <c r="D49" s="266" t="n"/>
      <c r="E49" s="266" t="n"/>
      <c r="F49" s="266" t="n"/>
      <c r="G49" s="266" t="n"/>
      <c r="H49" s="266" t="n"/>
      <c r="I49" s="266" t="n"/>
      <c r="J49" s="266" t="n"/>
      <c r="K49" s="266" t="n"/>
      <c r="L49" s="266" t="n"/>
      <c r="M49" s="266" t="n"/>
      <c r="N49" s="266" t="n"/>
      <c r="O49" s="266" t="n"/>
      <c r="P49" s="266" t="n"/>
      <c r="Q49" s="266" t="n"/>
      <c r="R49" s="269" t="n"/>
      <c r="S49" s="267" t="n"/>
      <c r="T49" s="280" t="n">
        <v>5</v>
      </c>
      <c r="U49" s="269" t="n"/>
      <c r="V49" s="268" t="n">
        <v>4</v>
      </c>
      <c r="W49" s="269" t="n"/>
      <c r="X49" s="310" t="n">
        <v>216</v>
      </c>
      <c r="Y49" s="273" t="n"/>
      <c r="Z49" s="311" t="n">
        <v>108</v>
      </c>
      <c r="AA49" s="269" t="n"/>
      <c r="AB49" s="272">
        <f>AL49+AN49+AQ49+AT49+AW49+AZ49+BC49+BF49+BI49+BL49+BO49</f>
        <v/>
      </c>
      <c r="AC49" s="273" t="n"/>
      <c r="AD49" s="271" t="n">
        <v>12</v>
      </c>
      <c r="AE49" s="264" t="n"/>
      <c r="AF49" s="252" t="n">
        <v>6</v>
      </c>
      <c r="AG49" s="264" t="n"/>
      <c r="AH49" s="252" t="n">
        <v>6</v>
      </c>
      <c r="AI49" s="264" t="n"/>
      <c r="AJ49" s="277" t="n"/>
      <c r="AK49" s="269" t="n"/>
      <c r="AL49" s="272" t="n"/>
      <c r="AM49" s="271" t="n"/>
      <c r="AN49" s="252" t="n"/>
      <c r="AO49" s="272" t="n"/>
      <c r="AP49" s="271" t="n"/>
      <c r="AQ49" s="252" t="n"/>
      <c r="AR49" s="280" t="n"/>
      <c r="AS49" s="279" t="n"/>
      <c r="AT49" s="252" t="n">
        <v>4</v>
      </c>
      <c r="AU49" s="272" t="n"/>
      <c r="AV49" s="271" t="n">
        <v>108</v>
      </c>
      <c r="AW49" s="252" t="n">
        <v>10</v>
      </c>
      <c r="AX49" s="280" t="n">
        <v>3</v>
      </c>
      <c r="AY49" s="279" t="n">
        <v>108</v>
      </c>
      <c r="AZ49" s="252" t="n">
        <v>10</v>
      </c>
      <c r="BA49" s="272" t="n">
        <v>3</v>
      </c>
      <c r="BB49" s="283" t="n"/>
      <c r="BC49" s="274" t="n"/>
      <c r="BD49" s="280" t="n"/>
      <c r="BE49" s="279" t="n"/>
      <c r="BF49" s="252" t="n"/>
      <c r="BG49" s="272" t="n"/>
      <c r="BH49" s="271" t="n"/>
      <c r="BI49" s="252" t="n"/>
      <c r="BJ49" s="280" t="n"/>
      <c r="BK49" s="279" t="n"/>
      <c r="BL49" s="252" t="n"/>
      <c r="BM49" s="350" t="n"/>
      <c r="BN49" s="351" t="n"/>
      <c r="BO49" s="318" t="n"/>
      <c r="BP49" s="363" t="n"/>
      <c r="BQ49" s="252">
        <f>AO49+AR49+AU49+AX49+BA49+BD49+BG49+BJ49+BM49+BP49</f>
        <v/>
      </c>
      <c r="BR49" s="264" t="n"/>
      <c r="BS49" s="364" t="inlineStr">
        <is>
          <t>БПК-7</t>
        </is>
      </c>
      <c r="BT49" s="282">
        <f>Z49*0.22</f>
        <v/>
      </c>
    </row>
    <row r="50">
      <c r="A50" s="312" t="inlineStr">
        <is>
          <t>1.4.4</t>
        </is>
      </c>
      <c r="B50" s="269" t="n"/>
      <c r="C50" s="345" t="inlineStr">
        <is>
          <t>Поверхностные явления и дисперсные системы</t>
        </is>
      </c>
      <c r="D50" s="266" t="n"/>
      <c r="E50" s="266" t="n"/>
      <c r="F50" s="266" t="n"/>
      <c r="G50" s="266" t="n"/>
      <c r="H50" s="266" t="n"/>
      <c r="I50" s="266" t="n"/>
      <c r="J50" s="266" t="n"/>
      <c r="K50" s="266" t="n"/>
      <c r="L50" s="266" t="n"/>
      <c r="M50" s="266" t="n"/>
      <c r="N50" s="266" t="n"/>
      <c r="O50" s="266" t="n"/>
      <c r="P50" s="266" t="n"/>
      <c r="Q50" s="266" t="n"/>
      <c r="R50" s="269" t="n"/>
      <c r="S50" s="10" t="n"/>
      <c r="T50" s="349" t="n"/>
      <c r="U50" s="190" t="n"/>
      <c r="V50" s="316" t="n">
        <v>5</v>
      </c>
      <c r="W50" s="190" t="n"/>
      <c r="X50" s="365" t="n">
        <v>108</v>
      </c>
      <c r="Y50" s="173" t="n"/>
      <c r="Z50" s="366" t="n">
        <v>72</v>
      </c>
      <c r="AA50" s="190" t="n"/>
      <c r="AB50" s="272">
        <f>AL50+AN50+AQ50+AT50+AW50+AZ50+BC50+BF50+BI50+BL50+BO50</f>
        <v/>
      </c>
      <c r="AC50" s="273" t="n"/>
      <c r="AD50" s="367" t="n">
        <v>8</v>
      </c>
      <c r="AE50" s="169" t="n"/>
      <c r="AF50" s="318" t="n">
        <v>8</v>
      </c>
      <c r="AG50" s="169" t="n"/>
      <c r="AH50" s="318" t="n"/>
      <c r="AI50" s="169" t="n"/>
      <c r="AJ50" s="368" t="n"/>
      <c r="AK50" s="190" t="n"/>
      <c r="AL50" s="350" t="n"/>
      <c r="AM50" s="351" t="n"/>
      <c r="AN50" s="318" t="n"/>
      <c r="AO50" s="350" t="n"/>
      <c r="AP50" s="351" t="n"/>
      <c r="AQ50" s="318" t="n"/>
      <c r="AR50" s="349" t="n"/>
      <c r="AS50" s="369" t="n"/>
      <c r="AT50" s="318" t="n"/>
      <c r="AU50" s="350" t="n"/>
      <c r="AV50" s="351" t="n"/>
      <c r="AW50" s="318" t="n">
        <v>4</v>
      </c>
      <c r="AX50" s="349" t="n"/>
      <c r="AY50" s="369" t="n">
        <v>108</v>
      </c>
      <c r="AZ50" s="318" t="n">
        <v>12</v>
      </c>
      <c r="BA50" s="350" t="n">
        <v>3</v>
      </c>
      <c r="BB50" s="140" t="n"/>
      <c r="BC50" s="370" t="n"/>
      <c r="BD50" s="349" t="n"/>
      <c r="BE50" s="369" t="n"/>
      <c r="BF50" s="318" t="n"/>
      <c r="BG50" s="350" t="n"/>
      <c r="BH50" s="351" t="n"/>
      <c r="BI50" s="318" t="n"/>
      <c r="BJ50" s="349" t="n"/>
      <c r="BK50" s="369" t="n"/>
      <c r="BL50" s="318" t="n"/>
      <c r="BM50" s="272" t="n"/>
      <c r="BN50" s="271" t="n"/>
      <c r="BO50" s="252" t="n"/>
      <c r="BP50" s="277" t="n"/>
      <c r="BQ50" s="252">
        <f>AO50+AR50+AU50+AX50+BA50+BD50+BG50+BJ50+BM50+BP50</f>
        <v/>
      </c>
      <c r="BR50" s="264" t="n"/>
      <c r="BS50" s="364" t="inlineStr">
        <is>
          <t>БПК-7</t>
        </is>
      </c>
      <c r="BT50" s="282">
        <f>Z50*0.22</f>
        <v/>
      </c>
    </row>
    <row r="51">
      <c r="A51" s="371" t="inlineStr">
        <is>
          <t>1.5</t>
        </is>
      </c>
      <c r="B51" s="190" t="n"/>
      <c r="C51" s="353" t="inlineStr">
        <is>
          <t>Модуль "Электроника и автоматика"</t>
        </is>
      </c>
      <c r="D51" s="266" t="n"/>
      <c r="E51" s="266" t="n"/>
      <c r="F51" s="266" t="n"/>
      <c r="G51" s="266" t="n"/>
      <c r="H51" s="266" t="n"/>
      <c r="I51" s="266" t="n"/>
      <c r="J51" s="266" t="n"/>
      <c r="K51" s="266" t="n"/>
      <c r="L51" s="266" t="n"/>
      <c r="M51" s="266" t="n"/>
      <c r="N51" s="266" t="n"/>
      <c r="O51" s="266" t="n"/>
      <c r="P51" s="266" t="n"/>
      <c r="Q51" s="266" t="n"/>
      <c r="R51" s="269" t="n"/>
      <c r="S51" s="354" t="n"/>
      <c r="T51" s="359" t="n"/>
      <c r="U51" s="269" t="n"/>
      <c r="V51" s="355" t="n"/>
      <c r="W51" s="269" t="n"/>
      <c r="X51" s="356" t="n"/>
      <c r="Y51" s="273" t="n"/>
      <c r="Z51" s="357" t="n"/>
      <c r="AA51" s="269" t="n"/>
      <c r="AB51" s="272" t="n"/>
      <c r="AC51" s="273" t="n"/>
      <c r="AD51" s="358" t="n"/>
      <c r="AE51" s="264" t="n"/>
      <c r="AF51" s="286" t="n"/>
      <c r="AG51" s="264" t="n"/>
      <c r="AH51" s="286" t="n"/>
      <c r="AI51" s="264" t="n"/>
      <c r="AJ51" s="287" t="n"/>
      <c r="AK51" s="269" t="n"/>
      <c r="AL51" s="285" t="n"/>
      <c r="AM51" s="358" t="n"/>
      <c r="AN51" s="286" t="n"/>
      <c r="AO51" s="285" t="n"/>
      <c r="AP51" s="358" t="n"/>
      <c r="AQ51" s="286" t="n"/>
      <c r="AR51" s="359" t="n"/>
      <c r="AS51" s="360" t="n"/>
      <c r="AT51" s="286" t="n"/>
      <c r="AU51" s="285" t="n"/>
      <c r="AV51" s="358" t="n"/>
      <c r="AW51" s="286" t="n"/>
      <c r="AX51" s="359" t="n"/>
      <c r="AY51" s="360" t="n"/>
      <c r="AZ51" s="286" t="n"/>
      <c r="BA51" s="285" t="n"/>
      <c r="BB51" s="361" t="n"/>
      <c r="BC51" s="362" t="n"/>
      <c r="BD51" s="359" t="n"/>
      <c r="BE51" s="360" t="n"/>
      <c r="BF51" s="286" t="n"/>
      <c r="BG51" s="285" t="n"/>
      <c r="BH51" s="358" t="n"/>
      <c r="BI51" s="286" t="n"/>
      <c r="BJ51" s="359" t="n"/>
      <c r="BK51" s="360" t="n"/>
      <c r="BL51" s="286" t="n"/>
      <c r="BM51" s="372" t="n"/>
      <c r="BN51" s="373" t="n"/>
      <c r="BO51" s="374" t="n"/>
      <c r="BP51" s="375" t="n"/>
      <c r="BQ51" s="252" t="n"/>
      <c r="BR51" s="264" t="n"/>
      <c r="BS51" s="284" t="n"/>
      <c r="BT51" s="282">
        <f>Z51*0.22</f>
        <v/>
      </c>
    </row>
    <row r="52">
      <c r="A52" s="344" t="inlineStr">
        <is>
          <t>1.5.1</t>
        </is>
      </c>
      <c r="B52" s="289" t="n"/>
      <c r="C52" s="345" t="inlineStr">
        <is>
          <t>Электротехника и электроника</t>
        </is>
      </c>
      <c r="D52" s="266" t="n"/>
      <c r="E52" s="266" t="n"/>
      <c r="F52" s="266" t="n"/>
      <c r="G52" s="266" t="n"/>
      <c r="H52" s="266" t="n"/>
      <c r="I52" s="266" t="n"/>
      <c r="J52" s="266" t="n"/>
      <c r="K52" s="266" t="n"/>
      <c r="L52" s="266" t="n"/>
      <c r="M52" s="266" t="n"/>
      <c r="N52" s="266" t="n"/>
      <c r="O52" s="266" t="n"/>
      <c r="P52" s="266" t="n"/>
      <c r="Q52" s="266" t="n"/>
      <c r="R52" s="269" t="n"/>
      <c r="S52" s="10" t="n"/>
      <c r="T52" s="349" t="n">
        <v>6</v>
      </c>
      <c r="U52" s="190" t="n"/>
      <c r="V52" s="316" t="n"/>
      <c r="W52" s="190" t="n"/>
      <c r="X52" s="365" t="n">
        <v>108</v>
      </c>
      <c r="Y52" s="173" t="n"/>
      <c r="Z52" s="366" t="n">
        <v>72</v>
      </c>
      <c r="AA52" s="190" t="n"/>
      <c r="AB52" s="272">
        <f>AL52+AN52+AQ52+AT52+AW52+AZ52+BC52+BF52+BI52+BL52+BO52</f>
        <v/>
      </c>
      <c r="AC52" s="273" t="n"/>
      <c r="AD52" s="367" t="n">
        <v>8</v>
      </c>
      <c r="AE52" s="169" t="n"/>
      <c r="AF52" s="318" t="n">
        <v>8</v>
      </c>
      <c r="AG52" s="169" t="n"/>
      <c r="AH52" s="318" t="n"/>
      <c r="AI52" s="169" t="n"/>
      <c r="AJ52" s="368" t="n"/>
      <c r="AK52" s="190" t="n"/>
      <c r="AL52" s="350" t="n"/>
      <c r="AM52" s="351" t="n"/>
      <c r="AN52" s="318" t="n"/>
      <c r="AO52" s="350" t="n"/>
      <c r="AP52" s="351" t="n"/>
      <c r="AQ52" s="318" t="n"/>
      <c r="AR52" s="349" t="n"/>
      <c r="AS52" s="369" t="n"/>
      <c r="AT52" s="318" t="n"/>
      <c r="AU52" s="350" t="n"/>
      <c r="AV52" s="351" t="n"/>
      <c r="AW52" s="318" t="n"/>
      <c r="AX52" s="349" t="n"/>
      <c r="AY52" s="369" t="n"/>
      <c r="AZ52" s="318" t="n">
        <v>6</v>
      </c>
      <c r="BA52" s="350" t="n"/>
      <c r="BB52" s="351" t="n">
        <v>108</v>
      </c>
      <c r="BC52" s="318" t="n">
        <v>10</v>
      </c>
      <c r="BD52" s="349" t="n">
        <v>3</v>
      </c>
      <c r="BE52" s="369" t="n"/>
      <c r="BF52" s="318" t="n"/>
      <c r="BG52" s="350" t="n"/>
      <c r="BH52" s="351" t="n"/>
      <c r="BI52" s="318" t="n"/>
      <c r="BJ52" s="349" t="n"/>
      <c r="BK52" s="369" t="n"/>
      <c r="BL52" s="318" t="n"/>
      <c r="BM52" s="272" t="n"/>
      <c r="BN52" s="271" t="n"/>
      <c r="BO52" s="252" t="n"/>
      <c r="BP52" s="277" t="n"/>
      <c r="BQ52" s="252">
        <f>AO52+AR52+AU52+AX52+BA52+BD52+BG52+BJ52+BM52+BP52</f>
        <v/>
      </c>
      <c r="BR52" s="264" t="n"/>
      <c r="BS52" s="284" t="inlineStr">
        <is>
          <t>БПК-8</t>
        </is>
      </c>
      <c r="BT52" s="282">
        <f>Z52*0.22</f>
        <v/>
      </c>
    </row>
    <row r="53">
      <c r="A53" s="344" t="inlineStr">
        <is>
          <t>1.5.2</t>
        </is>
      </c>
      <c r="B53" s="289" t="n"/>
      <c r="C53" s="345" t="inlineStr">
        <is>
          <t>Автоматизация химических производств</t>
        </is>
      </c>
      <c r="D53" s="266" t="n"/>
      <c r="E53" s="266" t="n"/>
      <c r="F53" s="266" t="n"/>
      <c r="G53" s="266" t="n"/>
      <c r="H53" s="266" t="n"/>
      <c r="I53" s="266" t="n"/>
      <c r="J53" s="266" t="n"/>
      <c r="K53" s="266" t="n"/>
      <c r="L53" s="266" t="n"/>
      <c r="M53" s="266" t="n"/>
      <c r="N53" s="266" t="n"/>
      <c r="O53" s="266" t="n"/>
      <c r="P53" s="266" t="n"/>
      <c r="Q53" s="266" t="n"/>
      <c r="R53" s="269" t="n"/>
      <c r="S53" s="267" t="n"/>
      <c r="T53" s="280" t="n">
        <v>8</v>
      </c>
      <c r="U53" s="269" t="n"/>
      <c r="V53" s="268" t="n"/>
      <c r="W53" s="269" t="n"/>
      <c r="X53" s="310" t="n">
        <v>108</v>
      </c>
      <c r="Y53" s="273" t="n"/>
      <c r="Z53" s="311" t="n">
        <v>72</v>
      </c>
      <c r="AA53" s="269" t="n"/>
      <c r="AB53" s="272">
        <f>AL53+AN53+AQ53+AT53+AW53+AZ53+BC53+BF53+BI53+BL53+BO53</f>
        <v/>
      </c>
      <c r="AC53" s="273" t="n"/>
      <c r="AD53" s="271" t="n">
        <v>8</v>
      </c>
      <c r="AE53" s="264" t="n"/>
      <c r="AF53" s="252" t="n">
        <v>4</v>
      </c>
      <c r="AG53" s="264" t="n"/>
      <c r="AH53" s="252" t="n">
        <v>4</v>
      </c>
      <c r="AI53" s="264" t="n"/>
      <c r="AJ53" s="277" t="n"/>
      <c r="AK53" s="269" t="n"/>
      <c r="AL53" s="272" t="n"/>
      <c r="AM53" s="271" t="n"/>
      <c r="AN53" s="252" t="n"/>
      <c r="AO53" s="272" t="n"/>
      <c r="AP53" s="271" t="n"/>
      <c r="AQ53" s="252" t="n"/>
      <c r="AR53" s="280" t="n"/>
      <c r="AS53" s="279" t="n"/>
      <c r="AT53" s="252" t="n"/>
      <c r="AU53" s="272" t="n"/>
      <c r="AV53" s="271" t="n"/>
      <c r="AW53" s="252" t="n"/>
      <c r="AX53" s="280" t="n"/>
      <c r="AY53" s="279" t="n"/>
      <c r="AZ53" s="252" t="n"/>
      <c r="BA53" s="272" t="n"/>
      <c r="BB53" s="283" t="n"/>
      <c r="BC53" s="274" t="n"/>
      <c r="BD53" s="280" t="n"/>
      <c r="BE53" s="279" t="n"/>
      <c r="BF53" s="252" t="n">
        <v>10</v>
      </c>
      <c r="BG53" s="272" t="n"/>
      <c r="BH53" s="271" t="n">
        <v>108</v>
      </c>
      <c r="BI53" s="252" t="n">
        <v>6</v>
      </c>
      <c r="BJ53" s="280" t="n">
        <v>3</v>
      </c>
      <c r="BK53" s="279" t="n"/>
      <c r="BL53" s="252" t="n"/>
      <c r="BM53" s="350" t="n"/>
      <c r="BN53" s="351" t="n"/>
      <c r="BO53" s="318" t="n"/>
      <c r="BP53" s="363" t="n"/>
      <c r="BQ53" s="252">
        <f>AO53+AR53+AU53+AX53+BA53+BD53+BG53+BJ53+BM53+BP53</f>
        <v/>
      </c>
      <c r="BR53" s="264" t="n"/>
      <c r="BS53" s="284" t="inlineStr">
        <is>
          <t>БПК-9</t>
        </is>
      </c>
      <c r="BT53" s="282">
        <f>Z53*0.22</f>
        <v/>
      </c>
    </row>
    <row r="54">
      <c r="A54" s="352" t="inlineStr">
        <is>
          <t>1.6</t>
        </is>
      </c>
      <c r="B54" s="289" t="n"/>
      <c r="C54" s="353" t="inlineStr">
        <is>
          <t>Модуль "Химическая инженерия - 1"</t>
        </is>
      </c>
      <c r="D54" s="266" t="n"/>
      <c r="E54" s="266" t="n"/>
      <c r="F54" s="266" t="n"/>
      <c r="G54" s="266" t="n"/>
      <c r="H54" s="266" t="n"/>
      <c r="I54" s="266" t="n"/>
      <c r="J54" s="266" t="n"/>
      <c r="K54" s="266" t="n"/>
      <c r="L54" s="266" t="n"/>
      <c r="M54" s="266" t="n"/>
      <c r="N54" s="266" t="n"/>
      <c r="O54" s="266" t="n"/>
      <c r="P54" s="266" t="n"/>
      <c r="Q54" s="266" t="n"/>
      <c r="R54" s="269" t="n"/>
      <c r="S54" s="47" t="n"/>
      <c r="T54" s="376" t="n"/>
      <c r="U54" s="190" t="n"/>
      <c r="V54" s="377" t="n"/>
      <c r="W54" s="2" t="n"/>
      <c r="X54" s="378" t="n"/>
      <c r="Y54" s="173" t="n"/>
      <c r="Z54" s="379" t="n"/>
      <c r="AA54" s="190" t="n"/>
      <c r="AB54" s="272" t="n"/>
      <c r="AC54" s="273" t="n"/>
      <c r="AD54" s="380" t="n"/>
      <c r="AE54" s="169" t="n"/>
      <c r="AF54" s="374" t="n"/>
      <c r="AG54" s="169" t="n"/>
      <c r="AH54" s="374" t="n"/>
      <c r="AI54" s="169" t="n"/>
      <c r="AJ54" s="381" t="n"/>
      <c r="AK54" s="190" t="n"/>
      <c r="AL54" s="372" t="n"/>
      <c r="AM54" s="373" t="n"/>
      <c r="AN54" s="374" t="n"/>
      <c r="AO54" s="372" t="n"/>
      <c r="AP54" s="373" t="n"/>
      <c r="AQ54" s="374" t="n"/>
      <c r="AR54" s="376" t="n"/>
      <c r="AS54" s="382" t="n"/>
      <c r="AT54" s="374" t="n"/>
      <c r="AU54" s="372" t="n"/>
      <c r="AV54" s="373" t="n"/>
      <c r="AW54" s="374" t="n"/>
      <c r="AX54" s="376" t="n"/>
      <c r="AY54" s="382" t="n"/>
      <c r="AZ54" s="374" t="n"/>
      <c r="BA54" s="372" t="n"/>
      <c r="BB54" s="152" t="n"/>
      <c r="BC54" s="383" t="n"/>
      <c r="BD54" s="376" t="n"/>
      <c r="BE54" s="382" t="n"/>
      <c r="BF54" s="374" t="n"/>
      <c r="BG54" s="372" t="n"/>
      <c r="BH54" s="373" t="n"/>
      <c r="BI54" s="374" t="n"/>
      <c r="BJ54" s="376" t="n"/>
      <c r="BK54" s="382" t="n"/>
      <c r="BL54" s="374" t="n"/>
      <c r="BM54" s="285" t="n"/>
      <c r="BN54" s="358" t="n"/>
      <c r="BO54" s="286" t="n"/>
      <c r="BP54" s="287" t="n"/>
      <c r="BQ54" s="252" t="n"/>
      <c r="BR54" s="264" t="n"/>
      <c r="BS54" s="384" t="n"/>
      <c r="BT54" s="282">
        <f>Z54*0.22</f>
        <v/>
      </c>
    </row>
    <row r="55">
      <c r="A55" s="312" t="inlineStr">
        <is>
          <t>1.6.1</t>
        </is>
      </c>
      <c r="B55" s="269" t="n"/>
      <c r="C55" s="345" t="inlineStr">
        <is>
          <t>Процессы и аппараты химической технологии</t>
        </is>
      </c>
      <c r="D55" s="266" t="n"/>
      <c r="E55" s="266" t="n"/>
      <c r="F55" s="266" t="n"/>
      <c r="G55" s="266" t="n"/>
      <c r="H55" s="266" t="n"/>
      <c r="I55" s="266" t="n"/>
      <c r="J55" s="266" t="n"/>
      <c r="K55" s="266" t="n"/>
      <c r="L55" s="266" t="n"/>
      <c r="M55" s="266" t="n"/>
      <c r="N55" s="266" t="n"/>
      <c r="O55" s="266" t="n"/>
      <c r="P55" s="266" t="n"/>
      <c r="Q55" s="266" t="n"/>
      <c r="R55" s="269" t="n"/>
      <c r="S55" s="267" t="n"/>
      <c r="T55" s="280" t="n">
        <v>7</v>
      </c>
      <c r="U55" s="269" t="n"/>
      <c r="V55" s="268" t="n">
        <v>6</v>
      </c>
      <c r="W55" s="269" t="n"/>
      <c r="X55" s="310" t="n">
        <v>288</v>
      </c>
      <c r="Y55" s="273" t="n"/>
      <c r="Z55" s="311" t="n">
        <v>180</v>
      </c>
      <c r="AA55" s="269" t="n"/>
      <c r="AB55" s="272">
        <f>AL55+AN55+AQ55+AT55+AW55+AZ55+BC55+BF55+BI55+BL55+BO55</f>
        <v/>
      </c>
      <c r="AC55" s="273" t="n"/>
      <c r="AD55" s="271" t="n">
        <v>20</v>
      </c>
      <c r="AE55" s="264" t="n"/>
      <c r="AF55" s="252" t="n">
        <v>14</v>
      </c>
      <c r="AG55" s="264" t="n"/>
      <c r="AH55" s="252" t="n">
        <v>8</v>
      </c>
      <c r="AI55" s="264" t="n"/>
      <c r="AJ55" s="277" t="n"/>
      <c r="AK55" s="269" t="n"/>
      <c r="AL55" s="272" t="n"/>
      <c r="AM55" s="271" t="n"/>
      <c r="AN55" s="252" t="n"/>
      <c r="AO55" s="272" t="n"/>
      <c r="AP55" s="271" t="n"/>
      <c r="AQ55" s="252" t="n"/>
      <c r="AR55" s="280" t="n"/>
      <c r="AS55" s="279" t="n"/>
      <c r="AT55" s="252" t="n"/>
      <c r="AU55" s="272" t="n"/>
      <c r="AV55" s="271" t="n"/>
      <c r="AW55" s="252" t="n"/>
      <c r="AX55" s="280" t="n"/>
      <c r="AY55" s="279" t="n"/>
      <c r="AZ55" s="252" t="n">
        <v>4</v>
      </c>
      <c r="BA55" s="272" t="n"/>
      <c r="BB55" s="283" t="n">
        <v>108</v>
      </c>
      <c r="BC55" s="274" t="n">
        <v>12</v>
      </c>
      <c r="BD55" s="280" t="n">
        <v>3</v>
      </c>
      <c r="BE55" s="279" t="n">
        <v>180</v>
      </c>
      <c r="BF55" s="252" t="n">
        <v>26</v>
      </c>
      <c r="BG55" s="272" t="n">
        <v>5</v>
      </c>
      <c r="BH55" s="271" t="n"/>
      <c r="BI55" s="252" t="n"/>
      <c r="BJ55" s="280" t="n"/>
      <c r="BK55" s="279" t="n"/>
      <c r="BL55" s="252" t="n"/>
      <c r="BM55" s="350" t="n"/>
      <c r="BN55" s="351" t="n"/>
      <c r="BO55" s="318" t="n"/>
      <c r="BP55" s="363" t="n"/>
      <c r="BQ55" s="252">
        <f>AO55+AR55+AU55+AX55+BA55+BD55+BG55+BJ55+BM55+BP55</f>
        <v/>
      </c>
      <c r="BR55" s="264" t="n"/>
      <c r="BS55" s="284" t="inlineStr">
        <is>
          <t>БПК-10</t>
        </is>
      </c>
      <c r="BT55" s="282">
        <f>Z55*0.22</f>
        <v/>
      </c>
    </row>
    <row r="56">
      <c r="A56" s="385" t="inlineStr">
        <is>
          <t>1.6.2</t>
        </is>
      </c>
      <c r="B56" s="190" t="n"/>
      <c r="C56" s="345" t="inlineStr">
        <is>
          <t>Курсовой проект по учебной дисциплине "Процессы и аппараты химической технологии"</t>
        </is>
      </c>
      <c r="D56" s="266" t="n"/>
      <c r="E56" s="266" t="n"/>
      <c r="F56" s="266" t="n"/>
      <c r="G56" s="266" t="n"/>
      <c r="H56" s="266" t="n"/>
      <c r="I56" s="266" t="n"/>
      <c r="J56" s="266" t="n"/>
      <c r="K56" s="266" t="n"/>
      <c r="L56" s="266" t="n"/>
      <c r="M56" s="266" t="n"/>
      <c r="N56" s="266" t="n"/>
      <c r="O56" s="266" t="n"/>
      <c r="P56" s="266" t="n"/>
      <c r="Q56" s="266" t="n"/>
      <c r="R56" s="269" t="n"/>
      <c r="S56" s="10" t="n"/>
      <c r="T56" s="349" t="n"/>
      <c r="U56" s="190" t="n"/>
      <c r="V56" s="316" t="n"/>
      <c r="W56" s="190" t="n"/>
      <c r="X56" s="365" t="n">
        <v>40</v>
      </c>
      <c r="Y56" s="173" t="n"/>
      <c r="Z56" s="366" t="n"/>
      <c r="AA56" s="190" t="n"/>
      <c r="AB56" s="272" t="n"/>
      <c r="AC56" s="273" t="n"/>
      <c r="AD56" s="367" t="n"/>
      <c r="AE56" s="169" t="n"/>
      <c r="AF56" s="318" t="n"/>
      <c r="AG56" s="169" t="n"/>
      <c r="AH56" s="318" t="n"/>
      <c r="AI56" s="169" t="n"/>
      <c r="AJ56" s="368" t="n"/>
      <c r="AK56" s="190" t="n"/>
      <c r="AL56" s="350" t="n"/>
      <c r="AM56" s="351" t="n"/>
      <c r="AN56" s="318" t="n"/>
      <c r="AO56" s="350" t="n"/>
      <c r="AP56" s="351" t="n"/>
      <c r="AQ56" s="318" t="n"/>
      <c r="AR56" s="349" t="n"/>
      <c r="AS56" s="369" t="n"/>
      <c r="AT56" s="318" t="n"/>
      <c r="AU56" s="350" t="n"/>
      <c r="AV56" s="351" t="n"/>
      <c r="AW56" s="318" t="n"/>
      <c r="AX56" s="349" t="n"/>
      <c r="AY56" s="369" t="n"/>
      <c r="AZ56" s="318" t="n"/>
      <c r="BA56" s="350" t="n"/>
      <c r="BB56" s="140" t="n"/>
      <c r="BC56" s="370" t="n"/>
      <c r="BD56" s="349" t="n"/>
      <c r="BE56" s="369" t="n"/>
      <c r="BF56" s="318" t="n"/>
      <c r="BG56" s="350" t="n"/>
      <c r="BH56" s="351" t="n">
        <v>40</v>
      </c>
      <c r="BI56" s="318" t="n"/>
      <c r="BJ56" s="349" t="n">
        <v>1</v>
      </c>
      <c r="BK56" s="369" t="n"/>
      <c r="BL56" s="318" t="n"/>
      <c r="BM56" s="272" t="n"/>
      <c r="BN56" s="271" t="n"/>
      <c r="BO56" s="252" t="n"/>
      <c r="BP56" s="277" t="n"/>
      <c r="BQ56" s="252">
        <f>AO56+AR56+AU56+AX56+BA56+BD56+BG56+BJ56+BM56+BP56</f>
        <v/>
      </c>
      <c r="BR56" s="264" t="n"/>
      <c r="BS56" s="284" t="inlineStr">
        <is>
          <t>УК-1,5,6</t>
        </is>
      </c>
      <c r="BT56" s="282">
        <f>Z56*0.22</f>
        <v/>
      </c>
    </row>
    <row r="57">
      <c r="A57" s="307" t="inlineStr">
        <is>
          <t>1.7</t>
        </is>
      </c>
      <c r="B57" s="269" t="n"/>
      <c r="C57" s="386" t="inlineStr">
        <is>
          <t>Модуль "Безопасность жизнедеятельности"</t>
        </is>
      </c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190" t="n"/>
      <c r="S57" s="47" t="n"/>
      <c r="T57" s="359" t="n"/>
      <c r="U57" s="269" t="n"/>
      <c r="V57" s="355" t="n"/>
      <c r="W57" s="269" t="n"/>
      <c r="X57" s="356" t="n"/>
      <c r="Y57" s="273" t="n"/>
      <c r="Z57" s="357" t="n"/>
      <c r="AA57" s="269" t="n"/>
      <c r="AB57" s="272" t="n"/>
      <c r="AC57" s="273" t="n"/>
      <c r="AD57" s="358" t="n"/>
      <c r="AE57" s="264" t="n"/>
      <c r="AF57" s="286" t="n"/>
      <c r="AG57" s="264" t="n"/>
      <c r="AH57" s="286" t="n"/>
      <c r="AI57" s="264" t="n"/>
      <c r="AJ57" s="287" t="n"/>
      <c r="AK57" s="269" t="n"/>
      <c r="AL57" s="285" t="n"/>
      <c r="AM57" s="358" t="n"/>
      <c r="AN57" s="286" t="n"/>
      <c r="AO57" s="285" t="n"/>
      <c r="AP57" s="358" t="n"/>
      <c r="AQ57" s="286" t="n"/>
      <c r="AR57" s="359" t="n"/>
      <c r="AS57" s="360" t="n"/>
      <c r="AT57" s="286" t="n"/>
      <c r="AU57" s="285" t="n"/>
      <c r="AV57" s="358" t="n"/>
      <c r="AW57" s="286" t="n"/>
      <c r="AX57" s="359" t="n"/>
      <c r="AY57" s="360" t="n"/>
      <c r="AZ57" s="286" t="n"/>
      <c r="BA57" s="285" t="n"/>
      <c r="BB57" s="361" t="n"/>
      <c r="BC57" s="362" t="n"/>
      <c r="BD57" s="359" t="n"/>
      <c r="BE57" s="360" t="n"/>
      <c r="BF57" s="286" t="n"/>
      <c r="BG57" s="285" t="n"/>
      <c r="BH57" s="358" t="n"/>
      <c r="BI57" s="286" t="n"/>
      <c r="BJ57" s="359" t="n"/>
      <c r="BK57" s="360" t="n"/>
      <c r="BL57" s="286" t="n"/>
      <c r="BM57" s="372" t="n"/>
      <c r="BN57" s="373" t="n"/>
      <c r="BO57" s="374" t="n"/>
      <c r="BP57" s="375" t="n"/>
      <c r="BQ57" s="252" t="n"/>
      <c r="BR57" s="264" t="n"/>
      <c r="BS57" s="281" t="n"/>
      <c r="BT57" s="282">
        <f>Z57*0.22</f>
        <v/>
      </c>
    </row>
    <row r="58">
      <c r="A58" s="385" t="inlineStr">
        <is>
          <t>1.7.1</t>
        </is>
      </c>
      <c r="B58" s="190" t="n"/>
      <c r="C58" s="345" t="inlineStr">
        <is>
          <t>Безопасность жизнедеятельности человека*</t>
        </is>
      </c>
      <c r="D58" s="266" t="n"/>
      <c r="E58" s="266" t="n"/>
      <c r="F58" s="266" t="n"/>
      <c r="G58" s="266" t="n"/>
      <c r="H58" s="266" t="n"/>
      <c r="I58" s="266" t="n"/>
      <c r="J58" s="266" t="n"/>
      <c r="K58" s="266" t="n"/>
      <c r="L58" s="266" t="n"/>
      <c r="M58" s="266" t="n"/>
      <c r="N58" s="266" t="n"/>
      <c r="O58" s="266" t="n"/>
      <c r="P58" s="266" t="n"/>
      <c r="Q58" s="266" t="n"/>
      <c r="R58" s="269" t="n"/>
      <c r="S58" s="10" t="n"/>
      <c r="T58" s="349" t="n"/>
      <c r="U58" s="190" t="n"/>
      <c r="V58" s="316" t="n">
        <v>5</v>
      </c>
      <c r="W58" s="190" t="n"/>
      <c r="X58" s="365" t="n">
        <v>108</v>
      </c>
      <c r="Y58" s="173" t="n"/>
      <c r="Z58" s="366" t="n">
        <v>72</v>
      </c>
      <c r="AA58" s="190" t="n"/>
      <c r="AB58" s="272">
        <f>AL58+AN58+AQ58+AT58+AW58+AZ58+BC58+BF58+BI58+BL58+BO58</f>
        <v/>
      </c>
      <c r="AC58" s="273" t="n"/>
      <c r="AD58" s="367" t="n">
        <v>8</v>
      </c>
      <c r="AE58" s="169" t="n"/>
      <c r="AF58" s="318" t="n">
        <v>4</v>
      </c>
      <c r="AG58" s="169" t="n"/>
      <c r="AH58" s="318" t="n">
        <v>4</v>
      </c>
      <c r="AI58" s="169" t="n"/>
      <c r="AJ58" s="368" t="n"/>
      <c r="AK58" s="190" t="n"/>
      <c r="AL58" s="350" t="n"/>
      <c r="AM58" s="351" t="n"/>
      <c r="AN58" s="318" t="n"/>
      <c r="AO58" s="350" t="n"/>
      <c r="AP58" s="351" t="n"/>
      <c r="AQ58" s="318" t="n"/>
      <c r="AR58" s="349" t="n"/>
      <c r="AS58" s="369" t="n"/>
      <c r="AT58" s="318" t="n"/>
      <c r="AU58" s="350" t="n"/>
      <c r="AV58" s="351" t="n"/>
      <c r="AW58" s="318" t="n">
        <v>4</v>
      </c>
      <c r="AX58" s="349" t="n"/>
      <c r="AY58" s="369" t="n">
        <v>108</v>
      </c>
      <c r="AZ58" s="318" t="n">
        <v>12</v>
      </c>
      <c r="BA58" s="350" t="n">
        <v>3</v>
      </c>
      <c r="BB58" s="140" t="n"/>
      <c r="BC58" s="370" t="n"/>
      <c r="BD58" s="349" t="n"/>
      <c r="BE58" s="369" t="n"/>
      <c r="BF58" s="318" t="n"/>
      <c r="BG58" s="350" t="n"/>
      <c r="BH58" s="351" t="n"/>
      <c r="BI58" s="318" t="n"/>
      <c r="BJ58" s="349" t="n"/>
      <c r="BK58" s="369" t="n"/>
      <c r="BL58" s="318" t="n"/>
      <c r="BM58" s="272" t="n"/>
      <c r="BN58" s="271" t="n"/>
      <c r="BO58" s="252" t="n"/>
      <c r="BP58" s="277" t="n"/>
      <c r="BQ58" s="252">
        <f>AO58+AR58+AU58+AX58+BA58+BD58+BG58+BJ58+BM58+BP58</f>
        <v/>
      </c>
      <c r="BR58" s="264" t="n"/>
      <c r="BS58" s="284" t="inlineStr">
        <is>
          <t>БПК-11</t>
        </is>
      </c>
      <c r="BT58" s="282">
        <f>Z58*0.22</f>
        <v/>
      </c>
    </row>
    <row r="59">
      <c r="A59" s="344" t="inlineStr">
        <is>
          <t>1.7.2</t>
        </is>
      </c>
      <c r="B59" s="289" t="n"/>
      <c r="C59" s="313" t="inlineStr">
        <is>
          <t>Охрана труда</t>
        </is>
      </c>
      <c r="D59" s="291" t="n"/>
      <c r="E59" s="291" t="n"/>
      <c r="F59" s="291" t="n"/>
      <c r="G59" s="291" t="n"/>
      <c r="H59" s="291" t="n"/>
      <c r="I59" s="291" t="n"/>
      <c r="J59" s="291" t="n"/>
      <c r="K59" s="291" t="n"/>
      <c r="L59" s="291" t="n"/>
      <c r="M59" s="291" t="n"/>
      <c r="N59" s="291" t="n"/>
      <c r="O59" s="291" t="n"/>
      <c r="P59" s="291" t="n"/>
      <c r="Q59" s="291" t="n"/>
      <c r="R59" s="289" t="n"/>
      <c r="S59" s="314" t="n"/>
      <c r="T59" s="387" t="n"/>
      <c r="U59" s="289" t="n"/>
      <c r="V59" s="346" t="n">
        <v>10</v>
      </c>
      <c r="W59" s="289" t="n"/>
      <c r="X59" s="388" t="n">
        <v>108</v>
      </c>
      <c r="Y59" s="389" t="n"/>
      <c r="Z59" s="390" t="n">
        <v>54</v>
      </c>
      <c r="AA59" s="289" t="n"/>
      <c r="AB59" s="272">
        <f>AL59+AN59+AQ59+AT59+AW59+AZ59+BC59+BF59+BI59+BL59+BO59</f>
        <v/>
      </c>
      <c r="AC59" s="273" t="n"/>
      <c r="AD59" s="317" t="n">
        <v>8</v>
      </c>
      <c r="AE59" s="329" t="n"/>
      <c r="AF59" s="391" t="n">
        <v>4</v>
      </c>
      <c r="AG59" s="329" t="n"/>
      <c r="AH59" s="391" t="n"/>
      <c r="AI59" s="329" t="n"/>
      <c r="AJ59" s="392" t="n"/>
      <c r="AK59" s="289" t="n"/>
      <c r="AL59" s="393" t="n"/>
      <c r="AM59" s="317" t="n"/>
      <c r="AN59" s="391" t="n"/>
      <c r="AO59" s="393" t="n"/>
      <c r="AP59" s="317" t="n"/>
      <c r="AQ59" s="391" t="n"/>
      <c r="AR59" s="387" t="n"/>
      <c r="AS59" s="394" t="n"/>
      <c r="AT59" s="391" t="n"/>
      <c r="AU59" s="393" t="n"/>
      <c r="AV59" s="317" t="n"/>
      <c r="AW59" s="391" t="n"/>
      <c r="AX59" s="387" t="n"/>
      <c r="AY59" s="394" t="n"/>
      <c r="AZ59" s="391" t="n"/>
      <c r="BA59" s="393" t="n"/>
      <c r="BB59" s="395" t="n"/>
      <c r="BC59" s="396" t="n"/>
      <c r="BD59" s="387" t="n"/>
      <c r="BE59" s="394" t="n"/>
      <c r="BF59" s="391" t="n"/>
      <c r="BG59" s="393" t="n"/>
      <c r="BH59" s="317" t="n"/>
      <c r="BI59" s="391" t="n"/>
      <c r="BJ59" s="387" t="n"/>
      <c r="BK59" s="394" t="n"/>
      <c r="BL59" s="391" t="n">
        <v>2</v>
      </c>
      <c r="BM59" s="350" t="n"/>
      <c r="BN59" s="351" t="n">
        <v>108</v>
      </c>
      <c r="BO59" s="318" t="n">
        <v>10</v>
      </c>
      <c r="BP59" s="363" t="n">
        <v>3</v>
      </c>
      <c r="BQ59" s="252">
        <f>AO59+AR59+AU59+AX59+BA59+BD59+BG59+BJ59+BM59+BP59</f>
        <v/>
      </c>
      <c r="BR59" s="264" t="n"/>
      <c r="BS59" s="397" t="inlineStr">
        <is>
          <t>БПК-12</t>
        </is>
      </c>
      <c r="BT59" s="282">
        <f>Z59*0.22</f>
        <v/>
      </c>
    </row>
    <row r="60">
      <c r="A60" s="398" t="inlineStr">
        <is>
          <t>2</t>
        </is>
      </c>
      <c r="B60" s="224" t="n"/>
      <c r="C60" s="399" t="inlineStr">
        <is>
          <t>Компонент учреждения образования</t>
        </is>
      </c>
      <c r="D60" s="131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224" t="n"/>
      <c r="S60" s="400" t="n"/>
      <c r="T60" s="401" t="n"/>
      <c r="U60" s="224" t="n"/>
      <c r="V60" s="402" t="n"/>
      <c r="W60" s="224" t="n"/>
      <c r="X60" s="403">
        <f>SUM(X61:Y106)</f>
        <v/>
      </c>
      <c r="Y60" s="404" t="n"/>
      <c r="Z60" s="405">
        <f>SUM(Z61:AA106)</f>
        <v/>
      </c>
      <c r="AA60" s="136" t="n"/>
      <c r="AB60" s="406">
        <f>SUM(AB61:AC106)</f>
        <v/>
      </c>
      <c r="AC60" s="404" t="n"/>
      <c r="AD60" s="407">
        <f>SUM(AD61:AE106)</f>
        <v/>
      </c>
      <c r="AE60" s="408" t="n"/>
      <c r="AF60" s="409">
        <f>SUM(AF61:AG106)</f>
        <v/>
      </c>
      <c r="AG60" s="131" t="n"/>
      <c r="AH60" s="409">
        <f>SUM(AH61:AI106)</f>
        <v/>
      </c>
      <c r="AI60" s="131" t="n"/>
      <c r="AJ60" s="410">
        <f>SUM(AJ61:AK106)</f>
        <v/>
      </c>
      <c r="AK60" s="224" t="n"/>
      <c r="AL60" s="411">
        <f>SUM(AL61:AL106)</f>
        <v/>
      </c>
      <c r="AM60" s="412">
        <f>SUM(AM61:AM106)</f>
        <v/>
      </c>
      <c r="AN60" s="409">
        <f>SUM(AN61:AN106)</f>
        <v/>
      </c>
      <c r="AO60" s="409">
        <f>SUM(AO61:AO106)</f>
        <v/>
      </c>
      <c r="AP60" s="412">
        <f>SUM(AP61:AP106)</f>
        <v/>
      </c>
      <c r="AQ60" s="409">
        <f>SUM(AQ61:AQ106)</f>
        <v/>
      </c>
      <c r="AR60" s="410">
        <f>SUM(AR61:AR106)</f>
        <v/>
      </c>
      <c r="AS60" s="413">
        <f>SUM(AS61:AS106)</f>
        <v/>
      </c>
      <c r="AT60" s="414">
        <f>SUM(AT61:AT106)</f>
        <v/>
      </c>
      <c r="AU60" s="409">
        <f>SUM(AU61:AU106)</f>
        <v/>
      </c>
      <c r="AV60" s="412">
        <f>SUM(AV61:AV106)</f>
        <v/>
      </c>
      <c r="AW60" s="415">
        <f>SUM(AW61:AW106)</f>
        <v/>
      </c>
      <c r="AX60" s="406">
        <f>SUM(AX61:AX106)</f>
        <v/>
      </c>
      <c r="AY60" s="411">
        <f>SUM(AY61:AY106)</f>
        <v/>
      </c>
      <c r="AZ60" s="409">
        <f>SUM(AZ61:AZ106)</f>
        <v/>
      </c>
      <c r="BA60" s="409">
        <f>SUM(BA61:BA106)</f>
        <v/>
      </c>
      <c r="BB60" s="412">
        <f>SUM(BB61:BB106)</f>
        <v/>
      </c>
      <c r="BC60" s="409">
        <f>SUM(BC61:BC106)</f>
        <v/>
      </c>
      <c r="BD60" s="410">
        <f>SUM(BD61:BD106)</f>
        <v/>
      </c>
      <c r="BE60" s="411">
        <f>SUM(BE61:BE106)</f>
        <v/>
      </c>
      <c r="BF60" s="409">
        <f>SUM(BF61:BF106)</f>
        <v/>
      </c>
      <c r="BG60" s="409">
        <f>SUM(BG61:BG106)</f>
        <v/>
      </c>
      <c r="BH60" s="412">
        <f>SUM(BH61:BH106)</f>
        <v/>
      </c>
      <c r="BI60" s="409">
        <f>SUM(BI61:BI106)</f>
        <v/>
      </c>
      <c r="BJ60" s="410">
        <f>SUM(BJ61:BJ106)</f>
        <v/>
      </c>
      <c r="BK60" s="411">
        <f>SUM(BK61:BK106)</f>
        <v/>
      </c>
      <c r="BL60" s="409">
        <f>SUM(BL61:BL106)</f>
        <v/>
      </c>
      <c r="BM60" s="409">
        <f>SUM(BM61:BM106)</f>
        <v/>
      </c>
      <c r="BN60" s="412">
        <f>SUM(BN61:BN106)</f>
        <v/>
      </c>
      <c r="BO60" s="414">
        <f>SUM(BO61:BO106)</f>
        <v/>
      </c>
      <c r="BP60" s="410">
        <f>SUM(BP61:BP106)</f>
        <v/>
      </c>
      <c r="BQ60" s="402">
        <f>SUM(BQ61:BR106)</f>
        <v/>
      </c>
      <c r="BR60" s="224" t="n"/>
      <c r="BS60" s="416" t="n"/>
      <c r="BT60" s="282">
        <f>Z60*0.22</f>
        <v/>
      </c>
    </row>
    <row r="61">
      <c r="A61" s="371" t="inlineStr">
        <is>
          <t>2.1</t>
        </is>
      </c>
      <c r="B61" s="190" t="n"/>
      <c r="C61" s="417" t="inlineStr">
        <is>
          <t>Социально-гуманитарный модуль 2</t>
        </is>
      </c>
      <c r="D61" s="201" t="n"/>
      <c r="E61" s="201" t="n"/>
      <c r="F61" s="201" t="n"/>
      <c r="G61" s="201" t="n"/>
      <c r="H61" s="201" t="n"/>
      <c r="I61" s="201" t="n"/>
      <c r="J61" s="201" t="n"/>
      <c r="K61" s="201" t="n"/>
      <c r="L61" s="201" t="n"/>
      <c r="M61" s="201" t="n"/>
      <c r="N61" s="201" t="n"/>
      <c r="O61" s="201" t="n"/>
      <c r="P61" s="201" t="n"/>
      <c r="Q61" s="201" t="n"/>
      <c r="R61" s="333" t="n"/>
      <c r="S61" s="242" t="n"/>
      <c r="T61" s="418" t="n"/>
      <c r="U61" s="333" t="n"/>
      <c r="V61" s="419" t="n"/>
      <c r="W61" s="333" t="n"/>
      <c r="X61" s="420" t="n"/>
      <c r="Y61" s="337" t="n"/>
      <c r="Z61" s="421" t="n"/>
      <c r="AA61" s="333" t="n"/>
      <c r="AB61" s="422" t="n"/>
      <c r="AC61" s="337" t="n"/>
      <c r="AD61" s="423" t="n"/>
      <c r="AE61" s="200" t="n"/>
      <c r="AF61" s="424" t="n"/>
      <c r="AG61" s="200" t="n"/>
      <c r="AH61" s="424" t="n"/>
      <c r="AI61" s="200" t="n"/>
      <c r="AJ61" s="425" t="n"/>
      <c r="AK61" s="333" t="n"/>
      <c r="AL61" s="422" t="n"/>
      <c r="AM61" s="426" t="n"/>
      <c r="AN61" s="424" t="n"/>
      <c r="AO61" s="422" t="n"/>
      <c r="AP61" s="426" t="n"/>
      <c r="AQ61" s="424" t="n"/>
      <c r="AR61" s="418" t="n"/>
      <c r="AS61" s="427" t="n"/>
      <c r="AT61" s="424" t="n"/>
      <c r="AU61" s="422" t="n"/>
      <c r="AV61" s="426" t="n"/>
      <c r="AW61" s="424" t="n"/>
      <c r="AX61" s="418" t="n"/>
      <c r="AY61" s="427" t="n"/>
      <c r="AZ61" s="424" t="n"/>
      <c r="BA61" s="422" t="n"/>
      <c r="BB61" s="428" t="n"/>
      <c r="BC61" s="429" t="n"/>
      <c r="BD61" s="418" t="n"/>
      <c r="BE61" s="427" t="n"/>
      <c r="BF61" s="424" t="n"/>
      <c r="BG61" s="422" t="n"/>
      <c r="BH61" s="426" t="n"/>
      <c r="BI61" s="424" t="n"/>
      <c r="BJ61" s="418" t="n"/>
      <c r="BK61" s="427" t="n"/>
      <c r="BL61" s="424" t="n"/>
      <c r="BM61" s="372" t="n"/>
      <c r="BN61" s="373" t="n"/>
      <c r="BO61" s="374" t="n"/>
      <c r="BP61" s="375" t="n"/>
      <c r="BQ61" s="430" t="n"/>
      <c r="BR61" s="64" t="n"/>
      <c r="BS61" s="431" t="n"/>
      <c r="BT61" s="282">
        <f>Z61*0.22</f>
        <v/>
      </c>
    </row>
    <row r="62">
      <c r="A62" s="312" t="inlineStr">
        <is>
          <t>2.1.1</t>
        </is>
      </c>
      <c r="B62" s="269" t="n"/>
      <c r="C62" s="347" t="inlineStr">
        <is>
          <t>Личностно-профессиональное развитие специалиста</t>
        </is>
      </c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190" t="n"/>
      <c r="S62" s="10" t="n"/>
      <c r="T62" s="349" t="n"/>
      <c r="U62" s="190" t="n"/>
      <c r="V62" s="432" t="n">
        <v>4</v>
      </c>
      <c r="W62" s="433" t="inlineStr">
        <is>
          <t>д</t>
        </is>
      </c>
      <c r="X62" s="365" t="n">
        <v>72</v>
      </c>
      <c r="Y62" s="173" t="n"/>
      <c r="Z62" s="366" t="n">
        <v>36</v>
      </c>
      <c r="AA62" s="190" t="n"/>
      <c r="AB62" s="350">
        <f>AL62+AN62+AQ62+AT62+AW62+AZ62+BC62+BF62+BI62+BL62+BO62</f>
        <v/>
      </c>
      <c r="AC62" s="173" t="n"/>
      <c r="AD62" s="367" t="n">
        <v>6</v>
      </c>
      <c r="AE62" s="169" t="n"/>
      <c r="AF62" s="318" t="n"/>
      <c r="AG62" s="169" t="n"/>
      <c r="AH62" s="318" t="n"/>
      <c r="AI62" s="169" t="n"/>
      <c r="AJ62" s="368" t="n">
        <v>2</v>
      </c>
      <c r="AK62" s="190" t="n"/>
      <c r="AL62" s="350" t="n"/>
      <c r="AM62" s="351" t="n"/>
      <c r="AN62" s="318" t="n"/>
      <c r="AO62" s="350" t="n"/>
      <c r="AP62" s="351" t="n"/>
      <c r="AQ62" s="318" t="n"/>
      <c r="AR62" s="349" t="n"/>
      <c r="AS62" s="369" t="n"/>
      <c r="AT62" s="318" t="n">
        <v>2</v>
      </c>
      <c r="AU62" s="350" t="n"/>
      <c r="AV62" s="351" t="n">
        <v>72</v>
      </c>
      <c r="AW62" s="318" t="n">
        <v>6</v>
      </c>
      <c r="AX62" s="349" t="n">
        <v>2</v>
      </c>
      <c r="AY62" s="369" t="n"/>
      <c r="AZ62" s="318" t="n"/>
      <c r="BA62" s="350" t="n"/>
      <c r="BB62" s="140" t="n"/>
      <c r="BC62" s="370" t="n"/>
      <c r="BD62" s="349" t="n"/>
      <c r="BE62" s="369" t="n"/>
      <c r="BF62" s="318" t="n"/>
      <c r="BG62" s="350" t="n"/>
      <c r="BH62" s="351" t="n"/>
      <c r="BI62" s="318" t="n"/>
      <c r="BJ62" s="349" t="n"/>
      <c r="BK62" s="369" t="n"/>
      <c r="BL62" s="318" t="n"/>
      <c r="BM62" s="272" t="n"/>
      <c r="BN62" s="271" t="n"/>
      <c r="BO62" s="252" t="n"/>
      <c r="BP62" s="277" t="n"/>
      <c r="BQ62" s="268">
        <f>AO62+AR62+AU62+AX62+BA62+BD62+BG62+BJ62+BM62+BP62</f>
        <v/>
      </c>
      <c r="BR62" s="269" t="n"/>
      <c r="BS62" s="434" t="inlineStr">
        <is>
          <t>УК-4,14</t>
        </is>
      </c>
      <c r="BT62" s="282">
        <f>Z62*0.22</f>
        <v/>
      </c>
    </row>
    <row r="63">
      <c r="A63" s="312" t="inlineStr">
        <is>
          <t>2.1.2</t>
        </is>
      </c>
      <c r="B63" s="269" t="n"/>
      <c r="C63" s="345" t="inlineStr">
        <is>
          <t>Политология</t>
        </is>
      </c>
      <c r="D63" s="266" t="n"/>
      <c r="E63" s="266" t="n"/>
      <c r="F63" s="266" t="n"/>
      <c r="G63" s="266" t="n"/>
      <c r="H63" s="266" t="n"/>
      <c r="I63" s="266" t="n"/>
      <c r="J63" s="266" t="n"/>
      <c r="K63" s="266" t="n"/>
      <c r="L63" s="266" t="n"/>
      <c r="M63" s="266" t="n"/>
      <c r="N63" s="266" t="n"/>
      <c r="O63" s="266" t="n"/>
      <c r="P63" s="266" t="n"/>
      <c r="Q63" s="266" t="n"/>
      <c r="R63" s="269" t="n"/>
      <c r="S63" s="267" t="n"/>
      <c r="T63" s="280" t="n"/>
      <c r="U63" s="269" t="n"/>
      <c r="V63" s="432" t="n">
        <v>9</v>
      </c>
      <c r="W63" s="433" t="inlineStr">
        <is>
          <t>д</t>
        </is>
      </c>
      <c r="X63" s="310" t="n">
        <v>72</v>
      </c>
      <c r="Y63" s="273" t="n"/>
      <c r="Z63" s="311" t="n">
        <v>36</v>
      </c>
      <c r="AA63" s="269" t="n"/>
      <c r="AB63" s="393">
        <f>AL63+AN63+AQ63+AT63+AW63+AZ63+BC63+BF63+BI63+BL63+BO63</f>
        <v/>
      </c>
      <c r="AC63" s="389" t="n"/>
      <c r="AD63" s="271" t="n">
        <v>6</v>
      </c>
      <c r="AE63" s="264" t="n"/>
      <c r="AF63" s="252" t="n"/>
      <c r="AG63" s="264" t="n"/>
      <c r="AH63" s="252" t="n"/>
      <c r="AI63" s="264" t="n"/>
      <c r="AJ63" s="277" t="n">
        <v>2</v>
      </c>
      <c r="AK63" s="269" t="n"/>
      <c r="AL63" s="272" t="n"/>
      <c r="AM63" s="271" t="n"/>
      <c r="AN63" s="252" t="n"/>
      <c r="AO63" s="272" t="n"/>
      <c r="AP63" s="271" t="n"/>
      <c r="AQ63" s="252" t="n"/>
      <c r="AR63" s="280" t="n"/>
      <c r="AS63" s="279" t="n"/>
      <c r="AT63" s="252" t="n"/>
      <c r="AU63" s="272" t="n"/>
      <c r="AV63" s="271" t="n"/>
      <c r="AW63" s="252" t="n"/>
      <c r="AX63" s="280" t="n"/>
      <c r="AY63" s="279" t="n"/>
      <c r="AZ63" s="252" t="n"/>
      <c r="BA63" s="272" t="n"/>
      <c r="BB63" s="283" t="n"/>
      <c r="BC63" s="274" t="n"/>
      <c r="BD63" s="280" t="n"/>
      <c r="BE63" s="279" t="n"/>
      <c r="BF63" s="252" t="n"/>
      <c r="BG63" s="272" t="n"/>
      <c r="BH63" s="271" t="n"/>
      <c r="BI63" s="252" t="n">
        <v>2</v>
      </c>
      <c r="BJ63" s="280" t="n"/>
      <c r="BK63" s="279" t="n">
        <v>72</v>
      </c>
      <c r="BL63" s="252" t="n">
        <v>6</v>
      </c>
      <c r="BM63" s="350" t="n">
        <v>2</v>
      </c>
      <c r="BN63" s="351" t="n"/>
      <c r="BO63" s="318" t="n"/>
      <c r="BP63" s="363" t="n"/>
      <c r="BQ63" s="268">
        <f>AO63+AR63+AU63+AX63+BA63+BD63+BG63+BJ63+BM63+BP63</f>
        <v/>
      </c>
      <c r="BR63" s="269" t="n"/>
      <c r="BS63" s="434" t="inlineStr">
        <is>
          <t>УК-12</t>
        </is>
      </c>
      <c r="BT63" s="282">
        <f>Z63*0.22</f>
        <v/>
      </c>
    </row>
    <row r="64">
      <c r="A64" s="312" t="inlineStr">
        <is>
          <t>2.1.3</t>
        </is>
      </c>
      <c r="B64" s="269" t="n"/>
      <c r="C64" s="345" t="inlineStr">
        <is>
          <t>Основы права / Культурология</t>
        </is>
      </c>
      <c r="D64" s="266" t="n"/>
      <c r="E64" s="266" t="n"/>
      <c r="F64" s="266" t="n"/>
      <c r="G64" s="266" t="n"/>
      <c r="H64" s="266" t="n"/>
      <c r="I64" s="266" t="n"/>
      <c r="J64" s="266" t="n"/>
      <c r="K64" s="266" t="n"/>
      <c r="L64" s="266" t="n"/>
      <c r="M64" s="266" t="n"/>
      <c r="N64" s="266" t="n"/>
      <c r="O64" s="266" t="n"/>
      <c r="P64" s="266" t="n"/>
      <c r="Q64" s="266" t="n"/>
      <c r="R64" s="269" t="n"/>
      <c r="S64" s="10" t="n"/>
      <c r="T64" s="349" t="n"/>
      <c r="U64" s="190" t="n"/>
      <c r="V64" s="432" t="n">
        <v>4</v>
      </c>
      <c r="W64" s="433" t="inlineStr">
        <is>
          <t>д</t>
        </is>
      </c>
      <c r="X64" s="365" t="n">
        <v>72</v>
      </c>
      <c r="Y64" s="173" t="n"/>
      <c r="Z64" s="366" t="n">
        <v>36</v>
      </c>
      <c r="AA64" s="190" t="n"/>
      <c r="AB64" s="393">
        <f>AL64+AN64+AQ64+AT64+AW64+AZ64+BC64+BF64+BI64+BL64+BO64</f>
        <v/>
      </c>
      <c r="AC64" s="389" t="n"/>
      <c r="AD64" s="367" t="n">
        <v>6</v>
      </c>
      <c r="AE64" s="169" t="n"/>
      <c r="AF64" s="318" t="n"/>
      <c r="AG64" s="169" t="n"/>
      <c r="AH64" s="318" t="n"/>
      <c r="AI64" s="169" t="n"/>
      <c r="AJ64" s="349" t="n">
        <v>2</v>
      </c>
      <c r="AK64" s="190" t="n"/>
      <c r="AL64" s="435" t="n"/>
      <c r="AM64" s="351" t="n"/>
      <c r="AN64" s="318" t="n"/>
      <c r="AO64" s="350" t="n"/>
      <c r="AP64" s="351" t="n"/>
      <c r="AQ64" s="318" t="n"/>
      <c r="AR64" s="349" t="n"/>
      <c r="AS64" s="369" t="n"/>
      <c r="AT64" s="318" t="n">
        <v>2</v>
      </c>
      <c r="AU64" s="350" t="n"/>
      <c r="AV64" s="351" t="n">
        <v>72</v>
      </c>
      <c r="AW64" s="318" t="n">
        <v>6</v>
      </c>
      <c r="AX64" s="349" t="n">
        <v>2</v>
      </c>
      <c r="AY64" s="369" t="n"/>
      <c r="AZ64" s="318" t="n"/>
      <c r="BA64" s="350" t="n"/>
      <c r="BB64" s="140" t="n"/>
      <c r="BC64" s="370" t="n"/>
      <c r="BD64" s="349" t="n"/>
      <c r="BE64" s="369" t="n"/>
      <c r="BF64" s="318" t="n"/>
      <c r="BG64" s="350" t="n"/>
      <c r="BH64" s="351" t="n"/>
      <c r="BI64" s="318" t="n"/>
      <c r="BJ64" s="349" t="n"/>
      <c r="BK64" s="369" t="n"/>
      <c r="BL64" s="318" t="n"/>
      <c r="BM64" s="272" t="n"/>
      <c r="BN64" s="271" t="n"/>
      <c r="BO64" s="252" t="n"/>
      <c r="BP64" s="277" t="n"/>
      <c r="BQ64" s="268">
        <f>AO64+AR64+AU64+AX64+BA64+BD64+BG64+BJ64+BM64+BP64</f>
        <v/>
      </c>
      <c r="BR64" s="269" t="n"/>
      <c r="BS64" s="434" t="inlineStr">
        <is>
          <t>УК-13/       УК-15</t>
        </is>
      </c>
      <c r="BT64" s="282">
        <f>Z64*0.22</f>
        <v/>
      </c>
    </row>
    <row r="65">
      <c r="A65" s="371" t="inlineStr">
        <is>
          <t>2.2</t>
        </is>
      </c>
      <c r="B65" s="190" t="n"/>
      <c r="C65" s="353" t="inlineStr">
        <is>
          <t>Модуль "Химия-2"</t>
        </is>
      </c>
      <c r="D65" s="266" t="n"/>
      <c r="E65" s="266" t="n"/>
      <c r="F65" s="266" t="n"/>
      <c r="G65" s="266" t="n"/>
      <c r="H65" s="266" t="n"/>
      <c r="I65" s="266" t="n"/>
      <c r="J65" s="266" t="n"/>
      <c r="K65" s="266" t="n"/>
      <c r="L65" s="266" t="n"/>
      <c r="M65" s="266" t="n"/>
      <c r="N65" s="266" t="n"/>
      <c r="O65" s="266" t="n"/>
      <c r="P65" s="266" t="n"/>
      <c r="Q65" s="266" t="n"/>
      <c r="R65" s="269" t="n"/>
      <c r="S65" s="354" t="n"/>
      <c r="T65" s="359" t="n"/>
      <c r="U65" s="269" t="n"/>
      <c r="V65" s="355" t="n"/>
      <c r="W65" s="269" t="n"/>
      <c r="X65" s="356" t="n"/>
      <c r="Y65" s="273" t="n"/>
      <c r="Z65" s="357" t="n"/>
      <c r="AA65" s="269" t="n"/>
      <c r="AB65" s="272" t="n"/>
      <c r="AC65" s="273" t="n"/>
      <c r="AD65" s="358" t="n"/>
      <c r="AE65" s="264" t="n"/>
      <c r="AF65" s="286" t="n"/>
      <c r="AG65" s="264" t="n"/>
      <c r="AH65" s="286" t="n"/>
      <c r="AI65" s="264" t="n"/>
      <c r="AJ65" s="287" t="n"/>
      <c r="AK65" s="269" t="n"/>
      <c r="AL65" s="285" t="n"/>
      <c r="AM65" s="358" t="n"/>
      <c r="AN65" s="286" t="n"/>
      <c r="AO65" s="285" t="n"/>
      <c r="AP65" s="358" t="n"/>
      <c r="AQ65" s="286" t="n"/>
      <c r="AR65" s="359" t="n"/>
      <c r="AS65" s="360" t="n"/>
      <c r="AT65" s="286" t="n"/>
      <c r="AU65" s="285" t="n"/>
      <c r="AV65" s="358" t="n"/>
      <c r="AW65" s="286" t="n"/>
      <c r="AX65" s="359" t="n"/>
      <c r="AY65" s="360" t="n"/>
      <c r="AZ65" s="286" t="n"/>
      <c r="BA65" s="285" t="n"/>
      <c r="BB65" s="361" t="n"/>
      <c r="BC65" s="362" t="n"/>
      <c r="BD65" s="359" t="n"/>
      <c r="BE65" s="360" t="n"/>
      <c r="BF65" s="286" t="n"/>
      <c r="BG65" s="285" t="n"/>
      <c r="BH65" s="358" t="n"/>
      <c r="BI65" s="286" t="n"/>
      <c r="BJ65" s="359" t="n"/>
      <c r="BK65" s="360" t="n"/>
      <c r="BL65" s="286" t="n"/>
      <c r="BM65" s="372" t="n"/>
      <c r="BN65" s="373" t="n"/>
      <c r="BO65" s="374" t="n"/>
      <c r="BP65" s="375" t="n"/>
      <c r="BQ65" s="268" t="n"/>
      <c r="BR65" s="269" t="n"/>
      <c r="BS65" s="434" t="n"/>
      <c r="BT65" s="282">
        <f>Z65*0.22</f>
        <v/>
      </c>
    </row>
    <row r="66">
      <c r="A66" s="344" t="inlineStr">
        <is>
          <t>2.2.1</t>
        </is>
      </c>
      <c r="B66" s="289" t="n"/>
      <c r="C66" s="345" t="inlineStr">
        <is>
          <t>Органическая химия</t>
        </is>
      </c>
      <c r="D66" s="266" t="n"/>
      <c r="E66" s="266" t="n"/>
      <c r="F66" s="266" t="n"/>
      <c r="G66" s="266" t="n"/>
      <c r="H66" s="266" t="n"/>
      <c r="I66" s="266" t="n"/>
      <c r="J66" s="266" t="n"/>
      <c r="K66" s="266" t="n"/>
      <c r="L66" s="266" t="n"/>
      <c r="M66" s="266" t="n"/>
      <c r="N66" s="266" t="n"/>
      <c r="O66" s="266" t="n"/>
      <c r="P66" s="266" t="n"/>
      <c r="Q66" s="266" t="n"/>
      <c r="R66" s="269" t="n"/>
      <c r="S66" s="10" t="n"/>
      <c r="T66" s="349" t="n">
        <v>5</v>
      </c>
      <c r="U66" s="190" t="n"/>
      <c r="V66" s="316" t="n"/>
      <c r="W66" s="190" t="n"/>
      <c r="X66" s="365" t="n">
        <v>216</v>
      </c>
      <c r="Y66" s="173" t="n"/>
      <c r="Z66" s="366" t="n">
        <v>108</v>
      </c>
      <c r="AA66" s="190" t="n"/>
      <c r="AB66" s="350">
        <f>AL66+AN66+AQ66+AT66+AW66+AZ66+BC66+BF66+BI66+BL66+BO66</f>
        <v/>
      </c>
      <c r="AC66" s="173" t="n"/>
      <c r="AD66" s="367" t="n">
        <v>10</v>
      </c>
      <c r="AE66" s="169" t="n"/>
      <c r="AF66" s="318" t="n">
        <v>10</v>
      </c>
      <c r="AG66" s="169" t="n"/>
      <c r="AH66" s="318" t="n">
        <v>4</v>
      </c>
      <c r="AI66" s="169" t="n"/>
      <c r="AJ66" s="368" t="n"/>
      <c r="AK66" s="190" t="n"/>
      <c r="AL66" s="350" t="n"/>
      <c r="AM66" s="351" t="n"/>
      <c r="AN66" s="318" t="n"/>
      <c r="AO66" s="350" t="n"/>
      <c r="AP66" s="351" t="n"/>
      <c r="AQ66" s="318" t="n"/>
      <c r="AR66" s="349" t="n"/>
      <c r="AS66" s="369" t="n"/>
      <c r="AT66" s="318" t="n"/>
      <c r="AU66" s="350" t="n"/>
      <c r="AV66" s="351" t="n"/>
      <c r="AW66" s="318" t="n">
        <v>2</v>
      </c>
      <c r="AX66" s="349" t="n"/>
      <c r="AY66" s="369" t="n">
        <v>216</v>
      </c>
      <c r="AZ66" s="318" t="n">
        <v>22</v>
      </c>
      <c r="BA66" s="350" t="n">
        <v>6</v>
      </c>
      <c r="BB66" s="140" t="n"/>
      <c r="BC66" s="370" t="n"/>
      <c r="BD66" s="349" t="n"/>
      <c r="BE66" s="369" t="n"/>
      <c r="BF66" s="318" t="n"/>
      <c r="BG66" s="350" t="n"/>
      <c r="BH66" s="351" t="n"/>
      <c r="BI66" s="318" t="n"/>
      <c r="BJ66" s="349" t="n"/>
      <c r="BK66" s="369" t="n"/>
      <c r="BL66" s="318" t="n"/>
      <c r="BM66" s="272" t="n"/>
      <c r="BN66" s="271" t="n"/>
      <c r="BO66" s="252" t="n"/>
      <c r="BP66" s="277" t="n"/>
      <c r="BQ66" s="268">
        <f>AO66+AR66+AU66+AX66+BA66+BD66+BG66+BJ66+BM66+BP66</f>
        <v/>
      </c>
      <c r="BR66" s="269" t="n"/>
      <c r="BS66" s="434" t="inlineStr">
        <is>
          <t>СК-1</t>
        </is>
      </c>
      <c r="BT66" s="282">
        <f>Z66*0.22</f>
        <v/>
      </c>
    </row>
    <row r="67">
      <c r="A67" s="344" t="inlineStr">
        <is>
          <t>2.2.2</t>
        </is>
      </c>
      <c r="B67" s="289" t="n"/>
      <c r="C67" s="347" t="inlineStr">
        <is>
          <t>Аналитическая химия</t>
        </is>
      </c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190" t="n"/>
      <c r="S67" s="10" t="n"/>
      <c r="T67" s="280" t="n"/>
      <c r="U67" s="269" t="n"/>
      <c r="V67" s="432" t="n">
        <v>3</v>
      </c>
      <c r="W67" s="433" t="inlineStr">
        <is>
          <t>д</t>
        </is>
      </c>
      <c r="X67" s="310" t="n">
        <v>108</v>
      </c>
      <c r="Y67" s="273" t="n"/>
      <c r="Z67" s="311" t="n">
        <v>54</v>
      </c>
      <c r="AA67" s="269" t="n"/>
      <c r="AB67" s="350">
        <f>AL67+AN67+AQ67+AT67+AW67+AZ67+BC67+BF67+BI67+BL67+BO67</f>
        <v/>
      </c>
      <c r="AC67" s="173" t="n"/>
      <c r="AD67" s="271" t="n">
        <v>4</v>
      </c>
      <c r="AE67" s="264" t="n"/>
      <c r="AF67" s="252" t="n">
        <v>8</v>
      </c>
      <c r="AG67" s="264" t="n"/>
      <c r="AH67" s="252" t="n"/>
      <c r="AI67" s="264" t="n"/>
      <c r="AJ67" s="277" t="n"/>
      <c r="AK67" s="269" t="n"/>
      <c r="AL67" s="272" t="n"/>
      <c r="AM67" s="271" t="n"/>
      <c r="AN67" s="252" t="n"/>
      <c r="AO67" s="272" t="n"/>
      <c r="AP67" s="271" t="n"/>
      <c r="AQ67" s="252" t="n">
        <v>4</v>
      </c>
      <c r="AR67" s="280" t="n"/>
      <c r="AS67" s="279" t="n">
        <v>108</v>
      </c>
      <c r="AT67" s="252" t="n">
        <v>8</v>
      </c>
      <c r="AU67" s="272" t="n">
        <v>3</v>
      </c>
      <c r="AV67" s="271" t="n"/>
      <c r="AW67" s="252" t="n"/>
      <c r="AX67" s="280" t="n"/>
      <c r="AY67" s="279" t="n"/>
      <c r="AZ67" s="252" t="n"/>
      <c r="BA67" s="272" t="n"/>
      <c r="BB67" s="283" t="n"/>
      <c r="BC67" s="274" t="n"/>
      <c r="BD67" s="280" t="n"/>
      <c r="BE67" s="279" t="n"/>
      <c r="BF67" s="252" t="n"/>
      <c r="BG67" s="272" t="n"/>
      <c r="BH67" s="271" t="n"/>
      <c r="BI67" s="252" t="n"/>
      <c r="BJ67" s="280" t="n"/>
      <c r="BK67" s="279" t="n"/>
      <c r="BL67" s="252" t="n"/>
      <c r="BM67" s="350" t="n"/>
      <c r="BN67" s="140" t="n"/>
      <c r="BO67" s="396" t="n"/>
      <c r="BP67" s="363" t="n"/>
      <c r="BQ67" s="268">
        <f>AO67+AR67+AU67+AX67+BA67+BD67+BG67+BJ67+BM67+BP67</f>
        <v/>
      </c>
      <c r="BR67" s="269" t="n"/>
      <c r="BS67" s="284" t="inlineStr">
        <is>
          <t>СК-2</t>
        </is>
      </c>
      <c r="BT67" s="282">
        <f>Z67*0.22</f>
        <v/>
      </c>
    </row>
    <row r="68">
      <c r="A68" s="436" t="inlineStr">
        <is>
          <t>2.2.3</t>
        </is>
      </c>
      <c r="B68" s="289" t="n"/>
      <c r="C68" s="437" t="inlineStr">
        <is>
          <t>Физическая химия тугоплавких неметаллических и силикатных материалов</t>
        </is>
      </c>
      <c r="D68" s="266" t="n"/>
      <c r="E68" s="266" t="n"/>
      <c r="F68" s="266" t="n"/>
      <c r="G68" s="266" t="n"/>
      <c r="H68" s="266" t="n"/>
      <c r="I68" s="266" t="n"/>
      <c r="J68" s="266" t="n"/>
      <c r="K68" s="266" t="n"/>
      <c r="L68" s="266" t="n"/>
      <c r="M68" s="266" t="n"/>
      <c r="N68" s="266" t="n"/>
      <c r="O68" s="266" t="n"/>
      <c r="P68" s="266" t="n"/>
      <c r="Q68" s="266" t="n"/>
      <c r="R68" s="269" t="n"/>
      <c r="S68" s="438" t="inlineStr">
        <is>
          <t>2086.1/2024</t>
        </is>
      </c>
      <c r="T68" s="439" t="n">
        <v>6</v>
      </c>
      <c r="U68" s="190" t="n"/>
      <c r="V68" s="440" t="n"/>
      <c r="W68" s="190" t="n"/>
      <c r="X68" s="441" t="n">
        <v>252</v>
      </c>
      <c r="Y68" s="173" t="n"/>
      <c r="Z68" s="442" t="n">
        <v>162</v>
      </c>
      <c r="AA68" s="190" t="n"/>
      <c r="AB68" s="443">
        <f>AL68+AN68+AQ68+AT68+AW68+AZ68+BC68+BF68+BI68+BL68+BO68</f>
        <v/>
      </c>
      <c r="AC68" s="389" t="n"/>
      <c r="AD68" s="444" t="n">
        <v>16</v>
      </c>
      <c r="AE68" s="169" t="n"/>
      <c r="AF68" s="445" t="n">
        <v>12</v>
      </c>
      <c r="AG68" s="169" t="n"/>
      <c r="AH68" s="445" t="n">
        <v>8</v>
      </c>
      <c r="AI68" s="169" t="n"/>
      <c r="AJ68" s="446" t="n"/>
      <c r="AK68" s="190" t="n"/>
      <c r="AL68" s="447" t="n"/>
      <c r="AM68" s="448" t="n"/>
      <c r="AN68" s="445" t="n"/>
      <c r="AO68" s="447" t="n"/>
      <c r="AP68" s="448" t="n"/>
      <c r="AQ68" s="445" t="n"/>
      <c r="AR68" s="439" t="n"/>
      <c r="AS68" s="449" t="n"/>
      <c r="AT68" s="445" t="n"/>
      <c r="AU68" s="447" t="n"/>
      <c r="AV68" s="448" t="n"/>
      <c r="AW68" s="445" t="n"/>
      <c r="AX68" s="439" t="n"/>
      <c r="AY68" s="449" t="n"/>
      <c r="AZ68" s="445" t="n">
        <v>10</v>
      </c>
      <c r="BA68" s="447" t="n"/>
      <c r="BB68" s="450" t="n">
        <v>252</v>
      </c>
      <c r="BC68" s="451" t="n">
        <v>26</v>
      </c>
      <c r="BD68" s="439" t="n">
        <v>7</v>
      </c>
      <c r="BE68" s="449" t="n"/>
      <c r="BF68" s="445" t="n"/>
      <c r="BG68" s="447" t="n"/>
      <c r="BH68" s="450" t="n"/>
      <c r="BI68" s="451" t="n"/>
      <c r="BJ68" s="439" t="n"/>
      <c r="BK68" s="449" t="n"/>
      <c r="BL68" s="450" t="n"/>
      <c r="BM68" s="330" t="n"/>
      <c r="BN68" s="301" t="n"/>
      <c r="BO68" s="302" t="n"/>
      <c r="BP68" s="303" t="n"/>
      <c r="BQ68" s="452">
        <f>AO68+AR68+AU68+AX68+BA68+BD68+BG68+BJ68+BM68+BP68</f>
        <v/>
      </c>
      <c r="BR68" s="269" t="n"/>
      <c r="BS68" s="306" t="inlineStr">
        <is>
          <t>СК-2, БПК-5</t>
        </is>
      </c>
      <c r="BT68" s="282">
        <f>Z68*0.22</f>
        <v/>
      </c>
    </row>
    <row r="69">
      <c r="A69" s="344" t="inlineStr">
        <is>
          <t>2.2.4</t>
        </is>
      </c>
      <c r="B69" s="289" t="n"/>
      <c r="C69" s="345" t="inlineStr">
        <is>
          <t>Физико-химические методы анализа</t>
        </is>
      </c>
      <c r="D69" s="266" t="n"/>
      <c r="E69" s="266" t="n"/>
      <c r="F69" s="266" t="n"/>
      <c r="G69" s="266" t="n"/>
      <c r="H69" s="266" t="n"/>
      <c r="I69" s="266" t="n"/>
      <c r="J69" s="266" t="n"/>
      <c r="K69" s="266" t="n"/>
      <c r="L69" s="266" t="n"/>
      <c r="M69" s="266" t="n"/>
      <c r="N69" s="266" t="n"/>
      <c r="O69" s="266" t="n"/>
      <c r="P69" s="266" t="n"/>
      <c r="Q69" s="266" t="n"/>
      <c r="R69" s="269" t="n"/>
      <c r="S69" s="267" t="n"/>
      <c r="T69" s="280" t="n"/>
      <c r="U69" s="269" t="n"/>
      <c r="V69" s="432" t="n">
        <v>8</v>
      </c>
      <c r="W69" s="433" t="inlineStr">
        <is>
          <t>д</t>
        </is>
      </c>
      <c r="X69" s="310" t="n">
        <v>108</v>
      </c>
      <c r="Y69" s="273" t="n"/>
      <c r="Z69" s="311" t="n">
        <v>72</v>
      </c>
      <c r="AA69" s="269" t="n"/>
      <c r="AB69" s="393">
        <f>AL69+AN69+AQ69+AT69+AW69+AZ69+BC69+BF69+BI69+BL69+BO69</f>
        <v/>
      </c>
      <c r="AC69" s="389" t="n"/>
      <c r="AD69" s="271" t="n">
        <v>4</v>
      </c>
      <c r="AE69" s="264" t="n"/>
      <c r="AF69" s="252" t="n">
        <v>12</v>
      </c>
      <c r="AG69" s="264" t="n"/>
      <c r="AH69" s="252" t="n"/>
      <c r="AI69" s="264" t="n"/>
      <c r="AJ69" s="277" t="n"/>
      <c r="AK69" s="269" t="n"/>
      <c r="AL69" s="272" t="n"/>
      <c r="AM69" s="271" t="n"/>
      <c r="AN69" s="252" t="n"/>
      <c r="AO69" s="272" t="n"/>
      <c r="AP69" s="271" t="n"/>
      <c r="AQ69" s="252" t="n"/>
      <c r="AR69" s="280" t="n"/>
      <c r="AS69" s="279" t="n"/>
      <c r="AT69" s="252" t="n"/>
      <c r="AU69" s="272" t="n"/>
      <c r="AV69" s="271" t="n"/>
      <c r="AW69" s="252" t="n"/>
      <c r="AX69" s="280" t="n"/>
      <c r="AY69" s="279" t="n"/>
      <c r="AZ69" s="252" t="n"/>
      <c r="BA69" s="272" t="n"/>
      <c r="BB69" s="283" t="n"/>
      <c r="BC69" s="274" t="n"/>
      <c r="BD69" s="280" t="n"/>
      <c r="BE69" s="279" t="n"/>
      <c r="BF69" s="252" t="n">
        <v>4</v>
      </c>
      <c r="BG69" s="272" t="n"/>
      <c r="BH69" s="283" t="n">
        <v>108</v>
      </c>
      <c r="BI69" s="274" t="n">
        <v>12</v>
      </c>
      <c r="BJ69" s="280" t="n">
        <v>3</v>
      </c>
      <c r="BK69" s="279" t="n"/>
      <c r="BL69" s="391" t="n"/>
      <c r="BM69" s="350" t="n"/>
      <c r="BN69" s="140" t="n"/>
      <c r="BO69" s="274" t="n"/>
      <c r="BP69" s="363" t="n"/>
      <c r="BQ69" s="268">
        <f>AO69+AR69+AU69+AX69+BA69+BD69+BG69+BJ69+BM69+BP69</f>
        <v/>
      </c>
      <c r="BR69" s="269" t="n"/>
      <c r="BS69" s="284" t="inlineStr">
        <is>
          <t>СК-2</t>
        </is>
      </c>
      <c r="BT69" s="282">
        <f>Z69*0.22</f>
        <v/>
      </c>
    </row>
    <row r="70">
      <c r="A70" s="344" t="inlineStr">
        <is>
          <t>2.2.5</t>
        </is>
      </c>
      <c r="B70" s="289" t="n"/>
      <c r="C70" s="347" t="inlineStr">
        <is>
          <t>Физико-химические методы исследования неорганических веществ и материалов / Химия комплексных соединений</t>
        </is>
      </c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190" t="n"/>
      <c r="S70" s="10" t="n"/>
      <c r="T70" s="349" t="n"/>
      <c r="U70" s="190" t="n"/>
      <c r="V70" s="316" t="n">
        <v>9</v>
      </c>
      <c r="W70" s="190" t="n"/>
      <c r="X70" s="365" t="n">
        <v>102</v>
      </c>
      <c r="Y70" s="173" t="n"/>
      <c r="Z70" s="366" t="n">
        <v>36</v>
      </c>
      <c r="AA70" s="190" t="n"/>
      <c r="AB70" s="393">
        <f>AL70+AN70+AQ70+AT70+AW70+AZ70+BC70+BF70+BI70+BL70+BO70</f>
        <v/>
      </c>
      <c r="AC70" s="389" t="n"/>
      <c r="AD70" s="367" t="n">
        <v>4</v>
      </c>
      <c r="AE70" s="169" t="n"/>
      <c r="AF70" s="318" t="n">
        <v>4</v>
      </c>
      <c r="AG70" s="169" t="n"/>
      <c r="AH70" s="391" t="n"/>
      <c r="AI70" s="329" t="n"/>
      <c r="AJ70" s="368" t="n"/>
      <c r="AK70" s="190" t="n"/>
      <c r="AL70" s="350" t="n"/>
      <c r="AM70" s="351" t="n"/>
      <c r="AN70" s="318" t="n"/>
      <c r="AO70" s="350" t="n"/>
      <c r="AP70" s="351" t="n"/>
      <c r="AQ70" s="318" t="n"/>
      <c r="AR70" s="349" t="n"/>
      <c r="AS70" s="394" t="n"/>
      <c r="AT70" s="318" t="n"/>
      <c r="AU70" s="350" t="n"/>
      <c r="AV70" s="351" t="n"/>
      <c r="AW70" s="318" t="n"/>
      <c r="AX70" s="349" t="n"/>
      <c r="AY70" s="369" t="n"/>
      <c r="AZ70" s="318" t="n"/>
      <c r="BA70" s="350" t="n"/>
      <c r="BB70" s="140" t="n"/>
      <c r="BC70" s="370" t="n"/>
      <c r="BD70" s="349" t="n"/>
      <c r="BE70" s="369" t="n"/>
      <c r="BF70" s="318" t="n"/>
      <c r="BG70" s="350" t="n"/>
      <c r="BH70" s="351" t="n"/>
      <c r="BI70" s="318" t="n">
        <v>2</v>
      </c>
      <c r="BJ70" s="349" t="n"/>
      <c r="BK70" s="140" t="n">
        <v>102</v>
      </c>
      <c r="BL70" s="274" t="n">
        <v>6</v>
      </c>
      <c r="BM70" s="272" t="n">
        <v>3</v>
      </c>
      <c r="BN70" s="283" t="n"/>
      <c r="BO70" s="274" t="n"/>
      <c r="BP70" s="277" t="n"/>
      <c r="BQ70" s="268">
        <f>AO70+AR70+AU70+AX70+BA70+BD70+BG70+BJ70+BM70+BP70</f>
        <v/>
      </c>
      <c r="BR70" s="269" t="n"/>
      <c r="BS70" s="284" t="inlineStr">
        <is>
          <t>СК-3/    СК-4</t>
        </is>
      </c>
      <c r="BT70" s="282">
        <f>Z70*0.22</f>
        <v/>
      </c>
    </row>
    <row r="71">
      <c r="A71" s="352" t="inlineStr">
        <is>
          <t>2.3</t>
        </is>
      </c>
      <c r="B71" s="289" t="n"/>
      <c r="C71" s="353" t="inlineStr">
        <is>
          <t>Модуль "Механика, оборудование и проектирование"</t>
        </is>
      </c>
      <c r="D71" s="266" t="n"/>
      <c r="E71" s="266" t="n"/>
      <c r="F71" s="266" t="n"/>
      <c r="G71" s="266" t="n"/>
      <c r="H71" s="266" t="n"/>
      <c r="I71" s="266" t="n"/>
      <c r="J71" s="266" t="n"/>
      <c r="K71" s="266" t="n"/>
      <c r="L71" s="266" t="n"/>
      <c r="M71" s="266" t="n"/>
      <c r="N71" s="266" t="n"/>
      <c r="O71" s="266" t="n"/>
      <c r="P71" s="266" t="n"/>
      <c r="Q71" s="266" t="n"/>
      <c r="R71" s="269" t="n"/>
      <c r="S71" s="354" t="n"/>
      <c r="T71" s="359" t="n"/>
      <c r="U71" s="269" t="n"/>
      <c r="V71" s="355" t="n"/>
      <c r="W71" s="269" t="n"/>
      <c r="X71" s="356" t="n"/>
      <c r="Y71" s="273" t="n"/>
      <c r="Z71" s="357" t="n"/>
      <c r="AA71" s="269" t="n"/>
      <c r="AB71" s="393" t="n"/>
      <c r="AC71" s="389" t="n"/>
      <c r="AD71" s="358" t="n"/>
      <c r="AE71" s="264" t="n"/>
      <c r="AF71" s="286" t="n"/>
      <c r="AG71" s="264" t="n"/>
      <c r="AH71" s="286" t="n"/>
      <c r="AI71" s="264" t="n"/>
      <c r="AJ71" s="287" t="n"/>
      <c r="AK71" s="269" t="n"/>
      <c r="AL71" s="285" t="n"/>
      <c r="AM71" s="358" t="n"/>
      <c r="AN71" s="286" t="n"/>
      <c r="AO71" s="285" t="n"/>
      <c r="AP71" s="358" t="n"/>
      <c r="AQ71" s="286" t="n"/>
      <c r="AR71" s="359" t="n"/>
      <c r="AS71" s="360" t="n"/>
      <c r="AT71" s="286" t="n"/>
      <c r="AU71" s="285" t="n"/>
      <c r="AV71" s="358" t="n"/>
      <c r="AW71" s="286" t="n"/>
      <c r="AX71" s="359" t="n"/>
      <c r="AY71" s="360" t="n"/>
      <c r="AZ71" s="362" t="n"/>
      <c r="BA71" s="285" t="n"/>
      <c r="BB71" s="361" t="n"/>
      <c r="BC71" s="362" t="n"/>
      <c r="BD71" s="359" t="n"/>
      <c r="BE71" s="360" t="n"/>
      <c r="BF71" s="286" t="n"/>
      <c r="BG71" s="285" t="n"/>
      <c r="BH71" s="453" t="n"/>
      <c r="BI71" s="362" t="n"/>
      <c r="BJ71" s="359" t="n"/>
      <c r="BK71" s="361" t="n"/>
      <c r="BL71" s="429" t="n"/>
      <c r="BM71" s="372" t="n"/>
      <c r="BN71" s="152" t="n"/>
      <c r="BO71" s="383" t="n"/>
      <c r="BP71" s="375" t="n"/>
      <c r="BQ71" s="268" t="n"/>
      <c r="BR71" s="269" t="n"/>
      <c r="BS71" s="284" t="n"/>
      <c r="BT71" s="282">
        <f>Z71*0.22</f>
        <v/>
      </c>
    </row>
    <row r="72">
      <c r="A72" s="344" t="inlineStr">
        <is>
          <t>2.3.1</t>
        </is>
      </c>
      <c r="B72" s="289" t="n"/>
      <c r="C72" s="347" t="inlineStr">
        <is>
          <t>Прикладная механика</t>
        </is>
      </c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190" t="n"/>
      <c r="S72" s="10" t="n"/>
      <c r="T72" s="349" t="n">
        <v>4</v>
      </c>
      <c r="U72" s="190" t="n"/>
      <c r="V72" s="316" t="n">
        <v>3</v>
      </c>
      <c r="W72" s="190" t="n"/>
      <c r="X72" s="365" t="n">
        <v>216</v>
      </c>
      <c r="Y72" s="173" t="n"/>
      <c r="Z72" s="366" t="n">
        <v>144</v>
      </c>
      <c r="AA72" s="190" t="n"/>
      <c r="AB72" s="272">
        <f>AL72+AN72+AQ72+AT72+AW72+AZ72+BC72+BF72+BI72+BL72+BO72</f>
        <v/>
      </c>
      <c r="AC72" s="273" t="n"/>
      <c r="AD72" s="367" t="n">
        <v>12</v>
      </c>
      <c r="AE72" s="169" t="n"/>
      <c r="AF72" s="318" t="n">
        <v>12</v>
      </c>
      <c r="AG72" s="169" t="n"/>
      <c r="AH72" s="318" t="n">
        <v>12</v>
      </c>
      <c r="AI72" s="169" t="n"/>
      <c r="AJ72" s="368" t="n"/>
      <c r="AK72" s="190" t="n"/>
      <c r="AL72" s="350" t="n"/>
      <c r="AM72" s="317" t="n"/>
      <c r="AN72" s="396" t="n"/>
      <c r="AO72" s="350" t="n"/>
      <c r="AP72" s="351" t="n"/>
      <c r="AQ72" s="396" t="n">
        <v>4</v>
      </c>
      <c r="AR72" s="349" t="n"/>
      <c r="AS72" s="254" t="n">
        <v>108</v>
      </c>
      <c r="AT72" s="274" t="n">
        <v>14</v>
      </c>
      <c r="AU72" s="278" t="n">
        <v>3</v>
      </c>
      <c r="AV72" s="391" t="n">
        <v>108</v>
      </c>
      <c r="AW72" s="370" t="n">
        <v>18</v>
      </c>
      <c r="AX72" s="350" t="n">
        <v>3</v>
      </c>
      <c r="AY72" s="394" t="n"/>
      <c r="AZ72" s="370" t="n"/>
      <c r="BA72" s="350" t="n"/>
      <c r="BB72" s="140" t="n"/>
      <c r="BC72" s="396" t="n"/>
      <c r="BD72" s="349" t="n"/>
      <c r="BE72" s="255" t="n"/>
      <c r="BF72" s="181" t="n"/>
      <c r="BG72" s="350" t="n"/>
      <c r="BH72" s="140" t="n"/>
      <c r="BI72" s="370" t="n"/>
      <c r="BJ72" s="349" t="n"/>
      <c r="BK72" s="140" t="n"/>
      <c r="BL72" s="370" t="n"/>
      <c r="BM72" s="272" t="n"/>
      <c r="BN72" s="283" t="n"/>
      <c r="BO72" s="274" t="n"/>
      <c r="BP72" s="277" t="n"/>
      <c r="BQ72" s="268">
        <f>AO72+AR72+AU72+AX72+BA72+BD72+BG72+BJ72+BM72+BP72</f>
        <v/>
      </c>
      <c r="BR72" s="269" t="n"/>
      <c r="BS72" s="284" t="inlineStr">
        <is>
          <t>СК-5</t>
        </is>
      </c>
      <c r="BT72" s="282">
        <f>Z72*0.22</f>
        <v/>
      </c>
    </row>
    <row r="73">
      <c r="A73" s="344" t="inlineStr">
        <is>
          <t>2.3.2</t>
        </is>
      </c>
      <c r="B73" s="289" t="n"/>
      <c r="C73" s="345" t="inlineStr">
        <is>
          <t>Курсовой проект по учебной дисциплине "Прикладная механика"</t>
        </is>
      </c>
      <c r="D73" s="266" t="n"/>
      <c r="E73" s="266" t="n"/>
      <c r="F73" s="266" t="n"/>
      <c r="G73" s="266" t="n"/>
      <c r="H73" s="266" t="n"/>
      <c r="I73" s="266" t="n"/>
      <c r="J73" s="266" t="n"/>
      <c r="K73" s="266" t="n"/>
      <c r="L73" s="266" t="n"/>
      <c r="M73" s="266" t="n"/>
      <c r="N73" s="266" t="n"/>
      <c r="O73" s="266" t="n"/>
      <c r="P73" s="266" t="n"/>
      <c r="Q73" s="266" t="n"/>
      <c r="R73" s="269" t="n"/>
      <c r="S73" s="267" t="n"/>
      <c r="T73" s="280" t="n"/>
      <c r="U73" s="269" t="n"/>
      <c r="V73" s="268" t="n"/>
      <c r="W73" s="269" t="n"/>
      <c r="X73" s="310" t="n">
        <v>40</v>
      </c>
      <c r="Y73" s="273" t="n"/>
      <c r="Z73" s="311" t="n"/>
      <c r="AA73" s="269" t="n"/>
      <c r="AB73" s="350" t="n"/>
      <c r="AC73" s="173" t="n"/>
      <c r="AD73" s="271" t="n"/>
      <c r="AE73" s="264" t="n"/>
      <c r="AF73" s="252" t="n"/>
      <c r="AG73" s="264" t="n"/>
      <c r="AH73" s="252" t="n"/>
      <c r="AI73" s="264" t="n"/>
      <c r="AJ73" s="277" t="n"/>
      <c r="AK73" s="269" t="n"/>
      <c r="AL73" s="272" t="n"/>
      <c r="AM73" s="271" t="n"/>
      <c r="AN73" s="274" t="n"/>
      <c r="AO73" s="272" t="n"/>
      <c r="AP73" s="271" t="n"/>
      <c r="AQ73" s="274" t="n"/>
      <c r="AR73" s="280" t="n"/>
      <c r="AS73" s="279" t="n"/>
      <c r="AT73" s="274" t="n"/>
      <c r="AU73" s="272" t="n"/>
      <c r="AV73" s="271" t="n">
        <v>40</v>
      </c>
      <c r="AW73" s="274" t="n"/>
      <c r="AX73" s="280" t="n">
        <v>1</v>
      </c>
      <c r="AY73" s="279" t="n"/>
      <c r="AZ73" s="274" t="n"/>
      <c r="BA73" s="272" t="n"/>
      <c r="BB73" s="283" t="n"/>
      <c r="BC73" s="274" t="n"/>
      <c r="BD73" s="280" t="n"/>
      <c r="BE73" s="283" t="n"/>
      <c r="BF73" s="274" t="n"/>
      <c r="BG73" s="272" t="n"/>
      <c r="BH73" s="283" t="n"/>
      <c r="BI73" s="274" t="n"/>
      <c r="BJ73" s="280" t="n"/>
      <c r="BK73" s="283" t="n"/>
      <c r="BL73" s="274" t="n"/>
      <c r="BM73" s="350" t="n"/>
      <c r="BN73" s="140" t="n"/>
      <c r="BO73" s="370" t="n"/>
      <c r="BP73" s="363" t="n"/>
      <c r="BQ73" s="268">
        <f>AO73+AR73+AU73+AX73+BA73+BD73+BG73+BJ73+BM73+BP73</f>
        <v/>
      </c>
      <c r="BR73" s="269" t="n"/>
      <c r="BS73" s="281" t="inlineStr">
        <is>
          <t>УК-1,5,6,
СК-5</t>
        </is>
      </c>
      <c r="BT73" s="282">
        <f>Z73*0.22</f>
        <v/>
      </c>
    </row>
    <row r="74">
      <c r="A74" s="344" t="inlineStr">
        <is>
          <t>2.3.3</t>
        </is>
      </c>
      <c r="B74" s="289" t="n"/>
      <c r="C74" s="345" t="inlineStr">
        <is>
          <t>Оборудование и проектирование предприятий отрасли</t>
        </is>
      </c>
      <c r="D74" s="266" t="n"/>
      <c r="E74" s="266" t="n"/>
      <c r="F74" s="266" t="n"/>
      <c r="G74" s="266" t="n"/>
      <c r="H74" s="266" t="n"/>
      <c r="I74" s="266" t="n"/>
      <c r="J74" s="266" t="n"/>
      <c r="K74" s="266" t="n"/>
      <c r="L74" s="266" t="n"/>
      <c r="M74" s="266" t="n"/>
      <c r="N74" s="266" t="n"/>
      <c r="O74" s="266" t="n"/>
      <c r="P74" s="266" t="n"/>
      <c r="Q74" s="266" t="n"/>
      <c r="R74" s="269" t="n"/>
      <c r="S74" s="10" t="n"/>
      <c r="T74" s="349" t="n">
        <v>7</v>
      </c>
      <c r="U74" s="190" t="n"/>
      <c r="V74" s="316" t="n"/>
      <c r="W74" s="190" t="n"/>
      <c r="X74" s="365" t="n">
        <v>216</v>
      </c>
      <c r="Y74" s="173" t="n"/>
      <c r="Z74" s="366" t="n">
        <v>108</v>
      </c>
      <c r="AA74" s="190" t="n"/>
      <c r="AB74" s="272">
        <f>AL74+AN74+AQ74+AT74+AW74+AZ74+BC74+BF74+BI74+BL74+BO74</f>
        <v/>
      </c>
      <c r="AC74" s="273" t="n"/>
      <c r="AD74" s="367" t="n">
        <v>14</v>
      </c>
      <c r="AE74" s="169" t="n"/>
      <c r="AF74" s="396" t="n"/>
      <c r="AG74" s="329" t="n"/>
      <c r="AH74" s="318" t="n">
        <v>10</v>
      </c>
      <c r="AI74" s="169" t="n"/>
      <c r="AJ74" s="368" t="n"/>
      <c r="AK74" s="190" t="n"/>
      <c r="AL74" s="350" t="n"/>
      <c r="AM74" s="351" t="n"/>
      <c r="AN74" s="370" t="n"/>
      <c r="AO74" s="350" t="n"/>
      <c r="AP74" s="351" t="n"/>
      <c r="AQ74" s="370" t="n"/>
      <c r="AR74" s="349" t="n"/>
      <c r="AS74" s="369" t="n"/>
      <c r="AT74" s="370" t="n"/>
      <c r="AU74" s="350" t="n"/>
      <c r="AV74" s="351" t="n"/>
      <c r="AW74" s="370" t="n"/>
      <c r="AX74" s="349" t="n"/>
      <c r="AY74" s="369" t="n"/>
      <c r="AZ74" s="370" t="n"/>
      <c r="BA74" s="350" t="n"/>
      <c r="BB74" s="140" t="n"/>
      <c r="BC74" s="370" t="n">
        <v>4</v>
      </c>
      <c r="BD74" s="349" t="n"/>
      <c r="BE74" s="140" t="n">
        <v>216</v>
      </c>
      <c r="BF74" s="370" t="n">
        <v>20</v>
      </c>
      <c r="BG74" s="350" t="n">
        <v>6</v>
      </c>
      <c r="BH74" s="140" t="n"/>
      <c r="BI74" s="370" t="n"/>
      <c r="BJ74" s="349" t="n"/>
      <c r="BK74" s="140" t="n"/>
      <c r="BL74" s="370" t="n"/>
      <c r="BM74" s="272" t="n"/>
      <c r="BN74" s="283" t="n"/>
      <c r="BO74" s="274" t="n"/>
      <c r="BP74" s="277" t="n"/>
      <c r="BQ74" s="268">
        <f>AO74+AR74+AU74+AX74+BA74+BD74+BG74+BJ74+BM74+BP74</f>
        <v/>
      </c>
      <c r="BR74" s="269" t="n"/>
      <c r="BS74" s="434" t="inlineStr">
        <is>
          <t>СК-6</t>
        </is>
      </c>
      <c r="BT74" s="282">
        <f>Z74*0.22</f>
        <v/>
      </c>
    </row>
    <row r="75">
      <c r="A75" s="352" t="inlineStr">
        <is>
          <t>2.4</t>
        </is>
      </c>
      <c r="B75" s="289" t="n"/>
      <c r="C75" s="353" t="inlineStr">
        <is>
          <t>Модуль "Химическая инженерия - 2"</t>
        </is>
      </c>
      <c r="D75" s="266" t="n"/>
      <c r="E75" s="266" t="n"/>
      <c r="F75" s="266" t="n"/>
      <c r="G75" s="266" t="n"/>
      <c r="H75" s="266" t="n"/>
      <c r="I75" s="266" t="n"/>
      <c r="J75" s="266" t="n"/>
      <c r="K75" s="266" t="n"/>
      <c r="L75" s="266" t="n"/>
      <c r="M75" s="266" t="n"/>
      <c r="N75" s="266" t="n"/>
      <c r="O75" s="266" t="n"/>
      <c r="P75" s="266" t="n"/>
      <c r="Q75" s="266" t="n"/>
      <c r="R75" s="269" t="n"/>
      <c r="S75" s="354" t="n"/>
      <c r="T75" s="359" t="n"/>
      <c r="U75" s="269" t="n"/>
      <c r="V75" s="355" t="n"/>
      <c r="W75" s="269" t="n"/>
      <c r="X75" s="356" t="n"/>
      <c r="Y75" s="273" t="n"/>
      <c r="Z75" s="357" t="n"/>
      <c r="AA75" s="269" t="n"/>
      <c r="AB75" s="350" t="n"/>
      <c r="AC75" s="173" t="n"/>
      <c r="AD75" s="358" t="n"/>
      <c r="AE75" s="264" t="n"/>
      <c r="AF75" s="362" t="n"/>
      <c r="AG75" s="264" t="n"/>
      <c r="AH75" s="286" t="n"/>
      <c r="AI75" s="264" t="n"/>
      <c r="AJ75" s="287" t="n"/>
      <c r="AK75" s="269" t="n"/>
      <c r="AL75" s="285" t="n"/>
      <c r="AM75" s="358" t="n"/>
      <c r="AN75" s="362" t="n"/>
      <c r="AO75" s="285" t="n"/>
      <c r="AP75" s="358" t="n"/>
      <c r="AQ75" s="362" t="n"/>
      <c r="AR75" s="359" t="n"/>
      <c r="AS75" s="360" t="n"/>
      <c r="AT75" s="362" t="n"/>
      <c r="AU75" s="285" t="n"/>
      <c r="AV75" s="358" t="n"/>
      <c r="AW75" s="362" t="n"/>
      <c r="AX75" s="359" t="n"/>
      <c r="AY75" s="360" t="n"/>
      <c r="AZ75" s="362" t="n"/>
      <c r="BA75" s="285" t="n"/>
      <c r="BB75" s="361" t="n"/>
      <c r="BC75" s="362" t="n"/>
      <c r="BD75" s="359" t="n"/>
      <c r="BE75" s="361" t="n"/>
      <c r="BF75" s="362" t="n"/>
      <c r="BG75" s="285" t="n"/>
      <c r="BH75" s="361" t="n"/>
      <c r="BI75" s="362" t="n"/>
      <c r="BJ75" s="359" t="n"/>
      <c r="BK75" s="361" t="n"/>
      <c r="BL75" s="362" t="n"/>
      <c r="BM75" s="372" t="n"/>
      <c r="BN75" s="152" t="n"/>
      <c r="BO75" s="383" t="n"/>
      <c r="BP75" s="375" t="n"/>
      <c r="BQ75" s="268" t="n"/>
      <c r="BR75" s="269" t="n"/>
      <c r="BS75" s="434" t="n"/>
      <c r="BT75" s="282">
        <f>Z75*0.22</f>
        <v/>
      </c>
    </row>
    <row r="76">
      <c r="A76" s="344" t="inlineStr">
        <is>
          <t>2.4.1</t>
        </is>
      </c>
      <c r="B76" s="289" t="n"/>
      <c r="C76" s="345" t="inlineStr">
        <is>
          <t>Общая химическая технология</t>
        </is>
      </c>
      <c r="D76" s="266" t="n"/>
      <c r="E76" s="266" t="n"/>
      <c r="F76" s="266" t="n"/>
      <c r="G76" s="266" t="n"/>
      <c r="H76" s="266" t="n"/>
      <c r="I76" s="266" t="n"/>
      <c r="J76" s="266" t="n"/>
      <c r="K76" s="266" t="n"/>
      <c r="L76" s="266" t="n"/>
      <c r="M76" s="266" t="n"/>
      <c r="N76" s="266" t="n"/>
      <c r="O76" s="266" t="n"/>
      <c r="P76" s="266" t="n"/>
      <c r="Q76" s="266" t="n"/>
      <c r="R76" s="269" t="n"/>
      <c r="S76" s="10" t="n"/>
      <c r="T76" s="349" t="n">
        <v>4</v>
      </c>
      <c r="U76" s="190" t="n"/>
      <c r="V76" s="316" t="n"/>
      <c r="W76" s="190" t="n"/>
      <c r="X76" s="365" t="n">
        <v>108</v>
      </c>
      <c r="Y76" s="173" t="n"/>
      <c r="Z76" s="366" t="n">
        <v>72</v>
      </c>
      <c r="AA76" s="190" t="n"/>
      <c r="AB76" s="272">
        <f>AL76+AN76+AQ76+AT76+AW76+AZ76+BC76+BF76+BI76+BL76+BO76</f>
        <v/>
      </c>
      <c r="AC76" s="273" t="n"/>
      <c r="AD76" s="367" t="n">
        <v>8</v>
      </c>
      <c r="AE76" s="169" t="n"/>
      <c r="AF76" s="454" t="n">
        <v>6</v>
      </c>
      <c r="AG76" s="169" t="n"/>
      <c r="AH76" s="318" t="n">
        <v>2</v>
      </c>
      <c r="AI76" s="169" t="n"/>
      <c r="AJ76" s="368" t="n"/>
      <c r="AK76" s="190" t="n"/>
      <c r="AL76" s="350" t="n"/>
      <c r="AM76" s="351" t="n"/>
      <c r="AN76" s="370" t="n"/>
      <c r="AO76" s="350" t="n"/>
      <c r="AP76" s="351" t="n"/>
      <c r="AQ76" s="370" t="n"/>
      <c r="AR76" s="349" t="n"/>
      <c r="AS76" s="369" t="n"/>
      <c r="AT76" s="370" t="n">
        <v>4</v>
      </c>
      <c r="AU76" s="350" t="n"/>
      <c r="AV76" s="351" t="n">
        <v>108</v>
      </c>
      <c r="AW76" s="370" t="n">
        <v>12</v>
      </c>
      <c r="AX76" s="349" t="n">
        <v>3</v>
      </c>
      <c r="AY76" s="369" t="n"/>
      <c r="AZ76" s="370" t="n"/>
      <c r="BA76" s="350" t="n"/>
      <c r="BB76" s="140" t="n"/>
      <c r="BC76" s="370" t="n"/>
      <c r="BD76" s="349" t="n"/>
      <c r="BE76" s="140" t="n"/>
      <c r="BF76" s="370" t="n"/>
      <c r="BG76" s="350" t="n"/>
      <c r="BH76" s="140" t="n"/>
      <c r="BI76" s="370" t="n"/>
      <c r="BJ76" s="349" t="n"/>
      <c r="BK76" s="140" t="n"/>
      <c r="BL76" s="370" t="n"/>
      <c r="BM76" s="272" t="n"/>
      <c r="BN76" s="283" t="n"/>
      <c r="BO76" s="274" t="n"/>
      <c r="BP76" s="277" t="n"/>
      <c r="BQ76" s="268">
        <f>AO76+AR76+AU76+AX76+BA76+BD76+BG76+BJ76+BM76+BP76</f>
        <v/>
      </c>
      <c r="BR76" s="269" t="n"/>
      <c r="BS76" s="434" t="inlineStr">
        <is>
          <t>СК-7</t>
        </is>
      </c>
      <c r="BT76" s="282">
        <f>Z76*0.22</f>
        <v/>
      </c>
    </row>
    <row r="77">
      <c r="A77" s="312" t="inlineStr">
        <is>
          <t>2.4.2</t>
        </is>
      </c>
      <c r="B77" s="269" t="n"/>
      <c r="C77" s="345" t="inlineStr">
        <is>
          <t>Минералогия и петрография</t>
        </is>
      </c>
      <c r="D77" s="266" t="n"/>
      <c r="E77" s="266" t="n"/>
      <c r="F77" s="266" t="n"/>
      <c r="G77" s="266" t="n"/>
      <c r="H77" s="266" t="n"/>
      <c r="I77" s="266" t="n"/>
      <c r="J77" s="266" t="n"/>
      <c r="K77" s="266" t="n"/>
      <c r="L77" s="266" t="n"/>
      <c r="M77" s="266" t="n"/>
      <c r="N77" s="266" t="n"/>
      <c r="O77" s="266" t="n"/>
      <c r="P77" s="266" t="n"/>
      <c r="Q77" s="266" t="n"/>
      <c r="R77" s="269" t="n"/>
      <c r="S77" s="267" t="n"/>
      <c r="T77" s="280" t="n">
        <v>4</v>
      </c>
      <c r="U77" s="269" t="n"/>
      <c r="V77" s="268" t="n"/>
      <c r="W77" s="269" t="n"/>
      <c r="X77" s="310" t="n">
        <v>108</v>
      </c>
      <c r="Y77" s="273" t="n"/>
      <c r="Z77" s="311" t="n">
        <v>72</v>
      </c>
      <c r="AA77" s="269" t="n"/>
      <c r="AB77" s="350">
        <f>AL77+AN77+AQ77+AT77+AW77+AZ77+BC77+BF77+BI77+BL77+BO77</f>
        <v/>
      </c>
      <c r="AC77" s="173" t="n"/>
      <c r="AD77" s="271" t="n">
        <v>8</v>
      </c>
      <c r="AE77" s="264" t="n"/>
      <c r="AF77" s="274" t="n">
        <v>8</v>
      </c>
      <c r="AG77" s="264" t="n"/>
      <c r="AH77" s="252" t="n"/>
      <c r="AI77" s="264" t="n"/>
      <c r="AJ77" s="277" t="n"/>
      <c r="AK77" s="269" t="n"/>
      <c r="AL77" s="272" t="n"/>
      <c r="AM77" s="271" t="n"/>
      <c r="AN77" s="274" t="n"/>
      <c r="AO77" s="272" t="n"/>
      <c r="AP77" s="271" t="n"/>
      <c r="AQ77" s="274" t="n"/>
      <c r="AR77" s="280" t="n"/>
      <c r="AS77" s="279" t="n"/>
      <c r="AT77" s="274" t="n">
        <v>4</v>
      </c>
      <c r="AU77" s="272" t="n"/>
      <c r="AV77" s="271" t="n">
        <v>108</v>
      </c>
      <c r="AW77" s="274" t="n">
        <v>12</v>
      </c>
      <c r="AX77" s="280" t="n">
        <v>3</v>
      </c>
      <c r="AY77" s="279" t="n"/>
      <c r="AZ77" s="274" t="n"/>
      <c r="BA77" s="272" t="n"/>
      <c r="BB77" s="283" t="n"/>
      <c r="BC77" s="274" t="n"/>
      <c r="BD77" s="280" t="n"/>
      <c r="BE77" s="283" t="n"/>
      <c r="BF77" s="274" t="n"/>
      <c r="BG77" s="272" t="n"/>
      <c r="BH77" s="283" t="n"/>
      <c r="BI77" s="274" t="n"/>
      <c r="BJ77" s="280" t="n"/>
      <c r="BK77" s="283" t="n"/>
      <c r="BL77" s="274" t="n"/>
      <c r="BM77" s="350" t="n"/>
      <c r="BN77" s="140" t="n"/>
      <c r="BO77" s="370" t="n"/>
      <c r="BP77" s="455" t="n"/>
      <c r="BQ77" s="268">
        <f>AO77+AR77+AU77+AX77+BA77+BD77+BG77+BJ77+BM77+BP77</f>
        <v/>
      </c>
      <c r="BR77" s="269" t="n"/>
      <c r="BS77" s="434" t="inlineStr">
        <is>
          <t>СК-8</t>
        </is>
      </c>
      <c r="BT77" s="282">
        <f>Z77*0.22</f>
        <v/>
      </c>
    </row>
    <row r="78">
      <c r="A78" s="385" t="inlineStr">
        <is>
          <t>2.4.3</t>
        </is>
      </c>
      <c r="B78" s="190" t="n"/>
      <c r="C78" s="347" t="inlineStr">
        <is>
          <t>Моделирование и оптимизация химико-технологических процессов в отрасли</t>
        </is>
      </c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190" t="n"/>
      <c r="S78" s="10" t="n"/>
      <c r="T78" s="349" t="n"/>
      <c r="U78" s="190" t="n"/>
      <c r="V78" s="316" t="n">
        <v>5</v>
      </c>
      <c r="W78" s="190" t="n"/>
      <c r="X78" s="365" t="n">
        <v>108</v>
      </c>
      <c r="Y78" s="173" t="n"/>
      <c r="Z78" s="366" t="n">
        <v>72</v>
      </c>
      <c r="AA78" s="190" t="n"/>
      <c r="AB78" s="272">
        <f>AL78+AN78+AQ78+AT78+AW78+AZ78+BC78+BF78+BI78+BL78+BO78</f>
        <v/>
      </c>
      <c r="AC78" s="273" t="n"/>
      <c r="AD78" s="317" t="n">
        <v>8</v>
      </c>
      <c r="AE78" s="329" t="n"/>
      <c r="AF78" s="454" t="n">
        <v>8</v>
      </c>
      <c r="AG78" s="169" t="n"/>
      <c r="AH78" s="318" t="n"/>
      <c r="AI78" s="169" t="n"/>
      <c r="AJ78" s="368" t="n"/>
      <c r="AK78" s="190" t="n"/>
      <c r="AL78" s="350" t="n"/>
      <c r="AM78" s="351" t="n"/>
      <c r="AN78" s="370" t="n"/>
      <c r="AO78" s="350" t="n"/>
      <c r="AP78" s="351" t="n"/>
      <c r="AQ78" s="370" t="n"/>
      <c r="AR78" s="349" t="n"/>
      <c r="AS78" s="369" t="n"/>
      <c r="AT78" s="370" t="n"/>
      <c r="AU78" s="350" t="n"/>
      <c r="AV78" s="351" t="n"/>
      <c r="AW78" s="370" t="n">
        <v>8</v>
      </c>
      <c r="AX78" s="349" t="n"/>
      <c r="AY78" s="369" t="n">
        <v>108</v>
      </c>
      <c r="AZ78" s="370" t="n">
        <v>8</v>
      </c>
      <c r="BA78" s="350" t="n">
        <v>3</v>
      </c>
      <c r="BB78" s="140" t="n"/>
      <c r="BC78" s="370" t="n"/>
      <c r="BD78" s="349" t="n"/>
      <c r="BE78" s="140" t="n"/>
      <c r="BF78" s="370" t="n"/>
      <c r="BG78" s="350" t="n"/>
      <c r="BH78" s="140" t="n"/>
      <c r="BI78" s="370" t="n"/>
      <c r="BJ78" s="349" t="n"/>
      <c r="BK78" s="140" t="n"/>
      <c r="BL78" s="370" t="n"/>
      <c r="BM78" s="272" t="n"/>
      <c r="BN78" s="283" t="n"/>
      <c r="BO78" s="274" t="n"/>
      <c r="BP78" s="277" t="n"/>
      <c r="BQ78" s="268">
        <f>AO78+AR78+AU78+AX78+BA78+BD78+BG78+BJ78+BM78+BP78</f>
        <v/>
      </c>
      <c r="BR78" s="269" t="n"/>
      <c r="BS78" s="434" t="inlineStr">
        <is>
          <t>СК-9</t>
        </is>
      </c>
      <c r="BT78" s="282">
        <f>Z78*0.22</f>
        <v/>
      </c>
    </row>
    <row r="79">
      <c r="A79" s="344" t="inlineStr">
        <is>
          <t>2.4.4</t>
        </is>
      </c>
      <c r="B79" s="289" t="n"/>
      <c r="C79" s="345" t="inlineStr">
        <is>
          <t>Системы автоматического проектирования в отрасли / Тепловые процессы и технологии силикатных материалов</t>
        </is>
      </c>
      <c r="D79" s="266" t="n"/>
      <c r="E79" s="266" t="n"/>
      <c r="F79" s="266" t="n"/>
      <c r="G79" s="266" t="n"/>
      <c r="H79" s="266" t="n"/>
      <c r="I79" s="266" t="n"/>
      <c r="J79" s="266" t="n"/>
      <c r="K79" s="266" t="n"/>
      <c r="L79" s="266" t="n"/>
      <c r="M79" s="266" t="n"/>
      <c r="N79" s="266" t="n"/>
      <c r="O79" s="266" t="n"/>
      <c r="P79" s="266" t="n"/>
      <c r="Q79" s="266" t="n"/>
      <c r="R79" s="269" t="n"/>
      <c r="S79" s="267" t="n"/>
      <c r="T79" s="280" t="n">
        <v>8</v>
      </c>
      <c r="U79" s="269" t="n"/>
      <c r="V79" s="268" t="n"/>
      <c r="W79" s="269" t="n"/>
      <c r="X79" s="310" t="n">
        <v>108</v>
      </c>
      <c r="Y79" s="273" t="n"/>
      <c r="Z79" s="311" t="n">
        <v>72</v>
      </c>
      <c r="AA79" s="269" t="n"/>
      <c r="AB79" s="272">
        <f>AL79+AN79+AQ79+AT79+AW79+AZ79+BC79+BF79+BI79+BL79+BO79</f>
        <v/>
      </c>
      <c r="AC79" s="273" t="n"/>
      <c r="AD79" s="271" t="n">
        <v>8</v>
      </c>
      <c r="AE79" s="264" t="n"/>
      <c r="AF79" s="274" t="n"/>
      <c r="AG79" s="264" t="n"/>
      <c r="AH79" s="252" t="n">
        <v>8</v>
      </c>
      <c r="AI79" s="264" t="n"/>
      <c r="AJ79" s="277" t="n"/>
      <c r="AK79" s="269" t="n"/>
      <c r="AL79" s="272" t="n"/>
      <c r="AM79" s="271" t="n"/>
      <c r="AN79" s="274" t="n"/>
      <c r="AO79" s="272" t="n"/>
      <c r="AP79" s="271" t="n"/>
      <c r="AQ79" s="274" t="n"/>
      <c r="AR79" s="280" t="n"/>
      <c r="AS79" s="279" t="n"/>
      <c r="AT79" s="274" t="n"/>
      <c r="AU79" s="272" t="n"/>
      <c r="AV79" s="271" t="n"/>
      <c r="AW79" s="274" t="n"/>
      <c r="AX79" s="280" t="n"/>
      <c r="AY79" s="279" t="n"/>
      <c r="AZ79" s="274" t="n"/>
      <c r="BA79" s="272" t="n"/>
      <c r="BB79" s="283" t="n"/>
      <c r="BC79" s="274" t="n"/>
      <c r="BD79" s="280" t="n"/>
      <c r="BE79" s="283" t="n"/>
      <c r="BF79" s="274" t="n">
        <v>2</v>
      </c>
      <c r="BG79" s="272" t="n"/>
      <c r="BH79" s="283" t="n">
        <v>108</v>
      </c>
      <c r="BI79" s="274" t="n">
        <v>14</v>
      </c>
      <c r="BJ79" s="280" t="n">
        <v>3</v>
      </c>
      <c r="BK79" s="283" t="n"/>
      <c r="BL79" s="274" t="n"/>
      <c r="BM79" s="319" t="n"/>
      <c r="BN79" s="259" t="n"/>
      <c r="BO79" s="182" t="n"/>
      <c r="BP79" s="257" t="n"/>
      <c r="BQ79" s="252">
        <f>AO79+AR79+AU79+AX79+BA79+BD79+BG79+BJ79+BM79+BP79</f>
        <v/>
      </c>
      <c r="BR79" s="264" t="n"/>
      <c r="BS79" s="284" t="inlineStr">
        <is>
          <t>СК-10/
СК-11</t>
        </is>
      </c>
      <c r="BT79" s="282">
        <f>Z79*0.22</f>
        <v/>
      </c>
    </row>
    <row r="80">
      <c r="A80" s="307" t="inlineStr">
        <is>
          <t>2.5</t>
        </is>
      </c>
      <c r="B80" s="269" t="n"/>
      <c r="C80" s="353" t="inlineStr">
        <is>
          <t>Модуль "Экономика и организация производства"</t>
        </is>
      </c>
      <c r="D80" s="266" t="n"/>
      <c r="E80" s="266" t="n"/>
      <c r="F80" s="266" t="n"/>
      <c r="G80" s="266" t="n"/>
      <c r="H80" s="266" t="n"/>
      <c r="I80" s="266" t="n"/>
      <c r="J80" s="266" t="n"/>
      <c r="K80" s="266" t="n"/>
      <c r="L80" s="266" t="n"/>
      <c r="M80" s="266" t="n"/>
      <c r="N80" s="266" t="n"/>
      <c r="O80" s="266" t="n"/>
      <c r="P80" s="266" t="n"/>
      <c r="Q80" s="266" t="n"/>
      <c r="R80" s="269" t="n"/>
      <c r="S80" s="47" t="n"/>
      <c r="T80" s="376" t="n"/>
      <c r="U80" s="190" t="n"/>
      <c r="V80" s="456" t="n"/>
      <c r="W80" s="190" t="n"/>
      <c r="X80" s="378" t="n"/>
      <c r="Y80" s="173" t="n"/>
      <c r="Z80" s="379" t="n"/>
      <c r="AA80" s="190" t="n"/>
      <c r="AB80" s="350" t="n"/>
      <c r="AC80" s="173" t="n"/>
      <c r="AD80" s="380" t="n"/>
      <c r="AE80" s="169" t="n"/>
      <c r="AF80" s="457" t="n"/>
      <c r="AG80" s="169" t="n"/>
      <c r="AH80" s="374" t="n"/>
      <c r="AI80" s="169" t="n"/>
      <c r="AJ80" s="381" t="n"/>
      <c r="AK80" s="190" t="n"/>
      <c r="AL80" s="372" t="n"/>
      <c r="AM80" s="373" t="n"/>
      <c r="AN80" s="383" t="n"/>
      <c r="AO80" s="372" t="n"/>
      <c r="AP80" s="373" t="n"/>
      <c r="AQ80" s="383" t="n"/>
      <c r="AR80" s="376" t="n"/>
      <c r="AS80" s="382" t="n"/>
      <c r="AT80" s="383" t="n"/>
      <c r="AU80" s="372" t="n"/>
      <c r="AV80" s="373" t="n"/>
      <c r="AW80" s="383" t="n"/>
      <c r="AX80" s="376" t="n"/>
      <c r="AY80" s="382" t="n"/>
      <c r="AZ80" s="383" t="n"/>
      <c r="BA80" s="372" t="n"/>
      <c r="BB80" s="152" t="n"/>
      <c r="BC80" s="383" t="n"/>
      <c r="BD80" s="376" t="n"/>
      <c r="BE80" s="152" t="n"/>
      <c r="BF80" s="383" t="n"/>
      <c r="BG80" s="372" t="n"/>
      <c r="BH80" s="152" t="n"/>
      <c r="BI80" s="383" t="n"/>
      <c r="BJ80" s="376" t="n"/>
      <c r="BK80" s="152" t="n"/>
      <c r="BL80" s="383" t="n"/>
      <c r="BM80" s="285" t="n"/>
      <c r="BN80" s="361" t="n"/>
      <c r="BO80" s="362" t="n"/>
      <c r="BP80" s="287" t="n"/>
      <c r="BQ80" s="252" t="n"/>
      <c r="BR80" s="264" t="n"/>
      <c r="BS80" s="284" t="inlineStr">
        <is>
          <t>СК-12</t>
        </is>
      </c>
      <c r="BT80" s="282">
        <f>Z80*0.22</f>
        <v/>
      </c>
    </row>
    <row r="81">
      <c r="A81" s="385" t="inlineStr">
        <is>
          <t>2.5.1</t>
        </is>
      </c>
      <c r="B81" s="190" t="n"/>
      <c r="C81" s="345" t="inlineStr">
        <is>
          <t>Экономика отрасли</t>
        </is>
      </c>
      <c r="D81" s="266" t="n"/>
      <c r="E81" s="266" t="n"/>
      <c r="F81" s="266" t="n"/>
      <c r="G81" s="266" t="n"/>
      <c r="H81" s="266" t="n"/>
      <c r="I81" s="266" t="n"/>
      <c r="J81" s="266" t="n"/>
      <c r="K81" s="266" t="n"/>
      <c r="L81" s="266" t="n"/>
      <c r="M81" s="266" t="n"/>
      <c r="N81" s="266" t="n"/>
      <c r="O81" s="266" t="n"/>
      <c r="P81" s="266" t="n"/>
      <c r="Q81" s="266" t="n"/>
      <c r="R81" s="269" t="n"/>
      <c r="S81" s="267" t="n"/>
      <c r="T81" s="280" t="n">
        <v>9</v>
      </c>
      <c r="U81" s="269" t="n"/>
      <c r="V81" s="268" t="n"/>
      <c r="W81" s="269" t="n"/>
      <c r="X81" s="310" t="n">
        <v>108</v>
      </c>
      <c r="Y81" s="273" t="n"/>
      <c r="Z81" s="311" t="n">
        <v>72</v>
      </c>
      <c r="AA81" s="269" t="n"/>
      <c r="AB81" s="272">
        <f>AL81+AN81+AQ81+AT81+AW81+AZ81+BC81+BF81+BI81+BL81+BO81</f>
        <v/>
      </c>
      <c r="AC81" s="273" t="n"/>
      <c r="AD81" s="271" t="n">
        <v>8</v>
      </c>
      <c r="AE81" s="264" t="n"/>
      <c r="AF81" s="274" t="n"/>
      <c r="AG81" s="264" t="n"/>
      <c r="AH81" s="252" t="n">
        <v>8</v>
      </c>
      <c r="AI81" s="264" t="n"/>
      <c r="AJ81" s="277" t="n"/>
      <c r="AK81" s="269" t="n"/>
      <c r="AL81" s="272" t="n"/>
      <c r="AM81" s="271" t="n"/>
      <c r="AN81" s="274" t="n"/>
      <c r="AO81" s="272" t="n"/>
      <c r="AP81" s="271" t="n"/>
      <c r="AQ81" s="274" t="n"/>
      <c r="AR81" s="280" t="n"/>
      <c r="AS81" s="279" t="n"/>
      <c r="AT81" s="274" t="n"/>
      <c r="AU81" s="272" t="n"/>
      <c r="AV81" s="271" t="n"/>
      <c r="AW81" s="274" t="n"/>
      <c r="AX81" s="280" t="n"/>
      <c r="AY81" s="279" t="n"/>
      <c r="AZ81" s="274" t="n"/>
      <c r="BA81" s="272" t="n"/>
      <c r="BB81" s="283" t="n"/>
      <c r="BC81" s="274" t="n"/>
      <c r="BD81" s="280" t="n"/>
      <c r="BE81" s="283" t="n"/>
      <c r="BF81" s="274" t="n"/>
      <c r="BG81" s="272" t="n"/>
      <c r="BH81" s="283" t="n"/>
      <c r="BI81" s="274" t="n">
        <v>4</v>
      </c>
      <c r="BJ81" s="280" t="n"/>
      <c r="BK81" s="283" t="n">
        <v>108</v>
      </c>
      <c r="BL81" s="274" t="n">
        <v>12</v>
      </c>
      <c r="BM81" s="350" t="n">
        <v>3</v>
      </c>
      <c r="BN81" s="140" t="n"/>
      <c r="BO81" s="370" t="n"/>
      <c r="BP81" s="363" t="n"/>
      <c r="BQ81" s="252">
        <f>AO81+AR81+AU81+AX81+BA81+BD81+BG81+BJ81+BM81+BP81</f>
        <v/>
      </c>
      <c r="BR81" s="264" t="n"/>
      <c r="BS81" s="284" t="n"/>
      <c r="BT81" s="282">
        <f>Z81*0.22</f>
        <v/>
      </c>
    </row>
    <row r="82">
      <c r="A82" s="312" t="inlineStr">
        <is>
          <t>2.5.2</t>
        </is>
      </c>
      <c r="B82" s="269" t="n"/>
      <c r="C82" s="345" t="inlineStr">
        <is>
          <t>Организация производства и управление предприятием</t>
        </is>
      </c>
      <c r="D82" s="266" t="n"/>
      <c r="E82" s="266" t="n"/>
      <c r="F82" s="266" t="n"/>
      <c r="G82" s="266" t="n"/>
      <c r="H82" s="266" t="n"/>
      <c r="I82" s="266" t="n"/>
      <c r="J82" s="266" t="n"/>
      <c r="K82" s="266" t="n"/>
      <c r="L82" s="266" t="n"/>
      <c r="M82" s="266" t="n"/>
      <c r="N82" s="266" t="n"/>
      <c r="O82" s="266" t="n"/>
      <c r="P82" s="266" t="n"/>
      <c r="Q82" s="266" t="n"/>
      <c r="R82" s="269" t="n"/>
      <c r="S82" s="267" t="n"/>
      <c r="T82" s="280" t="n">
        <v>10</v>
      </c>
      <c r="U82" s="269" t="n"/>
      <c r="V82" s="268" t="n"/>
      <c r="W82" s="269" t="n"/>
      <c r="X82" s="310" t="n">
        <v>108</v>
      </c>
      <c r="Y82" s="273" t="n"/>
      <c r="Z82" s="311" t="n">
        <v>54</v>
      </c>
      <c r="AA82" s="269" t="n"/>
      <c r="AB82" s="272">
        <f>AL82+AN82+AQ82+AT82+AW82+AZ82+BC82+BF82+BI82+BL82+BO82</f>
        <v/>
      </c>
      <c r="AC82" s="273" t="n"/>
      <c r="AD82" s="271" t="n">
        <v>8</v>
      </c>
      <c r="AE82" s="264" t="n"/>
      <c r="AF82" s="274" t="n"/>
      <c r="AG82" s="264" t="n"/>
      <c r="AH82" s="252" t="n">
        <v>8</v>
      </c>
      <c r="AI82" s="264" t="n"/>
      <c r="AJ82" s="277" t="n"/>
      <c r="AK82" s="269" t="n"/>
      <c r="AL82" s="272" t="n"/>
      <c r="AM82" s="271" t="n"/>
      <c r="AN82" s="274" t="n"/>
      <c r="AO82" s="272" t="n"/>
      <c r="AP82" s="271" t="n"/>
      <c r="AQ82" s="274" t="n"/>
      <c r="AR82" s="280" t="n"/>
      <c r="AS82" s="279" t="n"/>
      <c r="AT82" s="274" t="n"/>
      <c r="AU82" s="272" t="n"/>
      <c r="AV82" s="271" t="n"/>
      <c r="AW82" s="274" t="n"/>
      <c r="AX82" s="280" t="n"/>
      <c r="AY82" s="279" t="n"/>
      <c r="AZ82" s="274" t="n"/>
      <c r="BA82" s="272" t="n"/>
      <c r="BB82" s="283" t="n"/>
      <c r="BC82" s="274" t="n"/>
      <c r="BD82" s="280" t="n"/>
      <c r="BE82" s="283" t="n"/>
      <c r="BF82" s="274" t="n"/>
      <c r="BG82" s="272" t="n"/>
      <c r="BH82" s="283" t="n"/>
      <c r="BI82" s="274" t="n"/>
      <c r="BJ82" s="280" t="n"/>
      <c r="BK82" s="283" t="n"/>
      <c r="BL82" s="274" t="n">
        <v>4</v>
      </c>
      <c r="BM82" s="272" t="n"/>
      <c r="BN82" s="283" t="n">
        <v>108</v>
      </c>
      <c r="BO82" s="274" t="n">
        <v>12</v>
      </c>
      <c r="BP82" s="277" t="n">
        <v>3</v>
      </c>
      <c r="BQ82" s="252">
        <f>AO82+AR82+AU82+AX82+BA82+BD82+BG82+BJ82+BM82+BP82</f>
        <v/>
      </c>
      <c r="BR82" s="264" t="n"/>
      <c r="BS82" s="284" t="n"/>
      <c r="BT82" s="282">
        <f>Z82*0.22</f>
        <v/>
      </c>
    </row>
    <row r="83">
      <c r="A83" s="312" t="inlineStr">
        <is>
          <t>2.5.3</t>
        </is>
      </c>
      <c r="B83" s="269" t="n"/>
      <c r="C83" s="345" t="inlineStr">
        <is>
          <t>Курсовая работа по учебной дисциплине "Организация производства и управление предприятием"</t>
        </is>
      </c>
      <c r="D83" s="266" t="n"/>
      <c r="E83" s="266" t="n"/>
      <c r="F83" s="266" t="n"/>
      <c r="G83" s="266" t="n"/>
      <c r="H83" s="266" t="n"/>
      <c r="I83" s="266" t="n"/>
      <c r="J83" s="266" t="n"/>
      <c r="K83" s="266" t="n"/>
      <c r="L83" s="266" t="n"/>
      <c r="M83" s="266" t="n"/>
      <c r="N83" s="266" t="n"/>
      <c r="O83" s="266" t="n"/>
      <c r="P83" s="266" t="n"/>
      <c r="Q83" s="266" t="n"/>
      <c r="R83" s="269" t="n"/>
      <c r="S83" s="267" t="n"/>
      <c r="T83" s="268" t="n"/>
      <c r="U83" s="269" t="n"/>
      <c r="V83" s="268" t="n"/>
      <c r="W83" s="269" t="n"/>
      <c r="X83" s="310" t="n">
        <v>30</v>
      </c>
      <c r="Y83" s="273" t="n"/>
      <c r="Z83" s="311" t="n"/>
      <c r="AA83" s="269" t="n"/>
      <c r="AB83" s="272" t="n"/>
      <c r="AC83" s="273" t="n"/>
      <c r="AD83" s="271" t="n"/>
      <c r="AE83" s="264" t="n"/>
      <c r="AF83" s="274" t="n"/>
      <c r="AG83" s="264" t="n"/>
      <c r="AH83" s="274" t="n"/>
      <c r="AI83" s="264" t="n"/>
      <c r="AJ83" s="277" t="n"/>
      <c r="AK83" s="269" t="n"/>
      <c r="AL83" s="272" t="n"/>
      <c r="AM83" s="271" t="n"/>
      <c r="AN83" s="274" t="n"/>
      <c r="AO83" s="272" t="n"/>
      <c r="AP83" s="271" t="n"/>
      <c r="AQ83" s="274" t="n"/>
      <c r="AR83" s="280" t="n"/>
      <c r="AS83" s="279" t="n"/>
      <c r="AT83" s="274" t="n"/>
      <c r="AU83" s="272" t="n"/>
      <c r="AV83" s="271" t="n"/>
      <c r="AW83" s="274" t="n"/>
      <c r="AX83" s="280" t="n"/>
      <c r="AY83" s="279" t="n"/>
      <c r="AZ83" s="274" t="n"/>
      <c r="BA83" s="272" t="n"/>
      <c r="BB83" s="283" t="n"/>
      <c r="BC83" s="274" t="n"/>
      <c r="BD83" s="280" t="n"/>
      <c r="BE83" s="283" t="n"/>
      <c r="BF83" s="274" t="n"/>
      <c r="BG83" s="272" t="n"/>
      <c r="BH83" s="283" t="n"/>
      <c r="BI83" s="274" t="n"/>
      <c r="BJ83" s="280" t="n"/>
      <c r="BK83" s="283" t="n"/>
      <c r="BL83" s="182" t="n"/>
      <c r="BM83" s="350" t="n"/>
      <c r="BN83" s="140" t="n">
        <v>30</v>
      </c>
      <c r="BO83" s="370" t="n"/>
      <c r="BP83" s="363" t="n">
        <v>1</v>
      </c>
      <c r="BQ83" s="279">
        <f>AO83+AR83+AU83+AX83+BA83+BD83+BG83+BJ83+BM83+BP83</f>
        <v/>
      </c>
      <c r="BR83" s="264" t="n"/>
      <c r="BS83" s="281" t="inlineStr">
        <is>
          <t>УК-1,5,6</t>
        </is>
      </c>
      <c r="BT83" s="282">
        <f>Z83*0.22</f>
        <v/>
      </c>
    </row>
    <row r="84">
      <c r="A84" s="312" t="inlineStr">
        <is>
          <t>2.5.4</t>
        </is>
      </c>
      <c r="B84" s="269" t="n"/>
      <c r="C84" s="345" t="inlineStr">
        <is>
          <t>Маркетинг с основами логистики</t>
        </is>
      </c>
      <c r="D84" s="266" t="n"/>
      <c r="E84" s="266" t="n"/>
      <c r="F84" s="266" t="n"/>
      <c r="G84" s="266" t="n"/>
      <c r="H84" s="266" t="n"/>
      <c r="I84" s="266" t="n"/>
      <c r="J84" s="266" t="n"/>
      <c r="K84" s="266" t="n"/>
      <c r="L84" s="266" t="n"/>
      <c r="M84" s="266" t="n"/>
      <c r="N84" s="266" t="n"/>
      <c r="O84" s="266" t="n"/>
      <c r="P84" s="266" t="n"/>
      <c r="Q84" s="266" t="n"/>
      <c r="R84" s="269" t="n"/>
      <c r="S84" s="458" t="n"/>
      <c r="T84" s="459" t="n"/>
      <c r="U84" s="333" t="n"/>
      <c r="V84" s="459" t="n">
        <v>10</v>
      </c>
      <c r="W84" s="333" t="n"/>
      <c r="X84" s="251" t="n">
        <v>102</v>
      </c>
      <c r="Y84" s="337" t="n"/>
      <c r="Z84" s="460" t="n">
        <v>36</v>
      </c>
      <c r="AA84" s="333" t="n"/>
      <c r="AB84" s="350">
        <f>AL84+AN84+AQ84+AT84+AW84+AZ84+BC84+BF84+BI84+BL84+BO84</f>
        <v/>
      </c>
      <c r="AC84" s="173" t="n"/>
      <c r="AD84" s="461" t="n">
        <v>4</v>
      </c>
      <c r="AE84" s="200" t="n"/>
      <c r="AF84" s="182" t="n"/>
      <c r="AG84" s="200" t="n"/>
      <c r="AH84" s="182" t="n">
        <v>4</v>
      </c>
      <c r="AI84" s="200" t="n"/>
      <c r="AJ84" s="257" t="n"/>
      <c r="AK84" s="333" t="n"/>
      <c r="AL84" s="275" t="n"/>
      <c r="AM84" s="271" t="n"/>
      <c r="AN84" s="274" t="n"/>
      <c r="AO84" s="272" t="n"/>
      <c r="AP84" s="271" t="n"/>
      <c r="AQ84" s="274" t="n"/>
      <c r="AR84" s="280" t="n"/>
      <c r="AS84" s="279" t="n"/>
      <c r="AT84" s="274" t="n"/>
      <c r="AU84" s="272" t="n"/>
      <c r="AV84" s="271" t="n"/>
      <c r="AW84" s="274" t="n"/>
      <c r="AX84" s="280" t="n"/>
      <c r="AY84" s="279" t="n"/>
      <c r="AZ84" s="274" t="n"/>
      <c r="BA84" s="272" t="n"/>
      <c r="BB84" s="283" t="n"/>
      <c r="BC84" s="274" t="n"/>
      <c r="BD84" s="280" t="n"/>
      <c r="BE84" s="283" t="n"/>
      <c r="BF84" s="274" t="n"/>
      <c r="BG84" s="272" t="n"/>
      <c r="BH84" s="283" t="n"/>
      <c r="BI84" s="274" t="n"/>
      <c r="BJ84" s="280" t="n"/>
      <c r="BK84" s="252" t="n"/>
      <c r="BL84" s="274" t="n">
        <v>2</v>
      </c>
      <c r="BM84" s="272" t="n"/>
      <c r="BN84" s="283" t="n">
        <v>102</v>
      </c>
      <c r="BO84" s="274" t="n">
        <v>6</v>
      </c>
      <c r="BP84" s="277" t="n">
        <v>3</v>
      </c>
      <c r="BQ84" s="279" t="n">
        <v>3</v>
      </c>
      <c r="BR84" s="264" t="n"/>
      <c r="BS84" s="284" t="inlineStr">
        <is>
          <t>СК-24</t>
        </is>
      </c>
      <c r="BT84" s="282">
        <f>Z84*0.22</f>
        <v/>
      </c>
    </row>
    <row r="85">
      <c r="A85" s="462" t="inlineStr">
        <is>
          <t>2.6</t>
        </is>
      </c>
      <c r="B85" s="321" t="n"/>
      <c r="C85" s="308" t="inlineStr">
        <is>
          <t>Основные технологии тугоплавких неметаллических силикатных материалов</t>
        </is>
      </c>
      <c r="D85" s="291" t="n"/>
      <c r="E85" s="291" t="n"/>
      <c r="F85" s="291" t="n"/>
      <c r="G85" s="291" t="n"/>
      <c r="H85" s="291" t="n"/>
      <c r="I85" s="291" t="n"/>
      <c r="J85" s="291" t="n"/>
      <c r="K85" s="291" t="n"/>
      <c r="L85" s="291" t="n"/>
      <c r="M85" s="291" t="n"/>
      <c r="N85" s="291" t="n"/>
      <c r="O85" s="291" t="n"/>
      <c r="P85" s="291" t="n"/>
      <c r="Q85" s="291" t="n"/>
      <c r="R85" s="289" t="n"/>
      <c r="S85" s="47" t="n"/>
      <c r="T85" s="349" t="n">
        <v>8</v>
      </c>
      <c r="U85" s="190" t="n"/>
      <c r="V85" s="316" t="n"/>
      <c r="W85" s="190" t="n"/>
      <c r="X85" s="365" t="n">
        <v>144</v>
      </c>
      <c r="Y85" s="173" t="n"/>
      <c r="Z85" s="366" t="n">
        <v>90</v>
      </c>
      <c r="AA85" s="190" t="n"/>
      <c r="AB85" s="310">
        <f>AL85+AN85+AQ85+AT85+AW85+AZ85+BC85+BF85+BI85+BL85+BO85</f>
        <v/>
      </c>
      <c r="AC85" s="273" t="n"/>
      <c r="AD85" s="367" t="n">
        <v>8</v>
      </c>
      <c r="AE85" s="169" t="n"/>
      <c r="AF85" s="454" t="n">
        <v>8</v>
      </c>
      <c r="AG85" s="169" t="n"/>
      <c r="AH85" s="318" t="n">
        <v>4</v>
      </c>
      <c r="AI85" s="169" t="n"/>
      <c r="AJ85" s="368" t="n"/>
      <c r="AK85" s="190" t="n"/>
      <c r="AL85" s="350" t="n"/>
      <c r="AM85" s="351" t="n"/>
      <c r="AN85" s="370" t="n"/>
      <c r="AO85" s="350" t="n"/>
      <c r="AP85" s="351" t="n"/>
      <c r="AQ85" s="370" t="n"/>
      <c r="AR85" s="349" t="n"/>
      <c r="AS85" s="369" t="n"/>
      <c r="AT85" s="370" t="n"/>
      <c r="AU85" s="350" t="n"/>
      <c r="AV85" s="351" t="n"/>
      <c r="AW85" s="370" t="n"/>
      <c r="AX85" s="349" t="n"/>
      <c r="AY85" s="369" t="n"/>
      <c r="AZ85" s="370" t="n"/>
      <c r="BA85" s="350" t="n"/>
      <c r="BB85" s="140" t="n"/>
      <c r="BC85" s="370" t="n"/>
      <c r="BD85" s="349" t="n"/>
      <c r="BE85" s="140" t="n"/>
      <c r="BF85" s="370" t="n">
        <v>8</v>
      </c>
      <c r="BG85" s="350" t="n"/>
      <c r="BH85" s="140" t="n">
        <v>144</v>
      </c>
      <c r="BI85" s="370" t="n">
        <v>12</v>
      </c>
      <c r="BJ85" s="349" t="n">
        <v>4</v>
      </c>
      <c r="BK85" s="140" t="n"/>
      <c r="BL85" s="370" t="n"/>
      <c r="BM85" s="272" t="n"/>
      <c r="BN85" s="283" t="n"/>
      <c r="BO85" s="274" t="n"/>
      <c r="BP85" s="277" t="n"/>
      <c r="BQ85" s="252">
        <f>AO85+AR85+AU85+AX85+BA85+BD85+BG85+BJ85+BM85+BP85</f>
        <v/>
      </c>
      <c r="BR85" s="264" t="n"/>
      <c r="BS85" s="284" t="inlineStr">
        <is>
          <t>СК-14</t>
        </is>
      </c>
      <c r="BT85" s="282">
        <f>Z85*0.22</f>
        <v/>
      </c>
    </row>
    <row r="86">
      <c r="A86" s="332" t="n"/>
      <c r="B86" s="333" t="n"/>
      <c r="C86" s="313" t="inlineStr">
        <is>
          <t>Курсовая работа по учебной дисциплине "Основные технологии тугоплавких неметаллических силикатных материалов"</t>
        </is>
      </c>
      <c r="D86" s="291" t="n"/>
      <c r="E86" s="291" t="n"/>
      <c r="F86" s="291" t="n"/>
      <c r="G86" s="291" t="n"/>
      <c r="H86" s="291" t="n"/>
      <c r="I86" s="291" t="n"/>
      <c r="J86" s="291" t="n"/>
      <c r="K86" s="291" t="n"/>
      <c r="L86" s="291" t="n"/>
      <c r="M86" s="291" t="n"/>
      <c r="N86" s="291" t="n"/>
      <c r="O86" s="291" t="n"/>
      <c r="P86" s="291" t="n"/>
      <c r="Q86" s="291" t="n"/>
      <c r="R86" s="289" t="n"/>
      <c r="S86" s="314" t="n"/>
      <c r="T86" s="280" t="n"/>
      <c r="U86" s="269" t="n"/>
      <c r="V86" s="268" t="n"/>
      <c r="W86" s="269" t="n"/>
      <c r="X86" s="310" t="n">
        <v>30</v>
      </c>
      <c r="Y86" s="273" t="n"/>
      <c r="Z86" s="311" t="n"/>
      <c r="AA86" s="269" t="n"/>
      <c r="AB86" s="310" t="n"/>
      <c r="AC86" s="273" t="n"/>
      <c r="AD86" s="271" t="n"/>
      <c r="AE86" s="264" t="n"/>
      <c r="AF86" s="274" t="n"/>
      <c r="AG86" s="264" t="n"/>
      <c r="AH86" s="252" t="n"/>
      <c r="AI86" s="264" t="n"/>
      <c r="AJ86" s="277" t="n"/>
      <c r="AK86" s="269" t="n"/>
      <c r="AL86" s="272" t="n"/>
      <c r="AM86" s="271" t="n"/>
      <c r="AN86" s="274" t="n"/>
      <c r="AO86" s="272" t="n"/>
      <c r="AP86" s="271" t="n"/>
      <c r="AQ86" s="274" t="n"/>
      <c r="AR86" s="280" t="n"/>
      <c r="AS86" s="279" t="n"/>
      <c r="AT86" s="274" t="n"/>
      <c r="AU86" s="272" t="n"/>
      <c r="AV86" s="271" t="n"/>
      <c r="AW86" s="274" t="n"/>
      <c r="AX86" s="280" t="n"/>
      <c r="AY86" s="279" t="n"/>
      <c r="AZ86" s="274" t="n"/>
      <c r="BA86" s="272" t="n"/>
      <c r="BB86" s="283" t="n"/>
      <c r="BC86" s="274" t="n"/>
      <c r="BD86" s="280" t="n"/>
      <c r="BE86" s="283" t="n"/>
      <c r="BF86" s="274" t="n"/>
      <c r="BG86" s="272" t="n"/>
      <c r="BH86" s="283" t="n">
        <v>30</v>
      </c>
      <c r="BI86" s="274" t="n"/>
      <c r="BJ86" s="280" t="n">
        <v>1</v>
      </c>
      <c r="BK86" s="283" t="n"/>
      <c r="BL86" s="274" t="n"/>
      <c r="BM86" s="350" t="n"/>
      <c r="BN86" s="140" t="n"/>
      <c r="BO86" s="370" t="n"/>
      <c r="BP86" s="363" t="n"/>
      <c r="BQ86" s="252">
        <f>AO86+AR86+AU86+AX86+BA86+BD86+BG86+BJ86+BM86+BP86</f>
        <v/>
      </c>
      <c r="BR86" s="264" t="n"/>
      <c r="BS86" s="284" t="inlineStr">
        <is>
          <t>УК-1,5,6,
СК-14</t>
        </is>
      </c>
      <c r="BT86" s="282">
        <f>Z86*0.22</f>
        <v/>
      </c>
    </row>
    <row r="87">
      <c r="A87" s="352" t="inlineStr">
        <is>
          <t>2.7</t>
        </is>
      </c>
      <c r="B87" s="289" t="n"/>
      <c r="C87" s="308" t="inlineStr">
        <is>
          <t>Основы научных исследований и инновационная деятельность</t>
        </is>
      </c>
      <c r="D87" s="291" t="n"/>
      <c r="E87" s="291" t="n"/>
      <c r="F87" s="291" t="n"/>
      <c r="G87" s="291" t="n"/>
      <c r="H87" s="291" t="n"/>
      <c r="I87" s="291" t="n"/>
      <c r="J87" s="291" t="n"/>
      <c r="K87" s="291" t="n"/>
      <c r="L87" s="291" t="n"/>
      <c r="M87" s="291" t="n"/>
      <c r="N87" s="291" t="n"/>
      <c r="O87" s="291" t="n"/>
      <c r="P87" s="291" t="n"/>
      <c r="Q87" s="291" t="n"/>
      <c r="R87" s="289" t="n"/>
      <c r="S87" s="309" t="n"/>
      <c r="T87" s="268" t="n"/>
      <c r="U87" s="269" t="n"/>
      <c r="V87" s="316" t="n">
        <v>6</v>
      </c>
      <c r="W87" s="190" t="n"/>
      <c r="X87" s="365" t="n">
        <v>96</v>
      </c>
      <c r="Y87" s="173" t="n"/>
      <c r="Z87" s="311" t="n">
        <v>36</v>
      </c>
      <c r="AA87" s="269" t="n"/>
      <c r="AB87" s="388">
        <f>AL87+AN87+AQ87+AT87+AW87+AZ87+BC87+BF87+BI87+BL87+BO87</f>
        <v/>
      </c>
      <c r="AC87" s="389" t="n"/>
      <c r="AD87" s="367" t="n">
        <v>4</v>
      </c>
      <c r="AE87" s="169" t="n"/>
      <c r="AF87" s="454" t="n"/>
      <c r="AG87" s="169" t="n"/>
      <c r="AH87" s="318" t="n">
        <v>4</v>
      </c>
      <c r="AI87" s="169" t="n"/>
      <c r="AJ87" s="368" t="n"/>
      <c r="AK87" s="190" t="n"/>
      <c r="AL87" s="350" t="n"/>
      <c r="AM87" s="351" t="n"/>
      <c r="AN87" s="274" t="n"/>
      <c r="AO87" s="272" t="n"/>
      <c r="AP87" s="271" t="n"/>
      <c r="AQ87" s="274" t="n"/>
      <c r="AR87" s="280" t="n"/>
      <c r="AS87" s="279" t="n"/>
      <c r="AT87" s="274" t="n"/>
      <c r="AU87" s="272" t="n"/>
      <c r="AV87" s="271" t="n"/>
      <c r="AW87" s="274" t="n"/>
      <c r="AX87" s="280" t="n"/>
      <c r="AY87" s="279" t="n"/>
      <c r="AZ87" s="274" t="n">
        <v>2</v>
      </c>
      <c r="BA87" s="272" t="n"/>
      <c r="BB87" s="283" t="n">
        <v>96</v>
      </c>
      <c r="BC87" s="274" t="n">
        <v>6</v>
      </c>
      <c r="BD87" s="280" t="n">
        <v>3</v>
      </c>
      <c r="BE87" s="252" t="n"/>
      <c r="BF87" s="274" t="n"/>
      <c r="BG87" s="272" t="n"/>
      <c r="BH87" s="283" t="n"/>
      <c r="BI87" s="274" t="n"/>
      <c r="BJ87" s="280" t="n"/>
      <c r="BK87" s="283" t="n"/>
      <c r="BL87" s="274" t="n"/>
      <c r="BM87" s="272" t="n"/>
      <c r="BN87" s="283" t="n"/>
      <c r="BO87" s="274" t="n"/>
      <c r="BP87" s="277" t="n"/>
      <c r="BQ87" s="252">
        <f>AO87+AR87+AU87+AX87+BA87+BD87+BG87+BJ87+BM87+BP87</f>
        <v/>
      </c>
      <c r="BR87" s="264" t="n"/>
      <c r="BS87" s="284" t="inlineStr">
        <is>
          <t>СК-23</t>
        </is>
      </c>
      <c r="BT87" s="282">
        <f>Z87*0.22</f>
        <v/>
      </c>
    </row>
    <row r="88">
      <c r="A88" s="463" t="inlineStr">
        <is>
          <t>Профилизация: "Технология керамики"</t>
        </is>
      </c>
      <c r="B88" s="266" t="n"/>
      <c r="C88" s="266" t="n"/>
      <c r="D88" s="266" t="n"/>
      <c r="E88" s="266" t="n"/>
      <c r="F88" s="266" t="n"/>
      <c r="G88" s="266" t="n"/>
      <c r="H88" s="266" t="n"/>
      <c r="I88" s="266" t="n"/>
      <c r="J88" s="266" t="n"/>
      <c r="K88" s="266" t="n"/>
      <c r="L88" s="266" t="n"/>
      <c r="M88" s="266" t="n"/>
      <c r="N88" s="266" t="n"/>
      <c r="O88" s="266" t="n"/>
      <c r="P88" s="266" t="n"/>
      <c r="Q88" s="266" t="n"/>
      <c r="R88" s="269" t="n"/>
      <c r="S88" s="464" t="n"/>
      <c r="T88" s="419" t="n"/>
      <c r="U88" s="333" t="n"/>
      <c r="V88" s="355" t="n"/>
      <c r="W88" s="269" t="n"/>
      <c r="X88" s="356" t="n"/>
      <c r="Y88" s="273" t="n"/>
      <c r="Z88" s="421" t="n"/>
      <c r="AA88" s="333" t="n"/>
      <c r="AB88" s="310" t="n"/>
      <c r="AC88" s="273" t="n"/>
      <c r="AD88" s="358" t="n"/>
      <c r="AE88" s="264" t="n"/>
      <c r="AF88" s="362" t="n"/>
      <c r="AG88" s="264" t="n"/>
      <c r="AH88" s="362" t="n"/>
      <c r="AI88" s="264" t="n"/>
      <c r="AJ88" s="287" t="n"/>
      <c r="AK88" s="269" t="n"/>
      <c r="AL88" s="465" t="n"/>
      <c r="AM88" s="358" t="n"/>
      <c r="AN88" s="383" t="n"/>
      <c r="AO88" s="372" t="n"/>
      <c r="AP88" s="373" t="n"/>
      <c r="AQ88" s="383" t="n"/>
      <c r="AR88" s="376" t="n"/>
      <c r="AS88" s="382" t="n"/>
      <c r="AT88" s="383" t="n"/>
      <c r="AU88" s="372" t="n"/>
      <c r="AV88" s="373" t="n"/>
      <c r="AW88" s="383" t="n"/>
      <c r="AX88" s="376" t="n"/>
      <c r="AY88" s="382" t="n"/>
      <c r="AZ88" s="383" t="n"/>
      <c r="BA88" s="372" t="n"/>
      <c r="BB88" s="152" t="n"/>
      <c r="BC88" s="383" t="n"/>
      <c r="BD88" s="376" t="n"/>
      <c r="BE88" s="152" t="n"/>
      <c r="BF88" s="383" t="n"/>
      <c r="BG88" s="372" t="n"/>
      <c r="BH88" s="152" t="n"/>
      <c r="BI88" s="383" t="n"/>
      <c r="BJ88" s="376" t="n"/>
      <c r="BK88" s="152" t="n"/>
      <c r="BL88" s="383" t="n"/>
      <c r="BM88" s="285" t="n"/>
      <c r="BN88" s="361" t="n"/>
      <c r="BO88" s="362" t="n"/>
      <c r="BP88" s="287" t="n"/>
      <c r="BQ88" s="252" t="n"/>
      <c r="BR88" s="264" t="n"/>
      <c r="BS88" s="284" t="n"/>
      <c r="BT88" s="282">
        <f>Z88*0.22</f>
        <v/>
      </c>
    </row>
    <row r="89">
      <c r="A89" s="307" t="inlineStr">
        <is>
          <t>2.8</t>
        </is>
      </c>
      <c r="B89" s="269" t="n"/>
      <c r="C89" s="308" t="inlineStr">
        <is>
          <t>Модуль "Основные процессы технологии керамики"</t>
        </is>
      </c>
      <c r="D89" s="291" t="n"/>
      <c r="E89" s="291" t="n"/>
      <c r="F89" s="291" t="n"/>
      <c r="G89" s="291" t="n"/>
      <c r="H89" s="291" t="n"/>
      <c r="I89" s="291" t="n"/>
      <c r="J89" s="291" t="n"/>
      <c r="K89" s="291" t="n"/>
      <c r="L89" s="291" t="n"/>
      <c r="M89" s="291" t="n"/>
      <c r="N89" s="291" t="n"/>
      <c r="O89" s="291" t="n"/>
      <c r="P89" s="291" t="n"/>
      <c r="Q89" s="291" t="n"/>
      <c r="R89" s="289" t="n"/>
      <c r="S89" s="309" t="n"/>
      <c r="T89" s="359" t="n"/>
      <c r="U89" s="269" t="n"/>
      <c r="V89" s="355" t="n"/>
      <c r="W89" s="269" t="n"/>
      <c r="X89" s="356" t="n"/>
      <c r="Y89" s="273" t="n"/>
      <c r="Z89" s="357" t="n"/>
      <c r="AA89" s="269" t="n"/>
      <c r="AB89" s="393" t="n"/>
      <c r="AC89" s="389" t="n"/>
      <c r="AD89" s="358" t="n"/>
      <c r="AE89" s="264" t="n"/>
      <c r="AF89" s="362" t="n"/>
      <c r="AG89" s="264" t="n"/>
      <c r="AH89" s="286" t="n"/>
      <c r="AI89" s="264" t="n"/>
      <c r="AJ89" s="287" t="n"/>
      <c r="AK89" s="269" t="n"/>
      <c r="AL89" s="285" t="n"/>
      <c r="AM89" s="358" t="n"/>
      <c r="AN89" s="362" t="n"/>
      <c r="AO89" s="285" t="n"/>
      <c r="AP89" s="358" t="n"/>
      <c r="AQ89" s="362" t="n"/>
      <c r="AR89" s="359" t="n"/>
      <c r="AS89" s="360" t="n"/>
      <c r="AT89" s="362" t="n"/>
      <c r="AU89" s="285" t="n"/>
      <c r="AV89" s="358" t="n"/>
      <c r="AW89" s="362" t="n"/>
      <c r="AX89" s="359" t="n"/>
      <c r="AY89" s="360" t="n"/>
      <c r="AZ89" s="362" t="n"/>
      <c r="BA89" s="285" t="n"/>
      <c r="BB89" s="361" t="n"/>
      <c r="BC89" s="362" t="n"/>
      <c r="BD89" s="359" t="n"/>
      <c r="BE89" s="361" t="n"/>
      <c r="BF89" s="362" t="n"/>
      <c r="BG89" s="285" t="n"/>
      <c r="BH89" s="361" t="n"/>
      <c r="BI89" s="362" t="n"/>
      <c r="BJ89" s="359" t="n"/>
      <c r="BK89" s="361" t="n"/>
      <c r="BL89" s="362" t="n"/>
      <c r="BM89" s="372" t="n"/>
      <c r="BN89" s="152" t="n"/>
      <c r="BO89" s="383" t="n"/>
      <c r="BP89" s="375" t="n"/>
      <c r="BQ89" s="252" t="n"/>
      <c r="BR89" s="264" t="n"/>
      <c r="BS89" s="284" t="n"/>
      <c r="BT89" s="282">
        <f>Z89*0.22</f>
        <v/>
      </c>
    </row>
    <row r="90">
      <c r="A90" s="312" t="inlineStr">
        <is>
          <t>2.8.1</t>
        </is>
      </c>
      <c r="B90" s="269" t="n"/>
      <c r="C90" s="345" t="inlineStr">
        <is>
          <t>Химическая технология керамики и огнеупоров</t>
        </is>
      </c>
      <c r="D90" s="266" t="n"/>
      <c r="E90" s="266" t="n"/>
      <c r="F90" s="266" t="n"/>
      <c r="G90" s="266" t="n"/>
      <c r="H90" s="266" t="n"/>
      <c r="I90" s="266" t="n"/>
      <c r="J90" s="266" t="n"/>
      <c r="K90" s="266" t="n"/>
      <c r="L90" s="266" t="n"/>
      <c r="M90" s="266" t="n"/>
      <c r="N90" s="266" t="n"/>
      <c r="O90" s="266" t="n"/>
      <c r="P90" s="266" t="n"/>
      <c r="Q90" s="266" t="n"/>
      <c r="R90" s="269" t="n"/>
      <c r="S90" s="10" t="n"/>
      <c r="T90" s="349" t="n">
        <v>9</v>
      </c>
      <c r="U90" s="190" t="n"/>
      <c r="V90" s="316" t="n"/>
      <c r="W90" s="190" t="n"/>
      <c r="X90" s="365" t="n">
        <v>324</v>
      </c>
      <c r="Y90" s="173" t="n"/>
      <c r="Z90" s="366" t="n">
        <v>198</v>
      </c>
      <c r="AA90" s="190" t="n"/>
      <c r="AB90" s="393">
        <f>AL90+AN90+AQ90+AT90+AW90+AZ90+BC90+BF90+BI90+BL90+BO90</f>
        <v/>
      </c>
      <c r="AC90" s="389" t="n"/>
      <c r="AD90" s="367" t="n">
        <v>22</v>
      </c>
      <c r="AE90" s="169" t="n"/>
      <c r="AF90" s="454" t="n">
        <v>12</v>
      </c>
      <c r="AG90" s="169" t="n"/>
      <c r="AH90" s="318" t="n">
        <v>10</v>
      </c>
      <c r="AI90" s="169" t="n"/>
      <c r="AJ90" s="368" t="n"/>
      <c r="AK90" s="190" t="n"/>
      <c r="AL90" s="350" t="n"/>
      <c r="AM90" s="351" t="n"/>
      <c r="AN90" s="370" t="n"/>
      <c r="AO90" s="350" t="n"/>
      <c r="AP90" s="351" t="n"/>
      <c r="AQ90" s="370" t="n"/>
      <c r="AR90" s="349" t="n"/>
      <c r="AS90" s="369" t="n"/>
      <c r="AT90" s="370" t="n"/>
      <c r="AU90" s="350" t="n"/>
      <c r="AV90" s="351" t="n"/>
      <c r="AW90" s="370" t="n"/>
      <c r="AX90" s="349" t="n"/>
      <c r="AY90" s="369" t="n"/>
      <c r="AZ90" s="370" t="n"/>
      <c r="BA90" s="350" t="n"/>
      <c r="BB90" s="140" t="n"/>
      <c r="BC90" s="370" t="n"/>
      <c r="BD90" s="349" t="n"/>
      <c r="BE90" s="140" t="n"/>
      <c r="BF90" s="370" t="n"/>
      <c r="BG90" s="350" t="n"/>
      <c r="BH90" s="140" t="n"/>
      <c r="BI90" s="370" t="n">
        <v>12</v>
      </c>
      <c r="BJ90" s="349" t="n"/>
      <c r="BK90" s="140" t="n">
        <v>324</v>
      </c>
      <c r="BL90" s="370" t="n">
        <v>32</v>
      </c>
      <c r="BM90" s="272" t="n">
        <v>9</v>
      </c>
      <c r="BN90" s="283" t="n"/>
      <c r="BO90" s="274" t="n"/>
      <c r="BP90" s="277" t="n"/>
      <c r="BQ90" s="252">
        <f>AO90+AR90+AU90+AX90+BA90+BD90+BG90+BJ90+BM90+BP90</f>
        <v/>
      </c>
      <c r="BR90" s="264" t="n"/>
      <c r="BS90" s="284" t="inlineStr">
        <is>
          <t>СК-25</t>
        </is>
      </c>
      <c r="BT90" s="282">
        <f>Z90*0.22</f>
        <v/>
      </c>
    </row>
    <row r="91">
      <c r="A91" s="312" t="inlineStr">
        <is>
          <t>2.8.2</t>
        </is>
      </c>
      <c r="B91" s="269" t="n"/>
      <c r="C91" s="345" t="inlineStr">
        <is>
          <t>Курсовая работа по учебной дисциплине "Химическая технология керамики и огнеупоров"</t>
        </is>
      </c>
      <c r="D91" s="266" t="n"/>
      <c r="E91" s="266" t="n"/>
      <c r="F91" s="266" t="n"/>
      <c r="G91" s="266" t="n"/>
      <c r="H91" s="266" t="n"/>
      <c r="I91" s="266" t="n"/>
      <c r="J91" s="266" t="n"/>
      <c r="K91" s="266" t="n"/>
      <c r="L91" s="266" t="n"/>
      <c r="M91" s="266" t="n"/>
      <c r="N91" s="266" t="n"/>
      <c r="O91" s="266" t="n"/>
      <c r="P91" s="266" t="n"/>
      <c r="Q91" s="266" t="n"/>
      <c r="R91" s="269" t="n"/>
      <c r="S91" s="267" t="n"/>
      <c r="T91" s="280" t="n"/>
      <c r="U91" s="269" t="n"/>
      <c r="V91" s="268" t="n"/>
      <c r="W91" s="269" t="n"/>
      <c r="X91" s="310" t="n">
        <v>30</v>
      </c>
      <c r="Y91" s="273" t="n"/>
      <c r="Z91" s="311" t="n"/>
      <c r="AA91" s="269" t="n"/>
      <c r="AB91" s="272" t="n"/>
      <c r="AC91" s="273" t="n"/>
      <c r="AD91" s="271" t="n"/>
      <c r="AE91" s="264" t="n"/>
      <c r="AF91" s="274" t="n"/>
      <c r="AG91" s="264" t="n"/>
      <c r="AH91" s="252" t="n"/>
      <c r="AI91" s="264" t="n"/>
      <c r="AJ91" s="277" t="n"/>
      <c r="AK91" s="269" t="n"/>
      <c r="AL91" s="272" t="n"/>
      <c r="AM91" s="271" t="n"/>
      <c r="AN91" s="274" t="n"/>
      <c r="AO91" s="272" t="n"/>
      <c r="AP91" s="271" t="n"/>
      <c r="AQ91" s="274" t="n"/>
      <c r="AR91" s="280" t="n"/>
      <c r="AS91" s="279" t="n"/>
      <c r="AT91" s="274" t="n"/>
      <c r="AU91" s="272" t="n"/>
      <c r="AV91" s="271" t="n"/>
      <c r="AW91" s="274" t="n"/>
      <c r="AX91" s="280" t="n"/>
      <c r="AY91" s="279" t="n"/>
      <c r="AZ91" s="274" t="n"/>
      <c r="BA91" s="272" t="n"/>
      <c r="BB91" s="283" t="n"/>
      <c r="BC91" s="274" t="n"/>
      <c r="BD91" s="280" t="n"/>
      <c r="BE91" s="283" t="n"/>
      <c r="BF91" s="274" t="n"/>
      <c r="BG91" s="272" t="n"/>
      <c r="BH91" s="283" t="n"/>
      <c r="BI91" s="274" t="n"/>
      <c r="BJ91" s="280" t="n"/>
      <c r="BK91" s="283" t="n">
        <v>30</v>
      </c>
      <c r="BL91" s="274" t="n"/>
      <c r="BM91" s="272" t="n">
        <v>1</v>
      </c>
      <c r="BN91" s="283" t="n"/>
      <c r="BO91" s="274" t="n"/>
      <c r="BP91" s="277" t="n"/>
      <c r="BQ91" s="252">
        <f>AO91+AR91+AU91+AX91+BA91+BD91+BG91+BJ91+BM91+BP91</f>
        <v/>
      </c>
      <c r="BR91" s="264" t="n"/>
      <c r="BS91" s="284" t="inlineStr">
        <is>
          <t>УК-1,5,6,
СК-25</t>
        </is>
      </c>
      <c r="BT91" s="282">
        <f>Z91*0.22</f>
        <v/>
      </c>
    </row>
    <row r="92">
      <c r="A92" s="385" t="inlineStr">
        <is>
          <t>2.8.3</t>
        </is>
      </c>
      <c r="B92" s="190" t="n"/>
      <c r="C92" s="347" t="inlineStr">
        <is>
          <t>Теплотехнические установки и агрегаты предприятий керамики и огнеупоров</t>
        </is>
      </c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190" t="n"/>
      <c r="S92" s="10" t="n"/>
      <c r="T92" s="349" t="n">
        <v>9</v>
      </c>
      <c r="U92" s="190" t="n"/>
      <c r="V92" s="316" t="n"/>
      <c r="W92" s="190" t="n"/>
      <c r="X92" s="365" t="n">
        <v>216</v>
      </c>
      <c r="Y92" s="173" t="n"/>
      <c r="Z92" s="366" t="n">
        <v>126</v>
      </c>
      <c r="AA92" s="190" t="n"/>
      <c r="AB92" s="319">
        <f>AL92+AN92+AQ92+AT92+AW92+AZ92+BC92+BF92+BI92+BL92+BO92</f>
        <v/>
      </c>
      <c r="AC92" s="337" t="n"/>
      <c r="AD92" s="367" t="n">
        <v>16</v>
      </c>
      <c r="AE92" s="169" t="n"/>
      <c r="AF92" s="454" t="n"/>
      <c r="AG92" s="169" t="n"/>
      <c r="AH92" s="318" t="n">
        <v>12</v>
      </c>
      <c r="AI92" s="169" t="n"/>
      <c r="AJ92" s="368" t="n"/>
      <c r="AK92" s="190" t="n"/>
      <c r="AL92" s="350" t="n"/>
      <c r="AM92" s="351" t="n"/>
      <c r="AN92" s="370" t="n"/>
      <c r="AO92" s="350" t="n"/>
      <c r="AP92" s="351" t="n"/>
      <c r="AQ92" s="370" t="n"/>
      <c r="AR92" s="349" t="n"/>
      <c r="AS92" s="369" t="n"/>
      <c r="AT92" s="370" t="n"/>
      <c r="AU92" s="350" t="n"/>
      <c r="AV92" s="351" t="n"/>
      <c r="AW92" s="370" t="n"/>
      <c r="AX92" s="349" t="n"/>
      <c r="AY92" s="369" t="n"/>
      <c r="AZ92" s="370" t="n"/>
      <c r="BA92" s="350" t="n"/>
      <c r="BB92" s="140" t="n"/>
      <c r="BC92" s="370" t="n"/>
      <c r="BD92" s="349" t="n"/>
      <c r="BE92" s="140" t="n"/>
      <c r="BF92" s="370" t="n"/>
      <c r="BG92" s="350" t="n"/>
      <c r="BH92" s="140" t="n"/>
      <c r="BI92" s="370" t="n">
        <v>6</v>
      </c>
      <c r="BJ92" s="349" t="n"/>
      <c r="BK92" s="140" t="n">
        <v>216</v>
      </c>
      <c r="BL92" s="370" t="n">
        <v>22</v>
      </c>
      <c r="BM92" s="319" t="n">
        <v>6</v>
      </c>
      <c r="BN92" s="259" t="n"/>
      <c r="BO92" s="182" t="n"/>
      <c r="BP92" s="257" t="n"/>
      <c r="BQ92" s="181">
        <f>AO92+AR92+AU92+AX92+BA92+BD92+BG92+BJ92+BM92+BP92</f>
        <v/>
      </c>
      <c r="BR92" s="200" t="n"/>
      <c r="BS92" s="281" t="inlineStr">
        <is>
          <t>СК-26</t>
        </is>
      </c>
      <c r="BT92" s="282">
        <f>Z92*0.22</f>
        <v/>
      </c>
    </row>
    <row r="93">
      <c r="A93" s="312" t="inlineStr">
        <is>
          <t>2.8.4</t>
        </is>
      </c>
      <c r="B93" s="269" t="n"/>
      <c r="C93" s="345" t="inlineStr">
        <is>
          <t>Курсовой проект по учебной дисциплине "Теплотехнические установки и агрегаты предприятий керамики и огнеупоров"</t>
        </is>
      </c>
      <c r="D93" s="266" t="n"/>
      <c r="E93" s="266" t="n"/>
      <c r="F93" s="266" t="n"/>
      <c r="G93" s="266" t="n"/>
      <c r="H93" s="266" t="n"/>
      <c r="I93" s="266" t="n"/>
      <c r="J93" s="266" t="n"/>
      <c r="K93" s="266" t="n"/>
      <c r="L93" s="266" t="n"/>
      <c r="M93" s="266" t="n"/>
      <c r="N93" s="266" t="n"/>
      <c r="O93" s="266" t="n"/>
      <c r="P93" s="266" t="n"/>
      <c r="Q93" s="266" t="n"/>
      <c r="R93" s="269" t="n"/>
      <c r="S93" s="267" t="n"/>
      <c r="T93" s="280" t="n"/>
      <c r="U93" s="269" t="n"/>
      <c r="V93" s="268" t="n"/>
      <c r="W93" s="269" t="n"/>
      <c r="X93" s="310" t="n">
        <v>60</v>
      </c>
      <c r="Y93" s="273" t="n"/>
      <c r="Z93" s="311" t="n"/>
      <c r="AA93" s="269" t="n"/>
      <c r="AB93" s="272" t="n"/>
      <c r="AC93" s="273" t="n"/>
      <c r="AD93" s="271" t="n"/>
      <c r="AE93" s="264" t="n"/>
      <c r="AF93" s="274" t="n"/>
      <c r="AG93" s="264" t="n"/>
      <c r="AH93" s="252" t="n"/>
      <c r="AI93" s="264" t="n"/>
      <c r="AJ93" s="277" t="n"/>
      <c r="AK93" s="269" t="n"/>
      <c r="AL93" s="272" t="n"/>
      <c r="AM93" s="271" t="n"/>
      <c r="AN93" s="274" t="n"/>
      <c r="AO93" s="272" t="n"/>
      <c r="AP93" s="271" t="n"/>
      <c r="AQ93" s="274" t="n"/>
      <c r="AR93" s="280" t="n"/>
      <c r="AS93" s="279" t="n"/>
      <c r="AT93" s="274" t="n"/>
      <c r="AU93" s="272" t="n"/>
      <c r="AV93" s="271" t="n"/>
      <c r="AW93" s="274" t="n"/>
      <c r="AX93" s="280" t="n"/>
      <c r="AY93" s="279" t="n"/>
      <c r="AZ93" s="274" t="n"/>
      <c r="BA93" s="272" t="n"/>
      <c r="BB93" s="283" t="n"/>
      <c r="BC93" s="274" t="n"/>
      <c r="BD93" s="280" t="n"/>
      <c r="BE93" s="283" t="n"/>
      <c r="BF93" s="274" t="n"/>
      <c r="BG93" s="272" t="n"/>
      <c r="BH93" s="283" t="n"/>
      <c r="BI93" s="274" t="n"/>
      <c r="BJ93" s="280" t="n"/>
      <c r="BK93" s="283" t="n">
        <v>60</v>
      </c>
      <c r="BL93" s="274" t="n"/>
      <c r="BM93" s="272" t="n">
        <v>2</v>
      </c>
      <c r="BN93" s="283" t="n"/>
      <c r="BO93" s="274" t="n"/>
      <c r="BP93" s="277" t="n"/>
      <c r="BQ93" s="252">
        <f>AO93+AR93+AU93+AX93+BA93+BD93+BG93+BJ93+BM93+BP93</f>
        <v/>
      </c>
      <c r="BR93" s="264" t="n"/>
      <c r="BS93" s="284" t="inlineStr">
        <is>
          <t>УК-1,5,6,
СК-26</t>
        </is>
      </c>
      <c r="BT93" s="282">
        <f>Z93*0.22</f>
        <v/>
      </c>
    </row>
    <row r="94">
      <c r="A94" s="466" t="n"/>
      <c r="B94" s="466" t="n"/>
      <c r="C94" s="467" t="n"/>
      <c r="D94" s="467" t="n"/>
      <c r="E94" s="467" t="n"/>
      <c r="F94" s="467" t="n"/>
      <c r="G94" s="467" t="n"/>
      <c r="H94" s="467" t="n"/>
      <c r="I94" s="467" t="n"/>
      <c r="J94" s="467" t="n"/>
      <c r="K94" s="467" t="n"/>
      <c r="L94" s="467" t="n"/>
      <c r="M94" s="467" t="n"/>
      <c r="N94" s="467" t="n"/>
      <c r="O94" s="467" t="n"/>
      <c r="P94" s="467" t="n"/>
      <c r="Q94" s="467" t="n"/>
      <c r="R94" s="467" t="n"/>
      <c r="S94" s="467" t="n"/>
      <c r="T94" s="468" t="n"/>
      <c r="U94" s="468" t="n"/>
      <c r="V94" s="469" t="n"/>
      <c r="W94" s="469" t="n"/>
      <c r="X94" s="468" t="n"/>
      <c r="Y94" s="468" t="n"/>
      <c r="Z94" s="468" t="n"/>
      <c r="AA94" s="468" t="n"/>
      <c r="AB94" s="468" t="n"/>
      <c r="AC94" s="468" t="n"/>
      <c r="AD94" s="468" t="n"/>
      <c r="AE94" s="468" t="n"/>
      <c r="AF94" s="468" t="n"/>
      <c r="AG94" s="468" t="n"/>
      <c r="AH94" s="468" t="n"/>
      <c r="AI94" s="468" t="n"/>
      <c r="AJ94" s="468" t="n"/>
      <c r="AK94" s="468" t="n"/>
      <c r="AL94" s="468" t="n"/>
      <c r="AM94" s="468" t="n"/>
      <c r="AN94" s="468" t="n"/>
      <c r="AO94" s="468" t="n"/>
      <c r="AP94" s="468" t="n"/>
      <c r="AQ94" s="468" t="n"/>
      <c r="AR94" s="468" t="n"/>
      <c r="AS94" s="468" t="n"/>
      <c r="AT94" s="468" t="n"/>
      <c r="AU94" s="468" t="n"/>
      <c r="AV94" s="468" t="n"/>
      <c r="AW94" s="468" t="n"/>
      <c r="AX94" s="468" t="n"/>
      <c r="AY94" s="468" t="n"/>
      <c r="AZ94" s="468" t="n"/>
      <c r="BA94" s="468" t="n"/>
      <c r="BB94" s="468" t="n"/>
      <c r="BC94" s="468" t="n"/>
      <c r="BD94" s="468" t="n"/>
      <c r="BE94" s="468" t="n"/>
      <c r="BF94" s="468" t="n"/>
      <c r="BG94" s="468" t="n"/>
      <c r="BH94" s="468" t="n"/>
      <c r="BI94" s="468" t="n"/>
      <c r="BJ94" s="468" t="n"/>
      <c r="BK94" s="468" t="n"/>
      <c r="BL94" s="468" t="n"/>
      <c r="BM94" s="468" t="n"/>
      <c r="BN94" s="468" t="n"/>
      <c r="BO94" s="468" t="n"/>
      <c r="BP94" s="468" t="n"/>
      <c r="BQ94" s="468" t="n"/>
      <c r="BR94" s="468" t="n"/>
      <c r="BS94" s="137" t="n"/>
      <c r="BT94" s="2" t="n"/>
    </row>
    <row r="95">
      <c r="A95" s="155" t="inlineStr">
        <is>
          <t>№
п/п</t>
        </is>
      </c>
      <c r="B95" s="156" t="n"/>
      <c r="C95" s="157" t="inlineStr">
        <is>
          <t>Название модуля, учебной дисциплины, курсового проекта (курсовой работы)</t>
        </is>
      </c>
      <c r="D95" s="158" t="n"/>
      <c r="E95" s="158" t="n"/>
      <c r="F95" s="158" t="n"/>
      <c r="G95" s="158" t="n"/>
      <c r="H95" s="158" t="n"/>
      <c r="I95" s="158" t="n"/>
      <c r="J95" s="158" t="n"/>
      <c r="K95" s="158" t="n"/>
      <c r="L95" s="158" t="n"/>
      <c r="M95" s="158" t="n"/>
      <c r="N95" s="158" t="n"/>
      <c r="O95" s="158" t="n"/>
      <c r="P95" s="158" t="n"/>
      <c r="Q95" s="158" t="n"/>
      <c r="R95" s="156" t="n"/>
      <c r="S95" s="470" t="n"/>
      <c r="T95" s="157" t="inlineStr">
        <is>
          <t>Экзамены</t>
        </is>
      </c>
      <c r="U95" s="156" t="n"/>
      <c r="V95" s="471" t="inlineStr">
        <is>
          <t>Зачеты</t>
        </is>
      </c>
      <c r="W95" s="156" t="n"/>
      <c r="X95" s="161" t="inlineStr">
        <is>
          <t>Общее количество акад. часов по учебному плану для дневной формы</t>
        </is>
      </c>
      <c r="Y95" s="61" t="n"/>
      <c r="Z95" s="162" t="inlineStr">
        <is>
          <t>Количество аудиторных часов по учебному плану для дневной формы</t>
        </is>
      </c>
      <c r="AA95" s="61" t="n"/>
      <c r="AB95" s="166" t="inlineStr">
        <is>
          <t>Количество аудиторных часов</t>
        </is>
      </c>
      <c r="AC95" s="164" t="n"/>
      <c r="AD95" s="164" t="n"/>
      <c r="AE95" s="164" t="n"/>
      <c r="AF95" s="164" t="n"/>
      <c r="AG95" s="164" t="n"/>
      <c r="AH95" s="164" t="n"/>
      <c r="AI95" s="164" t="n"/>
      <c r="AJ95" s="164" t="n"/>
      <c r="AK95" s="165" t="n"/>
      <c r="AL95" s="166" t="inlineStr">
        <is>
          <t>Распределение по курсам и семестрам</t>
        </is>
      </c>
      <c r="AM95" s="164" t="n"/>
      <c r="AN95" s="164" t="n"/>
      <c r="AO95" s="164" t="n"/>
      <c r="AP95" s="164" t="n"/>
      <c r="AQ95" s="164" t="n"/>
      <c r="AR95" s="164" t="n"/>
      <c r="AS95" s="164" t="n"/>
      <c r="AT95" s="164" t="n"/>
      <c r="AU95" s="164" t="n"/>
      <c r="AV95" s="164" t="n"/>
      <c r="AW95" s="164" t="n"/>
      <c r="AX95" s="164" t="n"/>
      <c r="AY95" s="164" t="n"/>
      <c r="AZ95" s="164" t="n"/>
      <c r="BA95" s="164" t="n"/>
      <c r="BB95" s="164" t="n"/>
      <c r="BC95" s="164" t="n"/>
      <c r="BD95" s="164" t="n"/>
      <c r="BE95" s="164" t="n"/>
      <c r="BF95" s="164" t="n"/>
      <c r="BG95" s="164" t="n"/>
      <c r="BH95" s="164" t="n"/>
      <c r="BI95" s="164" t="n"/>
      <c r="BJ95" s="164" t="n"/>
      <c r="BK95" s="164" t="n"/>
      <c r="BL95" s="164" t="n"/>
      <c r="BM95" s="164" t="n"/>
      <c r="BN95" s="164" t="n"/>
      <c r="BO95" s="164" t="n"/>
      <c r="BP95" s="165" t="n"/>
      <c r="BQ95" s="155" t="inlineStr">
        <is>
          <t>Всего зачетных единиц</t>
        </is>
      </c>
      <c r="BR95" s="156" t="n"/>
      <c r="BS95" s="159" t="inlineStr">
        <is>
          <t>Код компетенции</t>
        </is>
      </c>
      <c r="BT95" s="2" t="n"/>
    </row>
    <row r="96">
      <c r="A96" s="168" t="n"/>
      <c r="B96" s="169" t="n"/>
      <c r="C96" s="168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169" t="n"/>
      <c r="S96" s="283" t="n"/>
      <c r="T96" s="168" t="n"/>
      <c r="U96" s="169" t="n"/>
      <c r="V96" s="2" t="n"/>
      <c r="W96" s="169" t="n"/>
      <c r="X96" s="69" t="n"/>
      <c r="Y96" s="70" t="n"/>
      <c r="Z96" s="171" t="n"/>
      <c r="AA96" s="70" t="n"/>
      <c r="AB96" s="472" t="inlineStr">
        <is>
          <t>Всего</t>
        </is>
      </c>
      <c r="AC96" s="173" t="n"/>
      <c r="AD96" s="174" t="inlineStr">
        <is>
          <t>Из них</t>
        </is>
      </c>
      <c r="AE96" s="175" t="n"/>
      <c r="AF96" s="175" t="n"/>
      <c r="AG96" s="175" t="n"/>
      <c r="AH96" s="175" t="n"/>
      <c r="AI96" s="175" t="n"/>
      <c r="AJ96" s="175" t="n"/>
      <c r="AK96" s="176" t="n"/>
      <c r="AL96" s="177" t="inlineStr">
        <is>
          <t>I курс</t>
        </is>
      </c>
      <c r="AM96" s="175" t="n"/>
      <c r="AN96" s="175" t="n"/>
      <c r="AO96" s="175" t="n"/>
      <c r="AP96" s="175" t="n"/>
      <c r="AQ96" s="175" t="n"/>
      <c r="AR96" s="178" t="n"/>
      <c r="AS96" s="179" t="inlineStr">
        <is>
          <t>II курс</t>
        </is>
      </c>
      <c r="AT96" s="175" t="n"/>
      <c r="AU96" s="175" t="n"/>
      <c r="AV96" s="175" t="n"/>
      <c r="AW96" s="175" t="n"/>
      <c r="AX96" s="176" t="n"/>
      <c r="AY96" s="180" t="inlineStr">
        <is>
          <t>III курс</t>
        </is>
      </c>
      <c r="AZ96" s="175" t="n"/>
      <c r="BA96" s="175" t="n"/>
      <c r="BB96" s="175" t="n"/>
      <c r="BC96" s="175" t="n"/>
      <c r="BD96" s="176" t="n"/>
      <c r="BE96" s="179" t="inlineStr">
        <is>
          <t>IV курс</t>
        </is>
      </c>
      <c r="BF96" s="175" t="n"/>
      <c r="BG96" s="175" t="n"/>
      <c r="BH96" s="175" t="n"/>
      <c r="BI96" s="175" t="n"/>
      <c r="BJ96" s="176" t="n"/>
      <c r="BK96" s="180" t="inlineStr">
        <is>
          <t>V курс</t>
        </is>
      </c>
      <c r="BL96" s="175" t="n"/>
      <c r="BM96" s="175" t="n"/>
      <c r="BN96" s="175" t="n"/>
      <c r="BO96" s="175" t="n"/>
      <c r="BP96" s="176" t="n"/>
      <c r="BQ96" s="168" t="n"/>
      <c r="BR96" s="169" t="n"/>
      <c r="BS96" s="170" t="n"/>
      <c r="BT96" s="2" t="n"/>
    </row>
    <row r="97">
      <c r="A97" s="168" t="n"/>
      <c r="B97" s="169" t="n"/>
      <c r="C97" s="168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169" t="n"/>
      <c r="S97" s="283" t="n"/>
      <c r="T97" s="168" t="n"/>
      <c r="U97" s="169" t="n"/>
      <c r="V97" s="2" t="n"/>
      <c r="W97" s="169" t="n"/>
      <c r="X97" s="69" t="n"/>
      <c r="Y97" s="70" t="n"/>
      <c r="Z97" s="171" t="n"/>
      <c r="AA97" s="70" t="n"/>
      <c r="AB97" s="2" t="n"/>
      <c r="AC97" s="173" t="n"/>
      <c r="AD97" s="181" t="inlineStr">
        <is>
          <t>Лекции</t>
        </is>
      </c>
      <c r="AE97" s="169" t="n"/>
      <c r="AF97" s="182" t="inlineStr">
        <is>
          <t>Лабораторные</t>
        </is>
      </c>
      <c r="AG97" s="169" t="n"/>
      <c r="AH97" s="182" t="inlineStr">
        <is>
          <t>Практические</t>
        </is>
      </c>
      <c r="AI97" s="169" t="n"/>
      <c r="AJ97" s="182" t="inlineStr">
        <is>
          <t>Семинарские</t>
        </is>
      </c>
      <c r="AK97" s="169" t="n"/>
      <c r="AL97" s="183" t="inlineStr">
        <is>
          <t>УС</t>
        </is>
      </c>
      <c r="AM97" s="174" t="inlineStr">
        <is>
          <t>1 семестр</t>
        </is>
      </c>
      <c r="AN97" s="175" t="n"/>
      <c r="AO97" s="176" t="n"/>
      <c r="AP97" s="174" t="inlineStr">
        <is>
          <t>2 семестр</t>
        </is>
      </c>
      <c r="AQ97" s="175" t="n"/>
      <c r="AR97" s="176" t="n"/>
      <c r="AS97" s="179" t="inlineStr">
        <is>
          <t>3 семестр</t>
        </is>
      </c>
      <c r="AT97" s="175" t="n"/>
      <c r="AU97" s="176" t="n"/>
      <c r="AV97" s="180" t="inlineStr">
        <is>
          <t>4 семестр</t>
        </is>
      </c>
      <c r="AW97" s="175" t="n"/>
      <c r="AX97" s="176" t="n"/>
      <c r="AY97" s="180" t="inlineStr">
        <is>
          <t>5 семестр</t>
        </is>
      </c>
      <c r="AZ97" s="175" t="n"/>
      <c r="BA97" s="176" t="n"/>
      <c r="BB97" s="174" t="inlineStr">
        <is>
          <t>6 семестр</t>
        </is>
      </c>
      <c r="BC97" s="175" t="n"/>
      <c r="BD97" s="176" t="n"/>
      <c r="BE97" s="179" t="inlineStr">
        <is>
          <t>7 семестр</t>
        </is>
      </c>
      <c r="BF97" s="175" t="n"/>
      <c r="BG97" s="176" t="n"/>
      <c r="BH97" s="180" t="inlineStr">
        <is>
          <t>8 семестр</t>
        </is>
      </c>
      <c r="BI97" s="175" t="n"/>
      <c r="BJ97" s="176" t="n"/>
      <c r="BK97" s="473" t="inlineStr">
        <is>
          <t>9 семестр</t>
        </is>
      </c>
      <c r="BL97" s="175" t="n"/>
      <c r="BM97" s="474" t="n"/>
      <c r="BN97" s="475" t="inlineStr">
        <is>
          <t>10 семестр</t>
        </is>
      </c>
      <c r="BO97" s="175" t="n"/>
      <c r="BP97" s="178" t="n"/>
      <c r="BQ97" s="168" t="n"/>
      <c r="BR97" s="169" t="n"/>
      <c r="BS97" s="170" t="n"/>
      <c r="BT97" s="2" t="n"/>
    </row>
    <row r="98">
      <c r="A98" s="168" t="n"/>
      <c r="B98" s="169" t="n"/>
      <c r="C98" s="168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169" t="n"/>
      <c r="S98" s="283" t="n"/>
      <c r="T98" s="168" t="n"/>
      <c r="U98" s="169" t="n"/>
      <c r="V98" s="2" t="n"/>
      <c r="W98" s="169" t="n"/>
      <c r="X98" s="69" t="n"/>
      <c r="Y98" s="70" t="n"/>
      <c r="Z98" s="171" t="n"/>
      <c r="AA98" s="70" t="n"/>
      <c r="AB98" s="2" t="n"/>
      <c r="AC98" s="173" t="n"/>
      <c r="AD98" s="2" t="n"/>
      <c r="AE98" s="169" t="n"/>
      <c r="AF98" s="191" t="n"/>
      <c r="AG98" s="169" t="n"/>
      <c r="AH98" s="191" t="n"/>
      <c r="AI98" s="169" t="n"/>
      <c r="AJ98" s="191" t="n"/>
      <c r="AK98" s="169" t="n"/>
      <c r="AL98" s="192" t="n"/>
      <c r="AM98" s="476" t="inlineStr">
        <is>
          <t>2 недели</t>
        </is>
      </c>
      <c r="AN98" s="477" t="n"/>
      <c r="AO98" s="478" t="n"/>
      <c r="AP98" s="476" t="inlineStr">
        <is>
          <t>2 недели</t>
        </is>
      </c>
      <c r="AQ98" s="477" t="n"/>
      <c r="AR98" s="478" t="n"/>
      <c r="AS98" s="479" t="inlineStr">
        <is>
          <t>2 недели</t>
        </is>
      </c>
      <c r="AT98" s="477" t="n"/>
      <c r="AU98" s="480" t="n"/>
      <c r="AV98" s="481" t="inlineStr">
        <is>
          <t>2 недели</t>
        </is>
      </c>
      <c r="AW98" s="477" t="n"/>
      <c r="AX98" s="482" t="n"/>
      <c r="AY98" s="479" t="inlineStr">
        <is>
          <t>2 недели</t>
        </is>
      </c>
      <c r="AZ98" s="477" t="n"/>
      <c r="BA98" s="480" t="n"/>
      <c r="BB98" s="481" t="inlineStr">
        <is>
          <t>3 недели</t>
        </is>
      </c>
      <c r="BC98" s="477" t="n"/>
      <c r="BD98" s="482" t="n"/>
      <c r="BE98" s="479" t="inlineStr">
        <is>
          <t>3 недели</t>
        </is>
      </c>
      <c r="BF98" s="477" t="n"/>
      <c r="BG98" s="480" t="n"/>
      <c r="BH98" s="481" t="inlineStr">
        <is>
          <t>3 недели</t>
        </is>
      </c>
      <c r="BI98" s="477" t="n"/>
      <c r="BJ98" s="482" t="n"/>
      <c r="BK98" s="479" t="inlineStr">
        <is>
          <t>3 недели</t>
        </is>
      </c>
      <c r="BL98" s="477" t="n"/>
      <c r="BM98" s="480" t="n"/>
      <c r="BN98" s="481" t="inlineStr">
        <is>
          <t>2 недели</t>
        </is>
      </c>
      <c r="BO98" s="477" t="n"/>
      <c r="BP98" s="482" t="n"/>
      <c r="BQ98" s="168" t="n"/>
      <c r="BR98" s="169" t="n"/>
      <c r="BS98" s="170" t="n"/>
      <c r="BT98" s="2" t="n"/>
    </row>
    <row r="99">
      <c r="A99" s="199" t="n"/>
      <c r="B99" s="200" t="n"/>
      <c r="C99" s="199" t="n"/>
      <c r="D99" s="201" t="n"/>
      <c r="E99" s="201" t="n"/>
      <c r="F99" s="201" t="n"/>
      <c r="G99" s="201" t="n"/>
      <c r="H99" s="201" t="n"/>
      <c r="I99" s="201" t="n"/>
      <c r="J99" s="201" t="n"/>
      <c r="K99" s="201" t="n"/>
      <c r="L99" s="201" t="n"/>
      <c r="M99" s="201" t="n"/>
      <c r="N99" s="201" t="n"/>
      <c r="O99" s="201" t="n"/>
      <c r="P99" s="201" t="n"/>
      <c r="Q99" s="201" t="n"/>
      <c r="R99" s="200" t="n"/>
      <c r="S99" s="483" t="n"/>
      <c r="T99" s="199" t="n"/>
      <c r="U99" s="200" t="n"/>
      <c r="V99" s="201" t="n"/>
      <c r="W99" s="200" t="n"/>
      <c r="X99" s="203" t="n"/>
      <c r="Y99" s="204" t="n"/>
      <c r="Z99" s="205" t="n"/>
      <c r="AA99" s="204" t="n"/>
      <c r="AB99" s="484" t="n"/>
      <c r="AC99" s="485" t="n"/>
      <c r="AD99" s="201" t="n"/>
      <c r="AE99" s="200" t="n"/>
      <c r="AF99" s="208" t="n"/>
      <c r="AG99" s="200" t="n"/>
      <c r="AH99" s="208" t="n"/>
      <c r="AI99" s="200" t="n"/>
      <c r="AJ99" s="208" t="n"/>
      <c r="AK99" s="200" t="n"/>
      <c r="AL99" s="486" t="inlineStr">
        <is>
          <t>Ауд.часов</t>
        </is>
      </c>
      <c r="AM99" s="487" t="inlineStr">
        <is>
          <t>Всего часов</t>
        </is>
      </c>
      <c r="AN99" s="488" t="inlineStr">
        <is>
          <t>Ауд.часов</t>
        </is>
      </c>
      <c r="AO99" s="489" t="inlineStr">
        <is>
          <t>Зач.единиц</t>
        </is>
      </c>
      <c r="AP99" s="490" t="inlineStr">
        <is>
          <t>Всего часов</t>
        </is>
      </c>
      <c r="AQ99" s="488" t="inlineStr">
        <is>
          <t>Ауд.часов</t>
        </is>
      </c>
      <c r="AR99" s="489" t="inlineStr">
        <is>
          <t>Зач.единиц</t>
        </is>
      </c>
      <c r="AS99" s="491" t="inlineStr">
        <is>
          <t>Всего часов</t>
        </is>
      </c>
      <c r="AT99" s="488" t="inlineStr">
        <is>
          <t>Ауд.часов</t>
        </is>
      </c>
      <c r="AU99" s="492" t="inlineStr">
        <is>
          <t>Зач.единиц</t>
        </is>
      </c>
      <c r="AV99" s="487" t="inlineStr">
        <is>
          <t>Всего часов</t>
        </is>
      </c>
      <c r="AW99" s="488" t="inlineStr">
        <is>
          <t>Ауд.часов</t>
        </is>
      </c>
      <c r="AX99" s="493" t="inlineStr">
        <is>
          <t>Зач.единиц</t>
        </is>
      </c>
      <c r="AY99" s="487" t="inlineStr">
        <is>
          <t>Всего часов</t>
        </is>
      </c>
      <c r="AZ99" s="488" t="inlineStr">
        <is>
          <t>Ауд.часов</t>
        </is>
      </c>
      <c r="BA99" s="489" t="inlineStr">
        <is>
          <t>Зач.единиц</t>
        </is>
      </c>
      <c r="BB99" s="490" t="inlineStr">
        <is>
          <t>Всего часов</t>
        </is>
      </c>
      <c r="BC99" s="488" t="inlineStr">
        <is>
          <t>Ауд.часов</t>
        </is>
      </c>
      <c r="BD99" s="489" t="inlineStr">
        <is>
          <t>Зач.единиц</t>
        </is>
      </c>
      <c r="BE99" s="491" t="inlineStr">
        <is>
          <t>Всего часов</t>
        </is>
      </c>
      <c r="BF99" s="488" t="inlineStr">
        <is>
          <t>Ауд.часов</t>
        </is>
      </c>
      <c r="BG99" s="492" t="inlineStr">
        <is>
          <t>Зач.единиц</t>
        </is>
      </c>
      <c r="BH99" s="487" t="inlineStr">
        <is>
          <t>Всего часов</t>
        </is>
      </c>
      <c r="BI99" s="488" t="inlineStr">
        <is>
          <t>Ауд.часов</t>
        </is>
      </c>
      <c r="BJ99" s="493" t="inlineStr">
        <is>
          <t>Зач.единиц</t>
        </is>
      </c>
      <c r="BK99" s="487" t="inlineStr">
        <is>
          <t>Всего часов</t>
        </is>
      </c>
      <c r="BL99" s="488" t="inlineStr">
        <is>
          <t>Ауд.часов</t>
        </is>
      </c>
      <c r="BM99" s="492" t="inlineStr">
        <is>
          <t>Зач.единиц</t>
        </is>
      </c>
      <c r="BN99" s="487" t="inlineStr">
        <is>
          <t>Всего часов</t>
        </is>
      </c>
      <c r="BO99" s="488" t="inlineStr">
        <is>
          <t>Ауд.часов</t>
        </is>
      </c>
      <c r="BP99" s="494" t="inlineStr">
        <is>
          <t>Зач.единиц</t>
        </is>
      </c>
      <c r="BQ99" s="199" t="n"/>
      <c r="BR99" s="200" t="n"/>
      <c r="BS99" s="202" t="n"/>
      <c r="BT99" s="2" t="n"/>
    </row>
    <row r="100">
      <c r="A100" s="352" t="inlineStr">
        <is>
          <t>2.9</t>
        </is>
      </c>
      <c r="B100" s="289" t="n"/>
      <c r="C100" s="353" t="inlineStr">
        <is>
          <t>Модуль "Технология производства материалов и изделий из керамики"</t>
        </is>
      </c>
      <c r="D100" s="266" t="n"/>
      <c r="E100" s="266" t="n"/>
      <c r="F100" s="266" t="n"/>
      <c r="G100" s="266" t="n"/>
      <c r="H100" s="266" t="n"/>
      <c r="I100" s="266" t="n"/>
      <c r="J100" s="266" t="n"/>
      <c r="K100" s="266" t="n"/>
      <c r="L100" s="266" t="n"/>
      <c r="M100" s="266" t="n"/>
      <c r="N100" s="266" t="n"/>
      <c r="O100" s="266" t="n"/>
      <c r="P100" s="266" t="n"/>
      <c r="Q100" s="266" t="n"/>
      <c r="R100" s="269" t="n"/>
      <c r="S100" s="47" t="n"/>
      <c r="T100" s="376" t="n"/>
      <c r="U100" s="190" t="n"/>
      <c r="V100" s="456" t="n"/>
      <c r="W100" s="190" t="n"/>
      <c r="X100" s="378" t="n"/>
      <c r="Y100" s="173" t="n"/>
      <c r="Z100" s="379" t="n"/>
      <c r="AA100" s="190" t="n"/>
      <c r="AB100" s="350" t="n"/>
      <c r="AC100" s="173" t="n"/>
      <c r="AD100" s="380" t="n"/>
      <c r="AE100" s="169" t="n"/>
      <c r="AF100" s="457" t="n"/>
      <c r="AG100" s="169" t="n"/>
      <c r="AH100" s="374" t="n"/>
      <c r="AI100" s="169" t="n"/>
      <c r="AJ100" s="381" t="n"/>
      <c r="AK100" s="190" t="n"/>
      <c r="AL100" s="372" t="n"/>
      <c r="AM100" s="373" t="n"/>
      <c r="AN100" s="383" t="n"/>
      <c r="AO100" s="372" t="n"/>
      <c r="AP100" s="373" t="n"/>
      <c r="AQ100" s="383" t="n"/>
      <c r="AR100" s="376" t="n"/>
      <c r="AS100" s="382" t="n"/>
      <c r="AT100" s="383" t="n"/>
      <c r="AU100" s="372" t="n"/>
      <c r="AV100" s="373" t="n"/>
      <c r="AW100" s="383" t="n"/>
      <c r="AX100" s="376" t="n"/>
      <c r="AY100" s="382" t="n"/>
      <c r="AZ100" s="383" t="n"/>
      <c r="BA100" s="372" t="n"/>
      <c r="BB100" s="152" t="n"/>
      <c r="BC100" s="383" t="n"/>
      <c r="BD100" s="376" t="n"/>
      <c r="BE100" s="152" t="n"/>
      <c r="BF100" s="383" t="n"/>
      <c r="BG100" s="372" t="n"/>
      <c r="BH100" s="152" t="n"/>
      <c r="BI100" s="383" t="n"/>
      <c r="BJ100" s="376" t="n"/>
      <c r="BK100" s="152" t="n"/>
      <c r="BL100" s="383" t="n"/>
      <c r="BM100" s="285" t="n"/>
      <c r="BN100" s="361" t="n"/>
      <c r="BO100" s="362" t="n"/>
      <c r="BP100" s="287" t="n"/>
      <c r="BQ100" s="252" t="n"/>
      <c r="BR100" s="264" t="n"/>
      <c r="BS100" s="284" t="n"/>
      <c r="BT100" s="282">
        <f>Z100*0.22</f>
        <v/>
      </c>
    </row>
    <row r="101">
      <c r="A101" s="312" t="inlineStr">
        <is>
          <t>2.9.1</t>
        </is>
      </c>
      <c r="B101" s="269" t="n"/>
      <c r="C101" s="495" t="inlineStr">
        <is>
          <t>Сырьевая база керамической отрасли</t>
        </is>
      </c>
      <c r="D101" s="201" t="n"/>
      <c r="E101" s="201" t="n"/>
      <c r="F101" s="201" t="n"/>
      <c r="G101" s="201" t="n"/>
      <c r="H101" s="201" t="n"/>
      <c r="I101" s="201" t="n"/>
      <c r="J101" s="201" t="n"/>
      <c r="K101" s="201" t="n"/>
      <c r="L101" s="201" t="n"/>
      <c r="M101" s="201" t="n"/>
      <c r="N101" s="201" t="n"/>
      <c r="O101" s="201" t="n"/>
      <c r="P101" s="201" t="n"/>
      <c r="Q101" s="201" t="n"/>
      <c r="R101" s="333" t="n"/>
      <c r="S101" s="458" t="n"/>
      <c r="T101" s="280" t="n"/>
      <c r="U101" s="269" t="n"/>
      <c r="V101" s="432" t="n">
        <v>6</v>
      </c>
      <c r="W101" s="433" t="inlineStr">
        <is>
          <t>д</t>
        </is>
      </c>
      <c r="X101" s="310" t="n">
        <v>108</v>
      </c>
      <c r="Y101" s="273" t="n"/>
      <c r="Z101" s="311" t="n">
        <v>54</v>
      </c>
      <c r="AA101" s="269" t="n"/>
      <c r="AB101" s="272">
        <f>AL101+AN101+AQ101+AT101+AW101+AZ101+BC101+BF101+BI101+BL101+BO101</f>
        <v/>
      </c>
      <c r="AC101" s="273" t="n"/>
      <c r="AD101" s="271" t="n">
        <v>8</v>
      </c>
      <c r="AE101" s="264" t="n"/>
      <c r="AF101" s="274" t="n">
        <v>4</v>
      </c>
      <c r="AG101" s="264" t="n"/>
      <c r="AH101" s="252" t="n"/>
      <c r="AI101" s="264" t="n"/>
      <c r="AJ101" s="277" t="n"/>
      <c r="AK101" s="269" t="n"/>
      <c r="AL101" s="272" t="n"/>
      <c r="AM101" s="271" t="n"/>
      <c r="AN101" s="274" t="n"/>
      <c r="AO101" s="272" t="n"/>
      <c r="AP101" s="271" t="n"/>
      <c r="AQ101" s="274" t="n"/>
      <c r="AR101" s="280" t="n"/>
      <c r="AS101" s="279" t="n"/>
      <c r="AT101" s="274" t="n"/>
      <c r="AU101" s="272" t="n"/>
      <c r="AV101" s="271" t="n"/>
      <c r="AW101" s="274" t="n"/>
      <c r="AX101" s="280" t="n"/>
      <c r="AY101" s="279" t="n"/>
      <c r="AZ101" s="274" t="n">
        <v>2</v>
      </c>
      <c r="BA101" s="272" t="n"/>
      <c r="BB101" s="283" t="n">
        <v>108</v>
      </c>
      <c r="BC101" s="274" t="n">
        <v>10</v>
      </c>
      <c r="BD101" s="280" t="n">
        <v>3</v>
      </c>
      <c r="BE101" s="283" t="n"/>
      <c r="BF101" s="274" t="n"/>
      <c r="BG101" s="272" t="n"/>
      <c r="BH101" s="283" t="n"/>
      <c r="BI101" s="274" t="n"/>
      <c r="BJ101" s="280" t="n"/>
      <c r="BK101" s="283" t="n"/>
      <c r="BL101" s="274" t="n"/>
      <c r="BM101" s="350" t="n"/>
      <c r="BN101" s="140" t="n"/>
      <c r="BO101" s="370" t="n"/>
      <c r="BP101" s="363" t="n"/>
      <c r="BQ101" s="252">
        <f>AO101+AR101+AU101+AX101+BA101+BD101+BG101+BJ101+BM101+BP101</f>
        <v/>
      </c>
      <c r="BR101" s="264" t="n"/>
      <c r="BS101" s="284" t="inlineStr">
        <is>
          <t>СК-19</t>
        </is>
      </c>
      <c r="BT101" s="282">
        <f>Z101*0.22</f>
        <v/>
      </c>
    </row>
    <row r="102">
      <c r="A102" s="385" t="inlineStr">
        <is>
          <t>2.9.2</t>
        </is>
      </c>
      <c r="B102" s="190" t="n"/>
      <c r="C102" s="313" t="inlineStr">
        <is>
          <t>Технология строительной керамики</t>
        </is>
      </c>
      <c r="D102" s="291" t="n"/>
      <c r="E102" s="291" t="n"/>
      <c r="F102" s="291" t="n"/>
      <c r="G102" s="291" t="n"/>
      <c r="H102" s="291" t="n"/>
      <c r="I102" s="291" t="n"/>
      <c r="J102" s="291" t="n"/>
      <c r="K102" s="291" t="n"/>
      <c r="L102" s="291" t="n"/>
      <c r="M102" s="291" t="n"/>
      <c r="N102" s="291" t="n"/>
      <c r="O102" s="291" t="n"/>
      <c r="P102" s="291" t="n"/>
      <c r="Q102" s="291" t="n"/>
      <c r="R102" s="289" t="n"/>
      <c r="S102" s="10" t="n"/>
      <c r="T102" s="316" t="n">
        <v>10</v>
      </c>
      <c r="U102" s="190" t="n"/>
      <c r="V102" s="316" t="n"/>
      <c r="W102" s="190" t="n"/>
      <c r="X102" s="365" t="n">
        <v>144</v>
      </c>
      <c r="Y102" s="173" t="n"/>
      <c r="Z102" s="366" t="n">
        <v>90</v>
      </c>
      <c r="AA102" s="190" t="n"/>
      <c r="AB102" s="350">
        <f>AL102+AN102+AQ102+AT102+AW102+AZ102+BC102+BF102+BI102+BL102+BO102</f>
        <v/>
      </c>
      <c r="AC102" s="173" t="n"/>
      <c r="AD102" s="367" t="n">
        <v>10</v>
      </c>
      <c r="AE102" s="169" t="n"/>
      <c r="AF102" s="454" t="n">
        <v>6</v>
      </c>
      <c r="AG102" s="169" t="n"/>
      <c r="AH102" s="318" t="n">
        <v>4</v>
      </c>
      <c r="AI102" s="169" t="n"/>
      <c r="AJ102" s="368" t="n"/>
      <c r="AK102" s="190" t="n"/>
      <c r="AL102" s="350" t="n"/>
      <c r="AM102" s="351" t="n"/>
      <c r="AN102" s="370" t="n"/>
      <c r="AO102" s="350" t="n"/>
      <c r="AP102" s="351" t="n"/>
      <c r="AQ102" s="370" t="n"/>
      <c r="AR102" s="349" t="n"/>
      <c r="AS102" s="369" t="n"/>
      <c r="AT102" s="370" t="n"/>
      <c r="AU102" s="350" t="n"/>
      <c r="AV102" s="351" t="n"/>
      <c r="AW102" s="370" t="n"/>
      <c r="AX102" s="349" t="n"/>
      <c r="AY102" s="369" t="n"/>
      <c r="AZ102" s="370" t="n"/>
      <c r="BA102" s="350" t="n"/>
      <c r="BB102" s="140" t="n"/>
      <c r="BC102" s="370" t="n"/>
      <c r="BD102" s="349" t="n"/>
      <c r="BE102" s="140" t="n"/>
      <c r="BF102" s="370" t="n"/>
      <c r="BG102" s="350" t="n"/>
      <c r="BH102" s="140" t="n"/>
      <c r="BI102" s="370" t="n"/>
      <c r="BJ102" s="349" t="n"/>
      <c r="BK102" s="140" t="n"/>
      <c r="BL102" s="370" t="n">
        <v>6</v>
      </c>
      <c r="BM102" s="272" t="n"/>
      <c r="BN102" s="283" t="n">
        <v>144</v>
      </c>
      <c r="BO102" s="274" t="n">
        <v>14</v>
      </c>
      <c r="BP102" s="277" t="n">
        <v>4</v>
      </c>
      <c r="BQ102" s="252">
        <f>AO102+AR102+AU102+AX102+BA102+BD102+BG102+BJ102+BM102+BP102</f>
        <v/>
      </c>
      <c r="BR102" s="264" t="n"/>
      <c r="BS102" s="284" t="inlineStr">
        <is>
          <t>СК-27</t>
        </is>
      </c>
      <c r="BT102" s="282">
        <f>Z102*0.22</f>
        <v/>
      </c>
    </row>
    <row r="103">
      <c r="A103" s="344" t="inlineStr">
        <is>
          <t>2.9.3</t>
        </is>
      </c>
      <c r="B103" s="289" t="n"/>
      <c r="C103" s="345" t="inlineStr">
        <is>
          <t>Технология тонкой и технической керамики</t>
        </is>
      </c>
      <c r="D103" s="266" t="n"/>
      <c r="E103" s="266" t="n"/>
      <c r="F103" s="266" t="n"/>
      <c r="G103" s="266" t="n"/>
      <c r="H103" s="266" t="n"/>
      <c r="I103" s="266" t="n"/>
      <c r="J103" s="266" t="n"/>
      <c r="K103" s="266" t="n"/>
      <c r="L103" s="266" t="n"/>
      <c r="M103" s="266" t="n"/>
      <c r="N103" s="266" t="n"/>
      <c r="O103" s="266" t="n"/>
      <c r="P103" s="266" t="n"/>
      <c r="Q103" s="266" t="n"/>
      <c r="R103" s="269" t="n"/>
      <c r="S103" s="267" t="n"/>
      <c r="T103" s="280" t="n">
        <v>10</v>
      </c>
      <c r="U103" s="269" t="n"/>
      <c r="V103" s="268" t="n"/>
      <c r="W103" s="269" t="n"/>
      <c r="X103" s="310" t="n">
        <v>108</v>
      </c>
      <c r="Y103" s="273" t="n"/>
      <c r="Z103" s="311" t="n">
        <v>72</v>
      </c>
      <c r="AA103" s="269" t="n"/>
      <c r="AB103" s="272">
        <f>AL103+AN103+AQ103+AT103+AW103+AZ103+BC103+BF103+BI103+BL103+BO103</f>
        <v/>
      </c>
      <c r="AC103" s="273" t="n"/>
      <c r="AD103" s="271" t="n">
        <v>10</v>
      </c>
      <c r="AE103" s="264" t="n"/>
      <c r="AF103" s="274" t="n"/>
      <c r="AG103" s="264" t="n"/>
      <c r="AH103" s="252" t="n">
        <v>6</v>
      </c>
      <c r="AI103" s="264" t="n"/>
      <c r="AJ103" s="277" t="n"/>
      <c r="AK103" s="269" t="n"/>
      <c r="AL103" s="272" t="n"/>
      <c r="AM103" s="271" t="n"/>
      <c r="AN103" s="274" t="n"/>
      <c r="AO103" s="272" t="n"/>
      <c r="AP103" s="271" t="n"/>
      <c r="AQ103" s="274" t="n"/>
      <c r="AR103" s="280" t="n"/>
      <c r="AS103" s="279" t="n"/>
      <c r="AT103" s="274" t="n"/>
      <c r="AU103" s="272" t="n"/>
      <c r="AV103" s="271" t="n"/>
      <c r="AW103" s="274" t="n"/>
      <c r="AX103" s="280" t="n"/>
      <c r="AY103" s="279" t="n"/>
      <c r="AZ103" s="274" t="n"/>
      <c r="BA103" s="272" t="n"/>
      <c r="BB103" s="283" t="n"/>
      <c r="BC103" s="274" t="n"/>
      <c r="BD103" s="280" t="n"/>
      <c r="BE103" s="283" t="n"/>
      <c r="BF103" s="274" t="n"/>
      <c r="BG103" s="272" t="n"/>
      <c r="BH103" s="283" t="n"/>
      <c r="BI103" s="274" t="n"/>
      <c r="BJ103" s="280" t="n"/>
      <c r="BK103" s="283" t="n"/>
      <c r="BL103" s="274" t="n">
        <v>6</v>
      </c>
      <c r="BM103" s="319" t="n"/>
      <c r="BN103" s="259" t="n">
        <v>108</v>
      </c>
      <c r="BO103" s="182" t="n">
        <v>10</v>
      </c>
      <c r="BP103" s="257" t="n">
        <v>3</v>
      </c>
      <c r="BQ103" s="252">
        <f>AO103+AR103+AU103+AX103+BA103+BD103+BG103+BJ103+BM103+BP103</f>
        <v/>
      </c>
      <c r="BR103" s="264" t="n"/>
      <c r="BS103" s="284" t="inlineStr">
        <is>
          <t>СК-27</t>
        </is>
      </c>
      <c r="BT103" s="282">
        <f>Z103*0.22</f>
        <v/>
      </c>
    </row>
    <row r="104">
      <c r="A104" s="344" t="inlineStr">
        <is>
          <t>2.9.4</t>
        </is>
      </c>
      <c r="B104" s="289" t="n"/>
      <c r="C104" s="347" t="inlineStr">
        <is>
          <t>Технология огнеупорных композиционных керамических материалов</t>
        </is>
      </c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190" t="n"/>
      <c r="S104" s="10" t="n"/>
      <c r="T104" s="349" t="n">
        <v>10</v>
      </c>
      <c r="U104" s="190" t="n"/>
      <c r="V104" s="316" t="n"/>
      <c r="W104" s="190" t="n"/>
      <c r="X104" s="365" t="n">
        <v>144</v>
      </c>
      <c r="Y104" s="173" t="n"/>
      <c r="Z104" s="366" t="n">
        <v>90</v>
      </c>
      <c r="AA104" s="190" t="n"/>
      <c r="AB104" s="350">
        <f>AL104+AN104+AQ104+AT104+AW104+AZ104+BC104+BF104+BI104+BL104+BO104</f>
        <v/>
      </c>
      <c r="AC104" s="173" t="n"/>
      <c r="AD104" s="367" t="n">
        <v>10</v>
      </c>
      <c r="AE104" s="169" t="n"/>
      <c r="AF104" s="454" t="n">
        <v>6</v>
      </c>
      <c r="AG104" s="169" t="n"/>
      <c r="AH104" s="318" t="n">
        <v>4</v>
      </c>
      <c r="AI104" s="169" t="n"/>
      <c r="AJ104" s="368" t="n"/>
      <c r="AK104" s="190" t="n"/>
      <c r="AL104" s="350" t="n"/>
      <c r="AM104" s="351" t="n"/>
      <c r="AN104" s="370" t="n"/>
      <c r="AO104" s="350" t="n"/>
      <c r="AP104" s="351" t="n"/>
      <c r="AQ104" s="370" t="n"/>
      <c r="AR104" s="349" t="n"/>
      <c r="AS104" s="369" t="n"/>
      <c r="AT104" s="370" t="n"/>
      <c r="AU104" s="350" t="n"/>
      <c r="AV104" s="351" t="n"/>
      <c r="AW104" s="370" t="n"/>
      <c r="AX104" s="349" t="n"/>
      <c r="AY104" s="369" t="n"/>
      <c r="AZ104" s="370" t="n"/>
      <c r="BA104" s="350" t="n"/>
      <c r="BB104" s="140" t="n"/>
      <c r="BC104" s="370" t="n"/>
      <c r="BD104" s="349" t="n"/>
      <c r="BE104" s="140" t="n"/>
      <c r="BF104" s="370" t="n"/>
      <c r="BG104" s="350" t="n"/>
      <c r="BH104" s="140" t="n"/>
      <c r="BI104" s="370" t="n"/>
      <c r="BJ104" s="349" t="n"/>
      <c r="BK104" s="140" t="n"/>
      <c r="BL104" s="182" t="n">
        <v>6</v>
      </c>
      <c r="BM104" s="319" t="n"/>
      <c r="BN104" s="259" t="n">
        <v>144</v>
      </c>
      <c r="BO104" s="182" t="n">
        <v>14</v>
      </c>
      <c r="BP104" s="260" t="n">
        <v>4</v>
      </c>
      <c r="BQ104" s="252">
        <f>AO104+AR104+AU104+AX104+BA104+BD104+BG104+BJ104+BM104+BP104</f>
        <v/>
      </c>
      <c r="BR104" s="264" t="n"/>
      <c r="BS104" s="284" t="inlineStr">
        <is>
          <t>СК-28</t>
        </is>
      </c>
      <c r="BT104" s="282">
        <f>Z104*0.22</f>
        <v/>
      </c>
    </row>
    <row r="105">
      <c r="A105" s="344" t="inlineStr">
        <is>
          <t>2.9.5</t>
        </is>
      </c>
      <c r="B105" s="289" t="n"/>
      <c r="C105" s="313" t="inlineStr">
        <is>
          <t>Курсовой проект по учебной дисциплине пп. 2.9.2-2.9.4 по выбору студента</t>
        </is>
      </c>
      <c r="D105" s="291" t="n"/>
      <c r="E105" s="291" t="n"/>
      <c r="F105" s="291" t="n"/>
      <c r="G105" s="291" t="n"/>
      <c r="H105" s="291" t="n"/>
      <c r="I105" s="291" t="n"/>
      <c r="J105" s="291" t="n"/>
      <c r="K105" s="291" t="n"/>
      <c r="L105" s="291" t="n"/>
      <c r="M105" s="291" t="n"/>
      <c r="N105" s="291" t="n"/>
      <c r="O105" s="291" t="n"/>
      <c r="P105" s="291" t="n"/>
      <c r="Q105" s="291" t="n"/>
      <c r="R105" s="289" t="n"/>
      <c r="S105" s="314" t="n"/>
      <c r="T105" s="280" t="n"/>
      <c r="U105" s="269" t="n"/>
      <c r="V105" s="268" t="n"/>
      <c r="W105" s="269" t="n"/>
      <c r="X105" s="310" t="n">
        <v>40</v>
      </c>
      <c r="Y105" s="273" t="n"/>
      <c r="Z105" s="311" t="n"/>
      <c r="AA105" s="269" t="n"/>
      <c r="AB105" s="393" t="n"/>
      <c r="AC105" s="389" t="n"/>
      <c r="AD105" s="271" t="n"/>
      <c r="AE105" s="264" t="n"/>
      <c r="AF105" s="274" t="n"/>
      <c r="AG105" s="264" t="n"/>
      <c r="AH105" s="252" t="n"/>
      <c r="AI105" s="264" t="n"/>
      <c r="AJ105" s="277" t="n"/>
      <c r="AK105" s="269" t="n"/>
      <c r="AL105" s="272" t="n"/>
      <c r="AM105" s="271" t="n"/>
      <c r="AN105" s="274" t="n"/>
      <c r="AO105" s="272" t="n"/>
      <c r="AP105" s="271" t="n"/>
      <c r="AQ105" s="274" t="n"/>
      <c r="AR105" s="280" t="n"/>
      <c r="AS105" s="279" t="n"/>
      <c r="AT105" s="274" t="n"/>
      <c r="AU105" s="272" t="n"/>
      <c r="AV105" s="271" t="n"/>
      <c r="AW105" s="274" t="n"/>
      <c r="AX105" s="280" t="n"/>
      <c r="AY105" s="279" t="n"/>
      <c r="AZ105" s="274" t="n"/>
      <c r="BA105" s="272" t="n"/>
      <c r="BB105" s="283" t="n"/>
      <c r="BC105" s="274" t="n"/>
      <c r="BD105" s="280" t="n"/>
      <c r="BE105" s="283" t="n"/>
      <c r="BF105" s="274" t="n"/>
      <c r="BG105" s="272" t="n"/>
      <c r="BH105" s="283" t="n"/>
      <c r="BI105" s="274" t="n"/>
      <c r="BJ105" s="280" t="n"/>
      <c r="BK105" s="283" t="n"/>
      <c r="BL105" s="182" t="n"/>
      <c r="BM105" s="319" t="n"/>
      <c r="BN105" s="259" t="n">
        <v>40</v>
      </c>
      <c r="BO105" s="182" t="n"/>
      <c r="BP105" s="260" t="n">
        <v>1</v>
      </c>
      <c r="BQ105" s="252">
        <f>AO105+AR105+AU105+AX105+BA105+BD105+BG105+BJ105+BM105+BP105</f>
        <v/>
      </c>
      <c r="BR105" s="264" t="n"/>
      <c r="BS105" s="284" t="inlineStr">
        <is>
          <t>УК-1,5,6,
СК-27,28</t>
        </is>
      </c>
      <c r="BT105" s="282">
        <f>Z105*0.22</f>
        <v/>
      </c>
    </row>
    <row r="106">
      <c r="A106" s="312" t="inlineStr">
        <is>
          <t>2.9.6</t>
        </is>
      </c>
      <c r="B106" s="269" t="n"/>
      <c r="C106" s="313" t="inlineStr">
        <is>
          <t>Контроль качества керамических материалов и изделий</t>
        </is>
      </c>
      <c r="D106" s="291" t="n"/>
      <c r="E106" s="291" t="n"/>
      <c r="F106" s="291" t="n"/>
      <c r="G106" s="291" t="n"/>
      <c r="H106" s="291" t="n"/>
      <c r="I106" s="291" t="n"/>
      <c r="J106" s="291" t="n"/>
      <c r="K106" s="291" t="n"/>
      <c r="L106" s="291" t="n"/>
      <c r="M106" s="291" t="n"/>
      <c r="N106" s="291" t="n"/>
      <c r="O106" s="291" t="n"/>
      <c r="P106" s="291" t="n"/>
      <c r="Q106" s="291" t="n"/>
      <c r="R106" s="289" t="n"/>
      <c r="S106" s="10" t="n"/>
      <c r="T106" s="349" t="n"/>
      <c r="U106" s="190" t="n"/>
      <c r="V106" s="316" t="n">
        <v>10</v>
      </c>
      <c r="W106" s="190" t="n"/>
      <c r="X106" s="365" t="n">
        <v>102</v>
      </c>
      <c r="Y106" s="173" t="n"/>
      <c r="Z106" s="366" t="n">
        <v>36</v>
      </c>
      <c r="AA106" s="190" t="n"/>
      <c r="AB106" s="272">
        <f>AL106+AN106+AQ106+AT106+AW106+AZ106+BC106+BF106+BI106+BL106+BO106</f>
        <v/>
      </c>
      <c r="AC106" s="273" t="n"/>
      <c r="AD106" s="367" t="n">
        <v>4</v>
      </c>
      <c r="AE106" s="169" t="n"/>
      <c r="AF106" s="454" t="n">
        <v>4</v>
      </c>
      <c r="AG106" s="169" t="n"/>
      <c r="AH106" s="318" t="n"/>
      <c r="AI106" s="169" t="n"/>
      <c r="AJ106" s="368" t="n"/>
      <c r="AK106" s="190" t="n"/>
      <c r="AL106" s="350" t="n"/>
      <c r="AM106" s="351" t="n"/>
      <c r="AN106" s="370" t="n"/>
      <c r="AO106" s="350" t="n"/>
      <c r="AP106" s="351" t="n"/>
      <c r="AQ106" s="370" t="n"/>
      <c r="AR106" s="349" t="n"/>
      <c r="AS106" s="369" t="n"/>
      <c r="AT106" s="370" t="n"/>
      <c r="AU106" s="350" t="n"/>
      <c r="AV106" s="351" t="n"/>
      <c r="AW106" s="370" t="n"/>
      <c r="AX106" s="349" t="n"/>
      <c r="AY106" s="369" t="n"/>
      <c r="AZ106" s="370" t="n"/>
      <c r="BA106" s="350" t="n"/>
      <c r="BB106" s="140" t="n"/>
      <c r="BC106" s="370" t="n"/>
      <c r="BD106" s="349" t="n"/>
      <c r="BE106" s="140" t="n"/>
      <c r="BF106" s="370" t="n"/>
      <c r="BG106" s="350" t="n"/>
      <c r="BH106" s="140" t="n"/>
      <c r="BI106" s="370" t="n"/>
      <c r="BJ106" s="349" t="n"/>
      <c r="BK106" s="140" t="n"/>
      <c r="BL106" s="370" t="n">
        <v>2</v>
      </c>
      <c r="BM106" s="319" t="n"/>
      <c r="BN106" s="259" t="n">
        <v>102</v>
      </c>
      <c r="BO106" s="182" t="n">
        <v>6</v>
      </c>
      <c r="BP106" s="260" t="n">
        <v>3</v>
      </c>
      <c r="BQ106" s="252">
        <f>AO106+AR106+AU106+AX106+BA106+BD106+BG106+BJ106+BM106+BP106</f>
        <v/>
      </c>
      <c r="BR106" s="264" t="n"/>
      <c r="BS106" s="284" t="inlineStr">
        <is>
          <t>СК-20</t>
        </is>
      </c>
      <c r="BT106" s="282">
        <f>Z106*0.22</f>
        <v/>
      </c>
    </row>
    <row r="107">
      <c r="A107" s="463" t="inlineStr">
        <is>
          <t>Профилизация: "Технология вяжущих материалов"</t>
        </is>
      </c>
      <c r="B107" s="266" t="n"/>
      <c r="C107" s="266" t="n"/>
      <c r="D107" s="266" t="n"/>
      <c r="E107" s="266" t="n"/>
      <c r="F107" s="266" t="n"/>
      <c r="G107" s="266" t="n"/>
      <c r="H107" s="266" t="n"/>
      <c r="I107" s="266" t="n"/>
      <c r="J107" s="266" t="n"/>
      <c r="K107" s="266" t="n"/>
      <c r="L107" s="266" t="n"/>
      <c r="M107" s="266" t="n"/>
      <c r="N107" s="266" t="n"/>
      <c r="O107" s="266" t="n"/>
      <c r="P107" s="266" t="n"/>
      <c r="Q107" s="266" t="n"/>
      <c r="R107" s="269" t="n"/>
      <c r="S107" s="496" t="n"/>
      <c r="T107" s="359" t="n"/>
      <c r="U107" s="269" t="n"/>
      <c r="V107" s="355" t="n"/>
      <c r="W107" s="269" t="n"/>
      <c r="X107" s="356" t="n"/>
      <c r="Y107" s="273" t="n"/>
      <c r="Z107" s="357" t="n"/>
      <c r="AA107" s="269" t="n"/>
      <c r="AB107" s="272" t="n"/>
      <c r="AC107" s="273" t="n"/>
      <c r="AD107" s="358" t="n"/>
      <c r="AE107" s="264" t="n"/>
      <c r="AF107" s="362" t="n"/>
      <c r="AG107" s="264" t="n"/>
      <c r="AH107" s="286" t="n"/>
      <c r="AI107" s="264" t="n"/>
      <c r="AJ107" s="287" t="n"/>
      <c r="AK107" s="269" t="n"/>
      <c r="AL107" s="285" t="n"/>
      <c r="AM107" s="358" t="n"/>
      <c r="AN107" s="362" t="n"/>
      <c r="AO107" s="285" t="n"/>
      <c r="AP107" s="358" t="n"/>
      <c r="AQ107" s="362" t="n"/>
      <c r="AR107" s="359" t="n"/>
      <c r="AS107" s="360" t="n"/>
      <c r="AT107" s="362" t="n"/>
      <c r="AU107" s="285" t="n"/>
      <c r="AV107" s="358" t="n"/>
      <c r="AW107" s="362" t="n"/>
      <c r="AX107" s="359" t="n"/>
      <c r="AY107" s="360" t="n"/>
      <c r="AZ107" s="362" t="n"/>
      <c r="BA107" s="285" t="n"/>
      <c r="BB107" s="361" t="n"/>
      <c r="BC107" s="362" t="n"/>
      <c r="BD107" s="359" t="n"/>
      <c r="BE107" s="361" t="n"/>
      <c r="BF107" s="362" t="n"/>
      <c r="BG107" s="285" t="n"/>
      <c r="BH107" s="361" t="n"/>
      <c r="BI107" s="362" t="n"/>
      <c r="BJ107" s="359" t="n"/>
      <c r="BK107" s="361" t="n"/>
      <c r="BL107" s="362" t="n"/>
      <c r="BM107" s="422" t="n"/>
      <c r="BN107" s="428" t="n"/>
      <c r="BO107" s="429" t="n"/>
      <c r="BP107" s="418" t="n"/>
      <c r="BQ107" s="252" t="n"/>
      <c r="BR107" s="264" t="n"/>
      <c r="BS107" s="284" t="n"/>
      <c r="BT107" s="282">
        <f>Z107*0.22</f>
        <v/>
      </c>
    </row>
    <row r="108">
      <c r="A108" s="307" t="inlineStr">
        <is>
          <t>2.10</t>
        </is>
      </c>
      <c r="B108" s="269" t="n"/>
      <c r="C108" s="353" t="inlineStr">
        <is>
          <t>Модуль "Основные процессы химической технологии вяжущих материалов"</t>
        </is>
      </c>
      <c r="D108" s="266" t="n"/>
      <c r="E108" s="266" t="n"/>
      <c r="F108" s="266" t="n"/>
      <c r="G108" s="266" t="n"/>
      <c r="H108" s="266" t="n"/>
      <c r="I108" s="266" t="n"/>
      <c r="J108" s="266" t="n"/>
      <c r="K108" s="266" t="n"/>
      <c r="L108" s="266" t="n"/>
      <c r="M108" s="266" t="n"/>
      <c r="N108" s="266" t="n"/>
      <c r="O108" s="266" t="n"/>
      <c r="P108" s="266" t="n"/>
      <c r="Q108" s="266" t="n"/>
      <c r="R108" s="269" t="n"/>
      <c r="S108" s="354" t="n"/>
      <c r="T108" s="355" t="n"/>
      <c r="U108" s="269" t="n"/>
      <c r="V108" s="355" t="n"/>
      <c r="W108" s="269" t="n"/>
      <c r="X108" s="356" t="n"/>
      <c r="Y108" s="273" t="n"/>
      <c r="Z108" s="357" t="n"/>
      <c r="AA108" s="269" t="n"/>
      <c r="AB108" s="350" t="n"/>
      <c r="AC108" s="173" t="n"/>
      <c r="AD108" s="453" t="n"/>
      <c r="AE108" s="266" t="n"/>
      <c r="AF108" s="362" t="n"/>
      <c r="AG108" s="264" t="n"/>
      <c r="AH108" s="286" t="n"/>
      <c r="AI108" s="264" t="n"/>
      <c r="AJ108" s="359" t="n"/>
      <c r="AK108" s="269" t="n"/>
      <c r="AL108" s="465" t="n"/>
      <c r="AM108" s="358" t="n"/>
      <c r="AN108" s="362" t="n"/>
      <c r="AO108" s="285" t="n"/>
      <c r="AP108" s="358" t="n"/>
      <c r="AQ108" s="361" t="n"/>
      <c r="AR108" s="287" t="n"/>
      <c r="AS108" s="360" t="n"/>
      <c r="AT108" s="362" t="n"/>
      <c r="AU108" s="285" t="n"/>
      <c r="AV108" s="358" t="n"/>
      <c r="AW108" s="362" t="n"/>
      <c r="AX108" s="359" t="n"/>
      <c r="AY108" s="360" t="n"/>
      <c r="AZ108" s="362" t="n"/>
      <c r="BA108" s="285" t="n"/>
      <c r="BB108" s="358" t="n"/>
      <c r="BC108" s="362" t="n"/>
      <c r="BD108" s="359" t="n"/>
      <c r="BE108" s="361" t="n"/>
      <c r="BF108" s="362" t="n"/>
      <c r="BG108" s="497" t="n"/>
      <c r="BH108" s="361" t="n"/>
      <c r="BI108" s="362" t="n"/>
      <c r="BJ108" s="359" t="n"/>
      <c r="BK108" s="361" t="n"/>
      <c r="BL108" s="362" t="n"/>
      <c r="BM108" s="422" t="n"/>
      <c r="BN108" s="428" t="n"/>
      <c r="BO108" s="429" t="n"/>
      <c r="BP108" s="418" t="n"/>
      <c r="BQ108" s="252" t="n"/>
      <c r="BR108" s="264" t="n"/>
      <c r="BS108" s="284" t="n"/>
      <c r="BT108" s="282">
        <f>Z108*0.22</f>
        <v/>
      </c>
    </row>
    <row r="109">
      <c r="A109" s="385" t="inlineStr">
        <is>
          <t>2.10.1</t>
        </is>
      </c>
      <c r="B109" s="190" t="n"/>
      <c r="C109" s="313" t="inlineStr">
        <is>
          <t>Химическая технология вяжущих материалов</t>
        </is>
      </c>
      <c r="D109" s="291" t="n"/>
      <c r="E109" s="291" t="n"/>
      <c r="F109" s="291" t="n"/>
      <c r="G109" s="291" t="n"/>
      <c r="H109" s="291" t="n"/>
      <c r="I109" s="291" t="n"/>
      <c r="J109" s="291" t="n"/>
      <c r="K109" s="291" t="n"/>
      <c r="L109" s="291" t="n"/>
      <c r="M109" s="291" t="n"/>
      <c r="N109" s="291" t="n"/>
      <c r="O109" s="291" t="n"/>
      <c r="P109" s="291" t="n"/>
      <c r="Q109" s="291" t="n"/>
      <c r="R109" s="289" t="n"/>
      <c r="S109" s="314" t="n"/>
      <c r="T109" s="268" t="n">
        <v>9</v>
      </c>
      <c r="U109" s="269" t="n"/>
      <c r="V109" s="268" t="n"/>
      <c r="W109" s="269" t="n"/>
      <c r="X109" s="310" t="n">
        <v>324</v>
      </c>
      <c r="Y109" s="273" t="n"/>
      <c r="Z109" s="311" t="n">
        <v>198</v>
      </c>
      <c r="AA109" s="269" t="n"/>
      <c r="AB109" s="393">
        <f>AL109+AN109+AQ109+AT109+AW109+AZ109+BC109+BF109+BI109+BL109+BO109</f>
        <v/>
      </c>
      <c r="AC109" s="389" t="n"/>
      <c r="AD109" s="271" t="n">
        <v>22</v>
      </c>
      <c r="AE109" s="264" t="n"/>
      <c r="AF109" s="274" t="n">
        <v>12</v>
      </c>
      <c r="AG109" s="264" t="n"/>
      <c r="AH109" s="274" t="n">
        <v>10</v>
      </c>
      <c r="AI109" s="264" t="n"/>
      <c r="AJ109" s="277" t="n"/>
      <c r="AK109" s="269" t="n"/>
      <c r="AL109" s="275" t="n"/>
      <c r="AM109" s="271" t="n"/>
      <c r="AN109" s="274" t="n"/>
      <c r="AO109" s="272" t="n"/>
      <c r="AP109" s="271" t="n"/>
      <c r="AQ109" s="274" t="n"/>
      <c r="AR109" s="280" t="n"/>
      <c r="AS109" s="279" t="n"/>
      <c r="AT109" s="274" t="n"/>
      <c r="AU109" s="272" t="n"/>
      <c r="AV109" s="271" t="n"/>
      <c r="AW109" s="274" t="n"/>
      <c r="AX109" s="280" t="n"/>
      <c r="AY109" s="279" t="n"/>
      <c r="AZ109" s="274" t="n"/>
      <c r="BA109" s="272" t="n"/>
      <c r="BB109" s="271" t="n"/>
      <c r="BC109" s="274" t="n"/>
      <c r="BD109" s="280" t="n"/>
      <c r="BE109" s="279" t="n"/>
      <c r="BF109" s="274" t="n"/>
      <c r="BG109" s="272" t="n"/>
      <c r="BH109" s="271" t="n"/>
      <c r="BI109" s="274" t="n">
        <v>12</v>
      </c>
      <c r="BJ109" s="280" t="n"/>
      <c r="BK109" s="279" t="n">
        <v>324</v>
      </c>
      <c r="BL109" s="274" t="n">
        <v>32</v>
      </c>
      <c r="BM109" s="272" t="n">
        <v>9</v>
      </c>
      <c r="BN109" s="271" t="n"/>
      <c r="BO109" s="274" t="n"/>
      <c r="BP109" s="280" t="n"/>
      <c r="BQ109" s="268">
        <f>AO109+AR109+AU109+AX109+BA109+BD109+BG109+BJ109+BM109+BP109</f>
        <v/>
      </c>
      <c r="BR109" s="269" t="n"/>
      <c r="BS109" s="284" t="inlineStr">
        <is>
          <t>СК-29</t>
        </is>
      </c>
      <c r="BT109" s="282">
        <f>Z109*0.22</f>
        <v/>
      </c>
    </row>
    <row r="110">
      <c r="A110" s="344" t="inlineStr">
        <is>
          <t>2.10.2</t>
        </is>
      </c>
      <c r="B110" s="289" t="n"/>
      <c r="C110" s="313" t="inlineStr">
        <is>
          <t>Курсовая работа по учебной дисциплине "Химическая технология вяжущих материалов"</t>
        </is>
      </c>
      <c r="D110" s="291" t="n"/>
      <c r="E110" s="291" t="n"/>
      <c r="F110" s="291" t="n"/>
      <c r="G110" s="291" t="n"/>
      <c r="H110" s="291" t="n"/>
      <c r="I110" s="291" t="n"/>
      <c r="J110" s="291" t="n"/>
      <c r="K110" s="291" t="n"/>
      <c r="L110" s="291" t="n"/>
      <c r="M110" s="291" t="n"/>
      <c r="N110" s="291" t="n"/>
      <c r="O110" s="291" t="n"/>
      <c r="P110" s="291" t="n"/>
      <c r="Q110" s="291" t="n"/>
      <c r="R110" s="289" t="n"/>
      <c r="S110" s="10" t="n"/>
      <c r="T110" s="316" t="n"/>
      <c r="U110" s="190" t="n"/>
      <c r="V110" s="316" t="n"/>
      <c r="W110" s="190" t="n"/>
      <c r="X110" s="365" t="n">
        <v>30</v>
      </c>
      <c r="Y110" s="173" t="n"/>
      <c r="Z110" s="366" t="n"/>
      <c r="AA110" s="190" t="n"/>
      <c r="AB110" s="272" t="n"/>
      <c r="AC110" s="273" t="n"/>
      <c r="AD110" s="367" t="n"/>
      <c r="AE110" s="169" t="n"/>
      <c r="AF110" s="454" t="n"/>
      <c r="AG110" s="169" t="n"/>
      <c r="AH110" s="454" t="n"/>
      <c r="AI110" s="169" t="n"/>
      <c r="AJ110" s="368" t="n"/>
      <c r="AK110" s="190" t="n"/>
      <c r="AL110" s="435" t="n"/>
      <c r="AM110" s="351" t="n"/>
      <c r="AN110" s="370" t="n"/>
      <c r="AO110" s="350" t="n"/>
      <c r="AP110" s="351" t="n"/>
      <c r="AQ110" s="370" t="n"/>
      <c r="AR110" s="349" t="n"/>
      <c r="AS110" s="369" t="n"/>
      <c r="AT110" s="370" t="n"/>
      <c r="AU110" s="350" t="n"/>
      <c r="AV110" s="351" t="n"/>
      <c r="AW110" s="370" t="n"/>
      <c r="AX110" s="349" t="n"/>
      <c r="AY110" s="369" t="n"/>
      <c r="AZ110" s="370" t="n"/>
      <c r="BA110" s="350" t="n"/>
      <c r="BB110" s="351" t="n"/>
      <c r="BC110" s="370" t="n"/>
      <c r="BD110" s="349" t="n"/>
      <c r="BE110" s="369" t="n"/>
      <c r="BF110" s="370" t="n"/>
      <c r="BG110" s="350" t="n"/>
      <c r="BH110" s="351" t="n"/>
      <c r="BI110" s="370" t="n"/>
      <c r="BJ110" s="349" t="n"/>
      <c r="BK110" s="369" t="n">
        <v>30</v>
      </c>
      <c r="BL110" s="370" t="n"/>
      <c r="BM110" s="350" t="n">
        <v>1</v>
      </c>
      <c r="BN110" s="351" t="n"/>
      <c r="BO110" s="370" t="n"/>
      <c r="BP110" s="349" t="n"/>
      <c r="BQ110" s="268">
        <f>AO110+AR110+AU110+AX110+BA110+BD110+BG110+BJ110+BM110+BP110</f>
        <v/>
      </c>
      <c r="BR110" s="269" t="n"/>
      <c r="BS110" s="281" t="inlineStr">
        <is>
          <t>УК-1,5,6,
СК-29</t>
        </is>
      </c>
      <c r="BT110" s="282">
        <f>Z110*0.22</f>
        <v/>
      </c>
    </row>
    <row r="111">
      <c r="A111" s="344" t="inlineStr">
        <is>
          <t>2.10.3</t>
        </is>
      </c>
      <c r="B111" s="289" t="n"/>
      <c r="C111" s="345" t="inlineStr">
        <is>
          <t>Теплотехнические установки и агрегаты предприятий вяжущих веществ и строительных материалов на их основе</t>
        </is>
      </c>
      <c r="D111" s="266" t="n"/>
      <c r="E111" s="266" t="n"/>
      <c r="F111" s="266" t="n"/>
      <c r="G111" s="266" t="n"/>
      <c r="H111" s="266" t="n"/>
      <c r="I111" s="266" t="n"/>
      <c r="J111" s="266" t="n"/>
      <c r="K111" s="266" t="n"/>
      <c r="L111" s="266" t="n"/>
      <c r="M111" s="266" t="n"/>
      <c r="N111" s="266" t="n"/>
      <c r="O111" s="266" t="n"/>
      <c r="P111" s="266" t="n"/>
      <c r="Q111" s="266" t="n"/>
      <c r="R111" s="269" t="n"/>
      <c r="S111" s="267" t="n"/>
      <c r="T111" s="280" t="n">
        <v>9</v>
      </c>
      <c r="U111" s="269" t="n"/>
      <c r="V111" s="268" t="n"/>
      <c r="W111" s="269" t="n"/>
      <c r="X111" s="310" t="n">
        <v>216</v>
      </c>
      <c r="Y111" s="273" t="n"/>
      <c r="Z111" s="311" t="n">
        <v>126</v>
      </c>
      <c r="AA111" s="269" t="n"/>
      <c r="AB111" s="272">
        <f>AL111+AN111+AQ111+AT111+AW111+AZ111+BC111+BF111+BI111+BL111+BO111</f>
        <v/>
      </c>
      <c r="AC111" s="273" t="n"/>
      <c r="AD111" s="271" t="n">
        <v>16</v>
      </c>
      <c r="AE111" s="264" t="n"/>
      <c r="AF111" s="274" t="n"/>
      <c r="AG111" s="264" t="n"/>
      <c r="AH111" s="276" t="n">
        <v>12</v>
      </c>
      <c r="AI111" s="266" t="n"/>
      <c r="AJ111" s="277" t="n"/>
      <c r="AK111" s="269" t="n"/>
      <c r="AL111" s="272" t="n"/>
      <c r="AM111" s="271" t="n"/>
      <c r="AN111" s="274" t="n"/>
      <c r="AO111" s="272" t="n"/>
      <c r="AP111" s="271" t="n"/>
      <c r="AQ111" s="274" t="n"/>
      <c r="AR111" s="280" t="n"/>
      <c r="AS111" s="279" t="n"/>
      <c r="AT111" s="274" t="n"/>
      <c r="AU111" s="272" t="n"/>
      <c r="AV111" s="271" t="n"/>
      <c r="AW111" s="274" t="n"/>
      <c r="AX111" s="280" t="n"/>
      <c r="AY111" s="279" t="n"/>
      <c r="AZ111" s="274" t="n"/>
      <c r="BA111" s="272" t="n"/>
      <c r="BB111" s="271" t="n"/>
      <c r="BC111" s="274" t="n"/>
      <c r="BD111" s="280" t="n"/>
      <c r="BE111" s="279" t="n"/>
      <c r="BF111" s="274" t="n"/>
      <c r="BG111" s="272" t="n"/>
      <c r="BH111" s="271" t="n"/>
      <c r="BI111" s="274" t="n">
        <v>6</v>
      </c>
      <c r="BJ111" s="280" t="n"/>
      <c r="BK111" s="279" t="n">
        <v>216</v>
      </c>
      <c r="BL111" s="274" t="n">
        <v>22</v>
      </c>
      <c r="BM111" s="272" t="n">
        <v>6</v>
      </c>
      <c r="BN111" s="271" t="n"/>
      <c r="BO111" s="274" t="n"/>
      <c r="BP111" s="277" t="n"/>
      <c r="BQ111" s="268">
        <f>AO111+AR111+AU111+AX111+BA111+BD111+BG111+BJ111+BM111+BP111</f>
        <v/>
      </c>
      <c r="BR111" s="269" t="n"/>
      <c r="BS111" s="284" t="inlineStr">
        <is>
          <t>СК-30</t>
        </is>
      </c>
      <c r="BT111" s="282">
        <f>Z111*0.22</f>
        <v/>
      </c>
    </row>
    <row r="112">
      <c r="A112" s="344" t="inlineStr">
        <is>
          <t>2.10.4</t>
        </is>
      </c>
      <c r="B112" s="289" t="n"/>
      <c r="C112" s="345" t="inlineStr">
        <is>
          <t>Курсовой проект по учебной дисциплине "Теплотехнические установки и агрегаты предприятий вяжущих веществ и строительных материалов на их основе"</t>
        </is>
      </c>
      <c r="D112" s="266" t="n"/>
      <c r="E112" s="266" t="n"/>
      <c r="F112" s="266" t="n"/>
      <c r="G112" s="266" t="n"/>
      <c r="H112" s="266" t="n"/>
      <c r="I112" s="266" t="n"/>
      <c r="J112" s="266" t="n"/>
      <c r="K112" s="266" t="n"/>
      <c r="L112" s="266" t="n"/>
      <c r="M112" s="266" t="n"/>
      <c r="N112" s="266" t="n"/>
      <c r="O112" s="266" t="n"/>
      <c r="P112" s="266" t="n"/>
      <c r="Q112" s="266" t="n"/>
      <c r="R112" s="269" t="n"/>
      <c r="S112" s="10" t="n"/>
      <c r="T112" s="349" t="n"/>
      <c r="U112" s="190" t="n"/>
      <c r="V112" s="316" t="n"/>
      <c r="W112" s="190" t="n"/>
      <c r="X112" s="365" t="n">
        <v>60</v>
      </c>
      <c r="Y112" s="173" t="n"/>
      <c r="Z112" s="366" t="n"/>
      <c r="AA112" s="190" t="n"/>
      <c r="AB112" s="350" t="n"/>
      <c r="AC112" s="173" t="n"/>
      <c r="AD112" s="367" t="n"/>
      <c r="AE112" s="169" t="n"/>
      <c r="AF112" s="454" t="n"/>
      <c r="AG112" s="169" t="n"/>
      <c r="AH112" s="454" t="n"/>
      <c r="AI112" s="169" t="n"/>
      <c r="AJ112" s="368" t="n"/>
      <c r="AK112" s="190" t="n"/>
      <c r="AL112" s="350" t="n"/>
      <c r="AM112" s="351" t="n"/>
      <c r="AN112" s="370" t="n"/>
      <c r="AO112" s="350" t="n"/>
      <c r="AP112" s="351" t="n"/>
      <c r="AQ112" s="370" t="n"/>
      <c r="AR112" s="349" t="n"/>
      <c r="AS112" s="369" t="n"/>
      <c r="AT112" s="370" t="n"/>
      <c r="AU112" s="350" t="n"/>
      <c r="AV112" s="351" t="n"/>
      <c r="AW112" s="370" t="n"/>
      <c r="AX112" s="349" t="n"/>
      <c r="AY112" s="369" t="n"/>
      <c r="AZ112" s="370" t="n"/>
      <c r="BA112" s="350" t="n"/>
      <c r="BB112" s="351" t="n"/>
      <c r="BC112" s="370" t="n"/>
      <c r="BD112" s="349" t="n"/>
      <c r="BE112" s="369" t="n"/>
      <c r="BF112" s="370" t="n"/>
      <c r="BG112" s="350" t="n"/>
      <c r="BH112" s="351" t="n"/>
      <c r="BI112" s="370" t="n"/>
      <c r="BJ112" s="349" t="n"/>
      <c r="BK112" s="369" t="n">
        <v>60</v>
      </c>
      <c r="BL112" s="370" t="n"/>
      <c r="BM112" s="350" t="n">
        <v>2</v>
      </c>
      <c r="BN112" s="351" t="n"/>
      <c r="BO112" s="370" t="n"/>
      <c r="BP112" s="363" t="n"/>
      <c r="BQ112" s="268">
        <f>AO112+AR112+AU112+AX112+BA112+BD112+BG112+BJ112+BM112+BP112</f>
        <v/>
      </c>
      <c r="BR112" s="269" t="n"/>
      <c r="BS112" s="284" t="inlineStr">
        <is>
          <t>УК-1,5,6,
СК-30</t>
        </is>
      </c>
      <c r="BT112" s="282">
        <f>Z112*0.22</f>
        <v/>
      </c>
    </row>
    <row r="113">
      <c r="A113" s="352" t="inlineStr">
        <is>
          <t>2.11</t>
        </is>
      </c>
      <c r="B113" s="289" t="n"/>
      <c r="C113" s="353" t="inlineStr">
        <is>
          <t>Модуль "Технология производства строительных материалов на основе вяжущих веществ"</t>
        </is>
      </c>
      <c r="D113" s="266" t="n"/>
      <c r="E113" s="266" t="n"/>
      <c r="F113" s="266" t="n"/>
      <c r="G113" s="266" t="n"/>
      <c r="H113" s="266" t="n"/>
      <c r="I113" s="266" t="n"/>
      <c r="J113" s="266" t="n"/>
      <c r="K113" s="266" t="n"/>
      <c r="L113" s="266" t="n"/>
      <c r="M113" s="266" t="n"/>
      <c r="N113" s="266" t="n"/>
      <c r="O113" s="266" t="n"/>
      <c r="P113" s="266" t="n"/>
      <c r="Q113" s="266" t="n"/>
      <c r="R113" s="269" t="n"/>
      <c r="S113" s="354" t="n"/>
      <c r="T113" s="359" t="n"/>
      <c r="U113" s="269" t="n"/>
      <c r="V113" s="355" t="n"/>
      <c r="W113" s="269" t="n"/>
      <c r="X113" s="356" t="n"/>
      <c r="Y113" s="273" t="n"/>
      <c r="Z113" s="357" t="n"/>
      <c r="AA113" s="269" t="n"/>
      <c r="AB113" s="393" t="n"/>
      <c r="AC113" s="389" t="n"/>
      <c r="AD113" s="358" t="n"/>
      <c r="AE113" s="264" t="n"/>
      <c r="AF113" s="362" t="n"/>
      <c r="AG113" s="264" t="n"/>
      <c r="AH113" s="498" t="n"/>
      <c r="AI113" s="266" t="n"/>
      <c r="AJ113" s="287" t="n"/>
      <c r="AK113" s="269" t="n"/>
      <c r="AL113" s="285" t="n"/>
      <c r="AM113" s="358" t="n"/>
      <c r="AN113" s="362" t="n"/>
      <c r="AO113" s="285" t="n"/>
      <c r="AP113" s="358" t="n"/>
      <c r="AQ113" s="362" t="n"/>
      <c r="AR113" s="359" t="n"/>
      <c r="AS113" s="360" t="n"/>
      <c r="AT113" s="362" t="n"/>
      <c r="AU113" s="285" t="n"/>
      <c r="AV113" s="358" t="n"/>
      <c r="AW113" s="362" t="n"/>
      <c r="AX113" s="359" t="n"/>
      <c r="AY113" s="360" t="n"/>
      <c r="AZ113" s="362" t="n"/>
      <c r="BA113" s="285" t="n"/>
      <c r="BB113" s="358" t="n"/>
      <c r="BC113" s="362" t="n"/>
      <c r="BD113" s="359" t="n"/>
      <c r="BE113" s="360" t="n"/>
      <c r="BF113" s="362" t="n"/>
      <c r="BG113" s="285" t="n"/>
      <c r="BH113" s="358" t="n"/>
      <c r="BI113" s="362" t="n"/>
      <c r="BJ113" s="359" t="n"/>
      <c r="BK113" s="360" t="n"/>
      <c r="BL113" s="362" t="n"/>
      <c r="BM113" s="285" t="n"/>
      <c r="BN113" s="358" t="n"/>
      <c r="BO113" s="362" t="n"/>
      <c r="BP113" s="287" t="n"/>
      <c r="BQ113" s="268" t="n"/>
      <c r="BR113" s="269" t="n"/>
      <c r="BS113" s="284" t="n"/>
      <c r="BT113" s="282">
        <f>Z113*0.22</f>
        <v/>
      </c>
    </row>
    <row r="114">
      <c r="A114" s="312" t="inlineStr">
        <is>
          <t>2.11.1</t>
        </is>
      </c>
      <c r="B114" s="269" t="n"/>
      <c r="C114" s="345" t="inlineStr">
        <is>
          <t>Основы технологии стекла и керамики</t>
        </is>
      </c>
      <c r="D114" s="266" t="n"/>
      <c r="E114" s="266" t="n"/>
      <c r="F114" s="266" t="n"/>
      <c r="G114" s="266" t="n"/>
      <c r="H114" s="266" t="n"/>
      <c r="I114" s="266" t="n"/>
      <c r="J114" s="266" t="n"/>
      <c r="K114" s="266" t="n"/>
      <c r="L114" s="266" t="n"/>
      <c r="M114" s="266" t="n"/>
      <c r="N114" s="266" t="n"/>
      <c r="O114" s="266" t="n"/>
      <c r="P114" s="266" t="n"/>
      <c r="Q114" s="266" t="n"/>
      <c r="R114" s="269" t="n"/>
      <c r="S114" s="10" t="n"/>
      <c r="T114" s="349" t="n"/>
      <c r="U114" s="190" t="n"/>
      <c r="V114" s="432" t="n">
        <v>6</v>
      </c>
      <c r="W114" s="433" t="inlineStr">
        <is>
          <t>д</t>
        </is>
      </c>
      <c r="X114" s="365" t="n">
        <v>108</v>
      </c>
      <c r="Y114" s="173" t="n"/>
      <c r="Z114" s="366" t="n">
        <v>54</v>
      </c>
      <c r="AA114" s="190" t="n"/>
      <c r="AB114" s="393">
        <f>AL114+AN114+AQ114+AT114+AW114+AZ114+BC114+BF114+BI114+BL114+BO114</f>
        <v/>
      </c>
      <c r="AC114" s="389" t="n"/>
      <c r="AD114" s="367" t="n">
        <v>8</v>
      </c>
      <c r="AE114" s="169" t="n"/>
      <c r="AF114" s="454" t="n"/>
      <c r="AG114" s="169" t="n"/>
      <c r="AH114" s="454" t="n">
        <v>4</v>
      </c>
      <c r="AI114" s="169" t="n"/>
      <c r="AJ114" s="368" t="n"/>
      <c r="AK114" s="190" t="n"/>
      <c r="AL114" s="350" t="n"/>
      <c r="AM114" s="351" t="n"/>
      <c r="AN114" s="370" t="n"/>
      <c r="AO114" s="350" t="n"/>
      <c r="AP114" s="351" t="n"/>
      <c r="AQ114" s="370" t="n"/>
      <c r="AR114" s="349" t="n"/>
      <c r="AS114" s="369" t="n"/>
      <c r="AT114" s="370" t="n"/>
      <c r="AU114" s="350" t="n"/>
      <c r="AV114" s="351" t="n"/>
      <c r="AW114" s="370" t="n"/>
      <c r="AX114" s="349" t="n"/>
      <c r="AY114" s="369" t="n"/>
      <c r="AZ114" s="370" t="n">
        <v>2</v>
      </c>
      <c r="BA114" s="350" t="n"/>
      <c r="BB114" s="351" t="n">
        <v>108</v>
      </c>
      <c r="BC114" s="370" t="n">
        <v>10</v>
      </c>
      <c r="BD114" s="349" t="n">
        <v>3</v>
      </c>
      <c r="BE114" s="369" t="n"/>
      <c r="BF114" s="370" t="n"/>
      <c r="BG114" s="350" t="n"/>
      <c r="BH114" s="351" t="n"/>
      <c r="BI114" s="370" t="n"/>
      <c r="BJ114" s="349" t="n"/>
      <c r="BK114" s="369" t="n"/>
      <c r="BL114" s="370" t="n"/>
      <c r="BM114" s="350" t="n"/>
      <c r="BN114" s="351" t="n"/>
      <c r="BO114" s="370" t="n"/>
      <c r="BP114" s="363" t="n"/>
      <c r="BQ114" s="268">
        <f>AO114+AR114+AU114+AX114+BA114+BD114+BG114+BJ114+BM114+BP114</f>
        <v/>
      </c>
      <c r="BR114" s="269" t="n"/>
      <c r="BS114" s="284" t="inlineStr">
        <is>
          <t>СК-33</t>
        </is>
      </c>
      <c r="BT114" s="282">
        <f>Z114*0.22</f>
        <v/>
      </c>
    </row>
    <row r="115">
      <c r="A115" s="385" t="inlineStr">
        <is>
          <t>2.11.2</t>
        </is>
      </c>
      <c r="B115" s="190" t="n"/>
      <c r="C115" s="345" t="inlineStr">
        <is>
          <t>Технология строительных материалов на основе вяжущих веществ</t>
        </is>
      </c>
      <c r="D115" s="266" t="n"/>
      <c r="E115" s="266" t="n"/>
      <c r="F115" s="266" t="n"/>
      <c r="G115" s="266" t="n"/>
      <c r="H115" s="266" t="n"/>
      <c r="I115" s="266" t="n"/>
      <c r="J115" s="266" t="n"/>
      <c r="K115" s="266" t="n"/>
      <c r="L115" s="266" t="n"/>
      <c r="M115" s="266" t="n"/>
      <c r="N115" s="266" t="n"/>
      <c r="O115" s="266" t="n"/>
      <c r="P115" s="266" t="n"/>
      <c r="Q115" s="266" t="n"/>
      <c r="R115" s="269" t="n"/>
      <c r="S115" s="267" t="n"/>
      <c r="T115" s="280" t="n">
        <v>10</v>
      </c>
      <c r="U115" s="269" t="n"/>
      <c r="V115" s="268" t="n"/>
      <c r="W115" s="269" t="n"/>
      <c r="X115" s="310" t="n">
        <v>144</v>
      </c>
      <c r="Y115" s="273" t="n"/>
      <c r="Z115" s="311" t="n">
        <v>90</v>
      </c>
      <c r="AA115" s="269" t="n"/>
      <c r="AB115" s="393">
        <f>AL115+AN115+AQ115+AT115+AW115+AZ115+BC115+BF115+BI115+BL115+BO115</f>
        <v/>
      </c>
      <c r="AC115" s="389" t="n"/>
      <c r="AD115" s="271" t="n">
        <v>10</v>
      </c>
      <c r="AE115" s="264" t="n"/>
      <c r="AF115" s="274" t="n">
        <v>6</v>
      </c>
      <c r="AG115" s="264" t="n"/>
      <c r="AH115" s="276" t="n">
        <v>4</v>
      </c>
      <c r="AI115" s="266" t="n"/>
      <c r="AJ115" s="277" t="n"/>
      <c r="AK115" s="269" t="n"/>
      <c r="AL115" s="272" t="n"/>
      <c r="AM115" s="271" t="n"/>
      <c r="AN115" s="274" t="n"/>
      <c r="AO115" s="272" t="n"/>
      <c r="AP115" s="271" t="n"/>
      <c r="AQ115" s="274" t="n"/>
      <c r="AR115" s="280" t="n"/>
      <c r="AS115" s="279" t="n"/>
      <c r="AT115" s="274" t="n"/>
      <c r="AU115" s="272" t="n"/>
      <c r="AV115" s="271" t="n"/>
      <c r="AW115" s="274" t="n"/>
      <c r="AX115" s="280" t="n"/>
      <c r="AY115" s="279" t="n"/>
      <c r="AZ115" s="274" t="n"/>
      <c r="BA115" s="272" t="n"/>
      <c r="BB115" s="271" t="n"/>
      <c r="BC115" s="274" t="n"/>
      <c r="BD115" s="280" t="n"/>
      <c r="BE115" s="279" t="n"/>
      <c r="BF115" s="274" t="n"/>
      <c r="BG115" s="272" t="n"/>
      <c r="BH115" s="271" t="n"/>
      <c r="BI115" s="274" t="n"/>
      <c r="BJ115" s="280" t="n"/>
      <c r="BK115" s="279" t="n"/>
      <c r="BL115" s="274" t="n">
        <v>6</v>
      </c>
      <c r="BM115" s="272" t="n"/>
      <c r="BN115" s="271" t="n">
        <v>144</v>
      </c>
      <c r="BO115" s="274" t="n">
        <v>14</v>
      </c>
      <c r="BP115" s="277" t="n">
        <v>4</v>
      </c>
      <c r="BQ115" s="268">
        <f>AO115+AR115+AU115+AX115+BA115+BD115+BG115+BJ115+BM115+BP115</f>
        <v/>
      </c>
      <c r="BR115" s="269" t="n"/>
      <c r="BS115" s="284" t="inlineStr">
        <is>
          <t>СК-31</t>
        </is>
      </c>
      <c r="BT115" s="282">
        <f>Z115*0.22</f>
        <v/>
      </c>
    </row>
    <row r="116">
      <c r="A116" s="344" t="inlineStr">
        <is>
          <t>2.11.3</t>
        </is>
      </c>
      <c r="B116" s="289" t="n"/>
      <c r="C116" s="345" t="inlineStr">
        <is>
          <t>Гидратация и твердение минеральных вяжущих веществ</t>
        </is>
      </c>
      <c r="D116" s="266" t="n"/>
      <c r="E116" s="266" t="n"/>
      <c r="F116" s="266" t="n"/>
      <c r="G116" s="266" t="n"/>
      <c r="H116" s="266" t="n"/>
      <c r="I116" s="266" t="n"/>
      <c r="J116" s="266" t="n"/>
      <c r="K116" s="266" t="n"/>
      <c r="L116" s="266" t="n"/>
      <c r="M116" s="266" t="n"/>
      <c r="N116" s="266" t="n"/>
      <c r="O116" s="266" t="n"/>
      <c r="P116" s="266" t="n"/>
      <c r="Q116" s="266" t="n"/>
      <c r="R116" s="269" t="n"/>
      <c r="S116" s="10" t="n"/>
      <c r="T116" s="349" t="n">
        <v>10</v>
      </c>
      <c r="U116" s="190" t="n"/>
      <c r="V116" s="316" t="n"/>
      <c r="W116" s="190" t="n"/>
      <c r="X116" s="365" t="n">
        <v>108</v>
      </c>
      <c r="Y116" s="173" t="n"/>
      <c r="Z116" s="366" t="n">
        <v>72</v>
      </c>
      <c r="AA116" s="190" t="n"/>
      <c r="AB116" s="393">
        <f>AL116+AN116+AQ116+AT116+AW116+AZ116+BC116+BF116+BI116+BL116+BO116</f>
        <v/>
      </c>
      <c r="AC116" s="389" t="n"/>
      <c r="AD116" s="367" t="n">
        <v>10</v>
      </c>
      <c r="AE116" s="169" t="n"/>
      <c r="AF116" s="454" t="n"/>
      <c r="AG116" s="169" t="n"/>
      <c r="AH116" s="454" t="n">
        <v>6</v>
      </c>
      <c r="AI116" s="169" t="n"/>
      <c r="AJ116" s="368" t="n"/>
      <c r="AK116" s="190" t="n"/>
      <c r="AL116" s="350" t="n"/>
      <c r="AM116" s="351" t="n"/>
      <c r="AN116" s="370" t="n"/>
      <c r="AO116" s="350" t="n"/>
      <c r="AP116" s="351" t="n"/>
      <c r="AQ116" s="370" t="n"/>
      <c r="AR116" s="349" t="n"/>
      <c r="AS116" s="369" t="n"/>
      <c r="AT116" s="370" t="n"/>
      <c r="AU116" s="350" t="n"/>
      <c r="AV116" s="351" t="n"/>
      <c r="AW116" s="370" t="n"/>
      <c r="AX116" s="349" t="n"/>
      <c r="AY116" s="369" t="n"/>
      <c r="AZ116" s="370" t="n"/>
      <c r="BA116" s="350" t="n"/>
      <c r="BB116" s="351" t="n"/>
      <c r="BC116" s="370" t="n"/>
      <c r="BD116" s="349" t="n"/>
      <c r="BE116" s="369" t="n"/>
      <c r="BF116" s="370" t="n"/>
      <c r="BG116" s="350" t="n"/>
      <c r="BH116" s="351" t="n"/>
      <c r="BI116" s="370" t="n"/>
      <c r="BJ116" s="349" t="n"/>
      <c r="BK116" s="369" t="n"/>
      <c r="BL116" s="370" t="n">
        <v>6</v>
      </c>
      <c r="BM116" s="350" t="n"/>
      <c r="BN116" s="351" t="n">
        <v>108</v>
      </c>
      <c r="BO116" s="370" t="n">
        <v>10</v>
      </c>
      <c r="BP116" s="363" t="n">
        <v>3</v>
      </c>
      <c r="BQ116" s="268">
        <f>AO116+AR116+AU116+AX116+BA116+BD116+BG116+BJ116+BM116+BP116</f>
        <v/>
      </c>
      <c r="BR116" s="269" t="n"/>
      <c r="BS116" s="284" t="inlineStr">
        <is>
          <t>СК-31</t>
        </is>
      </c>
      <c r="BT116" s="282">
        <f>Z116*0.22</f>
        <v/>
      </c>
    </row>
    <row r="117">
      <c r="A117" s="312" t="inlineStr">
        <is>
          <t>2.11.4</t>
        </is>
      </c>
      <c r="B117" s="269" t="n"/>
      <c r="C117" s="345" t="inlineStr">
        <is>
          <t>Технология специальных цементов и композиционных материалов технического назначения</t>
        </is>
      </c>
      <c r="D117" s="266" t="n"/>
      <c r="E117" s="266" t="n"/>
      <c r="F117" s="266" t="n"/>
      <c r="G117" s="266" t="n"/>
      <c r="H117" s="266" t="n"/>
      <c r="I117" s="266" t="n"/>
      <c r="J117" s="266" t="n"/>
      <c r="K117" s="266" t="n"/>
      <c r="L117" s="266" t="n"/>
      <c r="M117" s="266" t="n"/>
      <c r="N117" s="266" t="n"/>
      <c r="O117" s="266" t="n"/>
      <c r="P117" s="266" t="n"/>
      <c r="Q117" s="266" t="n"/>
      <c r="R117" s="269" t="n"/>
      <c r="S117" s="267" t="n"/>
      <c r="T117" s="280" t="n">
        <v>10</v>
      </c>
      <c r="U117" s="269" t="n"/>
      <c r="V117" s="268" t="n"/>
      <c r="W117" s="269" t="n"/>
      <c r="X117" s="310" t="n">
        <v>144</v>
      </c>
      <c r="Y117" s="273" t="n"/>
      <c r="Z117" s="311" t="n">
        <v>90</v>
      </c>
      <c r="AA117" s="269" t="n"/>
      <c r="AB117" s="272">
        <f>AL117+AN117+AQ117+AT117+AW117+AZ117+BC117+BF117+BI117+BL117+BO117</f>
        <v/>
      </c>
      <c r="AC117" s="273" t="n"/>
      <c r="AD117" s="271" t="n">
        <v>10</v>
      </c>
      <c r="AE117" s="264" t="n"/>
      <c r="AF117" s="274" t="n">
        <v>6</v>
      </c>
      <c r="AG117" s="264" t="n"/>
      <c r="AH117" s="276" t="n">
        <v>4</v>
      </c>
      <c r="AI117" s="266" t="n"/>
      <c r="AJ117" s="277" t="n"/>
      <c r="AK117" s="269" t="n"/>
      <c r="AL117" s="272" t="n"/>
      <c r="AM117" s="271" t="n"/>
      <c r="AN117" s="274" t="n"/>
      <c r="AO117" s="272" t="n"/>
      <c r="AP117" s="271" t="n"/>
      <c r="AQ117" s="274" t="n"/>
      <c r="AR117" s="280" t="n"/>
      <c r="AS117" s="279" t="n"/>
      <c r="AT117" s="274" t="n"/>
      <c r="AU117" s="272" t="n"/>
      <c r="AV117" s="271" t="n"/>
      <c r="AW117" s="274" t="n"/>
      <c r="AX117" s="280" t="n"/>
      <c r="AY117" s="279" t="n"/>
      <c r="AZ117" s="274" t="n"/>
      <c r="BA117" s="272" t="n"/>
      <c r="BB117" s="271" t="n"/>
      <c r="BC117" s="274" t="n"/>
      <c r="BD117" s="280" t="n"/>
      <c r="BE117" s="279" t="n"/>
      <c r="BF117" s="274" t="n"/>
      <c r="BG117" s="272" t="n"/>
      <c r="BH117" s="271" t="n"/>
      <c r="BI117" s="274" t="n"/>
      <c r="BJ117" s="280" t="n"/>
      <c r="BK117" s="279" t="n"/>
      <c r="BL117" s="274" t="n">
        <v>6</v>
      </c>
      <c r="BM117" s="272" t="n"/>
      <c r="BN117" s="271" t="n">
        <v>144</v>
      </c>
      <c r="BO117" s="274" t="n">
        <v>14</v>
      </c>
      <c r="BP117" s="277" t="n">
        <v>4</v>
      </c>
      <c r="BQ117" s="268">
        <f>AO117+AR117+AU117+AX117+BA117+BD117+BG117+BJ117+BM117+BP117</f>
        <v/>
      </c>
      <c r="BR117" s="269" t="n"/>
      <c r="BS117" s="284" t="inlineStr">
        <is>
          <t>СК-32</t>
        </is>
      </c>
      <c r="BT117" s="282">
        <f>Z117*0.22</f>
        <v/>
      </c>
    </row>
    <row r="118">
      <c r="A118" s="385" t="inlineStr">
        <is>
          <t>2.11.5</t>
        </is>
      </c>
      <c r="B118" s="190" t="n"/>
      <c r="C118" s="313" t="inlineStr">
        <is>
          <t>Курсовой проект по учебной дисциплине пп. 2.11.2-2.11.4 по выбору студента</t>
        </is>
      </c>
      <c r="D118" s="291" t="n"/>
      <c r="E118" s="291" t="n"/>
      <c r="F118" s="291" t="n"/>
      <c r="G118" s="291" t="n"/>
      <c r="H118" s="291" t="n"/>
      <c r="I118" s="291" t="n"/>
      <c r="J118" s="291" t="n"/>
      <c r="K118" s="291" t="n"/>
      <c r="L118" s="291" t="n"/>
      <c r="M118" s="291" t="n"/>
      <c r="N118" s="291" t="n"/>
      <c r="O118" s="291" t="n"/>
      <c r="P118" s="291" t="n"/>
      <c r="Q118" s="291" t="n"/>
      <c r="R118" s="289" t="n"/>
      <c r="S118" s="10" t="n"/>
      <c r="T118" s="349" t="n"/>
      <c r="U118" s="190" t="n"/>
      <c r="V118" s="316" t="n"/>
      <c r="W118" s="190" t="n"/>
      <c r="X118" s="365" t="n">
        <v>40</v>
      </c>
      <c r="Y118" s="173" t="n"/>
      <c r="Z118" s="366" t="n"/>
      <c r="AA118" s="190" t="n"/>
      <c r="AB118" s="350" t="n"/>
      <c r="AC118" s="173" t="n"/>
      <c r="AD118" s="367" t="n"/>
      <c r="AE118" s="169" t="n"/>
      <c r="AF118" s="454" t="n"/>
      <c r="AG118" s="169" t="n"/>
      <c r="AH118" s="454" t="n"/>
      <c r="AI118" s="169" t="n"/>
      <c r="AJ118" s="368" t="n"/>
      <c r="AK118" s="190" t="n"/>
      <c r="AL118" s="350" t="n"/>
      <c r="AM118" s="351" t="n"/>
      <c r="AN118" s="370" t="n"/>
      <c r="AO118" s="350" t="n"/>
      <c r="AP118" s="351" t="n"/>
      <c r="AQ118" s="370" t="n"/>
      <c r="AR118" s="349" t="n"/>
      <c r="AS118" s="369" t="n"/>
      <c r="AT118" s="370" t="n"/>
      <c r="AU118" s="350" t="n"/>
      <c r="AV118" s="351" t="n"/>
      <c r="AW118" s="370" t="n"/>
      <c r="AX118" s="349" t="n"/>
      <c r="AY118" s="369" t="n"/>
      <c r="AZ118" s="370" t="n"/>
      <c r="BA118" s="350" t="n"/>
      <c r="BB118" s="351" t="n"/>
      <c r="BC118" s="370" t="n"/>
      <c r="BD118" s="349" t="n"/>
      <c r="BE118" s="369" t="n"/>
      <c r="BF118" s="370" t="n"/>
      <c r="BG118" s="350" t="n"/>
      <c r="BH118" s="351" t="n"/>
      <c r="BI118" s="370" t="n"/>
      <c r="BJ118" s="349" t="n"/>
      <c r="BK118" s="369" t="n"/>
      <c r="BL118" s="370" t="n"/>
      <c r="BM118" s="350" t="n"/>
      <c r="BN118" s="351" t="n">
        <v>40</v>
      </c>
      <c r="BO118" s="370" t="n"/>
      <c r="BP118" s="363" t="n">
        <v>1</v>
      </c>
      <c r="BQ118" s="268">
        <f>AO118+AR118+AU118+AX118+BA118+BD118+BG118+BJ118+BM118+BP118</f>
        <v/>
      </c>
      <c r="BR118" s="269" t="n"/>
      <c r="BS118" s="284" t="inlineStr">
        <is>
          <t>УК-1,5,6,
СК-31,32</t>
        </is>
      </c>
      <c r="BT118" s="282">
        <f>Z118*0.22</f>
        <v/>
      </c>
    </row>
    <row r="119">
      <c r="A119" s="312" t="inlineStr">
        <is>
          <t>2.11.6</t>
        </is>
      </c>
      <c r="B119" s="269" t="n"/>
      <c r="C119" s="313" t="inlineStr">
        <is>
          <t>Технология огнеупоров и жаростойких бетонов</t>
        </is>
      </c>
      <c r="D119" s="291" t="n"/>
      <c r="E119" s="291" t="n"/>
      <c r="F119" s="291" t="n"/>
      <c r="G119" s="291" t="n"/>
      <c r="H119" s="291" t="n"/>
      <c r="I119" s="291" t="n"/>
      <c r="J119" s="291" t="n"/>
      <c r="K119" s="291" t="n"/>
      <c r="L119" s="291" t="n"/>
      <c r="M119" s="291" t="n"/>
      <c r="N119" s="291" t="n"/>
      <c r="O119" s="291" t="n"/>
      <c r="P119" s="291" t="n"/>
      <c r="Q119" s="291" t="n"/>
      <c r="R119" s="289" t="n"/>
      <c r="S119" s="314" t="n"/>
      <c r="T119" s="280" t="n"/>
      <c r="U119" s="269" t="n"/>
      <c r="V119" s="268" t="n">
        <v>10</v>
      </c>
      <c r="W119" s="269" t="n"/>
      <c r="X119" s="310" t="n">
        <v>102</v>
      </c>
      <c r="Y119" s="273" t="n"/>
      <c r="Z119" s="311" t="n">
        <v>36</v>
      </c>
      <c r="AA119" s="269" t="n"/>
      <c r="AB119" s="393">
        <f>AL119+AN119+AQ119+AT119+AW119+AZ119+BC119+BF119+BI119+BL119+BO119</f>
        <v/>
      </c>
      <c r="AC119" s="389" t="n"/>
      <c r="AD119" s="271" t="n">
        <v>4</v>
      </c>
      <c r="AE119" s="264" t="n"/>
      <c r="AF119" s="274" t="n">
        <v>4</v>
      </c>
      <c r="AG119" s="264" t="n"/>
      <c r="AH119" s="276" t="n"/>
      <c r="AI119" s="266" t="n"/>
      <c r="AJ119" s="277" t="n"/>
      <c r="AK119" s="269" t="n"/>
      <c r="AL119" s="272" t="n"/>
      <c r="AM119" s="271" t="n"/>
      <c r="AN119" s="274" t="n"/>
      <c r="AO119" s="272" t="n"/>
      <c r="AP119" s="271" t="n"/>
      <c r="AQ119" s="274" t="n"/>
      <c r="AR119" s="280" t="n"/>
      <c r="AS119" s="279" t="n"/>
      <c r="AT119" s="274" t="n"/>
      <c r="AU119" s="272" t="n"/>
      <c r="AV119" s="271" t="n"/>
      <c r="AW119" s="274" t="n"/>
      <c r="AX119" s="280" t="n"/>
      <c r="AY119" s="279" t="n"/>
      <c r="AZ119" s="274" t="n"/>
      <c r="BA119" s="272" t="n"/>
      <c r="BB119" s="271" t="n"/>
      <c r="BC119" s="274" t="n"/>
      <c r="BD119" s="280" t="n"/>
      <c r="BE119" s="279" t="n"/>
      <c r="BF119" s="274" t="n"/>
      <c r="BG119" s="272" t="n"/>
      <c r="BH119" s="271" t="n"/>
      <c r="BI119" s="274" t="n"/>
      <c r="BJ119" s="280" t="n"/>
      <c r="BK119" s="279" t="n"/>
      <c r="BL119" s="274" t="n">
        <v>2</v>
      </c>
      <c r="BM119" s="272" t="n"/>
      <c r="BN119" s="271" t="n">
        <v>102</v>
      </c>
      <c r="BO119" s="274" t="n">
        <v>6</v>
      </c>
      <c r="BP119" s="277" t="n">
        <v>3</v>
      </c>
      <c r="BQ119" s="268">
        <f>AO119+AR119+AU119+AX119+BA119+BD119+BG119+BJ119+BM119+BP119</f>
        <v/>
      </c>
      <c r="BR119" s="269" t="n"/>
      <c r="BS119" s="284" t="inlineStr">
        <is>
          <t>СК-34</t>
        </is>
      </c>
      <c r="BT119" s="282">
        <f>Z119*0.22</f>
        <v/>
      </c>
    </row>
    <row r="120">
      <c r="A120" s="307" t="inlineStr">
        <is>
          <t>2.12</t>
        </is>
      </c>
      <c r="B120" s="269" t="n"/>
      <c r="C120" s="308" t="inlineStr">
        <is>
          <t>Факультативные дисциплины</t>
        </is>
      </c>
      <c r="D120" s="291" t="n"/>
      <c r="E120" s="291" t="n"/>
      <c r="F120" s="291" t="n"/>
      <c r="G120" s="291" t="n"/>
      <c r="H120" s="291" t="n"/>
      <c r="I120" s="291" t="n"/>
      <c r="J120" s="291" t="n"/>
      <c r="K120" s="291" t="n"/>
      <c r="L120" s="291" t="n"/>
      <c r="M120" s="291" t="n"/>
      <c r="N120" s="291" t="n"/>
      <c r="O120" s="291" t="n"/>
      <c r="P120" s="291" t="n"/>
      <c r="Q120" s="291" t="n"/>
      <c r="R120" s="289" t="n"/>
      <c r="S120" s="47" t="n"/>
      <c r="T120" s="376" t="n"/>
      <c r="U120" s="190" t="n"/>
      <c r="V120" s="456" t="n"/>
      <c r="W120" s="190" t="n"/>
      <c r="X120" s="378" t="n"/>
      <c r="Y120" s="173" t="n"/>
      <c r="Z120" s="379" t="n"/>
      <c r="AA120" s="190" t="n"/>
      <c r="AB120" s="285" t="n"/>
      <c r="AC120" s="273" t="n"/>
      <c r="AD120" s="380" t="n"/>
      <c r="AE120" s="169" t="n"/>
      <c r="AF120" s="457" t="n"/>
      <c r="AG120" s="169" t="n"/>
      <c r="AH120" s="457" t="n"/>
      <c r="AI120" s="169" t="n"/>
      <c r="AJ120" s="381" t="n"/>
      <c r="AK120" s="190" t="n"/>
      <c r="AL120" s="499" t="n"/>
      <c r="AM120" s="500" t="n"/>
      <c r="AN120" s="501" t="n"/>
      <c r="AO120" s="499" t="n"/>
      <c r="AP120" s="500" t="n"/>
      <c r="AQ120" s="501" t="n"/>
      <c r="AR120" s="502" t="n"/>
      <c r="AS120" s="503" t="n"/>
      <c r="AT120" s="501" t="n"/>
      <c r="AU120" s="499" t="n"/>
      <c r="AV120" s="500" t="n"/>
      <c r="AW120" s="501" t="n"/>
      <c r="AX120" s="502" t="n"/>
      <c r="AY120" s="503" t="n"/>
      <c r="AZ120" s="501" t="n"/>
      <c r="BA120" s="499" t="n"/>
      <c r="BB120" s="500" t="n"/>
      <c r="BC120" s="501" t="n"/>
      <c r="BD120" s="502" t="n"/>
      <c r="BE120" s="503" t="n"/>
      <c r="BF120" s="501" t="n"/>
      <c r="BG120" s="499" t="n"/>
      <c r="BH120" s="500" t="n"/>
      <c r="BI120" s="501" t="n"/>
      <c r="BJ120" s="502" t="n"/>
      <c r="BK120" s="503" t="n"/>
      <c r="BL120" s="501" t="n"/>
      <c r="BM120" s="499" t="n"/>
      <c r="BN120" s="500" t="n"/>
      <c r="BO120" s="501" t="n"/>
      <c r="BP120" s="504" t="n"/>
      <c r="BQ120" s="456" t="n"/>
      <c r="BR120" s="190" t="n"/>
      <c r="BS120" s="505" t="n"/>
      <c r="BT120" s="282">
        <f>Z120*0.22</f>
        <v/>
      </c>
    </row>
    <row r="121">
      <c r="A121" s="312" t="inlineStr">
        <is>
          <t>2.12.1</t>
        </is>
      </c>
      <c r="B121" s="269" t="n"/>
      <c r="C121" s="313" t="inlineStr">
        <is>
          <t>Коррупция и ее общественная опасность</t>
        </is>
      </c>
      <c r="D121" s="291" t="n"/>
      <c r="E121" s="291" t="n"/>
      <c r="F121" s="291" t="n"/>
      <c r="G121" s="291" t="n"/>
      <c r="H121" s="291" t="n"/>
      <c r="I121" s="291" t="n"/>
      <c r="J121" s="291" t="n"/>
      <c r="K121" s="291" t="n"/>
      <c r="L121" s="291" t="n"/>
      <c r="M121" s="291" t="n"/>
      <c r="N121" s="291" t="n"/>
      <c r="O121" s="291" t="n"/>
      <c r="P121" s="291" t="n"/>
      <c r="Q121" s="291" t="n"/>
      <c r="R121" s="289" t="n"/>
      <c r="S121" s="314" t="n"/>
      <c r="T121" s="280" t="n"/>
      <c r="U121" s="269" t="n"/>
      <c r="V121" s="268" t="n"/>
      <c r="W121" s="269" t="n"/>
      <c r="X121" s="310" t="inlineStr">
        <is>
          <t>/10</t>
        </is>
      </c>
      <c r="Y121" s="273" t="n"/>
      <c r="Z121" s="311" t="inlineStr">
        <is>
          <t>/10</t>
        </is>
      </c>
      <c r="AA121" s="269" t="n"/>
      <c r="AB121" s="272" t="inlineStr">
        <is>
          <t>/4</t>
        </is>
      </c>
      <c r="AC121" s="273" t="n"/>
      <c r="AD121" s="271" t="inlineStr">
        <is>
          <t>/4</t>
        </is>
      </c>
      <c r="AE121" s="264" t="n"/>
      <c r="AF121" s="274" t="n"/>
      <c r="AG121" s="264" t="n"/>
      <c r="AH121" s="276" t="n"/>
      <c r="AI121" s="266" t="n"/>
      <c r="AJ121" s="277" t="n"/>
      <c r="AK121" s="269" t="n"/>
      <c r="AL121" s="272" t="n"/>
      <c r="AM121" s="271" t="n"/>
      <c r="AN121" s="274" t="n"/>
      <c r="AO121" s="272" t="n"/>
      <c r="AP121" s="271" t="inlineStr">
        <is>
          <t>/10</t>
        </is>
      </c>
      <c r="AQ121" s="274" t="inlineStr">
        <is>
          <t>/4</t>
        </is>
      </c>
      <c r="AR121" s="280" t="n"/>
      <c r="AS121" s="279" t="n"/>
      <c r="AT121" s="274" t="n"/>
      <c r="AU121" s="272" t="n"/>
      <c r="AV121" s="271" t="n"/>
      <c r="AW121" s="274" t="n"/>
      <c r="AX121" s="280" t="n"/>
      <c r="AY121" s="279" t="n"/>
      <c r="AZ121" s="274" t="n"/>
      <c r="BA121" s="272" t="n"/>
      <c r="BB121" s="271" t="n"/>
      <c r="BC121" s="274" t="n"/>
      <c r="BD121" s="280" t="n"/>
      <c r="BE121" s="279" t="n"/>
      <c r="BF121" s="274" t="n"/>
      <c r="BG121" s="272" t="n"/>
      <c r="BH121" s="271" t="n"/>
      <c r="BI121" s="274" t="n"/>
      <c r="BJ121" s="280" t="n"/>
      <c r="BK121" s="279" t="n"/>
      <c r="BL121" s="274" t="n"/>
      <c r="BM121" s="272" t="n"/>
      <c r="BN121" s="271" t="n"/>
      <c r="BO121" s="274" t="n"/>
      <c r="BP121" s="277" t="n"/>
      <c r="BQ121" s="268" t="n"/>
      <c r="BR121" s="269" t="n"/>
      <c r="BS121" s="434" t="n"/>
      <c r="BT121" s="282">
        <f>Z121*0.22</f>
        <v/>
      </c>
    </row>
    <row r="122">
      <c r="A122" s="312" t="inlineStr">
        <is>
          <t>2.12.2</t>
        </is>
      </c>
      <c r="B122" s="269" t="n"/>
      <c r="C122" s="345" t="inlineStr">
        <is>
          <t>Великая Отечественная война советского народа (в контексте Второй мировой войны)</t>
        </is>
      </c>
      <c r="D122" s="266" t="n"/>
      <c r="E122" s="266" t="n"/>
      <c r="F122" s="266" t="n"/>
      <c r="G122" s="266" t="n"/>
      <c r="H122" s="266" t="n"/>
      <c r="I122" s="266" t="n"/>
      <c r="J122" s="266" t="n"/>
      <c r="K122" s="266" t="n"/>
      <c r="L122" s="266" t="n"/>
      <c r="M122" s="266" t="n"/>
      <c r="N122" s="266" t="n"/>
      <c r="O122" s="266" t="n"/>
      <c r="P122" s="266" t="n"/>
      <c r="Q122" s="266" t="n"/>
      <c r="R122" s="269" t="n"/>
      <c r="S122" s="10" t="n"/>
      <c r="T122" s="349" t="n"/>
      <c r="U122" s="190" t="n"/>
      <c r="V122" s="316" t="n"/>
      <c r="W122" s="190" t="n"/>
      <c r="X122" s="365" t="inlineStr">
        <is>
          <t>/10</t>
        </is>
      </c>
      <c r="Y122" s="173" t="n"/>
      <c r="Z122" s="366" t="inlineStr">
        <is>
          <t>/10</t>
        </is>
      </c>
      <c r="AA122" s="190" t="n"/>
      <c r="AB122" s="350" t="inlineStr">
        <is>
          <t>/4</t>
        </is>
      </c>
      <c r="AC122" s="173" t="n"/>
      <c r="AD122" s="367" t="inlineStr">
        <is>
          <t>/4</t>
        </is>
      </c>
      <c r="AE122" s="169" t="n"/>
      <c r="AF122" s="454" t="n"/>
      <c r="AG122" s="169" t="n"/>
      <c r="AH122" s="454" t="n"/>
      <c r="AI122" s="169" t="n"/>
      <c r="AJ122" s="368" t="n"/>
      <c r="AK122" s="190" t="n"/>
      <c r="AL122" s="350" t="n"/>
      <c r="AM122" s="351" t="inlineStr">
        <is>
          <t>/10</t>
        </is>
      </c>
      <c r="AN122" s="370" t="inlineStr">
        <is>
          <t>/4</t>
        </is>
      </c>
      <c r="AO122" s="350" t="n"/>
      <c r="AP122" s="351" t="n"/>
      <c r="AQ122" s="370" t="n"/>
      <c r="AR122" s="349" t="n"/>
      <c r="AS122" s="369" t="n"/>
      <c r="AT122" s="370" t="n"/>
      <c r="AU122" s="350" t="n"/>
      <c r="AV122" s="351" t="n"/>
      <c r="AW122" s="370" t="n"/>
      <c r="AX122" s="349" t="n"/>
      <c r="AY122" s="369" t="n"/>
      <c r="AZ122" s="370" t="n"/>
      <c r="BA122" s="350" t="n"/>
      <c r="BB122" s="351" t="n"/>
      <c r="BC122" s="370" t="n"/>
      <c r="BD122" s="349" t="n"/>
      <c r="BE122" s="369" t="n"/>
      <c r="BF122" s="370" t="n"/>
      <c r="BG122" s="350" t="n"/>
      <c r="BH122" s="351" t="n"/>
      <c r="BI122" s="370" t="n"/>
      <c r="BJ122" s="349" t="n"/>
      <c r="BK122" s="369" t="n"/>
      <c r="BL122" s="370" t="n"/>
      <c r="BM122" s="350" t="n"/>
      <c r="BN122" s="351" t="n"/>
      <c r="BO122" s="370" t="n"/>
      <c r="BP122" s="363" t="n"/>
      <c r="BQ122" s="316" t="n"/>
      <c r="BR122" s="190" t="n"/>
      <c r="BS122" s="506" t="n"/>
      <c r="BT122" s="282">
        <f>Z122*0.22</f>
        <v/>
      </c>
    </row>
    <row r="123">
      <c r="A123" s="371" t="inlineStr">
        <is>
          <t>2.13</t>
        </is>
      </c>
      <c r="B123" s="190" t="n"/>
      <c r="C123" s="386" t="inlineStr">
        <is>
          <t>Дополнительные виды обучения</t>
        </is>
      </c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190" t="n"/>
      <c r="S123" s="47" t="n"/>
      <c r="T123" s="359" t="n"/>
      <c r="U123" s="269" t="n"/>
      <c r="V123" s="355" t="n"/>
      <c r="W123" s="269" t="n"/>
      <c r="X123" s="356" t="n"/>
      <c r="Y123" s="273" t="n"/>
      <c r="Z123" s="357" t="n"/>
      <c r="AA123" s="269" t="n"/>
      <c r="AB123" s="285" t="n"/>
      <c r="AC123" s="273" t="n"/>
      <c r="AD123" s="358" t="n"/>
      <c r="AE123" s="264" t="n"/>
      <c r="AF123" s="362" t="n"/>
      <c r="AG123" s="264" t="n"/>
      <c r="AH123" s="498" t="n"/>
      <c r="AI123" s="266" t="n"/>
      <c r="AJ123" s="287" t="n"/>
      <c r="AK123" s="269" t="n"/>
      <c r="AL123" s="285" t="n"/>
      <c r="AM123" s="358" t="n"/>
      <c r="AN123" s="362" t="n"/>
      <c r="AO123" s="285" t="n"/>
      <c r="AP123" s="358" t="n"/>
      <c r="AQ123" s="362" t="n"/>
      <c r="AR123" s="359" t="n"/>
      <c r="AS123" s="360" t="n"/>
      <c r="AT123" s="362" t="n"/>
      <c r="AU123" s="285" t="n"/>
      <c r="AV123" s="358" t="n"/>
      <c r="AW123" s="362" t="n"/>
      <c r="AX123" s="359" t="n"/>
      <c r="AY123" s="360" t="n"/>
      <c r="AZ123" s="362" t="n"/>
      <c r="BA123" s="285" t="n"/>
      <c r="BB123" s="358" t="n"/>
      <c r="BC123" s="362" t="n"/>
      <c r="BD123" s="359" t="n"/>
      <c r="BE123" s="360" t="n"/>
      <c r="BF123" s="362" t="n"/>
      <c r="BG123" s="285" t="n"/>
      <c r="BH123" s="358" t="n"/>
      <c r="BI123" s="362" t="n"/>
      <c r="BJ123" s="359" t="n"/>
      <c r="BK123" s="360" t="n"/>
      <c r="BL123" s="362" t="n"/>
      <c r="BM123" s="285" t="n"/>
      <c r="BN123" s="358" t="n"/>
      <c r="BO123" s="362" t="n"/>
      <c r="BP123" s="287" t="n"/>
      <c r="BQ123" s="355" t="n"/>
      <c r="BR123" s="269" t="n"/>
      <c r="BS123" s="507" t="n"/>
      <c r="BT123" s="282">
        <f>Z123*0.22</f>
        <v/>
      </c>
    </row>
    <row r="124">
      <c r="A124" s="312" t="inlineStr">
        <is>
          <t>2.13.1</t>
        </is>
      </c>
      <c r="B124" s="269" t="n"/>
      <c r="C124" s="345" t="inlineStr">
        <is>
          <t>Белорусский язык (профессиональная лексика)</t>
        </is>
      </c>
      <c r="D124" s="266" t="n"/>
      <c r="E124" s="266" t="n"/>
      <c r="F124" s="266" t="n"/>
      <c r="G124" s="266" t="n"/>
      <c r="H124" s="266" t="n"/>
      <c r="I124" s="266" t="n"/>
      <c r="J124" s="266" t="n"/>
      <c r="K124" s="266" t="n"/>
      <c r="L124" s="266" t="n"/>
      <c r="M124" s="266" t="n"/>
      <c r="N124" s="266" t="n"/>
      <c r="O124" s="266" t="n"/>
      <c r="P124" s="266" t="n"/>
      <c r="Q124" s="266" t="n"/>
      <c r="R124" s="269" t="n"/>
      <c r="S124" s="10" t="n"/>
      <c r="T124" s="349" t="n"/>
      <c r="U124" s="190" t="n"/>
      <c r="V124" s="316" t="inlineStr">
        <is>
          <t>/2</t>
        </is>
      </c>
      <c r="W124" s="190" t="n"/>
      <c r="X124" s="365" t="inlineStr">
        <is>
          <t>/72</t>
        </is>
      </c>
      <c r="Y124" s="173" t="n"/>
      <c r="Z124" s="366" t="inlineStr">
        <is>
          <t>/36</t>
        </is>
      </c>
      <c r="AA124" s="190" t="n"/>
      <c r="AB124" s="350" t="inlineStr">
        <is>
          <t>/8</t>
        </is>
      </c>
      <c r="AC124" s="173" t="n"/>
      <c r="AD124" s="367" t="n"/>
      <c r="AE124" s="169" t="n"/>
      <c r="AF124" s="454" t="n"/>
      <c r="AG124" s="169" t="n"/>
      <c r="AH124" s="454" t="inlineStr">
        <is>
          <t>/8</t>
        </is>
      </c>
      <c r="AI124" s="169" t="n"/>
      <c r="AJ124" s="368" t="n"/>
      <c r="AK124" s="190" t="n"/>
      <c r="AL124" s="350" t="n"/>
      <c r="AM124" s="351" t="n"/>
      <c r="AN124" s="370" t="inlineStr">
        <is>
          <t>/2</t>
        </is>
      </c>
      <c r="AO124" s="350" t="n"/>
      <c r="AP124" s="351" t="inlineStr">
        <is>
          <t>/72</t>
        </is>
      </c>
      <c r="AQ124" s="370" t="inlineStr">
        <is>
          <t>/6</t>
        </is>
      </c>
      <c r="AR124" s="349" t="n"/>
      <c r="AS124" s="369" t="n"/>
      <c r="AT124" s="370" t="n"/>
      <c r="AU124" s="350" t="n"/>
      <c r="AV124" s="271" t="n"/>
      <c r="AW124" s="370" t="n"/>
      <c r="AX124" s="349" t="n"/>
      <c r="AY124" s="369" t="n"/>
      <c r="AZ124" s="370" t="n"/>
      <c r="BA124" s="350" t="n"/>
      <c r="BB124" s="351" t="n"/>
      <c r="BC124" s="370" t="n"/>
      <c r="BD124" s="349" t="n"/>
      <c r="BE124" s="369" t="n"/>
      <c r="BF124" s="370" t="n"/>
      <c r="BG124" s="350" t="n"/>
      <c r="BH124" s="351" t="n"/>
      <c r="BI124" s="370" t="n"/>
      <c r="BJ124" s="349" t="n"/>
      <c r="BK124" s="369" t="n"/>
      <c r="BL124" s="370" t="n"/>
      <c r="BM124" s="350" t="n"/>
      <c r="BN124" s="351" t="n"/>
      <c r="BO124" s="370" t="n"/>
      <c r="BP124" s="363" t="n"/>
      <c r="BQ124" s="316" t="n"/>
      <c r="BR124" s="190" t="n"/>
      <c r="BS124" s="284" t="inlineStr">
        <is>
          <t>УК-10</t>
        </is>
      </c>
      <c r="BT124" s="282">
        <f>Z124*0.22</f>
        <v/>
      </c>
    </row>
    <row r="125">
      <c r="A125" s="312" t="inlineStr">
        <is>
          <t>2.13.2</t>
        </is>
      </c>
      <c r="B125" s="269" t="n"/>
      <c r="C125" s="345" t="inlineStr">
        <is>
          <t>Основы управления интеллектуальной собственностью</t>
        </is>
      </c>
      <c r="D125" s="266" t="n"/>
      <c r="E125" s="266" t="n"/>
      <c r="F125" s="266" t="n"/>
      <c r="G125" s="266" t="n"/>
      <c r="H125" s="266" t="n"/>
      <c r="I125" s="266" t="n"/>
      <c r="J125" s="266" t="n"/>
      <c r="K125" s="266" t="n"/>
      <c r="L125" s="266" t="n"/>
      <c r="M125" s="266" t="n"/>
      <c r="N125" s="266" t="n"/>
      <c r="O125" s="266" t="n"/>
      <c r="P125" s="266" t="n"/>
      <c r="Q125" s="266" t="n"/>
      <c r="R125" s="269" t="n"/>
      <c r="S125" s="267" t="n"/>
      <c r="T125" s="280" t="n"/>
      <c r="U125" s="269" t="n"/>
      <c r="V125" s="268" t="inlineStr">
        <is>
          <t>/6</t>
        </is>
      </c>
      <c r="W125" s="269" t="n"/>
      <c r="X125" s="310" t="inlineStr">
        <is>
          <t>/60</t>
        </is>
      </c>
      <c r="Y125" s="273" t="n"/>
      <c r="Z125" s="311" t="inlineStr">
        <is>
          <t>/34</t>
        </is>
      </c>
      <c r="AA125" s="269" t="n"/>
      <c r="AB125" s="272" t="inlineStr">
        <is>
          <t>/8</t>
        </is>
      </c>
      <c r="AC125" s="273" t="n"/>
      <c r="AD125" s="271" t="inlineStr">
        <is>
          <t>/4</t>
        </is>
      </c>
      <c r="AE125" s="264" t="n"/>
      <c r="AF125" s="274" t="n"/>
      <c r="AG125" s="264" t="n"/>
      <c r="AH125" s="276" t="inlineStr">
        <is>
          <t>/4</t>
        </is>
      </c>
      <c r="AI125" s="266" t="n"/>
      <c r="AJ125" s="277" t="n"/>
      <c r="AK125" s="269" t="n"/>
      <c r="AL125" s="272" t="n"/>
      <c r="AM125" s="271" t="n"/>
      <c r="AN125" s="274" t="n"/>
      <c r="AO125" s="272" t="n"/>
      <c r="AP125" s="271" t="n"/>
      <c r="AQ125" s="274" t="n"/>
      <c r="AR125" s="280" t="n"/>
      <c r="AS125" s="279" t="n"/>
      <c r="AT125" s="274" t="n"/>
      <c r="AU125" s="272" t="n"/>
      <c r="AV125" s="508" t="n"/>
      <c r="AW125" s="509" t="n"/>
      <c r="AX125" s="277" t="n"/>
      <c r="AY125" s="279" t="n"/>
      <c r="AZ125" s="274" t="inlineStr">
        <is>
          <t>/2</t>
        </is>
      </c>
      <c r="BA125" s="272" t="n"/>
      <c r="BB125" s="271" t="inlineStr">
        <is>
          <t>/60</t>
        </is>
      </c>
      <c r="BC125" s="274" t="inlineStr">
        <is>
          <t>/6</t>
        </is>
      </c>
      <c r="BD125" s="280" t="n"/>
      <c r="BE125" s="279" t="n"/>
      <c r="BF125" s="274" t="n"/>
      <c r="BG125" s="272" t="n"/>
      <c r="BH125" s="271" t="n"/>
      <c r="BI125" s="274" t="n"/>
      <c r="BJ125" s="280" t="n"/>
      <c r="BK125" s="279" t="n"/>
      <c r="BL125" s="274" t="n"/>
      <c r="BM125" s="272" t="n"/>
      <c r="BN125" s="271" t="n"/>
      <c r="BO125" s="274" t="n"/>
      <c r="BP125" s="277" t="n"/>
      <c r="BQ125" s="268" t="n"/>
      <c r="BR125" s="269" t="n"/>
      <c r="BS125" s="284" t="inlineStr">
        <is>
          <t>СК-21</t>
        </is>
      </c>
      <c r="BT125" s="282">
        <f>Z125*0.22</f>
        <v/>
      </c>
    </row>
    <row r="126">
      <c r="A126" s="312" t="inlineStr">
        <is>
          <t>2.13.3</t>
        </is>
      </c>
      <c r="B126" s="269" t="n"/>
      <c r="C126" s="347" t="inlineStr">
        <is>
          <t>Промышленная экология</t>
        </is>
      </c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190" t="n"/>
      <c r="S126" s="10" t="n"/>
      <c r="T126" s="280" t="n"/>
      <c r="U126" s="269" t="n"/>
      <c r="V126" s="268" t="inlineStr">
        <is>
          <t>/10</t>
        </is>
      </c>
      <c r="W126" s="269" t="n"/>
      <c r="X126" s="310" t="inlineStr">
        <is>
          <t>/108</t>
        </is>
      </c>
      <c r="Y126" s="273" t="n"/>
      <c r="Z126" s="311" t="inlineStr">
        <is>
          <t>/54</t>
        </is>
      </c>
      <c r="AA126" s="269" t="n"/>
      <c r="AB126" s="272" t="inlineStr">
        <is>
          <t>/12</t>
        </is>
      </c>
      <c r="AC126" s="273" t="n"/>
      <c r="AD126" s="271" t="inlineStr">
        <is>
          <t>/8</t>
        </is>
      </c>
      <c r="AE126" s="264" t="n"/>
      <c r="AF126" s="274" t="inlineStr">
        <is>
          <t>/4</t>
        </is>
      </c>
      <c r="AG126" s="264" t="n"/>
      <c r="AH126" s="276" t="n"/>
      <c r="AI126" s="266" t="n"/>
      <c r="AJ126" s="277" t="n"/>
      <c r="AK126" s="269" t="n"/>
      <c r="AL126" s="272" t="n"/>
      <c r="AM126" s="271" t="n"/>
      <c r="AN126" s="274" t="n"/>
      <c r="AO126" s="272" t="n"/>
      <c r="AP126" s="271" t="n"/>
      <c r="AQ126" s="274" t="n"/>
      <c r="AR126" s="280" t="n"/>
      <c r="AS126" s="279" t="n"/>
      <c r="AT126" s="274" t="n"/>
      <c r="AU126" s="272" t="n"/>
      <c r="AV126" s="510" t="n"/>
      <c r="AW126" s="509" t="n"/>
      <c r="AX126" s="277" t="n"/>
      <c r="AY126" s="279" t="n"/>
      <c r="AZ126" s="274" t="n"/>
      <c r="BA126" s="272" t="n"/>
      <c r="BB126" s="511" t="n"/>
      <c r="BC126" s="274" t="n"/>
      <c r="BD126" s="280" t="n"/>
      <c r="BE126" s="279" t="n"/>
      <c r="BF126" s="274" t="n"/>
      <c r="BG126" s="272" t="n"/>
      <c r="BH126" s="271" t="n"/>
      <c r="BI126" s="274" t="n"/>
      <c r="BJ126" s="280" t="n"/>
      <c r="BK126" s="279" t="n"/>
      <c r="BL126" s="274" t="inlineStr">
        <is>
          <t>/4</t>
        </is>
      </c>
      <c r="BM126" s="272" t="n"/>
      <c r="BN126" s="512" t="inlineStr">
        <is>
          <t>/108</t>
        </is>
      </c>
      <c r="BO126" s="274" t="inlineStr">
        <is>
          <t>/8</t>
        </is>
      </c>
      <c r="BP126" s="277" t="n"/>
      <c r="BQ126" s="268" t="n"/>
      <c r="BR126" s="269" t="n"/>
      <c r="BS126" s="284" t="inlineStr">
        <is>
          <t>СК-22</t>
        </is>
      </c>
      <c r="BT126" s="282">
        <f>Z126*0.22</f>
        <v/>
      </c>
    </row>
    <row r="127">
      <c r="A127" s="513" t="inlineStr">
        <is>
          <t>2.13.4</t>
        </is>
      </c>
      <c r="B127" s="514" t="n"/>
      <c r="C127" s="515" t="inlineStr">
        <is>
          <t>Обзорные лекции по специальности</t>
        </is>
      </c>
      <c r="D127" s="516" t="n"/>
      <c r="E127" s="516" t="n"/>
      <c r="F127" s="516" t="n"/>
      <c r="G127" s="516" t="n"/>
      <c r="H127" s="516" t="n"/>
      <c r="I127" s="516" t="n"/>
      <c r="J127" s="516" t="n"/>
      <c r="K127" s="516" t="n"/>
      <c r="L127" s="516" t="n"/>
      <c r="M127" s="516" t="n"/>
      <c r="N127" s="516" t="n"/>
      <c r="O127" s="516" t="n"/>
      <c r="P127" s="516" t="n"/>
      <c r="Q127" s="516" t="n"/>
      <c r="R127" s="514" t="n"/>
      <c r="S127" s="517" t="n"/>
      <c r="T127" s="518" t="n"/>
      <c r="U127" s="514" t="n"/>
      <c r="V127" s="518" t="n"/>
      <c r="W127" s="514" t="n"/>
      <c r="X127" s="519" t="inlineStr">
        <is>
          <t>/16</t>
        </is>
      </c>
      <c r="Y127" s="520" t="n"/>
      <c r="Z127" s="521" t="inlineStr">
        <is>
          <t>/16</t>
        </is>
      </c>
      <c r="AA127" s="514" t="n"/>
      <c r="AB127" s="519" t="inlineStr">
        <is>
          <t>/16</t>
        </is>
      </c>
      <c r="AC127" s="520" t="n"/>
      <c r="AD127" s="522" t="inlineStr">
        <is>
          <t>/16</t>
        </is>
      </c>
      <c r="AE127" s="523" t="n"/>
      <c r="AF127" s="524" t="n"/>
      <c r="AG127" s="523" t="n"/>
      <c r="AH127" s="524" t="n"/>
      <c r="AI127" s="523" t="n"/>
      <c r="AJ127" s="525" t="n"/>
      <c r="AK127" s="514" t="n"/>
      <c r="AL127" s="519" t="n"/>
      <c r="AM127" s="526" t="n"/>
      <c r="AN127" s="524" t="n"/>
      <c r="AO127" s="527" t="n"/>
      <c r="AP127" s="526" t="n"/>
      <c r="AQ127" s="524" t="n"/>
      <c r="AR127" s="528" t="n"/>
      <c r="AS127" s="529" t="n"/>
      <c r="AT127" s="524" t="n"/>
      <c r="AU127" s="527" t="n"/>
      <c r="AV127" s="526" t="n"/>
      <c r="AW127" s="524" t="n"/>
      <c r="AX127" s="528" t="n"/>
      <c r="AY127" s="529" t="n"/>
      <c r="AZ127" s="524" t="n"/>
      <c r="BA127" s="527" t="n"/>
      <c r="BB127" s="526" t="n"/>
      <c r="BC127" s="524" t="n"/>
      <c r="BD127" s="528" t="n"/>
      <c r="BE127" s="529" t="n"/>
      <c r="BF127" s="524" t="n"/>
      <c r="BG127" s="527" t="n"/>
      <c r="BH127" s="526" t="n"/>
      <c r="BI127" s="524" t="n"/>
      <c r="BJ127" s="528" t="n"/>
      <c r="BK127" s="529" t="n"/>
      <c r="BL127" s="524" t="n"/>
      <c r="BM127" s="527" t="n"/>
      <c r="BN127" s="526" t="inlineStr">
        <is>
          <t>/16</t>
        </is>
      </c>
      <c r="BO127" s="524" t="inlineStr">
        <is>
          <t>/16</t>
        </is>
      </c>
      <c r="BP127" s="530" t="n"/>
      <c r="BQ127" s="518" t="n"/>
      <c r="BR127" s="514" t="n"/>
      <c r="BS127" s="397" t="n"/>
      <c r="BT127" s="282">
        <f>Z127*0.22</f>
        <v/>
      </c>
    </row>
    <row r="128">
      <c r="A128" s="466" t="n"/>
      <c r="B128" s="466" t="n"/>
      <c r="C128" s="531" t="n"/>
      <c r="D128" s="531" t="n"/>
      <c r="E128" s="531" t="n"/>
      <c r="F128" s="531" t="n"/>
      <c r="G128" s="531" t="n"/>
      <c r="H128" s="531" t="n"/>
      <c r="I128" s="531" t="n"/>
      <c r="J128" s="531" t="n"/>
      <c r="K128" s="531" t="n"/>
      <c r="L128" s="531" t="n"/>
      <c r="M128" s="531" t="n"/>
      <c r="N128" s="531" t="n"/>
      <c r="O128" s="531" t="n"/>
      <c r="P128" s="531" t="n"/>
      <c r="Q128" s="531" t="n"/>
      <c r="R128" s="531" t="n"/>
      <c r="S128" s="531" t="n"/>
      <c r="T128" s="468" t="n"/>
      <c r="U128" s="468" t="n"/>
      <c r="V128" s="468" t="n"/>
      <c r="W128" s="468" t="n"/>
      <c r="X128" s="468" t="n"/>
      <c r="Y128" s="468" t="n"/>
      <c r="Z128" s="468" t="n"/>
      <c r="AA128" s="468" t="n"/>
      <c r="AB128" s="468" t="n"/>
      <c r="AC128" s="468" t="n"/>
      <c r="AD128" s="468" t="n"/>
      <c r="AE128" s="468" t="n"/>
      <c r="AF128" s="468" t="n"/>
      <c r="AG128" s="468" t="n"/>
      <c r="AH128" s="468" t="n"/>
      <c r="AI128" s="468" t="n"/>
      <c r="AJ128" s="468" t="n"/>
      <c r="AK128" s="468" t="n"/>
      <c r="AL128" s="532" t="n"/>
      <c r="AM128" s="532" t="n"/>
      <c r="AN128" s="532" t="n"/>
      <c r="AO128" s="532" t="n"/>
      <c r="AP128" s="532" t="n"/>
      <c r="AQ128" s="532" t="n"/>
      <c r="AR128" s="532" t="n"/>
      <c r="AS128" s="532" t="n"/>
      <c r="AT128" s="532" t="n"/>
      <c r="AU128" s="532" t="n"/>
      <c r="AV128" s="532" t="n"/>
      <c r="AW128" s="532" t="n"/>
      <c r="AX128" s="532" t="n"/>
      <c r="AY128" s="532" t="n"/>
      <c r="AZ128" s="532" t="n"/>
      <c r="BA128" s="532" t="n"/>
      <c r="BB128" s="532" t="n"/>
      <c r="BC128" s="532" t="n"/>
      <c r="BD128" s="532" t="n"/>
      <c r="BE128" s="532" t="n"/>
      <c r="BF128" s="532" t="n"/>
      <c r="BG128" s="532" t="n"/>
      <c r="BH128" s="532" t="n"/>
      <c r="BI128" s="532" t="n"/>
      <c r="BJ128" s="532" t="n"/>
      <c r="BK128" s="532" t="n"/>
      <c r="BL128" s="532" t="n"/>
      <c r="BM128" s="532" t="n"/>
      <c r="BN128" s="532" t="n"/>
      <c r="BO128" s="532" t="n"/>
      <c r="BP128" s="532" t="n"/>
      <c r="BQ128" s="468" t="n"/>
      <c r="BR128" s="468" t="n"/>
      <c r="BS128" s="532" t="n"/>
      <c r="BT128" s="2" t="n"/>
    </row>
    <row r="129">
      <c r="A129" s="533" t="inlineStr">
        <is>
          <t>Количество часов учебных занятий</t>
        </is>
      </c>
      <c r="B129" s="534" t="n"/>
      <c r="C129" s="534" t="n"/>
      <c r="D129" s="534" t="n"/>
      <c r="E129" s="534" t="n"/>
      <c r="F129" s="534" t="n"/>
      <c r="G129" s="534" t="n"/>
      <c r="H129" s="534" t="n"/>
      <c r="I129" s="534" t="n"/>
      <c r="J129" s="534" t="n"/>
      <c r="K129" s="534" t="n"/>
      <c r="L129" s="534" t="n"/>
      <c r="M129" s="534" t="n"/>
      <c r="N129" s="534" t="n"/>
      <c r="O129" s="534" t="n"/>
      <c r="P129" s="534" t="n"/>
      <c r="Q129" s="534" t="n"/>
      <c r="R129" s="534" t="n"/>
      <c r="S129" s="534" t="n"/>
      <c r="T129" s="534" t="n"/>
      <c r="U129" s="534" t="n"/>
      <c r="V129" s="534" t="n"/>
      <c r="W129" s="244" t="n"/>
      <c r="X129" s="535">
        <f>X33+X60</f>
        <v/>
      </c>
      <c r="Y129" s="536" t="n"/>
      <c r="Z129" s="537">
        <f>Z33+Z60</f>
        <v/>
      </c>
      <c r="AA129" s="244" t="n"/>
      <c r="AB129" s="538">
        <f>AB33+AB60</f>
        <v/>
      </c>
      <c r="AC129" s="250" t="n"/>
      <c r="AD129" s="539">
        <f>AD33+AD60</f>
        <v/>
      </c>
      <c r="AE129" s="246" t="n"/>
      <c r="AF129" s="540">
        <f>AF33+AF60</f>
        <v/>
      </c>
      <c r="AG129" s="534" t="n"/>
      <c r="AH129" s="540">
        <f>AH33+AH60</f>
        <v/>
      </c>
      <c r="AI129" s="534" t="n"/>
      <c r="AJ129" s="540">
        <f>AJ33+AJ60</f>
        <v/>
      </c>
      <c r="AK129" s="534" t="n"/>
      <c r="AL129" s="541">
        <f>AL33+AL60</f>
        <v/>
      </c>
      <c r="AM129" s="542">
        <f>AM33+AM60</f>
        <v/>
      </c>
      <c r="AN129" s="543">
        <f>AN33+AN60</f>
        <v/>
      </c>
      <c r="AO129" s="544">
        <f>AO33+AO60</f>
        <v/>
      </c>
      <c r="AP129" s="542">
        <f>AP33+AP60</f>
        <v/>
      </c>
      <c r="AQ129" s="543">
        <f>AQ33+AQ60</f>
        <v/>
      </c>
      <c r="AR129" s="545">
        <f>AR33+AR60</f>
        <v/>
      </c>
      <c r="AS129" s="546">
        <f>AS33+AS60</f>
        <v/>
      </c>
      <c r="AT129" s="543">
        <f>AT33+AT60</f>
        <v/>
      </c>
      <c r="AU129" s="544">
        <f>AU33+AU60</f>
        <v/>
      </c>
      <c r="AV129" s="542">
        <f>AV33+AV60</f>
        <v/>
      </c>
      <c r="AW129" s="543">
        <f>AW33+AW60</f>
        <v/>
      </c>
      <c r="AX129" s="545">
        <f>AX33+AX60</f>
        <v/>
      </c>
      <c r="AY129" s="546">
        <f>AY33+AY60</f>
        <v/>
      </c>
      <c r="AZ129" s="543">
        <f>AZ33+AZ60</f>
        <v/>
      </c>
      <c r="BA129" s="544">
        <f>BA33+BA60</f>
        <v/>
      </c>
      <c r="BB129" s="542">
        <f>BB33+BB60</f>
        <v/>
      </c>
      <c r="BC129" s="543">
        <f>BC33+BC60</f>
        <v/>
      </c>
      <c r="BD129" s="545">
        <f>BD33+BD60</f>
        <v/>
      </c>
      <c r="BE129" s="547">
        <f>BE33+BE60</f>
        <v/>
      </c>
      <c r="BF129" s="548">
        <f>BF33+BF60</f>
        <v/>
      </c>
      <c r="BG129" s="544">
        <f>BG33+BG60</f>
        <v/>
      </c>
      <c r="BH129" s="549">
        <f>BH33+BH60</f>
        <v/>
      </c>
      <c r="BI129" s="550">
        <f>BI33+BI60</f>
        <v/>
      </c>
      <c r="BJ129" s="545">
        <f>BJ33+BJ60</f>
        <v/>
      </c>
      <c r="BK129" s="546">
        <f>BK33+BK60</f>
        <v/>
      </c>
      <c r="BL129" s="551">
        <f>BL33+BL60</f>
        <v/>
      </c>
      <c r="BM129" s="550">
        <f>BM33+BM60</f>
        <v/>
      </c>
      <c r="BN129" s="542">
        <f>BN33+BN60</f>
        <v/>
      </c>
      <c r="BO129" s="543">
        <f>BO33+BO60</f>
        <v/>
      </c>
      <c r="BP129" s="543">
        <f>BP33+BP60</f>
        <v/>
      </c>
      <c r="BQ129" s="552">
        <f>BQ33+BQ60</f>
        <v/>
      </c>
      <c r="BR129" s="246" t="n"/>
      <c r="BS129" s="553" t="n"/>
      <c r="BT129" s="554">
        <f>Z129*0.22</f>
        <v/>
      </c>
    </row>
    <row r="130">
      <c r="A130" s="555" t="inlineStr">
        <is>
          <t>Количество часов учебных занятий в неделю</t>
        </is>
      </c>
      <c r="B130" s="266" t="n"/>
      <c r="C130" s="266" t="n"/>
      <c r="D130" s="266" t="n"/>
      <c r="E130" s="266" t="n"/>
      <c r="F130" s="266" t="n"/>
      <c r="G130" s="266" t="n"/>
      <c r="H130" s="266" t="n"/>
      <c r="I130" s="266" t="n"/>
      <c r="J130" s="266" t="n"/>
      <c r="K130" s="266" t="n"/>
      <c r="L130" s="266" t="n"/>
      <c r="M130" s="266" t="n"/>
      <c r="N130" s="266" t="n"/>
      <c r="O130" s="266" t="n"/>
      <c r="P130" s="266" t="n"/>
      <c r="Q130" s="266" t="n"/>
      <c r="R130" s="266" t="n"/>
      <c r="S130" s="266" t="n"/>
      <c r="T130" s="266" t="n"/>
      <c r="U130" s="266" t="n"/>
      <c r="V130" s="266" t="n"/>
      <c r="W130" s="269" t="n"/>
      <c r="X130" s="556">
        <f>AM129+AP129+AS129+AV129+AY129+BB129+BE129+BH129+BK129+BN129</f>
        <v/>
      </c>
      <c r="Y130" s="337" t="n"/>
      <c r="Z130" s="557">
        <f>AL129+AN129+AQ129+AT129+AW129+AZ129+BC129+BF129+BI129+BL129+BO129</f>
        <v/>
      </c>
      <c r="AA130" s="333" t="n"/>
      <c r="AB130" s="558">
        <f>AD129+AF129+AH129+AJ129</f>
        <v/>
      </c>
      <c r="AC130" s="337" t="n"/>
      <c r="AD130" s="559" t="n"/>
      <c r="AE130" s="200" t="n"/>
      <c r="AF130" s="560" t="n"/>
      <c r="AG130" s="200" t="n"/>
      <c r="AH130" s="561" t="n"/>
      <c r="AI130" s="264" t="n"/>
      <c r="AJ130" s="562" t="n"/>
      <c r="AK130" s="269" t="n"/>
      <c r="AL130" s="563" t="n"/>
      <c r="AM130" s="564" t="n"/>
      <c r="AN130" s="565">
        <f>AN129/AM31</f>
        <v/>
      </c>
      <c r="AO130" s="566" t="n"/>
      <c r="AP130" s="567" t="n"/>
      <c r="AQ130" s="565">
        <f>AQ129/AP31</f>
        <v/>
      </c>
      <c r="AR130" s="568" t="n"/>
      <c r="AS130" s="569" t="n"/>
      <c r="AT130" s="570">
        <f>AT129/AS31</f>
        <v/>
      </c>
      <c r="AU130" s="566" t="n"/>
      <c r="AV130" s="567" t="n"/>
      <c r="AW130" s="565">
        <f>AW129/AV31</f>
        <v/>
      </c>
      <c r="AX130" s="568" t="n"/>
      <c r="AY130" s="569" t="n"/>
      <c r="AZ130" s="565">
        <f>AZ129/AY31</f>
        <v/>
      </c>
      <c r="BA130" s="566" t="n"/>
      <c r="BB130" s="567" t="n"/>
      <c r="BC130" s="565">
        <f>BC129/BB31</f>
        <v/>
      </c>
      <c r="BD130" s="568" t="n"/>
      <c r="BE130" s="569" t="n"/>
      <c r="BF130" s="565">
        <f>BF129/BE31</f>
        <v/>
      </c>
      <c r="BG130" s="566" t="n"/>
      <c r="BH130" s="567" t="n"/>
      <c r="BI130" s="565">
        <f>BI129/BH31</f>
        <v/>
      </c>
      <c r="BJ130" s="565" t="n"/>
      <c r="BK130" s="569" t="n"/>
      <c r="BL130" s="565">
        <f>BL129/BK31</f>
        <v/>
      </c>
      <c r="BM130" s="566" t="n"/>
      <c r="BN130" s="567" t="n"/>
      <c r="BO130" s="565">
        <f>BO129/BN31</f>
        <v/>
      </c>
      <c r="BP130" s="568" t="n"/>
      <c r="BQ130" s="571">
        <f>BQ129++O138+O139+AK138+AK139+AX138</f>
        <v/>
      </c>
      <c r="BR130" s="201" t="n"/>
      <c r="BS130" s="572" t="n"/>
      <c r="BT130" s="554">
        <f>Z130*0.22</f>
        <v/>
      </c>
    </row>
    <row r="131">
      <c r="A131" s="555" t="inlineStr">
        <is>
          <t>Количество курсовых проектов</t>
        </is>
      </c>
      <c r="B131" s="266" t="n"/>
      <c r="C131" s="266" t="n"/>
      <c r="D131" s="266" t="n"/>
      <c r="E131" s="266" t="n"/>
      <c r="F131" s="266" t="n"/>
      <c r="G131" s="266" t="n"/>
      <c r="H131" s="266" t="n"/>
      <c r="I131" s="266" t="n"/>
      <c r="J131" s="266" t="n"/>
      <c r="K131" s="266" t="n"/>
      <c r="L131" s="266" t="n"/>
      <c r="M131" s="266" t="n"/>
      <c r="N131" s="266" t="n"/>
      <c r="O131" s="266" t="n"/>
      <c r="P131" s="266" t="n"/>
      <c r="Q131" s="266" t="n"/>
      <c r="R131" s="266" t="n"/>
      <c r="S131" s="266" t="n"/>
      <c r="T131" s="266" t="n"/>
      <c r="U131" s="266" t="n"/>
      <c r="V131" s="266" t="n"/>
      <c r="W131" s="269" t="n"/>
      <c r="X131" s="573">
        <f>AM131+AP131+AS131+AV131+AY131+BB131+BE131+BH131+BK131+BN131</f>
        <v/>
      </c>
      <c r="Y131" s="337" t="n"/>
      <c r="Z131" s="574" t="n"/>
      <c r="AA131" s="333" t="n"/>
      <c r="AB131" s="575" t="n"/>
      <c r="AC131" s="337" t="n"/>
      <c r="AD131" s="559" t="n"/>
      <c r="AE131" s="200" t="n"/>
      <c r="AF131" s="560" t="n"/>
      <c r="AG131" s="200" t="n"/>
      <c r="AH131" s="576" t="n"/>
      <c r="AI131" s="201" t="n"/>
      <c r="AJ131" s="577" t="n"/>
      <c r="AK131" s="333" t="n"/>
      <c r="AL131" s="578" t="n"/>
      <c r="AM131" s="579">
        <f>COUNTIF(AM34:AM106,40)+COUNTIF(AM34:AM106,60)</f>
        <v/>
      </c>
      <c r="AN131" s="201" t="n"/>
      <c r="AO131" s="337" t="n"/>
      <c r="AP131" s="580">
        <f>COUNTIF(AP34:AP106,40)+COUNTIF(AP34:AP106,60)</f>
        <v/>
      </c>
      <c r="AQ131" s="201" t="n"/>
      <c r="AR131" s="200" t="n"/>
      <c r="AS131" s="581">
        <f>COUNTIF(AS34:AS106,40)+COUNTIF(AS34:AS106,60)</f>
        <v/>
      </c>
      <c r="AT131" s="201" t="n"/>
      <c r="AU131" s="200" t="n"/>
      <c r="AV131" s="582">
        <f>COUNTIF(AV34:AV106,40)+COUNTIF(AV34:AV106,60)</f>
        <v/>
      </c>
      <c r="AW131" s="201" t="n"/>
      <c r="AX131" s="200" t="n"/>
      <c r="AY131" s="581">
        <f>COUNTIF(AY34:AY106,40)+COUNTIF(AY34:AY106,60)</f>
        <v/>
      </c>
      <c r="AZ131" s="201" t="n"/>
      <c r="BA131" s="200" t="n"/>
      <c r="BB131" s="579">
        <f>COUNTIF(BB34:BB106,40)+COUNTIF(BB34:BB106,60)</f>
        <v/>
      </c>
      <c r="BC131" s="201" t="n"/>
      <c r="BD131" s="337" t="n"/>
      <c r="BE131" s="583">
        <f>COUNTIF(BE34:BE106,40)+COUNTIF(BE34:BE106,60)</f>
        <v/>
      </c>
      <c r="BF131" s="201" t="n"/>
      <c r="BG131" s="337" t="n"/>
      <c r="BH131" s="579">
        <f>COUNTIF(BH34:BH106,40)+COUNTIF(BH34:BH106,60)</f>
        <v/>
      </c>
      <c r="BI131" s="201" t="n"/>
      <c r="BJ131" s="337" t="n"/>
      <c r="BK131" s="583">
        <f>COUNTIF(BK34:BK106,40)+COUNTIF(BK34:BK106,60)</f>
        <v/>
      </c>
      <c r="BL131" s="201" t="n"/>
      <c r="BM131" s="337" t="n"/>
      <c r="BN131" s="579">
        <f>COUNTIF(BN34:BN106,40)+COUNTIF(BN34:BN106,60)</f>
        <v/>
      </c>
      <c r="BO131" s="201" t="n"/>
      <c r="BP131" s="337" t="n"/>
      <c r="BQ131" s="584" t="n"/>
      <c r="BR131" s="201" t="n"/>
      <c r="BS131" s="572" t="n"/>
      <c r="BT131" s="554">
        <f>Z131*0.22</f>
        <v/>
      </c>
    </row>
    <row r="132">
      <c r="A132" s="555" t="inlineStr">
        <is>
          <t>Количество курсовых работ</t>
        </is>
      </c>
      <c r="B132" s="266" t="n"/>
      <c r="C132" s="266" t="n"/>
      <c r="D132" s="266" t="n"/>
      <c r="E132" s="266" t="n"/>
      <c r="F132" s="266" t="n"/>
      <c r="G132" s="266" t="n"/>
      <c r="H132" s="266" t="n"/>
      <c r="I132" s="266" t="n"/>
      <c r="J132" s="266" t="n"/>
      <c r="K132" s="266" t="n"/>
      <c r="L132" s="266" t="n"/>
      <c r="M132" s="266" t="n"/>
      <c r="N132" s="266" t="n"/>
      <c r="O132" s="266" t="n"/>
      <c r="P132" s="266" t="n"/>
      <c r="Q132" s="266" t="n"/>
      <c r="R132" s="266" t="n"/>
      <c r="S132" s="266" t="n"/>
      <c r="T132" s="266" t="n"/>
      <c r="U132" s="266" t="n"/>
      <c r="V132" s="266" t="n"/>
      <c r="W132" s="269" t="n"/>
      <c r="X132" s="573">
        <f>AM132+AP132+AS132+AV132+AY132+BB132+BE132+BH132+BK132+BN132</f>
        <v/>
      </c>
      <c r="Y132" s="337" t="n"/>
      <c r="Z132" s="574" t="n"/>
      <c r="AA132" s="333" t="n"/>
      <c r="AB132" s="585" t="n"/>
      <c r="AC132" s="337" t="n"/>
      <c r="AD132" s="559" t="n"/>
      <c r="AE132" s="200" t="n"/>
      <c r="AF132" s="560" t="n"/>
      <c r="AG132" s="200" t="n"/>
      <c r="AH132" s="560" t="n"/>
      <c r="AI132" s="200" t="n"/>
      <c r="AJ132" s="577" t="n"/>
      <c r="AK132" s="333" t="n"/>
      <c r="AL132" s="586" t="n"/>
      <c r="AM132" s="587">
        <f>COUNTIF(AM34:AM106,30)</f>
        <v/>
      </c>
      <c r="AN132" s="266" t="n"/>
      <c r="AO132" s="273" t="n"/>
      <c r="AP132" s="588">
        <f>COUNTIF(AP34:AP106,30)</f>
        <v/>
      </c>
      <c r="AQ132" s="266" t="n"/>
      <c r="AR132" s="264" t="n"/>
      <c r="AS132" s="589">
        <f>COUNTIF(AS34:AS106,30)</f>
        <v/>
      </c>
      <c r="AT132" s="266" t="n"/>
      <c r="AU132" s="264" t="n"/>
      <c r="AV132" s="590">
        <f>COUNTIF(AV34:AV106,30)</f>
        <v/>
      </c>
      <c r="AW132" s="266" t="n"/>
      <c r="AX132" s="264" t="n"/>
      <c r="AY132" s="589">
        <f>COUNTIF(AY34:AY106,30)</f>
        <v/>
      </c>
      <c r="AZ132" s="266" t="n"/>
      <c r="BA132" s="264" t="n"/>
      <c r="BB132" s="587">
        <f>COUNTIF(BB34:BB106,30)</f>
        <v/>
      </c>
      <c r="BC132" s="266" t="n"/>
      <c r="BD132" s="273" t="n"/>
      <c r="BE132" s="591">
        <f>COUNTIF(BE34:BE106,30)</f>
        <v/>
      </c>
      <c r="BF132" s="266" t="n"/>
      <c r="BG132" s="273" t="n"/>
      <c r="BH132" s="587">
        <f>COUNTIF(BH34:BH106,30)</f>
        <v/>
      </c>
      <c r="BI132" s="266" t="n"/>
      <c r="BJ132" s="273" t="n"/>
      <c r="BK132" s="591">
        <f>COUNTIF(BK34:BK106,30)</f>
        <v/>
      </c>
      <c r="BL132" s="266" t="n"/>
      <c r="BM132" s="273" t="n"/>
      <c r="BN132" s="587">
        <f>COUNTIF(BN34:BN106,30)</f>
        <v/>
      </c>
      <c r="BO132" s="266" t="n"/>
      <c r="BP132" s="273" t="n"/>
      <c r="BQ132" s="584" t="n"/>
      <c r="BR132" s="201" t="n"/>
      <c r="BS132" s="572" t="n"/>
      <c r="BT132" s="554">
        <f>Z132*0.22</f>
        <v/>
      </c>
    </row>
    <row r="133">
      <c r="A133" s="555" t="inlineStr">
        <is>
          <t>Количество экзаменов</t>
        </is>
      </c>
      <c r="B133" s="266" t="n"/>
      <c r="C133" s="266" t="n"/>
      <c r="D133" s="266" t="n"/>
      <c r="E133" s="266" t="n"/>
      <c r="F133" s="266" t="n"/>
      <c r="G133" s="266" t="n"/>
      <c r="H133" s="266" t="n"/>
      <c r="I133" s="266" t="n"/>
      <c r="J133" s="266" t="n"/>
      <c r="K133" s="266" t="n"/>
      <c r="L133" s="266" t="n"/>
      <c r="M133" s="266" t="n"/>
      <c r="N133" s="266" t="n"/>
      <c r="O133" s="266" t="n"/>
      <c r="P133" s="266" t="n"/>
      <c r="Q133" s="266" t="n"/>
      <c r="R133" s="266" t="n"/>
      <c r="S133" s="266" t="n"/>
      <c r="T133" s="266" t="n"/>
      <c r="U133" s="266" t="n"/>
      <c r="V133" s="266" t="n"/>
      <c r="W133" s="269" t="n"/>
      <c r="X133" s="573">
        <f>AM133+AP133+AS133+AV133+AY133+BB133+BE133+BH133+BK133+BN133</f>
        <v/>
      </c>
      <c r="Y133" s="337" t="n"/>
      <c r="Z133" s="574" t="n"/>
      <c r="AA133" s="333" t="n"/>
      <c r="AB133" s="585" t="n"/>
      <c r="AC133" s="337" t="n"/>
      <c r="AD133" s="559" t="n"/>
      <c r="AE133" s="200" t="n"/>
      <c r="AF133" s="560" t="n"/>
      <c r="AG133" s="200" t="n"/>
      <c r="AH133" s="576" t="n"/>
      <c r="AI133" s="201" t="n"/>
      <c r="AJ133" s="577" t="n"/>
      <c r="AK133" s="333" t="n"/>
      <c r="AL133" s="578" t="n"/>
      <c r="AM133" s="590">
        <f>COUNTIF(T34:U106,1)</f>
        <v/>
      </c>
      <c r="AN133" s="266" t="n"/>
      <c r="AO133" s="264" t="n"/>
      <c r="AP133" s="588">
        <f>COUNTIF(T34:U106,2)</f>
        <v/>
      </c>
      <c r="AQ133" s="266" t="n"/>
      <c r="AR133" s="264" t="n"/>
      <c r="AS133" s="589">
        <f>COUNTIF(T34:U106,3)</f>
        <v/>
      </c>
      <c r="AT133" s="266" t="n"/>
      <c r="AU133" s="264" t="n"/>
      <c r="AV133" s="592">
        <f>COUNTIF(T34:U106,4)</f>
        <v/>
      </c>
      <c r="AW133" s="266" t="n"/>
      <c r="AX133" s="264" t="n"/>
      <c r="AY133" s="593">
        <f>COUNTIF(T34:U106,5)</f>
        <v/>
      </c>
      <c r="AZ133" s="266" t="n"/>
      <c r="BA133" s="264" t="n"/>
      <c r="BB133" s="594">
        <f>COUNTIF(T34:U106,6)</f>
        <v/>
      </c>
      <c r="BC133" s="266" t="n"/>
      <c r="BD133" s="269" t="n"/>
      <c r="BE133" s="591">
        <f>COUNTIF(T34:U106,7)</f>
        <v/>
      </c>
      <c r="BF133" s="266" t="n"/>
      <c r="BG133" s="273" t="n"/>
      <c r="BH133" s="594">
        <f>COUNTIF(T34:U106,8)</f>
        <v/>
      </c>
      <c r="BI133" s="266" t="n"/>
      <c r="BJ133" s="269" t="n"/>
      <c r="BK133" s="591">
        <f>COUNTIF(T34:U106,9)</f>
        <v/>
      </c>
      <c r="BL133" s="266" t="n"/>
      <c r="BM133" s="273" t="n"/>
      <c r="BN133" s="594">
        <f>COUNTIF(T34:U106,10)</f>
        <v/>
      </c>
      <c r="BO133" s="266" t="n"/>
      <c r="BP133" s="269" t="n"/>
      <c r="BQ133" s="595" t="n"/>
      <c r="BR133" s="200" t="n"/>
      <c r="BS133" s="572" t="n"/>
      <c r="BT133" s="554">
        <f>Z133*0.22</f>
        <v/>
      </c>
    </row>
    <row r="134">
      <c r="A134" s="596" t="inlineStr">
        <is>
          <t>Количество зачетов</t>
        </is>
      </c>
      <c r="B134" s="516" t="n"/>
      <c r="C134" s="516" t="n"/>
      <c r="D134" s="516" t="n"/>
      <c r="E134" s="516" t="n"/>
      <c r="F134" s="516" t="n"/>
      <c r="G134" s="516" t="n"/>
      <c r="H134" s="516" t="n"/>
      <c r="I134" s="516" t="n"/>
      <c r="J134" s="516" t="n"/>
      <c r="K134" s="516" t="n"/>
      <c r="L134" s="516" t="n"/>
      <c r="M134" s="516" t="n"/>
      <c r="N134" s="516" t="n"/>
      <c r="O134" s="516" t="n"/>
      <c r="P134" s="516" t="n"/>
      <c r="Q134" s="516" t="n"/>
      <c r="R134" s="516" t="n"/>
      <c r="S134" s="516" t="n"/>
      <c r="T134" s="516" t="n"/>
      <c r="U134" s="516" t="n"/>
      <c r="V134" s="516" t="n"/>
      <c r="W134" s="514" t="n"/>
      <c r="X134" s="597">
        <f>AM134+AP134+AS134+AV134+AY134+BB134+BE134+BH134+BK134+BN134</f>
        <v/>
      </c>
      <c r="Y134" s="520" t="n"/>
      <c r="Z134" s="598" t="n"/>
      <c r="AA134" s="514" t="n"/>
      <c r="AB134" s="599" t="n"/>
      <c r="AC134" s="520" t="n"/>
      <c r="AD134" s="600" t="n"/>
      <c r="AE134" s="523" t="n"/>
      <c r="AF134" s="601" t="n"/>
      <c r="AG134" s="523" t="n"/>
      <c r="AH134" s="601" t="n"/>
      <c r="AI134" s="523" t="n"/>
      <c r="AJ134" s="602" t="n"/>
      <c r="AK134" s="514" t="n"/>
      <c r="AL134" s="603" t="n"/>
      <c r="AM134" s="604">
        <f>COUNTIF(V34:W106,1)</f>
        <v/>
      </c>
      <c r="AN134" s="516" t="n"/>
      <c r="AO134" s="523" t="n"/>
      <c r="AP134" s="605">
        <f>COUNTIF(V34:W106,2)</f>
        <v/>
      </c>
      <c r="AQ134" s="516" t="n"/>
      <c r="AR134" s="606" t="n"/>
      <c r="AS134" s="607">
        <f>COUNTIF(V34:W106,3)</f>
        <v/>
      </c>
      <c r="AT134" s="608" t="n"/>
      <c r="AU134" s="609" t="n"/>
      <c r="AV134" s="610">
        <f>COUNTIF(V34:W106,4)</f>
        <v/>
      </c>
      <c r="AW134" s="516" t="n"/>
      <c r="AX134" s="606" t="n"/>
      <c r="AY134" s="611">
        <f>COUNTIF(V34:W106,5)</f>
        <v/>
      </c>
      <c r="AZ134" s="608" t="n"/>
      <c r="BA134" s="609" t="n"/>
      <c r="BB134" s="612">
        <f>COUNTIF(V34:W106,6)</f>
        <v/>
      </c>
      <c r="BC134" s="516" t="n"/>
      <c r="BD134" s="514" t="n"/>
      <c r="BE134" s="613">
        <f>COUNTIF(V34:W106,7)</f>
        <v/>
      </c>
      <c r="BF134" s="516" t="n"/>
      <c r="BG134" s="520" t="n"/>
      <c r="BH134" s="612">
        <f>COUNTIF(V34:W106,8)</f>
        <v/>
      </c>
      <c r="BI134" s="516" t="n"/>
      <c r="BJ134" s="514" t="n"/>
      <c r="BK134" s="613">
        <f>COUNTIF(V34:W106,9)</f>
        <v/>
      </c>
      <c r="BL134" s="516" t="n"/>
      <c r="BM134" s="520" t="n"/>
      <c r="BN134" s="612">
        <f>COUNTIF(V34:W106,10)</f>
        <v/>
      </c>
      <c r="BO134" s="516" t="n"/>
      <c r="BP134" s="514" t="n"/>
      <c r="BQ134" s="614" t="n"/>
      <c r="BR134" s="516" t="n"/>
      <c r="BS134" s="615" t="n"/>
      <c r="BT134" s="554">
        <f>Z134*0.22</f>
        <v/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78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554">
        <f>Z135*0.22</f>
        <v/>
      </c>
    </row>
    <row r="136">
      <c r="A136" s="616" t="inlineStr">
        <is>
          <t>IV. Учебные практики</t>
        </is>
      </c>
      <c r="B136" s="60" t="n"/>
      <c r="C136" s="60" t="n"/>
      <c r="D136" s="60" t="n"/>
      <c r="E136" s="60" t="n"/>
      <c r="F136" s="60" t="n"/>
      <c r="G136" s="60" t="n"/>
      <c r="H136" s="60" t="n"/>
      <c r="I136" s="60" t="n"/>
      <c r="J136" s="60" t="n"/>
      <c r="K136" s="60" t="n"/>
      <c r="L136" s="60" t="n"/>
      <c r="M136" s="60" t="n"/>
      <c r="N136" s="60" t="n"/>
      <c r="O136" s="60" t="n"/>
      <c r="P136" s="60" t="n"/>
      <c r="Q136" s="60" t="n"/>
      <c r="R136" s="617" t="n"/>
      <c r="S136" s="618" t="n"/>
      <c r="T136" s="619" t="inlineStr">
        <is>
          <t>V. Производственные практики</t>
        </is>
      </c>
      <c r="U136" s="158" t="n"/>
      <c r="V136" s="158" t="n"/>
      <c r="W136" s="158" t="n"/>
      <c r="X136" s="158" t="n"/>
      <c r="Y136" s="158" t="n"/>
      <c r="Z136" s="158" t="n"/>
      <c r="AA136" s="158" t="n"/>
      <c r="AB136" s="158" t="n"/>
      <c r="AC136" s="158" t="n"/>
      <c r="AD136" s="158" t="n"/>
      <c r="AE136" s="158" t="n"/>
      <c r="AF136" s="158" t="n"/>
      <c r="AG136" s="158" t="n"/>
      <c r="AH136" s="158" t="n"/>
      <c r="AI136" s="158" t="n"/>
      <c r="AJ136" s="158" t="n"/>
      <c r="AK136" s="158" t="n"/>
      <c r="AL136" s="158" t="n"/>
      <c r="AM136" s="158" t="n"/>
      <c r="AN136" s="158" t="n"/>
      <c r="AO136" s="156" t="n"/>
      <c r="AP136" s="620" t="inlineStr">
        <is>
          <t>VI. Дипломное проектирование</t>
        </is>
      </c>
      <c r="AQ136" s="60" t="n"/>
      <c r="AR136" s="60" t="n"/>
      <c r="AS136" s="60" t="n"/>
      <c r="AT136" s="60" t="n"/>
      <c r="AU136" s="60" t="n"/>
      <c r="AV136" s="60" t="n"/>
      <c r="AW136" s="60" t="n"/>
      <c r="AX136" s="60" t="n"/>
      <c r="AY136" s="60" t="n"/>
      <c r="AZ136" s="60" t="n"/>
      <c r="BA136" s="64" t="n"/>
      <c r="BB136" s="621" t="inlineStr">
        <is>
          <t>VII. Итоговая аттестация</t>
        </is>
      </c>
      <c r="BC136" s="131" t="n"/>
      <c r="BD136" s="131" t="n"/>
      <c r="BE136" s="131" t="n"/>
      <c r="BF136" s="131" t="n"/>
      <c r="BG136" s="131" t="n"/>
      <c r="BH136" s="131" t="n"/>
      <c r="BI136" s="131" t="n"/>
      <c r="BJ136" s="131" t="n"/>
      <c r="BK136" s="131" t="n"/>
      <c r="BL136" s="131" t="n"/>
      <c r="BM136" s="131" t="n"/>
      <c r="BN136" s="131" t="n"/>
      <c r="BO136" s="131" t="n"/>
      <c r="BP136" s="131" t="n"/>
      <c r="BQ136" s="131" t="n"/>
      <c r="BR136" s="131" t="n"/>
      <c r="BS136" s="224" t="n"/>
      <c r="BT136" s="2" t="n"/>
    </row>
    <row r="137">
      <c r="A137" s="622" t="inlineStr">
        <is>
          <t>Название практики</t>
        </is>
      </c>
      <c r="B137" s="131" t="n"/>
      <c r="C137" s="131" t="n"/>
      <c r="D137" s="131" t="n"/>
      <c r="E137" s="131" t="n"/>
      <c r="F137" s="131" t="n"/>
      <c r="G137" s="131" t="n"/>
      <c r="H137" s="220" t="n"/>
      <c r="I137" s="623" t="inlineStr">
        <is>
          <t>Семестр</t>
        </is>
      </c>
      <c r="J137" s="131" t="n"/>
      <c r="K137" s="220" t="n"/>
      <c r="L137" s="623" t="inlineStr">
        <is>
          <t>Недель</t>
        </is>
      </c>
      <c r="M137" s="131" t="n"/>
      <c r="N137" s="220" t="n"/>
      <c r="O137" s="624" t="inlineStr">
        <is>
          <t>Зачетных единиц</t>
        </is>
      </c>
      <c r="P137" s="131" t="n"/>
      <c r="Q137" s="131" t="n"/>
      <c r="R137" s="220" t="n"/>
      <c r="S137" s="625" t="n"/>
      <c r="T137" s="626" t="inlineStr">
        <is>
          <t>Название практики</t>
        </is>
      </c>
      <c r="U137" s="131" t="n"/>
      <c r="V137" s="131" t="n"/>
      <c r="W137" s="131" t="n"/>
      <c r="X137" s="131" t="n"/>
      <c r="Y137" s="131" t="n"/>
      <c r="Z137" s="131" t="n"/>
      <c r="AA137" s="131" t="n"/>
      <c r="AB137" s="131" t="n"/>
      <c r="AC137" s="131" t="n"/>
      <c r="AD137" s="220" t="n"/>
      <c r="AE137" s="623" t="inlineStr">
        <is>
          <t>Семестр</t>
        </is>
      </c>
      <c r="AF137" s="131" t="n"/>
      <c r="AG137" s="220" t="n"/>
      <c r="AH137" s="623" t="inlineStr">
        <is>
          <t>Недель</t>
        </is>
      </c>
      <c r="AI137" s="131" t="n"/>
      <c r="AJ137" s="220" t="n"/>
      <c r="AK137" s="624" t="inlineStr">
        <is>
          <t>Зачетных единиц</t>
        </is>
      </c>
      <c r="AL137" s="131" t="n"/>
      <c r="AM137" s="131" t="n"/>
      <c r="AN137" s="131" t="n"/>
      <c r="AO137" s="220" t="n"/>
      <c r="AP137" s="622" t="inlineStr">
        <is>
          <t>Семестр</t>
        </is>
      </c>
      <c r="AQ137" s="131" t="n"/>
      <c r="AR137" s="131" t="n"/>
      <c r="AS137" s="220" t="n"/>
      <c r="AT137" s="627" t="inlineStr">
        <is>
          <t>Недель</t>
        </is>
      </c>
      <c r="AU137" s="131" t="n"/>
      <c r="AV137" s="131" t="n"/>
      <c r="AW137" s="220" t="n"/>
      <c r="AX137" s="628" t="inlineStr">
        <is>
          <t>Зачетных единиц</t>
        </is>
      </c>
      <c r="AY137" s="131" t="n"/>
      <c r="AZ137" s="131" t="n"/>
      <c r="BA137" s="224" t="n"/>
      <c r="BB137" s="629" t="inlineStr">
        <is>
          <t>1. Государственный экзамен
2. Защита дипломного проекта (дипломной работы)</t>
        </is>
      </c>
      <c r="BC137" s="60" t="n"/>
      <c r="BD137" s="60" t="n"/>
      <c r="BE137" s="60" t="n"/>
      <c r="BF137" s="60" t="n"/>
      <c r="BG137" s="60" t="n"/>
      <c r="BH137" s="60" t="n"/>
      <c r="BI137" s="60" t="n"/>
      <c r="BJ137" s="60" t="n"/>
      <c r="BK137" s="60" t="n"/>
      <c r="BL137" s="60" t="n"/>
      <c r="BM137" s="60" t="n"/>
      <c r="BN137" s="60" t="n"/>
      <c r="BO137" s="60" t="n"/>
      <c r="BP137" s="60" t="n"/>
      <c r="BQ137" s="60" t="n"/>
      <c r="BR137" s="60" t="n"/>
      <c r="BS137" s="64" t="n"/>
      <c r="BT137" s="2" t="n"/>
    </row>
    <row r="138">
      <c r="A138" s="630" t="inlineStr">
        <is>
          <t>Ознакомительная</t>
        </is>
      </c>
      <c r="B138" s="201" t="n"/>
      <c r="C138" s="201" t="n"/>
      <c r="D138" s="201" t="n"/>
      <c r="E138" s="201" t="n"/>
      <c r="F138" s="201" t="n"/>
      <c r="G138" s="201" t="n"/>
      <c r="H138" s="200" t="n"/>
      <c r="I138" s="631" t="n">
        <v>8</v>
      </c>
      <c r="J138" s="201" t="n"/>
      <c r="K138" s="200" t="n"/>
      <c r="L138" s="631" t="n">
        <v>2</v>
      </c>
      <c r="M138" s="201" t="n"/>
      <c r="N138" s="200" t="n"/>
      <c r="O138" s="632" t="n">
        <v>3</v>
      </c>
      <c r="P138" s="201" t="n"/>
      <c r="Q138" s="201" t="n"/>
      <c r="R138" s="200" t="n"/>
      <c r="S138" s="633" t="n"/>
      <c r="T138" s="634" t="inlineStr">
        <is>
          <t>Технологическая</t>
        </is>
      </c>
      <c r="U138" s="201" t="n"/>
      <c r="V138" s="201" t="n"/>
      <c r="W138" s="201" t="n"/>
      <c r="X138" s="201" t="n"/>
      <c r="Y138" s="201" t="n"/>
      <c r="Z138" s="201" t="n"/>
      <c r="AA138" s="201" t="n"/>
      <c r="AB138" s="201" t="n"/>
      <c r="AC138" s="201" t="n"/>
      <c r="AD138" s="200" t="n"/>
      <c r="AE138" s="631" t="n">
        <v>8</v>
      </c>
      <c r="AF138" s="201" t="n"/>
      <c r="AG138" s="200" t="n"/>
      <c r="AH138" s="631" t="n">
        <v>4</v>
      </c>
      <c r="AI138" s="201" t="n"/>
      <c r="AJ138" s="200" t="n"/>
      <c r="AK138" s="632" t="n">
        <v>5</v>
      </c>
      <c r="AL138" s="201" t="n"/>
      <c r="AM138" s="201" t="n"/>
      <c r="AN138" s="201" t="n"/>
      <c r="AO138" s="200" t="n"/>
      <c r="AP138" s="635" t="inlineStr">
        <is>
          <t>10</t>
        </is>
      </c>
      <c r="AQ138" s="2" t="n"/>
      <c r="AR138" s="2" t="n"/>
      <c r="AS138" s="169" t="n"/>
      <c r="AT138" s="636" t="inlineStr">
        <is>
          <t>12</t>
        </is>
      </c>
      <c r="AU138" s="2" t="n"/>
      <c r="AV138" s="2" t="n"/>
      <c r="AW138" s="169" t="n"/>
      <c r="AX138" s="637" t="n">
        <v>18</v>
      </c>
      <c r="AY138" s="2" t="n"/>
      <c r="AZ138" s="2" t="n"/>
      <c r="BA138" s="72" t="n"/>
      <c r="BB138" s="69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72" t="n"/>
      <c r="BT138" s="2" t="n"/>
    </row>
    <row r="139">
      <c r="A139" s="638" t="inlineStr">
        <is>
          <t>Общеинженерная</t>
        </is>
      </c>
      <c r="B139" s="608" t="n"/>
      <c r="C139" s="608" t="n"/>
      <c r="D139" s="608" t="n"/>
      <c r="E139" s="608" t="n"/>
      <c r="F139" s="608" t="n"/>
      <c r="G139" s="608" t="n"/>
      <c r="H139" s="609" t="n"/>
      <c r="I139" s="639" t="inlineStr">
        <is>
          <t>8</t>
        </is>
      </c>
      <c r="J139" s="516" t="n"/>
      <c r="K139" s="523" t="n"/>
      <c r="L139" s="640" t="n">
        <v>4</v>
      </c>
      <c r="M139" s="516" t="n"/>
      <c r="N139" s="523" t="n"/>
      <c r="O139" s="641" t="n">
        <v>5</v>
      </c>
      <c r="P139" s="516" t="n"/>
      <c r="Q139" s="516" t="n"/>
      <c r="R139" s="523" t="n"/>
      <c r="S139" s="642" t="n"/>
      <c r="T139" s="643" t="inlineStr">
        <is>
          <t>Преддипломная</t>
        </is>
      </c>
      <c r="U139" s="516" t="n"/>
      <c r="V139" s="516" t="n"/>
      <c r="W139" s="516" t="n"/>
      <c r="X139" s="516" t="n"/>
      <c r="Y139" s="516" t="n"/>
      <c r="Z139" s="516" t="n"/>
      <c r="AA139" s="516" t="n"/>
      <c r="AB139" s="516" t="n"/>
      <c r="AC139" s="516" t="n"/>
      <c r="AD139" s="523" t="n"/>
      <c r="AE139" s="640" t="n">
        <v>10</v>
      </c>
      <c r="AF139" s="516" t="n"/>
      <c r="AG139" s="523" t="n"/>
      <c r="AH139" s="640" t="n">
        <v>4</v>
      </c>
      <c r="AI139" s="516" t="n"/>
      <c r="AJ139" s="523" t="n"/>
      <c r="AK139" s="641">
        <f>AH139*54/36</f>
        <v/>
      </c>
      <c r="AL139" s="516" t="n"/>
      <c r="AM139" s="516" t="n"/>
      <c r="AN139" s="516" t="n"/>
      <c r="AO139" s="523" t="n"/>
      <c r="AP139" s="644" t="n"/>
      <c r="AQ139" s="484" t="n"/>
      <c r="AR139" s="484" t="n"/>
      <c r="AS139" s="645" t="n"/>
      <c r="AT139" s="646" t="n"/>
      <c r="AU139" s="484" t="n"/>
      <c r="AV139" s="484" t="n"/>
      <c r="AW139" s="645" t="n"/>
      <c r="AX139" s="647" t="n"/>
      <c r="AY139" s="78" t="n"/>
      <c r="AZ139" s="78" t="n"/>
      <c r="BA139" s="81" t="n"/>
      <c r="BB139" s="77" t="n"/>
      <c r="BC139" s="78" t="n"/>
      <c r="BD139" s="78" t="n"/>
      <c r="BE139" s="78" t="n"/>
      <c r="BF139" s="78" t="n"/>
      <c r="BG139" s="78" t="n"/>
      <c r="BH139" s="78" t="n"/>
      <c r="BI139" s="78" t="n"/>
      <c r="BJ139" s="78" t="n"/>
      <c r="BK139" s="78" t="n"/>
      <c r="BL139" s="78" t="n"/>
      <c r="BM139" s="78" t="n"/>
      <c r="BN139" s="78" t="n"/>
      <c r="BO139" s="78" t="n"/>
      <c r="BP139" s="78" t="n"/>
      <c r="BQ139" s="78" t="n"/>
      <c r="BR139" s="78" t="n"/>
      <c r="BS139" s="81" t="n"/>
      <c r="BT139" s="2" t="n"/>
    </row>
    <row r="140">
      <c r="A140" s="37" t="n"/>
      <c r="B140" s="37" t="n"/>
      <c r="C140" s="37" t="n"/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7" t="n"/>
      <c r="AI140" s="37" t="n"/>
      <c r="AJ140" s="37" t="n"/>
      <c r="AK140" s="37" t="n"/>
      <c r="AL140" s="37" t="n"/>
      <c r="AM140" s="37" t="n"/>
      <c r="AN140" s="37" t="n"/>
      <c r="AO140" s="37" t="n"/>
      <c r="AP140" s="37" t="n"/>
      <c r="AQ140" s="37" t="n"/>
      <c r="AR140" s="37" t="n"/>
      <c r="AS140" s="37" t="n"/>
      <c r="AT140" s="37" t="n"/>
      <c r="AU140" s="37" t="n"/>
      <c r="AV140" s="37" t="n"/>
      <c r="AW140" s="37" t="n"/>
      <c r="AX140" s="37" t="n"/>
      <c r="AY140" s="37" t="n"/>
      <c r="AZ140" s="37" t="n"/>
      <c r="BA140" s="37" t="n"/>
      <c r="BB140" s="37" t="n"/>
      <c r="BC140" s="37" t="n"/>
      <c r="BD140" s="37" t="n"/>
      <c r="BE140" s="37" t="n"/>
      <c r="BF140" s="37" t="n"/>
      <c r="BG140" s="37" t="n"/>
      <c r="BH140" s="37" t="n"/>
      <c r="BI140" s="37" t="n"/>
      <c r="BJ140" s="37" t="n"/>
      <c r="BK140" s="37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</row>
    <row r="141">
      <c r="A141" s="7" t="inlineStr">
        <is>
          <t>VIII. Матрица компетенций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</row>
    <row r="142">
      <c r="A142" s="648" t="inlineStr">
        <is>
          <t>Код компетенции</t>
        </is>
      </c>
      <c r="B142" s="131" t="n"/>
      <c r="C142" s="131" t="n"/>
      <c r="D142" s="220" t="n"/>
      <c r="E142" s="649" t="inlineStr">
        <is>
          <t>Наименование компетенции</t>
        </is>
      </c>
      <c r="F142" s="131" t="n"/>
      <c r="G142" s="131" t="n"/>
      <c r="H142" s="131" t="n"/>
      <c r="I142" s="131" t="n"/>
      <c r="J142" s="131" t="n"/>
      <c r="K142" s="131" t="n"/>
      <c r="L142" s="131" t="n"/>
      <c r="M142" s="131" t="n"/>
      <c r="N142" s="131" t="n"/>
      <c r="O142" s="131" t="n"/>
      <c r="P142" s="131" t="n"/>
      <c r="Q142" s="131" t="n"/>
      <c r="R142" s="131" t="n"/>
      <c r="S142" s="131" t="n"/>
      <c r="T142" s="131" t="n"/>
      <c r="U142" s="131" t="n"/>
      <c r="V142" s="131" t="n"/>
      <c r="W142" s="131" t="n"/>
      <c r="X142" s="131" t="n"/>
      <c r="Y142" s="131" t="n"/>
      <c r="Z142" s="131" t="n"/>
      <c r="AA142" s="131" t="n"/>
      <c r="AB142" s="131" t="n"/>
      <c r="AC142" s="131" t="n"/>
      <c r="AD142" s="131" t="n"/>
      <c r="AE142" s="131" t="n"/>
      <c r="AF142" s="131" t="n"/>
      <c r="AG142" s="131" t="n"/>
      <c r="AH142" s="131" t="n"/>
      <c r="AI142" s="131" t="n"/>
      <c r="AJ142" s="131" t="n"/>
      <c r="AK142" s="131" t="n"/>
      <c r="AL142" s="131" t="n"/>
      <c r="AM142" s="131" t="n"/>
      <c r="AN142" s="131" t="n"/>
      <c r="AO142" s="131" t="n"/>
      <c r="AP142" s="131" t="n"/>
      <c r="AQ142" s="131" t="n"/>
      <c r="AR142" s="131" t="n"/>
      <c r="AS142" s="131" t="n"/>
      <c r="AT142" s="131" t="n"/>
      <c r="AU142" s="131" t="n"/>
      <c r="AV142" s="131" t="n"/>
      <c r="AW142" s="131" t="n"/>
      <c r="AX142" s="131" t="n"/>
      <c r="AY142" s="131" t="n"/>
      <c r="AZ142" s="131" t="n"/>
      <c r="BA142" s="131" t="n"/>
      <c r="BB142" s="131" t="n"/>
      <c r="BC142" s="131" t="n"/>
      <c r="BD142" s="131" t="n"/>
      <c r="BE142" s="131" t="n"/>
      <c r="BF142" s="131" t="n"/>
      <c r="BG142" s="131" t="n"/>
      <c r="BH142" s="131" t="n"/>
      <c r="BI142" s="131" t="n"/>
      <c r="BJ142" s="131" t="n"/>
      <c r="BK142" s="131" t="n"/>
      <c r="BL142" s="131" t="n"/>
      <c r="BM142" s="131" t="n"/>
      <c r="BN142" s="131" t="n"/>
      <c r="BO142" s="131" t="n"/>
      <c r="BP142" s="224" t="n"/>
      <c r="BQ142" s="650" t="inlineStr">
        <is>
          <t>Код модуля, учебной дисциплины</t>
        </is>
      </c>
      <c r="BR142" s="131" t="n"/>
      <c r="BS142" s="224" t="n"/>
      <c r="BT142" s="2" t="n"/>
    </row>
    <row r="143">
      <c r="A143" s="255" t="inlineStr">
        <is>
          <t>УК-1</t>
        </is>
      </c>
      <c r="B143" s="201" t="n"/>
      <c r="C143" s="201" t="n"/>
      <c r="D143" s="200" t="n"/>
      <c r="E143" s="651" t="inlineStr">
        <is>
          <t>Владеть основами исследовательской деятельности, осуществлять поиск, анализ и синтез информации</t>
        </is>
      </c>
      <c r="F143" s="201" t="n"/>
      <c r="G143" s="201" t="n"/>
      <c r="H143" s="201" t="n"/>
      <c r="I143" s="201" t="n"/>
      <c r="J143" s="201" t="n"/>
      <c r="K143" s="201" t="n"/>
      <c r="L143" s="201" t="n"/>
      <c r="M143" s="201" t="n"/>
      <c r="N143" s="201" t="n"/>
      <c r="O143" s="201" t="n"/>
      <c r="P143" s="201" t="n"/>
      <c r="Q143" s="201" t="n"/>
      <c r="R143" s="201" t="n"/>
      <c r="S143" s="201" t="n"/>
      <c r="T143" s="201" t="n"/>
      <c r="U143" s="201" t="n"/>
      <c r="V143" s="201" t="n"/>
      <c r="W143" s="201" t="n"/>
      <c r="X143" s="201" t="n"/>
      <c r="Y143" s="201" t="n"/>
      <c r="Z143" s="201" t="n"/>
      <c r="AA143" s="201" t="n"/>
      <c r="AB143" s="201" t="n"/>
      <c r="AC143" s="201" t="n"/>
      <c r="AD143" s="201" t="n"/>
      <c r="AE143" s="201" t="n"/>
      <c r="AF143" s="201" t="n"/>
      <c r="AG143" s="201" t="n"/>
      <c r="AH143" s="201" t="n"/>
      <c r="AI143" s="201" t="n"/>
      <c r="AJ143" s="201" t="n"/>
      <c r="AK143" s="201" t="n"/>
      <c r="AL143" s="201" t="n"/>
      <c r="AM143" s="201" t="n"/>
      <c r="AN143" s="201" t="n"/>
      <c r="AO143" s="201" t="n"/>
      <c r="AP143" s="201" t="n"/>
      <c r="AQ143" s="201" t="n"/>
      <c r="AR143" s="201" t="n"/>
      <c r="AS143" s="201" t="n"/>
      <c r="AT143" s="201" t="n"/>
      <c r="AU143" s="201" t="n"/>
      <c r="AV143" s="201" t="n"/>
      <c r="AW143" s="201" t="n"/>
      <c r="AX143" s="201" t="n"/>
      <c r="AY143" s="201" t="n"/>
      <c r="AZ143" s="201" t="n"/>
      <c r="BA143" s="201" t="n"/>
      <c r="BB143" s="201" t="n"/>
      <c r="BC143" s="201" t="n"/>
      <c r="BD143" s="201" t="n"/>
      <c r="BE143" s="201" t="n"/>
      <c r="BF143" s="201" t="n"/>
      <c r="BG143" s="201" t="n"/>
      <c r="BH143" s="201" t="n"/>
      <c r="BI143" s="201" t="n"/>
      <c r="BJ143" s="201" t="n"/>
      <c r="BK143" s="201" t="n"/>
      <c r="BL143" s="201" t="n"/>
      <c r="BM143" s="201" t="n"/>
      <c r="BN143" s="201" t="n"/>
      <c r="BO143" s="201" t="n"/>
      <c r="BP143" s="333" t="n"/>
      <c r="BQ143" s="652" t="inlineStr">
        <is>
          <t>1.6.2, 2.3.2, 2.5.3, 2.6, 2.8.2, 2.8.4, 2.9.5, 2.10.2, 2.10.4, 2.11.5</t>
        </is>
      </c>
      <c r="BR143" s="201" t="n"/>
      <c r="BS143" s="333" t="n"/>
      <c r="BT143" s="2" t="n"/>
    </row>
    <row r="144">
      <c r="A144" s="279" t="inlineStr">
        <is>
          <t>УК-2</t>
        </is>
      </c>
      <c r="B144" s="266" t="n"/>
      <c r="C144" s="266" t="n"/>
      <c r="D144" s="264" t="n"/>
      <c r="E144" s="653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44" s="266" t="n"/>
      <c r="G144" s="266" t="n"/>
      <c r="H144" s="266" t="n"/>
      <c r="I144" s="266" t="n"/>
      <c r="J144" s="266" t="n"/>
      <c r="K144" s="266" t="n"/>
      <c r="L144" s="266" t="n"/>
      <c r="M144" s="266" t="n"/>
      <c r="N144" s="266" t="n"/>
      <c r="O144" s="266" t="n"/>
      <c r="P144" s="266" t="n"/>
      <c r="Q144" s="266" t="n"/>
      <c r="R144" s="266" t="n"/>
      <c r="S144" s="266" t="n"/>
      <c r="T144" s="266" t="n"/>
      <c r="U144" s="266" t="n"/>
      <c r="V144" s="266" t="n"/>
      <c r="W144" s="266" t="n"/>
      <c r="X144" s="266" t="n"/>
      <c r="Y144" s="266" t="n"/>
      <c r="Z144" s="266" t="n"/>
      <c r="AA144" s="266" t="n"/>
      <c r="AB144" s="266" t="n"/>
      <c r="AC144" s="266" t="n"/>
      <c r="AD144" s="266" t="n"/>
      <c r="AE144" s="266" t="n"/>
      <c r="AF144" s="266" t="n"/>
      <c r="AG144" s="266" t="n"/>
      <c r="AH144" s="266" t="n"/>
      <c r="AI144" s="266" t="n"/>
      <c r="AJ144" s="266" t="n"/>
      <c r="AK144" s="266" t="n"/>
      <c r="AL144" s="266" t="n"/>
      <c r="AM144" s="266" t="n"/>
      <c r="AN144" s="266" t="n"/>
      <c r="AO144" s="266" t="n"/>
      <c r="AP144" s="266" t="n"/>
      <c r="AQ144" s="266" t="n"/>
      <c r="AR144" s="266" t="n"/>
      <c r="AS144" s="266" t="n"/>
      <c r="AT144" s="266" t="n"/>
      <c r="AU144" s="266" t="n"/>
      <c r="AV144" s="266" t="n"/>
      <c r="AW144" s="266" t="n"/>
      <c r="AX144" s="266" t="n"/>
      <c r="AY144" s="266" t="n"/>
      <c r="AZ144" s="266" t="n"/>
      <c r="BA144" s="266" t="n"/>
      <c r="BB144" s="266" t="n"/>
      <c r="BC144" s="266" t="n"/>
      <c r="BD144" s="266" t="n"/>
      <c r="BE144" s="266" t="n"/>
      <c r="BF144" s="266" t="n"/>
      <c r="BG144" s="266" t="n"/>
      <c r="BH144" s="266" t="n"/>
      <c r="BI144" s="266" t="n"/>
      <c r="BJ144" s="266" t="n"/>
      <c r="BK144" s="266" t="n"/>
      <c r="BL144" s="266" t="n"/>
      <c r="BM144" s="266" t="n"/>
      <c r="BN144" s="266" t="n"/>
      <c r="BO144" s="266" t="n"/>
      <c r="BP144" s="269" t="n"/>
      <c r="BQ144" s="654" t="inlineStr">
        <is>
          <t>1.3.3</t>
        </is>
      </c>
      <c r="BR144" s="266" t="n"/>
      <c r="BS144" s="269" t="n"/>
      <c r="BT144" s="2" t="n"/>
    </row>
    <row r="145">
      <c r="A145" s="279" t="inlineStr">
        <is>
          <t>УК-3</t>
        </is>
      </c>
      <c r="B145" s="266" t="n"/>
      <c r="C145" s="266" t="n"/>
      <c r="D145" s="264" t="n"/>
      <c r="E145" s="653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45" s="266" t="n"/>
      <c r="G145" s="266" t="n"/>
      <c r="H145" s="266" t="n"/>
      <c r="I145" s="266" t="n"/>
      <c r="J145" s="266" t="n"/>
      <c r="K145" s="266" t="n"/>
      <c r="L145" s="266" t="n"/>
      <c r="M145" s="266" t="n"/>
      <c r="N145" s="266" t="n"/>
      <c r="O145" s="266" t="n"/>
      <c r="P145" s="266" t="n"/>
      <c r="Q145" s="266" t="n"/>
      <c r="R145" s="266" t="n"/>
      <c r="S145" s="266" t="n"/>
      <c r="T145" s="266" t="n"/>
      <c r="U145" s="266" t="n"/>
      <c r="V145" s="266" t="n"/>
      <c r="W145" s="266" t="n"/>
      <c r="X145" s="266" t="n"/>
      <c r="Y145" s="266" t="n"/>
      <c r="Z145" s="266" t="n"/>
      <c r="AA145" s="266" t="n"/>
      <c r="AB145" s="266" t="n"/>
      <c r="AC145" s="266" t="n"/>
      <c r="AD145" s="266" t="n"/>
      <c r="AE145" s="266" t="n"/>
      <c r="AF145" s="266" t="n"/>
      <c r="AG145" s="266" t="n"/>
      <c r="AH145" s="266" t="n"/>
      <c r="AI145" s="266" t="n"/>
      <c r="AJ145" s="266" t="n"/>
      <c r="AK145" s="266" t="n"/>
      <c r="AL145" s="266" t="n"/>
      <c r="AM145" s="266" t="n"/>
      <c r="AN145" s="266" t="n"/>
      <c r="AO145" s="266" t="n"/>
      <c r="AP145" s="266" t="n"/>
      <c r="AQ145" s="266" t="n"/>
      <c r="AR145" s="266" t="n"/>
      <c r="AS145" s="266" t="n"/>
      <c r="AT145" s="266" t="n"/>
      <c r="AU145" s="266" t="n"/>
      <c r="AV145" s="266" t="n"/>
      <c r="AW145" s="266" t="n"/>
      <c r="AX145" s="266" t="n"/>
      <c r="AY145" s="266" t="n"/>
      <c r="AZ145" s="266" t="n"/>
      <c r="BA145" s="266" t="n"/>
      <c r="BB145" s="266" t="n"/>
      <c r="BC145" s="266" t="n"/>
      <c r="BD145" s="266" t="n"/>
      <c r="BE145" s="266" t="n"/>
      <c r="BF145" s="266" t="n"/>
      <c r="BG145" s="266" t="n"/>
      <c r="BH145" s="266" t="n"/>
      <c r="BI145" s="266" t="n"/>
      <c r="BJ145" s="266" t="n"/>
      <c r="BK145" s="266" t="n"/>
      <c r="BL145" s="266" t="n"/>
      <c r="BM145" s="266" t="n"/>
      <c r="BN145" s="266" t="n"/>
      <c r="BO145" s="266" t="n"/>
      <c r="BP145" s="269" t="n"/>
      <c r="BQ145" s="654" t="inlineStr">
        <is>
          <t>1.2</t>
        </is>
      </c>
      <c r="BR145" s="266" t="n"/>
      <c r="BS145" s="269" t="n"/>
      <c r="BT145" s="2" t="n"/>
    </row>
    <row r="146">
      <c r="A146" s="279" t="inlineStr">
        <is>
          <t>УК-4</t>
        </is>
      </c>
      <c r="B146" s="266" t="n"/>
      <c r="C146" s="266" t="n"/>
      <c r="D146" s="264" t="n"/>
      <c r="E146" s="653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46" s="266" t="n"/>
      <c r="G146" s="266" t="n"/>
      <c r="H146" s="266" t="n"/>
      <c r="I146" s="266" t="n"/>
      <c r="J146" s="266" t="n"/>
      <c r="K146" s="266" t="n"/>
      <c r="L146" s="266" t="n"/>
      <c r="M146" s="266" t="n"/>
      <c r="N146" s="266" t="n"/>
      <c r="O146" s="266" t="n"/>
      <c r="P146" s="266" t="n"/>
      <c r="Q146" s="266" t="n"/>
      <c r="R146" s="266" t="n"/>
      <c r="S146" s="266" t="n"/>
      <c r="T146" s="266" t="n"/>
      <c r="U146" s="266" t="n"/>
      <c r="V146" s="266" t="n"/>
      <c r="W146" s="266" t="n"/>
      <c r="X146" s="266" t="n"/>
      <c r="Y146" s="266" t="n"/>
      <c r="Z146" s="266" t="n"/>
      <c r="AA146" s="266" t="n"/>
      <c r="AB146" s="266" t="n"/>
      <c r="AC146" s="266" t="n"/>
      <c r="AD146" s="266" t="n"/>
      <c r="AE146" s="266" t="n"/>
      <c r="AF146" s="266" t="n"/>
      <c r="AG146" s="266" t="n"/>
      <c r="AH146" s="266" t="n"/>
      <c r="AI146" s="266" t="n"/>
      <c r="AJ146" s="266" t="n"/>
      <c r="AK146" s="266" t="n"/>
      <c r="AL146" s="266" t="n"/>
      <c r="AM146" s="266" t="n"/>
      <c r="AN146" s="266" t="n"/>
      <c r="AO146" s="266" t="n"/>
      <c r="AP146" s="266" t="n"/>
      <c r="AQ146" s="266" t="n"/>
      <c r="AR146" s="266" t="n"/>
      <c r="AS146" s="266" t="n"/>
      <c r="AT146" s="266" t="n"/>
      <c r="AU146" s="266" t="n"/>
      <c r="AV146" s="266" t="n"/>
      <c r="AW146" s="266" t="n"/>
      <c r="AX146" s="266" t="n"/>
      <c r="AY146" s="266" t="n"/>
      <c r="AZ146" s="266" t="n"/>
      <c r="BA146" s="266" t="n"/>
      <c r="BB146" s="266" t="n"/>
      <c r="BC146" s="266" t="n"/>
      <c r="BD146" s="266" t="n"/>
      <c r="BE146" s="266" t="n"/>
      <c r="BF146" s="266" t="n"/>
      <c r="BG146" s="266" t="n"/>
      <c r="BH146" s="266" t="n"/>
      <c r="BI146" s="266" t="n"/>
      <c r="BJ146" s="266" t="n"/>
      <c r="BK146" s="266" t="n"/>
      <c r="BL146" s="266" t="n"/>
      <c r="BM146" s="266" t="n"/>
      <c r="BN146" s="266" t="n"/>
      <c r="BO146" s="266" t="n"/>
      <c r="BP146" s="269" t="n"/>
      <c r="BQ146" s="654" t="inlineStr">
        <is>
          <t>1.2, 2.1.1</t>
        </is>
      </c>
      <c r="BR146" s="266" t="n"/>
      <c r="BS146" s="269" t="n"/>
      <c r="BT146" s="2" t="n"/>
    </row>
    <row r="147">
      <c r="A147" s="279" t="inlineStr">
        <is>
          <t>УК-5</t>
        </is>
      </c>
      <c r="B147" s="266" t="n"/>
      <c r="C147" s="266" t="n"/>
      <c r="D147" s="264" t="n"/>
      <c r="E147" s="653" t="inlineStr">
        <is>
          <t>Быть способным к саморазвитию и совершенствованию в профессиональной деятельности</t>
        </is>
      </c>
      <c r="F147" s="266" t="n"/>
      <c r="G147" s="266" t="n"/>
      <c r="H147" s="266" t="n"/>
      <c r="I147" s="266" t="n"/>
      <c r="J147" s="266" t="n"/>
      <c r="K147" s="266" t="n"/>
      <c r="L147" s="266" t="n"/>
      <c r="M147" s="266" t="n"/>
      <c r="N147" s="266" t="n"/>
      <c r="O147" s="266" t="n"/>
      <c r="P147" s="266" t="n"/>
      <c r="Q147" s="266" t="n"/>
      <c r="R147" s="266" t="n"/>
      <c r="S147" s="266" t="n"/>
      <c r="T147" s="266" t="n"/>
      <c r="U147" s="266" t="n"/>
      <c r="V147" s="266" t="n"/>
      <c r="W147" s="266" t="n"/>
      <c r="X147" s="266" t="n"/>
      <c r="Y147" s="266" t="n"/>
      <c r="Z147" s="266" t="n"/>
      <c r="AA147" s="266" t="n"/>
      <c r="AB147" s="266" t="n"/>
      <c r="AC147" s="266" t="n"/>
      <c r="AD147" s="266" t="n"/>
      <c r="AE147" s="266" t="n"/>
      <c r="AF147" s="266" t="n"/>
      <c r="AG147" s="266" t="n"/>
      <c r="AH147" s="266" t="n"/>
      <c r="AI147" s="266" t="n"/>
      <c r="AJ147" s="266" t="n"/>
      <c r="AK147" s="266" t="n"/>
      <c r="AL147" s="266" t="n"/>
      <c r="AM147" s="266" t="n"/>
      <c r="AN147" s="266" t="n"/>
      <c r="AO147" s="266" t="n"/>
      <c r="AP147" s="266" t="n"/>
      <c r="AQ147" s="266" t="n"/>
      <c r="AR147" s="266" t="n"/>
      <c r="AS147" s="266" t="n"/>
      <c r="AT147" s="266" t="n"/>
      <c r="AU147" s="266" t="n"/>
      <c r="AV147" s="266" t="n"/>
      <c r="AW147" s="266" t="n"/>
      <c r="AX147" s="266" t="n"/>
      <c r="AY147" s="266" t="n"/>
      <c r="AZ147" s="266" t="n"/>
      <c r="BA147" s="266" t="n"/>
      <c r="BB147" s="266" t="n"/>
      <c r="BC147" s="266" t="n"/>
      <c r="BD147" s="266" t="n"/>
      <c r="BE147" s="266" t="n"/>
      <c r="BF147" s="266" t="n"/>
      <c r="BG147" s="266" t="n"/>
      <c r="BH147" s="266" t="n"/>
      <c r="BI147" s="266" t="n"/>
      <c r="BJ147" s="266" t="n"/>
      <c r="BK147" s="266" t="n"/>
      <c r="BL147" s="266" t="n"/>
      <c r="BM147" s="266" t="n"/>
      <c r="BN147" s="266" t="n"/>
      <c r="BO147" s="266" t="n"/>
      <c r="BP147" s="269" t="n"/>
      <c r="BQ147" s="654" t="inlineStr">
        <is>
          <t>1.6.2, 2.3.2, 2.5.3, 2.6, 2.8.2, 2.8.4, 2.9.4, 2.10.2, 2.10.4, 2.11.5</t>
        </is>
      </c>
      <c r="BR147" s="266" t="n"/>
      <c r="BS147" s="269" t="n"/>
      <c r="BT147" s="2" t="n"/>
    </row>
    <row r="148">
      <c r="A148" s="279" t="inlineStr">
        <is>
          <t>УК-6</t>
        </is>
      </c>
      <c r="B148" s="266" t="n"/>
      <c r="C148" s="266" t="n"/>
      <c r="D148" s="264" t="n"/>
      <c r="E148" s="653" t="inlineStr">
        <is>
          <t>Проявлять инициативу и адаптироваться к изменениям в профессиональной деятельности</t>
        </is>
      </c>
      <c r="F148" s="266" t="n"/>
      <c r="G148" s="266" t="n"/>
      <c r="H148" s="266" t="n"/>
      <c r="I148" s="266" t="n"/>
      <c r="J148" s="266" t="n"/>
      <c r="K148" s="266" t="n"/>
      <c r="L148" s="266" t="n"/>
      <c r="M148" s="266" t="n"/>
      <c r="N148" s="266" t="n"/>
      <c r="O148" s="266" t="n"/>
      <c r="P148" s="266" t="n"/>
      <c r="Q148" s="266" t="n"/>
      <c r="R148" s="266" t="n"/>
      <c r="S148" s="266" t="n"/>
      <c r="T148" s="266" t="n"/>
      <c r="U148" s="266" t="n"/>
      <c r="V148" s="266" t="n"/>
      <c r="W148" s="266" t="n"/>
      <c r="X148" s="266" t="n"/>
      <c r="Y148" s="266" t="n"/>
      <c r="Z148" s="266" t="n"/>
      <c r="AA148" s="266" t="n"/>
      <c r="AB148" s="266" t="n"/>
      <c r="AC148" s="266" t="n"/>
      <c r="AD148" s="266" t="n"/>
      <c r="AE148" s="266" t="n"/>
      <c r="AF148" s="266" t="n"/>
      <c r="AG148" s="266" t="n"/>
      <c r="AH148" s="266" t="n"/>
      <c r="AI148" s="266" t="n"/>
      <c r="AJ148" s="266" t="n"/>
      <c r="AK148" s="266" t="n"/>
      <c r="AL148" s="266" t="n"/>
      <c r="AM148" s="266" t="n"/>
      <c r="AN148" s="266" t="n"/>
      <c r="AO148" s="266" t="n"/>
      <c r="AP148" s="266" t="n"/>
      <c r="AQ148" s="266" t="n"/>
      <c r="AR148" s="266" t="n"/>
      <c r="AS148" s="266" t="n"/>
      <c r="AT148" s="266" t="n"/>
      <c r="AU148" s="266" t="n"/>
      <c r="AV148" s="266" t="n"/>
      <c r="AW148" s="266" t="n"/>
      <c r="AX148" s="266" t="n"/>
      <c r="AY148" s="266" t="n"/>
      <c r="AZ148" s="266" t="n"/>
      <c r="BA148" s="266" t="n"/>
      <c r="BB148" s="266" t="n"/>
      <c r="BC148" s="266" t="n"/>
      <c r="BD148" s="266" t="n"/>
      <c r="BE148" s="266" t="n"/>
      <c r="BF148" s="266" t="n"/>
      <c r="BG148" s="266" t="n"/>
      <c r="BH148" s="266" t="n"/>
      <c r="BI148" s="266" t="n"/>
      <c r="BJ148" s="266" t="n"/>
      <c r="BK148" s="266" t="n"/>
      <c r="BL148" s="266" t="n"/>
      <c r="BM148" s="266" t="n"/>
      <c r="BN148" s="266" t="n"/>
      <c r="BO148" s="266" t="n"/>
      <c r="BP148" s="269" t="n"/>
      <c r="BQ148" s="654" t="inlineStr">
        <is>
          <t>1.6.2, 2.3.2, 2.5.3, 2.6, 2.8.2, 2.8.4, 2.9.4, 2.10.2, 2.10.4, 2.11.5</t>
        </is>
      </c>
      <c r="BR148" s="266" t="n"/>
      <c r="BS148" s="269" t="n"/>
      <c r="BT148" s="2" t="n"/>
    </row>
    <row r="149">
      <c r="A149" s="279" t="inlineStr">
        <is>
          <t>УК-7</t>
        </is>
      </c>
      <c r="B149" s="266" t="n"/>
      <c r="C149" s="266" t="n"/>
      <c r="D149" s="264" t="n"/>
      <c r="E149" s="653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49" s="266" t="n"/>
      <c r="G149" s="266" t="n"/>
      <c r="H149" s="266" t="n"/>
      <c r="I149" s="266" t="n"/>
      <c r="J149" s="266" t="n"/>
      <c r="K149" s="266" t="n"/>
      <c r="L149" s="266" t="n"/>
      <c r="M149" s="266" t="n"/>
      <c r="N149" s="266" t="n"/>
      <c r="O149" s="266" t="n"/>
      <c r="P149" s="266" t="n"/>
      <c r="Q149" s="266" t="n"/>
      <c r="R149" s="266" t="n"/>
      <c r="S149" s="266" t="n"/>
      <c r="T149" s="266" t="n"/>
      <c r="U149" s="266" t="n"/>
      <c r="V149" s="266" t="n"/>
      <c r="W149" s="266" t="n"/>
      <c r="X149" s="266" t="n"/>
      <c r="Y149" s="266" t="n"/>
      <c r="Z149" s="266" t="n"/>
      <c r="AA149" s="266" t="n"/>
      <c r="AB149" s="266" t="n"/>
      <c r="AC149" s="266" t="n"/>
      <c r="AD149" s="266" t="n"/>
      <c r="AE149" s="266" t="n"/>
      <c r="AF149" s="266" t="n"/>
      <c r="AG149" s="266" t="n"/>
      <c r="AH149" s="266" t="n"/>
      <c r="AI149" s="266" t="n"/>
      <c r="AJ149" s="266" t="n"/>
      <c r="AK149" s="266" t="n"/>
      <c r="AL149" s="266" t="n"/>
      <c r="AM149" s="266" t="n"/>
      <c r="AN149" s="266" t="n"/>
      <c r="AO149" s="266" t="n"/>
      <c r="AP149" s="266" t="n"/>
      <c r="AQ149" s="266" t="n"/>
      <c r="AR149" s="266" t="n"/>
      <c r="AS149" s="266" t="n"/>
      <c r="AT149" s="266" t="n"/>
      <c r="AU149" s="266" t="n"/>
      <c r="AV149" s="266" t="n"/>
      <c r="AW149" s="266" t="n"/>
      <c r="AX149" s="266" t="n"/>
      <c r="AY149" s="266" t="n"/>
      <c r="AZ149" s="266" t="n"/>
      <c r="BA149" s="266" t="n"/>
      <c r="BB149" s="266" t="n"/>
      <c r="BC149" s="266" t="n"/>
      <c r="BD149" s="266" t="n"/>
      <c r="BE149" s="266" t="n"/>
      <c r="BF149" s="266" t="n"/>
      <c r="BG149" s="266" t="n"/>
      <c r="BH149" s="266" t="n"/>
      <c r="BI149" s="266" t="n"/>
      <c r="BJ149" s="266" t="n"/>
      <c r="BK149" s="266" t="n"/>
      <c r="BL149" s="266" t="n"/>
      <c r="BM149" s="266" t="n"/>
      <c r="BN149" s="266" t="n"/>
      <c r="BO149" s="266" t="n"/>
      <c r="BP149" s="269" t="n"/>
      <c r="BQ149" s="654" t="inlineStr">
        <is>
          <t>1.1.1</t>
        </is>
      </c>
      <c r="BR149" s="266" t="n"/>
      <c r="BS149" s="269" t="n"/>
      <c r="BT149" s="2" t="n"/>
    </row>
    <row r="150">
      <c r="A150" s="279" t="inlineStr">
        <is>
          <t>УК-8</t>
        </is>
      </c>
      <c r="B150" s="266" t="n"/>
      <c r="C150" s="266" t="n"/>
      <c r="D150" s="264" t="n"/>
      <c r="E150" s="653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50" s="266" t="n"/>
      <c r="G150" s="266" t="n"/>
      <c r="H150" s="266" t="n"/>
      <c r="I150" s="266" t="n"/>
      <c r="J150" s="266" t="n"/>
      <c r="K150" s="266" t="n"/>
      <c r="L150" s="266" t="n"/>
      <c r="M150" s="266" t="n"/>
      <c r="N150" s="266" t="n"/>
      <c r="O150" s="266" t="n"/>
      <c r="P150" s="266" t="n"/>
      <c r="Q150" s="266" t="n"/>
      <c r="R150" s="266" t="n"/>
      <c r="S150" s="266" t="n"/>
      <c r="T150" s="266" t="n"/>
      <c r="U150" s="266" t="n"/>
      <c r="V150" s="266" t="n"/>
      <c r="W150" s="266" t="n"/>
      <c r="X150" s="266" t="n"/>
      <c r="Y150" s="266" t="n"/>
      <c r="Z150" s="266" t="n"/>
      <c r="AA150" s="266" t="n"/>
      <c r="AB150" s="266" t="n"/>
      <c r="AC150" s="266" t="n"/>
      <c r="AD150" s="266" t="n"/>
      <c r="AE150" s="266" t="n"/>
      <c r="AF150" s="266" t="n"/>
      <c r="AG150" s="266" t="n"/>
      <c r="AH150" s="266" t="n"/>
      <c r="AI150" s="266" t="n"/>
      <c r="AJ150" s="266" t="n"/>
      <c r="AK150" s="266" t="n"/>
      <c r="AL150" s="266" t="n"/>
      <c r="AM150" s="266" t="n"/>
      <c r="AN150" s="266" t="n"/>
      <c r="AO150" s="266" t="n"/>
      <c r="AP150" s="266" t="n"/>
      <c r="AQ150" s="266" t="n"/>
      <c r="AR150" s="266" t="n"/>
      <c r="AS150" s="266" t="n"/>
      <c r="AT150" s="266" t="n"/>
      <c r="AU150" s="266" t="n"/>
      <c r="AV150" s="266" t="n"/>
      <c r="AW150" s="266" t="n"/>
      <c r="AX150" s="266" t="n"/>
      <c r="AY150" s="266" t="n"/>
      <c r="AZ150" s="266" t="n"/>
      <c r="BA150" s="266" t="n"/>
      <c r="BB150" s="266" t="n"/>
      <c r="BC150" s="266" t="n"/>
      <c r="BD150" s="266" t="n"/>
      <c r="BE150" s="266" t="n"/>
      <c r="BF150" s="266" t="n"/>
      <c r="BG150" s="266" t="n"/>
      <c r="BH150" s="266" t="n"/>
      <c r="BI150" s="266" t="n"/>
      <c r="BJ150" s="266" t="n"/>
      <c r="BK150" s="266" t="n"/>
      <c r="BL150" s="266" t="n"/>
      <c r="BM150" s="266" t="n"/>
      <c r="BN150" s="266" t="n"/>
      <c r="BO150" s="266" t="n"/>
      <c r="BP150" s="269" t="n"/>
      <c r="BQ150" s="654" t="inlineStr">
        <is>
          <t>1.1.3</t>
        </is>
      </c>
      <c r="BR150" s="266" t="n"/>
      <c r="BS150" s="269" t="n"/>
      <c r="BT150" s="2" t="n"/>
    </row>
    <row r="151">
      <c r="A151" s="279" t="inlineStr">
        <is>
          <t>УК-9</t>
        </is>
      </c>
      <c r="B151" s="266" t="n"/>
      <c r="C151" s="266" t="n"/>
      <c r="D151" s="264" t="n"/>
      <c r="E151" s="653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51" s="266" t="n"/>
      <c r="G151" s="266" t="n"/>
      <c r="H151" s="266" t="n"/>
      <c r="I151" s="266" t="n"/>
      <c r="J151" s="266" t="n"/>
      <c r="K151" s="266" t="n"/>
      <c r="L151" s="266" t="n"/>
      <c r="M151" s="266" t="n"/>
      <c r="N151" s="266" t="n"/>
      <c r="O151" s="266" t="n"/>
      <c r="P151" s="266" t="n"/>
      <c r="Q151" s="266" t="n"/>
      <c r="R151" s="266" t="n"/>
      <c r="S151" s="266" t="n"/>
      <c r="T151" s="266" t="n"/>
      <c r="U151" s="266" t="n"/>
      <c r="V151" s="266" t="n"/>
      <c r="W151" s="266" t="n"/>
      <c r="X151" s="266" t="n"/>
      <c r="Y151" s="266" t="n"/>
      <c r="Z151" s="266" t="n"/>
      <c r="AA151" s="266" t="n"/>
      <c r="AB151" s="266" t="n"/>
      <c r="AC151" s="266" t="n"/>
      <c r="AD151" s="266" t="n"/>
      <c r="AE151" s="266" t="n"/>
      <c r="AF151" s="266" t="n"/>
      <c r="AG151" s="266" t="n"/>
      <c r="AH151" s="266" t="n"/>
      <c r="AI151" s="266" t="n"/>
      <c r="AJ151" s="266" t="n"/>
      <c r="AK151" s="266" t="n"/>
      <c r="AL151" s="266" t="n"/>
      <c r="AM151" s="266" t="n"/>
      <c r="AN151" s="266" t="n"/>
      <c r="AO151" s="266" t="n"/>
      <c r="AP151" s="266" t="n"/>
      <c r="AQ151" s="266" t="n"/>
      <c r="AR151" s="266" t="n"/>
      <c r="AS151" s="266" t="n"/>
      <c r="AT151" s="266" t="n"/>
      <c r="AU151" s="266" t="n"/>
      <c r="AV151" s="266" t="n"/>
      <c r="AW151" s="266" t="n"/>
      <c r="AX151" s="266" t="n"/>
      <c r="AY151" s="266" t="n"/>
      <c r="AZ151" s="266" t="n"/>
      <c r="BA151" s="266" t="n"/>
      <c r="BB151" s="266" t="n"/>
      <c r="BC151" s="266" t="n"/>
      <c r="BD151" s="266" t="n"/>
      <c r="BE151" s="266" t="n"/>
      <c r="BF151" s="266" t="n"/>
      <c r="BG151" s="266" t="n"/>
      <c r="BH151" s="266" t="n"/>
      <c r="BI151" s="266" t="n"/>
      <c r="BJ151" s="266" t="n"/>
      <c r="BK151" s="266" t="n"/>
      <c r="BL151" s="266" t="n"/>
      <c r="BM151" s="266" t="n"/>
      <c r="BN151" s="266" t="n"/>
      <c r="BO151" s="266" t="n"/>
      <c r="BP151" s="269" t="n"/>
      <c r="BQ151" s="654" t="inlineStr">
        <is>
          <t>1.1.2</t>
        </is>
      </c>
      <c r="BR151" s="266" t="n"/>
      <c r="BS151" s="269" t="n"/>
      <c r="BT151" s="2" t="n"/>
    </row>
    <row r="152">
      <c r="A152" s="279" t="inlineStr">
        <is>
          <t>УК-10</t>
        </is>
      </c>
      <c r="B152" s="266" t="n"/>
      <c r="C152" s="266" t="n"/>
      <c r="D152" s="264" t="n"/>
      <c r="E152" s="653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52" s="266" t="n"/>
      <c r="G152" s="266" t="n"/>
      <c r="H152" s="266" t="n"/>
      <c r="I152" s="266" t="n"/>
      <c r="J152" s="266" t="n"/>
      <c r="K152" s="266" t="n"/>
      <c r="L152" s="266" t="n"/>
      <c r="M152" s="266" t="n"/>
      <c r="N152" s="266" t="n"/>
      <c r="O152" s="266" t="n"/>
      <c r="P152" s="266" t="n"/>
      <c r="Q152" s="266" t="n"/>
      <c r="R152" s="266" t="n"/>
      <c r="S152" s="266" t="n"/>
      <c r="T152" s="266" t="n"/>
      <c r="U152" s="266" t="n"/>
      <c r="V152" s="266" t="n"/>
      <c r="W152" s="266" t="n"/>
      <c r="X152" s="266" t="n"/>
      <c r="Y152" s="266" t="n"/>
      <c r="Z152" s="266" t="n"/>
      <c r="AA152" s="266" t="n"/>
      <c r="AB152" s="266" t="n"/>
      <c r="AC152" s="266" t="n"/>
      <c r="AD152" s="266" t="n"/>
      <c r="AE152" s="266" t="n"/>
      <c r="AF152" s="266" t="n"/>
      <c r="AG152" s="266" t="n"/>
      <c r="AH152" s="266" t="n"/>
      <c r="AI152" s="266" t="n"/>
      <c r="AJ152" s="266" t="n"/>
      <c r="AK152" s="266" t="n"/>
      <c r="AL152" s="266" t="n"/>
      <c r="AM152" s="266" t="n"/>
      <c r="AN152" s="266" t="n"/>
      <c r="AO152" s="266" t="n"/>
      <c r="AP152" s="266" t="n"/>
      <c r="AQ152" s="266" t="n"/>
      <c r="AR152" s="266" t="n"/>
      <c r="AS152" s="266" t="n"/>
      <c r="AT152" s="266" t="n"/>
      <c r="AU152" s="266" t="n"/>
      <c r="AV152" s="266" t="n"/>
      <c r="AW152" s="266" t="n"/>
      <c r="AX152" s="266" t="n"/>
      <c r="AY152" s="266" t="n"/>
      <c r="AZ152" s="266" t="n"/>
      <c r="BA152" s="266" t="n"/>
      <c r="BB152" s="266" t="n"/>
      <c r="BC152" s="266" t="n"/>
      <c r="BD152" s="266" t="n"/>
      <c r="BE152" s="266" t="n"/>
      <c r="BF152" s="266" t="n"/>
      <c r="BG152" s="266" t="n"/>
      <c r="BH152" s="266" t="n"/>
      <c r="BI152" s="266" t="n"/>
      <c r="BJ152" s="266" t="n"/>
      <c r="BK152" s="266" t="n"/>
      <c r="BL152" s="266" t="n"/>
      <c r="BM152" s="266" t="n"/>
      <c r="BN152" s="266" t="n"/>
      <c r="BO152" s="266" t="n"/>
      <c r="BP152" s="269" t="n"/>
      <c r="BQ152" s="654" t="inlineStr">
        <is>
          <t>2.13.1</t>
        </is>
      </c>
      <c r="BR152" s="266" t="n"/>
      <c r="BS152" s="269" t="n"/>
      <c r="BT152" s="2" t="n"/>
    </row>
    <row r="153">
      <c r="A153" s="279" t="inlineStr">
        <is>
          <t>УК-12</t>
        </is>
      </c>
      <c r="B153" s="266" t="n"/>
      <c r="C153" s="266" t="n"/>
      <c r="D153" s="264" t="n"/>
      <c r="E153" s="653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53" s="266" t="n"/>
      <c r="G153" s="266" t="n"/>
      <c r="H153" s="266" t="n"/>
      <c r="I153" s="266" t="n"/>
      <c r="J153" s="266" t="n"/>
      <c r="K153" s="266" t="n"/>
      <c r="L153" s="266" t="n"/>
      <c r="M153" s="266" t="n"/>
      <c r="N153" s="266" t="n"/>
      <c r="O153" s="266" t="n"/>
      <c r="P153" s="266" t="n"/>
      <c r="Q153" s="266" t="n"/>
      <c r="R153" s="266" t="n"/>
      <c r="S153" s="266" t="n"/>
      <c r="T153" s="266" t="n"/>
      <c r="U153" s="266" t="n"/>
      <c r="V153" s="266" t="n"/>
      <c r="W153" s="266" t="n"/>
      <c r="X153" s="266" t="n"/>
      <c r="Y153" s="266" t="n"/>
      <c r="Z153" s="266" t="n"/>
      <c r="AA153" s="266" t="n"/>
      <c r="AB153" s="266" t="n"/>
      <c r="AC153" s="266" t="n"/>
      <c r="AD153" s="266" t="n"/>
      <c r="AE153" s="266" t="n"/>
      <c r="AF153" s="266" t="n"/>
      <c r="AG153" s="266" t="n"/>
      <c r="AH153" s="266" t="n"/>
      <c r="AI153" s="266" t="n"/>
      <c r="AJ153" s="266" t="n"/>
      <c r="AK153" s="266" t="n"/>
      <c r="AL153" s="266" t="n"/>
      <c r="AM153" s="266" t="n"/>
      <c r="AN153" s="266" t="n"/>
      <c r="AO153" s="266" t="n"/>
      <c r="AP153" s="266" t="n"/>
      <c r="AQ153" s="266" t="n"/>
      <c r="AR153" s="266" t="n"/>
      <c r="AS153" s="266" t="n"/>
      <c r="AT153" s="266" t="n"/>
      <c r="AU153" s="266" t="n"/>
      <c r="AV153" s="266" t="n"/>
      <c r="AW153" s="266" t="n"/>
      <c r="AX153" s="266" t="n"/>
      <c r="AY153" s="266" t="n"/>
      <c r="AZ153" s="266" t="n"/>
      <c r="BA153" s="266" t="n"/>
      <c r="BB153" s="266" t="n"/>
      <c r="BC153" s="266" t="n"/>
      <c r="BD153" s="266" t="n"/>
      <c r="BE153" s="266" t="n"/>
      <c r="BF153" s="266" t="n"/>
      <c r="BG153" s="266" t="n"/>
      <c r="BH153" s="266" t="n"/>
      <c r="BI153" s="266" t="n"/>
      <c r="BJ153" s="266" t="n"/>
      <c r="BK153" s="266" t="n"/>
      <c r="BL153" s="266" t="n"/>
      <c r="BM153" s="266" t="n"/>
      <c r="BN153" s="266" t="n"/>
      <c r="BO153" s="266" t="n"/>
      <c r="BP153" s="269" t="n"/>
      <c r="BQ153" s="654" t="inlineStr">
        <is>
          <t>2.1.2</t>
        </is>
      </c>
      <c r="BR153" s="266" t="n"/>
      <c r="BS153" s="269" t="n"/>
      <c r="BT153" s="2" t="n"/>
    </row>
    <row r="154">
      <c r="A154" s="279" t="inlineStr">
        <is>
          <t>УК-13</t>
        </is>
      </c>
      <c r="B154" s="266" t="n"/>
      <c r="C154" s="266" t="n"/>
      <c r="D154" s="264" t="n"/>
      <c r="E154" s="653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54" s="266" t="n"/>
      <c r="G154" s="266" t="n"/>
      <c r="H154" s="266" t="n"/>
      <c r="I154" s="266" t="n"/>
      <c r="J154" s="266" t="n"/>
      <c r="K154" s="266" t="n"/>
      <c r="L154" s="266" t="n"/>
      <c r="M154" s="266" t="n"/>
      <c r="N154" s="266" t="n"/>
      <c r="O154" s="266" t="n"/>
      <c r="P154" s="266" t="n"/>
      <c r="Q154" s="266" t="n"/>
      <c r="R154" s="266" t="n"/>
      <c r="S154" s="266" t="n"/>
      <c r="T154" s="266" t="n"/>
      <c r="U154" s="266" t="n"/>
      <c r="V154" s="266" t="n"/>
      <c r="W154" s="266" t="n"/>
      <c r="X154" s="266" t="n"/>
      <c r="Y154" s="266" t="n"/>
      <c r="Z154" s="266" t="n"/>
      <c r="AA154" s="266" t="n"/>
      <c r="AB154" s="266" t="n"/>
      <c r="AC154" s="266" t="n"/>
      <c r="AD154" s="266" t="n"/>
      <c r="AE154" s="266" t="n"/>
      <c r="AF154" s="266" t="n"/>
      <c r="AG154" s="266" t="n"/>
      <c r="AH154" s="266" t="n"/>
      <c r="AI154" s="266" t="n"/>
      <c r="AJ154" s="266" t="n"/>
      <c r="AK154" s="266" t="n"/>
      <c r="AL154" s="266" t="n"/>
      <c r="AM154" s="266" t="n"/>
      <c r="AN154" s="266" t="n"/>
      <c r="AO154" s="266" t="n"/>
      <c r="AP154" s="266" t="n"/>
      <c r="AQ154" s="266" t="n"/>
      <c r="AR154" s="266" t="n"/>
      <c r="AS154" s="266" t="n"/>
      <c r="AT154" s="266" t="n"/>
      <c r="AU154" s="266" t="n"/>
      <c r="AV154" s="266" t="n"/>
      <c r="AW154" s="266" t="n"/>
      <c r="AX154" s="266" t="n"/>
      <c r="AY154" s="266" t="n"/>
      <c r="AZ154" s="266" t="n"/>
      <c r="BA154" s="266" t="n"/>
      <c r="BB154" s="266" t="n"/>
      <c r="BC154" s="266" t="n"/>
      <c r="BD154" s="266" t="n"/>
      <c r="BE154" s="266" t="n"/>
      <c r="BF154" s="266" t="n"/>
      <c r="BG154" s="266" t="n"/>
      <c r="BH154" s="266" t="n"/>
      <c r="BI154" s="266" t="n"/>
      <c r="BJ154" s="266" t="n"/>
      <c r="BK154" s="266" t="n"/>
      <c r="BL154" s="266" t="n"/>
      <c r="BM154" s="266" t="n"/>
      <c r="BN154" s="266" t="n"/>
      <c r="BO154" s="266" t="n"/>
      <c r="BP154" s="269" t="n"/>
      <c r="BQ154" s="654" t="inlineStr">
        <is>
          <t>2.1.3</t>
        </is>
      </c>
      <c r="BR154" s="266" t="n"/>
      <c r="BS154" s="269" t="n"/>
      <c r="BT154" s="2" t="n"/>
    </row>
    <row r="155">
      <c r="A155" s="279" t="inlineStr">
        <is>
          <t>УК-14</t>
        </is>
      </c>
      <c r="B155" s="266" t="n"/>
      <c r="C155" s="266" t="n"/>
      <c r="D155" s="264" t="n"/>
      <c r="E155" s="653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55" s="266" t="n"/>
      <c r="G155" s="266" t="n"/>
      <c r="H155" s="266" t="n"/>
      <c r="I155" s="266" t="n"/>
      <c r="J155" s="266" t="n"/>
      <c r="K155" s="266" t="n"/>
      <c r="L155" s="266" t="n"/>
      <c r="M155" s="266" t="n"/>
      <c r="N155" s="266" t="n"/>
      <c r="O155" s="266" t="n"/>
      <c r="P155" s="266" t="n"/>
      <c r="Q155" s="266" t="n"/>
      <c r="R155" s="266" t="n"/>
      <c r="S155" s="266" t="n"/>
      <c r="T155" s="266" t="n"/>
      <c r="U155" s="266" t="n"/>
      <c r="V155" s="266" t="n"/>
      <c r="W155" s="266" t="n"/>
      <c r="X155" s="266" t="n"/>
      <c r="Y155" s="266" t="n"/>
      <c r="Z155" s="266" t="n"/>
      <c r="AA155" s="266" t="n"/>
      <c r="AB155" s="266" t="n"/>
      <c r="AC155" s="266" t="n"/>
      <c r="AD155" s="266" t="n"/>
      <c r="AE155" s="266" t="n"/>
      <c r="AF155" s="266" t="n"/>
      <c r="AG155" s="266" t="n"/>
      <c r="AH155" s="266" t="n"/>
      <c r="AI155" s="266" t="n"/>
      <c r="AJ155" s="266" t="n"/>
      <c r="AK155" s="266" t="n"/>
      <c r="AL155" s="266" t="n"/>
      <c r="AM155" s="266" t="n"/>
      <c r="AN155" s="266" t="n"/>
      <c r="AO155" s="266" t="n"/>
      <c r="AP155" s="266" t="n"/>
      <c r="AQ155" s="266" t="n"/>
      <c r="AR155" s="266" t="n"/>
      <c r="AS155" s="266" t="n"/>
      <c r="AT155" s="266" t="n"/>
      <c r="AU155" s="266" t="n"/>
      <c r="AV155" s="266" t="n"/>
      <c r="AW155" s="266" t="n"/>
      <c r="AX155" s="266" t="n"/>
      <c r="AY155" s="266" t="n"/>
      <c r="AZ155" s="266" t="n"/>
      <c r="BA155" s="266" t="n"/>
      <c r="BB155" s="266" t="n"/>
      <c r="BC155" s="266" t="n"/>
      <c r="BD155" s="266" t="n"/>
      <c r="BE155" s="266" t="n"/>
      <c r="BF155" s="266" t="n"/>
      <c r="BG155" s="266" t="n"/>
      <c r="BH155" s="266" t="n"/>
      <c r="BI155" s="266" t="n"/>
      <c r="BJ155" s="266" t="n"/>
      <c r="BK155" s="266" t="n"/>
      <c r="BL155" s="266" t="n"/>
      <c r="BM155" s="266" t="n"/>
      <c r="BN155" s="266" t="n"/>
      <c r="BO155" s="266" t="n"/>
      <c r="BP155" s="269" t="n"/>
      <c r="BQ155" s="654" t="inlineStr">
        <is>
          <t>2.1.1</t>
        </is>
      </c>
      <c r="BR155" s="266" t="n"/>
      <c r="BS155" s="269" t="n"/>
      <c r="BT155" s="2" t="n"/>
    </row>
    <row r="156">
      <c r="A156" s="279" t="inlineStr">
        <is>
          <t>УК-15</t>
        </is>
      </c>
      <c r="B156" s="266" t="n"/>
      <c r="C156" s="266" t="n"/>
      <c r="D156" s="264" t="n"/>
      <c r="E156" s="653" t="inlineStr">
        <is>
          <t>Обладать способностью анализировать процессы и явления национальной и мировой культуры, устанавливать межличностное взаимодействие с учетом социально-культурных особенностей, этнических и конфессиональных различий</t>
        </is>
      </c>
      <c r="F156" s="266" t="n"/>
      <c r="G156" s="266" t="n"/>
      <c r="H156" s="266" t="n"/>
      <c r="I156" s="266" t="n"/>
      <c r="J156" s="266" t="n"/>
      <c r="K156" s="266" t="n"/>
      <c r="L156" s="266" t="n"/>
      <c r="M156" s="266" t="n"/>
      <c r="N156" s="266" t="n"/>
      <c r="O156" s="266" t="n"/>
      <c r="P156" s="266" t="n"/>
      <c r="Q156" s="266" t="n"/>
      <c r="R156" s="266" t="n"/>
      <c r="S156" s="266" t="n"/>
      <c r="T156" s="266" t="n"/>
      <c r="U156" s="266" t="n"/>
      <c r="V156" s="266" t="n"/>
      <c r="W156" s="266" t="n"/>
      <c r="X156" s="266" t="n"/>
      <c r="Y156" s="266" t="n"/>
      <c r="Z156" s="266" t="n"/>
      <c r="AA156" s="266" t="n"/>
      <c r="AB156" s="266" t="n"/>
      <c r="AC156" s="266" t="n"/>
      <c r="AD156" s="266" t="n"/>
      <c r="AE156" s="266" t="n"/>
      <c r="AF156" s="266" t="n"/>
      <c r="AG156" s="266" t="n"/>
      <c r="AH156" s="266" t="n"/>
      <c r="AI156" s="266" t="n"/>
      <c r="AJ156" s="266" t="n"/>
      <c r="AK156" s="266" t="n"/>
      <c r="AL156" s="266" t="n"/>
      <c r="AM156" s="266" t="n"/>
      <c r="AN156" s="266" t="n"/>
      <c r="AO156" s="266" t="n"/>
      <c r="AP156" s="266" t="n"/>
      <c r="AQ156" s="266" t="n"/>
      <c r="AR156" s="266" t="n"/>
      <c r="AS156" s="266" t="n"/>
      <c r="AT156" s="266" t="n"/>
      <c r="AU156" s="266" t="n"/>
      <c r="AV156" s="266" t="n"/>
      <c r="AW156" s="266" t="n"/>
      <c r="AX156" s="266" t="n"/>
      <c r="AY156" s="266" t="n"/>
      <c r="AZ156" s="266" t="n"/>
      <c r="BA156" s="266" t="n"/>
      <c r="BB156" s="266" t="n"/>
      <c r="BC156" s="266" t="n"/>
      <c r="BD156" s="266" t="n"/>
      <c r="BE156" s="266" t="n"/>
      <c r="BF156" s="266" t="n"/>
      <c r="BG156" s="266" t="n"/>
      <c r="BH156" s="266" t="n"/>
      <c r="BI156" s="266" t="n"/>
      <c r="BJ156" s="266" t="n"/>
      <c r="BK156" s="266" t="n"/>
      <c r="BL156" s="266" t="n"/>
      <c r="BM156" s="266" t="n"/>
      <c r="BN156" s="266" t="n"/>
      <c r="BO156" s="266" t="n"/>
      <c r="BP156" s="269" t="n"/>
      <c r="BQ156" s="654" t="inlineStr">
        <is>
          <t>2.1.3</t>
        </is>
      </c>
      <c r="BR156" s="266" t="n"/>
      <c r="BS156" s="269" t="n"/>
      <c r="BT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</row>
    <row r="158">
      <c r="A158" s="655" t="inlineStr">
        <is>
          <t>Проректор по учебной работе</t>
        </is>
      </c>
      <c r="B158" s="655" t="n"/>
      <c r="C158" s="655" t="n"/>
      <c r="D158" s="655" t="n"/>
      <c r="E158" s="655" t="n"/>
      <c r="F158" s="655" t="n"/>
      <c r="G158" s="655" t="n"/>
      <c r="H158" s="655" t="n"/>
      <c r="I158" s="655" t="n"/>
      <c r="J158" s="655" t="n"/>
      <c r="K158" s="655" t="n"/>
      <c r="L158" s="655" t="n"/>
      <c r="M158" s="655" t="n"/>
      <c r="N158" s="655" t="n"/>
      <c r="O158" s="655" t="n"/>
      <c r="P158" s="655" t="n"/>
      <c r="Q158" s="656" t="n"/>
      <c r="R158" s="657" t="n"/>
      <c r="S158" s="657" t="n"/>
      <c r="T158" s="658" t="n"/>
      <c r="U158" s="658" t="n"/>
      <c r="V158" s="659" t="n"/>
      <c r="W158" s="659" t="n"/>
      <c r="X158" s="659" t="n"/>
      <c r="Y158" s="659" t="n"/>
      <c r="Z158" s="659" t="n"/>
      <c r="AA158" s="659" t="n"/>
      <c r="AB158" s="659" t="n"/>
      <c r="AC158" s="659" t="n"/>
      <c r="AD158" s="659" t="n"/>
      <c r="AE158" s="659" t="n"/>
      <c r="AF158" s="655" t="inlineStr">
        <is>
          <t>А.А.Сакович</t>
        </is>
      </c>
      <c r="AG158" s="657" t="n"/>
      <c r="AH158" s="656" t="n"/>
      <c r="AI158" s="655" t="n"/>
      <c r="AJ158" s="655" t="n"/>
      <c r="AK158" s="657" t="n"/>
      <c r="AL158" s="657" t="n"/>
      <c r="AM158" s="657" t="n"/>
      <c r="AN158" s="657" t="n"/>
      <c r="AO158" s="657" t="n"/>
      <c r="AP158" s="657" t="n"/>
      <c r="AQ158" s="657" t="n"/>
      <c r="AR158" s="657" t="n"/>
      <c r="AS158" s="657" t="n"/>
      <c r="AT158" s="657" t="n"/>
      <c r="AU158" s="657" t="n"/>
      <c r="AV158" s="657" t="n"/>
      <c r="AW158" s="657" t="n"/>
      <c r="AX158" s="657" t="n"/>
      <c r="AY158" s="657" t="n"/>
      <c r="AZ158" s="657" t="n"/>
      <c r="BA158" s="657" t="n"/>
      <c r="BB158" s="657" t="n"/>
      <c r="BC158" s="657" t="n"/>
      <c r="BD158" s="657" t="n"/>
      <c r="BE158" s="657" t="n"/>
      <c r="BF158" s="657" t="n"/>
      <c r="BG158" s="657" t="n"/>
      <c r="BH158" s="657" t="n"/>
      <c r="BI158" s="657" t="n"/>
      <c r="BJ158" s="657" t="n"/>
      <c r="BK158" s="657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</row>
    <row r="159">
      <c r="A159" s="655" t="n"/>
      <c r="B159" s="655" t="n"/>
      <c r="C159" s="655" t="n"/>
      <c r="D159" s="655" t="n"/>
      <c r="E159" s="655" t="n"/>
      <c r="F159" s="655" t="n"/>
      <c r="G159" s="655" t="n"/>
      <c r="H159" s="655" t="n"/>
      <c r="I159" s="655" t="n"/>
      <c r="J159" s="655" t="n"/>
      <c r="K159" s="655" t="n"/>
      <c r="L159" s="655" t="n"/>
      <c r="M159" s="655" t="n"/>
      <c r="N159" s="655" t="n"/>
      <c r="O159" s="655" t="n"/>
      <c r="P159" s="655" t="n"/>
      <c r="Q159" s="656" t="n"/>
      <c r="R159" s="657" t="n"/>
      <c r="S159" s="657" t="n"/>
      <c r="T159" s="657" t="n"/>
      <c r="U159" s="657" t="n"/>
      <c r="V159" s="660" t="n"/>
      <c r="W159" s="660" t="n"/>
      <c r="X159" s="660" t="n"/>
      <c r="Y159" s="660" t="n"/>
      <c r="Z159" s="661" t="n">
        <v>2023</v>
      </c>
      <c r="AA159" s="662" t="n"/>
      <c r="AB159" s="655" t="n"/>
      <c r="AC159" s="657" t="n"/>
      <c r="AD159" s="657" t="n"/>
      <c r="AE159" s="657" t="n"/>
      <c r="AF159" s="655" t="n"/>
      <c r="AG159" s="655" t="n"/>
      <c r="AH159" s="655" t="n"/>
      <c r="AI159" s="657" t="n"/>
      <c r="AJ159" s="657" t="n"/>
      <c r="AK159" s="663" t="n"/>
      <c r="AL159" s="657" t="n"/>
      <c r="AM159" s="663" t="n"/>
      <c r="AN159" s="663" t="n"/>
      <c r="AO159" s="663" t="n"/>
      <c r="AP159" s="663" t="n"/>
      <c r="AQ159" s="663" t="n"/>
      <c r="AR159" s="657" t="n"/>
      <c r="AS159" s="657" t="n"/>
      <c r="AT159" s="657" t="n"/>
      <c r="AU159" s="657" t="n"/>
      <c r="AV159" s="657" t="n"/>
      <c r="AW159" s="657" t="n"/>
      <c r="AX159" s="657" t="n"/>
      <c r="AY159" s="657" t="n"/>
      <c r="AZ159" s="657" t="n"/>
      <c r="BA159" s="657" t="n"/>
      <c r="BB159" s="657" t="n"/>
      <c r="BC159" s="657" t="n"/>
      <c r="BD159" s="657" t="n"/>
      <c r="BE159" s="657" t="n"/>
      <c r="BF159" s="657" t="n"/>
      <c r="BG159" s="657" t="n"/>
      <c r="BH159" s="657" t="n"/>
      <c r="BI159" s="657" t="n"/>
      <c r="BJ159" s="657" t="n"/>
      <c r="BK159" s="657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</row>
    <row r="160">
      <c r="A160" s="655" t="n"/>
      <c r="B160" s="655" t="n"/>
      <c r="C160" s="655" t="n"/>
      <c r="D160" s="655" t="n"/>
      <c r="E160" s="655" t="n"/>
      <c r="F160" s="655" t="n"/>
      <c r="G160" s="655" t="n"/>
      <c r="H160" s="655" t="n"/>
      <c r="I160" s="655" t="n"/>
      <c r="J160" s="655" t="n"/>
      <c r="K160" s="655" t="n"/>
      <c r="L160" s="655" t="n"/>
      <c r="M160" s="655" t="n"/>
      <c r="N160" s="655" t="n"/>
      <c r="O160" s="655" t="n"/>
      <c r="P160" s="655" t="n"/>
      <c r="Q160" s="655" t="n"/>
      <c r="R160" s="655" t="n"/>
      <c r="S160" s="655" t="n"/>
      <c r="T160" s="655" t="n"/>
      <c r="U160" s="664" t="n"/>
      <c r="V160" s="655" t="n"/>
      <c r="W160" s="655" t="n"/>
      <c r="X160" s="655" t="n"/>
      <c r="Y160" s="655" t="n"/>
      <c r="Z160" s="655" t="n"/>
      <c r="AA160" s="655" t="n"/>
      <c r="AB160" s="655" t="n"/>
      <c r="AC160" s="655" t="n"/>
      <c r="AD160" s="655" t="n"/>
      <c r="AE160" s="655" t="n"/>
      <c r="AF160" s="655" t="n"/>
      <c r="AG160" s="655" t="n"/>
      <c r="AH160" s="655" t="n"/>
      <c r="AI160" s="665" t="n"/>
      <c r="AJ160" s="665" t="n"/>
      <c r="AK160" s="663" t="n"/>
      <c r="AL160" s="657" t="n"/>
      <c r="AM160" s="663" t="n"/>
      <c r="AN160" s="663" t="n"/>
      <c r="AO160" s="663" t="n"/>
      <c r="AP160" s="663" t="n"/>
      <c r="AQ160" s="663" t="n"/>
      <c r="AR160" s="657" t="n"/>
      <c r="AS160" s="657" t="n"/>
      <c r="AT160" s="657" t="n"/>
      <c r="AU160" s="657" t="n"/>
      <c r="AV160" s="657" t="n"/>
      <c r="AW160" s="657" t="n"/>
      <c r="AX160" s="657" t="n"/>
      <c r="AY160" s="657" t="n"/>
      <c r="AZ160" s="657" t="n"/>
      <c r="BA160" s="657" t="n"/>
      <c r="BB160" s="657" t="n"/>
      <c r="BC160" s="657" t="n"/>
      <c r="BD160" s="657" t="n"/>
      <c r="BE160" s="657" t="n"/>
      <c r="BF160" s="657" t="n"/>
      <c r="BG160" s="657" t="n"/>
      <c r="BH160" s="657" t="n"/>
      <c r="BI160" s="657" t="n"/>
      <c r="BJ160" s="657" t="n"/>
      <c r="BK160" s="657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</row>
    <row r="161">
      <c r="A161" s="666" t="inlineStr">
        <is>
          <t>Декан факультета заочного образования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666" t="n"/>
      <c r="T161" s="667" t="n"/>
      <c r="U161" s="667" t="n"/>
      <c r="V161" s="659" t="n"/>
      <c r="W161" s="659" t="n"/>
      <c r="X161" s="659" t="n"/>
      <c r="Y161" s="659" t="n"/>
      <c r="Z161" s="659" t="n"/>
      <c r="AA161" s="659" t="n"/>
      <c r="AB161" s="659" t="n"/>
      <c r="AC161" s="659" t="n"/>
      <c r="AD161" s="659" t="n"/>
      <c r="AE161" s="659" t="n"/>
      <c r="AF161" s="666" t="inlineStr">
        <is>
          <t>С.А.Прохорчик</t>
        </is>
      </c>
      <c r="AG161" s="2" t="n"/>
      <c r="AH161" s="2" t="n"/>
      <c r="AI161" s="2" t="n"/>
      <c r="AJ161" s="2" t="n"/>
      <c r="AK161" s="2" t="n"/>
      <c r="AL161" s="2" t="n"/>
      <c r="AM161" s="663" t="n"/>
      <c r="AN161" s="663" t="n"/>
      <c r="AO161" s="663" t="n"/>
      <c r="AP161" s="663" t="n"/>
      <c r="AQ161" s="663" t="n"/>
      <c r="AR161" s="657" t="n"/>
      <c r="AS161" s="657" t="n"/>
      <c r="AT161" s="657" t="n"/>
      <c r="AU161" s="657" t="n"/>
      <c r="AV161" s="657" t="n"/>
      <c r="AW161" s="657" t="n"/>
      <c r="AX161" s="657" t="n"/>
      <c r="AY161" s="657" t="n"/>
      <c r="AZ161" s="657" t="n"/>
      <c r="BA161" s="657" t="n"/>
      <c r="BB161" s="657" t="n"/>
      <c r="BC161" s="657" t="n"/>
      <c r="BD161" s="657" t="n"/>
      <c r="BE161" s="657" t="n"/>
      <c r="BF161" s="657" t="n"/>
      <c r="BG161" s="657" t="n"/>
      <c r="BH161" s="657" t="n"/>
      <c r="BI161" s="657" t="n"/>
      <c r="BJ161" s="657" t="n"/>
      <c r="BK161" s="657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</row>
    <row r="162">
      <c r="A162" s="668" t="n"/>
      <c r="B162" s="668" t="n"/>
      <c r="C162" s="668" t="n"/>
      <c r="D162" s="668" t="n"/>
      <c r="E162" s="668" t="n"/>
      <c r="F162" s="668" t="n"/>
      <c r="G162" s="668" t="n"/>
      <c r="H162" s="668" t="n"/>
      <c r="I162" s="668" t="n"/>
      <c r="J162" s="656" t="n"/>
      <c r="K162" s="656" t="n"/>
      <c r="L162" s="656" t="n"/>
      <c r="M162" s="656" t="n"/>
      <c r="N162" s="656" t="n"/>
      <c r="O162" s="656" t="n"/>
      <c r="P162" s="656" t="n"/>
      <c r="Q162" s="668" t="n"/>
      <c r="R162" s="665" t="n"/>
      <c r="S162" s="665" t="n"/>
      <c r="T162" s="665" t="n"/>
      <c r="U162" s="669" t="n"/>
      <c r="V162" s="670" t="n"/>
      <c r="W162" s="670" t="n"/>
      <c r="X162" s="671" t="n"/>
      <c r="Y162" s="671" t="n"/>
      <c r="Z162" s="661" t="n">
        <v>2023</v>
      </c>
      <c r="AA162" s="662" t="n"/>
      <c r="AB162" s="655" t="n"/>
      <c r="AC162" s="655" t="n"/>
      <c r="AD162" s="655" t="n"/>
      <c r="AE162" s="655" t="n"/>
      <c r="AF162" s="655" t="n"/>
      <c r="AG162" s="655" t="n"/>
      <c r="AH162" s="655" t="n"/>
      <c r="AI162" s="665" t="n"/>
      <c r="AJ162" s="665" t="n"/>
      <c r="AK162" s="663" t="n"/>
      <c r="AL162" s="657" t="n"/>
      <c r="AM162" s="663" t="n"/>
      <c r="AN162" s="663" t="n"/>
      <c r="AO162" s="663" t="n"/>
      <c r="AP162" s="663" t="n"/>
      <c r="AQ162" s="663" t="n"/>
      <c r="AR162" s="657" t="n"/>
      <c r="AS162" s="657" t="n"/>
      <c r="AT162" s="657" t="n"/>
      <c r="AU162" s="657" t="n"/>
      <c r="AV162" s="657" t="n"/>
      <c r="AW162" s="657" t="n"/>
      <c r="AX162" s="657" t="n"/>
      <c r="AY162" s="657" t="n"/>
      <c r="AZ162" s="657" t="n"/>
      <c r="BA162" s="657" t="n"/>
      <c r="BB162" s="657" t="n"/>
      <c r="BC162" s="657" t="n"/>
      <c r="BD162" s="657" t="n"/>
      <c r="BE162" s="657" t="n"/>
      <c r="BF162" s="657" t="n"/>
      <c r="BG162" s="657" t="n"/>
      <c r="BH162" s="657" t="n"/>
      <c r="BI162" s="657" t="n"/>
      <c r="BJ162" s="657" t="n"/>
      <c r="BK162" s="657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</row>
    <row r="163">
      <c r="A163" s="668" t="n"/>
      <c r="B163" s="668" t="n"/>
      <c r="C163" s="668" t="n"/>
      <c r="D163" s="668" t="n"/>
      <c r="E163" s="668" t="n"/>
      <c r="F163" s="668" t="n"/>
      <c r="G163" s="668" t="n"/>
      <c r="H163" s="668" t="n"/>
      <c r="I163" s="668" t="n"/>
      <c r="J163" s="668" t="n"/>
      <c r="K163" s="668" t="n"/>
      <c r="L163" s="668" t="n"/>
      <c r="M163" s="668" t="n"/>
      <c r="N163" s="668" t="n"/>
      <c r="O163" s="668" t="n"/>
      <c r="P163" s="668" t="n"/>
      <c r="Q163" s="668" t="n"/>
      <c r="R163" s="655" t="n"/>
      <c r="S163" s="655" t="n"/>
      <c r="T163" s="655" t="n"/>
      <c r="U163" s="655" t="n"/>
      <c r="V163" s="655" t="n"/>
      <c r="W163" s="655" t="n"/>
      <c r="X163" s="655" t="n"/>
      <c r="Y163" s="655" t="n"/>
      <c r="Z163" s="655" t="n"/>
      <c r="AA163" s="655" t="n"/>
      <c r="AB163" s="655" t="n"/>
      <c r="AC163" s="655" t="n"/>
      <c r="AD163" s="655" t="n"/>
      <c r="AE163" s="655" t="n"/>
      <c r="AF163" s="655" t="n"/>
      <c r="AG163" s="655" t="n"/>
      <c r="AH163" s="655" t="n"/>
      <c r="AI163" s="665" t="n"/>
      <c r="AJ163" s="665" t="n"/>
      <c r="AK163" s="663" t="n"/>
      <c r="AL163" s="657" t="n"/>
      <c r="AM163" s="663" t="n"/>
      <c r="AN163" s="663" t="n"/>
      <c r="AO163" s="663" t="n"/>
      <c r="AP163" s="663" t="n"/>
      <c r="AQ163" s="663" t="n"/>
      <c r="AR163" s="657" t="n"/>
      <c r="AS163" s="657" t="n"/>
      <c r="AT163" s="657" t="n"/>
      <c r="AU163" s="657" t="n"/>
      <c r="AV163" s="657" t="n"/>
      <c r="AW163" s="657" t="n"/>
      <c r="AX163" s="657" t="n"/>
      <c r="AY163" s="657" t="n"/>
      <c r="AZ163" s="657" t="n"/>
      <c r="BA163" s="657" t="n"/>
      <c r="BB163" s="657" t="n"/>
      <c r="BC163" s="657" t="n"/>
      <c r="BD163" s="657" t="n"/>
      <c r="BE163" s="657" t="n"/>
      <c r="BF163" s="657" t="n"/>
      <c r="BG163" s="657" t="n"/>
      <c r="BH163" s="657" t="n"/>
      <c r="BI163" s="657" t="n"/>
      <c r="BJ163" s="657" t="n"/>
      <c r="BK163" s="657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</row>
    <row r="164">
      <c r="A164" s="657" t="inlineStr">
        <is>
          <t>Заведующий кафедрой технологии стекла и керамики</t>
        </is>
      </c>
      <c r="B164" s="668" t="n"/>
      <c r="C164" s="668" t="n"/>
      <c r="D164" s="668" t="n"/>
      <c r="E164" s="668" t="n"/>
      <c r="F164" s="668" t="n"/>
      <c r="G164" s="668" t="n"/>
      <c r="H164" s="668" t="n"/>
      <c r="I164" s="668" t="n"/>
      <c r="J164" s="668" t="n"/>
      <c r="K164" s="668" t="n"/>
      <c r="L164" s="668" t="n"/>
      <c r="M164" s="668" t="n"/>
      <c r="N164" s="672" t="n"/>
      <c r="O164" s="668" t="n"/>
      <c r="P164" s="668" t="n"/>
      <c r="Q164" s="668" t="n"/>
      <c r="R164" s="665" t="n"/>
      <c r="S164" s="665" t="n"/>
      <c r="T164" s="667" t="n"/>
      <c r="U164" s="667" t="n"/>
      <c r="V164" s="659" t="n"/>
      <c r="W164" s="659" t="n"/>
      <c r="X164" s="659" t="n"/>
      <c r="Y164" s="659" t="n"/>
      <c r="Z164" s="659" t="n"/>
      <c r="AA164" s="659" t="n"/>
      <c r="AB164" s="659" t="n"/>
      <c r="AC164" s="659" t="n"/>
      <c r="AD164" s="659" t="n"/>
      <c r="AE164" s="659" t="n"/>
      <c r="AF164" s="655" t="inlineStr">
        <is>
          <t>Ю.Г.Павлюкевич</t>
        </is>
      </c>
      <c r="AG164" s="665" t="n"/>
      <c r="AH164" s="656" t="n"/>
      <c r="AI164" s="655" t="n"/>
      <c r="AJ164" s="655" t="n"/>
      <c r="AK164" s="663" t="n"/>
      <c r="AL164" s="657" t="n"/>
      <c r="AM164" s="663" t="n"/>
      <c r="AN164" s="663" t="n"/>
      <c r="AO164" s="663" t="n"/>
      <c r="AP164" s="663" t="n"/>
      <c r="AQ164" s="663" t="n"/>
      <c r="AR164" s="657" t="n"/>
      <c r="AS164" s="657" t="n"/>
      <c r="AT164" s="657" t="n"/>
      <c r="AU164" s="657" t="n"/>
      <c r="AV164" s="657" t="n"/>
      <c r="AW164" s="657" t="n"/>
      <c r="AX164" s="657" t="n"/>
      <c r="AY164" s="657" t="n"/>
      <c r="AZ164" s="657" t="n"/>
      <c r="BA164" s="657" t="n"/>
      <c r="BB164" s="657" t="n"/>
      <c r="BC164" s="657" t="n"/>
      <c r="BD164" s="657" t="n"/>
      <c r="BE164" s="657" t="n"/>
      <c r="BF164" s="657" t="n"/>
      <c r="BG164" s="657" t="n"/>
      <c r="BH164" s="657" t="n"/>
      <c r="BI164" s="657" t="n"/>
      <c r="BJ164" s="657" t="n"/>
      <c r="BK164" s="657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</row>
    <row r="165">
      <c r="A165" s="666" t="n"/>
      <c r="B165" s="668" t="n"/>
      <c r="C165" s="668" t="n"/>
      <c r="D165" s="668" t="n"/>
      <c r="E165" s="668" t="n"/>
      <c r="F165" s="668" t="n"/>
      <c r="G165" s="668" t="n"/>
      <c r="H165" s="668" t="n"/>
      <c r="I165" s="668" t="n"/>
      <c r="J165" s="668" t="n"/>
      <c r="K165" s="668" t="n"/>
      <c r="L165" s="668" t="n"/>
      <c r="M165" s="668" t="n"/>
      <c r="N165" s="668" t="n"/>
      <c r="O165" s="668" t="n"/>
      <c r="P165" s="668" t="n"/>
      <c r="Q165" s="656" t="n"/>
      <c r="R165" s="665" t="n"/>
      <c r="S165" s="665" t="n"/>
      <c r="T165" s="665" t="n"/>
      <c r="U165" s="669" t="n"/>
      <c r="V165" s="671" t="n"/>
      <c r="W165" s="660" t="n"/>
      <c r="X165" s="660" t="n"/>
      <c r="Y165" s="660" t="n"/>
      <c r="Z165" s="661" t="n">
        <v>2023</v>
      </c>
      <c r="AA165" s="662" t="n"/>
      <c r="AB165" s="655" t="n"/>
      <c r="AC165" s="655" t="n"/>
      <c r="AD165" s="656" t="n"/>
      <c r="AE165" s="655" t="n"/>
      <c r="AF165" s="655" t="n"/>
      <c r="AG165" s="655" t="n"/>
      <c r="AH165" s="655" t="n"/>
      <c r="AI165" s="665" t="n"/>
      <c r="AJ165" s="665" t="n"/>
      <c r="AK165" s="663" t="n"/>
      <c r="AL165" s="657" t="n"/>
      <c r="AM165" s="663" t="n"/>
      <c r="AN165" s="663" t="n"/>
      <c r="AO165" s="663" t="n"/>
      <c r="AP165" s="663" t="n"/>
      <c r="AQ165" s="663" t="n"/>
      <c r="AR165" s="657" t="n"/>
      <c r="AS165" s="657" t="n"/>
      <c r="AT165" s="657" t="n"/>
      <c r="AU165" s="657" t="n"/>
      <c r="AV165" s="657" t="n"/>
      <c r="AW165" s="657" t="n"/>
      <c r="AX165" s="657" t="n"/>
      <c r="AY165" s="657" t="n"/>
      <c r="AZ165" s="657" t="n"/>
      <c r="BA165" s="657" t="n"/>
      <c r="BB165" s="657" t="n"/>
      <c r="BC165" s="657" t="n"/>
      <c r="BD165" s="657" t="n"/>
      <c r="BE165" s="657" t="n"/>
      <c r="BF165" s="657" t="n"/>
      <c r="BG165" s="657" t="n"/>
      <c r="BH165" s="657" t="n"/>
      <c r="BI165" s="657" t="n"/>
      <c r="BJ165" s="657" t="n"/>
      <c r="BK165" s="657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</row>
    <row r="166">
      <c r="A166" s="655" t="n"/>
      <c r="B166" s="655" t="n"/>
      <c r="C166" s="655" t="n"/>
      <c r="D166" s="655" t="n"/>
      <c r="E166" s="655" t="n"/>
      <c r="F166" s="655" t="n"/>
      <c r="G166" s="655" t="n"/>
      <c r="H166" s="655" t="n"/>
      <c r="I166" s="655" t="n"/>
      <c r="J166" s="655" t="n"/>
      <c r="K166" s="655" t="n"/>
      <c r="L166" s="655" t="n"/>
      <c r="M166" s="655" t="n"/>
      <c r="N166" s="655" t="n"/>
      <c r="O166" s="655" t="n"/>
      <c r="P166" s="655" t="n"/>
      <c r="Q166" s="655" t="n"/>
      <c r="R166" s="655" t="n"/>
      <c r="S166" s="655" t="n"/>
      <c r="T166" s="655" t="n"/>
      <c r="U166" s="655" t="n"/>
      <c r="V166" s="655" t="n"/>
      <c r="W166" s="655" t="n"/>
      <c r="X166" s="655" t="n"/>
      <c r="Y166" s="655" t="n"/>
      <c r="Z166" s="655" t="n"/>
      <c r="AA166" s="655" t="n"/>
      <c r="AB166" s="655" t="n"/>
      <c r="AC166" s="655" t="n"/>
      <c r="AD166" s="655" t="n"/>
      <c r="AE166" s="655" t="n"/>
      <c r="AF166" s="655" t="n"/>
      <c r="AG166" s="655" t="n"/>
      <c r="AH166" s="655" t="n"/>
      <c r="AI166" s="665" t="n"/>
      <c r="AJ166" s="665" t="n"/>
      <c r="AK166" s="663" t="n"/>
      <c r="AL166" s="657" t="n"/>
      <c r="AM166" s="663" t="n"/>
      <c r="AN166" s="663" t="n"/>
      <c r="AO166" s="663" t="n"/>
      <c r="AP166" s="663" t="n"/>
      <c r="AQ166" s="663" t="n"/>
      <c r="AR166" s="657" t="n"/>
      <c r="AS166" s="657" t="n"/>
      <c r="AT166" s="657" t="n"/>
      <c r="AU166" s="657" t="n"/>
      <c r="AV166" s="657" t="n"/>
      <c r="AW166" s="657" t="n"/>
      <c r="AX166" s="657" t="n"/>
      <c r="AY166" s="657" t="n"/>
      <c r="AZ166" s="657" t="n"/>
      <c r="BA166" s="657" t="n"/>
      <c r="BB166" s="657" t="n"/>
      <c r="BC166" s="657" t="n"/>
      <c r="BD166" s="657" t="n"/>
      <c r="BE166" s="657" t="n"/>
      <c r="BF166" s="657" t="n"/>
      <c r="BG166" s="657" t="n"/>
      <c r="BH166" s="657" t="n"/>
      <c r="BI166" s="657" t="n"/>
      <c r="BJ166" s="657" t="n"/>
      <c r="BK166" s="657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</row>
    <row r="167">
      <c r="A167" s="657" t="inlineStr">
        <is>
          <t xml:space="preserve">Заведующий кафедрой химической технологии вяжущих </t>
        </is>
      </c>
      <c r="B167" s="668" t="n"/>
      <c r="C167" s="668" t="n"/>
      <c r="D167" s="668" t="n"/>
      <c r="E167" s="668" t="n"/>
      <c r="F167" s="668" t="n"/>
      <c r="G167" s="668" t="n"/>
      <c r="H167" s="668" t="n"/>
      <c r="I167" s="668" t="n"/>
      <c r="J167" s="668" t="n"/>
      <c r="K167" s="668" t="n"/>
      <c r="L167" s="668" t="n"/>
      <c r="M167" s="668" t="n"/>
      <c r="N167" s="672" t="n"/>
      <c r="O167" s="668" t="n"/>
      <c r="P167" s="668" t="n"/>
      <c r="Q167" s="668" t="n"/>
      <c r="R167" s="665" t="n"/>
      <c r="S167" s="665" t="n"/>
      <c r="T167" s="667" t="n"/>
      <c r="U167" s="667" t="n"/>
      <c r="V167" s="659" t="n"/>
      <c r="W167" s="659" t="n"/>
      <c r="X167" s="659" t="n"/>
      <c r="Y167" s="659" t="n"/>
      <c r="Z167" s="659" t="n"/>
      <c r="AA167" s="659" t="n"/>
      <c r="AB167" s="659" t="n"/>
      <c r="AC167" s="659" t="n"/>
      <c r="AD167" s="659" t="n"/>
      <c r="AE167" s="659" t="n"/>
      <c r="AF167" s="655" t="inlineStr">
        <is>
          <t>А.А.Мечай</t>
        </is>
      </c>
      <c r="AG167" s="665" t="n"/>
      <c r="AH167" s="656" t="n"/>
      <c r="AI167" s="655" t="n"/>
      <c r="AJ167" s="655" t="n"/>
      <c r="AK167" s="663" t="n"/>
      <c r="AL167" s="657" t="n"/>
      <c r="AM167" s="663" t="n"/>
      <c r="AN167" s="663" t="n"/>
      <c r="AO167" s="663" t="n"/>
      <c r="AP167" s="663" t="n"/>
      <c r="AQ167" s="663" t="n"/>
      <c r="AR167" s="657" t="n"/>
      <c r="AS167" s="657" t="n"/>
      <c r="AT167" s="657" t="n"/>
      <c r="AU167" s="657" t="n"/>
      <c r="AV167" s="657" t="n"/>
      <c r="AW167" s="657" t="n"/>
      <c r="AX167" s="657" t="n"/>
      <c r="AY167" s="657" t="n"/>
      <c r="AZ167" s="657" t="n"/>
      <c r="BA167" s="657" t="n"/>
      <c r="BB167" s="657" t="n"/>
      <c r="BC167" s="657" t="n"/>
      <c r="BD167" s="657" t="n"/>
      <c r="BE167" s="657" t="n"/>
      <c r="BF167" s="657" t="n"/>
      <c r="BG167" s="657" t="n"/>
      <c r="BH167" s="657" t="n"/>
      <c r="BI167" s="657" t="n"/>
      <c r="BJ167" s="657" t="n"/>
      <c r="BK167" s="657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</row>
    <row r="168">
      <c r="A168" s="666" t="inlineStr">
        <is>
          <t>материалов</t>
        </is>
      </c>
      <c r="B168" s="668" t="n"/>
      <c r="C168" s="668" t="n"/>
      <c r="D168" s="668" t="n"/>
      <c r="E168" s="668" t="n"/>
      <c r="F168" s="668" t="n"/>
      <c r="G168" s="668" t="n"/>
      <c r="H168" s="668" t="n"/>
      <c r="I168" s="668" t="n"/>
      <c r="J168" s="668" t="n"/>
      <c r="K168" s="668" t="n"/>
      <c r="L168" s="668" t="n"/>
      <c r="M168" s="668" t="n"/>
      <c r="N168" s="668" t="n"/>
      <c r="O168" s="668" t="n"/>
      <c r="P168" s="668" t="n"/>
      <c r="Q168" s="656" t="n"/>
      <c r="R168" s="665" t="n"/>
      <c r="S168" s="665" t="n"/>
      <c r="T168" s="665" t="n"/>
      <c r="U168" s="669" t="n"/>
      <c r="V168" s="671" t="n"/>
      <c r="W168" s="660" t="n"/>
      <c r="X168" s="660" t="n"/>
      <c r="Y168" s="660" t="n"/>
      <c r="Z168" s="661" t="n">
        <v>2023</v>
      </c>
      <c r="AA168" s="662" t="n"/>
      <c r="AB168" s="655" t="n"/>
      <c r="AC168" s="655" t="n"/>
      <c r="AD168" s="656" t="n"/>
      <c r="AE168" s="655" t="n"/>
      <c r="AF168" s="655" t="n"/>
      <c r="AG168" s="655" t="n"/>
      <c r="AH168" s="655" t="n"/>
      <c r="AI168" s="665" t="n"/>
      <c r="AJ168" s="665" t="n"/>
      <c r="AK168" s="663" t="n"/>
      <c r="AL168" s="657" t="n"/>
      <c r="AM168" s="663" t="n"/>
      <c r="AN168" s="663" t="n"/>
      <c r="AO168" s="663" t="n"/>
      <c r="AP168" s="663" t="n"/>
      <c r="AQ168" s="663" t="n"/>
      <c r="AR168" s="657" t="n"/>
      <c r="AS168" s="657" t="n"/>
      <c r="AT168" s="657" t="n"/>
      <c r="AU168" s="657" t="n"/>
      <c r="AV168" s="657" t="n"/>
      <c r="AW168" s="657" t="n"/>
      <c r="AX168" s="657" t="n"/>
      <c r="AY168" s="657" t="n"/>
      <c r="AZ168" s="657" t="n"/>
      <c r="BA168" s="657" t="n"/>
      <c r="BB168" s="657" t="n"/>
      <c r="BC168" s="657" t="n"/>
      <c r="BD168" s="657" t="n"/>
      <c r="BE168" s="657" t="n"/>
      <c r="BF168" s="657" t="n"/>
      <c r="BG168" s="657" t="n"/>
      <c r="BH168" s="657" t="n"/>
      <c r="BI168" s="657" t="n"/>
      <c r="BJ168" s="657" t="n"/>
      <c r="BK168" s="657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</row>
    <row r="169">
      <c r="A169" s="655" t="inlineStr">
        <is>
          <t>Рекомендован к утверждению научно-методическим советом БГТУ, протокол № 6  от  28.04.2023</t>
        </is>
      </c>
      <c r="B169" s="655" t="n"/>
      <c r="C169" s="655" t="n"/>
      <c r="D169" s="655" t="n"/>
      <c r="E169" s="655" t="n"/>
      <c r="F169" s="655" t="n"/>
      <c r="G169" s="655" t="n"/>
      <c r="H169" s="655" t="n"/>
      <c r="I169" s="655" t="n"/>
      <c r="J169" s="655" t="n"/>
      <c r="K169" s="655" t="n"/>
      <c r="L169" s="655" t="n"/>
      <c r="M169" s="655" t="n"/>
      <c r="N169" s="655" t="n"/>
      <c r="O169" s="655" t="n"/>
      <c r="P169" s="655" t="n"/>
      <c r="Q169" s="655" t="n"/>
      <c r="R169" s="666" t="n"/>
      <c r="S169" s="666" t="n"/>
      <c r="T169" s="666" t="n"/>
      <c r="U169" s="655" t="n"/>
      <c r="V169" s="655" t="n"/>
      <c r="W169" s="655" t="n"/>
      <c r="X169" s="655" t="n"/>
      <c r="Y169" s="655" t="n"/>
      <c r="Z169" s="655" t="n"/>
      <c r="AA169" s="655" t="n"/>
      <c r="AB169" s="655" t="n"/>
      <c r="AC169" s="655" t="n"/>
      <c r="AD169" s="655" t="n"/>
      <c r="AE169" s="655" t="n"/>
      <c r="AF169" s="655" t="n"/>
      <c r="AG169" s="655" t="n"/>
      <c r="AH169" s="655" t="n"/>
      <c r="AI169" s="655" t="n"/>
      <c r="AJ169" s="665" t="n"/>
      <c r="AK169" s="665" t="n"/>
      <c r="AL169" s="657" t="n"/>
      <c r="AM169" s="657" t="n"/>
      <c r="AN169" s="657" t="n"/>
      <c r="AO169" s="657" t="n"/>
      <c r="AP169" s="657" t="n"/>
      <c r="AQ169" s="657" t="n"/>
      <c r="AR169" s="657" t="n"/>
      <c r="AS169" s="657" t="n"/>
      <c r="AT169" s="657" t="n"/>
      <c r="AU169" s="673" t="n"/>
      <c r="AV169" s="673" t="n"/>
      <c r="AW169" s="673" t="n"/>
      <c r="AX169" s="673" t="n"/>
      <c r="AY169" s="657" t="n"/>
      <c r="AZ169" s="657" t="n"/>
      <c r="BA169" s="657" t="n"/>
      <c r="BB169" s="657" t="n"/>
      <c r="BC169" s="657" t="n"/>
      <c r="BD169" s="657" t="n"/>
      <c r="BE169" s="657" t="n"/>
      <c r="BF169" s="657" t="n"/>
      <c r="BG169" s="657" t="n"/>
      <c r="BH169" s="657" t="n"/>
      <c r="BI169" s="657" t="n"/>
      <c r="BJ169" s="657" t="n"/>
      <c r="BK169" s="657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</row>
    <row r="170">
      <c r="A170" s="6" t="inlineStr">
        <is>
          <t>Продолжение учебного плана по специальности 6-05-0711-05  Технология стекла, керамики и вяжущих материалов, регистрационный № 05-071-016/уч.</t>
        </is>
      </c>
      <c r="B170" s="37" t="n"/>
      <c r="C170" s="37" t="n"/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7" t="n"/>
      <c r="AI170" s="37" t="n"/>
      <c r="AJ170" s="37" t="n"/>
      <c r="AK170" s="37" t="n"/>
      <c r="AL170" s="37" t="n"/>
      <c r="AM170" s="37" t="n"/>
      <c r="AN170" s="37" t="n"/>
      <c r="AO170" s="37" t="n"/>
      <c r="AP170" s="37" t="n"/>
      <c r="AQ170" s="37" t="n"/>
      <c r="AR170" s="37" t="n"/>
      <c r="AS170" s="37" t="n"/>
      <c r="AT170" s="37" t="n"/>
      <c r="AU170" s="37" t="n"/>
      <c r="AV170" s="37" t="n"/>
      <c r="AW170" s="37" t="n"/>
      <c r="AX170" s="37" t="n"/>
      <c r="AY170" s="37" t="n"/>
      <c r="AZ170" s="37" t="n"/>
      <c r="BA170" s="37" t="n"/>
      <c r="BB170" s="37" t="n"/>
      <c r="BC170" s="37" t="n"/>
      <c r="BD170" s="37" t="n"/>
      <c r="BE170" s="37" t="n"/>
      <c r="BF170" s="37" t="n"/>
      <c r="BG170" s="37" t="n"/>
      <c r="BH170" s="37" t="n"/>
      <c r="BI170" s="37" t="n"/>
      <c r="BJ170" s="37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</row>
    <row r="171">
      <c r="A171" s="648" t="inlineStr">
        <is>
          <t>Код компетенции</t>
        </is>
      </c>
      <c r="B171" s="131" t="n"/>
      <c r="C171" s="131" t="n"/>
      <c r="D171" s="220" t="n"/>
      <c r="E171" s="649" t="inlineStr">
        <is>
          <t>Наименование компетенции</t>
        </is>
      </c>
      <c r="F171" s="131" t="n"/>
      <c r="G171" s="131" t="n"/>
      <c r="H171" s="131" t="n"/>
      <c r="I171" s="131" t="n"/>
      <c r="J171" s="131" t="n"/>
      <c r="K171" s="131" t="n"/>
      <c r="L171" s="131" t="n"/>
      <c r="M171" s="131" t="n"/>
      <c r="N171" s="131" t="n"/>
      <c r="O171" s="131" t="n"/>
      <c r="P171" s="131" t="n"/>
      <c r="Q171" s="131" t="n"/>
      <c r="R171" s="131" t="n"/>
      <c r="S171" s="131" t="n"/>
      <c r="T171" s="131" t="n"/>
      <c r="U171" s="131" t="n"/>
      <c r="V171" s="131" t="n"/>
      <c r="W171" s="131" t="n"/>
      <c r="X171" s="131" t="n"/>
      <c r="Y171" s="131" t="n"/>
      <c r="Z171" s="131" t="n"/>
      <c r="AA171" s="131" t="n"/>
      <c r="AB171" s="131" t="n"/>
      <c r="AC171" s="131" t="n"/>
      <c r="AD171" s="131" t="n"/>
      <c r="AE171" s="131" t="n"/>
      <c r="AF171" s="131" t="n"/>
      <c r="AG171" s="131" t="n"/>
      <c r="AH171" s="131" t="n"/>
      <c r="AI171" s="131" t="n"/>
      <c r="AJ171" s="131" t="n"/>
      <c r="AK171" s="131" t="n"/>
      <c r="AL171" s="131" t="n"/>
      <c r="AM171" s="131" t="n"/>
      <c r="AN171" s="131" t="n"/>
      <c r="AO171" s="131" t="n"/>
      <c r="AP171" s="131" t="n"/>
      <c r="AQ171" s="131" t="n"/>
      <c r="AR171" s="131" t="n"/>
      <c r="AS171" s="131" t="n"/>
      <c r="AT171" s="131" t="n"/>
      <c r="AU171" s="131" t="n"/>
      <c r="AV171" s="131" t="n"/>
      <c r="AW171" s="131" t="n"/>
      <c r="AX171" s="131" t="n"/>
      <c r="AY171" s="131" t="n"/>
      <c r="AZ171" s="131" t="n"/>
      <c r="BA171" s="131" t="n"/>
      <c r="BB171" s="131" t="n"/>
      <c r="BC171" s="131" t="n"/>
      <c r="BD171" s="131" t="n"/>
      <c r="BE171" s="131" t="n"/>
      <c r="BF171" s="131" t="n"/>
      <c r="BG171" s="131" t="n"/>
      <c r="BH171" s="131" t="n"/>
      <c r="BI171" s="131" t="n"/>
      <c r="BJ171" s="131" t="n"/>
      <c r="BK171" s="131" t="n"/>
      <c r="BL171" s="131" t="n"/>
      <c r="BM171" s="131" t="n"/>
      <c r="BN171" s="131" t="n"/>
      <c r="BO171" s="131" t="n"/>
      <c r="BP171" s="224" t="n"/>
      <c r="BQ171" s="650" t="inlineStr">
        <is>
          <t>Код модуля, учебной дисциплины</t>
        </is>
      </c>
      <c r="BR171" s="131" t="n"/>
      <c r="BS171" s="224" t="n"/>
      <c r="BT171" s="2" t="n"/>
    </row>
    <row r="172">
      <c r="A172" s="459" t="inlineStr">
        <is>
          <t>БПК-1</t>
        </is>
      </c>
      <c r="B172" s="201" t="n"/>
      <c r="C172" s="201" t="n"/>
      <c r="D172" s="333" t="n"/>
      <c r="E172" s="653" t="inlineStr">
        <is>
          <t>Применять методы линейной алгебры, аналитической геометрии, математического анализа для решения задач теоретической и практической направленности</t>
        </is>
      </c>
      <c r="F172" s="266" t="n"/>
      <c r="G172" s="266" t="n"/>
      <c r="H172" s="266" t="n"/>
      <c r="I172" s="266" t="n"/>
      <c r="J172" s="266" t="n"/>
      <c r="K172" s="266" t="n"/>
      <c r="L172" s="266" t="n"/>
      <c r="M172" s="266" t="n"/>
      <c r="N172" s="266" t="n"/>
      <c r="O172" s="266" t="n"/>
      <c r="P172" s="266" t="n"/>
      <c r="Q172" s="266" t="n"/>
      <c r="R172" s="266" t="n"/>
      <c r="S172" s="266" t="n"/>
      <c r="T172" s="266" t="n"/>
      <c r="U172" s="266" t="n"/>
      <c r="V172" s="266" t="n"/>
      <c r="W172" s="266" t="n"/>
      <c r="X172" s="266" t="n"/>
      <c r="Y172" s="266" t="n"/>
      <c r="Z172" s="266" t="n"/>
      <c r="AA172" s="266" t="n"/>
      <c r="AB172" s="266" t="n"/>
      <c r="AC172" s="266" t="n"/>
      <c r="AD172" s="266" t="n"/>
      <c r="AE172" s="266" t="n"/>
      <c r="AF172" s="266" t="n"/>
      <c r="AG172" s="266" t="n"/>
      <c r="AH172" s="266" t="n"/>
      <c r="AI172" s="266" t="n"/>
      <c r="AJ172" s="266" t="n"/>
      <c r="AK172" s="266" t="n"/>
      <c r="AL172" s="266" t="n"/>
      <c r="AM172" s="266" t="n"/>
      <c r="AN172" s="266" t="n"/>
      <c r="AO172" s="266" t="n"/>
      <c r="AP172" s="266" t="n"/>
      <c r="AQ172" s="266" t="n"/>
      <c r="AR172" s="266" t="n"/>
      <c r="AS172" s="266" t="n"/>
      <c r="AT172" s="266" t="n"/>
      <c r="AU172" s="266" t="n"/>
      <c r="AV172" s="266" t="n"/>
      <c r="AW172" s="266" t="n"/>
      <c r="AX172" s="266" t="n"/>
      <c r="AY172" s="266" t="n"/>
      <c r="AZ172" s="266" t="n"/>
      <c r="BA172" s="266" t="n"/>
      <c r="BB172" s="266" t="n"/>
      <c r="BC172" s="266" t="n"/>
      <c r="BD172" s="266" t="n"/>
      <c r="BE172" s="266" t="n"/>
      <c r="BF172" s="266" t="n"/>
      <c r="BG172" s="266" t="n"/>
      <c r="BH172" s="266" t="n"/>
      <c r="BI172" s="266" t="n"/>
      <c r="BJ172" s="266" t="n"/>
      <c r="BK172" s="266" t="n"/>
      <c r="BL172" s="266" t="n"/>
      <c r="BM172" s="266" t="n"/>
      <c r="BN172" s="266" t="n"/>
      <c r="BO172" s="266" t="n"/>
      <c r="BP172" s="269" t="n"/>
      <c r="BQ172" s="652" t="inlineStr">
        <is>
          <t>1.3.1</t>
        </is>
      </c>
      <c r="BR172" s="201" t="n"/>
      <c r="BS172" s="333" t="n"/>
      <c r="BT172" s="2" t="n"/>
    </row>
    <row r="173">
      <c r="A173" s="268" t="inlineStr">
        <is>
          <t>БПК-2</t>
        </is>
      </c>
      <c r="B173" s="266" t="n"/>
      <c r="C173" s="266" t="n"/>
      <c r="D173" s="269" t="n"/>
      <c r="E173" s="653" t="inlineStr">
        <is>
          <t>Разрабатывать и выполнять графические изображения для проектно-сметной и другой документации с учетом требований Единой системы конструкторской документации</t>
        </is>
      </c>
      <c r="F173" s="266" t="n"/>
      <c r="G173" s="266" t="n"/>
      <c r="H173" s="266" t="n"/>
      <c r="I173" s="266" t="n"/>
      <c r="J173" s="266" t="n"/>
      <c r="K173" s="266" t="n"/>
      <c r="L173" s="266" t="n"/>
      <c r="M173" s="266" t="n"/>
      <c r="N173" s="266" t="n"/>
      <c r="O173" s="266" t="n"/>
      <c r="P173" s="266" t="n"/>
      <c r="Q173" s="266" t="n"/>
      <c r="R173" s="266" t="n"/>
      <c r="S173" s="266" t="n"/>
      <c r="T173" s="266" t="n"/>
      <c r="U173" s="266" t="n"/>
      <c r="V173" s="266" t="n"/>
      <c r="W173" s="266" t="n"/>
      <c r="X173" s="266" t="n"/>
      <c r="Y173" s="266" t="n"/>
      <c r="Z173" s="266" t="n"/>
      <c r="AA173" s="266" t="n"/>
      <c r="AB173" s="266" t="n"/>
      <c r="AC173" s="266" t="n"/>
      <c r="AD173" s="266" t="n"/>
      <c r="AE173" s="266" t="n"/>
      <c r="AF173" s="266" t="n"/>
      <c r="AG173" s="266" t="n"/>
      <c r="AH173" s="266" t="n"/>
      <c r="AI173" s="266" t="n"/>
      <c r="AJ173" s="266" t="n"/>
      <c r="AK173" s="266" t="n"/>
      <c r="AL173" s="266" t="n"/>
      <c r="AM173" s="266" t="n"/>
      <c r="AN173" s="266" t="n"/>
      <c r="AO173" s="266" t="n"/>
      <c r="AP173" s="266" t="n"/>
      <c r="AQ173" s="266" t="n"/>
      <c r="AR173" s="266" t="n"/>
      <c r="AS173" s="266" t="n"/>
      <c r="AT173" s="266" t="n"/>
      <c r="AU173" s="266" t="n"/>
      <c r="AV173" s="266" t="n"/>
      <c r="AW173" s="266" t="n"/>
      <c r="AX173" s="266" t="n"/>
      <c r="AY173" s="266" t="n"/>
      <c r="AZ173" s="266" t="n"/>
      <c r="BA173" s="266" t="n"/>
      <c r="BB173" s="266" t="n"/>
      <c r="BC173" s="266" t="n"/>
      <c r="BD173" s="266" t="n"/>
      <c r="BE173" s="266" t="n"/>
      <c r="BF173" s="266" t="n"/>
      <c r="BG173" s="266" t="n"/>
      <c r="BH173" s="266" t="n"/>
      <c r="BI173" s="266" t="n"/>
      <c r="BJ173" s="266" t="n"/>
      <c r="BK173" s="266" t="n"/>
      <c r="BL173" s="266" t="n"/>
      <c r="BM173" s="266" t="n"/>
      <c r="BN173" s="266" t="n"/>
      <c r="BO173" s="266" t="n"/>
      <c r="BP173" s="269" t="n"/>
      <c r="BQ173" s="654" t="inlineStr">
        <is>
          <t>1.3.2</t>
        </is>
      </c>
      <c r="BR173" s="266" t="n"/>
      <c r="BS173" s="269" t="n"/>
      <c r="BT173" s="2" t="n"/>
    </row>
    <row r="174">
      <c r="A174" s="279" t="inlineStr">
        <is>
          <t>БПК-3</t>
        </is>
      </c>
      <c r="B174" s="266" t="n"/>
      <c r="C174" s="266" t="n"/>
      <c r="D174" s="264" t="n"/>
      <c r="E174" s="653" t="inlineStr">
        <is>
          <t>Осуществлять поиск, хранение, обработку и анализ информации из различных источников и баз данных, представлять ее в требуемом формате с использованием информационных, компьютерных и сетевых технологий</t>
        </is>
      </c>
      <c r="F174" s="266" t="n"/>
      <c r="G174" s="266" t="n"/>
      <c r="H174" s="266" t="n"/>
      <c r="I174" s="266" t="n"/>
      <c r="J174" s="266" t="n"/>
      <c r="K174" s="266" t="n"/>
      <c r="L174" s="266" t="n"/>
      <c r="M174" s="266" t="n"/>
      <c r="N174" s="266" t="n"/>
      <c r="O174" s="266" t="n"/>
      <c r="P174" s="266" t="n"/>
      <c r="Q174" s="266" t="n"/>
      <c r="R174" s="266" t="n"/>
      <c r="S174" s="266" t="n"/>
      <c r="T174" s="266" t="n"/>
      <c r="U174" s="266" t="n"/>
      <c r="V174" s="266" t="n"/>
      <c r="W174" s="266" t="n"/>
      <c r="X174" s="266" t="n"/>
      <c r="Y174" s="266" t="n"/>
      <c r="Z174" s="266" t="n"/>
      <c r="AA174" s="266" t="n"/>
      <c r="AB174" s="266" t="n"/>
      <c r="AC174" s="266" t="n"/>
      <c r="AD174" s="266" t="n"/>
      <c r="AE174" s="266" t="n"/>
      <c r="AF174" s="266" t="n"/>
      <c r="AG174" s="266" t="n"/>
      <c r="AH174" s="266" t="n"/>
      <c r="AI174" s="266" t="n"/>
      <c r="AJ174" s="266" t="n"/>
      <c r="AK174" s="266" t="n"/>
      <c r="AL174" s="266" t="n"/>
      <c r="AM174" s="266" t="n"/>
      <c r="AN174" s="266" t="n"/>
      <c r="AO174" s="266" t="n"/>
      <c r="AP174" s="266" t="n"/>
      <c r="AQ174" s="266" t="n"/>
      <c r="AR174" s="266" t="n"/>
      <c r="AS174" s="266" t="n"/>
      <c r="AT174" s="266" t="n"/>
      <c r="AU174" s="266" t="n"/>
      <c r="AV174" s="266" t="n"/>
      <c r="AW174" s="266" t="n"/>
      <c r="AX174" s="266" t="n"/>
      <c r="AY174" s="266" t="n"/>
      <c r="AZ174" s="266" t="n"/>
      <c r="BA174" s="266" t="n"/>
      <c r="BB174" s="266" t="n"/>
      <c r="BC174" s="266" t="n"/>
      <c r="BD174" s="266" t="n"/>
      <c r="BE174" s="266" t="n"/>
      <c r="BF174" s="266" t="n"/>
      <c r="BG174" s="266" t="n"/>
      <c r="BH174" s="266" t="n"/>
      <c r="BI174" s="266" t="n"/>
      <c r="BJ174" s="266" t="n"/>
      <c r="BK174" s="266" t="n"/>
      <c r="BL174" s="266" t="n"/>
      <c r="BM174" s="266" t="n"/>
      <c r="BN174" s="266" t="n"/>
      <c r="BO174" s="266" t="n"/>
      <c r="BP174" s="269" t="n"/>
      <c r="BQ174" s="654" t="inlineStr">
        <is>
          <t>1.3.3</t>
        </is>
      </c>
      <c r="BR174" s="266" t="n"/>
      <c r="BS174" s="269" t="n"/>
      <c r="BT174" s="2" t="n"/>
    </row>
    <row r="175">
      <c r="A175" s="279" t="inlineStr">
        <is>
          <t>БПК-4</t>
        </is>
      </c>
      <c r="B175" s="266" t="n"/>
      <c r="C175" s="266" t="n"/>
      <c r="D175" s="264" t="n"/>
      <c r="E175" s="653" t="inlineStr">
        <is>
          <t>Владеть основными понятиями и законами физики, принципами экспериментального и теоретического изучения физических явлений и процессов</t>
        </is>
      </c>
      <c r="F175" s="266" t="n"/>
      <c r="G175" s="266" t="n"/>
      <c r="H175" s="266" t="n"/>
      <c r="I175" s="266" t="n"/>
      <c r="J175" s="266" t="n"/>
      <c r="K175" s="266" t="n"/>
      <c r="L175" s="266" t="n"/>
      <c r="M175" s="266" t="n"/>
      <c r="N175" s="266" t="n"/>
      <c r="O175" s="266" t="n"/>
      <c r="P175" s="266" t="n"/>
      <c r="Q175" s="266" t="n"/>
      <c r="R175" s="266" t="n"/>
      <c r="S175" s="266" t="n"/>
      <c r="T175" s="266" t="n"/>
      <c r="U175" s="266" t="n"/>
      <c r="V175" s="266" t="n"/>
      <c r="W175" s="266" t="n"/>
      <c r="X175" s="266" t="n"/>
      <c r="Y175" s="266" t="n"/>
      <c r="Z175" s="266" t="n"/>
      <c r="AA175" s="266" t="n"/>
      <c r="AB175" s="266" t="n"/>
      <c r="AC175" s="266" t="n"/>
      <c r="AD175" s="266" t="n"/>
      <c r="AE175" s="266" t="n"/>
      <c r="AF175" s="266" t="n"/>
      <c r="AG175" s="266" t="n"/>
      <c r="AH175" s="266" t="n"/>
      <c r="AI175" s="266" t="n"/>
      <c r="AJ175" s="266" t="n"/>
      <c r="AK175" s="266" t="n"/>
      <c r="AL175" s="266" t="n"/>
      <c r="AM175" s="266" t="n"/>
      <c r="AN175" s="266" t="n"/>
      <c r="AO175" s="266" t="n"/>
      <c r="AP175" s="266" t="n"/>
      <c r="AQ175" s="266" t="n"/>
      <c r="AR175" s="266" t="n"/>
      <c r="AS175" s="266" t="n"/>
      <c r="AT175" s="266" t="n"/>
      <c r="AU175" s="266" t="n"/>
      <c r="AV175" s="266" t="n"/>
      <c r="AW175" s="266" t="n"/>
      <c r="AX175" s="266" t="n"/>
      <c r="AY175" s="266" t="n"/>
      <c r="AZ175" s="266" t="n"/>
      <c r="BA175" s="266" t="n"/>
      <c r="BB175" s="266" t="n"/>
      <c r="BC175" s="266" t="n"/>
      <c r="BD175" s="266" t="n"/>
      <c r="BE175" s="266" t="n"/>
      <c r="BF175" s="266" t="n"/>
      <c r="BG175" s="266" t="n"/>
      <c r="BH175" s="266" t="n"/>
      <c r="BI175" s="266" t="n"/>
      <c r="BJ175" s="266" t="n"/>
      <c r="BK175" s="266" t="n"/>
      <c r="BL175" s="266" t="n"/>
      <c r="BM175" s="266" t="n"/>
      <c r="BN175" s="266" t="n"/>
      <c r="BO175" s="266" t="n"/>
      <c r="BP175" s="269" t="n"/>
      <c r="BQ175" s="654" t="inlineStr">
        <is>
          <t>1.3.4</t>
        </is>
      </c>
      <c r="BR175" s="266" t="n"/>
      <c r="BS175" s="269" t="n"/>
      <c r="BT175" s="2" t="n"/>
    </row>
    <row r="176">
      <c r="A176" s="279" t="inlineStr">
        <is>
          <t>БПК-5</t>
        </is>
      </c>
      <c r="B176" s="266" t="n"/>
      <c r="C176" s="266" t="n"/>
      <c r="D176" s="264" t="n"/>
      <c r="E176" s="653" t="inlineStr">
        <is>
          <t>Анализировать зависимости между химическим составом, строением, свойствами и применением кристаллических веществ</t>
        </is>
      </c>
      <c r="F176" s="266" t="n"/>
      <c r="G176" s="266" t="n"/>
      <c r="H176" s="266" t="n"/>
      <c r="I176" s="266" t="n"/>
      <c r="J176" s="266" t="n"/>
      <c r="K176" s="266" t="n"/>
      <c r="L176" s="266" t="n"/>
      <c r="M176" s="266" t="n"/>
      <c r="N176" s="266" t="n"/>
      <c r="O176" s="266" t="n"/>
      <c r="P176" s="266" t="n"/>
      <c r="Q176" s="266" t="n"/>
      <c r="R176" s="266" t="n"/>
      <c r="S176" s="266" t="n"/>
      <c r="T176" s="266" t="n"/>
      <c r="U176" s="266" t="n"/>
      <c r="V176" s="266" t="n"/>
      <c r="W176" s="266" t="n"/>
      <c r="X176" s="266" t="n"/>
      <c r="Y176" s="266" t="n"/>
      <c r="Z176" s="266" t="n"/>
      <c r="AA176" s="266" t="n"/>
      <c r="AB176" s="266" t="n"/>
      <c r="AC176" s="266" t="n"/>
      <c r="AD176" s="266" t="n"/>
      <c r="AE176" s="266" t="n"/>
      <c r="AF176" s="266" t="n"/>
      <c r="AG176" s="266" t="n"/>
      <c r="AH176" s="266" t="n"/>
      <c r="AI176" s="266" t="n"/>
      <c r="AJ176" s="266" t="n"/>
      <c r="AK176" s="266" t="n"/>
      <c r="AL176" s="266" t="n"/>
      <c r="AM176" s="266" t="n"/>
      <c r="AN176" s="266" t="n"/>
      <c r="AO176" s="266" t="n"/>
      <c r="AP176" s="266" t="n"/>
      <c r="AQ176" s="266" t="n"/>
      <c r="AR176" s="266" t="n"/>
      <c r="AS176" s="266" t="n"/>
      <c r="AT176" s="266" t="n"/>
      <c r="AU176" s="266" t="n"/>
      <c r="AV176" s="266" t="n"/>
      <c r="AW176" s="266" t="n"/>
      <c r="AX176" s="266" t="n"/>
      <c r="AY176" s="266" t="n"/>
      <c r="AZ176" s="266" t="n"/>
      <c r="BA176" s="266" t="n"/>
      <c r="BB176" s="266" t="n"/>
      <c r="BC176" s="266" t="n"/>
      <c r="BD176" s="266" t="n"/>
      <c r="BE176" s="266" t="n"/>
      <c r="BF176" s="266" t="n"/>
      <c r="BG176" s="266" t="n"/>
      <c r="BH176" s="266" t="n"/>
      <c r="BI176" s="266" t="n"/>
      <c r="BJ176" s="266" t="n"/>
      <c r="BK176" s="266" t="n"/>
      <c r="BL176" s="266" t="n"/>
      <c r="BM176" s="266" t="n"/>
      <c r="BN176" s="266" t="n"/>
      <c r="BO176" s="266" t="n"/>
      <c r="BP176" s="269" t="n"/>
      <c r="BQ176" s="654" t="inlineStr">
        <is>
          <t>1.3.5, 2.2.3</t>
        </is>
      </c>
      <c r="BR176" s="266" t="n"/>
      <c r="BS176" s="269" t="n"/>
      <c r="BT176" s="2" t="n"/>
    </row>
    <row r="177">
      <c r="A177" s="279" t="inlineStr">
        <is>
          <t>БПК-6</t>
        </is>
      </c>
      <c r="B177" s="266" t="n"/>
      <c r="C177" s="266" t="n"/>
      <c r="D177" s="264" t="n"/>
      <c r="E177" s="653" t="inlineStr">
        <is>
          <t>Владеть основными фундаментальными законами и понятиями химии, классификацией, номенклатурой, химическими свойствами и методами получения неорганических соединений, использовать теоретические концепции для решения расчетных задач</t>
        </is>
      </c>
      <c r="F177" s="266" t="n"/>
      <c r="G177" s="266" t="n"/>
      <c r="H177" s="266" t="n"/>
      <c r="I177" s="266" t="n"/>
      <c r="J177" s="266" t="n"/>
      <c r="K177" s="266" t="n"/>
      <c r="L177" s="266" t="n"/>
      <c r="M177" s="266" t="n"/>
      <c r="N177" s="266" t="n"/>
      <c r="O177" s="266" t="n"/>
      <c r="P177" s="266" t="n"/>
      <c r="Q177" s="266" t="n"/>
      <c r="R177" s="266" t="n"/>
      <c r="S177" s="266" t="n"/>
      <c r="T177" s="266" t="n"/>
      <c r="U177" s="266" t="n"/>
      <c r="V177" s="266" t="n"/>
      <c r="W177" s="266" t="n"/>
      <c r="X177" s="266" t="n"/>
      <c r="Y177" s="266" t="n"/>
      <c r="Z177" s="266" t="n"/>
      <c r="AA177" s="266" t="n"/>
      <c r="AB177" s="266" t="n"/>
      <c r="AC177" s="266" t="n"/>
      <c r="AD177" s="266" t="n"/>
      <c r="AE177" s="266" t="n"/>
      <c r="AF177" s="266" t="n"/>
      <c r="AG177" s="266" t="n"/>
      <c r="AH177" s="266" t="n"/>
      <c r="AI177" s="266" t="n"/>
      <c r="AJ177" s="266" t="n"/>
      <c r="AK177" s="266" t="n"/>
      <c r="AL177" s="266" t="n"/>
      <c r="AM177" s="266" t="n"/>
      <c r="AN177" s="266" t="n"/>
      <c r="AO177" s="266" t="n"/>
      <c r="AP177" s="266" t="n"/>
      <c r="AQ177" s="266" t="n"/>
      <c r="AR177" s="266" t="n"/>
      <c r="AS177" s="266" t="n"/>
      <c r="AT177" s="266" t="n"/>
      <c r="AU177" s="266" t="n"/>
      <c r="AV177" s="266" t="n"/>
      <c r="AW177" s="266" t="n"/>
      <c r="AX177" s="266" t="n"/>
      <c r="AY177" s="266" t="n"/>
      <c r="AZ177" s="266" t="n"/>
      <c r="BA177" s="266" t="n"/>
      <c r="BB177" s="266" t="n"/>
      <c r="BC177" s="266" t="n"/>
      <c r="BD177" s="266" t="n"/>
      <c r="BE177" s="266" t="n"/>
      <c r="BF177" s="266" t="n"/>
      <c r="BG177" s="266" t="n"/>
      <c r="BH177" s="266" t="n"/>
      <c r="BI177" s="266" t="n"/>
      <c r="BJ177" s="266" t="n"/>
      <c r="BK177" s="266" t="n"/>
      <c r="BL177" s="266" t="n"/>
      <c r="BM177" s="266" t="n"/>
      <c r="BN177" s="266" t="n"/>
      <c r="BO177" s="266" t="n"/>
      <c r="BP177" s="269" t="n"/>
      <c r="BQ177" s="654" t="inlineStr">
        <is>
          <t>1.4.1, 1.4.2</t>
        </is>
      </c>
      <c r="BR177" s="266" t="n"/>
      <c r="BS177" s="269" t="n"/>
      <c r="BT177" s="2" t="n"/>
    </row>
    <row r="178">
      <c r="A178" s="279" t="inlineStr">
        <is>
          <t>БПК-7</t>
        </is>
      </c>
      <c r="B178" s="266" t="n"/>
      <c r="C178" s="266" t="n"/>
      <c r="D178" s="264" t="n"/>
      <c r="E178" s="653" t="inlineStr">
        <is>
          <t>Владеть основными понятиями и законами физической и коллоидной химии, закономерностями протекания химических реакций и способами их регулирования, физико-химическими свойствами дисперсных и коллоидных систем, методами физико-химического описания химических систем и процессов</t>
        </is>
      </c>
      <c r="F178" s="266" t="n"/>
      <c r="G178" s="266" t="n"/>
      <c r="H178" s="266" t="n"/>
      <c r="I178" s="266" t="n"/>
      <c r="J178" s="266" t="n"/>
      <c r="K178" s="266" t="n"/>
      <c r="L178" s="266" t="n"/>
      <c r="M178" s="266" t="n"/>
      <c r="N178" s="266" t="n"/>
      <c r="O178" s="266" t="n"/>
      <c r="P178" s="266" t="n"/>
      <c r="Q178" s="266" t="n"/>
      <c r="R178" s="266" t="n"/>
      <c r="S178" s="266" t="n"/>
      <c r="T178" s="266" t="n"/>
      <c r="U178" s="266" t="n"/>
      <c r="V178" s="266" t="n"/>
      <c r="W178" s="266" t="n"/>
      <c r="X178" s="266" t="n"/>
      <c r="Y178" s="266" t="n"/>
      <c r="Z178" s="266" t="n"/>
      <c r="AA178" s="266" t="n"/>
      <c r="AB178" s="266" t="n"/>
      <c r="AC178" s="266" t="n"/>
      <c r="AD178" s="266" t="n"/>
      <c r="AE178" s="266" t="n"/>
      <c r="AF178" s="266" t="n"/>
      <c r="AG178" s="266" t="n"/>
      <c r="AH178" s="266" t="n"/>
      <c r="AI178" s="266" t="n"/>
      <c r="AJ178" s="266" t="n"/>
      <c r="AK178" s="266" t="n"/>
      <c r="AL178" s="266" t="n"/>
      <c r="AM178" s="266" t="n"/>
      <c r="AN178" s="266" t="n"/>
      <c r="AO178" s="266" t="n"/>
      <c r="AP178" s="266" t="n"/>
      <c r="AQ178" s="266" t="n"/>
      <c r="AR178" s="266" t="n"/>
      <c r="AS178" s="266" t="n"/>
      <c r="AT178" s="266" t="n"/>
      <c r="AU178" s="266" t="n"/>
      <c r="AV178" s="266" t="n"/>
      <c r="AW178" s="266" t="n"/>
      <c r="AX178" s="266" t="n"/>
      <c r="AY178" s="266" t="n"/>
      <c r="AZ178" s="266" t="n"/>
      <c r="BA178" s="266" t="n"/>
      <c r="BB178" s="266" t="n"/>
      <c r="BC178" s="266" t="n"/>
      <c r="BD178" s="266" t="n"/>
      <c r="BE178" s="266" t="n"/>
      <c r="BF178" s="266" t="n"/>
      <c r="BG178" s="266" t="n"/>
      <c r="BH178" s="266" t="n"/>
      <c r="BI178" s="266" t="n"/>
      <c r="BJ178" s="266" t="n"/>
      <c r="BK178" s="266" t="n"/>
      <c r="BL178" s="266" t="n"/>
      <c r="BM178" s="266" t="n"/>
      <c r="BN178" s="266" t="n"/>
      <c r="BO178" s="266" t="n"/>
      <c r="BP178" s="269" t="n"/>
      <c r="BQ178" s="654" t="inlineStr">
        <is>
          <t>1.4.3, 1.4.4</t>
        </is>
      </c>
      <c r="BR178" s="266" t="n"/>
      <c r="BS178" s="269" t="n"/>
      <c r="BT178" s="2" t="n"/>
    </row>
    <row r="179">
      <c r="A179" s="279" t="inlineStr">
        <is>
          <t>БПК-8</t>
        </is>
      </c>
      <c r="B179" s="266" t="n"/>
      <c r="C179" s="266" t="n"/>
      <c r="D179" s="264" t="n"/>
      <c r="E179" s="653" t="inlineStr">
        <is>
          <t>Использовать электротехническую символику и терминологию, основные электротехнические законы, понятия, устройства и методы расчета линейных электрических цепей постоянного и переменного тока в технологическом оборудовании</t>
        </is>
      </c>
      <c r="F179" s="266" t="n"/>
      <c r="G179" s="266" t="n"/>
      <c r="H179" s="266" t="n"/>
      <c r="I179" s="266" t="n"/>
      <c r="J179" s="266" t="n"/>
      <c r="K179" s="266" t="n"/>
      <c r="L179" s="266" t="n"/>
      <c r="M179" s="266" t="n"/>
      <c r="N179" s="266" t="n"/>
      <c r="O179" s="266" t="n"/>
      <c r="P179" s="266" t="n"/>
      <c r="Q179" s="266" t="n"/>
      <c r="R179" s="266" t="n"/>
      <c r="S179" s="266" t="n"/>
      <c r="T179" s="266" t="n"/>
      <c r="U179" s="266" t="n"/>
      <c r="V179" s="266" t="n"/>
      <c r="W179" s="266" t="n"/>
      <c r="X179" s="266" t="n"/>
      <c r="Y179" s="266" t="n"/>
      <c r="Z179" s="266" t="n"/>
      <c r="AA179" s="266" t="n"/>
      <c r="AB179" s="266" t="n"/>
      <c r="AC179" s="266" t="n"/>
      <c r="AD179" s="266" t="n"/>
      <c r="AE179" s="266" t="n"/>
      <c r="AF179" s="266" t="n"/>
      <c r="AG179" s="266" t="n"/>
      <c r="AH179" s="266" t="n"/>
      <c r="AI179" s="266" t="n"/>
      <c r="AJ179" s="266" t="n"/>
      <c r="AK179" s="266" t="n"/>
      <c r="AL179" s="266" t="n"/>
      <c r="AM179" s="266" t="n"/>
      <c r="AN179" s="266" t="n"/>
      <c r="AO179" s="266" t="n"/>
      <c r="AP179" s="266" t="n"/>
      <c r="AQ179" s="266" t="n"/>
      <c r="AR179" s="266" t="n"/>
      <c r="AS179" s="266" t="n"/>
      <c r="AT179" s="266" t="n"/>
      <c r="AU179" s="266" t="n"/>
      <c r="AV179" s="266" t="n"/>
      <c r="AW179" s="266" t="n"/>
      <c r="AX179" s="266" t="n"/>
      <c r="AY179" s="266" t="n"/>
      <c r="AZ179" s="266" t="n"/>
      <c r="BA179" s="266" t="n"/>
      <c r="BB179" s="266" t="n"/>
      <c r="BC179" s="266" t="n"/>
      <c r="BD179" s="266" t="n"/>
      <c r="BE179" s="266" t="n"/>
      <c r="BF179" s="266" t="n"/>
      <c r="BG179" s="266" t="n"/>
      <c r="BH179" s="266" t="n"/>
      <c r="BI179" s="266" t="n"/>
      <c r="BJ179" s="266" t="n"/>
      <c r="BK179" s="266" t="n"/>
      <c r="BL179" s="266" t="n"/>
      <c r="BM179" s="266" t="n"/>
      <c r="BN179" s="266" t="n"/>
      <c r="BO179" s="266" t="n"/>
      <c r="BP179" s="269" t="n"/>
      <c r="BQ179" s="654" t="inlineStr">
        <is>
          <t>1.5.1</t>
        </is>
      </c>
      <c r="BR179" s="266" t="n"/>
      <c r="BS179" s="269" t="n"/>
      <c r="BT179" s="2" t="n"/>
    </row>
    <row r="180">
      <c r="A180" s="279" t="inlineStr">
        <is>
          <t>БПК-9</t>
        </is>
      </c>
      <c r="B180" s="266" t="n"/>
      <c r="C180" s="266" t="n"/>
      <c r="D180" s="264" t="n"/>
      <c r="E180" s="653" t="inlineStr">
        <is>
          <t>Использовать в профессиональной деятельности средства автоматизации управления химико-технологическими процессами производства неорганических веществ, материалов и изделий</t>
        </is>
      </c>
      <c r="F180" s="266" t="n"/>
      <c r="G180" s="266" t="n"/>
      <c r="H180" s="266" t="n"/>
      <c r="I180" s="266" t="n"/>
      <c r="J180" s="266" t="n"/>
      <c r="K180" s="266" t="n"/>
      <c r="L180" s="266" t="n"/>
      <c r="M180" s="266" t="n"/>
      <c r="N180" s="266" t="n"/>
      <c r="O180" s="266" t="n"/>
      <c r="P180" s="266" t="n"/>
      <c r="Q180" s="266" t="n"/>
      <c r="R180" s="266" t="n"/>
      <c r="S180" s="266" t="n"/>
      <c r="T180" s="266" t="n"/>
      <c r="U180" s="266" t="n"/>
      <c r="V180" s="266" t="n"/>
      <c r="W180" s="266" t="n"/>
      <c r="X180" s="266" t="n"/>
      <c r="Y180" s="266" t="n"/>
      <c r="Z180" s="266" t="n"/>
      <c r="AA180" s="266" t="n"/>
      <c r="AB180" s="266" t="n"/>
      <c r="AC180" s="266" t="n"/>
      <c r="AD180" s="266" t="n"/>
      <c r="AE180" s="266" t="n"/>
      <c r="AF180" s="266" t="n"/>
      <c r="AG180" s="266" t="n"/>
      <c r="AH180" s="266" t="n"/>
      <c r="AI180" s="266" t="n"/>
      <c r="AJ180" s="266" t="n"/>
      <c r="AK180" s="266" t="n"/>
      <c r="AL180" s="266" t="n"/>
      <c r="AM180" s="266" t="n"/>
      <c r="AN180" s="266" t="n"/>
      <c r="AO180" s="266" t="n"/>
      <c r="AP180" s="266" t="n"/>
      <c r="AQ180" s="266" t="n"/>
      <c r="AR180" s="266" t="n"/>
      <c r="AS180" s="266" t="n"/>
      <c r="AT180" s="266" t="n"/>
      <c r="AU180" s="266" t="n"/>
      <c r="AV180" s="266" t="n"/>
      <c r="AW180" s="266" t="n"/>
      <c r="AX180" s="266" t="n"/>
      <c r="AY180" s="266" t="n"/>
      <c r="AZ180" s="266" t="n"/>
      <c r="BA180" s="266" t="n"/>
      <c r="BB180" s="266" t="n"/>
      <c r="BC180" s="266" t="n"/>
      <c r="BD180" s="266" t="n"/>
      <c r="BE180" s="266" t="n"/>
      <c r="BF180" s="266" t="n"/>
      <c r="BG180" s="266" t="n"/>
      <c r="BH180" s="266" t="n"/>
      <c r="BI180" s="266" t="n"/>
      <c r="BJ180" s="266" t="n"/>
      <c r="BK180" s="266" t="n"/>
      <c r="BL180" s="266" t="n"/>
      <c r="BM180" s="266" t="n"/>
      <c r="BN180" s="266" t="n"/>
      <c r="BO180" s="266" t="n"/>
      <c r="BP180" s="269" t="n"/>
      <c r="BQ180" s="654" t="inlineStr">
        <is>
          <t>1.5.2</t>
        </is>
      </c>
      <c r="BR180" s="266" t="n"/>
      <c r="BS180" s="269" t="n"/>
      <c r="BT180" s="2" t="n"/>
    </row>
    <row r="181">
      <c r="A181" s="279" t="inlineStr">
        <is>
          <t>БПК-10</t>
        </is>
      </c>
      <c r="B181" s="266" t="n"/>
      <c r="C181" s="266" t="n"/>
      <c r="D181" s="264" t="n"/>
      <c r="E181" s="653" t="inlineStr">
        <is>
          <t>Рассчитывать типовые процессы и аппараты химических производств</t>
        </is>
      </c>
      <c r="F181" s="266" t="n"/>
      <c r="G181" s="266" t="n"/>
      <c r="H181" s="266" t="n"/>
      <c r="I181" s="266" t="n"/>
      <c r="J181" s="266" t="n"/>
      <c r="K181" s="266" t="n"/>
      <c r="L181" s="266" t="n"/>
      <c r="M181" s="266" t="n"/>
      <c r="N181" s="266" t="n"/>
      <c r="O181" s="266" t="n"/>
      <c r="P181" s="266" t="n"/>
      <c r="Q181" s="266" t="n"/>
      <c r="R181" s="266" t="n"/>
      <c r="S181" s="266" t="n"/>
      <c r="T181" s="266" t="n"/>
      <c r="U181" s="266" t="n"/>
      <c r="V181" s="266" t="n"/>
      <c r="W181" s="266" t="n"/>
      <c r="X181" s="266" t="n"/>
      <c r="Y181" s="266" t="n"/>
      <c r="Z181" s="266" t="n"/>
      <c r="AA181" s="266" t="n"/>
      <c r="AB181" s="266" t="n"/>
      <c r="AC181" s="266" t="n"/>
      <c r="AD181" s="266" t="n"/>
      <c r="AE181" s="266" t="n"/>
      <c r="AF181" s="266" t="n"/>
      <c r="AG181" s="266" t="n"/>
      <c r="AH181" s="266" t="n"/>
      <c r="AI181" s="266" t="n"/>
      <c r="AJ181" s="266" t="n"/>
      <c r="AK181" s="266" t="n"/>
      <c r="AL181" s="266" t="n"/>
      <c r="AM181" s="266" t="n"/>
      <c r="AN181" s="266" t="n"/>
      <c r="AO181" s="266" t="n"/>
      <c r="AP181" s="266" t="n"/>
      <c r="AQ181" s="266" t="n"/>
      <c r="AR181" s="266" t="n"/>
      <c r="AS181" s="266" t="n"/>
      <c r="AT181" s="266" t="n"/>
      <c r="AU181" s="266" t="n"/>
      <c r="AV181" s="266" t="n"/>
      <c r="AW181" s="266" t="n"/>
      <c r="AX181" s="266" t="n"/>
      <c r="AY181" s="266" t="n"/>
      <c r="AZ181" s="266" t="n"/>
      <c r="BA181" s="266" t="n"/>
      <c r="BB181" s="266" t="n"/>
      <c r="BC181" s="266" t="n"/>
      <c r="BD181" s="266" t="n"/>
      <c r="BE181" s="266" t="n"/>
      <c r="BF181" s="266" t="n"/>
      <c r="BG181" s="266" t="n"/>
      <c r="BH181" s="266" t="n"/>
      <c r="BI181" s="266" t="n"/>
      <c r="BJ181" s="266" t="n"/>
      <c r="BK181" s="266" t="n"/>
      <c r="BL181" s="266" t="n"/>
      <c r="BM181" s="266" t="n"/>
      <c r="BN181" s="266" t="n"/>
      <c r="BO181" s="266" t="n"/>
      <c r="BP181" s="269" t="n"/>
      <c r="BQ181" s="654" t="inlineStr">
        <is>
          <t>1.6</t>
        </is>
      </c>
      <c r="BR181" s="266" t="n"/>
      <c r="BS181" s="269" t="n"/>
      <c r="BT181" s="2" t="n"/>
    </row>
    <row r="182">
      <c r="A182" s="279" t="inlineStr">
        <is>
          <t>БПК-11</t>
        </is>
      </c>
      <c r="B182" s="266" t="n"/>
      <c r="C182" s="266" t="n"/>
      <c r="D182" s="264" t="n"/>
      <c r="E182" s="653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82" s="266" t="n"/>
      <c r="G182" s="266" t="n"/>
      <c r="H182" s="266" t="n"/>
      <c r="I182" s="266" t="n"/>
      <c r="J182" s="266" t="n"/>
      <c r="K182" s="266" t="n"/>
      <c r="L182" s="266" t="n"/>
      <c r="M182" s="266" t="n"/>
      <c r="N182" s="266" t="n"/>
      <c r="O182" s="266" t="n"/>
      <c r="P182" s="266" t="n"/>
      <c r="Q182" s="266" t="n"/>
      <c r="R182" s="266" t="n"/>
      <c r="S182" s="266" t="n"/>
      <c r="T182" s="266" t="n"/>
      <c r="U182" s="266" t="n"/>
      <c r="V182" s="266" t="n"/>
      <c r="W182" s="266" t="n"/>
      <c r="X182" s="266" t="n"/>
      <c r="Y182" s="266" t="n"/>
      <c r="Z182" s="266" t="n"/>
      <c r="AA182" s="266" t="n"/>
      <c r="AB182" s="266" t="n"/>
      <c r="AC182" s="266" t="n"/>
      <c r="AD182" s="266" t="n"/>
      <c r="AE182" s="266" t="n"/>
      <c r="AF182" s="266" t="n"/>
      <c r="AG182" s="266" t="n"/>
      <c r="AH182" s="266" t="n"/>
      <c r="AI182" s="266" t="n"/>
      <c r="AJ182" s="266" t="n"/>
      <c r="AK182" s="266" t="n"/>
      <c r="AL182" s="266" t="n"/>
      <c r="AM182" s="266" t="n"/>
      <c r="AN182" s="266" t="n"/>
      <c r="AO182" s="266" t="n"/>
      <c r="AP182" s="266" t="n"/>
      <c r="AQ182" s="266" t="n"/>
      <c r="AR182" s="266" t="n"/>
      <c r="AS182" s="266" t="n"/>
      <c r="AT182" s="266" t="n"/>
      <c r="AU182" s="266" t="n"/>
      <c r="AV182" s="266" t="n"/>
      <c r="AW182" s="266" t="n"/>
      <c r="AX182" s="266" t="n"/>
      <c r="AY182" s="266" t="n"/>
      <c r="AZ182" s="266" t="n"/>
      <c r="BA182" s="266" t="n"/>
      <c r="BB182" s="266" t="n"/>
      <c r="BC182" s="266" t="n"/>
      <c r="BD182" s="266" t="n"/>
      <c r="BE182" s="266" t="n"/>
      <c r="BF182" s="266" t="n"/>
      <c r="BG182" s="266" t="n"/>
      <c r="BH182" s="266" t="n"/>
      <c r="BI182" s="266" t="n"/>
      <c r="BJ182" s="266" t="n"/>
      <c r="BK182" s="266" t="n"/>
      <c r="BL182" s="266" t="n"/>
      <c r="BM182" s="266" t="n"/>
      <c r="BN182" s="266" t="n"/>
      <c r="BO182" s="266" t="n"/>
      <c r="BP182" s="269" t="n"/>
      <c r="BQ182" s="654" t="inlineStr">
        <is>
          <t>1.7.1</t>
        </is>
      </c>
      <c r="BR182" s="266" t="n"/>
      <c r="BS182" s="269" t="n"/>
      <c r="BT182" s="2" t="n"/>
    </row>
    <row r="183">
      <c r="A183" s="279" t="inlineStr">
        <is>
          <t>БПК-12</t>
        </is>
      </c>
      <c r="B183" s="266" t="n"/>
      <c r="C183" s="266" t="n"/>
      <c r="D183" s="264" t="n"/>
      <c r="E183" s="653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83" s="266" t="n"/>
      <c r="G183" s="266" t="n"/>
      <c r="H183" s="266" t="n"/>
      <c r="I183" s="266" t="n"/>
      <c r="J183" s="266" t="n"/>
      <c r="K183" s="266" t="n"/>
      <c r="L183" s="266" t="n"/>
      <c r="M183" s="266" t="n"/>
      <c r="N183" s="266" t="n"/>
      <c r="O183" s="266" t="n"/>
      <c r="P183" s="266" t="n"/>
      <c r="Q183" s="266" t="n"/>
      <c r="R183" s="266" t="n"/>
      <c r="S183" s="266" t="n"/>
      <c r="T183" s="266" t="n"/>
      <c r="U183" s="266" t="n"/>
      <c r="V183" s="266" t="n"/>
      <c r="W183" s="266" t="n"/>
      <c r="X183" s="266" t="n"/>
      <c r="Y183" s="266" t="n"/>
      <c r="Z183" s="266" t="n"/>
      <c r="AA183" s="266" t="n"/>
      <c r="AB183" s="266" t="n"/>
      <c r="AC183" s="266" t="n"/>
      <c r="AD183" s="266" t="n"/>
      <c r="AE183" s="266" t="n"/>
      <c r="AF183" s="266" t="n"/>
      <c r="AG183" s="266" t="n"/>
      <c r="AH183" s="266" t="n"/>
      <c r="AI183" s="266" t="n"/>
      <c r="AJ183" s="266" t="n"/>
      <c r="AK183" s="266" t="n"/>
      <c r="AL183" s="266" t="n"/>
      <c r="AM183" s="266" t="n"/>
      <c r="AN183" s="266" t="n"/>
      <c r="AO183" s="266" t="n"/>
      <c r="AP183" s="266" t="n"/>
      <c r="AQ183" s="266" t="n"/>
      <c r="AR183" s="266" t="n"/>
      <c r="AS183" s="266" t="n"/>
      <c r="AT183" s="266" t="n"/>
      <c r="AU183" s="266" t="n"/>
      <c r="AV183" s="266" t="n"/>
      <c r="AW183" s="266" t="n"/>
      <c r="AX183" s="266" t="n"/>
      <c r="AY183" s="266" t="n"/>
      <c r="AZ183" s="266" t="n"/>
      <c r="BA183" s="266" t="n"/>
      <c r="BB183" s="266" t="n"/>
      <c r="BC183" s="266" t="n"/>
      <c r="BD183" s="266" t="n"/>
      <c r="BE183" s="266" t="n"/>
      <c r="BF183" s="266" t="n"/>
      <c r="BG183" s="266" t="n"/>
      <c r="BH183" s="266" t="n"/>
      <c r="BI183" s="266" t="n"/>
      <c r="BJ183" s="266" t="n"/>
      <c r="BK183" s="266" t="n"/>
      <c r="BL183" s="266" t="n"/>
      <c r="BM183" s="266" t="n"/>
      <c r="BN183" s="266" t="n"/>
      <c r="BO183" s="266" t="n"/>
      <c r="BP183" s="269" t="n"/>
      <c r="BQ183" s="654" t="inlineStr">
        <is>
          <t>1.7.2</t>
        </is>
      </c>
      <c r="BR183" s="266" t="n"/>
      <c r="BS183" s="269" t="n"/>
      <c r="BT183" s="2" t="n"/>
    </row>
    <row r="184">
      <c r="A184" s="279" t="inlineStr">
        <is>
          <t>СК-1</t>
        </is>
      </c>
      <c r="B184" s="266" t="n"/>
      <c r="C184" s="266" t="n"/>
      <c r="D184" s="264" t="n"/>
      <c r="E184" s="653" t="inlineStr">
        <is>
          <t>Применять основы методологии теории строения, принципы получения, превращения и исследования основных классов органических соединений</t>
        </is>
      </c>
      <c r="F184" s="266" t="n"/>
      <c r="G184" s="266" t="n"/>
      <c r="H184" s="266" t="n"/>
      <c r="I184" s="266" t="n"/>
      <c r="J184" s="266" t="n"/>
      <c r="K184" s="266" t="n"/>
      <c r="L184" s="266" t="n"/>
      <c r="M184" s="266" t="n"/>
      <c r="N184" s="266" t="n"/>
      <c r="O184" s="266" t="n"/>
      <c r="P184" s="266" t="n"/>
      <c r="Q184" s="266" t="n"/>
      <c r="R184" s="266" t="n"/>
      <c r="S184" s="266" t="n"/>
      <c r="T184" s="266" t="n"/>
      <c r="U184" s="266" t="n"/>
      <c r="V184" s="266" t="n"/>
      <c r="W184" s="266" t="n"/>
      <c r="X184" s="266" t="n"/>
      <c r="Y184" s="266" t="n"/>
      <c r="Z184" s="266" t="n"/>
      <c r="AA184" s="266" t="n"/>
      <c r="AB184" s="266" t="n"/>
      <c r="AC184" s="266" t="n"/>
      <c r="AD184" s="266" t="n"/>
      <c r="AE184" s="266" t="n"/>
      <c r="AF184" s="266" t="n"/>
      <c r="AG184" s="266" t="n"/>
      <c r="AH184" s="266" t="n"/>
      <c r="AI184" s="266" t="n"/>
      <c r="AJ184" s="266" t="n"/>
      <c r="AK184" s="266" t="n"/>
      <c r="AL184" s="266" t="n"/>
      <c r="AM184" s="266" t="n"/>
      <c r="AN184" s="266" t="n"/>
      <c r="AO184" s="266" t="n"/>
      <c r="AP184" s="266" t="n"/>
      <c r="AQ184" s="266" t="n"/>
      <c r="AR184" s="266" t="n"/>
      <c r="AS184" s="266" t="n"/>
      <c r="AT184" s="266" t="n"/>
      <c r="AU184" s="266" t="n"/>
      <c r="AV184" s="266" t="n"/>
      <c r="AW184" s="266" t="n"/>
      <c r="AX184" s="266" t="n"/>
      <c r="AY184" s="266" t="n"/>
      <c r="AZ184" s="266" t="n"/>
      <c r="BA184" s="266" t="n"/>
      <c r="BB184" s="266" t="n"/>
      <c r="BC184" s="266" t="n"/>
      <c r="BD184" s="266" t="n"/>
      <c r="BE184" s="266" t="n"/>
      <c r="BF184" s="266" t="n"/>
      <c r="BG184" s="266" t="n"/>
      <c r="BH184" s="266" t="n"/>
      <c r="BI184" s="266" t="n"/>
      <c r="BJ184" s="266" t="n"/>
      <c r="BK184" s="266" t="n"/>
      <c r="BL184" s="266" t="n"/>
      <c r="BM184" s="266" t="n"/>
      <c r="BN184" s="266" t="n"/>
      <c r="BO184" s="266" t="n"/>
      <c r="BP184" s="269" t="n"/>
      <c r="BQ184" s="654" t="inlineStr">
        <is>
          <t>2.2.1</t>
        </is>
      </c>
      <c r="BR184" s="266" t="n"/>
      <c r="BS184" s="269" t="n"/>
      <c r="BT184" s="2" t="n"/>
    </row>
    <row r="185">
      <c r="A185" s="279" t="inlineStr">
        <is>
          <t>СК-2</t>
        </is>
      </c>
      <c r="B185" s="266" t="n"/>
      <c r="C185" s="266" t="n"/>
      <c r="D185" s="264" t="n"/>
      <c r="E185" s="653" t="inlineStr">
        <is>
          <t>Применять теоретические основы химических и физико-химических методов анализа и аналитические методики для количественного определения веществ</t>
        </is>
      </c>
      <c r="F185" s="266" t="n"/>
      <c r="G185" s="266" t="n"/>
      <c r="H185" s="266" t="n"/>
      <c r="I185" s="266" t="n"/>
      <c r="J185" s="266" t="n"/>
      <c r="K185" s="266" t="n"/>
      <c r="L185" s="266" t="n"/>
      <c r="M185" s="266" t="n"/>
      <c r="N185" s="266" t="n"/>
      <c r="O185" s="266" t="n"/>
      <c r="P185" s="266" t="n"/>
      <c r="Q185" s="266" t="n"/>
      <c r="R185" s="266" t="n"/>
      <c r="S185" s="266" t="n"/>
      <c r="T185" s="266" t="n"/>
      <c r="U185" s="266" t="n"/>
      <c r="V185" s="266" t="n"/>
      <c r="W185" s="266" t="n"/>
      <c r="X185" s="266" t="n"/>
      <c r="Y185" s="266" t="n"/>
      <c r="Z185" s="266" t="n"/>
      <c r="AA185" s="266" t="n"/>
      <c r="AB185" s="266" t="n"/>
      <c r="AC185" s="266" t="n"/>
      <c r="AD185" s="266" t="n"/>
      <c r="AE185" s="266" t="n"/>
      <c r="AF185" s="266" t="n"/>
      <c r="AG185" s="266" t="n"/>
      <c r="AH185" s="266" t="n"/>
      <c r="AI185" s="266" t="n"/>
      <c r="AJ185" s="266" t="n"/>
      <c r="AK185" s="266" t="n"/>
      <c r="AL185" s="266" t="n"/>
      <c r="AM185" s="266" t="n"/>
      <c r="AN185" s="266" t="n"/>
      <c r="AO185" s="266" t="n"/>
      <c r="AP185" s="266" t="n"/>
      <c r="AQ185" s="266" t="n"/>
      <c r="AR185" s="266" t="n"/>
      <c r="AS185" s="266" t="n"/>
      <c r="AT185" s="266" t="n"/>
      <c r="AU185" s="266" t="n"/>
      <c r="AV185" s="266" t="n"/>
      <c r="AW185" s="266" t="n"/>
      <c r="AX185" s="266" t="n"/>
      <c r="AY185" s="266" t="n"/>
      <c r="AZ185" s="266" t="n"/>
      <c r="BA185" s="266" t="n"/>
      <c r="BB185" s="266" t="n"/>
      <c r="BC185" s="266" t="n"/>
      <c r="BD185" s="266" t="n"/>
      <c r="BE185" s="266" t="n"/>
      <c r="BF185" s="266" t="n"/>
      <c r="BG185" s="266" t="n"/>
      <c r="BH185" s="266" t="n"/>
      <c r="BI185" s="266" t="n"/>
      <c r="BJ185" s="266" t="n"/>
      <c r="BK185" s="266" t="n"/>
      <c r="BL185" s="266" t="n"/>
      <c r="BM185" s="266" t="n"/>
      <c r="BN185" s="266" t="n"/>
      <c r="BO185" s="266" t="n"/>
      <c r="BP185" s="269" t="n"/>
      <c r="BQ185" s="654" t="inlineStr">
        <is>
          <t>2.2.2, 2.2.3, 2.2.4</t>
        </is>
      </c>
      <c r="BR185" s="266" t="n"/>
      <c r="BS185" s="269" t="n"/>
      <c r="BT185" s="2" t="n"/>
    </row>
    <row r="186">
      <c r="A186" s="279" t="inlineStr">
        <is>
          <t>СК-3</t>
        </is>
      </c>
      <c r="B186" s="266" t="n"/>
      <c r="C186" s="266" t="n"/>
      <c r="D186" s="264" t="n"/>
      <c r="E186" s="653" t="inlineStr">
        <is>
          <t xml:space="preserve">Владеть современными физико-химическими методами исследования структуры и свойств неорганических веществ и материалов </t>
        </is>
      </c>
      <c r="F186" s="266" t="n"/>
      <c r="G186" s="266" t="n"/>
      <c r="H186" s="266" t="n"/>
      <c r="I186" s="266" t="n"/>
      <c r="J186" s="266" t="n"/>
      <c r="K186" s="266" t="n"/>
      <c r="L186" s="266" t="n"/>
      <c r="M186" s="266" t="n"/>
      <c r="N186" s="266" t="n"/>
      <c r="O186" s="266" t="n"/>
      <c r="P186" s="266" t="n"/>
      <c r="Q186" s="266" t="n"/>
      <c r="R186" s="266" t="n"/>
      <c r="S186" s="266" t="n"/>
      <c r="T186" s="266" t="n"/>
      <c r="U186" s="266" t="n"/>
      <c r="V186" s="266" t="n"/>
      <c r="W186" s="266" t="n"/>
      <c r="X186" s="266" t="n"/>
      <c r="Y186" s="266" t="n"/>
      <c r="Z186" s="266" t="n"/>
      <c r="AA186" s="266" t="n"/>
      <c r="AB186" s="266" t="n"/>
      <c r="AC186" s="266" t="n"/>
      <c r="AD186" s="266" t="n"/>
      <c r="AE186" s="266" t="n"/>
      <c r="AF186" s="266" t="n"/>
      <c r="AG186" s="266" t="n"/>
      <c r="AH186" s="266" t="n"/>
      <c r="AI186" s="266" t="n"/>
      <c r="AJ186" s="266" t="n"/>
      <c r="AK186" s="266" t="n"/>
      <c r="AL186" s="266" t="n"/>
      <c r="AM186" s="266" t="n"/>
      <c r="AN186" s="266" t="n"/>
      <c r="AO186" s="266" t="n"/>
      <c r="AP186" s="266" t="n"/>
      <c r="AQ186" s="266" t="n"/>
      <c r="AR186" s="266" t="n"/>
      <c r="AS186" s="266" t="n"/>
      <c r="AT186" s="266" t="n"/>
      <c r="AU186" s="266" t="n"/>
      <c r="AV186" s="266" t="n"/>
      <c r="AW186" s="266" t="n"/>
      <c r="AX186" s="266" t="n"/>
      <c r="AY186" s="266" t="n"/>
      <c r="AZ186" s="266" t="n"/>
      <c r="BA186" s="266" t="n"/>
      <c r="BB186" s="266" t="n"/>
      <c r="BC186" s="266" t="n"/>
      <c r="BD186" s="266" t="n"/>
      <c r="BE186" s="266" t="n"/>
      <c r="BF186" s="266" t="n"/>
      <c r="BG186" s="266" t="n"/>
      <c r="BH186" s="266" t="n"/>
      <c r="BI186" s="266" t="n"/>
      <c r="BJ186" s="266" t="n"/>
      <c r="BK186" s="266" t="n"/>
      <c r="BL186" s="266" t="n"/>
      <c r="BM186" s="266" t="n"/>
      <c r="BN186" s="266" t="n"/>
      <c r="BO186" s="266" t="n"/>
      <c r="BP186" s="269" t="n"/>
      <c r="BQ186" s="654" t="inlineStr">
        <is>
          <t>2.2.5</t>
        </is>
      </c>
      <c r="BR186" s="266" t="n"/>
      <c r="BS186" s="269" t="n"/>
      <c r="BT186" s="2" t="n"/>
    </row>
    <row r="187">
      <c r="A187" s="279" t="inlineStr">
        <is>
          <t>СК-4</t>
        </is>
      </c>
      <c r="B187" s="266" t="n"/>
      <c r="C187" s="266" t="n"/>
      <c r="D187" s="264" t="n"/>
      <c r="E187" s="653" t="inlineStr">
        <is>
          <t xml:space="preserve">Использовать при решении теоретических и практических задач знания о строении комплексных соединений и области их применения </t>
        </is>
      </c>
      <c r="F187" s="266" t="n"/>
      <c r="G187" s="266" t="n"/>
      <c r="H187" s="266" t="n"/>
      <c r="I187" s="266" t="n"/>
      <c r="J187" s="266" t="n"/>
      <c r="K187" s="266" t="n"/>
      <c r="L187" s="266" t="n"/>
      <c r="M187" s="266" t="n"/>
      <c r="N187" s="266" t="n"/>
      <c r="O187" s="266" t="n"/>
      <c r="P187" s="266" t="n"/>
      <c r="Q187" s="266" t="n"/>
      <c r="R187" s="266" t="n"/>
      <c r="S187" s="266" t="n"/>
      <c r="T187" s="266" t="n"/>
      <c r="U187" s="266" t="n"/>
      <c r="V187" s="266" t="n"/>
      <c r="W187" s="266" t="n"/>
      <c r="X187" s="266" t="n"/>
      <c r="Y187" s="266" t="n"/>
      <c r="Z187" s="266" t="n"/>
      <c r="AA187" s="266" t="n"/>
      <c r="AB187" s="266" t="n"/>
      <c r="AC187" s="266" t="n"/>
      <c r="AD187" s="266" t="n"/>
      <c r="AE187" s="266" t="n"/>
      <c r="AF187" s="266" t="n"/>
      <c r="AG187" s="266" t="n"/>
      <c r="AH187" s="266" t="n"/>
      <c r="AI187" s="266" t="n"/>
      <c r="AJ187" s="266" t="n"/>
      <c r="AK187" s="266" t="n"/>
      <c r="AL187" s="266" t="n"/>
      <c r="AM187" s="266" t="n"/>
      <c r="AN187" s="266" t="n"/>
      <c r="AO187" s="266" t="n"/>
      <c r="AP187" s="266" t="n"/>
      <c r="AQ187" s="266" t="n"/>
      <c r="AR187" s="266" t="n"/>
      <c r="AS187" s="266" t="n"/>
      <c r="AT187" s="266" t="n"/>
      <c r="AU187" s="266" t="n"/>
      <c r="AV187" s="266" t="n"/>
      <c r="AW187" s="266" t="n"/>
      <c r="AX187" s="266" t="n"/>
      <c r="AY187" s="266" t="n"/>
      <c r="AZ187" s="266" t="n"/>
      <c r="BA187" s="266" t="n"/>
      <c r="BB187" s="266" t="n"/>
      <c r="BC187" s="266" t="n"/>
      <c r="BD187" s="266" t="n"/>
      <c r="BE187" s="266" t="n"/>
      <c r="BF187" s="266" t="n"/>
      <c r="BG187" s="266" t="n"/>
      <c r="BH187" s="266" t="n"/>
      <c r="BI187" s="266" t="n"/>
      <c r="BJ187" s="266" t="n"/>
      <c r="BK187" s="266" t="n"/>
      <c r="BL187" s="266" t="n"/>
      <c r="BM187" s="266" t="n"/>
      <c r="BN187" s="266" t="n"/>
      <c r="BO187" s="266" t="n"/>
      <c r="BP187" s="269" t="n"/>
      <c r="BQ187" s="654" t="inlineStr">
        <is>
          <t>2.2.5</t>
        </is>
      </c>
      <c r="BR187" s="266" t="n"/>
      <c r="BS187" s="269" t="n"/>
      <c r="BT187" s="2" t="n"/>
    </row>
    <row r="188">
      <c r="A188" s="279" t="inlineStr">
        <is>
          <t>СК-5</t>
        </is>
      </c>
      <c r="B188" s="266" t="n"/>
      <c r="C188" s="266" t="n"/>
      <c r="D188" s="264" t="n"/>
      <c r="E188" s="653" t="inlineStr">
        <is>
          <t xml:space="preserve">Применять методы расчетов деталей машин, технических конструкций и их элементов на прочность, устойчивость, жесткость, разрабатывать и анализировать кинематические и динамические схемы механизмов </t>
        </is>
      </c>
      <c r="F188" s="266" t="n"/>
      <c r="G188" s="266" t="n"/>
      <c r="H188" s="266" t="n"/>
      <c r="I188" s="266" t="n"/>
      <c r="J188" s="266" t="n"/>
      <c r="K188" s="266" t="n"/>
      <c r="L188" s="266" t="n"/>
      <c r="M188" s="266" t="n"/>
      <c r="N188" s="266" t="n"/>
      <c r="O188" s="266" t="n"/>
      <c r="P188" s="266" t="n"/>
      <c r="Q188" s="266" t="n"/>
      <c r="R188" s="266" t="n"/>
      <c r="S188" s="266" t="n"/>
      <c r="T188" s="266" t="n"/>
      <c r="U188" s="266" t="n"/>
      <c r="V188" s="266" t="n"/>
      <c r="W188" s="266" t="n"/>
      <c r="X188" s="266" t="n"/>
      <c r="Y188" s="266" t="n"/>
      <c r="Z188" s="266" t="n"/>
      <c r="AA188" s="266" t="n"/>
      <c r="AB188" s="266" t="n"/>
      <c r="AC188" s="266" t="n"/>
      <c r="AD188" s="266" t="n"/>
      <c r="AE188" s="266" t="n"/>
      <c r="AF188" s="266" t="n"/>
      <c r="AG188" s="266" t="n"/>
      <c r="AH188" s="266" t="n"/>
      <c r="AI188" s="266" t="n"/>
      <c r="AJ188" s="266" t="n"/>
      <c r="AK188" s="266" t="n"/>
      <c r="AL188" s="266" t="n"/>
      <c r="AM188" s="266" t="n"/>
      <c r="AN188" s="266" t="n"/>
      <c r="AO188" s="266" t="n"/>
      <c r="AP188" s="266" t="n"/>
      <c r="AQ188" s="266" t="n"/>
      <c r="AR188" s="266" t="n"/>
      <c r="AS188" s="266" t="n"/>
      <c r="AT188" s="266" t="n"/>
      <c r="AU188" s="266" t="n"/>
      <c r="AV188" s="266" t="n"/>
      <c r="AW188" s="266" t="n"/>
      <c r="AX188" s="266" t="n"/>
      <c r="AY188" s="266" t="n"/>
      <c r="AZ188" s="266" t="n"/>
      <c r="BA188" s="266" t="n"/>
      <c r="BB188" s="266" t="n"/>
      <c r="BC188" s="266" t="n"/>
      <c r="BD188" s="266" t="n"/>
      <c r="BE188" s="266" t="n"/>
      <c r="BF188" s="266" t="n"/>
      <c r="BG188" s="266" t="n"/>
      <c r="BH188" s="266" t="n"/>
      <c r="BI188" s="266" t="n"/>
      <c r="BJ188" s="266" t="n"/>
      <c r="BK188" s="266" t="n"/>
      <c r="BL188" s="266" t="n"/>
      <c r="BM188" s="266" t="n"/>
      <c r="BN188" s="266" t="n"/>
      <c r="BO188" s="266" t="n"/>
      <c r="BP188" s="269" t="n"/>
      <c r="BQ188" s="654" t="inlineStr">
        <is>
          <t>2.3.1, 2.3.2</t>
        </is>
      </c>
      <c r="BR188" s="266" t="n"/>
      <c r="BS188" s="269" t="n"/>
      <c r="BT188" s="2" t="n"/>
    </row>
    <row r="189">
      <c r="A189" s="279" t="inlineStr">
        <is>
          <t>СК-6</t>
        </is>
      </c>
      <c r="B189" s="266" t="n"/>
      <c r="C189" s="266" t="n"/>
      <c r="D189" s="264" t="n"/>
      <c r="E189" s="653" t="inlineStr">
        <is>
          <t>Знать принцип работы основного технологического оборудования, владеть приемами проектирования, конструирования, выбора и расчетов технологического оборудования, методами выполнения компоновок технологического оборудования, планов промышленных объектов</t>
        </is>
      </c>
      <c r="F189" s="266" t="n"/>
      <c r="G189" s="266" t="n"/>
      <c r="H189" s="266" t="n"/>
      <c r="I189" s="266" t="n"/>
      <c r="J189" s="266" t="n"/>
      <c r="K189" s="266" t="n"/>
      <c r="L189" s="266" t="n"/>
      <c r="M189" s="266" t="n"/>
      <c r="N189" s="266" t="n"/>
      <c r="O189" s="266" t="n"/>
      <c r="P189" s="266" t="n"/>
      <c r="Q189" s="266" t="n"/>
      <c r="R189" s="266" t="n"/>
      <c r="S189" s="266" t="n"/>
      <c r="T189" s="266" t="n"/>
      <c r="U189" s="266" t="n"/>
      <c r="V189" s="266" t="n"/>
      <c r="W189" s="266" t="n"/>
      <c r="X189" s="266" t="n"/>
      <c r="Y189" s="266" t="n"/>
      <c r="Z189" s="266" t="n"/>
      <c r="AA189" s="266" t="n"/>
      <c r="AB189" s="266" t="n"/>
      <c r="AC189" s="266" t="n"/>
      <c r="AD189" s="266" t="n"/>
      <c r="AE189" s="266" t="n"/>
      <c r="AF189" s="266" t="n"/>
      <c r="AG189" s="266" t="n"/>
      <c r="AH189" s="266" t="n"/>
      <c r="AI189" s="266" t="n"/>
      <c r="AJ189" s="266" t="n"/>
      <c r="AK189" s="266" t="n"/>
      <c r="AL189" s="266" t="n"/>
      <c r="AM189" s="266" t="n"/>
      <c r="AN189" s="266" t="n"/>
      <c r="AO189" s="266" t="n"/>
      <c r="AP189" s="266" t="n"/>
      <c r="AQ189" s="266" t="n"/>
      <c r="AR189" s="266" t="n"/>
      <c r="AS189" s="266" t="n"/>
      <c r="AT189" s="266" t="n"/>
      <c r="AU189" s="266" t="n"/>
      <c r="AV189" s="266" t="n"/>
      <c r="AW189" s="266" t="n"/>
      <c r="AX189" s="266" t="n"/>
      <c r="AY189" s="266" t="n"/>
      <c r="AZ189" s="266" t="n"/>
      <c r="BA189" s="266" t="n"/>
      <c r="BB189" s="266" t="n"/>
      <c r="BC189" s="266" t="n"/>
      <c r="BD189" s="266" t="n"/>
      <c r="BE189" s="266" t="n"/>
      <c r="BF189" s="266" t="n"/>
      <c r="BG189" s="266" t="n"/>
      <c r="BH189" s="266" t="n"/>
      <c r="BI189" s="266" t="n"/>
      <c r="BJ189" s="266" t="n"/>
      <c r="BK189" s="266" t="n"/>
      <c r="BL189" s="266" t="n"/>
      <c r="BM189" s="266" t="n"/>
      <c r="BN189" s="266" t="n"/>
      <c r="BO189" s="266" t="n"/>
      <c r="BP189" s="269" t="n"/>
      <c r="BQ189" s="654" t="inlineStr">
        <is>
          <t>2.3.3</t>
        </is>
      </c>
      <c r="BR189" s="266" t="n"/>
      <c r="BS189" s="269" t="n"/>
      <c r="BT189" s="2" t="n"/>
    </row>
    <row r="190">
      <c r="A190" s="279" t="inlineStr">
        <is>
          <t>СК-7</t>
        </is>
      </c>
      <c r="B190" s="266" t="n"/>
      <c r="C190" s="266" t="n"/>
      <c r="D190" s="264" t="n"/>
      <c r="E190" s="653" t="inlineStr">
        <is>
          <t>Применять знания о структуре химического производства, технологических расчетов для анализа показателей и эффективности химико-технологических процессов</t>
        </is>
      </c>
      <c r="F190" s="266" t="n"/>
      <c r="G190" s="266" t="n"/>
      <c r="H190" s="266" t="n"/>
      <c r="I190" s="266" t="n"/>
      <c r="J190" s="266" t="n"/>
      <c r="K190" s="266" t="n"/>
      <c r="L190" s="266" t="n"/>
      <c r="M190" s="266" t="n"/>
      <c r="N190" s="266" t="n"/>
      <c r="O190" s="266" t="n"/>
      <c r="P190" s="266" t="n"/>
      <c r="Q190" s="266" t="n"/>
      <c r="R190" s="266" t="n"/>
      <c r="S190" s="266" t="n"/>
      <c r="T190" s="266" t="n"/>
      <c r="U190" s="266" t="n"/>
      <c r="V190" s="266" t="n"/>
      <c r="W190" s="266" t="n"/>
      <c r="X190" s="266" t="n"/>
      <c r="Y190" s="266" t="n"/>
      <c r="Z190" s="266" t="n"/>
      <c r="AA190" s="266" t="n"/>
      <c r="AB190" s="266" t="n"/>
      <c r="AC190" s="266" t="n"/>
      <c r="AD190" s="266" t="n"/>
      <c r="AE190" s="266" t="n"/>
      <c r="AF190" s="266" t="n"/>
      <c r="AG190" s="266" t="n"/>
      <c r="AH190" s="266" t="n"/>
      <c r="AI190" s="266" t="n"/>
      <c r="AJ190" s="266" t="n"/>
      <c r="AK190" s="266" t="n"/>
      <c r="AL190" s="266" t="n"/>
      <c r="AM190" s="266" t="n"/>
      <c r="AN190" s="266" t="n"/>
      <c r="AO190" s="266" t="n"/>
      <c r="AP190" s="266" t="n"/>
      <c r="AQ190" s="266" t="n"/>
      <c r="AR190" s="266" t="n"/>
      <c r="AS190" s="266" t="n"/>
      <c r="AT190" s="266" t="n"/>
      <c r="AU190" s="266" t="n"/>
      <c r="AV190" s="266" t="n"/>
      <c r="AW190" s="266" t="n"/>
      <c r="AX190" s="266" t="n"/>
      <c r="AY190" s="266" t="n"/>
      <c r="AZ190" s="266" t="n"/>
      <c r="BA190" s="266" t="n"/>
      <c r="BB190" s="266" t="n"/>
      <c r="BC190" s="266" t="n"/>
      <c r="BD190" s="266" t="n"/>
      <c r="BE190" s="266" t="n"/>
      <c r="BF190" s="266" t="n"/>
      <c r="BG190" s="266" t="n"/>
      <c r="BH190" s="266" t="n"/>
      <c r="BI190" s="266" t="n"/>
      <c r="BJ190" s="266" t="n"/>
      <c r="BK190" s="266" t="n"/>
      <c r="BL190" s="266" t="n"/>
      <c r="BM190" s="266" t="n"/>
      <c r="BN190" s="266" t="n"/>
      <c r="BO190" s="266" t="n"/>
      <c r="BP190" s="269" t="n"/>
      <c r="BQ190" s="654" t="inlineStr">
        <is>
          <t>2.4.1</t>
        </is>
      </c>
      <c r="BR190" s="266" t="n"/>
      <c r="BS190" s="269" t="n"/>
      <c r="BT190" s="2" t="n"/>
    </row>
    <row r="191">
      <c r="A191" s="279" t="inlineStr">
        <is>
          <t>СК-8</t>
        </is>
      </c>
      <c r="B191" s="266" t="n"/>
      <c r="C191" s="266" t="n"/>
      <c r="D191" s="264" t="n"/>
      <c r="E191" s="653" t="inlineStr">
        <is>
          <t>Иметь представление о строении и свойствах минералов и горных пород, владеть навыками их диагностики и классификации</t>
        </is>
      </c>
      <c r="F191" s="266" t="n"/>
      <c r="G191" s="266" t="n"/>
      <c r="H191" s="266" t="n"/>
      <c r="I191" s="266" t="n"/>
      <c r="J191" s="266" t="n"/>
      <c r="K191" s="266" t="n"/>
      <c r="L191" s="266" t="n"/>
      <c r="M191" s="266" t="n"/>
      <c r="N191" s="266" t="n"/>
      <c r="O191" s="266" t="n"/>
      <c r="P191" s="266" t="n"/>
      <c r="Q191" s="266" t="n"/>
      <c r="R191" s="266" t="n"/>
      <c r="S191" s="266" t="n"/>
      <c r="T191" s="266" t="n"/>
      <c r="U191" s="266" t="n"/>
      <c r="V191" s="266" t="n"/>
      <c r="W191" s="266" t="n"/>
      <c r="X191" s="266" t="n"/>
      <c r="Y191" s="266" t="n"/>
      <c r="Z191" s="266" t="n"/>
      <c r="AA191" s="266" t="n"/>
      <c r="AB191" s="266" t="n"/>
      <c r="AC191" s="266" t="n"/>
      <c r="AD191" s="266" t="n"/>
      <c r="AE191" s="266" t="n"/>
      <c r="AF191" s="266" t="n"/>
      <c r="AG191" s="266" t="n"/>
      <c r="AH191" s="266" t="n"/>
      <c r="AI191" s="266" t="n"/>
      <c r="AJ191" s="266" t="n"/>
      <c r="AK191" s="266" t="n"/>
      <c r="AL191" s="266" t="n"/>
      <c r="AM191" s="266" t="n"/>
      <c r="AN191" s="266" t="n"/>
      <c r="AO191" s="266" t="n"/>
      <c r="AP191" s="266" t="n"/>
      <c r="AQ191" s="266" t="n"/>
      <c r="AR191" s="266" t="n"/>
      <c r="AS191" s="266" t="n"/>
      <c r="AT191" s="266" t="n"/>
      <c r="AU191" s="266" t="n"/>
      <c r="AV191" s="266" t="n"/>
      <c r="AW191" s="266" t="n"/>
      <c r="AX191" s="266" t="n"/>
      <c r="AY191" s="266" t="n"/>
      <c r="AZ191" s="266" t="n"/>
      <c r="BA191" s="266" t="n"/>
      <c r="BB191" s="266" t="n"/>
      <c r="BC191" s="266" t="n"/>
      <c r="BD191" s="266" t="n"/>
      <c r="BE191" s="266" t="n"/>
      <c r="BF191" s="266" t="n"/>
      <c r="BG191" s="266" t="n"/>
      <c r="BH191" s="266" t="n"/>
      <c r="BI191" s="266" t="n"/>
      <c r="BJ191" s="266" t="n"/>
      <c r="BK191" s="266" t="n"/>
      <c r="BL191" s="266" t="n"/>
      <c r="BM191" s="266" t="n"/>
      <c r="BN191" s="266" t="n"/>
      <c r="BO191" s="266" t="n"/>
      <c r="BP191" s="269" t="n"/>
      <c r="BQ191" s="654" t="inlineStr">
        <is>
          <t>2.4.2</t>
        </is>
      </c>
      <c r="BR191" s="266" t="n"/>
      <c r="BS191" s="269" t="n"/>
      <c r="BT191" s="2" t="n"/>
    </row>
    <row r="192">
      <c r="A192" s="279" t="inlineStr">
        <is>
          <t>СК-9</t>
        </is>
      </c>
      <c r="B192" s="266" t="n"/>
      <c r="C192" s="266" t="n"/>
      <c r="D192" s="264" t="n"/>
      <c r="E192" s="653" t="inlineStr">
        <is>
          <t xml:space="preserve">Использовать математические описания основных технологических процессов на основе программных продуктов, имитационное моделирование сложных стохастических процессов для решения задач по оптимизации технологических процессов </t>
        </is>
      </c>
      <c r="F192" s="266" t="n"/>
      <c r="G192" s="266" t="n"/>
      <c r="H192" s="266" t="n"/>
      <c r="I192" s="266" t="n"/>
      <c r="J192" s="266" t="n"/>
      <c r="K192" s="266" t="n"/>
      <c r="L192" s="266" t="n"/>
      <c r="M192" s="266" t="n"/>
      <c r="N192" s="266" t="n"/>
      <c r="O192" s="266" t="n"/>
      <c r="P192" s="266" t="n"/>
      <c r="Q192" s="266" t="n"/>
      <c r="R192" s="266" t="n"/>
      <c r="S192" s="266" t="n"/>
      <c r="T192" s="266" t="n"/>
      <c r="U192" s="266" t="n"/>
      <c r="V192" s="266" t="n"/>
      <c r="W192" s="266" t="n"/>
      <c r="X192" s="266" t="n"/>
      <c r="Y192" s="266" t="n"/>
      <c r="Z192" s="266" t="n"/>
      <c r="AA192" s="266" t="n"/>
      <c r="AB192" s="266" t="n"/>
      <c r="AC192" s="266" t="n"/>
      <c r="AD192" s="266" t="n"/>
      <c r="AE192" s="266" t="n"/>
      <c r="AF192" s="266" t="n"/>
      <c r="AG192" s="266" t="n"/>
      <c r="AH192" s="266" t="n"/>
      <c r="AI192" s="266" t="n"/>
      <c r="AJ192" s="266" t="n"/>
      <c r="AK192" s="266" t="n"/>
      <c r="AL192" s="266" t="n"/>
      <c r="AM192" s="266" t="n"/>
      <c r="AN192" s="266" t="n"/>
      <c r="AO192" s="266" t="n"/>
      <c r="AP192" s="266" t="n"/>
      <c r="AQ192" s="266" t="n"/>
      <c r="AR192" s="266" t="n"/>
      <c r="AS192" s="266" t="n"/>
      <c r="AT192" s="266" t="n"/>
      <c r="AU192" s="266" t="n"/>
      <c r="AV192" s="266" t="n"/>
      <c r="AW192" s="266" t="n"/>
      <c r="AX192" s="266" t="n"/>
      <c r="AY192" s="266" t="n"/>
      <c r="AZ192" s="266" t="n"/>
      <c r="BA192" s="266" t="n"/>
      <c r="BB192" s="266" t="n"/>
      <c r="BC192" s="266" t="n"/>
      <c r="BD192" s="266" t="n"/>
      <c r="BE192" s="266" t="n"/>
      <c r="BF192" s="266" t="n"/>
      <c r="BG192" s="266" t="n"/>
      <c r="BH192" s="266" t="n"/>
      <c r="BI192" s="266" t="n"/>
      <c r="BJ192" s="266" t="n"/>
      <c r="BK192" s="266" t="n"/>
      <c r="BL192" s="266" t="n"/>
      <c r="BM192" s="266" t="n"/>
      <c r="BN192" s="266" t="n"/>
      <c r="BO192" s="266" t="n"/>
      <c r="BP192" s="269" t="n"/>
      <c r="BQ192" s="654" t="inlineStr">
        <is>
          <t>2.4.3</t>
        </is>
      </c>
      <c r="BR192" s="266" t="n"/>
      <c r="BS192" s="269" t="n"/>
      <c r="BT192" s="2" t="n"/>
    </row>
    <row r="193">
      <c r="A193" s="279" t="inlineStr">
        <is>
          <t>СК-10</t>
        </is>
      </c>
      <c r="B193" s="266" t="n"/>
      <c r="C193" s="266" t="n"/>
      <c r="D193" s="264" t="n"/>
      <c r="E193" s="653" t="inlineStr">
        <is>
          <t>Анализировать основные теоретические положения построения систем автоматического проектирования и их практического использования в оборудовании и процессах предприятий силикатной отрасли  промышленности</t>
        </is>
      </c>
      <c r="F193" s="266" t="n"/>
      <c r="G193" s="266" t="n"/>
      <c r="H193" s="266" t="n"/>
      <c r="I193" s="266" t="n"/>
      <c r="J193" s="266" t="n"/>
      <c r="K193" s="266" t="n"/>
      <c r="L193" s="266" t="n"/>
      <c r="M193" s="266" t="n"/>
      <c r="N193" s="266" t="n"/>
      <c r="O193" s="266" t="n"/>
      <c r="P193" s="266" t="n"/>
      <c r="Q193" s="266" t="n"/>
      <c r="R193" s="266" t="n"/>
      <c r="S193" s="266" t="n"/>
      <c r="T193" s="266" t="n"/>
      <c r="U193" s="266" t="n"/>
      <c r="V193" s="266" t="n"/>
      <c r="W193" s="266" t="n"/>
      <c r="X193" s="266" t="n"/>
      <c r="Y193" s="266" t="n"/>
      <c r="Z193" s="266" t="n"/>
      <c r="AA193" s="266" t="n"/>
      <c r="AB193" s="266" t="n"/>
      <c r="AC193" s="266" t="n"/>
      <c r="AD193" s="266" t="n"/>
      <c r="AE193" s="266" t="n"/>
      <c r="AF193" s="266" t="n"/>
      <c r="AG193" s="266" t="n"/>
      <c r="AH193" s="266" t="n"/>
      <c r="AI193" s="266" t="n"/>
      <c r="AJ193" s="266" t="n"/>
      <c r="AK193" s="266" t="n"/>
      <c r="AL193" s="266" t="n"/>
      <c r="AM193" s="266" t="n"/>
      <c r="AN193" s="266" t="n"/>
      <c r="AO193" s="266" t="n"/>
      <c r="AP193" s="266" t="n"/>
      <c r="AQ193" s="266" t="n"/>
      <c r="AR193" s="266" t="n"/>
      <c r="AS193" s="266" t="n"/>
      <c r="AT193" s="266" t="n"/>
      <c r="AU193" s="266" t="n"/>
      <c r="AV193" s="266" t="n"/>
      <c r="AW193" s="266" t="n"/>
      <c r="AX193" s="266" t="n"/>
      <c r="AY193" s="266" t="n"/>
      <c r="AZ193" s="266" t="n"/>
      <c r="BA193" s="266" t="n"/>
      <c r="BB193" s="266" t="n"/>
      <c r="BC193" s="266" t="n"/>
      <c r="BD193" s="266" t="n"/>
      <c r="BE193" s="266" t="n"/>
      <c r="BF193" s="266" t="n"/>
      <c r="BG193" s="266" t="n"/>
      <c r="BH193" s="266" t="n"/>
      <c r="BI193" s="266" t="n"/>
      <c r="BJ193" s="266" t="n"/>
      <c r="BK193" s="266" t="n"/>
      <c r="BL193" s="266" t="n"/>
      <c r="BM193" s="266" t="n"/>
      <c r="BN193" s="266" t="n"/>
      <c r="BO193" s="266" t="n"/>
      <c r="BP193" s="269" t="n"/>
      <c r="BQ193" s="654" t="inlineStr">
        <is>
          <t>2.4.4</t>
        </is>
      </c>
      <c r="BR193" s="266" t="n"/>
      <c r="BS193" s="269" t="n"/>
      <c r="BT193" s="2" t="n"/>
    </row>
    <row r="194">
      <c r="A194" s="674" t="inlineStr">
        <is>
          <t>СК-11</t>
        </is>
      </c>
      <c r="B194" s="266" t="n"/>
      <c r="C194" s="266" t="n"/>
      <c r="D194" s="264" t="n"/>
      <c r="E194" s="653" t="inlineStr">
        <is>
          <t>Владеть методами управления тепловыми процессами в технологии силикатных материалов</t>
        </is>
      </c>
      <c r="F194" s="266" t="n"/>
      <c r="G194" s="266" t="n"/>
      <c r="H194" s="266" t="n"/>
      <c r="I194" s="266" t="n"/>
      <c r="J194" s="266" t="n"/>
      <c r="K194" s="266" t="n"/>
      <c r="L194" s="266" t="n"/>
      <c r="M194" s="266" t="n"/>
      <c r="N194" s="266" t="n"/>
      <c r="O194" s="266" t="n"/>
      <c r="P194" s="266" t="n"/>
      <c r="Q194" s="266" t="n"/>
      <c r="R194" s="266" t="n"/>
      <c r="S194" s="266" t="n"/>
      <c r="T194" s="266" t="n"/>
      <c r="U194" s="266" t="n"/>
      <c r="V194" s="266" t="n"/>
      <c r="W194" s="266" t="n"/>
      <c r="X194" s="266" t="n"/>
      <c r="Y194" s="266" t="n"/>
      <c r="Z194" s="266" t="n"/>
      <c r="AA194" s="266" t="n"/>
      <c r="AB194" s="266" t="n"/>
      <c r="AC194" s="266" t="n"/>
      <c r="AD194" s="266" t="n"/>
      <c r="AE194" s="266" t="n"/>
      <c r="AF194" s="266" t="n"/>
      <c r="AG194" s="266" t="n"/>
      <c r="AH194" s="266" t="n"/>
      <c r="AI194" s="266" t="n"/>
      <c r="AJ194" s="266" t="n"/>
      <c r="AK194" s="266" t="n"/>
      <c r="AL194" s="266" t="n"/>
      <c r="AM194" s="266" t="n"/>
      <c r="AN194" s="266" t="n"/>
      <c r="AO194" s="266" t="n"/>
      <c r="AP194" s="266" t="n"/>
      <c r="AQ194" s="266" t="n"/>
      <c r="AR194" s="266" t="n"/>
      <c r="AS194" s="266" t="n"/>
      <c r="AT194" s="266" t="n"/>
      <c r="AU194" s="266" t="n"/>
      <c r="AV194" s="266" t="n"/>
      <c r="AW194" s="266" t="n"/>
      <c r="AX194" s="266" t="n"/>
      <c r="AY194" s="266" t="n"/>
      <c r="AZ194" s="266" t="n"/>
      <c r="BA194" s="266" t="n"/>
      <c r="BB194" s="266" t="n"/>
      <c r="BC194" s="266" t="n"/>
      <c r="BD194" s="266" t="n"/>
      <c r="BE194" s="266" t="n"/>
      <c r="BF194" s="266" t="n"/>
      <c r="BG194" s="266" t="n"/>
      <c r="BH194" s="266" t="n"/>
      <c r="BI194" s="266" t="n"/>
      <c r="BJ194" s="266" t="n"/>
      <c r="BK194" s="266" t="n"/>
      <c r="BL194" s="266" t="n"/>
      <c r="BM194" s="266" t="n"/>
      <c r="BN194" s="266" t="n"/>
      <c r="BO194" s="266" t="n"/>
      <c r="BP194" s="269" t="n"/>
      <c r="BQ194" s="675" t="inlineStr">
        <is>
          <t>2.4.4</t>
        </is>
      </c>
      <c r="BR194" s="266" t="n"/>
      <c r="BS194" s="269" t="n"/>
      <c r="BT194" s="2" t="n"/>
    </row>
    <row r="195">
      <c r="A195" s="279" t="inlineStr">
        <is>
          <t>СК-12</t>
        </is>
      </c>
      <c r="B195" s="266" t="n"/>
      <c r="C195" s="266" t="n"/>
      <c r="D195" s="264" t="n"/>
      <c r="E195" s="653" t="inlineStr">
        <is>
          <t>Использовать тенденции развития современных форм производства для оценки эффективности проектных, технологических и других решений, а также экономических результатов деятельности предприятия</t>
        </is>
      </c>
      <c r="F195" s="266" t="n"/>
      <c r="G195" s="266" t="n"/>
      <c r="H195" s="266" t="n"/>
      <c r="I195" s="266" t="n"/>
      <c r="J195" s="266" t="n"/>
      <c r="K195" s="266" t="n"/>
      <c r="L195" s="266" t="n"/>
      <c r="M195" s="266" t="n"/>
      <c r="N195" s="266" t="n"/>
      <c r="O195" s="266" t="n"/>
      <c r="P195" s="266" t="n"/>
      <c r="Q195" s="266" t="n"/>
      <c r="R195" s="266" t="n"/>
      <c r="S195" s="266" t="n"/>
      <c r="T195" s="266" t="n"/>
      <c r="U195" s="266" t="n"/>
      <c r="V195" s="266" t="n"/>
      <c r="W195" s="266" t="n"/>
      <c r="X195" s="266" t="n"/>
      <c r="Y195" s="266" t="n"/>
      <c r="Z195" s="266" t="n"/>
      <c r="AA195" s="266" t="n"/>
      <c r="AB195" s="266" t="n"/>
      <c r="AC195" s="266" t="n"/>
      <c r="AD195" s="266" t="n"/>
      <c r="AE195" s="266" t="n"/>
      <c r="AF195" s="266" t="n"/>
      <c r="AG195" s="266" t="n"/>
      <c r="AH195" s="266" t="n"/>
      <c r="AI195" s="266" t="n"/>
      <c r="AJ195" s="266" t="n"/>
      <c r="AK195" s="266" t="n"/>
      <c r="AL195" s="266" t="n"/>
      <c r="AM195" s="266" t="n"/>
      <c r="AN195" s="266" t="n"/>
      <c r="AO195" s="266" t="n"/>
      <c r="AP195" s="266" t="n"/>
      <c r="AQ195" s="266" t="n"/>
      <c r="AR195" s="266" t="n"/>
      <c r="AS195" s="266" t="n"/>
      <c r="AT195" s="266" t="n"/>
      <c r="AU195" s="266" t="n"/>
      <c r="AV195" s="266" t="n"/>
      <c r="AW195" s="266" t="n"/>
      <c r="AX195" s="266" t="n"/>
      <c r="AY195" s="266" t="n"/>
      <c r="AZ195" s="266" t="n"/>
      <c r="BA195" s="266" t="n"/>
      <c r="BB195" s="266" t="n"/>
      <c r="BC195" s="266" t="n"/>
      <c r="BD195" s="266" t="n"/>
      <c r="BE195" s="266" t="n"/>
      <c r="BF195" s="266" t="n"/>
      <c r="BG195" s="266" t="n"/>
      <c r="BH195" s="266" t="n"/>
      <c r="BI195" s="266" t="n"/>
      <c r="BJ195" s="266" t="n"/>
      <c r="BK195" s="266" t="n"/>
      <c r="BL195" s="266" t="n"/>
      <c r="BM195" s="266" t="n"/>
      <c r="BN195" s="266" t="n"/>
      <c r="BO195" s="266" t="n"/>
      <c r="BP195" s="269" t="n"/>
      <c r="BQ195" s="654" t="inlineStr">
        <is>
          <t>2.5</t>
        </is>
      </c>
      <c r="BR195" s="266" t="n"/>
      <c r="BS195" s="269" t="n"/>
      <c r="BT195" s="2" t="n"/>
    </row>
    <row r="196">
      <c r="A196" s="279" t="inlineStr">
        <is>
          <t>СК-14</t>
        </is>
      </c>
      <c r="B196" s="266" t="n"/>
      <c r="C196" s="266" t="n"/>
      <c r="D196" s="264" t="n"/>
      <c r="E196" s="653" t="inlineStr">
        <is>
          <t xml:space="preserve">Применять базовые научно-теоретические знания для обоснования технологических режимов химических процессов в технологии тугоплавких неметаллических и силикатных материалов, разрабатывать технологические схемы с использованием инновационных энергоэффективных и ресурсосберегающих методов </t>
        </is>
      </c>
      <c r="F196" s="266" t="n"/>
      <c r="G196" s="266" t="n"/>
      <c r="H196" s="266" t="n"/>
      <c r="I196" s="266" t="n"/>
      <c r="J196" s="266" t="n"/>
      <c r="K196" s="266" t="n"/>
      <c r="L196" s="266" t="n"/>
      <c r="M196" s="266" t="n"/>
      <c r="N196" s="266" t="n"/>
      <c r="O196" s="266" t="n"/>
      <c r="P196" s="266" t="n"/>
      <c r="Q196" s="266" t="n"/>
      <c r="R196" s="266" t="n"/>
      <c r="S196" s="266" t="n"/>
      <c r="T196" s="266" t="n"/>
      <c r="U196" s="266" t="n"/>
      <c r="V196" s="266" t="n"/>
      <c r="W196" s="266" t="n"/>
      <c r="X196" s="266" t="n"/>
      <c r="Y196" s="266" t="n"/>
      <c r="Z196" s="266" t="n"/>
      <c r="AA196" s="266" t="n"/>
      <c r="AB196" s="266" t="n"/>
      <c r="AC196" s="266" t="n"/>
      <c r="AD196" s="266" t="n"/>
      <c r="AE196" s="266" t="n"/>
      <c r="AF196" s="266" t="n"/>
      <c r="AG196" s="266" t="n"/>
      <c r="AH196" s="266" t="n"/>
      <c r="AI196" s="266" t="n"/>
      <c r="AJ196" s="266" t="n"/>
      <c r="AK196" s="266" t="n"/>
      <c r="AL196" s="266" t="n"/>
      <c r="AM196" s="266" t="n"/>
      <c r="AN196" s="266" t="n"/>
      <c r="AO196" s="266" t="n"/>
      <c r="AP196" s="266" t="n"/>
      <c r="AQ196" s="266" t="n"/>
      <c r="AR196" s="266" t="n"/>
      <c r="AS196" s="266" t="n"/>
      <c r="AT196" s="266" t="n"/>
      <c r="AU196" s="266" t="n"/>
      <c r="AV196" s="266" t="n"/>
      <c r="AW196" s="266" t="n"/>
      <c r="AX196" s="266" t="n"/>
      <c r="AY196" s="266" t="n"/>
      <c r="AZ196" s="266" t="n"/>
      <c r="BA196" s="266" t="n"/>
      <c r="BB196" s="266" t="n"/>
      <c r="BC196" s="266" t="n"/>
      <c r="BD196" s="266" t="n"/>
      <c r="BE196" s="266" t="n"/>
      <c r="BF196" s="266" t="n"/>
      <c r="BG196" s="266" t="n"/>
      <c r="BH196" s="266" t="n"/>
      <c r="BI196" s="266" t="n"/>
      <c r="BJ196" s="266" t="n"/>
      <c r="BK196" s="266" t="n"/>
      <c r="BL196" s="266" t="n"/>
      <c r="BM196" s="266" t="n"/>
      <c r="BN196" s="266" t="n"/>
      <c r="BO196" s="266" t="n"/>
      <c r="BP196" s="269" t="n"/>
      <c r="BQ196" s="654" t="inlineStr">
        <is>
          <t>2.6</t>
        </is>
      </c>
      <c r="BR196" s="266" t="n"/>
      <c r="BS196" s="269" t="n"/>
      <c r="BT196" s="2" t="n"/>
    </row>
    <row r="197">
      <c r="A197" s="279" t="inlineStr">
        <is>
          <t>СК-19</t>
        </is>
      </c>
      <c r="B197" s="266" t="n"/>
      <c r="C197" s="266" t="n"/>
      <c r="D197" s="264" t="n"/>
      <c r="E197" s="653" t="inlineStr">
        <is>
          <t xml:space="preserve">Анализировать сырьевую базу промышленности, существующие и перспективные источники минерального сырья Республики Беларусь, знать основы технологии кондиционирования сырья </t>
        </is>
      </c>
      <c r="F197" s="266" t="n"/>
      <c r="G197" s="266" t="n"/>
      <c r="H197" s="266" t="n"/>
      <c r="I197" s="266" t="n"/>
      <c r="J197" s="266" t="n"/>
      <c r="K197" s="266" t="n"/>
      <c r="L197" s="266" t="n"/>
      <c r="M197" s="266" t="n"/>
      <c r="N197" s="266" t="n"/>
      <c r="O197" s="266" t="n"/>
      <c r="P197" s="266" t="n"/>
      <c r="Q197" s="266" t="n"/>
      <c r="R197" s="266" t="n"/>
      <c r="S197" s="266" t="n"/>
      <c r="T197" s="266" t="n"/>
      <c r="U197" s="266" t="n"/>
      <c r="V197" s="266" t="n"/>
      <c r="W197" s="266" t="n"/>
      <c r="X197" s="266" t="n"/>
      <c r="Y197" s="266" t="n"/>
      <c r="Z197" s="266" t="n"/>
      <c r="AA197" s="266" t="n"/>
      <c r="AB197" s="266" t="n"/>
      <c r="AC197" s="266" t="n"/>
      <c r="AD197" s="266" t="n"/>
      <c r="AE197" s="266" t="n"/>
      <c r="AF197" s="266" t="n"/>
      <c r="AG197" s="266" t="n"/>
      <c r="AH197" s="266" t="n"/>
      <c r="AI197" s="266" t="n"/>
      <c r="AJ197" s="266" t="n"/>
      <c r="AK197" s="266" t="n"/>
      <c r="AL197" s="266" t="n"/>
      <c r="AM197" s="266" t="n"/>
      <c r="AN197" s="266" t="n"/>
      <c r="AO197" s="266" t="n"/>
      <c r="AP197" s="266" t="n"/>
      <c r="AQ197" s="266" t="n"/>
      <c r="AR197" s="266" t="n"/>
      <c r="AS197" s="266" t="n"/>
      <c r="AT197" s="266" t="n"/>
      <c r="AU197" s="266" t="n"/>
      <c r="AV197" s="266" t="n"/>
      <c r="AW197" s="266" t="n"/>
      <c r="AX197" s="266" t="n"/>
      <c r="AY197" s="266" t="n"/>
      <c r="AZ197" s="266" t="n"/>
      <c r="BA197" s="266" t="n"/>
      <c r="BB197" s="266" t="n"/>
      <c r="BC197" s="266" t="n"/>
      <c r="BD197" s="266" t="n"/>
      <c r="BE197" s="266" t="n"/>
      <c r="BF197" s="266" t="n"/>
      <c r="BG197" s="266" t="n"/>
      <c r="BH197" s="266" t="n"/>
      <c r="BI197" s="266" t="n"/>
      <c r="BJ197" s="266" t="n"/>
      <c r="BK197" s="266" t="n"/>
      <c r="BL197" s="266" t="n"/>
      <c r="BM197" s="266" t="n"/>
      <c r="BN197" s="266" t="n"/>
      <c r="BO197" s="266" t="n"/>
      <c r="BP197" s="269" t="n"/>
      <c r="BQ197" s="654" t="inlineStr">
        <is>
          <t>2.9.1</t>
        </is>
      </c>
      <c r="BR197" s="266" t="n"/>
      <c r="BS197" s="269" t="n"/>
      <c r="BT197" s="2" t="n"/>
    </row>
    <row r="198">
      <c r="A198" s="279" t="inlineStr">
        <is>
          <t>СК-20</t>
        </is>
      </c>
      <c r="B198" s="266" t="n"/>
      <c r="C198" s="266" t="n"/>
      <c r="D198" s="264" t="n"/>
      <c r="E198" s="653" t="inlineStr">
        <is>
          <t>Владеть нормативно-технической базой по основным видам выпускаемой продукции строительного и технического назначения, включая стандартизированные методы определения основных эксплуатационных и физико-химических свойств</t>
        </is>
      </c>
      <c r="F198" s="266" t="n"/>
      <c r="G198" s="266" t="n"/>
      <c r="H198" s="266" t="n"/>
      <c r="I198" s="266" t="n"/>
      <c r="J198" s="266" t="n"/>
      <c r="K198" s="266" t="n"/>
      <c r="L198" s="266" t="n"/>
      <c r="M198" s="266" t="n"/>
      <c r="N198" s="266" t="n"/>
      <c r="O198" s="266" t="n"/>
      <c r="P198" s="266" t="n"/>
      <c r="Q198" s="266" t="n"/>
      <c r="R198" s="266" t="n"/>
      <c r="S198" s="266" t="n"/>
      <c r="T198" s="266" t="n"/>
      <c r="U198" s="266" t="n"/>
      <c r="V198" s="266" t="n"/>
      <c r="W198" s="266" t="n"/>
      <c r="X198" s="266" t="n"/>
      <c r="Y198" s="266" t="n"/>
      <c r="Z198" s="266" t="n"/>
      <c r="AA198" s="266" t="n"/>
      <c r="AB198" s="266" t="n"/>
      <c r="AC198" s="266" t="n"/>
      <c r="AD198" s="266" t="n"/>
      <c r="AE198" s="266" t="n"/>
      <c r="AF198" s="266" t="n"/>
      <c r="AG198" s="266" t="n"/>
      <c r="AH198" s="266" t="n"/>
      <c r="AI198" s="266" t="n"/>
      <c r="AJ198" s="266" t="n"/>
      <c r="AK198" s="266" t="n"/>
      <c r="AL198" s="266" t="n"/>
      <c r="AM198" s="266" t="n"/>
      <c r="AN198" s="266" t="n"/>
      <c r="AO198" s="266" t="n"/>
      <c r="AP198" s="266" t="n"/>
      <c r="AQ198" s="266" t="n"/>
      <c r="AR198" s="266" t="n"/>
      <c r="AS198" s="266" t="n"/>
      <c r="AT198" s="266" t="n"/>
      <c r="AU198" s="266" t="n"/>
      <c r="AV198" s="266" t="n"/>
      <c r="AW198" s="266" t="n"/>
      <c r="AX198" s="266" t="n"/>
      <c r="AY198" s="266" t="n"/>
      <c r="AZ198" s="266" t="n"/>
      <c r="BA198" s="266" t="n"/>
      <c r="BB198" s="266" t="n"/>
      <c r="BC198" s="266" t="n"/>
      <c r="BD198" s="266" t="n"/>
      <c r="BE198" s="266" t="n"/>
      <c r="BF198" s="266" t="n"/>
      <c r="BG198" s="266" t="n"/>
      <c r="BH198" s="266" t="n"/>
      <c r="BI198" s="266" t="n"/>
      <c r="BJ198" s="266" t="n"/>
      <c r="BK198" s="266" t="n"/>
      <c r="BL198" s="266" t="n"/>
      <c r="BM198" s="266" t="n"/>
      <c r="BN198" s="266" t="n"/>
      <c r="BO198" s="266" t="n"/>
      <c r="BP198" s="269" t="n"/>
      <c r="BQ198" s="654" t="inlineStr">
        <is>
          <t>2.9.6</t>
        </is>
      </c>
      <c r="BR198" s="266" t="n"/>
      <c r="BS198" s="269" t="n"/>
      <c r="BT198" s="2" t="n"/>
    </row>
    <row r="199">
      <c r="A199" s="394" t="inlineStr">
        <is>
          <t>СК-21</t>
        </is>
      </c>
      <c r="B199" s="291" t="n"/>
      <c r="C199" s="291" t="n"/>
      <c r="D199" s="329" t="n"/>
      <c r="E199" s="653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99" s="266" t="n"/>
      <c r="G199" s="266" t="n"/>
      <c r="H199" s="266" t="n"/>
      <c r="I199" s="266" t="n"/>
      <c r="J199" s="266" t="n"/>
      <c r="K199" s="266" t="n"/>
      <c r="L199" s="266" t="n"/>
      <c r="M199" s="266" t="n"/>
      <c r="N199" s="266" t="n"/>
      <c r="O199" s="266" t="n"/>
      <c r="P199" s="266" t="n"/>
      <c r="Q199" s="266" t="n"/>
      <c r="R199" s="266" t="n"/>
      <c r="S199" s="266" t="n"/>
      <c r="T199" s="266" t="n"/>
      <c r="U199" s="266" t="n"/>
      <c r="V199" s="266" t="n"/>
      <c r="W199" s="266" t="n"/>
      <c r="X199" s="266" t="n"/>
      <c r="Y199" s="266" t="n"/>
      <c r="Z199" s="266" t="n"/>
      <c r="AA199" s="266" t="n"/>
      <c r="AB199" s="266" t="n"/>
      <c r="AC199" s="266" t="n"/>
      <c r="AD199" s="266" t="n"/>
      <c r="AE199" s="266" t="n"/>
      <c r="AF199" s="266" t="n"/>
      <c r="AG199" s="266" t="n"/>
      <c r="AH199" s="266" t="n"/>
      <c r="AI199" s="266" t="n"/>
      <c r="AJ199" s="266" t="n"/>
      <c r="AK199" s="266" t="n"/>
      <c r="AL199" s="266" t="n"/>
      <c r="AM199" s="266" t="n"/>
      <c r="AN199" s="266" t="n"/>
      <c r="AO199" s="266" t="n"/>
      <c r="AP199" s="266" t="n"/>
      <c r="AQ199" s="266" t="n"/>
      <c r="AR199" s="266" t="n"/>
      <c r="AS199" s="266" t="n"/>
      <c r="AT199" s="266" t="n"/>
      <c r="AU199" s="266" t="n"/>
      <c r="AV199" s="266" t="n"/>
      <c r="AW199" s="266" t="n"/>
      <c r="AX199" s="266" t="n"/>
      <c r="AY199" s="266" t="n"/>
      <c r="AZ199" s="266" t="n"/>
      <c r="BA199" s="266" t="n"/>
      <c r="BB199" s="266" t="n"/>
      <c r="BC199" s="266" t="n"/>
      <c r="BD199" s="266" t="n"/>
      <c r="BE199" s="266" t="n"/>
      <c r="BF199" s="266" t="n"/>
      <c r="BG199" s="266" t="n"/>
      <c r="BH199" s="266" t="n"/>
      <c r="BI199" s="266" t="n"/>
      <c r="BJ199" s="266" t="n"/>
      <c r="BK199" s="266" t="n"/>
      <c r="BL199" s="266" t="n"/>
      <c r="BM199" s="266" t="n"/>
      <c r="BN199" s="266" t="n"/>
      <c r="BO199" s="266" t="n"/>
      <c r="BP199" s="269" t="n"/>
      <c r="BQ199" s="654" t="inlineStr">
        <is>
          <t>2.13.2</t>
        </is>
      </c>
      <c r="BR199" s="266" t="n"/>
      <c r="BS199" s="269" t="n"/>
      <c r="BT199" s="2" t="n"/>
    </row>
    <row r="200">
      <c r="A200" s="394" t="inlineStr">
        <is>
          <t>СК-22</t>
        </is>
      </c>
      <c r="B200" s="291" t="n"/>
      <c r="C200" s="291" t="n"/>
      <c r="D200" s="329" t="n"/>
      <c r="E200" s="653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200" s="266" t="n"/>
      <c r="G200" s="266" t="n"/>
      <c r="H200" s="266" t="n"/>
      <c r="I200" s="266" t="n"/>
      <c r="J200" s="266" t="n"/>
      <c r="K200" s="266" t="n"/>
      <c r="L200" s="266" t="n"/>
      <c r="M200" s="266" t="n"/>
      <c r="N200" s="266" t="n"/>
      <c r="O200" s="266" t="n"/>
      <c r="P200" s="266" t="n"/>
      <c r="Q200" s="266" t="n"/>
      <c r="R200" s="266" t="n"/>
      <c r="S200" s="266" t="n"/>
      <c r="T200" s="266" t="n"/>
      <c r="U200" s="266" t="n"/>
      <c r="V200" s="266" t="n"/>
      <c r="W200" s="266" t="n"/>
      <c r="X200" s="266" t="n"/>
      <c r="Y200" s="266" t="n"/>
      <c r="Z200" s="266" t="n"/>
      <c r="AA200" s="266" t="n"/>
      <c r="AB200" s="266" t="n"/>
      <c r="AC200" s="266" t="n"/>
      <c r="AD200" s="266" t="n"/>
      <c r="AE200" s="266" t="n"/>
      <c r="AF200" s="266" t="n"/>
      <c r="AG200" s="266" t="n"/>
      <c r="AH200" s="266" t="n"/>
      <c r="AI200" s="266" t="n"/>
      <c r="AJ200" s="266" t="n"/>
      <c r="AK200" s="266" t="n"/>
      <c r="AL200" s="266" t="n"/>
      <c r="AM200" s="266" t="n"/>
      <c r="AN200" s="266" t="n"/>
      <c r="AO200" s="266" t="n"/>
      <c r="AP200" s="266" t="n"/>
      <c r="AQ200" s="266" t="n"/>
      <c r="AR200" s="266" t="n"/>
      <c r="AS200" s="266" t="n"/>
      <c r="AT200" s="266" t="n"/>
      <c r="AU200" s="266" t="n"/>
      <c r="AV200" s="266" t="n"/>
      <c r="AW200" s="266" t="n"/>
      <c r="AX200" s="266" t="n"/>
      <c r="AY200" s="266" t="n"/>
      <c r="AZ200" s="266" t="n"/>
      <c r="BA200" s="266" t="n"/>
      <c r="BB200" s="266" t="n"/>
      <c r="BC200" s="266" t="n"/>
      <c r="BD200" s="266" t="n"/>
      <c r="BE200" s="266" t="n"/>
      <c r="BF200" s="266" t="n"/>
      <c r="BG200" s="266" t="n"/>
      <c r="BH200" s="266" t="n"/>
      <c r="BI200" s="266" t="n"/>
      <c r="BJ200" s="266" t="n"/>
      <c r="BK200" s="266" t="n"/>
      <c r="BL200" s="266" t="n"/>
      <c r="BM200" s="266" t="n"/>
      <c r="BN200" s="266" t="n"/>
      <c r="BO200" s="266" t="n"/>
      <c r="BP200" s="269" t="n"/>
      <c r="BQ200" s="654" t="inlineStr">
        <is>
          <t>2.13.3</t>
        </is>
      </c>
      <c r="BR200" s="266" t="n"/>
      <c r="BS200" s="269" t="n"/>
      <c r="BT200" s="2" t="n"/>
    </row>
    <row r="201">
      <c r="A201" s="279" t="inlineStr">
        <is>
          <t>СК-23</t>
        </is>
      </c>
      <c r="B201" s="266" t="n"/>
      <c r="C201" s="266" t="n"/>
      <c r="D201" s="264" t="n"/>
      <c r="E201" s="653" t="inlineStr">
        <is>
          <t xml:space="preserve">Работать с научной, нормативно-справочной и специальной литературой в области производства неорганических веществ и материалов, проводить исследования новых технологий, проектов и решений с целью оценки их инновационного потенциала </t>
        </is>
      </c>
      <c r="F201" s="266" t="n"/>
      <c r="G201" s="266" t="n"/>
      <c r="H201" s="266" t="n"/>
      <c r="I201" s="266" t="n"/>
      <c r="J201" s="266" t="n"/>
      <c r="K201" s="266" t="n"/>
      <c r="L201" s="266" t="n"/>
      <c r="M201" s="266" t="n"/>
      <c r="N201" s="266" t="n"/>
      <c r="O201" s="266" t="n"/>
      <c r="P201" s="266" t="n"/>
      <c r="Q201" s="266" t="n"/>
      <c r="R201" s="266" t="n"/>
      <c r="S201" s="266" t="n"/>
      <c r="T201" s="266" t="n"/>
      <c r="U201" s="266" t="n"/>
      <c r="V201" s="266" t="n"/>
      <c r="W201" s="266" t="n"/>
      <c r="X201" s="266" t="n"/>
      <c r="Y201" s="266" t="n"/>
      <c r="Z201" s="266" t="n"/>
      <c r="AA201" s="266" t="n"/>
      <c r="AB201" s="266" t="n"/>
      <c r="AC201" s="266" t="n"/>
      <c r="AD201" s="266" t="n"/>
      <c r="AE201" s="266" t="n"/>
      <c r="AF201" s="266" t="n"/>
      <c r="AG201" s="266" t="n"/>
      <c r="AH201" s="266" t="n"/>
      <c r="AI201" s="266" t="n"/>
      <c r="AJ201" s="266" t="n"/>
      <c r="AK201" s="266" t="n"/>
      <c r="AL201" s="266" t="n"/>
      <c r="AM201" s="266" t="n"/>
      <c r="AN201" s="266" t="n"/>
      <c r="AO201" s="266" t="n"/>
      <c r="AP201" s="266" t="n"/>
      <c r="AQ201" s="266" t="n"/>
      <c r="AR201" s="266" t="n"/>
      <c r="AS201" s="266" t="n"/>
      <c r="AT201" s="266" t="n"/>
      <c r="AU201" s="266" t="n"/>
      <c r="AV201" s="266" t="n"/>
      <c r="AW201" s="266" t="n"/>
      <c r="AX201" s="266" t="n"/>
      <c r="AY201" s="266" t="n"/>
      <c r="AZ201" s="266" t="n"/>
      <c r="BA201" s="266" t="n"/>
      <c r="BB201" s="266" t="n"/>
      <c r="BC201" s="266" t="n"/>
      <c r="BD201" s="266" t="n"/>
      <c r="BE201" s="266" t="n"/>
      <c r="BF201" s="266" t="n"/>
      <c r="BG201" s="266" t="n"/>
      <c r="BH201" s="266" t="n"/>
      <c r="BI201" s="266" t="n"/>
      <c r="BJ201" s="266" t="n"/>
      <c r="BK201" s="266" t="n"/>
      <c r="BL201" s="266" t="n"/>
      <c r="BM201" s="266" t="n"/>
      <c r="BN201" s="266" t="n"/>
      <c r="BO201" s="266" t="n"/>
      <c r="BP201" s="269" t="n"/>
      <c r="BQ201" s="654" t="inlineStr">
        <is>
          <t>2.7</t>
        </is>
      </c>
      <c r="BR201" s="266" t="n"/>
      <c r="BS201" s="269" t="n"/>
      <c r="BT201" s="2" t="n"/>
    </row>
    <row r="202">
      <c r="A202" s="279" t="inlineStr">
        <is>
          <t>СК-24</t>
        </is>
      </c>
      <c r="B202" s="266" t="n"/>
      <c r="C202" s="266" t="n"/>
      <c r="D202" s="264" t="n"/>
      <c r="E202" s="653" t="inlineStr">
        <is>
          <t>Анализировать товарную, ценовую, сбытовую и коммуникационную стратегию предприятия для управления движением материальных потоков в процессе закупки сырья и материалов и распределения готовой продукции</t>
        </is>
      </c>
      <c r="F202" s="266" t="n"/>
      <c r="G202" s="266" t="n"/>
      <c r="H202" s="266" t="n"/>
      <c r="I202" s="266" t="n"/>
      <c r="J202" s="266" t="n"/>
      <c r="K202" s="266" t="n"/>
      <c r="L202" s="266" t="n"/>
      <c r="M202" s="266" t="n"/>
      <c r="N202" s="266" t="n"/>
      <c r="O202" s="266" t="n"/>
      <c r="P202" s="266" t="n"/>
      <c r="Q202" s="266" t="n"/>
      <c r="R202" s="266" t="n"/>
      <c r="S202" s="266" t="n"/>
      <c r="T202" s="266" t="n"/>
      <c r="U202" s="266" t="n"/>
      <c r="V202" s="266" t="n"/>
      <c r="W202" s="266" t="n"/>
      <c r="X202" s="266" t="n"/>
      <c r="Y202" s="266" t="n"/>
      <c r="Z202" s="266" t="n"/>
      <c r="AA202" s="266" t="n"/>
      <c r="AB202" s="266" t="n"/>
      <c r="AC202" s="266" t="n"/>
      <c r="AD202" s="266" t="n"/>
      <c r="AE202" s="266" t="n"/>
      <c r="AF202" s="266" t="n"/>
      <c r="AG202" s="266" t="n"/>
      <c r="AH202" s="266" t="n"/>
      <c r="AI202" s="266" t="n"/>
      <c r="AJ202" s="266" t="n"/>
      <c r="AK202" s="266" t="n"/>
      <c r="AL202" s="266" t="n"/>
      <c r="AM202" s="266" t="n"/>
      <c r="AN202" s="266" t="n"/>
      <c r="AO202" s="266" t="n"/>
      <c r="AP202" s="266" t="n"/>
      <c r="AQ202" s="266" t="n"/>
      <c r="AR202" s="266" t="n"/>
      <c r="AS202" s="266" t="n"/>
      <c r="AT202" s="266" t="n"/>
      <c r="AU202" s="266" t="n"/>
      <c r="AV202" s="266" t="n"/>
      <c r="AW202" s="266" t="n"/>
      <c r="AX202" s="266" t="n"/>
      <c r="AY202" s="266" t="n"/>
      <c r="AZ202" s="266" t="n"/>
      <c r="BA202" s="266" t="n"/>
      <c r="BB202" s="266" t="n"/>
      <c r="BC202" s="266" t="n"/>
      <c r="BD202" s="266" t="n"/>
      <c r="BE202" s="266" t="n"/>
      <c r="BF202" s="266" t="n"/>
      <c r="BG202" s="266" t="n"/>
      <c r="BH202" s="266" t="n"/>
      <c r="BI202" s="266" t="n"/>
      <c r="BJ202" s="266" t="n"/>
      <c r="BK202" s="266" t="n"/>
      <c r="BL202" s="266" t="n"/>
      <c r="BM202" s="266" t="n"/>
      <c r="BN202" s="266" t="n"/>
      <c r="BO202" s="266" t="n"/>
      <c r="BP202" s="269" t="n"/>
      <c r="BQ202" s="654" t="inlineStr">
        <is>
          <t>2.5.4</t>
        </is>
      </c>
      <c r="BR202" s="266" t="n"/>
      <c r="BS202" s="269" t="n"/>
      <c r="BT202" s="2" t="n"/>
    </row>
    <row r="203">
      <c r="A203" s="279" t="inlineStr">
        <is>
          <t>СК-25</t>
        </is>
      </c>
      <c r="B203" s="266" t="n"/>
      <c r="C203" s="266" t="n"/>
      <c r="D203" s="264" t="n"/>
      <c r="E203" s="653" t="inlineStr">
        <is>
          <t>Знать свойства керамических материалов, основные процессы и методы керамической  технологии, рассчитывать и обосновывать технические параметры химических и теплотехнических процессов производства керамики</t>
        </is>
      </c>
      <c r="F203" s="266" t="n"/>
      <c r="G203" s="266" t="n"/>
      <c r="H203" s="266" t="n"/>
      <c r="I203" s="266" t="n"/>
      <c r="J203" s="266" t="n"/>
      <c r="K203" s="266" t="n"/>
      <c r="L203" s="266" t="n"/>
      <c r="M203" s="266" t="n"/>
      <c r="N203" s="266" t="n"/>
      <c r="O203" s="266" t="n"/>
      <c r="P203" s="266" t="n"/>
      <c r="Q203" s="266" t="n"/>
      <c r="R203" s="266" t="n"/>
      <c r="S203" s="266" t="n"/>
      <c r="T203" s="266" t="n"/>
      <c r="U203" s="266" t="n"/>
      <c r="V203" s="266" t="n"/>
      <c r="W203" s="266" t="n"/>
      <c r="X203" s="266" t="n"/>
      <c r="Y203" s="266" t="n"/>
      <c r="Z203" s="266" t="n"/>
      <c r="AA203" s="266" t="n"/>
      <c r="AB203" s="266" t="n"/>
      <c r="AC203" s="266" t="n"/>
      <c r="AD203" s="266" t="n"/>
      <c r="AE203" s="266" t="n"/>
      <c r="AF203" s="266" t="n"/>
      <c r="AG203" s="266" t="n"/>
      <c r="AH203" s="266" t="n"/>
      <c r="AI203" s="266" t="n"/>
      <c r="AJ203" s="266" t="n"/>
      <c r="AK203" s="266" t="n"/>
      <c r="AL203" s="266" t="n"/>
      <c r="AM203" s="266" t="n"/>
      <c r="AN203" s="266" t="n"/>
      <c r="AO203" s="266" t="n"/>
      <c r="AP203" s="266" t="n"/>
      <c r="AQ203" s="266" t="n"/>
      <c r="AR203" s="266" t="n"/>
      <c r="AS203" s="266" t="n"/>
      <c r="AT203" s="266" t="n"/>
      <c r="AU203" s="266" t="n"/>
      <c r="AV203" s="266" t="n"/>
      <c r="AW203" s="266" t="n"/>
      <c r="AX203" s="266" t="n"/>
      <c r="AY203" s="266" t="n"/>
      <c r="AZ203" s="266" t="n"/>
      <c r="BA203" s="266" t="n"/>
      <c r="BB203" s="266" t="n"/>
      <c r="BC203" s="266" t="n"/>
      <c r="BD203" s="266" t="n"/>
      <c r="BE203" s="266" t="n"/>
      <c r="BF203" s="266" t="n"/>
      <c r="BG203" s="266" t="n"/>
      <c r="BH203" s="266" t="n"/>
      <c r="BI203" s="266" t="n"/>
      <c r="BJ203" s="266" t="n"/>
      <c r="BK203" s="266" t="n"/>
      <c r="BL203" s="266" t="n"/>
      <c r="BM203" s="266" t="n"/>
      <c r="BN203" s="266" t="n"/>
      <c r="BO203" s="266" t="n"/>
      <c r="BP203" s="269" t="n"/>
      <c r="BQ203" s="654" t="inlineStr">
        <is>
          <t>2.8.1, 2.8.2</t>
        </is>
      </c>
      <c r="BR203" s="266" t="n"/>
      <c r="BS203" s="269" t="n"/>
      <c r="BT203" s="2" t="n"/>
    </row>
    <row r="204">
      <c r="A204" s="279" t="inlineStr">
        <is>
          <t>СК-26</t>
        </is>
      </c>
      <c r="B204" s="266" t="n"/>
      <c r="C204" s="266" t="n"/>
      <c r="D204" s="264" t="n"/>
      <c r="E204" s="653" t="inlineStr">
        <is>
          <t>Владеть принципами работы основных теплотехнических установок и агрегатов, выполнять теплотехнические расчеты в производстве керамики</t>
        </is>
      </c>
      <c r="F204" s="266" t="n"/>
      <c r="G204" s="266" t="n"/>
      <c r="H204" s="266" t="n"/>
      <c r="I204" s="266" t="n"/>
      <c r="J204" s="266" t="n"/>
      <c r="K204" s="266" t="n"/>
      <c r="L204" s="266" t="n"/>
      <c r="M204" s="266" t="n"/>
      <c r="N204" s="266" t="n"/>
      <c r="O204" s="266" t="n"/>
      <c r="P204" s="266" t="n"/>
      <c r="Q204" s="266" t="n"/>
      <c r="R204" s="266" t="n"/>
      <c r="S204" s="266" t="n"/>
      <c r="T204" s="266" t="n"/>
      <c r="U204" s="266" t="n"/>
      <c r="V204" s="266" t="n"/>
      <c r="W204" s="266" t="n"/>
      <c r="X204" s="266" t="n"/>
      <c r="Y204" s="266" t="n"/>
      <c r="Z204" s="266" t="n"/>
      <c r="AA204" s="266" t="n"/>
      <c r="AB204" s="266" t="n"/>
      <c r="AC204" s="266" t="n"/>
      <c r="AD204" s="266" t="n"/>
      <c r="AE204" s="266" t="n"/>
      <c r="AF204" s="266" t="n"/>
      <c r="AG204" s="266" t="n"/>
      <c r="AH204" s="266" t="n"/>
      <c r="AI204" s="266" t="n"/>
      <c r="AJ204" s="266" t="n"/>
      <c r="AK204" s="266" t="n"/>
      <c r="AL204" s="266" t="n"/>
      <c r="AM204" s="266" t="n"/>
      <c r="AN204" s="266" t="n"/>
      <c r="AO204" s="266" t="n"/>
      <c r="AP204" s="266" t="n"/>
      <c r="AQ204" s="266" t="n"/>
      <c r="AR204" s="266" t="n"/>
      <c r="AS204" s="266" t="n"/>
      <c r="AT204" s="266" t="n"/>
      <c r="AU204" s="266" t="n"/>
      <c r="AV204" s="266" t="n"/>
      <c r="AW204" s="266" t="n"/>
      <c r="AX204" s="266" t="n"/>
      <c r="AY204" s="266" t="n"/>
      <c r="AZ204" s="266" t="n"/>
      <c r="BA204" s="266" t="n"/>
      <c r="BB204" s="266" t="n"/>
      <c r="BC204" s="266" t="n"/>
      <c r="BD204" s="266" t="n"/>
      <c r="BE204" s="266" t="n"/>
      <c r="BF204" s="266" t="n"/>
      <c r="BG204" s="266" t="n"/>
      <c r="BH204" s="266" t="n"/>
      <c r="BI204" s="266" t="n"/>
      <c r="BJ204" s="266" t="n"/>
      <c r="BK204" s="266" t="n"/>
      <c r="BL204" s="266" t="n"/>
      <c r="BM204" s="266" t="n"/>
      <c r="BN204" s="266" t="n"/>
      <c r="BO204" s="266" t="n"/>
      <c r="BP204" s="269" t="n"/>
      <c r="BQ204" s="654" t="inlineStr">
        <is>
          <t>2.8.3, 2.8.4</t>
        </is>
      </c>
      <c r="BR204" s="266" t="n"/>
      <c r="BS204" s="269" t="n"/>
      <c r="BT204" s="2" t="n"/>
    </row>
    <row r="205">
      <c r="A205" s="279" t="inlineStr">
        <is>
          <t>СК-27</t>
        </is>
      </c>
      <c r="B205" s="266" t="n"/>
      <c r="C205" s="266" t="n"/>
      <c r="D205" s="264" t="n"/>
      <c r="E205" s="653" t="inlineStr">
        <is>
          <t>Выполнять технологические расчеты, разрабатывать технологические схемы производства керамических материалов строительного и технического назначения</t>
        </is>
      </c>
      <c r="F205" s="266" t="n"/>
      <c r="G205" s="266" t="n"/>
      <c r="H205" s="266" t="n"/>
      <c r="I205" s="266" t="n"/>
      <c r="J205" s="266" t="n"/>
      <c r="K205" s="266" t="n"/>
      <c r="L205" s="266" t="n"/>
      <c r="M205" s="266" t="n"/>
      <c r="N205" s="266" t="n"/>
      <c r="O205" s="266" t="n"/>
      <c r="P205" s="266" t="n"/>
      <c r="Q205" s="266" t="n"/>
      <c r="R205" s="266" t="n"/>
      <c r="S205" s="266" t="n"/>
      <c r="T205" s="266" t="n"/>
      <c r="U205" s="266" t="n"/>
      <c r="V205" s="266" t="n"/>
      <c r="W205" s="266" t="n"/>
      <c r="X205" s="266" t="n"/>
      <c r="Y205" s="266" t="n"/>
      <c r="Z205" s="266" t="n"/>
      <c r="AA205" s="266" t="n"/>
      <c r="AB205" s="266" t="n"/>
      <c r="AC205" s="266" t="n"/>
      <c r="AD205" s="266" t="n"/>
      <c r="AE205" s="266" t="n"/>
      <c r="AF205" s="266" t="n"/>
      <c r="AG205" s="266" t="n"/>
      <c r="AH205" s="266" t="n"/>
      <c r="AI205" s="266" t="n"/>
      <c r="AJ205" s="266" t="n"/>
      <c r="AK205" s="266" t="n"/>
      <c r="AL205" s="266" t="n"/>
      <c r="AM205" s="266" t="n"/>
      <c r="AN205" s="266" t="n"/>
      <c r="AO205" s="266" t="n"/>
      <c r="AP205" s="266" t="n"/>
      <c r="AQ205" s="266" t="n"/>
      <c r="AR205" s="266" t="n"/>
      <c r="AS205" s="266" t="n"/>
      <c r="AT205" s="266" t="n"/>
      <c r="AU205" s="266" t="n"/>
      <c r="AV205" s="266" t="n"/>
      <c r="AW205" s="266" t="n"/>
      <c r="AX205" s="266" t="n"/>
      <c r="AY205" s="266" t="n"/>
      <c r="AZ205" s="266" t="n"/>
      <c r="BA205" s="266" t="n"/>
      <c r="BB205" s="266" t="n"/>
      <c r="BC205" s="266" t="n"/>
      <c r="BD205" s="266" t="n"/>
      <c r="BE205" s="266" t="n"/>
      <c r="BF205" s="266" t="n"/>
      <c r="BG205" s="266" t="n"/>
      <c r="BH205" s="266" t="n"/>
      <c r="BI205" s="266" t="n"/>
      <c r="BJ205" s="266" t="n"/>
      <c r="BK205" s="266" t="n"/>
      <c r="BL205" s="266" t="n"/>
      <c r="BM205" s="266" t="n"/>
      <c r="BN205" s="266" t="n"/>
      <c r="BO205" s="266" t="n"/>
      <c r="BP205" s="269" t="n"/>
      <c r="BQ205" s="654" t="inlineStr">
        <is>
          <t>2.9.2, 2.9.3, 2.9.5</t>
        </is>
      </c>
      <c r="BR205" s="266" t="n"/>
      <c r="BS205" s="269" t="n"/>
      <c r="BT205" s="2" t="n"/>
    </row>
    <row r="206">
      <c r="A206" s="279" t="inlineStr">
        <is>
          <t>СК-28</t>
        </is>
      </c>
      <c r="B206" s="266" t="n"/>
      <c r="C206" s="266" t="n"/>
      <c r="D206" s="264" t="n"/>
      <c r="E206" s="653" t="inlineStr">
        <is>
          <t>Выполнять технологические расчеты, разрабатывать технологические схемы производства огнеупоров и керамических композиционных материалов</t>
        </is>
      </c>
      <c r="F206" s="266" t="n"/>
      <c r="G206" s="266" t="n"/>
      <c r="H206" s="266" t="n"/>
      <c r="I206" s="266" t="n"/>
      <c r="J206" s="266" t="n"/>
      <c r="K206" s="266" t="n"/>
      <c r="L206" s="266" t="n"/>
      <c r="M206" s="266" t="n"/>
      <c r="N206" s="266" t="n"/>
      <c r="O206" s="266" t="n"/>
      <c r="P206" s="266" t="n"/>
      <c r="Q206" s="266" t="n"/>
      <c r="R206" s="266" t="n"/>
      <c r="S206" s="266" t="n"/>
      <c r="T206" s="266" t="n"/>
      <c r="U206" s="266" t="n"/>
      <c r="V206" s="266" t="n"/>
      <c r="W206" s="266" t="n"/>
      <c r="X206" s="266" t="n"/>
      <c r="Y206" s="266" t="n"/>
      <c r="Z206" s="266" t="n"/>
      <c r="AA206" s="266" t="n"/>
      <c r="AB206" s="266" t="n"/>
      <c r="AC206" s="266" t="n"/>
      <c r="AD206" s="266" t="n"/>
      <c r="AE206" s="266" t="n"/>
      <c r="AF206" s="266" t="n"/>
      <c r="AG206" s="266" t="n"/>
      <c r="AH206" s="266" t="n"/>
      <c r="AI206" s="266" t="n"/>
      <c r="AJ206" s="266" t="n"/>
      <c r="AK206" s="266" t="n"/>
      <c r="AL206" s="266" t="n"/>
      <c r="AM206" s="266" t="n"/>
      <c r="AN206" s="266" t="n"/>
      <c r="AO206" s="266" t="n"/>
      <c r="AP206" s="266" t="n"/>
      <c r="AQ206" s="266" t="n"/>
      <c r="AR206" s="266" t="n"/>
      <c r="AS206" s="266" t="n"/>
      <c r="AT206" s="266" t="n"/>
      <c r="AU206" s="266" t="n"/>
      <c r="AV206" s="266" t="n"/>
      <c r="AW206" s="266" t="n"/>
      <c r="AX206" s="266" t="n"/>
      <c r="AY206" s="266" t="n"/>
      <c r="AZ206" s="266" t="n"/>
      <c r="BA206" s="266" t="n"/>
      <c r="BB206" s="266" t="n"/>
      <c r="BC206" s="266" t="n"/>
      <c r="BD206" s="266" t="n"/>
      <c r="BE206" s="266" t="n"/>
      <c r="BF206" s="266" t="n"/>
      <c r="BG206" s="266" t="n"/>
      <c r="BH206" s="266" t="n"/>
      <c r="BI206" s="266" t="n"/>
      <c r="BJ206" s="266" t="n"/>
      <c r="BK206" s="266" t="n"/>
      <c r="BL206" s="266" t="n"/>
      <c r="BM206" s="266" t="n"/>
      <c r="BN206" s="266" t="n"/>
      <c r="BO206" s="266" t="n"/>
      <c r="BP206" s="269" t="n"/>
      <c r="BQ206" s="654" t="inlineStr">
        <is>
          <t>2.9.4, 2.9.5</t>
        </is>
      </c>
      <c r="BR206" s="266" t="n"/>
      <c r="BS206" s="269" t="n"/>
      <c r="BT206" s="2" t="n"/>
    </row>
    <row r="207">
      <c r="A207" s="279" t="inlineStr">
        <is>
          <t>СК-29</t>
        </is>
      </c>
      <c r="B207" s="266" t="n"/>
      <c r="C207" s="266" t="n"/>
      <c r="D207" s="264" t="n"/>
      <c r="E207" s="653" t="inlineStr">
        <is>
          <t>Знать требования к сырьевым материалам для производства вяжущих веществ и строительных материалов на их основе, основные процессы и методы технологии , рассчитывать и обосновывать технические параметры химических и теплотехнических процессов производства вяжущих веществ и строительных материалов на их основе, владеть методами оценки технического уровня применяемых технологических решений</t>
        </is>
      </c>
      <c r="F207" s="266" t="n"/>
      <c r="G207" s="266" t="n"/>
      <c r="H207" s="266" t="n"/>
      <c r="I207" s="266" t="n"/>
      <c r="J207" s="266" t="n"/>
      <c r="K207" s="266" t="n"/>
      <c r="L207" s="266" t="n"/>
      <c r="M207" s="266" t="n"/>
      <c r="N207" s="266" t="n"/>
      <c r="O207" s="266" t="n"/>
      <c r="P207" s="266" t="n"/>
      <c r="Q207" s="266" t="n"/>
      <c r="R207" s="266" t="n"/>
      <c r="S207" s="266" t="n"/>
      <c r="T207" s="266" t="n"/>
      <c r="U207" s="266" t="n"/>
      <c r="V207" s="266" t="n"/>
      <c r="W207" s="266" t="n"/>
      <c r="X207" s="266" t="n"/>
      <c r="Y207" s="266" t="n"/>
      <c r="Z207" s="266" t="n"/>
      <c r="AA207" s="266" t="n"/>
      <c r="AB207" s="266" t="n"/>
      <c r="AC207" s="266" t="n"/>
      <c r="AD207" s="266" t="n"/>
      <c r="AE207" s="266" t="n"/>
      <c r="AF207" s="266" t="n"/>
      <c r="AG207" s="266" t="n"/>
      <c r="AH207" s="266" t="n"/>
      <c r="AI207" s="266" t="n"/>
      <c r="AJ207" s="266" t="n"/>
      <c r="AK207" s="266" t="n"/>
      <c r="AL207" s="266" t="n"/>
      <c r="AM207" s="266" t="n"/>
      <c r="AN207" s="266" t="n"/>
      <c r="AO207" s="266" t="n"/>
      <c r="AP207" s="266" t="n"/>
      <c r="AQ207" s="266" t="n"/>
      <c r="AR207" s="266" t="n"/>
      <c r="AS207" s="266" t="n"/>
      <c r="AT207" s="266" t="n"/>
      <c r="AU207" s="266" t="n"/>
      <c r="AV207" s="266" t="n"/>
      <c r="AW207" s="266" t="n"/>
      <c r="AX207" s="266" t="n"/>
      <c r="AY207" s="266" t="n"/>
      <c r="AZ207" s="266" t="n"/>
      <c r="BA207" s="266" t="n"/>
      <c r="BB207" s="266" t="n"/>
      <c r="BC207" s="266" t="n"/>
      <c r="BD207" s="266" t="n"/>
      <c r="BE207" s="266" t="n"/>
      <c r="BF207" s="266" t="n"/>
      <c r="BG207" s="266" t="n"/>
      <c r="BH207" s="266" t="n"/>
      <c r="BI207" s="266" t="n"/>
      <c r="BJ207" s="266" t="n"/>
      <c r="BK207" s="266" t="n"/>
      <c r="BL207" s="266" t="n"/>
      <c r="BM207" s="266" t="n"/>
      <c r="BN207" s="266" t="n"/>
      <c r="BO207" s="266" t="n"/>
      <c r="BP207" s="269" t="n"/>
      <c r="BQ207" s="654" t="inlineStr">
        <is>
          <t>2.10.1, 2.10.2</t>
        </is>
      </c>
      <c r="BR207" s="266" t="n"/>
      <c r="BS207" s="269" t="n"/>
      <c r="BT207" s="2" t="n"/>
    </row>
    <row r="208">
      <c r="A208" s="279" t="inlineStr">
        <is>
          <t>СК-30</t>
        </is>
      </c>
      <c r="B208" s="266" t="n"/>
      <c r="C208" s="266" t="n"/>
      <c r="D208" s="264" t="n"/>
      <c r="E208" s="653" t="inlineStr">
        <is>
          <t>Владеть принципами работы основного оборудования и теплотехнических агрегатов, выполнять теплотехнические расчеты в производстве вяжущих веществ и строительных материалов на их основе</t>
        </is>
      </c>
      <c r="F208" s="266" t="n"/>
      <c r="G208" s="266" t="n"/>
      <c r="H208" s="266" t="n"/>
      <c r="I208" s="266" t="n"/>
      <c r="J208" s="266" t="n"/>
      <c r="K208" s="266" t="n"/>
      <c r="L208" s="266" t="n"/>
      <c r="M208" s="266" t="n"/>
      <c r="N208" s="266" t="n"/>
      <c r="O208" s="266" t="n"/>
      <c r="P208" s="266" t="n"/>
      <c r="Q208" s="266" t="n"/>
      <c r="R208" s="266" t="n"/>
      <c r="S208" s="266" t="n"/>
      <c r="T208" s="266" t="n"/>
      <c r="U208" s="266" t="n"/>
      <c r="V208" s="266" t="n"/>
      <c r="W208" s="266" t="n"/>
      <c r="X208" s="266" t="n"/>
      <c r="Y208" s="266" t="n"/>
      <c r="Z208" s="266" t="n"/>
      <c r="AA208" s="266" t="n"/>
      <c r="AB208" s="266" t="n"/>
      <c r="AC208" s="266" t="n"/>
      <c r="AD208" s="266" t="n"/>
      <c r="AE208" s="266" t="n"/>
      <c r="AF208" s="266" t="n"/>
      <c r="AG208" s="266" t="n"/>
      <c r="AH208" s="266" t="n"/>
      <c r="AI208" s="266" t="n"/>
      <c r="AJ208" s="266" t="n"/>
      <c r="AK208" s="266" t="n"/>
      <c r="AL208" s="266" t="n"/>
      <c r="AM208" s="266" t="n"/>
      <c r="AN208" s="266" t="n"/>
      <c r="AO208" s="266" t="n"/>
      <c r="AP208" s="266" t="n"/>
      <c r="AQ208" s="266" t="n"/>
      <c r="AR208" s="266" t="n"/>
      <c r="AS208" s="266" t="n"/>
      <c r="AT208" s="266" t="n"/>
      <c r="AU208" s="266" t="n"/>
      <c r="AV208" s="266" t="n"/>
      <c r="AW208" s="266" t="n"/>
      <c r="AX208" s="266" t="n"/>
      <c r="AY208" s="266" t="n"/>
      <c r="AZ208" s="266" t="n"/>
      <c r="BA208" s="266" t="n"/>
      <c r="BB208" s="266" t="n"/>
      <c r="BC208" s="266" t="n"/>
      <c r="BD208" s="266" t="n"/>
      <c r="BE208" s="266" t="n"/>
      <c r="BF208" s="266" t="n"/>
      <c r="BG208" s="266" t="n"/>
      <c r="BH208" s="266" t="n"/>
      <c r="BI208" s="266" t="n"/>
      <c r="BJ208" s="266" t="n"/>
      <c r="BK208" s="266" t="n"/>
      <c r="BL208" s="266" t="n"/>
      <c r="BM208" s="266" t="n"/>
      <c r="BN208" s="266" t="n"/>
      <c r="BO208" s="266" t="n"/>
      <c r="BP208" s="269" t="n"/>
      <c r="BQ208" s="654" t="inlineStr">
        <is>
          <t>2.10.3, 2.10.4</t>
        </is>
      </c>
      <c r="BR208" s="266" t="n"/>
      <c r="BS208" s="269" t="n"/>
      <c r="BT208" s="2" t="n"/>
    </row>
    <row r="209">
      <c r="A209" s="279" t="inlineStr">
        <is>
          <t>СК-31</t>
        </is>
      </c>
      <c r="B209" s="266" t="n"/>
      <c r="C209" s="266" t="n"/>
      <c r="D209" s="264" t="n"/>
      <c r="E209" s="653" t="inlineStr">
        <is>
          <t>Выполнять технологические расчеты, разрабатывать технологические схемы производства вяжущих веществ и строительных материалов на их основе</t>
        </is>
      </c>
      <c r="F209" s="266" t="n"/>
      <c r="G209" s="266" t="n"/>
      <c r="H209" s="266" t="n"/>
      <c r="I209" s="266" t="n"/>
      <c r="J209" s="266" t="n"/>
      <c r="K209" s="266" t="n"/>
      <c r="L209" s="266" t="n"/>
      <c r="M209" s="266" t="n"/>
      <c r="N209" s="266" t="n"/>
      <c r="O209" s="266" t="n"/>
      <c r="P209" s="266" t="n"/>
      <c r="Q209" s="266" t="n"/>
      <c r="R209" s="266" t="n"/>
      <c r="S209" s="266" t="n"/>
      <c r="T209" s="266" t="n"/>
      <c r="U209" s="266" t="n"/>
      <c r="V209" s="266" t="n"/>
      <c r="W209" s="266" t="n"/>
      <c r="X209" s="266" t="n"/>
      <c r="Y209" s="266" t="n"/>
      <c r="Z209" s="266" t="n"/>
      <c r="AA209" s="266" t="n"/>
      <c r="AB209" s="266" t="n"/>
      <c r="AC209" s="266" t="n"/>
      <c r="AD209" s="266" t="n"/>
      <c r="AE209" s="266" t="n"/>
      <c r="AF209" s="266" t="n"/>
      <c r="AG209" s="266" t="n"/>
      <c r="AH209" s="266" t="n"/>
      <c r="AI209" s="266" t="n"/>
      <c r="AJ209" s="266" t="n"/>
      <c r="AK209" s="266" t="n"/>
      <c r="AL209" s="266" t="n"/>
      <c r="AM209" s="266" t="n"/>
      <c r="AN209" s="266" t="n"/>
      <c r="AO209" s="266" t="n"/>
      <c r="AP209" s="266" t="n"/>
      <c r="AQ209" s="266" t="n"/>
      <c r="AR209" s="266" t="n"/>
      <c r="AS209" s="266" t="n"/>
      <c r="AT209" s="266" t="n"/>
      <c r="AU209" s="266" t="n"/>
      <c r="AV209" s="266" t="n"/>
      <c r="AW209" s="266" t="n"/>
      <c r="AX209" s="266" t="n"/>
      <c r="AY209" s="266" t="n"/>
      <c r="AZ209" s="266" t="n"/>
      <c r="BA209" s="266" t="n"/>
      <c r="BB209" s="266" t="n"/>
      <c r="BC209" s="266" t="n"/>
      <c r="BD209" s="266" t="n"/>
      <c r="BE209" s="266" t="n"/>
      <c r="BF209" s="266" t="n"/>
      <c r="BG209" s="266" t="n"/>
      <c r="BH209" s="266" t="n"/>
      <c r="BI209" s="266" t="n"/>
      <c r="BJ209" s="266" t="n"/>
      <c r="BK209" s="266" t="n"/>
      <c r="BL209" s="266" t="n"/>
      <c r="BM209" s="266" t="n"/>
      <c r="BN209" s="266" t="n"/>
      <c r="BO209" s="266" t="n"/>
      <c r="BP209" s="269" t="n"/>
      <c r="BQ209" s="654" t="inlineStr">
        <is>
          <t>2.11.2, 2.11.3, 2.11.5</t>
        </is>
      </c>
      <c r="BR209" s="266" t="n"/>
      <c r="BS209" s="269" t="n"/>
      <c r="BT209" s="2" t="n"/>
    </row>
    <row r="210">
      <c r="A210" s="279" t="inlineStr">
        <is>
          <t>СК-32</t>
        </is>
      </c>
      <c r="B210" s="266" t="n"/>
      <c r="C210" s="266" t="n"/>
      <c r="D210" s="264" t="n"/>
      <c r="E210" s="653" t="inlineStr">
        <is>
          <t>Выполнять технологические расчеты, разрабатывать технологические схемы производства специальных цементов и композиционных материалов технического назначения</t>
        </is>
      </c>
      <c r="F210" s="266" t="n"/>
      <c r="G210" s="266" t="n"/>
      <c r="H210" s="266" t="n"/>
      <c r="I210" s="266" t="n"/>
      <c r="J210" s="266" t="n"/>
      <c r="K210" s="266" t="n"/>
      <c r="L210" s="266" t="n"/>
      <c r="M210" s="266" t="n"/>
      <c r="N210" s="266" t="n"/>
      <c r="O210" s="266" t="n"/>
      <c r="P210" s="266" t="n"/>
      <c r="Q210" s="266" t="n"/>
      <c r="R210" s="266" t="n"/>
      <c r="S210" s="266" t="n"/>
      <c r="T210" s="266" t="n"/>
      <c r="U210" s="266" t="n"/>
      <c r="V210" s="266" t="n"/>
      <c r="W210" s="266" t="n"/>
      <c r="X210" s="266" t="n"/>
      <c r="Y210" s="266" t="n"/>
      <c r="Z210" s="266" t="n"/>
      <c r="AA210" s="266" t="n"/>
      <c r="AB210" s="266" t="n"/>
      <c r="AC210" s="266" t="n"/>
      <c r="AD210" s="266" t="n"/>
      <c r="AE210" s="266" t="n"/>
      <c r="AF210" s="266" t="n"/>
      <c r="AG210" s="266" t="n"/>
      <c r="AH210" s="266" t="n"/>
      <c r="AI210" s="266" t="n"/>
      <c r="AJ210" s="266" t="n"/>
      <c r="AK210" s="266" t="n"/>
      <c r="AL210" s="266" t="n"/>
      <c r="AM210" s="266" t="n"/>
      <c r="AN210" s="266" t="n"/>
      <c r="AO210" s="266" t="n"/>
      <c r="AP210" s="266" t="n"/>
      <c r="AQ210" s="266" t="n"/>
      <c r="AR210" s="266" t="n"/>
      <c r="AS210" s="266" t="n"/>
      <c r="AT210" s="266" t="n"/>
      <c r="AU210" s="266" t="n"/>
      <c r="AV210" s="266" t="n"/>
      <c r="AW210" s="266" t="n"/>
      <c r="AX210" s="266" t="n"/>
      <c r="AY210" s="266" t="n"/>
      <c r="AZ210" s="266" t="n"/>
      <c r="BA210" s="266" t="n"/>
      <c r="BB210" s="266" t="n"/>
      <c r="BC210" s="266" t="n"/>
      <c r="BD210" s="266" t="n"/>
      <c r="BE210" s="266" t="n"/>
      <c r="BF210" s="266" t="n"/>
      <c r="BG210" s="266" t="n"/>
      <c r="BH210" s="266" t="n"/>
      <c r="BI210" s="266" t="n"/>
      <c r="BJ210" s="266" t="n"/>
      <c r="BK210" s="266" t="n"/>
      <c r="BL210" s="266" t="n"/>
      <c r="BM210" s="266" t="n"/>
      <c r="BN210" s="266" t="n"/>
      <c r="BO210" s="266" t="n"/>
      <c r="BP210" s="269" t="n"/>
      <c r="BQ210" s="654" t="inlineStr">
        <is>
          <t>2.11.4, 2.11.5</t>
        </is>
      </c>
      <c r="BR210" s="266" t="n"/>
      <c r="BS210" s="269" t="n"/>
      <c r="BT210" s="2" t="n"/>
    </row>
    <row r="211">
      <c r="A211" s="674" t="inlineStr">
        <is>
          <t>СК-33</t>
        </is>
      </c>
      <c r="B211" s="266" t="n"/>
      <c r="C211" s="266" t="n"/>
      <c r="D211" s="264" t="n"/>
      <c r="E211" s="653" t="inlineStr">
        <is>
          <t>Знать классификацию стекол, керамики, основные физико-химические свойства марериалов, требования к сырью, основные процессы и методы химической технологии стекла и керамики, рассчитывать и обосновывать технические параметры химических и теплотехнических процессов производства стекла и керамики</t>
        </is>
      </c>
      <c r="F211" s="266" t="n"/>
      <c r="G211" s="266" t="n"/>
      <c r="H211" s="266" t="n"/>
      <c r="I211" s="266" t="n"/>
      <c r="J211" s="266" t="n"/>
      <c r="K211" s="266" t="n"/>
      <c r="L211" s="266" t="n"/>
      <c r="M211" s="266" t="n"/>
      <c r="N211" s="266" t="n"/>
      <c r="O211" s="266" t="n"/>
      <c r="P211" s="266" t="n"/>
      <c r="Q211" s="266" t="n"/>
      <c r="R211" s="266" t="n"/>
      <c r="S211" s="266" t="n"/>
      <c r="T211" s="266" t="n"/>
      <c r="U211" s="266" t="n"/>
      <c r="V211" s="266" t="n"/>
      <c r="W211" s="266" t="n"/>
      <c r="X211" s="266" t="n"/>
      <c r="Y211" s="266" t="n"/>
      <c r="Z211" s="266" t="n"/>
      <c r="AA211" s="266" t="n"/>
      <c r="AB211" s="266" t="n"/>
      <c r="AC211" s="266" t="n"/>
      <c r="AD211" s="266" t="n"/>
      <c r="AE211" s="266" t="n"/>
      <c r="AF211" s="266" t="n"/>
      <c r="AG211" s="266" t="n"/>
      <c r="AH211" s="266" t="n"/>
      <c r="AI211" s="266" t="n"/>
      <c r="AJ211" s="266" t="n"/>
      <c r="AK211" s="266" t="n"/>
      <c r="AL211" s="266" t="n"/>
      <c r="AM211" s="266" t="n"/>
      <c r="AN211" s="266" t="n"/>
      <c r="AO211" s="266" t="n"/>
      <c r="AP211" s="266" t="n"/>
      <c r="AQ211" s="266" t="n"/>
      <c r="AR211" s="266" t="n"/>
      <c r="AS211" s="266" t="n"/>
      <c r="AT211" s="266" t="n"/>
      <c r="AU211" s="266" t="n"/>
      <c r="AV211" s="266" t="n"/>
      <c r="AW211" s="266" t="n"/>
      <c r="AX211" s="266" t="n"/>
      <c r="AY211" s="266" t="n"/>
      <c r="AZ211" s="266" t="n"/>
      <c r="BA211" s="266" t="n"/>
      <c r="BB211" s="266" t="n"/>
      <c r="BC211" s="266" t="n"/>
      <c r="BD211" s="266" t="n"/>
      <c r="BE211" s="266" t="n"/>
      <c r="BF211" s="266" t="n"/>
      <c r="BG211" s="266" t="n"/>
      <c r="BH211" s="266" t="n"/>
      <c r="BI211" s="266" t="n"/>
      <c r="BJ211" s="266" t="n"/>
      <c r="BK211" s="266" t="n"/>
      <c r="BL211" s="266" t="n"/>
      <c r="BM211" s="266" t="n"/>
      <c r="BN211" s="266" t="n"/>
      <c r="BO211" s="266" t="n"/>
      <c r="BP211" s="269" t="n"/>
      <c r="BQ211" s="654" t="inlineStr">
        <is>
          <t>2.11.1</t>
        </is>
      </c>
      <c r="BR211" s="266" t="n"/>
      <c r="BS211" s="269" t="n"/>
      <c r="BT211" s="2" t="n"/>
    </row>
    <row r="212">
      <c r="A212" s="676" t="inlineStr">
        <is>
          <t>СК-34</t>
        </is>
      </c>
      <c r="B212" s="608" t="n"/>
      <c r="C212" s="608" t="n"/>
      <c r="D212" s="609" t="n"/>
      <c r="E212" s="677" t="inlineStr">
        <is>
          <t>Выполнять технологические расчеты, разрабатывать технологические схемы производства жаростойких бетонов и огнеупоров</t>
        </is>
      </c>
      <c r="F212" s="516" t="n"/>
      <c r="G212" s="516" t="n"/>
      <c r="H212" s="516" t="n"/>
      <c r="I212" s="516" t="n"/>
      <c r="J212" s="516" t="n"/>
      <c r="K212" s="516" t="n"/>
      <c r="L212" s="516" t="n"/>
      <c r="M212" s="516" t="n"/>
      <c r="N212" s="516" t="n"/>
      <c r="O212" s="516" t="n"/>
      <c r="P212" s="516" t="n"/>
      <c r="Q212" s="516" t="n"/>
      <c r="R212" s="516" t="n"/>
      <c r="S212" s="516" t="n"/>
      <c r="T212" s="516" t="n"/>
      <c r="U212" s="516" t="n"/>
      <c r="V212" s="516" t="n"/>
      <c r="W212" s="516" t="n"/>
      <c r="X212" s="516" t="n"/>
      <c r="Y212" s="516" t="n"/>
      <c r="Z212" s="516" t="n"/>
      <c r="AA212" s="516" t="n"/>
      <c r="AB212" s="516" t="n"/>
      <c r="AC212" s="516" t="n"/>
      <c r="AD212" s="516" t="n"/>
      <c r="AE212" s="516" t="n"/>
      <c r="AF212" s="516" t="n"/>
      <c r="AG212" s="516" t="n"/>
      <c r="AH212" s="516" t="n"/>
      <c r="AI212" s="516" t="n"/>
      <c r="AJ212" s="516" t="n"/>
      <c r="AK212" s="516" t="n"/>
      <c r="AL212" s="516" t="n"/>
      <c r="AM212" s="516" t="n"/>
      <c r="AN212" s="516" t="n"/>
      <c r="AO212" s="516" t="n"/>
      <c r="AP212" s="516" t="n"/>
      <c r="AQ212" s="516" t="n"/>
      <c r="AR212" s="516" t="n"/>
      <c r="AS212" s="516" t="n"/>
      <c r="AT212" s="516" t="n"/>
      <c r="AU212" s="516" t="n"/>
      <c r="AV212" s="516" t="n"/>
      <c r="AW212" s="516" t="n"/>
      <c r="AX212" s="516" t="n"/>
      <c r="AY212" s="516" t="n"/>
      <c r="AZ212" s="516" t="n"/>
      <c r="BA212" s="516" t="n"/>
      <c r="BB212" s="516" t="n"/>
      <c r="BC212" s="516" t="n"/>
      <c r="BD212" s="516" t="n"/>
      <c r="BE212" s="516" t="n"/>
      <c r="BF212" s="516" t="n"/>
      <c r="BG212" s="516" t="n"/>
      <c r="BH212" s="516" t="n"/>
      <c r="BI212" s="516" t="n"/>
      <c r="BJ212" s="516" t="n"/>
      <c r="BK212" s="516" t="n"/>
      <c r="BL212" s="516" t="n"/>
      <c r="BM212" s="516" t="n"/>
      <c r="BN212" s="516" t="n"/>
      <c r="BO212" s="516" t="n"/>
      <c r="BP212" s="514" t="n"/>
      <c r="BQ212" s="678" t="inlineStr">
        <is>
          <t>2.11.6</t>
        </is>
      </c>
      <c r="BR212" s="516" t="n"/>
      <c r="BS212" s="514" t="n"/>
      <c r="BT212" s="2" t="n"/>
    </row>
    <row r="213">
      <c r="A213" s="140" t="n"/>
      <c r="B213" s="140" t="n"/>
      <c r="C213" s="140" t="n"/>
      <c r="D213" s="679" t="n"/>
      <c r="E213" s="679" t="n"/>
      <c r="F213" s="679" t="n"/>
      <c r="G213" s="679" t="n"/>
      <c r="H213" s="679" t="n"/>
      <c r="I213" s="679" t="n"/>
      <c r="J213" s="679" t="n"/>
      <c r="K213" s="679" t="n"/>
      <c r="L213" s="679" t="n"/>
      <c r="M213" s="679" t="n"/>
      <c r="N213" s="679" t="n"/>
      <c r="O213" s="679" t="n"/>
      <c r="P213" s="679" t="n"/>
      <c r="Q213" s="679" t="n"/>
      <c r="R213" s="679" t="n"/>
      <c r="S213" s="679" t="n"/>
      <c r="T213" s="679" t="n"/>
      <c r="U213" s="679" t="n"/>
      <c r="V213" s="679" t="n"/>
      <c r="W213" s="679" t="n"/>
      <c r="X213" s="679" t="n"/>
      <c r="Y213" s="679" t="n"/>
      <c r="Z213" s="679" t="n"/>
      <c r="AA213" s="679" t="n"/>
      <c r="AB213" s="679" t="n"/>
      <c r="AC213" s="679" t="n"/>
      <c r="AD213" s="679" t="n"/>
      <c r="AE213" s="679" t="n"/>
      <c r="AF213" s="679" t="n"/>
      <c r="AG213" s="679" t="n"/>
      <c r="AH213" s="679" t="n"/>
      <c r="AI213" s="679" t="n"/>
      <c r="AJ213" s="679" t="n"/>
      <c r="AK213" s="679" t="n"/>
      <c r="AL213" s="679" t="n"/>
      <c r="AM213" s="679" t="n"/>
      <c r="AN213" s="679" t="n"/>
      <c r="AO213" s="679" t="n"/>
      <c r="AP213" s="679" t="n"/>
      <c r="AQ213" s="679" t="n"/>
      <c r="AR213" s="679" t="n"/>
      <c r="AS213" s="679" t="n"/>
      <c r="AT213" s="679" t="n"/>
      <c r="AU213" s="679" t="n"/>
      <c r="AV213" s="679" t="n"/>
      <c r="AW213" s="679" t="n"/>
      <c r="AX213" s="679" t="n"/>
      <c r="AY213" s="679" t="n"/>
      <c r="AZ213" s="679" t="n"/>
      <c r="BA213" s="679" t="n"/>
      <c r="BB213" s="679" t="n"/>
      <c r="BC213" s="679" t="n"/>
      <c r="BD213" s="679" t="n"/>
      <c r="BE213" s="679" t="n"/>
      <c r="BF213" s="679" t="n"/>
      <c r="BG213" s="680" t="n"/>
      <c r="BH213" s="680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</row>
    <row r="214">
      <c r="A214" s="681" t="inlineStr">
        <is>
          <t>д</t>
        </is>
      </c>
      <c r="B214" s="137" t="inlineStr">
        <is>
          <t>Дифференцированный зачет.</t>
        </is>
      </c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</row>
    <row r="215">
      <c r="A215" s="682" t="inlineStr">
        <is>
          <t>*</t>
        </is>
      </c>
      <c r="B215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</row>
    <row r="217">
      <c r="A217" s="655" t="inlineStr">
        <is>
          <t>Проректор по учебной работе</t>
        </is>
      </c>
      <c r="B217" s="655" t="n"/>
      <c r="C217" s="655" t="n"/>
      <c r="D217" s="655" t="n"/>
      <c r="E217" s="655" t="n"/>
      <c r="F217" s="655" t="n"/>
      <c r="G217" s="655" t="n"/>
      <c r="H217" s="655" t="n"/>
      <c r="I217" s="655" t="n"/>
      <c r="J217" s="655" t="n"/>
      <c r="K217" s="655" t="n"/>
      <c r="L217" s="655" t="n"/>
      <c r="M217" s="655" t="n"/>
      <c r="N217" s="655" t="n"/>
      <c r="O217" s="655" t="n"/>
      <c r="P217" s="655" t="n"/>
      <c r="Q217" s="656" t="n"/>
      <c r="R217" s="657" t="n"/>
      <c r="S217" s="657" t="n"/>
      <c r="T217" s="658" t="n"/>
      <c r="U217" s="658" t="n"/>
      <c r="V217" s="659" t="n"/>
      <c r="W217" s="659" t="n"/>
      <c r="X217" s="659" t="n"/>
      <c r="Y217" s="659" t="n"/>
      <c r="Z217" s="659" t="n"/>
      <c r="AA217" s="659" t="n"/>
      <c r="AB217" s="659" t="n"/>
      <c r="AC217" s="659" t="n"/>
      <c r="AD217" s="659" t="n"/>
      <c r="AE217" s="659" t="n"/>
      <c r="AF217" s="655" t="inlineStr">
        <is>
          <t>А.А.Сакович</t>
        </is>
      </c>
      <c r="AG217" s="657" t="n"/>
      <c r="AH217" s="656" t="n"/>
      <c r="AI217" s="655" t="n"/>
      <c r="AJ217" s="655" t="n"/>
      <c r="AK217" s="657" t="n"/>
      <c r="AL217" s="657" t="n"/>
      <c r="AM217" s="657" t="n"/>
      <c r="AN217" s="657" t="n"/>
      <c r="AO217" s="657" t="n"/>
      <c r="AP217" s="657" t="n"/>
      <c r="AQ217" s="657" t="n"/>
      <c r="AR217" s="657" t="n"/>
      <c r="AS217" s="657" t="n"/>
      <c r="AT217" s="657" t="n"/>
      <c r="AU217" s="657" t="n"/>
      <c r="AV217" s="657" t="n"/>
      <c r="AW217" s="657" t="n"/>
      <c r="AX217" s="657" t="n"/>
      <c r="AY217" s="657" t="n"/>
      <c r="AZ217" s="657" t="n"/>
      <c r="BA217" s="657" t="n"/>
      <c r="BB217" s="657" t="n"/>
      <c r="BC217" s="657" t="n"/>
      <c r="BD217" s="657" t="n"/>
      <c r="BE217" s="657" t="n"/>
      <c r="BF217" s="657" t="n"/>
      <c r="BG217" s="657" t="n"/>
      <c r="BH217" s="657" t="n"/>
      <c r="BI217" s="657" t="n"/>
      <c r="BJ217" s="657" t="n"/>
      <c r="BK217" s="657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</row>
    <row r="218">
      <c r="A218" s="655" t="n"/>
      <c r="B218" s="655" t="n"/>
      <c r="C218" s="655" t="n"/>
      <c r="D218" s="655" t="n"/>
      <c r="E218" s="655" t="n"/>
      <c r="F218" s="655" t="n"/>
      <c r="G218" s="655" t="n"/>
      <c r="H218" s="655" t="n"/>
      <c r="I218" s="655" t="n"/>
      <c r="J218" s="655" t="n"/>
      <c r="K218" s="655" t="n"/>
      <c r="L218" s="655" t="n"/>
      <c r="M218" s="655" t="n"/>
      <c r="N218" s="655" t="n"/>
      <c r="O218" s="655" t="n"/>
      <c r="P218" s="655" t="n"/>
      <c r="Q218" s="656" t="n"/>
      <c r="R218" s="657" t="n"/>
      <c r="S218" s="657" t="n"/>
      <c r="T218" s="657" t="n"/>
      <c r="U218" s="657" t="n"/>
      <c r="V218" s="660" t="n"/>
      <c r="W218" s="660" t="n"/>
      <c r="X218" s="660" t="n"/>
      <c r="Y218" s="660" t="n"/>
      <c r="Z218" s="661" t="n">
        <v>2023</v>
      </c>
      <c r="AA218" s="662" t="n"/>
      <c r="AB218" s="655" t="n"/>
      <c r="AC218" s="657" t="n"/>
      <c r="AD218" s="657" t="n"/>
      <c r="AE218" s="657" t="n"/>
      <c r="AF218" s="655" t="n"/>
      <c r="AG218" s="655" t="n"/>
      <c r="AH218" s="655" t="n"/>
      <c r="AI218" s="657" t="n"/>
      <c r="AJ218" s="657" t="n"/>
      <c r="AK218" s="663" t="n"/>
      <c r="AL218" s="657" t="n"/>
      <c r="AM218" s="663" t="n"/>
      <c r="AN218" s="663" t="n"/>
      <c r="AO218" s="663" t="n"/>
      <c r="AP218" s="663" t="n"/>
      <c r="AQ218" s="663" t="n"/>
      <c r="AR218" s="657" t="n"/>
      <c r="AS218" s="657" t="n"/>
      <c r="AT218" s="657" t="n"/>
      <c r="AU218" s="657" t="n"/>
      <c r="AV218" s="657" t="n"/>
      <c r="AW218" s="657" t="n"/>
      <c r="AX218" s="657" t="n"/>
      <c r="AY218" s="657" t="n"/>
      <c r="AZ218" s="657" t="n"/>
      <c r="BA218" s="657" t="n"/>
      <c r="BB218" s="657" t="n"/>
      <c r="BC218" s="657" t="n"/>
      <c r="BD218" s="657" t="n"/>
      <c r="BE218" s="657" t="n"/>
      <c r="BF218" s="657" t="n"/>
      <c r="BG218" s="657" t="n"/>
      <c r="BH218" s="657" t="n"/>
      <c r="BI218" s="657" t="n"/>
      <c r="BJ218" s="657" t="n"/>
      <c r="BK218" s="657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</row>
    <row r="219">
      <c r="A219" s="655" t="n"/>
      <c r="B219" s="655" t="n"/>
      <c r="C219" s="655" t="n"/>
      <c r="D219" s="655" t="n"/>
      <c r="E219" s="655" t="n"/>
      <c r="F219" s="655" t="n"/>
      <c r="G219" s="655" t="n"/>
      <c r="H219" s="655" t="n"/>
      <c r="I219" s="655" t="n"/>
      <c r="J219" s="655" t="n"/>
      <c r="K219" s="655" t="n"/>
      <c r="L219" s="655" t="n"/>
      <c r="M219" s="655" t="n"/>
      <c r="N219" s="655" t="n"/>
      <c r="O219" s="655" t="n"/>
      <c r="P219" s="655" t="n"/>
      <c r="Q219" s="655" t="n"/>
      <c r="R219" s="655" t="n"/>
      <c r="S219" s="655" t="n"/>
      <c r="T219" s="655" t="n"/>
      <c r="U219" s="664" t="n"/>
      <c r="V219" s="655" t="n"/>
      <c r="W219" s="655" t="n"/>
      <c r="X219" s="655" t="n"/>
      <c r="Y219" s="655" t="n"/>
      <c r="Z219" s="655" t="n"/>
      <c r="AA219" s="655" t="n"/>
      <c r="AB219" s="655" t="n"/>
      <c r="AC219" s="655" t="n"/>
      <c r="AD219" s="655" t="n"/>
      <c r="AE219" s="655" t="n"/>
      <c r="AF219" s="655" t="n"/>
      <c r="AG219" s="655" t="n"/>
      <c r="AH219" s="655" t="n"/>
      <c r="AI219" s="665" t="n"/>
      <c r="AJ219" s="665" t="n"/>
      <c r="AK219" s="663" t="n"/>
      <c r="AL219" s="657" t="n"/>
      <c r="AM219" s="663" t="n"/>
      <c r="AN219" s="663" t="n"/>
      <c r="AO219" s="663" t="n"/>
      <c r="AP219" s="663" t="n"/>
      <c r="AQ219" s="663" t="n"/>
      <c r="AR219" s="657" t="n"/>
      <c r="AS219" s="657" t="n"/>
      <c r="AT219" s="657" t="n"/>
      <c r="AU219" s="657" t="n"/>
      <c r="AV219" s="657" t="n"/>
      <c r="AW219" s="657" t="n"/>
      <c r="AX219" s="657" t="n"/>
      <c r="AY219" s="657" t="n"/>
      <c r="AZ219" s="657" t="n"/>
      <c r="BA219" s="657" t="n"/>
      <c r="BB219" s="657" t="n"/>
      <c r="BC219" s="657" t="n"/>
      <c r="BD219" s="657" t="n"/>
      <c r="BE219" s="657" t="n"/>
      <c r="BF219" s="657" t="n"/>
      <c r="BG219" s="657" t="n"/>
      <c r="BH219" s="657" t="n"/>
      <c r="BI219" s="657" t="n"/>
      <c r="BJ219" s="657" t="n"/>
      <c r="BK219" s="657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</row>
    <row r="220">
      <c r="A220" s="666" t="inlineStr">
        <is>
          <t>Декан факультета заочного образования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666" t="n"/>
      <c r="T220" s="667" t="n"/>
      <c r="U220" s="667" t="n"/>
      <c r="V220" s="659" t="n"/>
      <c r="W220" s="659" t="n"/>
      <c r="X220" s="659" t="n"/>
      <c r="Y220" s="659" t="n"/>
      <c r="Z220" s="659" t="n"/>
      <c r="AA220" s="659" t="n"/>
      <c r="AB220" s="659" t="n"/>
      <c r="AC220" s="659" t="n"/>
      <c r="AD220" s="659" t="n"/>
      <c r="AE220" s="659" t="n"/>
      <c r="AF220" s="666" t="inlineStr">
        <is>
          <t>С.А.Прохорчик</t>
        </is>
      </c>
      <c r="AG220" s="2" t="n"/>
      <c r="AH220" s="2" t="n"/>
      <c r="AI220" s="2" t="n"/>
      <c r="AJ220" s="2" t="n"/>
      <c r="AK220" s="2" t="n"/>
      <c r="AL220" s="2" t="n"/>
      <c r="AM220" s="663" t="n"/>
      <c r="AN220" s="663" t="n"/>
      <c r="AO220" s="663" t="n"/>
      <c r="AP220" s="663" t="n"/>
      <c r="AQ220" s="663" t="n"/>
      <c r="AR220" s="657" t="n"/>
      <c r="AS220" s="657" t="n"/>
      <c r="AT220" s="657" t="n"/>
      <c r="AU220" s="657" t="n"/>
      <c r="AV220" s="657" t="n"/>
      <c r="AW220" s="657" t="n"/>
      <c r="AX220" s="657" t="n"/>
      <c r="AY220" s="657" t="n"/>
      <c r="AZ220" s="657" t="n"/>
      <c r="BA220" s="657" t="n"/>
      <c r="BB220" s="657" t="n"/>
      <c r="BC220" s="657" t="n"/>
      <c r="BD220" s="657" t="n"/>
      <c r="BE220" s="657" t="n"/>
      <c r="BF220" s="657" t="n"/>
      <c r="BG220" s="657" t="n"/>
      <c r="BH220" s="657" t="n"/>
      <c r="BI220" s="657" t="n"/>
      <c r="BJ220" s="657" t="n"/>
      <c r="BK220" s="657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</row>
    <row r="221">
      <c r="A221" s="668" t="n"/>
      <c r="B221" s="668" t="n"/>
      <c r="C221" s="668" t="n"/>
      <c r="D221" s="668" t="n"/>
      <c r="E221" s="668" t="n"/>
      <c r="F221" s="668" t="n"/>
      <c r="G221" s="668" t="n"/>
      <c r="H221" s="668" t="n"/>
      <c r="I221" s="668" t="n"/>
      <c r="J221" s="656" t="n"/>
      <c r="K221" s="656" t="n"/>
      <c r="L221" s="656" t="n"/>
      <c r="M221" s="656" t="n"/>
      <c r="N221" s="656" t="n"/>
      <c r="O221" s="656" t="n"/>
      <c r="P221" s="656" t="n"/>
      <c r="Q221" s="668" t="n"/>
      <c r="R221" s="665" t="n"/>
      <c r="S221" s="665" t="n"/>
      <c r="T221" s="665" t="n"/>
      <c r="U221" s="669" t="n"/>
      <c r="V221" s="670" t="n"/>
      <c r="W221" s="670" t="n"/>
      <c r="X221" s="671" t="n"/>
      <c r="Y221" s="671" t="n"/>
      <c r="Z221" s="661" t="n">
        <v>2023</v>
      </c>
      <c r="AA221" s="662" t="n"/>
      <c r="AB221" s="655" t="n"/>
      <c r="AC221" s="655" t="n"/>
      <c r="AD221" s="655" t="n"/>
      <c r="AE221" s="655" t="n"/>
      <c r="AF221" s="655" t="n"/>
      <c r="AG221" s="655" t="n"/>
      <c r="AH221" s="655" t="n"/>
      <c r="AI221" s="665" t="n"/>
      <c r="AJ221" s="665" t="n"/>
      <c r="AK221" s="663" t="n"/>
      <c r="AL221" s="657" t="n"/>
      <c r="AM221" s="663" t="n"/>
      <c r="AN221" s="663" t="n"/>
      <c r="AO221" s="663" t="n"/>
      <c r="AP221" s="663" t="n"/>
      <c r="AQ221" s="663" t="n"/>
      <c r="AR221" s="657" t="n"/>
      <c r="AS221" s="657" t="n"/>
      <c r="AT221" s="657" t="n"/>
      <c r="AU221" s="657" t="n"/>
      <c r="AV221" s="657" t="n"/>
      <c r="AW221" s="657" t="n"/>
      <c r="AX221" s="657" t="n"/>
      <c r="AY221" s="657" t="n"/>
      <c r="AZ221" s="657" t="n"/>
      <c r="BA221" s="657" t="n"/>
      <c r="BB221" s="657" t="n"/>
      <c r="BC221" s="657" t="n"/>
      <c r="BD221" s="657" t="n"/>
      <c r="BE221" s="657" t="n"/>
      <c r="BF221" s="657" t="n"/>
      <c r="BG221" s="657" t="n"/>
      <c r="BH221" s="657" t="n"/>
      <c r="BI221" s="657" t="n"/>
      <c r="BJ221" s="657" t="n"/>
      <c r="BK221" s="657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</row>
    <row r="222">
      <c r="A222" s="668" t="n"/>
      <c r="B222" s="668" t="n"/>
      <c r="C222" s="668" t="n"/>
      <c r="D222" s="668" t="n"/>
      <c r="E222" s="668" t="n"/>
      <c r="F222" s="668" t="n"/>
      <c r="G222" s="668" t="n"/>
      <c r="H222" s="668" t="n"/>
      <c r="I222" s="668" t="n"/>
      <c r="J222" s="668" t="n"/>
      <c r="K222" s="668" t="n"/>
      <c r="L222" s="668" t="n"/>
      <c r="M222" s="668" t="n"/>
      <c r="N222" s="668" t="n"/>
      <c r="O222" s="668" t="n"/>
      <c r="P222" s="668" t="n"/>
      <c r="Q222" s="668" t="n"/>
      <c r="R222" s="655" t="n"/>
      <c r="S222" s="655" t="n"/>
      <c r="T222" s="655" t="n"/>
      <c r="U222" s="655" t="n"/>
      <c r="V222" s="655" t="n"/>
      <c r="W222" s="655" t="n"/>
      <c r="X222" s="655" t="n"/>
      <c r="Y222" s="655" t="n"/>
      <c r="Z222" s="655" t="n"/>
      <c r="AA222" s="655" t="n"/>
      <c r="AB222" s="655" t="n"/>
      <c r="AC222" s="655" t="n"/>
      <c r="AD222" s="655" t="n"/>
      <c r="AE222" s="655" t="n"/>
      <c r="AF222" s="655" t="n"/>
      <c r="AG222" s="655" t="n"/>
      <c r="AH222" s="655" t="n"/>
      <c r="AI222" s="665" t="n"/>
      <c r="AJ222" s="665" t="n"/>
      <c r="AK222" s="663" t="n"/>
      <c r="AL222" s="657" t="n"/>
      <c r="AM222" s="663" t="n"/>
      <c r="AN222" s="663" t="n"/>
      <c r="AO222" s="663" t="n"/>
      <c r="AP222" s="663" t="n"/>
      <c r="AQ222" s="663" t="n"/>
      <c r="AR222" s="657" t="n"/>
      <c r="AS222" s="657" t="n"/>
      <c r="AT222" s="657" t="n"/>
      <c r="AU222" s="657" t="n"/>
      <c r="AV222" s="657" t="n"/>
      <c r="AW222" s="657" t="n"/>
      <c r="AX222" s="657" t="n"/>
      <c r="AY222" s="657" t="n"/>
      <c r="AZ222" s="657" t="n"/>
      <c r="BA222" s="657" t="n"/>
      <c r="BB222" s="657" t="n"/>
      <c r="BC222" s="657" t="n"/>
      <c r="BD222" s="657" t="n"/>
      <c r="BE222" s="657" t="n"/>
      <c r="BF222" s="657" t="n"/>
      <c r="BG222" s="657" t="n"/>
      <c r="BH222" s="657" t="n"/>
      <c r="BI222" s="657" t="n"/>
      <c r="BJ222" s="657" t="n"/>
      <c r="BK222" s="657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</row>
    <row r="223">
      <c r="A223" s="657" t="inlineStr">
        <is>
          <t>Заведующий кафедрой технологии стекла и керамики</t>
        </is>
      </c>
      <c r="B223" s="668" t="n"/>
      <c r="C223" s="668" t="n"/>
      <c r="D223" s="668" t="n"/>
      <c r="E223" s="668" t="n"/>
      <c r="F223" s="668" t="n"/>
      <c r="G223" s="668" t="n"/>
      <c r="H223" s="668" t="n"/>
      <c r="I223" s="668" t="n"/>
      <c r="J223" s="668" t="n"/>
      <c r="K223" s="668" t="n"/>
      <c r="L223" s="668" t="n"/>
      <c r="M223" s="668" t="n"/>
      <c r="N223" s="672" t="n"/>
      <c r="O223" s="668" t="n"/>
      <c r="P223" s="668" t="n"/>
      <c r="Q223" s="668" t="n"/>
      <c r="R223" s="665" t="n"/>
      <c r="S223" s="665" t="n"/>
      <c r="T223" s="667" t="n"/>
      <c r="U223" s="667" t="n"/>
      <c r="V223" s="659" t="n"/>
      <c r="W223" s="659" t="n"/>
      <c r="X223" s="659" t="n"/>
      <c r="Y223" s="659" t="n"/>
      <c r="Z223" s="659" t="n"/>
      <c r="AA223" s="659" t="n"/>
      <c r="AB223" s="659" t="n"/>
      <c r="AC223" s="659" t="n"/>
      <c r="AD223" s="659" t="n"/>
      <c r="AE223" s="659" t="n"/>
      <c r="AF223" s="655" t="inlineStr">
        <is>
          <t>Ю.Г.Павлюкевич</t>
        </is>
      </c>
      <c r="AG223" s="665" t="n"/>
      <c r="AH223" s="656" t="n"/>
      <c r="AI223" s="655" t="n"/>
      <c r="AJ223" s="655" t="n"/>
      <c r="AK223" s="663" t="n"/>
      <c r="AL223" s="657" t="n"/>
      <c r="AM223" s="663" t="n"/>
      <c r="AN223" s="663" t="n"/>
      <c r="AO223" s="663" t="n"/>
      <c r="AP223" s="663" t="n"/>
      <c r="AQ223" s="663" t="n"/>
      <c r="AR223" s="657" t="n"/>
      <c r="AS223" s="657" t="n"/>
      <c r="AT223" s="657" t="n"/>
      <c r="AU223" s="657" t="n"/>
      <c r="AV223" s="657" t="n"/>
      <c r="AW223" s="657" t="n"/>
      <c r="AX223" s="657" t="n"/>
      <c r="AY223" s="657" t="n"/>
      <c r="AZ223" s="657" t="n"/>
      <c r="BA223" s="657" t="n"/>
      <c r="BB223" s="657" t="n"/>
      <c r="BC223" s="657" t="n"/>
      <c r="BD223" s="657" t="n"/>
      <c r="BE223" s="657" t="n"/>
      <c r="BF223" s="657" t="n"/>
      <c r="BG223" s="657" t="n"/>
      <c r="BH223" s="657" t="n"/>
      <c r="BI223" s="657" t="n"/>
      <c r="BJ223" s="657" t="n"/>
      <c r="BK223" s="657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</row>
    <row r="224">
      <c r="A224" s="666" t="n"/>
      <c r="B224" s="668" t="n"/>
      <c r="C224" s="668" t="n"/>
      <c r="D224" s="668" t="n"/>
      <c r="E224" s="668" t="n"/>
      <c r="F224" s="668" t="n"/>
      <c r="G224" s="668" t="n"/>
      <c r="H224" s="668" t="n"/>
      <c r="I224" s="668" t="n"/>
      <c r="J224" s="668" t="n"/>
      <c r="K224" s="668" t="n"/>
      <c r="L224" s="668" t="n"/>
      <c r="M224" s="668" t="n"/>
      <c r="N224" s="668" t="n"/>
      <c r="O224" s="668" t="n"/>
      <c r="P224" s="668" t="n"/>
      <c r="Q224" s="656" t="n"/>
      <c r="R224" s="665" t="n"/>
      <c r="S224" s="665" t="n"/>
      <c r="T224" s="665" t="n"/>
      <c r="U224" s="669" t="n"/>
      <c r="V224" s="671" t="n"/>
      <c r="W224" s="660" t="n"/>
      <c r="X224" s="660" t="n"/>
      <c r="Y224" s="660" t="n"/>
      <c r="Z224" s="661" t="n">
        <v>2023</v>
      </c>
      <c r="AA224" s="662" t="n"/>
      <c r="AB224" s="655" t="n"/>
      <c r="AC224" s="655" t="n"/>
      <c r="AD224" s="656" t="n"/>
      <c r="AE224" s="655" t="n"/>
      <c r="AF224" s="655" t="n"/>
      <c r="AG224" s="655" t="n"/>
      <c r="AH224" s="655" t="n"/>
      <c r="AI224" s="665" t="n"/>
      <c r="AJ224" s="665" t="n"/>
      <c r="AK224" s="663" t="n"/>
      <c r="AL224" s="657" t="n"/>
      <c r="AM224" s="663" t="n"/>
      <c r="AN224" s="663" t="n"/>
      <c r="AO224" s="663" t="n"/>
      <c r="AP224" s="663" t="n"/>
      <c r="AQ224" s="663" t="n"/>
      <c r="AR224" s="657" t="n"/>
      <c r="AS224" s="657" t="n"/>
      <c r="AT224" s="657" t="n"/>
      <c r="AU224" s="657" t="n"/>
      <c r="AV224" s="657" t="n"/>
      <c r="AW224" s="657" t="n"/>
      <c r="AX224" s="657" t="n"/>
      <c r="AY224" s="657" t="n"/>
      <c r="AZ224" s="657" t="n"/>
      <c r="BA224" s="657" t="n"/>
      <c r="BB224" s="657" t="n"/>
      <c r="BC224" s="657" t="n"/>
      <c r="BD224" s="657" t="n"/>
      <c r="BE224" s="657" t="n"/>
      <c r="BF224" s="657" t="n"/>
      <c r="BG224" s="657" t="n"/>
      <c r="BH224" s="657" t="n"/>
      <c r="BI224" s="657" t="n"/>
      <c r="BJ224" s="657" t="n"/>
      <c r="BK224" s="657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</row>
    <row r="225">
      <c r="A225" s="655" t="n"/>
      <c r="B225" s="655" t="n"/>
      <c r="C225" s="655" t="n"/>
      <c r="D225" s="655" t="n"/>
      <c r="E225" s="655" t="n"/>
      <c r="F225" s="655" t="n"/>
      <c r="G225" s="655" t="n"/>
      <c r="H225" s="655" t="n"/>
      <c r="I225" s="655" t="n"/>
      <c r="J225" s="655" t="n"/>
      <c r="K225" s="655" t="n"/>
      <c r="L225" s="655" t="n"/>
      <c r="M225" s="655" t="n"/>
      <c r="N225" s="655" t="n"/>
      <c r="O225" s="655" t="n"/>
      <c r="P225" s="655" t="n"/>
      <c r="Q225" s="655" t="n"/>
      <c r="R225" s="655" t="n"/>
      <c r="S225" s="655" t="n"/>
      <c r="T225" s="655" t="n"/>
      <c r="U225" s="655" t="n"/>
      <c r="V225" s="655" t="n"/>
      <c r="W225" s="655" t="n"/>
      <c r="X225" s="655" t="n"/>
      <c r="Y225" s="655" t="n"/>
      <c r="Z225" s="655" t="n"/>
      <c r="AA225" s="655" t="n"/>
      <c r="AB225" s="655" t="n"/>
      <c r="AC225" s="655" t="n"/>
      <c r="AD225" s="655" t="n"/>
      <c r="AE225" s="655" t="n"/>
      <c r="AF225" s="655" t="n"/>
      <c r="AG225" s="655" t="n"/>
      <c r="AH225" s="655" t="n"/>
      <c r="AI225" s="665" t="n"/>
      <c r="AJ225" s="665" t="n"/>
      <c r="AK225" s="663" t="n"/>
      <c r="AL225" s="657" t="n"/>
      <c r="AM225" s="663" t="n"/>
      <c r="AN225" s="663" t="n"/>
      <c r="AO225" s="663" t="n"/>
      <c r="AP225" s="663" t="n"/>
      <c r="AQ225" s="663" t="n"/>
      <c r="AR225" s="657" t="n"/>
      <c r="AS225" s="657" t="n"/>
      <c r="AT225" s="657" t="n"/>
      <c r="AU225" s="657" t="n"/>
      <c r="AV225" s="657" t="n"/>
      <c r="AW225" s="657" t="n"/>
      <c r="AX225" s="657" t="n"/>
      <c r="AY225" s="657" t="n"/>
      <c r="AZ225" s="657" t="n"/>
      <c r="BA225" s="657" t="n"/>
      <c r="BB225" s="657" t="n"/>
      <c r="BC225" s="657" t="n"/>
      <c r="BD225" s="657" t="n"/>
      <c r="BE225" s="657" t="n"/>
      <c r="BF225" s="657" t="n"/>
      <c r="BG225" s="657" t="n"/>
      <c r="BH225" s="657" t="n"/>
      <c r="BI225" s="657" t="n"/>
      <c r="BJ225" s="657" t="n"/>
      <c r="BK225" s="657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</row>
    <row r="226">
      <c r="A226" s="657" t="inlineStr">
        <is>
          <t xml:space="preserve">Заведующий кафедрой химической технологии вяжущих </t>
        </is>
      </c>
      <c r="B226" s="668" t="n"/>
      <c r="C226" s="668" t="n"/>
      <c r="D226" s="668" t="n"/>
      <c r="E226" s="668" t="n"/>
      <c r="F226" s="668" t="n"/>
      <c r="G226" s="668" t="n"/>
      <c r="H226" s="668" t="n"/>
      <c r="I226" s="668" t="n"/>
      <c r="J226" s="668" t="n"/>
      <c r="K226" s="668" t="n"/>
      <c r="L226" s="668" t="n"/>
      <c r="M226" s="668" t="n"/>
      <c r="N226" s="672" t="n"/>
      <c r="O226" s="668" t="n"/>
      <c r="P226" s="668" t="n"/>
      <c r="Q226" s="668" t="n"/>
      <c r="R226" s="665" t="n"/>
      <c r="S226" s="665" t="n"/>
      <c r="T226" s="667" t="n"/>
      <c r="U226" s="667" t="n"/>
      <c r="V226" s="659" t="n"/>
      <c r="W226" s="659" t="n"/>
      <c r="X226" s="659" t="n"/>
      <c r="Y226" s="659" t="n"/>
      <c r="Z226" s="659" t="n"/>
      <c r="AA226" s="659" t="n"/>
      <c r="AB226" s="659" t="n"/>
      <c r="AC226" s="659" t="n"/>
      <c r="AD226" s="659" t="n"/>
      <c r="AE226" s="659" t="n"/>
      <c r="AF226" s="655" t="inlineStr">
        <is>
          <t>А.А.Мечай</t>
        </is>
      </c>
      <c r="AG226" s="665" t="n"/>
      <c r="AH226" s="656" t="n"/>
      <c r="AI226" s="655" t="n"/>
      <c r="AJ226" s="655" t="n"/>
      <c r="AK226" s="663" t="n"/>
      <c r="AL226" s="657" t="n"/>
      <c r="AM226" s="663" t="n"/>
      <c r="AN226" s="663" t="n"/>
      <c r="AO226" s="663" t="n"/>
      <c r="AP226" s="663" t="n"/>
      <c r="AQ226" s="663" t="n"/>
      <c r="AR226" s="657" t="n"/>
      <c r="AS226" s="657" t="n"/>
      <c r="AT226" s="657" t="n"/>
      <c r="AU226" s="657" t="n"/>
      <c r="AV226" s="657" t="n"/>
      <c r="AW226" s="657" t="n"/>
      <c r="AX226" s="657" t="n"/>
      <c r="AY226" s="657" t="n"/>
      <c r="AZ226" s="657" t="n"/>
      <c r="BA226" s="657" t="n"/>
      <c r="BB226" s="657" t="n"/>
      <c r="BC226" s="657" t="n"/>
      <c r="BD226" s="657" t="n"/>
      <c r="BE226" s="657" t="n"/>
      <c r="BF226" s="657" t="n"/>
      <c r="BG226" s="657" t="n"/>
      <c r="BH226" s="657" t="n"/>
      <c r="BI226" s="657" t="n"/>
      <c r="BJ226" s="657" t="n"/>
      <c r="BK226" s="657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</row>
    <row r="227">
      <c r="A227" s="666" t="inlineStr">
        <is>
          <t>материалов</t>
        </is>
      </c>
      <c r="B227" s="668" t="n"/>
      <c r="C227" s="668" t="n"/>
      <c r="D227" s="668" t="n"/>
      <c r="E227" s="668" t="n"/>
      <c r="F227" s="668" t="n"/>
      <c r="G227" s="668" t="n"/>
      <c r="H227" s="668" t="n"/>
      <c r="I227" s="668" t="n"/>
      <c r="J227" s="668" t="n"/>
      <c r="K227" s="668" t="n"/>
      <c r="L227" s="668" t="n"/>
      <c r="M227" s="668" t="n"/>
      <c r="N227" s="668" t="n"/>
      <c r="O227" s="668" t="n"/>
      <c r="P227" s="668" t="n"/>
      <c r="Q227" s="656" t="n"/>
      <c r="R227" s="665" t="n"/>
      <c r="S227" s="665" t="n"/>
      <c r="T227" s="665" t="n"/>
      <c r="U227" s="669" t="n"/>
      <c r="V227" s="671" t="n"/>
      <c r="W227" s="660" t="n"/>
      <c r="X227" s="660" t="n"/>
      <c r="Y227" s="660" t="n"/>
      <c r="Z227" s="661" t="n">
        <v>2023</v>
      </c>
      <c r="AA227" s="662" t="n"/>
      <c r="AB227" s="655" t="n"/>
      <c r="AC227" s="655" t="n"/>
      <c r="AD227" s="656" t="n"/>
      <c r="AE227" s="655" t="n"/>
      <c r="AF227" s="655" t="n"/>
      <c r="AG227" s="655" t="n"/>
      <c r="AH227" s="655" t="n"/>
      <c r="AI227" s="665" t="n"/>
      <c r="AJ227" s="665" t="n"/>
      <c r="AK227" s="663" t="n"/>
      <c r="AL227" s="657" t="n"/>
      <c r="AM227" s="663" t="n"/>
      <c r="AN227" s="663" t="n"/>
      <c r="AO227" s="663" t="n"/>
      <c r="AP227" s="663" t="n"/>
      <c r="AQ227" s="663" t="n"/>
      <c r="AR227" s="657" t="n"/>
      <c r="AS227" s="657" t="n"/>
      <c r="AT227" s="657" t="n"/>
      <c r="AU227" s="657" t="n"/>
      <c r="AV227" s="657" t="n"/>
      <c r="AW227" s="657" t="n"/>
      <c r="AX227" s="657" t="n"/>
      <c r="AY227" s="657" t="n"/>
      <c r="AZ227" s="657" t="n"/>
      <c r="BA227" s="657" t="n"/>
      <c r="BB227" s="657" t="n"/>
      <c r="BC227" s="657" t="n"/>
      <c r="BD227" s="657" t="n"/>
      <c r="BE227" s="657" t="n"/>
      <c r="BF227" s="657" t="n"/>
      <c r="BG227" s="657" t="n"/>
      <c r="BH227" s="657" t="n"/>
      <c r="BI227" s="657" t="n"/>
      <c r="BJ227" s="657" t="n"/>
      <c r="BK227" s="657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</row>
    <row r="228">
      <c r="A228" s="655" t="n"/>
      <c r="B228" s="655" t="n"/>
      <c r="C228" s="655" t="n"/>
      <c r="D228" s="655" t="n"/>
      <c r="E228" s="655" t="n"/>
      <c r="F228" s="655" t="n"/>
      <c r="G228" s="655" t="n"/>
      <c r="H228" s="655" t="n"/>
      <c r="I228" s="655" t="n"/>
      <c r="J228" s="655" t="n"/>
      <c r="K228" s="655" t="n"/>
      <c r="L228" s="655" t="n"/>
      <c r="M228" s="655" t="n"/>
      <c r="N228" s="655" t="n"/>
      <c r="O228" s="655" t="n"/>
      <c r="P228" s="655" t="n"/>
      <c r="Q228" s="655" t="n"/>
      <c r="R228" s="655" t="n"/>
      <c r="S228" s="655" t="n"/>
      <c r="T228" s="655" t="n"/>
      <c r="U228" s="655" t="n"/>
      <c r="V228" s="655" t="n"/>
      <c r="W228" s="655" t="n"/>
      <c r="X228" s="655" t="n"/>
      <c r="Y228" s="655" t="n"/>
      <c r="Z228" s="655" t="n"/>
      <c r="AA228" s="655" t="n"/>
      <c r="AB228" s="655" t="n"/>
      <c r="AC228" s="655" t="n"/>
      <c r="AD228" s="655" t="n"/>
      <c r="AE228" s="655" t="n"/>
      <c r="AF228" s="655" t="n"/>
      <c r="AG228" s="655" t="n"/>
      <c r="AH228" s="655" t="n"/>
      <c r="AI228" s="655" t="n"/>
      <c r="AJ228" s="665" t="n"/>
      <c r="AK228" s="665" t="n"/>
      <c r="AL228" s="663" t="n"/>
      <c r="AM228" s="663" t="n"/>
      <c r="AN228" s="663" t="n"/>
      <c r="AO228" s="663" t="n"/>
      <c r="AP228" s="663" t="n"/>
      <c r="AQ228" s="663" t="n"/>
      <c r="AR228" s="657" t="n"/>
      <c r="AS228" s="657" t="n"/>
      <c r="AT228" s="657" t="n"/>
      <c r="AU228" s="657" t="n"/>
      <c r="AV228" s="657" t="n"/>
      <c r="AW228" s="657" t="n"/>
      <c r="AX228" s="657" t="n"/>
      <c r="AY228" s="657" t="n"/>
      <c r="AZ228" s="657" t="n"/>
      <c r="BA228" s="657" t="n"/>
      <c r="BB228" s="657" t="n"/>
      <c r="BC228" s="657" t="n"/>
      <c r="BD228" s="657" t="n"/>
      <c r="BE228" s="657" t="n"/>
      <c r="BF228" s="657" t="n"/>
      <c r="BG228" s="657" t="n"/>
      <c r="BH228" s="657" t="n"/>
      <c r="BI228" s="657" t="n"/>
      <c r="BJ228" s="657" t="n"/>
      <c r="BK228" s="657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</row>
    <row r="229">
      <c r="A229" s="657" t="inlineStr">
        <is>
          <t>Рекомендован к утверждению научно-методическим советом БГТУ, протокол № 6  от  28.04.2023</t>
        </is>
      </c>
      <c r="B229" s="655" t="n"/>
      <c r="C229" s="655" t="n"/>
      <c r="D229" s="655" t="n"/>
      <c r="E229" s="655" t="n"/>
      <c r="F229" s="655" t="n"/>
      <c r="G229" s="655" t="n"/>
      <c r="H229" s="655" t="n"/>
      <c r="I229" s="655" t="n"/>
      <c r="J229" s="655" t="n"/>
      <c r="K229" s="655" t="n"/>
      <c r="L229" s="655" t="n"/>
      <c r="M229" s="655" t="n"/>
      <c r="N229" s="655" t="n"/>
      <c r="O229" s="655" t="n"/>
      <c r="P229" s="655" t="n"/>
      <c r="Q229" s="655" t="n"/>
      <c r="R229" s="666" t="n"/>
      <c r="S229" s="666" t="n"/>
      <c r="T229" s="666" t="n"/>
      <c r="U229" s="655" t="n"/>
      <c r="V229" s="655" t="n"/>
      <c r="W229" s="655" t="n"/>
      <c r="X229" s="655" t="n"/>
      <c r="Y229" s="655" t="n"/>
      <c r="Z229" s="655" t="n"/>
      <c r="AA229" s="655" t="n"/>
      <c r="AB229" s="655" t="n"/>
      <c r="AC229" s="655" t="n"/>
      <c r="AD229" s="655" t="n"/>
      <c r="AE229" s="655" t="n"/>
      <c r="AF229" s="655" t="n"/>
      <c r="AG229" s="655" t="n"/>
      <c r="AH229" s="655" t="n"/>
      <c r="AI229" s="655" t="n"/>
      <c r="AJ229" s="665" t="n"/>
      <c r="AK229" s="665" t="n"/>
      <c r="AL229" s="657" t="n"/>
      <c r="AM229" s="657" t="n"/>
      <c r="AN229" s="657" t="n"/>
      <c r="AO229" s="657" t="n"/>
      <c r="AP229" s="657" t="n"/>
      <c r="AQ229" s="657" t="n"/>
      <c r="AR229" s="657" t="n"/>
      <c r="AS229" s="657" t="n"/>
      <c r="AT229" s="657" t="n"/>
      <c r="AU229" s="673" t="n"/>
      <c r="AV229" s="673" t="n"/>
      <c r="AW229" s="673" t="n"/>
      <c r="AX229" s="673" t="n"/>
      <c r="AY229" s="657" t="n"/>
      <c r="AZ229" s="657" t="n"/>
      <c r="BA229" s="657" t="n"/>
      <c r="BB229" s="657" t="n"/>
      <c r="BC229" s="657" t="n"/>
      <c r="BD229" s="657" t="n"/>
      <c r="BE229" s="657" t="n"/>
      <c r="BF229" s="657" t="n"/>
      <c r="BG229" s="657" t="n"/>
      <c r="BH229" s="657" t="n"/>
      <c r="BI229" s="657" t="n"/>
      <c r="BJ229" s="657" t="n"/>
      <c r="BK229" s="657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V206"/>
  <sheetViews>
    <sheetView workbookViewId="0">
      <selection activeCell="A1" sqref="A1"/>
    </sheetView>
  </sheetViews>
  <sheetFormatPr baseColWidth="8" defaultRowHeight="15"/>
  <sheetData>
    <row r="1">
      <c r="A1" s="24" t="inlineStr">
        <is>
          <t>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</row>
    <row r="2">
      <c r="A2" s="684" t="n"/>
      <c r="B2" s="684" t="n"/>
      <c r="C2" s="2" t="n"/>
      <c r="D2" s="2" t="n"/>
      <c r="E2" s="5" t="inlineStr">
        <is>
          <t>УТВЕРЖДЕНО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43" t="n"/>
      <c r="V2" s="43" t="n"/>
      <c r="W2" s="43" t="n"/>
      <c r="X2" s="43" t="n"/>
      <c r="Y2" s="43" t="n"/>
      <c r="Z2" s="43" t="n"/>
      <c r="AA2" s="43" t="n"/>
      <c r="AB2" s="43" t="n"/>
      <c r="AC2" s="43" t="n"/>
      <c r="AD2" s="43" t="n"/>
      <c r="AE2" s="43" t="n"/>
      <c r="AF2" s="43" t="n"/>
      <c r="AG2" s="43" t="n"/>
      <c r="AH2" s="43" t="n"/>
      <c r="AI2" s="43" t="n"/>
      <c r="AJ2" s="43" t="n"/>
      <c r="AK2" s="43" t="n"/>
      <c r="AL2" s="43" t="n"/>
      <c r="AM2" s="43" t="n"/>
      <c r="AN2" s="43" t="n"/>
      <c r="AO2" s="43" t="n"/>
      <c r="AP2" s="43" t="n"/>
      <c r="AQ2" s="43" t="n"/>
      <c r="AR2" s="43" t="n"/>
      <c r="AS2" s="43" t="n"/>
      <c r="AT2" s="43" t="n"/>
      <c r="AU2" s="43" t="n"/>
      <c r="AV2" s="43" t="n"/>
      <c r="AW2" s="43" t="n"/>
      <c r="AX2" s="43" t="n"/>
      <c r="AY2" s="43" t="n"/>
      <c r="AZ2" s="43" t="n"/>
      <c r="BA2" s="43" t="n"/>
      <c r="BB2" s="685" t="n"/>
      <c r="BC2" s="685" t="n"/>
      <c r="BD2" s="508" t="n"/>
      <c r="BE2" s="508" t="n"/>
      <c r="BF2" s="508" t="n"/>
      <c r="BG2" s="37" t="n"/>
      <c r="BH2" s="508" t="n"/>
      <c r="BI2" s="508" t="n"/>
      <c r="BJ2" s="508" t="n"/>
      <c r="BK2" s="508" t="n"/>
      <c r="BL2" s="37" t="n"/>
      <c r="BM2" s="37" t="n"/>
      <c r="BN2" s="37" t="n"/>
      <c r="BO2" s="149" t="n"/>
      <c r="BP2" s="149" t="n"/>
      <c r="BQ2" s="2" t="n"/>
      <c r="BR2" s="2" t="n"/>
      <c r="BS2" s="2" t="n"/>
      <c r="BT2" s="2" t="n"/>
      <c r="BU2" s="2" t="n"/>
      <c r="BV2" s="2" t="n"/>
    </row>
    <row r="3">
      <c r="A3" s="684" t="n"/>
      <c r="B3" s="684" t="n"/>
      <c r="C3" s="2" t="n"/>
      <c r="D3" s="2" t="n"/>
      <c r="E3" s="5" t="inlineStr">
        <is>
          <t>Ректором БГТУ</t>
        </is>
      </c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686" t="n"/>
      <c r="T3" s="2" t="n"/>
      <c r="U3" s="686" t="inlineStr">
        <is>
          <t>УЧЕБНЫЙ ПЛАН</t>
        </is>
      </c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686" t="n"/>
      <c r="AY3" s="686" t="n"/>
      <c r="AZ3" s="37" t="n"/>
      <c r="BA3" s="37" t="n"/>
      <c r="BB3" s="37" t="n"/>
      <c r="BC3" s="141" t="n"/>
      <c r="BD3" s="508" t="n"/>
      <c r="BE3" s="508" t="n"/>
      <c r="BF3" s="508" t="n"/>
      <c r="BG3" s="37" t="n"/>
      <c r="BH3" s="508" t="n"/>
      <c r="BI3" s="508" t="n"/>
      <c r="BJ3" s="508" t="n"/>
      <c r="BK3" s="508" t="n"/>
      <c r="BL3" s="37" t="n"/>
      <c r="BM3" s="37" t="n"/>
      <c r="BN3" s="37" t="n"/>
      <c r="BO3" s="149" t="n"/>
      <c r="BP3" s="149" t="n"/>
      <c r="BQ3" s="2" t="n"/>
      <c r="BR3" s="2" t="n"/>
      <c r="BS3" s="2" t="n"/>
      <c r="BT3" s="2" t="n"/>
      <c r="BU3" s="2" t="n"/>
      <c r="BV3" s="2" t="n"/>
    </row>
    <row r="4">
      <c r="A4" s="684" t="n"/>
      <c r="B4" s="684" t="n"/>
      <c r="C4" s="2" t="n"/>
      <c r="D4" s="2" t="n"/>
      <c r="E4" s="5" t="inlineStr">
        <is>
          <t>И.В.Войтовым</t>
        </is>
      </c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40" t="n"/>
      <c r="T4" s="2" t="n"/>
      <c r="U4" s="39" t="n"/>
      <c r="V4" s="39" t="n"/>
      <c r="W4" s="39" t="n"/>
      <c r="X4" s="39" t="n"/>
      <c r="Y4" s="39" t="n"/>
      <c r="Z4" s="39" t="n"/>
      <c r="AA4" s="39" t="n"/>
      <c r="AB4" s="39" t="n"/>
      <c r="AC4" s="39" t="n"/>
      <c r="AD4" s="39" t="n"/>
      <c r="AE4" s="39" t="n"/>
      <c r="AF4" s="39" t="n"/>
      <c r="AG4" s="39" t="n"/>
      <c r="AH4" s="39" t="n"/>
      <c r="AI4" s="39" t="n"/>
      <c r="AJ4" s="39" t="n"/>
      <c r="AK4" s="39" t="n"/>
      <c r="AL4" s="39" t="n"/>
      <c r="AM4" s="39" t="n"/>
      <c r="AN4" s="39" t="n"/>
      <c r="AO4" s="39" t="n"/>
      <c r="AP4" s="39" t="n"/>
      <c r="AQ4" s="39" t="n"/>
      <c r="AR4" s="39" t="n"/>
      <c r="AS4" s="39" t="n"/>
      <c r="AT4" s="39" t="n"/>
      <c r="AU4" s="39" t="n"/>
      <c r="AV4" s="39" t="n"/>
      <c r="AW4" s="39" t="n"/>
      <c r="AX4" s="40" t="n"/>
      <c r="AY4" s="40" t="n"/>
      <c r="AZ4" s="687" t="n"/>
      <c r="BA4" s="687" t="n"/>
      <c r="BB4" s="688" t="n"/>
      <c r="BC4" s="688" t="n"/>
      <c r="BD4" s="22" t="inlineStr">
        <is>
          <t>Квалификация: Редактор. Технолог</t>
        </is>
      </c>
      <c r="BE4" s="689" t="n"/>
      <c r="BF4" s="689" t="n"/>
      <c r="BG4" s="689" t="n"/>
      <c r="BH4" s="689" t="n"/>
      <c r="BI4" s="689" t="n"/>
      <c r="BJ4" s="689" t="n"/>
      <c r="BK4" s="689" t="n"/>
      <c r="BL4" s="689" t="n"/>
      <c r="BM4" s="689" t="n"/>
      <c r="BN4" s="689" t="n"/>
      <c r="BO4" s="689" t="n"/>
      <c r="BP4" s="689" t="n"/>
      <c r="BQ4" s="2" t="n"/>
      <c r="BR4" s="2" t="n"/>
      <c r="BS4" s="2" t="n"/>
      <c r="BT4" s="2" t="n"/>
      <c r="BU4" s="2" t="n"/>
      <c r="BV4" s="2" t="n"/>
    </row>
    <row r="5">
      <c r="A5" s="684" t="n"/>
      <c r="B5" s="684" t="n"/>
      <c r="C5" s="2" t="n"/>
      <c r="D5" s="2" t="n"/>
      <c r="E5" s="5" t="inlineStr">
        <is>
          <t>28.04.2023</t>
        </is>
      </c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690" t="n"/>
      <c r="T5" s="2" t="n"/>
      <c r="U5" s="2" t="n"/>
      <c r="V5" s="2" t="n"/>
      <c r="W5" s="2" t="n"/>
      <c r="X5" s="2" t="n"/>
      <c r="Y5" s="691" t="inlineStr">
        <is>
          <t>Специальность:</t>
        </is>
      </c>
      <c r="Z5" s="2" t="n"/>
      <c r="AA5" s="2" t="n"/>
      <c r="AB5" s="2" t="n"/>
      <c r="AC5" s="2" t="n"/>
      <c r="AD5" s="2" t="n"/>
      <c r="AE5" s="2" t="n"/>
      <c r="AF5" s="691" t="inlineStr">
        <is>
          <t>6-05-0211-06 Издательское дело</t>
        </is>
      </c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684" t="n"/>
      <c r="AV5" s="22" t="n"/>
      <c r="AW5" s="22" t="n"/>
      <c r="AX5" s="690" t="n"/>
      <c r="AY5" s="690" t="n"/>
      <c r="AZ5" s="687" t="n"/>
      <c r="BA5" s="687" t="n"/>
      <c r="BB5" s="688" t="n"/>
      <c r="BC5" s="2" t="n"/>
      <c r="BD5" s="24" t="n"/>
      <c r="BE5" s="692" t="n"/>
      <c r="BF5" s="508" t="n"/>
      <c r="BG5" s="37" t="n"/>
      <c r="BH5" s="508" t="n"/>
      <c r="BI5" s="508" t="n"/>
      <c r="BJ5" s="508" t="n"/>
      <c r="BK5" s="508" t="n"/>
      <c r="BL5" s="37" t="n"/>
      <c r="BM5" s="37" t="n"/>
      <c r="BN5" s="37" t="n"/>
      <c r="BO5" s="149" t="n"/>
      <c r="BP5" s="149" t="n"/>
      <c r="BQ5" s="43" t="n"/>
      <c r="BR5" s="2" t="n"/>
      <c r="BS5" s="2" t="n"/>
      <c r="BT5" s="2" t="n"/>
      <c r="BU5" s="2" t="n"/>
      <c r="BV5" s="2" t="n"/>
    </row>
    <row r="6">
      <c r="A6" s="37" t="n"/>
      <c r="B6" s="37" t="n"/>
      <c r="C6" s="2" t="n"/>
      <c r="D6" s="2" t="n"/>
      <c r="E6" s="23" t="inlineStr">
        <is>
          <t>Регистрационный № 05-021-002/уч.</t>
        </is>
      </c>
      <c r="F6" s="693" t="n"/>
      <c r="G6" s="693" t="n"/>
      <c r="H6" s="693" t="n"/>
      <c r="I6" s="693" t="n"/>
      <c r="J6" s="693" t="n"/>
      <c r="K6" s="693" t="n"/>
      <c r="L6" s="694" t="n"/>
      <c r="M6" s="694" t="n"/>
      <c r="N6" s="694" t="n"/>
      <c r="O6" s="694" t="n"/>
      <c r="P6" s="40" t="n"/>
      <c r="Q6" s="2" t="n"/>
      <c r="R6" s="2" t="n"/>
      <c r="S6" s="10" t="n"/>
      <c r="T6" s="2" t="n"/>
      <c r="U6" s="22" t="n"/>
      <c r="V6" s="22" t="n"/>
      <c r="W6" s="22" t="n"/>
      <c r="X6" s="2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2" t="n"/>
      <c r="AV6" s="22" t="n"/>
      <c r="AW6" s="22" t="n"/>
      <c r="AX6" s="10" t="n"/>
      <c r="AY6" s="10" t="n"/>
      <c r="AZ6" s="37" t="n"/>
      <c r="BA6" s="37" t="n"/>
      <c r="BB6" s="2" t="n"/>
      <c r="BC6" s="2" t="n"/>
      <c r="BD6" s="27" t="inlineStr">
        <is>
          <t>Степень: Бакалавр</t>
        </is>
      </c>
      <c r="BE6" s="695" t="n"/>
      <c r="BF6" s="695" t="n"/>
      <c r="BG6" s="695" t="n"/>
      <c r="BH6" s="695" t="n"/>
      <c r="BI6" s="695" t="n"/>
      <c r="BJ6" s="695" t="n"/>
      <c r="BK6" s="695" t="n"/>
      <c r="BL6" s="695" t="n"/>
      <c r="BM6" s="695" t="n"/>
      <c r="BN6" s="695" t="n"/>
      <c r="BO6" s="695" t="n"/>
      <c r="BP6" s="695" t="n"/>
      <c r="BQ6" s="2" t="n"/>
      <c r="BR6" s="2" t="n"/>
      <c r="BS6" s="2" t="n"/>
      <c r="BT6" s="2" t="n"/>
      <c r="BU6" s="2" t="n"/>
      <c r="BV6" s="2" t="n"/>
    </row>
    <row r="7">
      <c r="A7" s="2" t="n"/>
      <c r="B7" s="2" t="n"/>
      <c r="C7" s="693" t="n"/>
      <c r="D7" s="693" t="n"/>
      <c r="E7" s="693" t="n"/>
      <c r="F7" s="693" t="n"/>
      <c r="G7" s="693" t="n"/>
      <c r="H7" s="693" t="n"/>
      <c r="I7" s="693" t="n"/>
      <c r="J7" s="693" t="n"/>
      <c r="K7" s="508" t="n"/>
      <c r="L7" s="693" t="n"/>
      <c r="M7" s="693" t="n"/>
      <c r="N7" s="693" t="n"/>
      <c r="O7" s="693" t="n"/>
      <c r="P7" s="2" t="n"/>
      <c r="Q7" s="2" t="n"/>
      <c r="R7" s="2" t="n"/>
      <c r="S7" s="137" t="n"/>
      <c r="T7" s="2" t="n"/>
      <c r="U7" s="22" t="n"/>
      <c r="V7" s="22" t="n"/>
      <c r="W7" s="22" t="n"/>
      <c r="X7" s="22" t="n"/>
      <c r="Y7" s="22" t="n"/>
      <c r="Z7" s="22" t="n"/>
      <c r="AA7" s="22" t="n"/>
      <c r="AB7" s="22" t="n"/>
      <c r="AC7" s="22" t="n"/>
      <c r="AD7" s="22" t="n"/>
      <c r="AE7" s="22" t="n"/>
      <c r="AF7" s="22" t="n"/>
      <c r="AG7" s="22" t="n"/>
      <c r="AH7" s="22" t="n"/>
      <c r="AI7" s="22" t="n"/>
      <c r="AJ7" s="22" t="n"/>
      <c r="AK7" s="22" t="n"/>
      <c r="AL7" s="22" t="n"/>
      <c r="AM7" s="22" t="n"/>
      <c r="AN7" s="22" t="n"/>
      <c r="AO7" s="22" t="n"/>
      <c r="AP7" s="22" t="n"/>
      <c r="AQ7" s="22" t="n"/>
      <c r="AR7" s="22" t="n"/>
      <c r="AS7" s="22" t="n"/>
      <c r="AT7" s="22" t="n"/>
      <c r="AU7" s="22" t="n"/>
      <c r="AV7" s="22" t="n"/>
      <c r="AW7" s="22" t="n"/>
      <c r="AX7" s="137" t="n"/>
      <c r="AY7" s="137" t="n"/>
      <c r="AZ7" s="140" t="n"/>
      <c r="BA7" s="140" t="n"/>
      <c r="BB7" s="2" t="n"/>
      <c r="BC7" s="2" t="n"/>
      <c r="BD7" s="29" t="n"/>
      <c r="BE7" s="43" t="n"/>
      <c r="BF7" s="43" t="n"/>
      <c r="BG7" s="29" t="n"/>
      <c r="BH7" s="23" t="n"/>
      <c r="BI7" s="23" t="n"/>
      <c r="BJ7" s="23" t="n"/>
      <c r="BK7" s="23" t="n"/>
      <c r="BL7" s="29" t="n"/>
      <c r="BM7" s="29" t="n"/>
      <c r="BN7" s="29" t="n"/>
      <c r="BO7" s="27" t="n"/>
      <c r="BP7" s="27" t="n"/>
      <c r="BQ7" s="27" t="n"/>
      <c r="BR7" s="2" t="n"/>
      <c r="BS7" s="2" t="n"/>
      <c r="BT7" s="2" t="n"/>
      <c r="BU7" s="2" t="n"/>
      <c r="BV7" s="2" t="n"/>
    </row>
    <row r="8">
      <c r="A8" s="2" t="n"/>
      <c r="B8" s="2" t="n"/>
      <c r="C8" s="5" t="n"/>
      <c r="D8" s="5" t="n"/>
      <c r="E8" s="5" t="n"/>
      <c r="F8" s="5" t="n"/>
      <c r="G8" s="5" t="n"/>
      <c r="H8" s="5" t="n"/>
      <c r="I8" s="5" t="n"/>
      <c r="J8" s="5" t="n"/>
      <c r="K8" s="23" t="n"/>
      <c r="L8" s="5" t="n"/>
      <c r="M8" s="5" t="n"/>
      <c r="N8" s="5" t="n"/>
      <c r="O8" s="5" t="n"/>
      <c r="P8" s="2" t="n"/>
      <c r="Q8" s="2" t="n"/>
      <c r="R8" s="2" t="n"/>
      <c r="S8" s="22" t="n"/>
      <c r="T8" s="2" t="n"/>
      <c r="U8" s="22" t="n"/>
      <c r="V8" s="22" t="n"/>
      <c r="W8" s="22" t="n"/>
      <c r="X8" s="22" t="n"/>
      <c r="Y8" s="22" t="n"/>
      <c r="Z8" s="22" t="n"/>
      <c r="AA8" s="22" t="n"/>
      <c r="AB8" s="22" t="inlineStr">
        <is>
          <t>Форма получения образования: заочная</t>
        </is>
      </c>
      <c r="AC8" s="22" t="n"/>
      <c r="AD8" s="22" t="n"/>
      <c r="AE8" s="22" t="n"/>
      <c r="AF8" s="22" t="n"/>
      <c r="AG8" s="22" t="n"/>
      <c r="AH8" s="22" t="n"/>
      <c r="AI8" s="22" t="n"/>
      <c r="AJ8" s="22" t="n"/>
      <c r="AK8" s="22" t="n"/>
      <c r="AL8" s="22" t="n"/>
      <c r="AM8" s="22" t="n"/>
      <c r="AN8" s="22" t="n"/>
      <c r="AO8" s="22" t="n"/>
      <c r="AP8" s="22" t="n"/>
      <c r="AQ8" s="22" t="n"/>
      <c r="AR8" s="22" t="n"/>
      <c r="AS8" s="22" t="n"/>
      <c r="AT8" s="22" t="n"/>
      <c r="AU8" s="22" t="n"/>
      <c r="AV8" s="22" t="n"/>
      <c r="AW8" s="22" t="n"/>
      <c r="AX8" s="22" t="n"/>
      <c r="AY8" s="22" t="n"/>
      <c r="AZ8" s="43" t="n"/>
      <c r="BA8" s="43" t="n"/>
      <c r="BB8" s="2" t="n"/>
      <c r="BC8" s="2" t="n"/>
      <c r="BD8" s="22" t="inlineStr">
        <is>
          <t>Срок обучения: 5 лет</t>
        </is>
      </c>
      <c r="BE8" s="140" t="n"/>
      <c r="BF8" s="140" t="n"/>
      <c r="BG8" s="37" t="n"/>
      <c r="BH8" s="508" t="n"/>
      <c r="BI8" s="508" t="n"/>
      <c r="BJ8" s="508" t="n"/>
      <c r="BK8" s="508" t="n"/>
      <c r="BL8" s="37" t="n"/>
      <c r="BM8" s="37" t="n"/>
      <c r="BN8" s="37" t="n"/>
      <c r="BO8" s="149" t="n"/>
      <c r="BP8" s="149" t="n"/>
      <c r="BQ8" s="2" t="n"/>
      <c r="BR8" s="2" t="n"/>
      <c r="BS8" s="2" t="n"/>
      <c r="BT8" s="2" t="n"/>
      <c r="BU8" s="2" t="n"/>
      <c r="BV8" s="2" t="n"/>
    </row>
    <row r="9">
      <c r="A9" s="6" t="n"/>
      <c r="B9" s="6" t="n"/>
      <c r="C9" s="6" t="n"/>
      <c r="D9" s="6" t="n"/>
      <c r="E9" s="6" t="n"/>
      <c r="F9" s="6" t="n"/>
      <c r="G9" s="6" t="n"/>
      <c r="H9" s="6" t="n"/>
      <c r="I9" s="6" t="n"/>
      <c r="J9" s="6" t="n"/>
      <c r="K9" s="6" t="n"/>
      <c r="L9" s="6" t="n"/>
      <c r="M9" s="6" t="n"/>
      <c r="N9" s="6" t="n"/>
      <c r="O9" s="6" t="n"/>
      <c r="P9" s="6" t="n"/>
      <c r="Q9" s="6" t="n"/>
      <c r="R9" s="6" t="n"/>
      <c r="S9" s="6" t="n"/>
      <c r="T9" s="6" t="n"/>
      <c r="U9" s="6" t="n"/>
      <c r="V9" s="6" t="n"/>
      <c r="W9" s="6" t="n"/>
      <c r="X9" s="6" t="n"/>
      <c r="Y9" s="6" t="n"/>
      <c r="Z9" s="6" t="n"/>
      <c r="AA9" s="6" t="n"/>
      <c r="AB9" s="6" t="n"/>
      <c r="AC9" s="6" t="n"/>
      <c r="AD9" s="6" t="n"/>
      <c r="AE9" s="6" t="n"/>
      <c r="AF9" s="6" t="n"/>
      <c r="AG9" s="6" t="n"/>
      <c r="AH9" s="6" t="n"/>
      <c r="AI9" s="6" t="n"/>
      <c r="AJ9" s="6" t="n"/>
      <c r="AK9" s="6" t="n"/>
      <c r="AL9" s="6" t="n"/>
      <c r="AM9" s="6" t="n"/>
      <c r="AN9" s="6" t="n"/>
      <c r="AO9" s="6" t="n"/>
      <c r="AP9" s="6" t="n"/>
      <c r="AQ9" s="6" t="n"/>
      <c r="AR9" s="6" t="n"/>
      <c r="AS9" s="6" t="n"/>
      <c r="AT9" s="6" t="n"/>
      <c r="AU9" s="6" t="n"/>
      <c r="AV9" s="6" t="n"/>
      <c r="AW9" s="6" t="n"/>
      <c r="AX9" s="6" t="n"/>
      <c r="AY9" s="6" t="n"/>
      <c r="AZ9" s="6" t="n"/>
      <c r="BA9" s="6" t="n"/>
      <c r="BB9" s="6" t="n"/>
      <c r="BC9" s="6" t="n"/>
      <c r="BD9" s="6" t="n"/>
      <c r="BE9" s="6" t="n"/>
      <c r="BF9" s="6" t="n"/>
      <c r="BG9" s="6" t="n"/>
      <c r="BH9" s="6" t="n"/>
      <c r="BI9" s="6" t="n"/>
      <c r="BJ9" s="6" t="n"/>
      <c r="BK9" s="6" t="n"/>
      <c r="BL9" s="6" t="n"/>
      <c r="BM9" s="6" t="n"/>
      <c r="BN9" s="6" t="n"/>
      <c r="BO9" s="10" t="n"/>
      <c r="BP9" s="10" t="n"/>
      <c r="BQ9" s="2" t="n"/>
      <c r="BR9" s="2" t="n"/>
      <c r="BS9" s="2" t="n"/>
      <c r="BT9" s="2" t="n"/>
      <c r="BU9" s="2" t="n"/>
      <c r="BV9" s="2" t="n"/>
    </row>
    <row r="10">
      <c r="A10" s="684" t="n"/>
      <c r="B10" s="696" t="inlineStr">
        <is>
          <t>I. График образовательного процесса</t>
        </is>
      </c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5" t="n"/>
      <c r="O10" s="35" t="n"/>
      <c r="P10" s="35" t="n"/>
      <c r="Q10" s="35" t="n"/>
      <c r="R10" s="35" t="n"/>
      <c r="S10" s="35" t="n"/>
      <c r="T10" s="35" t="n"/>
      <c r="U10" s="35" t="n"/>
      <c r="V10" s="35" t="n"/>
      <c r="W10" s="35" t="n"/>
      <c r="X10" s="35" t="n"/>
      <c r="Y10" s="35" t="n"/>
      <c r="Z10" s="35" t="n"/>
      <c r="AA10" s="35" t="n"/>
      <c r="AB10" s="35" t="n"/>
      <c r="AC10" s="35" t="n"/>
      <c r="AD10" s="35" t="n"/>
      <c r="AE10" s="35" t="n"/>
      <c r="AF10" s="35" t="n"/>
      <c r="AG10" s="35" t="n"/>
      <c r="AH10" s="35" t="n"/>
      <c r="AI10" s="35" t="n"/>
      <c r="AJ10" s="35" t="n"/>
      <c r="AK10" s="35" t="n"/>
      <c r="AL10" s="35" t="n"/>
      <c r="AM10" s="35" t="n"/>
      <c r="AN10" s="35" t="n"/>
      <c r="AO10" s="35" t="n"/>
      <c r="AP10" s="35" t="n"/>
      <c r="AQ10" s="35" t="n"/>
      <c r="AR10" s="35" t="n"/>
      <c r="AS10" s="35" t="n"/>
      <c r="AT10" s="35" t="n"/>
      <c r="AU10" s="35" t="n"/>
      <c r="AV10" s="35" t="n"/>
      <c r="AW10" s="35" t="n"/>
      <c r="AX10" s="35" t="n"/>
      <c r="AY10" s="48" t="inlineStr">
        <is>
          <t>II. Сводные данные по бюджету времени (в неделях)</t>
        </is>
      </c>
      <c r="AZ10" s="2" t="n"/>
      <c r="BA10" s="2" t="n"/>
      <c r="BB10" s="35" t="n"/>
      <c r="BC10" s="37" t="n"/>
      <c r="BD10" s="2" t="n"/>
      <c r="BE10" s="41" t="n"/>
      <c r="BF10" s="41" t="n"/>
      <c r="BG10" s="41" t="n"/>
      <c r="BH10" s="41" t="n"/>
      <c r="BI10" s="41" t="n"/>
      <c r="BJ10" s="41" t="n"/>
      <c r="BK10" s="37" t="n"/>
      <c r="BL10" s="37" t="n"/>
      <c r="BM10" s="37" t="n"/>
      <c r="BN10" s="684" t="n"/>
      <c r="BO10" s="47" t="n"/>
      <c r="BP10" s="697" t="n"/>
      <c r="BQ10" s="53" t="n"/>
      <c r="BR10" s="2" t="n"/>
      <c r="BS10" s="2" t="n"/>
      <c r="BT10" s="2" t="n"/>
      <c r="BU10" s="2" t="n"/>
      <c r="BV10" s="2" t="n"/>
    </row>
    <row r="11">
      <c r="A11" s="684" t="n"/>
      <c r="B11" s="698" t="inlineStr">
        <is>
          <t>КУРСЫ</t>
        </is>
      </c>
      <c r="C11" s="699" t="inlineStr">
        <is>
          <t>СЕНТЯБРЬ</t>
        </is>
      </c>
      <c r="D11" s="700" t="n"/>
      <c r="E11" s="700" t="n"/>
      <c r="F11" s="701" t="n"/>
      <c r="G11" s="699" t="n"/>
      <c r="H11" s="699" t="inlineStr">
        <is>
          <t>ОКТЯБРЬ</t>
        </is>
      </c>
      <c r="I11" s="700" t="n"/>
      <c r="J11" s="701" t="n"/>
      <c r="K11" s="699" t="n"/>
      <c r="L11" s="699" t="inlineStr">
        <is>
          <t>НОЯБРЬ</t>
        </is>
      </c>
      <c r="M11" s="700" t="n"/>
      <c r="N11" s="700" t="n"/>
      <c r="O11" s="701" t="n"/>
      <c r="P11" s="699" t="inlineStr">
        <is>
          <t>ДЕКАБРЬ</t>
        </is>
      </c>
      <c r="Q11" s="700" t="n"/>
      <c r="R11" s="700" t="n"/>
      <c r="S11" s="700" t="n"/>
      <c r="T11" s="701" t="n"/>
      <c r="U11" s="699" t="n"/>
      <c r="V11" s="699" t="inlineStr">
        <is>
          <t>ЯНВАРЬ</t>
        </is>
      </c>
      <c r="W11" s="700" t="n"/>
      <c r="X11" s="701" t="n"/>
      <c r="Y11" s="699" t="n"/>
      <c r="Z11" s="699" t="inlineStr">
        <is>
          <t>ФЕВРАЛЬ</t>
        </is>
      </c>
      <c r="AA11" s="700" t="n"/>
      <c r="AB11" s="701" t="n"/>
      <c r="AC11" s="699" t="n"/>
      <c r="AD11" s="699" t="inlineStr">
        <is>
          <t>МАРТ</t>
        </is>
      </c>
      <c r="AE11" s="700" t="n"/>
      <c r="AF11" s="700" t="n"/>
      <c r="AG11" s="701" t="n"/>
      <c r="AH11" s="699" t="n"/>
      <c r="AI11" s="699" t="inlineStr">
        <is>
          <t>АПРЕЛЬ</t>
        </is>
      </c>
      <c r="AJ11" s="700" t="n"/>
      <c r="AK11" s="701" t="n"/>
      <c r="AL11" s="699" t="n"/>
      <c r="AM11" s="699" t="inlineStr">
        <is>
          <t>МАЙ</t>
        </is>
      </c>
      <c r="AN11" s="700" t="n"/>
      <c r="AO11" s="700" t="n"/>
      <c r="AP11" s="701" t="n"/>
      <c r="AQ11" s="699" t="inlineStr">
        <is>
          <t>ИЮНЬ</t>
        </is>
      </c>
      <c r="AR11" s="700" t="n"/>
      <c r="AS11" s="700" t="n"/>
      <c r="AT11" s="701" t="n"/>
      <c r="AU11" s="699" t="n"/>
      <c r="AV11" s="699" t="inlineStr">
        <is>
          <t>ИЮЛЬ</t>
        </is>
      </c>
      <c r="AW11" s="700" t="n"/>
      <c r="AX11" s="701" t="n"/>
      <c r="AY11" s="699" t="n"/>
      <c r="AZ11" s="699" t="inlineStr">
        <is>
          <t>АВГУСТ</t>
        </is>
      </c>
      <c r="BA11" s="700" t="n"/>
      <c r="BB11" s="700" t="n"/>
      <c r="BC11" s="701" t="n"/>
      <c r="BD11" s="702" t="inlineStr">
        <is>
          <t>Лабораторно-экзаменационная (установочная) сессия</t>
        </is>
      </c>
      <c r="BE11" s="703" t="n"/>
      <c r="BF11" s="704" t="inlineStr">
        <is>
          <t>Учебные практики</t>
        </is>
      </c>
      <c r="BG11" s="703" t="n"/>
      <c r="BH11" s="704" t="inlineStr">
        <is>
          <t>Производственные  практики</t>
        </is>
      </c>
      <c r="BI11" s="703" t="n"/>
      <c r="BJ11" s="704" t="inlineStr">
        <is>
          <t>Дипломное проектирование</t>
        </is>
      </c>
      <c r="BK11" s="703" t="n"/>
      <c r="BL11" s="704" t="inlineStr">
        <is>
          <t>Итоговая аттестация</t>
        </is>
      </c>
      <c r="BM11" s="703" t="n"/>
      <c r="BN11" s="704" t="inlineStr">
        <is>
          <t>ВСЕГО</t>
        </is>
      </c>
      <c r="BO11" s="703" t="n"/>
      <c r="BP11" s="697" t="n"/>
      <c r="BQ11" s="53" t="n"/>
      <c r="BR11" s="2" t="n"/>
      <c r="BS11" s="2" t="n"/>
      <c r="BT11" s="2" t="n"/>
      <c r="BU11" s="2" t="n"/>
      <c r="BV11" s="2" t="n"/>
    </row>
    <row r="12">
      <c r="A12" s="684" t="n"/>
      <c r="B12" s="705" t="n"/>
      <c r="C12" s="67" t="n">
        <v>1</v>
      </c>
      <c r="D12" s="67" t="n">
        <v>8</v>
      </c>
      <c r="E12" s="67" t="n">
        <v>15</v>
      </c>
      <c r="F12" s="67" t="n">
        <v>22</v>
      </c>
      <c r="G12" s="67" t="n">
        <v>29</v>
      </c>
      <c r="H12" s="67" t="n">
        <v>6</v>
      </c>
      <c r="I12" s="67" t="n">
        <v>13</v>
      </c>
      <c r="J12" s="67" t="n">
        <v>20</v>
      </c>
      <c r="K12" s="67" t="n">
        <v>27</v>
      </c>
      <c r="L12" s="67" t="n">
        <v>3</v>
      </c>
      <c r="M12" s="67" t="n">
        <v>10</v>
      </c>
      <c r="N12" s="67" t="n">
        <v>17</v>
      </c>
      <c r="O12" s="67" t="n">
        <v>24</v>
      </c>
      <c r="P12" s="67" t="n">
        <v>1</v>
      </c>
      <c r="Q12" s="67" t="n">
        <v>8</v>
      </c>
      <c r="R12" s="67" t="n"/>
      <c r="S12" s="67" t="n">
        <v>15</v>
      </c>
      <c r="T12" s="67" t="n">
        <v>22</v>
      </c>
      <c r="U12" s="67" t="n">
        <v>29</v>
      </c>
      <c r="V12" s="67" t="n">
        <v>5</v>
      </c>
      <c r="W12" s="67" t="n">
        <v>12</v>
      </c>
      <c r="X12" s="67" t="n">
        <v>19</v>
      </c>
      <c r="Y12" s="67" t="n">
        <v>26</v>
      </c>
      <c r="Z12" s="67" t="n">
        <v>2</v>
      </c>
      <c r="AA12" s="67" t="n">
        <v>9</v>
      </c>
      <c r="AB12" s="67" t="n">
        <v>16</v>
      </c>
      <c r="AC12" s="67" t="n">
        <v>23</v>
      </c>
      <c r="AD12" s="67" t="n">
        <v>2</v>
      </c>
      <c r="AE12" s="67" t="n">
        <v>9</v>
      </c>
      <c r="AF12" s="67" t="n">
        <v>16</v>
      </c>
      <c r="AG12" s="67" t="n">
        <v>23</v>
      </c>
      <c r="AH12" s="67" t="n">
        <v>30</v>
      </c>
      <c r="AI12" s="67" t="n">
        <v>6</v>
      </c>
      <c r="AJ12" s="67" t="n">
        <v>13</v>
      </c>
      <c r="AK12" s="67" t="n">
        <v>20</v>
      </c>
      <c r="AL12" s="67" t="n">
        <v>27</v>
      </c>
      <c r="AM12" s="67" t="n">
        <v>4</v>
      </c>
      <c r="AN12" s="67" t="n">
        <v>11</v>
      </c>
      <c r="AO12" s="67" t="n">
        <v>18</v>
      </c>
      <c r="AP12" s="67" t="n">
        <v>25</v>
      </c>
      <c r="AQ12" s="67" t="n">
        <v>1</v>
      </c>
      <c r="AR12" s="67" t="n">
        <v>8</v>
      </c>
      <c r="AS12" s="67" t="n">
        <v>15</v>
      </c>
      <c r="AT12" s="67" t="n">
        <v>22</v>
      </c>
      <c r="AU12" s="67" t="n">
        <v>29</v>
      </c>
      <c r="AV12" s="67" t="n">
        <v>6</v>
      </c>
      <c r="AW12" s="67" t="n">
        <v>13</v>
      </c>
      <c r="AX12" s="67" t="n">
        <v>20</v>
      </c>
      <c r="AY12" s="67" t="n">
        <v>27</v>
      </c>
      <c r="AZ12" s="67" t="n">
        <v>3</v>
      </c>
      <c r="BA12" s="67" t="n">
        <v>10</v>
      </c>
      <c r="BB12" s="67" t="n">
        <v>17</v>
      </c>
      <c r="BC12" s="706" t="n">
        <v>24</v>
      </c>
      <c r="BD12" s="707" t="n"/>
      <c r="BE12" s="70" t="n"/>
      <c r="BF12" s="71" t="n"/>
      <c r="BG12" s="70" t="n"/>
      <c r="BH12" s="71" t="n"/>
      <c r="BI12" s="70" t="n"/>
      <c r="BJ12" s="71" t="n"/>
      <c r="BK12" s="70" t="n"/>
      <c r="BL12" s="71" t="n"/>
      <c r="BM12" s="70" t="n"/>
      <c r="BN12" s="71" t="n"/>
      <c r="BO12" s="70" t="n"/>
      <c r="BP12" s="697" t="n"/>
      <c r="BQ12" s="53" t="n"/>
      <c r="BR12" s="2" t="n"/>
      <c r="BS12" s="2" t="n"/>
      <c r="BT12" s="2" t="n"/>
      <c r="BU12" s="2" t="n"/>
      <c r="BV12" s="2" t="n"/>
    </row>
    <row r="13">
      <c r="A13" s="684" t="n"/>
      <c r="B13" s="705" t="n"/>
      <c r="C13" s="67" t="n">
        <v>7</v>
      </c>
      <c r="D13" s="67" t="n">
        <v>14</v>
      </c>
      <c r="E13" s="67" t="n">
        <v>21</v>
      </c>
      <c r="F13" s="67" t="n">
        <v>28</v>
      </c>
      <c r="G13" s="67" t="n">
        <v>5</v>
      </c>
      <c r="H13" s="67" t="n">
        <v>12</v>
      </c>
      <c r="I13" s="67" t="n">
        <v>19</v>
      </c>
      <c r="J13" s="67" t="n">
        <v>26</v>
      </c>
      <c r="K13" s="67" t="n">
        <v>2</v>
      </c>
      <c r="L13" s="67" t="n">
        <v>9</v>
      </c>
      <c r="M13" s="67" t="n">
        <v>16</v>
      </c>
      <c r="N13" s="67" t="n">
        <v>23</v>
      </c>
      <c r="O13" s="67" t="n">
        <v>30</v>
      </c>
      <c r="P13" s="67" t="n">
        <v>7</v>
      </c>
      <c r="Q13" s="67" t="n">
        <v>14</v>
      </c>
      <c r="R13" s="67" t="n"/>
      <c r="S13" s="67" t="n">
        <v>21</v>
      </c>
      <c r="T13" s="67" t="n">
        <v>28</v>
      </c>
      <c r="U13" s="67" t="n">
        <v>4</v>
      </c>
      <c r="V13" s="67" t="n">
        <v>11</v>
      </c>
      <c r="W13" s="67" t="n">
        <v>18</v>
      </c>
      <c r="X13" s="67" t="n">
        <v>25</v>
      </c>
      <c r="Y13" s="67" t="n">
        <v>1</v>
      </c>
      <c r="Z13" s="67" t="n">
        <v>8</v>
      </c>
      <c r="AA13" s="67" t="n">
        <v>15</v>
      </c>
      <c r="AB13" s="67" t="n">
        <v>22</v>
      </c>
      <c r="AC13" s="67" t="n">
        <v>1</v>
      </c>
      <c r="AD13" s="67" t="n">
        <v>8</v>
      </c>
      <c r="AE13" s="67" t="n">
        <v>15</v>
      </c>
      <c r="AF13" s="67" t="n">
        <v>22</v>
      </c>
      <c r="AG13" s="67" t="n">
        <v>29</v>
      </c>
      <c r="AH13" s="67" t="n">
        <v>5</v>
      </c>
      <c r="AI13" s="67" t="n">
        <v>12</v>
      </c>
      <c r="AJ13" s="67" t="n">
        <v>19</v>
      </c>
      <c r="AK13" s="67" t="n">
        <v>26</v>
      </c>
      <c r="AL13" s="67" t="n">
        <v>3</v>
      </c>
      <c r="AM13" s="67" t="n">
        <v>10</v>
      </c>
      <c r="AN13" s="67" t="n">
        <v>17</v>
      </c>
      <c r="AO13" s="67" t="n">
        <v>24</v>
      </c>
      <c r="AP13" s="67" t="n">
        <v>31</v>
      </c>
      <c r="AQ13" s="67" t="n">
        <v>7</v>
      </c>
      <c r="AR13" s="67" t="n">
        <v>14</v>
      </c>
      <c r="AS13" s="67" t="n">
        <v>21</v>
      </c>
      <c r="AT13" s="67" t="n">
        <v>28</v>
      </c>
      <c r="AU13" s="67" t="n">
        <v>5</v>
      </c>
      <c r="AV13" s="67" t="n">
        <v>12</v>
      </c>
      <c r="AW13" s="67" t="n">
        <v>19</v>
      </c>
      <c r="AX13" s="67" t="n">
        <v>26</v>
      </c>
      <c r="AY13" s="67" t="n">
        <v>2</v>
      </c>
      <c r="AZ13" s="67" t="n">
        <v>9</v>
      </c>
      <c r="BA13" s="67" t="n">
        <v>16</v>
      </c>
      <c r="BB13" s="67" t="n">
        <v>23</v>
      </c>
      <c r="BC13" s="706" t="n">
        <v>31</v>
      </c>
      <c r="BD13" s="707" t="n"/>
      <c r="BE13" s="70" t="n"/>
      <c r="BF13" s="71" t="n"/>
      <c r="BG13" s="70" t="n"/>
      <c r="BH13" s="71" t="n"/>
      <c r="BI13" s="70" t="n"/>
      <c r="BJ13" s="71" t="n"/>
      <c r="BK13" s="70" t="n"/>
      <c r="BL13" s="71" t="n"/>
      <c r="BM13" s="70" t="n"/>
      <c r="BN13" s="71" t="n"/>
      <c r="BO13" s="70" t="n"/>
      <c r="BP13" s="697" t="n"/>
      <c r="BQ13" s="53" t="n"/>
      <c r="BR13" s="2" t="n"/>
      <c r="BS13" s="2" t="n"/>
      <c r="BT13" s="2" t="n"/>
      <c r="BU13" s="2" t="n"/>
      <c r="BV13" s="2" t="n"/>
    </row>
    <row r="14">
      <c r="A14" s="684" t="n"/>
      <c r="B14" s="708" t="n"/>
      <c r="C14" s="709" t="n">
        <v>1</v>
      </c>
      <c r="D14" s="709">
        <f>C14+1</f>
        <v/>
      </c>
      <c r="E14" s="709">
        <f>D14+1</f>
        <v/>
      </c>
      <c r="F14" s="709">
        <f>E14+1</f>
        <v/>
      </c>
      <c r="G14" s="709">
        <f>F14+1</f>
        <v/>
      </c>
      <c r="H14" s="709">
        <f>G14+1</f>
        <v/>
      </c>
      <c r="I14" s="709">
        <f>H14+1</f>
        <v/>
      </c>
      <c r="J14" s="709">
        <f>I14+1</f>
        <v/>
      </c>
      <c r="K14" s="709">
        <f>J14+1</f>
        <v/>
      </c>
      <c r="L14" s="709">
        <f>K14+1</f>
        <v/>
      </c>
      <c r="M14" s="709">
        <f>L14+1</f>
        <v/>
      </c>
      <c r="N14" s="709">
        <f>M14+1</f>
        <v/>
      </c>
      <c r="O14" s="709">
        <f>N14+1</f>
        <v/>
      </c>
      <c r="P14" s="709">
        <f>O14+1</f>
        <v/>
      </c>
      <c r="Q14" s="709">
        <f>P14+1</f>
        <v/>
      </c>
      <c r="R14" s="709" t="n"/>
      <c r="S14" s="709">
        <f>Q14+1</f>
        <v/>
      </c>
      <c r="T14" s="709">
        <f>S14+1</f>
        <v/>
      </c>
      <c r="U14" s="709">
        <f>T14+1</f>
        <v/>
      </c>
      <c r="V14" s="709">
        <f>U14+1</f>
        <v/>
      </c>
      <c r="W14" s="709">
        <f>V14+1</f>
        <v/>
      </c>
      <c r="X14" s="709">
        <f>W14+1</f>
        <v/>
      </c>
      <c r="Y14" s="709">
        <f>X14+1</f>
        <v/>
      </c>
      <c r="Z14" s="709">
        <f>Y14+1</f>
        <v/>
      </c>
      <c r="AA14" s="709">
        <f>Z14+1</f>
        <v/>
      </c>
      <c r="AB14" s="709">
        <f>AA14+1</f>
        <v/>
      </c>
      <c r="AC14" s="709">
        <f>AB14+1</f>
        <v/>
      </c>
      <c r="AD14" s="709">
        <f>AC14+1</f>
        <v/>
      </c>
      <c r="AE14" s="709">
        <f>AD14+1</f>
        <v/>
      </c>
      <c r="AF14" s="709">
        <f>AE14+1</f>
        <v/>
      </c>
      <c r="AG14" s="709">
        <f>AF14+1</f>
        <v/>
      </c>
      <c r="AH14" s="709">
        <f>AG14+1</f>
        <v/>
      </c>
      <c r="AI14" s="709">
        <f>AH14+1</f>
        <v/>
      </c>
      <c r="AJ14" s="709">
        <f>AI14+1</f>
        <v/>
      </c>
      <c r="AK14" s="709">
        <f>AJ14+1</f>
        <v/>
      </c>
      <c r="AL14" s="709">
        <f>AK14+1</f>
        <v/>
      </c>
      <c r="AM14" s="709">
        <f>AL14+1</f>
        <v/>
      </c>
      <c r="AN14" s="709">
        <f>AM14+1</f>
        <v/>
      </c>
      <c r="AO14" s="709">
        <f>AN14+1</f>
        <v/>
      </c>
      <c r="AP14" s="709">
        <f>AO14+1</f>
        <v/>
      </c>
      <c r="AQ14" s="709">
        <f>AP14+1</f>
        <v/>
      </c>
      <c r="AR14" s="709">
        <f>AQ14+1</f>
        <v/>
      </c>
      <c r="AS14" s="709">
        <f>AR14+1</f>
        <v/>
      </c>
      <c r="AT14" s="709">
        <f>AS14+1</f>
        <v/>
      </c>
      <c r="AU14" s="709">
        <f>AT14+1</f>
        <v/>
      </c>
      <c r="AV14" s="709">
        <f>AU14+1</f>
        <v/>
      </c>
      <c r="AW14" s="709">
        <f>AV14+1</f>
        <v/>
      </c>
      <c r="AX14" s="709">
        <f>AW14+1</f>
        <v/>
      </c>
      <c r="AY14" s="709">
        <f>AX14+1</f>
        <v/>
      </c>
      <c r="AZ14" s="709">
        <f>AY14+1</f>
        <v/>
      </c>
      <c r="BA14" s="709">
        <f>AZ14+1</f>
        <v/>
      </c>
      <c r="BB14" s="709">
        <f>BA14+1</f>
        <v/>
      </c>
      <c r="BC14" s="710">
        <f>BB14+1</f>
        <v/>
      </c>
      <c r="BD14" s="711" t="n"/>
      <c r="BE14" s="204" t="n"/>
      <c r="BF14" s="712" t="n"/>
      <c r="BG14" s="204" t="n"/>
      <c r="BH14" s="712" t="n"/>
      <c r="BI14" s="204" t="n"/>
      <c r="BJ14" s="712" t="n"/>
      <c r="BK14" s="204" t="n"/>
      <c r="BL14" s="712" t="n"/>
      <c r="BM14" s="204" t="n"/>
      <c r="BN14" s="712" t="n"/>
      <c r="BO14" s="204" t="n"/>
      <c r="BP14" s="697" t="n"/>
      <c r="BQ14" s="53" t="n"/>
      <c r="BR14" s="2" t="n"/>
      <c r="BS14" s="2" t="n"/>
      <c r="BT14" s="2" t="n"/>
      <c r="BU14" s="2" t="n"/>
      <c r="BV14" s="2" t="n"/>
    </row>
    <row r="15">
      <c r="A15" s="684" t="n"/>
      <c r="B15" s="713" t="inlineStr">
        <is>
          <t>I</t>
        </is>
      </c>
      <c r="C15" s="714" t="n"/>
      <c r="D15" s="715" t="n"/>
      <c r="E15" s="716" t="n"/>
      <c r="F15" s="715" t="inlineStr">
        <is>
          <t>:</t>
        </is>
      </c>
      <c r="G15" s="715" t="n"/>
      <c r="H15" s="715" t="n"/>
      <c r="I15" s="715" t="n"/>
      <c r="J15" s="715" t="n"/>
      <c r="K15" s="715" t="n"/>
      <c r="L15" s="715" t="n"/>
      <c r="M15" s="715" t="n"/>
      <c r="N15" s="715" t="n"/>
      <c r="O15" s="715" t="n"/>
      <c r="P15" s="715" t="n"/>
      <c r="Q15" s="715" t="n"/>
      <c r="R15" s="715" t="n"/>
      <c r="S15" s="715" t="n"/>
      <c r="T15" s="716" t="n"/>
      <c r="U15" s="716" t="n"/>
      <c r="V15" s="716" t="n"/>
      <c r="W15" s="2" t="n"/>
      <c r="X15" s="716" t="inlineStr">
        <is>
          <t>:</t>
        </is>
      </c>
      <c r="Y15" s="716" t="inlineStr">
        <is>
          <t>:</t>
        </is>
      </c>
      <c r="Z15" s="716" t="n"/>
      <c r="AA15" s="716" t="n"/>
      <c r="AB15" s="716" t="n"/>
      <c r="AC15" s="716" t="n"/>
      <c r="AD15" s="716" t="n"/>
      <c r="AE15" s="716" t="n"/>
      <c r="AF15" s="716" t="n"/>
      <c r="AG15" s="716" t="n"/>
      <c r="AH15" s="715" t="n"/>
      <c r="AI15" s="715" t="n"/>
      <c r="AJ15" s="715" t="n"/>
      <c r="AK15" s="715" t="n"/>
      <c r="AL15" s="715" t="n"/>
      <c r="AM15" s="716" t="n"/>
      <c r="AN15" s="716" t="n"/>
      <c r="AO15" s="717" t="n"/>
      <c r="AP15" s="717" t="n"/>
      <c r="AQ15" s="716" t="inlineStr">
        <is>
          <t>:</t>
        </is>
      </c>
      <c r="AR15" s="716" t="inlineStr">
        <is>
          <t>:</t>
        </is>
      </c>
      <c r="AS15" s="716" t="n"/>
      <c r="AT15" s="716" t="n"/>
      <c r="AU15" s="716" t="n"/>
      <c r="AV15" s="716" t="n"/>
      <c r="AW15" s="716" t="n"/>
      <c r="AX15" s="716" t="n"/>
      <c r="AY15" s="716" t="n"/>
      <c r="AZ15" s="716" t="n"/>
      <c r="BA15" s="716" t="n"/>
      <c r="BB15" s="716" t="n"/>
      <c r="BC15" s="718" t="n"/>
      <c r="BD15" s="719" t="n">
        <v>5</v>
      </c>
      <c r="BE15" s="204" t="n"/>
      <c r="BF15" s="720" t="n"/>
      <c r="BG15" s="204" t="n"/>
      <c r="BH15" s="720" t="n"/>
      <c r="BI15" s="204" t="n"/>
      <c r="BJ15" s="720" t="n"/>
      <c r="BK15" s="204" t="n"/>
      <c r="BL15" s="720" t="n"/>
      <c r="BM15" s="204" t="n"/>
      <c r="BN15" s="721">
        <f>SUM(BD15:BM15)</f>
        <v/>
      </c>
      <c r="BO15" s="204" t="n"/>
      <c r="BP15" s="697" t="n"/>
      <c r="BQ15" s="53" t="n"/>
      <c r="BR15" s="2" t="n"/>
      <c r="BS15" s="2" t="n"/>
      <c r="BT15" s="2" t="n"/>
      <c r="BU15" s="2" t="n"/>
      <c r="BV15" s="2" t="n"/>
    </row>
    <row r="16">
      <c r="A16" s="684" t="n"/>
      <c r="B16" s="722" t="inlineStr">
        <is>
          <t>II</t>
        </is>
      </c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2" t="n"/>
      <c r="O16" s="723" t="inlineStr">
        <is>
          <t>:</t>
        </is>
      </c>
      <c r="P16" s="723" t="inlineStr">
        <is>
          <t>:</t>
        </is>
      </c>
      <c r="Q16" s="723" t="n"/>
      <c r="R16" s="723" t="n"/>
      <c r="S16" s="723" t="n"/>
      <c r="T16" s="723" t="n"/>
      <c r="U16" s="723" t="n"/>
      <c r="V16" s="723" t="n"/>
      <c r="W16" s="723" t="n"/>
      <c r="X16" s="723" t="n"/>
      <c r="Y16" s="723" t="n"/>
      <c r="Z16" s="723" t="n"/>
      <c r="AA16" s="723" t="n"/>
      <c r="AB16" s="723" t="n"/>
      <c r="AC16" s="723" t="n"/>
      <c r="AD16" s="723" t="n"/>
      <c r="AE16" s="723" t="n"/>
      <c r="AF16" s="723" t="inlineStr">
        <is>
          <t>:</t>
        </is>
      </c>
      <c r="AG16" s="723" t="inlineStr">
        <is>
          <t>:</t>
        </is>
      </c>
      <c r="AH16" s="723" t="n"/>
      <c r="AI16" s="723" t="n"/>
      <c r="AJ16" s="723" t="n"/>
      <c r="AK16" s="723" t="n"/>
      <c r="AL16" s="723" t="n"/>
      <c r="AM16" s="723" t="n"/>
      <c r="AN16" s="723" t="n"/>
      <c r="AO16" s="723" t="n"/>
      <c r="AP16" s="723" t="n"/>
      <c r="AQ16" s="723" t="n"/>
      <c r="AR16" s="723" t="n"/>
      <c r="AS16" s="723" t="n"/>
      <c r="AT16" s="723" t="n"/>
      <c r="AU16" s="723" t="n"/>
      <c r="AV16" s="723" t="n"/>
      <c r="AW16" s="723" t="n"/>
      <c r="AX16" s="723" t="n"/>
      <c r="AY16" s="723" t="n"/>
      <c r="AZ16" s="723" t="n"/>
      <c r="BA16" s="723" t="n"/>
      <c r="BB16" s="723" t="n"/>
      <c r="BC16" s="724" t="n"/>
      <c r="BD16" s="725" t="n">
        <v>4</v>
      </c>
      <c r="BE16" s="104" t="n"/>
      <c r="BF16" s="105" t="n"/>
      <c r="BG16" s="104" t="n"/>
      <c r="BH16" s="105" t="n"/>
      <c r="BI16" s="104" t="n"/>
      <c r="BJ16" s="105" t="n"/>
      <c r="BK16" s="104" t="n"/>
      <c r="BL16" s="105" t="n"/>
      <c r="BM16" s="104" t="n"/>
      <c r="BN16" s="151">
        <f>SUM(BD16:BM16)</f>
        <v/>
      </c>
      <c r="BO16" s="104" t="n"/>
      <c r="BP16" s="697" t="n"/>
      <c r="BQ16" s="53" t="n"/>
      <c r="BR16" s="2" t="n"/>
      <c r="BS16" s="2" t="n"/>
      <c r="BT16" s="2" t="n"/>
      <c r="BU16" s="2" t="n"/>
      <c r="BV16" s="2" t="n"/>
    </row>
    <row r="17">
      <c r="A17" s="684" t="n"/>
      <c r="B17" s="722" t="inlineStr">
        <is>
          <t>III</t>
        </is>
      </c>
      <c r="C17" s="67" t="n"/>
      <c r="D17" s="67" t="n"/>
      <c r="E17" s="67" t="n"/>
      <c r="F17" s="67" t="n"/>
      <c r="G17" s="67" t="n"/>
      <c r="H17" s="67" t="n"/>
      <c r="I17" s="67" t="n"/>
      <c r="J17" s="67" t="n"/>
      <c r="K17" s="67" t="n"/>
      <c r="L17" s="67" t="n"/>
      <c r="M17" s="67" t="n"/>
      <c r="N17" s="67" t="n"/>
      <c r="O17" s="67" t="n"/>
      <c r="P17" s="67" t="n"/>
      <c r="Q17" s="67" t="n"/>
      <c r="R17" s="67" t="n"/>
      <c r="S17" s="67" t="n"/>
      <c r="T17" s="723" t="n"/>
      <c r="U17" s="723" t="n"/>
      <c r="V17" s="723" t="inlineStr">
        <is>
          <t>:</t>
        </is>
      </c>
      <c r="W17" s="723" t="inlineStr">
        <is>
          <t>:</t>
        </is>
      </c>
      <c r="X17" s="723" t="inlineStr">
        <is>
          <t>:</t>
        </is>
      </c>
      <c r="Y17" s="723" t="n"/>
      <c r="Z17" s="723" t="n"/>
      <c r="AA17" s="723" t="n"/>
      <c r="AB17" s="723" t="n"/>
      <c r="AC17" s="723" t="n"/>
      <c r="AD17" s="723" t="n"/>
      <c r="AE17" s="723" t="n"/>
      <c r="AF17" s="723" t="n"/>
      <c r="AG17" s="723" t="n"/>
      <c r="AH17" s="67" t="n"/>
      <c r="AI17" s="723" t="n"/>
      <c r="AJ17" s="723" t="n"/>
      <c r="AK17" s="723" t="n"/>
      <c r="AL17" s="723" t="n"/>
      <c r="AM17" s="723" t="n"/>
      <c r="AN17" s="723" t="inlineStr">
        <is>
          <t>:</t>
        </is>
      </c>
      <c r="AO17" s="723" t="inlineStr">
        <is>
          <t>:</t>
        </is>
      </c>
      <c r="AP17" s="723" t="inlineStr">
        <is>
          <t>:</t>
        </is>
      </c>
      <c r="AQ17" s="723" t="n"/>
      <c r="AR17" s="723" t="n"/>
      <c r="AS17" s="723" t="n"/>
      <c r="AT17" s="723" t="n"/>
      <c r="AU17" s="723" t="n"/>
      <c r="AV17" s="723" t="n"/>
      <c r="AW17" s="723" t="n"/>
      <c r="AX17" s="723" t="n"/>
      <c r="AY17" s="723" t="n"/>
      <c r="AZ17" s="723" t="n"/>
      <c r="BA17" s="723" t="n"/>
      <c r="BB17" s="723" t="n"/>
      <c r="BC17" s="724" t="n"/>
      <c r="BD17" s="725" t="n">
        <v>6</v>
      </c>
      <c r="BE17" s="104" t="n"/>
      <c r="BF17" s="105" t="n"/>
      <c r="BG17" s="104" t="n"/>
      <c r="BH17" s="105" t="n"/>
      <c r="BI17" s="104" t="n"/>
      <c r="BJ17" s="105" t="n"/>
      <c r="BK17" s="104" t="n"/>
      <c r="BL17" s="105" t="n"/>
      <c r="BM17" s="104" t="n"/>
      <c r="BN17" s="151">
        <f>SUM(BD17:BM17)</f>
        <v/>
      </c>
      <c r="BO17" s="104" t="n"/>
      <c r="BP17" s="697" t="n"/>
      <c r="BQ17" s="53" t="n"/>
      <c r="BR17" s="2" t="n"/>
      <c r="BS17" s="2" t="n"/>
      <c r="BT17" s="2" t="n"/>
      <c r="BU17" s="2" t="n"/>
      <c r="BV17" s="2" t="n"/>
    </row>
    <row r="18">
      <c r="A18" s="684" t="n"/>
      <c r="B18" s="722" t="inlineStr">
        <is>
          <t>IV</t>
        </is>
      </c>
      <c r="C18" s="67" t="n"/>
      <c r="D18" s="67" t="n"/>
      <c r="E18" s="67" t="n"/>
      <c r="F18" s="67" t="n"/>
      <c r="G18" s="67" t="n"/>
      <c r="H18" s="67" t="n"/>
      <c r="I18" s="67" t="n"/>
      <c r="J18" s="67" t="n"/>
      <c r="K18" s="67" t="n"/>
      <c r="L18" s="67" t="n"/>
      <c r="M18" s="67" t="n"/>
      <c r="N18" s="67" t="n"/>
      <c r="O18" s="723" t="n"/>
      <c r="P18" s="723" t="n"/>
      <c r="Q18" s="723" t="n"/>
      <c r="R18" s="723" t="n"/>
      <c r="S18" s="723" t="n"/>
      <c r="T18" s="723" t="n"/>
      <c r="U18" s="723" t="n"/>
      <c r="V18" s="723" t="inlineStr">
        <is>
          <t>:</t>
        </is>
      </c>
      <c r="W18" s="723" t="inlineStr">
        <is>
          <t>:</t>
        </is>
      </c>
      <c r="X18" s="723" t="inlineStr">
        <is>
          <t>:</t>
        </is>
      </c>
      <c r="Y18" s="726" t="n"/>
      <c r="Z18" s="143" t="inlineStr">
        <is>
          <t>О</t>
        </is>
      </c>
      <c r="AA18" s="143" t="inlineStr">
        <is>
          <t>О</t>
        </is>
      </c>
      <c r="AB18" s="143" t="inlineStr">
        <is>
          <t>О</t>
        </is>
      </c>
      <c r="AC18" s="143" t="inlineStr">
        <is>
          <t>О</t>
        </is>
      </c>
      <c r="AD18" s="143" t="inlineStr">
        <is>
          <t>О</t>
        </is>
      </c>
      <c r="AE18" s="143" t="inlineStr">
        <is>
          <t>О</t>
        </is>
      </c>
      <c r="AF18" s="723" t="n"/>
      <c r="AG18" s="723" t="n"/>
      <c r="AH18" s="723" t="n"/>
      <c r="AI18" s="723" t="n"/>
      <c r="AJ18" s="723" t="n"/>
      <c r="AK18" s="723" t="n"/>
      <c r="AL18" s="723" t="n"/>
      <c r="AM18" s="723" t="n"/>
      <c r="AN18" s="723" t="inlineStr">
        <is>
          <t>:</t>
        </is>
      </c>
      <c r="AO18" s="723" t="inlineStr">
        <is>
          <t>:</t>
        </is>
      </c>
      <c r="AP18" s="723" t="inlineStr">
        <is>
          <t>:</t>
        </is>
      </c>
      <c r="AQ18" s="723" t="n"/>
      <c r="AR18" s="723" t="n"/>
      <c r="AS18" s="723" t="n"/>
      <c r="AT18" s="723" t="n"/>
      <c r="AU18" s="723" t="n"/>
      <c r="AV18" s="723" t="n"/>
      <c r="AW18" s="723" t="n"/>
      <c r="AX18" s="723" t="n"/>
      <c r="AY18" s="723" t="n"/>
      <c r="AZ18" s="723" t="n"/>
      <c r="BA18" s="723" t="n"/>
      <c r="BB18" s="723" t="n"/>
      <c r="BC18" s="724" t="n"/>
      <c r="BD18" s="725" t="n">
        <v>6</v>
      </c>
      <c r="BE18" s="104" t="n"/>
      <c r="BF18" s="105" t="n">
        <v>6</v>
      </c>
      <c r="BG18" s="104" t="n"/>
      <c r="BH18" s="105" t="n"/>
      <c r="BI18" s="104" t="n"/>
      <c r="BJ18" s="105" t="n"/>
      <c r="BK18" s="104" t="n"/>
      <c r="BL18" s="105" t="n"/>
      <c r="BM18" s="104" t="n"/>
      <c r="BN18" s="151">
        <f>SUM(BD18:BM18)</f>
        <v/>
      </c>
      <c r="BO18" s="104" t="n"/>
      <c r="BP18" s="697" t="n"/>
      <c r="BQ18" s="53" t="n"/>
      <c r="BR18" s="2" t="n"/>
      <c r="BS18" s="2" t="n"/>
      <c r="BT18" s="2" t="n"/>
      <c r="BU18" s="2" t="n"/>
      <c r="BV18" s="2" t="n"/>
    </row>
    <row r="19">
      <c r="A19" s="684" t="n"/>
      <c r="B19" s="727" t="inlineStr">
        <is>
          <t>V</t>
        </is>
      </c>
      <c r="C19" s="728" t="n"/>
      <c r="D19" s="729" t="n"/>
      <c r="E19" s="729" t="n"/>
      <c r="F19" s="729" t="n"/>
      <c r="G19" s="729" t="n"/>
      <c r="H19" s="729" t="n"/>
      <c r="I19" s="729" t="n"/>
      <c r="J19" s="728" t="inlineStr">
        <is>
          <t>:</t>
        </is>
      </c>
      <c r="K19" s="728" t="inlineStr">
        <is>
          <t>:</t>
        </is>
      </c>
      <c r="L19" s="729" t="n"/>
      <c r="M19" s="729" t="n"/>
      <c r="N19" s="729" t="n"/>
      <c r="O19" s="728" t="n"/>
      <c r="P19" s="728" t="n"/>
      <c r="Q19" s="728" t="n"/>
      <c r="R19" s="728" t="n"/>
      <c r="S19" s="728" t="n"/>
      <c r="T19" s="728" t="n"/>
      <c r="U19" s="728" t="n"/>
      <c r="V19" s="728" t="n"/>
      <c r="W19" s="728" t="n"/>
      <c r="X19" s="728" t="inlineStr">
        <is>
          <t>Х</t>
        </is>
      </c>
      <c r="Y19" s="728" t="inlineStr">
        <is>
          <t>Х</t>
        </is>
      </c>
      <c r="Z19" s="728" t="inlineStr">
        <is>
          <t>Х</t>
        </is>
      </c>
      <c r="AA19" s="728" t="inlineStr">
        <is>
          <t>Х</t>
        </is>
      </c>
      <c r="AB19" s="728" t="inlineStr">
        <is>
          <t>Х</t>
        </is>
      </c>
      <c r="AC19" s="728" t="inlineStr">
        <is>
          <t>Х</t>
        </is>
      </c>
      <c r="AD19" s="728" t="inlineStr">
        <is>
          <t>Х</t>
        </is>
      </c>
      <c r="AE19" s="728" t="inlineStr">
        <is>
          <t>Х</t>
        </is>
      </c>
      <c r="AF19" s="728" t="inlineStr">
        <is>
          <t>//</t>
        </is>
      </c>
      <c r="AG19" s="730" t="inlineStr">
        <is>
          <t>/</t>
        </is>
      </c>
      <c r="AH19" s="730" t="inlineStr">
        <is>
          <t>/</t>
        </is>
      </c>
      <c r="AI19" s="730" t="inlineStr">
        <is>
          <t>/</t>
        </is>
      </c>
      <c r="AJ19" s="730" t="inlineStr">
        <is>
          <t>/</t>
        </is>
      </c>
      <c r="AK19" s="730" t="inlineStr">
        <is>
          <t>/</t>
        </is>
      </c>
      <c r="AL19" s="730" t="inlineStr">
        <is>
          <t>/</t>
        </is>
      </c>
      <c r="AM19" s="730" t="inlineStr">
        <is>
          <t>/</t>
        </is>
      </c>
      <c r="AN19" s="730" t="inlineStr">
        <is>
          <t>/</t>
        </is>
      </c>
      <c r="AO19" s="730" t="inlineStr">
        <is>
          <t>/</t>
        </is>
      </c>
      <c r="AP19" s="730" t="inlineStr">
        <is>
          <t>/</t>
        </is>
      </c>
      <c r="AQ19" s="730" t="inlineStr">
        <is>
          <t>/</t>
        </is>
      </c>
      <c r="AR19" s="730" t="inlineStr">
        <is>
          <t>/</t>
        </is>
      </c>
      <c r="AS19" s="730" t="inlineStr">
        <is>
          <t>/</t>
        </is>
      </c>
      <c r="AT19" s="730" t="inlineStr">
        <is>
          <t>//</t>
        </is>
      </c>
      <c r="AU19" s="730" t="n"/>
      <c r="AV19" s="730" t="n"/>
      <c r="AW19" s="729" t="n"/>
      <c r="AX19" s="729" t="n"/>
      <c r="AY19" s="729" t="n"/>
      <c r="AZ19" s="729" t="n"/>
      <c r="BA19" s="729" t="n"/>
      <c r="BB19" s="729" t="n"/>
      <c r="BC19" s="731" t="n"/>
      <c r="BD19" s="732" t="n">
        <v>2</v>
      </c>
      <c r="BE19" s="733" t="n"/>
      <c r="BF19" s="734" t="n"/>
      <c r="BG19" s="733" t="n"/>
      <c r="BH19" s="734" t="n">
        <v>8</v>
      </c>
      <c r="BI19" s="733" t="n"/>
      <c r="BJ19" s="734" t="n">
        <v>13</v>
      </c>
      <c r="BK19" s="733" t="n"/>
      <c r="BL19" s="734" t="n">
        <v>2</v>
      </c>
      <c r="BM19" s="733" t="n"/>
      <c r="BN19" s="735">
        <f>SUM(BD19:BM19)</f>
        <v/>
      </c>
      <c r="BO19" s="733" t="n"/>
      <c r="BP19" s="697" t="n"/>
      <c r="BQ19" s="53" t="n"/>
      <c r="BR19" s="2" t="n"/>
      <c r="BS19" s="2" t="n"/>
      <c r="BT19" s="2" t="n"/>
      <c r="BU19" s="2" t="n"/>
      <c r="BV19" s="2" t="n"/>
    </row>
    <row r="20">
      <c r="A20" s="146" t="n"/>
      <c r="B20" s="146" t="n"/>
      <c r="C20" s="128" t="n"/>
      <c r="D20" s="128" t="n"/>
      <c r="E20" s="128" t="n"/>
      <c r="F20" s="128" t="n"/>
      <c r="G20" s="128" t="n"/>
      <c r="H20" s="128" t="n"/>
      <c r="I20" s="128" t="n"/>
      <c r="J20" s="128" t="n"/>
      <c r="K20" s="128" t="n"/>
      <c r="L20" s="128" t="n"/>
      <c r="M20" s="128" t="n"/>
      <c r="N20" s="128" t="n"/>
      <c r="O20" s="128" t="n"/>
      <c r="P20" s="128" t="n"/>
      <c r="Q20" s="128" t="n"/>
      <c r="R20" s="128" t="n"/>
      <c r="S20" s="128" t="n"/>
      <c r="T20" s="128" t="n"/>
      <c r="U20" s="128" t="n"/>
      <c r="V20" s="128" t="n"/>
      <c r="W20" s="128" t="n"/>
      <c r="X20" s="128" t="n"/>
      <c r="Y20" s="128" t="n"/>
      <c r="Z20" s="128" t="n"/>
      <c r="AA20" s="128" t="n"/>
      <c r="AB20" s="128" t="n"/>
      <c r="AC20" s="128" t="n"/>
      <c r="AD20" s="128" t="n"/>
      <c r="AE20" s="128" t="n"/>
      <c r="AF20" s="128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8" t="n"/>
      <c r="AS20" s="128" t="n"/>
      <c r="AT20" s="128" t="n"/>
      <c r="AU20" s="128" t="n"/>
      <c r="AV20" s="128" t="n"/>
      <c r="AW20" s="128" t="n"/>
      <c r="AX20" s="128" t="n"/>
      <c r="AY20" s="128" t="n"/>
      <c r="AZ20" s="128" t="n"/>
      <c r="BA20" s="128" t="n"/>
      <c r="BB20" s="128" t="n"/>
      <c r="BC20" s="2" t="n"/>
      <c r="BD20" s="736">
        <f>SUM(BD15:BE19)</f>
        <v/>
      </c>
      <c r="BE20" s="737" t="n"/>
      <c r="BF20" s="738">
        <f>SUM(BF15:BG19)</f>
        <v/>
      </c>
      <c r="BG20" s="737" t="n"/>
      <c r="BH20" s="738">
        <f>SUM(BH15:BI19)</f>
        <v/>
      </c>
      <c r="BI20" s="737" t="n"/>
      <c r="BJ20" s="738">
        <f>SUM(BJ15:BK19)</f>
        <v/>
      </c>
      <c r="BK20" s="737" t="n"/>
      <c r="BL20" s="738">
        <f>SUM(BL15:BM19)</f>
        <v/>
      </c>
      <c r="BM20" s="737" t="n"/>
      <c r="BN20" s="738">
        <f>SUM(BN15:BO19)</f>
        <v/>
      </c>
      <c r="BO20" s="737" t="n"/>
      <c r="BP20" s="697" t="n"/>
      <c r="BQ20" s="53" t="n"/>
      <c r="BR20" s="2" t="n"/>
      <c r="BS20" s="2" t="n"/>
      <c r="BT20" s="2" t="n"/>
      <c r="BU20" s="2" t="n"/>
      <c r="BV20" s="2" t="n"/>
    </row>
    <row r="21">
      <c r="A21" s="146" t="n"/>
      <c r="B21" s="146" t="n"/>
      <c r="C21" s="139" t="inlineStr">
        <is>
          <t>Обозначения:</t>
        </is>
      </c>
      <c r="D21" s="138" t="n"/>
      <c r="E21" s="139" t="n"/>
      <c r="F21" s="139" t="n"/>
      <c r="G21" s="139" t="n"/>
      <c r="H21" s="138" t="n"/>
      <c r="I21" s="105" t="n"/>
      <c r="J21" s="140" t="inlineStr">
        <is>
          <t>−</t>
        </is>
      </c>
      <c r="K21" s="137" t="inlineStr">
        <is>
          <t>теоретическое обучение</t>
        </is>
      </c>
      <c r="L21" s="137" t="n"/>
      <c r="M21" s="137" t="n"/>
      <c r="N21" s="137" t="n"/>
      <c r="O21" s="137" t="n"/>
      <c r="P21" s="137" t="n"/>
      <c r="Q21" s="137" t="n"/>
      <c r="R21" s="137" t="n"/>
      <c r="S21" s="137" t="n"/>
      <c r="T21" s="141" t="n"/>
      <c r="U21" s="141" t="n"/>
      <c r="V21" s="142" t="n"/>
      <c r="W21" s="142" t="n"/>
      <c r="X21" s="142" t="n"/>
      <c r="Y21" s="142" t="n"/>
      <c r="Z21" s="142" t="n"/>
      <c r="AA21" s="142" t="n"/>
      <c r="AB21" s="142" t="n"/>
      <c r="AC21" s="142" t="n"/>
      <c r="AD21" s="142" t="n"/>
      <c r="AE21" s="143" t="inlineStr">
        <is>
          <t>О</t>
        </is>
      </c>
      <c r="AF21" s="140" t="inlineStr">
        <is>
          <t>−</t>
        </is>
      </c>
      <c r="AG21" s="137" t="inlineStr">
        <is>
          <t>учебная практика</t>
        </is>
      </c>
      <c r="AH21" s="141" t="n"/>
      <c r="AI21" s="142" t="n"/>
      <c r="AJ21" s="142" t="n"/>
      <c r="AK21" s="142" t="n"/>
      <c r="AL21" s="137" t="n"/>
      <c r="AM21" s="137" t="n"/>
      <c r="AN21" s="144" t="n"/>
      <c r="AO21" s="142" t="n"/>
      <c r="AP21" s="142" t="n"/>
      <c r="AQ21" s="142" t="n"/>
      <c r="AR21" s="141" t="n"/>
      <c r="AS21" s="143" t="inlineStr">
        <is>
          <t>/</t>
        </is>
      </c>
      <c r="AT21" s="140" t="inlineStr">
        <is>
          <t>−</t>
        </is>
      </c>
      <c r="AU21" s="137" t="inlineStr">
        <is>
          <t>дипломное проектирование</t>
        </is>
      </c>
      <c r="AV21" s="141" t="n"/>
      <c r="AW21" s="141" t="n"/>
      <c r="AX21" s="141" t="n"/>
      <c r="AY21" s="141" t="n"/>
      <c r="AZ21" s="141" t="n"/>
      <c r="BA21" s="141" t="n"/>
      <c r="BB21" s="137" t="n"/>
      <c r="BC21" s="137" t="n"/>
      <c r="BD21" s="137" t="n"/>
      <c r="BE21" s="145" t="n"/>
      <c r="BF21" s="139" t="n"/>
      <c r="BG21" s="139" t="n"/>
      <c r="BH21" s="139" t="n"/>
      <c r="BI21" s="146" t="n"/>
      <c r="BJ21" s="146" t="n"/>
      <c r="BK21" s="146" t="n"/>
      <c r="BL21" s="146" t="n"/>
      <c r="BM21" s="146" t="n"/>
      <c r="BN21" s="146" t="n"/>
      <c r="BO21" s="739" t="n"/>
      <c r="BP21" s="697" t="n"/>
      <c r="BQ21" s="53" t="n"/>
      <c r="BR21" s="2" t="n"/>
      <c r="BS21" s="2" t="n"/>
      <c r="BT21" s="2" t="n"/>
      <c r="BU21" s="2" t="n"/>
      <c r="BV21" s="2" t="n"/>
    </row>
    <row r="22">
      <c r="A22" s="684" t="n"/>
      <c r="B22" s="684" t="n"/>
      <c r="C22" s="148" t="n"/>
      <c r="D22" s="149" t="n"/>
      <c r="E22" s="148" t="n"/>
      <c r="F22" s="148" t="n"/>
      <c r="G22" s="148" t="n"/>
      <c r="H22" s="148" t="n"/>
      <c r="I22" s="137" t="n"/>
      <c r="J22" s="137" t="n"/>
      <c r="K22" s="137" t="n"/>
      <c r="L22" s="137" t="n"/>
      <c r="M22" s="137" t="n"/>
      <c r="N22" s="137" t="n"/>
      <c r="O22" s="137" t="n"/>
      <c r="P22" s="137" t="n"/>
      <c r="Q22" s="137" t="n"/>
      <c r="R22" s="137" t="n"/>
      <c r="S22" s="137" t="n"/>
      <c r="T22" s="137" t="n"/>
      <c r="U22" s="137" t="n"/>
      <c r="V22" s="137" t="n"/>
      <c r="W22" s="137" t="n"/>
      <c r="X22" s="137" t="n"/>
      <c r="Y22" s="137" t="n"/>
      <c r="Z22" s="137" t="n"/>
      <c r="AA22" s="137" t="n"/>
      <c r="AB22" s="137" t="n"/>
      <c r="AC22" s="137" t="n"/>
      <c r="AD22" s="137" t="n"/>
      <c r="AE22" s="137" t="n"/>
      <c r="AF22" s="137" t="n"/>
      <c r="AG22" s="137" t="n"/>
      <c r="AH22" s="137" t="n"/>
      <c r="AI22" s="137" t="n"/>
      <c r="AJ22" s="137" t="n"/>
      <c r="AK22" s="137" t="n"/>
      <c r="AL22" s="137" t="n"/>
      <c r="AM22" s="137" t="n"/>
      <c r="AN22" s="137" t="n"/>
      <c r="AO22" s="137" t="n"/>
      <c r="AP22" s="137" t="n"/>
      <c r="AQ22" s="137" t="n"/>
      <c r="AR22" s="137" t="n"/>
      <c r="AS22" s="137" t="n"/>
      <c r="AT22" s="137" t="n"/>
      <c r="AU22" s="137" t="n"/>
      <c r="AV22" s="137" t="n"/>
      <c r="AW22" s="137" t="n"/>
      <c r="AX22" s="137" t="n"/>
      <c r="AY22" s="137" t="n"/>
      <c r="AZ22" s="137" t="n"/>
      <c r="BA22" s="137" t="n"/>
      <c r="BB22" s="137" t="n"/>
      <c r="BC22" s="137" t="n"/>
      <c r="BD22" s="137" t="n"/>
      <c r="BE22" s="145" t="n"/>
      <c r="BF22" s="148" t="n"/>
      <c r="BG22" s="148" t="n"/>
      <c r="BH22" s="148" t="n"/>
      <c r="BI22" s="2" t="n"/>
      <c r="BJ22" s="2" t="n"/>
      <c r="BK22" s="2" t="n"/>
      <c r="BL22" s="2" t="n"/>
      <c r="BM22" s="684" t="n"/>
      <c r="BN22" s="684" t="n"/>
      <c r="BO22" s="149" t="n"/>
      <c r="BP22" s="697" t="n"/>
      <c r="BQ22" s="53" t="n"/>
      <c r="BR22" s="2" t="n"/>
      <c r="BS22" s="2" t="n"/>
      <c r="BT22" s="2" t="n"/>
      <c r="BU22" s="2" t="n"/>
      <c r="BV22" s="2" t="n"/>
    </row>
    <row r="23">
      <c r="A23" s="146" t="n"/>
      <c r="B23" s="146" t="n"/>
      <c r="C23" s="139" t="n"/>
      <c r="D23" s="139" t="n"/>
      <c r="E23" s="139" t="n"/>
      <c r="F23" s="139" t="n"/>
      <c r="G23" s="139" t="n"/>
      <c r="H23" s="138" t="n"/>
      <c r="I23" s="151" t="inlineStr">
        <is>
          <t>:</t>
        </is>
      </c>
      <c r="J23" s="140" t="inlineStr">
        <is>
          <t>−</t>
        </is>
      </c>
      <c r="K23" s="137" t="inlineStr">
        <is>
          <t>лабораторно-экзаменационная (установочная) сессия</t>
        </is>
      </c>
      <c r="L23" s="137" t="n"/>
      <c r="M23" s="137" t="n"/>
      <c r="N23" s="137" t="n"/>
      <c r="O23" s="137" t="n"/>
      <c r="P23" s="137" t="n"/>
      <c r="Q23" s="137" t="n"/>
      <c r="R23" s="137" t="n"/>
      <c r="S23" s="137" t="n"/>
      <c r="T23" s="141" t="n"/>
      <c r="U23" s="141" t="n"/>
      <c r="V23" s="142" t="n"/>
      <c r="W23" s="142" t="n"/>
      <c r="X23" s="142" t="n"/>
      <c r="Y23" s="142" t="n"/>
      <c r="Z23" s="142" t="n"/>
      <c r="AA23" s="142" t="n"/>
      <c r="AB23" s="142" t="n"/>
      <c r="AC23" s="142" t="n"/>
      <c r="AD23" s="142" t="n"/>
      <c r="AE23" s="151" t="inlineStr">
        <is>
          <t>Х</t>
        </is>
      </c>
      <c r="AF23" s="140" t="inlineStr">
        <is>
          <t>−</t>
        </is>
      </c>
      <c r="AG23" s="137" t="inlineStr">
        <is>
          <t>производственная практика</t>
        </is>
      </c>
      <c r="AH23" s="141" t="n"/>
      <c r="AI23" s="142" t="n"/>
      <c r="AJ23" s="142" t="n"/>
      <c r="AK23" s="142" t="n"/>
      <c r="AL23" s="137" t="n"/>
      <c r="AM23" s="137" t="n"/>
      <c r="AN23" s="144" t="n"/>
      <c r="AO23" s="142" t="n"/>
      <c r="AP23" s="142" t="n"/>
      <c r="AQ23" s="142" t="n"/>
      <c r="AR23" s="144" t="n"/>
      <c r="AS23" s="143" t="inlineStr">
        <is>
          <t>//</t>
        </is>
      </c>
      <c r="AT23" s="140" t="inlineStr">
        <is>
          <t>−</t>
        </is>
      </c>
      <c r="AU23" s="137" t="inlineStr">
        <is>
          <t>итоговая аттестация</t>
        </is>
      </c>
      <c r="AV23" s="144" t="n"/>
      <c r="AW23" s="144" t="n"/>
      <c r="AX23" s="144" t="n"/>
      <c r="AY23" s="144" t="n"/>
      <c r="AZ23" s="144" t="n"/>
      <c r="BA23" s="144" t="n"/>
      <c r="BB23" s="137" t="n"/>
      <c r="BC23" s="137" t="n"/>
      <c r="BD23" s="137" t="n"/>
      <c r="BE23" s="145" t="n"/>
      <c r="BF23" s="139" t="n"/>
      <c r="BG23" s="139" t="n"/>
      <c r="BH23" s="139" t="n"/>
      <c r="BI23" s="146" t="n"/>
      <c r="BJ23" s="146" t="n"/>
      <c r="BK23" s="146" t="n"/>
      <c r="BL23" s="146" t="n"/>
      <c r="BM23" s="146" t="n"/>
      <c r="BN23" s="146" t="n"/>
      <c r="BO23" s="739" t="n"/>
      <c r="BP23" s="697" t="n"/>
      <c r="BQ23" s="53" t="n"/>
      <c r="BR23" s="2" t="n"/>
      <c r="BS23" s="2" t="n"/>
      <c r="BT23" s="2" t="n"/>
      <c r="BU23" s="2" t="n"/>
      <c r="BV23" s="2" t="n"/>
    </row>
    <row r="24">
      <c r="A24" s="146" t="n"/>
      <c r="B24" s="146" t="n"/>
      <c r="C24" s="139" t="n"/>
      <c r="D24" s="139" t="n"/>
      <c r="E24" s="139" t="n"/>
      <c r="F24" s="139" t="n"/>
      <c r="G24" s="139" t="n"/>
      <c r="H24" s="138" t="n"/>
      <c r="I24" s="152" t="n"/>
      <c r="J24" s="140" t="n"/>
      <c r="K24" s="137" t="n"/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41" t="n"/>
      <c r="U24" s="141" t="n"/>
      <c r="V24" s="142" t="n"/>
      <c r="W24" s="142" t="n"/>
      <c r="X24" s="142" t="n"/>
      <c r="Y24" s="142" t="n"/>
      <c r="Z24" s="142" t="n"/>
      <c r="AA24" s="142" t="n"/>
      <c r="AB24" s="142" t="n"/>
      <c r="AC24" s="142" t="n"/>
      <c r="AD24" s="142" t="n"/>
      <c r="AE24" s="152" t="n"/>
      <c r="AF24" s="140" t="n"/>
      <c r="AG24" s="137" t="n"/>
      <c r="AH24" s="141" t="n"/>
      <c r="AI24" s="142" t="n"/>
      <c r="AJ24" s="142" t="n"/>
      <c r="AK24" s="142" t="n"/>
      <c r="AL24" s="137" t="n"/>
      <c r="AM24" s="137" t="n"/>
      <c r="AN24" s="144" t="n"/>
      <c r="AO24" s="142" t="n"/>
      <c r="AP24" s="142" t="n"/>
      <c r="AQ24" s="142" t="n"/>
      <c r="AR24" s="144" t="n"/>
      <c r="AS24" s="153" t="n"/>
      <c r="AT24" s="140" t="n"/>
      <c r="AU24" s="137" t="n"/>
      <c r="AV24" s="144" t="n"/>
      <c r="AW24" s="144" t="n"/>
      <c r="AX24" s="144" t="n"/>
      <c r="AY24" s="144" t="n"/>
      <c r="AZ24" s="144" t="n"/>
      <c r="BA24" s="144" t="n"/>
      <c r="BB24" s="137" t="n"/>
      <c r="BC24" s="137" t="n"/>
      <c r="BD24" s="137" t="n"/>
      <c r="BE24" s="145" t="n"/>
      <c r="BF24" s="139" t="n"/>
      <c r="BG24" s="139" t="n"/>
      <c r="BH24" s="139" t="n"/>
      <c r="BI24" s="146" t="n"/>
      <c r="BJ24" s="146" t="n"/>
      <c r="BK24" s="146" t="n"/>
      <c r="BL24" s="146" t="n"/>
      <c r="BM24" s="146" t="n"/>
      <c r="BN24" s="146" t="n"/>
      <c r="BO24" s="739" t="n"/>
      <c r="BP24" s="697" t="n"/>
      <c r="BQ24" s="53" t="n"/>
      <c r="BR24" s="2" t="n"/>
      <c r="BS24" s="2" t="n"/>
      <c r="BT24" s="2" t="n"/>
      <c r="BU24" s="2" t="n"/>
      <c r="BV24" s="2" t="n"/>
    </row>
    <row r="25">
      <c r="A25" s="154" t="inlineStr">
        <is>
          <t>III. План образовательного процесса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53" t="n"/>
      <c r="BR25" s="2" t="n"/>
      <c r="BS25" s="2" t="n"/>
      <c r="BT25" s="2" t="n"/>
      <c r="BU25" s="2" t="n"/>
      <c r="BV25" s="2" t="n"/>
    </row>
    <row r="26">
      <c r="A26" s="740" t="inlineStr">
        <is>
          <t>№
п/п</t>
        </is>
      </c>
      <c r="B26" s="741" t="n"/>
      <c r="C26" s="742" t="inlineStr">
        <is>
          <t>Название модуля, учебной дисциплины, курсового проекта (курсовой работы)</t>
        </is>
      </c>
      <c r="D26" s="743" t="n"/>
      <c r="E26" s="743" t="n"/>
      <c r="F26" s="743" t="n"/>
      <c r="G26" s="743" t="n"/>
      <c r="H26" s="743" t="n"/>
      <c r="I26" s="743" t="n"/>
      <c r="J26" s="743" t="n"/>
      <c r="K26" s="743" t="n"/>
      <c r="L26" s="743" t="n"/>
      <c r="M26" s="743" t="n"/>
      <c r="N26" s="743" t="n"/>
      <c r="O26" s="743" t="n"/>
      <c r="P26" s="743" t="n"/>
      <c r="Q26" s="744" t="n"/>
      <c r="R26" s="745" t="inlineStr">
        <is>
          <t>№ рег. ЭУМК
в БГТУ</t>
        </is>
      </c>
      <c r="S26" s="746" t="inlineStr">
        <is>
          <t>Экзамены</t>
        </is>
      </c>
      <c r="T26" s="741" t="n"/>
      <c r="U26" s="747" t="inlineStr">
        <is>
          <t>Зачеты</t>
        </is>
      </c>
      <c r="V26" s="741" t="n"/>
      <c r="W26" s="748" t="inlineStr">
        <is>
          <t>Общее количество акад. часов по учебному плану для дневной формы</t>
        </is>
      </c>
      <c r="X26" s="61" t="n"/>
      <c r="Y26" s="55" t="inlineStr">
        <is>
          <t>Количество аудиторных часов по учебному плану для дневной формы</t>
        </is>
      </c>
      <c r="Z26" s="61" t="n"/>
      <c r="AA26" s="749" t="inlineStr">
        <is>
          <t>Количество аудиторных часов</t>
        </is>
      </c>
      <c r="AB26" s="750" t="n"/>
      <c r="AC26" s="750" t="n"/>
      <c r="AD26" s="750" t="n"/>
      <c r="AE26" s="750" t="n"/>
      <c r="AF26" s="750" t="n"/>
      <c r="AG26" s="750" t="n"/>
      <c r="AH26" s="750" t="n"/>
      <c r="AI26" s="750" t="n"/>
      <c r="AJ26" s="751" t="n"/>
      <c r="AK26" s="752" t="inlineStr">
        <is>
          <t>Распределение по курсам и семестрам</t>
        </is>
      </c>
      <c r="AL26" s="753" t="n"/>
      <c r="AM26" s="753" t="n"/>
      <c r="AN26" s="753" t="n"/>
      <c r="AO26" s="753" t="n"/>
      <c r="AP26" s="753" t="n"/>
      <c r="AQ26" s="753" t="n"/>
      <c r="AR26" s="753" t="n"/>
      <c r="AS26" s="753" t="n"/>
      <c r="AT26" s="753" t="n"/>
      <c r="AU26" s="753" t="n"/>
      <c r="AV26" s="753" t="n"/>
      <c r="AW26" s="753" t="n"/>
      <c r="AX26" s="753" t="n"/>
      <c r="AY26" s="753" t="n"/>
      <c r="AZ26" s="753" t="n"/>
      <c r="BA26" s="753" t="n"/>
      <c r="BB26" s="753" t="n"/>
      <c r="BC26" s="753" t="n"/>
      <c r="BD26" s="753" t="n"/>
      <c r="BE26" s="753" t="n"/>
      <c r="BF26" s="753" t="n"/>
      <c r="BG26" s="753" t="n"/>
      <c r="BH26" s="753" t="n"/>
      <c r="BI26" s="753" t="n"/>
      <c r="BJ26" s="753" t="n"/>
      <c r="BK26" s="753" t="n"/>
      <c r="BL26" s="754" t="n"/>
      <c r="BM26" s="755" t="inlineStr">
        <is>
          <t>Всего зачетных единиц</t>
        </is>
      </c>
      <c r="BN26" s="741" t="n"/>
      <c r="BO26" s="756" t="inlineStr">
        <is>
          <t>Кафедра</t>
        </is>
      </c>
      <c r="BP26" s="757" t="n"/>
      <c r="BQ26" s="758" t="n"/>
      <c r="BR26" s="758" t="n"/>
      <c r="BS26" s="759" t="n"/>
      <c r="BT26" s="759" t="n"/>
      <c r="BU26" s="759" t="n"/>
      <c r="BV26" s="759" t="n"/>
    </row>
    <row r="27">
      <c r="A27" s="760" t="n"/>
      <c r="B27" s="70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761" t="n"/>
      <c r="R27" s="762" t="n"/>
      <c r="S27" s="763" t="n"/>
      <c r="T27" s="70" t="n"/>
      <c r="U27" s="71" t="n"/>
      <c r="V27" s="70" t="n"/>
      <c r="W27" s="760" t="n"/>
      <c r="X27" s="70" t="n"/>
      <c r="Y27" s="2" t="n"/>
      <c r="Z27" s="70" t="n"/>
      <c r="AA27" s="764" t="inlineStr">
        <is>
          <t>Всего</t>
        </is>
      </c>
      <c r="AB27" s="765" t="n"/>
      <c r="AC27" s="105" t="inlineStr">
        <is>
          <t>Из них</t>
        </is>
      </c>
      <c r="AD27" s="103" t="n"/>
      <c r="AE27" s="103" t="n"/>
      <c r="AF27" s="103" t="n"/>
      <c r="AG27" s="103" t="n"/>
      <c r="AH27" s="103" t="n"/>
      <c r="AI27" s="103" t="n"/>
      <c r="AJ27" s="104" t="n"/>
      <c r="AK27" s="766" t="inlineStr">
        <is>
          <t>I курс</t>
        </is>
      </c>
      <c r="AL27" s="767" t="n"/>
      <c r="AM27" s="767" t="n"/>
      <c r="AN27" s="767" t="n"/>
      <c r="AO27" s="767" t="n"/>
      <c r="AP27" s="767" t="n"/>
      <c r="AQ27" s="768" t="n"/>
      <c r="AR27" s="769" t="inlineStr">
        <is>
          <t>II курс</t>
        </is>
      </c>
      <c r="AS27" s="767" t="n"/>
      <c r="AT27" s="767" t="n"/>
      <c r="AU27" s="767" t="n"/>
      <c r="AV27" s="767" t="n"/>
      <c r="AW27" s="768" t="n"/>
      <c r="AX27" s="770" t="inlineStr">
        <is>
          <t>III курс</t>
        </is>
      </c>
      <c r="AY27" s="767" t="n"/>
      <c r="AZ27" s="767" t="n"/>
      <c r="BA27" s="767" t="n"/>
      <c r="BB27" s="767" t="n"/>
      <c r="BC27" s="768" t="n"/>
      <c r="BD27" s="771" t="inlineStr">
        <is>
          <t>IV курс</t>
        </is>
      </c>
      <c r="BE27" s="767" t="n"/>
      <c r="BF27" s="767" t="n"/>
      <c r="BG27" s="767" t="n"/>
      <c r="BH27" s="767" t="n"/>
      <c r="BI27" s="767" t="n"/>
      <c r="BJ27" s="772" t="inlineStr">
        <is>
          <t>V курс</t>
        </is>
      </c>
      <c r="BK27" s="773" t="n"/>
      <c r="BL27" s="774" t="n"/>
      <c r="BM27" s="763" t="n"/>
      <c r="BN27" s="70" t="n"/>
      <c r="BO27" s="2" t="n"/>
      <c r="BP27" s="775" t="n"/>
      <c r="BQ27" s="758" t="n"/>
      <c r="BR27" s="758" t="n"/>
      <c r="BS27" s="759" t="n"/>
      <c r="BT27" s="759" t="n"/>
      <c r="BU27" s="759" t="n"/>
      <c r="BV27" s="759" t="n"/>
    </row>
    <row r="28">
      <c r="A28" s="760" t="n"/>
      <c r="B28" s="70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761" t="n"/>
      <c r="R28" s="762" t="n"/>
      <c r="S28" s="763" t="n"/>
      <c r="T28" s="70" t="n"/>
      <c r="U28" s="71" t="n"/>
      <c r="V28" s="70" t="n"/>
      <c r="W28" s="760" t="n"/>
      <c r="X28" s="70" t="n"/>
      <c r="Y28" s="2" t="n"/>
      <c r="Z28" s="70" t="n"/>
      <c r="AA28" s="760" t="n"/>
      <c r="AB28" s="70" t="n"/>
      <c r="AC28" s="105" t="inlineStr">
        <is>
          <t>Лекции</t>
        </is>
      </c>
      <c r="AD28" s="765" t="n"/>
      <c r="AE28" s="105" t="inlineStr">
        <is>
          <t>Лабораторные</t>
        </is>
      </c>
      <c r="AF28" s="765" t="n"/>
      <c r="AG28" s="105" t="inlineStr">
        <is>
          <t>Практические</t>
        </is>
      </c>
      <c r="AH28" s="765" t="n"/>
      <c r="AI28" s="105" t="inlineStr">
        <is>
          <t>Семинарские</t>
        </is>
      </c>
      <c r="AJ28" s="765" t="n"/>
      <c r="AK28" s="776" t="inlineStr">
        <is>
          <t>УС</t>
        </is>
      </c>
      <c r="AL28" s="777" t="inlineStr">
        <is>
          <t>1 семестр</t>
        </is>
      </c>
      <c r="AM28" s="103" t="n"/>
      <c r="AN28" s="104" t="n"/>
      <c r="AO28" s="778" t="inlineStr">
        <is>
          <t>2 семестр</t>
        </is>
      </c>
      <c r="AP28" s="103" t="n"/>
      <c r="AQ28" s="779" t="n"/>
      <c r="AR28" s="780" t="inlineStr">
        <is>
          <t>3 семестр</t>
        </is>
      </c>
      <c r="AS28" s="103" t="n"/>
      <c r="AT28" s="103" t="n"/>
      <c r="AU28" s="781" t="inlineStr">
        <is>
          <t>4 семестр</t>
        </is>
      </c>
      <c r="AV28" s="103" t="n"/>
      <c r="AW28" s="779" t="n"/>
      <c r="AX28" s="782" t="inlineStr">
        <is>
          <t>5 семестр</t>
        </is>
      </c>
      <c r="AY28" s="103" t="n"/>
      <c r="AZ28" s="104" t="n"/>
      <c r="BA28" s="778" t="inlineStr">
        <is>
          <t>6 семестр</t>
        </is>
      </c>
      <c r="BB28" s="103" t="n"/>
      <c r="BC28" s="779" t="n"/>
      <c r="BD28" s="783" t="inlineStr">
        <is>
          <t>7 семестр</t>
        </is>
      </c>
      <c r="BE28" s="103" t="n"/>
      <c r="BF28" s="103" t="n"/>
      <c r="BG28" s="784" t="inlineStr">
        <is>
          <t>8 семестр</t>
        </is>
      </c>
      <c r="BH28" s="103" t="n"/>
      <c r="BI28" s="779" t="n"/>
      <c r="BJ28" s="785" t="inlineStr">
        <is>
          <t>9 семестр</t>
        </is>
      </c>
      <c r="BK28" s="103" t="n"/>
      <c r="BL28" s="779" t="n"/>
      <c r="BM28" s="763" t="n"/>
      <c r="BN28" s="70" t="n"/>
      <c r="BO28" s="2" t="n"/>
      <c r="BP28" s="775" t="n"/>
      <c r="BQ28" s="758" t="n"/>
      <c r="BR28" s="758" t="n"/>
      <c r="BS28" s="759" t="n"/>
      <c r="BT28" s="759" t="n"/>
      <c r="BU28" s="759" t="n"/>
      <c r="BV28" s="759" t="n"/>
    </row>
    <row r="29">
      <c r="A29" s="760" t="n"/>
      <c r="B29" s="70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761" t="n"/>
      <c r="R29" s="762" t="n"/>
      <c r="S29" s="763" t="n"/>
      <c r="T29" s="70" t="n"/>
      <c r="U29" s="71" t="n"/>
      <c r="V29" s="70" t="n"/>
      <c r="W29" s="760" t="n"/>
      <c r="X29" s="70" t="n"/>
      <c r="Y29" s="2" t="n"/>
      <c r="Z29" s="70" t="n"/>
      <c r="AA29" s="760" t="n"/>
      <c r="AB29" s="70" t="n"/>
      <c r="AC29" s="71" t="n"/>
      <c r="AD29" s="70" t="n"/>
      <c r="AE29" s="71" t="n"/>
      <c r="AF29" s="70" t="n"/>
      <c r="AG29" s="71" t="n"/>
      <c r="AH29" s="70" t="n"/>
      <c r="AI29" s="71" t="n"/>
      <c r="AJ29" s="70" t="n"/>
      <c r="AK29" s="2" t="n"/>
      <c r="AL29" s="786" t="n">
        <v>2</v>
      </c>
      <c r="AM29" s="787" t="inlineStr">
        <is>
          <t>недели</t>
        </is>
      </c>
      <c r="AN29" s="104" t="n"/>
      <c r="AO29" s="788" t="n">
        <v>2</v>
      </c>
      <c r="AP29" s="789" t="inlineStr">
        <is>
          <t>недели</t>
        </is>
      </c>
      <c r="AQ29" s="779" t="n"/>
      <c r="AR29" s="790" t="n">
        <v>2</v>
      </c>
      <c r="AS29" s="791" t="inlineStr">
        <is>
          <t>недели</t>
        </is>
      </c>
      <c r="AT29" s="103" t="n"/>
      <c r="AU29" s="792" t="n">
        <v>2</v>
      </c>
      <c r="AV29" s="793" t="inlineStr">
        <is>
          <t>недели</t>
        </is>
      </c>
      <c r="AW29" s="779" t="n"/>
      <c r="AX29" s="794" t="n">
        <v>3</v>
      </c>
      <c r="AY29" s="787" t="inlineStr">
        <is>
          <t>недели</t>
        </is>
      </c>
      <c r="AZ29" s="104" t="n"/>
      <c r="BA29" s="788" t="n">
        <v>3</v>
      </c>
      <c r="BB29" s="789" t="inlineStr">
        <is>
          <t>недели</t>
        </is>
      </c>
      <c r="BC29" s="779" t="n"/>
      <c r="BD29" s="788" t="n">
        <v>3</v>
      </c>
      <c r="BE29" s="795" t="inlineStr">
        <is>
          <t>недели</t>
        </is>
      </c>
      <c r="BF29" s="104" t="n"/>
      <c r="BG29" s="788" t="n">
        <v>3</v>
      </c>
      <c r="BH29" s="796" t="inlineStr">
        <is>
          <t>недели</t>
        </is>
      </c>
      <c r="BI29" s="779" t="n"/>
      <c r="BJ29" s="794" t="n">
        <v>2</v>
      </c>
      <c r="BK29" s="789" t="inlineStr">
        <is>
          <t>недели</t>
        </is>
      </c>
      <c r="BL29" s="779" t="n"/>
      <c r="BM29" s="763" t="n"/>
      <c r="BN29" s="70" t="n"/>
      <c r="BO29" s="2" t="n"/>
      <c r="BP29" s="775" t="n"/>
      <c r="BQ29" s="758" t="n"/>
      <c r="BR29" s="758" t="n"/>
      <c r="BS29" s="759" t="n"/>
      <c r="BT29" s="759" t="n"/>
      <c r="BU29" s="759" t="n"/>
      <c r="BV29" s="759" t="n"/>
    </row>
    <row r="30">
      <c r="A30" s="760" t="n"/>
      <c r="B30" s="70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761" t="n"/>
      <c r="R30" s="797" t="n"/>
      <c r="S30" s="798" t="n"/>
      <c r="T30" s="204" t="n"/>
      <c r="U30" s="712" t="n"/>
      <c r="V30" s="204" t="n"/>
      <c r="W30" s="799" t="n"/>
      <c r="X30" s="204" t="n"/>
      <c r="Y30" s="767" t="n"/>
      <c r="Z30" s="204" t="n"/>
      <c r="AA30" s="799" t="n"/>
      <c r="AB30" s="204" t="n"/>
      <c r="AC30" s="712" t="n"/>
      <c r="AD30" s="204" t="n"/>
      <c r="AE30" s="712" t="n"/>
      <c r="AF30" s="204" t="n"/>
      <c r="AG30" s="712" t="n"/>
      <c r="AH30" s="204" t="n"/>
      <c r="AI30" s="712" t="n"/>
      <c r="AJ30" s="204" t="n"/>
      <c r="AK30" s="800" t="inlineStr">
        <is>
          <t>Ауд. часов</t>
        </is>
      </c>
      <c r="AL30" s="801" t="inlineStr">
        <is>
          <t>Всего часов</t>
        </is>
      </c>
      <c r="AM30" s="802" t="inlineStr">
        <is>
          <t>Ауд. часов</t>
        </is>
      </c>
      <c r="AN30" s="803" t="inlineStr">
        <is>
          <t>Зач. единиц</t>
        </is>
      </c>
      <c r="AO30" s="128" t="inlineStr">
        <is>
          <t>Всего часов</t>
        </is>
      </c>
      <c r="AP30" s="802" t="inlineStr">
        <is>
          <t>Ауд. часов</t>
        </is>
      </c>
      <c r="AQ30" s="128" t="inlineStr">
        <is>
          <t>Зач. единиц</t>
        </is>
      </c>
      <c r="AR30" s="804" t="inlineStr">
        <is>
          <t>Всего часов</t>
        </is>
      </c>
      <c r="AS30" s="805" t="inlineStr">
        <is>
          <t>Ауд. часов</t>
        </is>
      </c>
      <c r="AT30" s="806" t="inlineStr">
        <is>
          <t>Зач. единиц</t>
        </is>
      </c>
      <c r="AU30" s="807" t="inlineStr">
        <is>
          <t>Всего часов</t>
        </is>
      </c>
      <c r="AV30" s="805" t="inlineStr">
        <is>
          <t>Ауд. часов</t>
        </is>
      </c>
      <c r="AW30" s="808" t="inlineStr">
        <is>
          <t>Зач. единиц</t>
        </is>
      </c>
      <c r="AX30" s="809" t="inlineStr">
        <is>
          <t>Всего часов</t>
        </is>
      </c>
      <c r="AY30" s="802" t="inlineStr">
        <is>
          <t>Ауд. часов</t>
        </is>
      </c>
      <c r="AZ30" s="803" t="inlineStr">
        <is>
          <t>Зач. единиц</t>
        </is>
      </c>
      <c r="BA30" s="128" t="inlineStr">
        <is>
          <t>Всего часов</t>
        </is>
      </c>
      <c r="BB30" s="802" t="inlineStr">
        <is>
          <t>Ауд. часов</t>
        </is>
      </c>
      <c r="BC30" s="810" t="inlineStr">
        <is>
          <t>Зач. единиц</t>
        </is>
      </c>
      <c r="BD30" s="128" t="inlineStr">
        <is>
          <t>Всего часов</t>
        </is>
      </c>
      <c r="BE30" s="802" t="inlineStr">
        <is>
          <t>Ауд. часов</t>
        </is>
      </c>
      <c r="BF30" s="128" t="inlineStr">
        <is>
          <t>Зач. единиц</t>
        </is>
      </c>
      <c r="BG30" s="801" t="inlineStr">
        <is>
          <t>Всего часов</t>
        </is>
      </c>
      <c r="BH30" s="802" t="inlineStr">
        <is>
          <t>Ауд. часов</t>
        </is>
      </c>
      <c r="BI30" s="810" t="inlineStr">
        <is>
          <t>Зач. единиц</t>
        </is>
      </c>
      <c r="BJ30" s="809" t="inlineStr">
        <is>
          <t>Всего часов</t>
        </is>
      </c>
      <c r="BK30" s="802" t="inlineStr">
        <is>
          <t>Ауд. часов</t>
        </is>
      </c>
      <c r="BL30" s="810" t="inlineStr">
        <is>
          <t>Зач. единиц</t>
        </is>
      </c>
      <c r="BM30" s="763" t="n"/>
      <c r="BN30" s="70" t="n"/>
      <c r="BO30" s="2" t="n"/>
      <c r="BP30" s="775" t="n"/>
      <c r="BQ30" s="758" t="n"/>
      <c r="BR30" s="758" t="n"/>
      <c r="BS30" s="759" t="n"/>
      <c r="BT30" s="759" t="n"/>
      <c r="BU30" s="759" t="n"/>
      <c r="BV30" s="759" t="n"/>
    </row>
    <row r="31">
      <c r="A31" s="811" t="n">
        <v>1</v>
      </c>
      <c r="B31" s="812" t="n"/>
      <c r="C31" s="813" t="inlineStr">
        <is>
          <t>Государственный компонент</t>
        </is>
      </c>
      <c r="D31" s="814" t="n"/>
      <c r="E31" s="814" t="n"/>
      <c r="F31" s="814" t="n"/>
      <c r="G31" s="814" t="n"/>
      <c r="H31" s="814" t="n"/>
      <c r="I31" s="814" t="n"/>
      <c r="J31" s="814" t="n"/>
      <c r="K31" s="814" t="n"/>
      <c r="L31" s="814" t="n"/>
      <c r="M31" s="814" t="n"/>
      <c r="N31" s="814" t="n"/>
      <c r="O31" s="814" t="n"/>
      <c r="P31" s="814" t="n"/>
      <c r="Q31" s="815" t="n"/>
      <c r="R31" s="816" t="n"/>
      <c r="S31" s="817" t="n"/>
      <c r="T31" s="818" t="n"/>
      <c r="U31" s="819" t="n"/>
      <c r="V31" s="815" t="n"/>
      <c r="W31" s="820">
        <f>SUM(W32:X68)</f>
        <v/>
      </c>
      <c r="X31" s="814" t="n"/>
      <c r="Y31" s="821">
        <f>SUM(Y32:Z68)</f>
        <v/>
      </c>
      <c r="Z31" s="818" t="n"/>
      <c r="AA31" s="822">
        <f>SUM(AA32:AB68)</f>
        <v/>
      </c>
      <c r="AB31" s="818" t="n"/>
      <c r="AC31" s="823">
        <f>SUM(AC32:AD68)</f>
        <v/>
      </c>
      <c r="AD31" s="824" t="n"/>
      <c r="AE31" s="825">
        <f>SUM(AE32:AF68)</f>
        <v/>
      </c>
      <c r="AF31" s="824" t="n"/>
      <c r="AG31" s="825">
        <f>SUM(AG32:AH68)</f>
        <v/>
      </c>
      <c r="AH31" s="824" t="n"/>
      <c r="AI31" s="823">
        <f>SUM(AI32:AJ68)</f>
        <v/>
      </c>
      <c r="AJ31" s="824" t="n"/>
      <c r="AK31" s="826">
        <f>SUM(AK32:AK68)</f>
        <v/>
      </c>
      <c r="AL31" s="826">
        <f>SUM(AL32:AL68)</f>
        <v/>
      </c>
      <c r="AM31" s="827">
        <f>SUM(AM32:AM68)</f>
        <v/>
      </c>
      <c r="AN31" s="828">
        <f>SUM(AN32:AN68)</f>
        <v/>
      </c>
      <c r="AO31" s="829">
        <f>SUM(AO32:AO68)</f>
        <v/>
      </c>
      <c r="AP31" s="827">
        <f>SUM(AP32:AP68)</f>
        <v/>
      </c>
      <c r="AQ31" s="829">
        <f>SUM(AQ32:AQ68)</f>
        <v/>
      </c>
      <c r="AR31" s="830">
        <f>SUM(AR32:AR68)</f>
        <v/>
      </c>
      <c r="AS31" s="827">
        <f>SUM(AS32:AS68)</f>
        <v/>
      </c>
      <c r="AT31" s="829">
        <f>SUM(AT32:AT68)</f>
        <v/>
      </c>
      <c r="AU31" s="826">
        <f>SUM(AU32:AU68)</f>
        <v/>
      </c>
      <c r="AV31" s="827">
        <f>SUM(AV32:AV68)</f>
        <v/>
      </c>
      <c r="AW31" s="831">
        <f>SUM(AW32:AW68)</f>
        <v/>
      </c>
      <c r="AX31" s="830">
        <f>SUM(AX32:AX68)</f>
        <v/>
      </c>
      <c r="AY31" s="827">
        <f>SUM(AY32:AY68)</f>
        <v/>
      </c>
      <c r="AZ31" s="828">
        <f>SUM(AZ32:AZ68)</f>
        <v/>
      </c>
      <c r="BA31" s="829">
        <f>SUM(BA32:BA68)</f>
        <v/>
      </c>
      <c r="BB31" s="827">
        <f>SUM(BB32:BB68)</f>
        <v/>
      </c>
      <c r="BC31" s="829">
        <f>SUM(BC32:BC68)</f>
        <v/>
      </c>
      <c r="BD31" s="832">
        <f>SUM(BD32:BD68)</f>
        <v/>
      </c>
      <c r="BE31" s="827">
        <f>SUM(BE32:BE68)</f>
        <v/>
      </c>
      <c r="BF31" s="828">
        <f>SUM(BF32:BF68)</f>
        <v/>
      </c>
      <c r="BG31" s="826">
        <f>SUM(BG32:BG68)</f>
        <v/>
      </c>
      <c r="BH31" s="827">
        <f>SUM(BH32:BH68)</f>
        <v/>
      </c>
      <c r="BI31" s="833">
        <f>SUM(BI32:BI68)</f>
        <v/>
      </c>
      <c r="BJ31" s="829">
        <f>SUM(BJ32:BJ68)</f>
        <v/>
      </c>
      <c r="BK31" s="827">
        <f>SUM(BK32:BK68)</f>
        <v/>
      </c>
      <c r="BL31" s="831">
        <f>SUM(BL32:BL68)</f>
        <v/>
      </c>
      <c r="BM31" s="834">
        <f>AN31+AQ31+AT31+AW31+AZ31+BC31+BF31+BI31+BL31</f>
        <v/>
      </c>
      <c r="BN31" s="824" t="n"/>
      <c r="BO31" s="835" t="n"/>
      <c r="BP31" s="824" t="n"/>
      <c r="BQ31" s="836">
        <f>Y31*0.22</f>
        <v/>
      </c>
      <c r="BR31" s="836" t="n"/>
      <c r="BS31" s="837" t="n"/>
      <c r="BT31" s="837" t="n"/>
      <c r="BU31" s="837" t="n"/>
      <c r="BV31" s="837" t="n"/>
    </row>
    <row r="32">
      <c r="A32" s="838" t="inlineStr">
        <is>
          <t>1.1</t>
        </is>
      </c>
      <c r="B32" s="70" t="n"/>
      <c r="C32" s="839" t="inlineStr">
        <is>
          <t>Социально-гуманитарный модуль 1</t>
        </is>
      </c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761" t="n"/>
      <c r="R32" s="840" t="n"/>
      <c r="S32" s="841" t="n"/>
      <c r="T32" s="842" t="n"/>
      <c r="U32" s="843" t="n"/>
      <c r="V32" s="844" t="n"/>
      <c r="W32" s="845">
        <f>AL32+AO32+AR32+AU32+AX32+BA32+BD32+BG32</f>
        <v/>
      </c>
      <c r="X32" s="846" t="n"/>
      <c r="Y32" s="847">
        <f>SUM(AC32:AJ32)</f>
        <v/>
      </c>
      <c r="Z32" s="848" t="n"/>
      <c r="AA32" s="849">
        <f>SUM(AC32:AJ32)</f>
        <v/>
      </c>
      <c r="AB32" s="850" t="n"/>
      <c r="AC32" s="851" t="n"/>
      <c r="AD32" s="852" t="n"/>
      <c r="AE32" s="853" t="n"/>
      <c r="AF32" s="852" t="n"/>
      <c r="AG32" s="853" t="n"/>
      <c r="AH32" s="852" t="n"/>
      <c r="AI32" s="851" t="n"/>
      <c r="AJ32" s="854" t="n"/>
      <c r="AK32" s="843" t="n"/>
      <c r="AL32" s="855">
        <f>AN32*36</f>
        <v/>
      </c>
      <c r="AM32" s="856" t="n"/>
      <c r="AN32" s="857" t="n"/>
      <c r="AO32" s="843">
        <f>AQ32*36</f>
        <v/>
      </c>
      <c r="AP32" s="856" t="n"/>
      <c r="AQ32" s="843" t="n"/>
      <c r="AR32" s="841">
        <f>AT32*36</f>
        <v/>
      </c>
      <c r="AS32" s="856" t="n"/>
      <c r="AT32" s="843" t="n"/>
      <c r="AU32" s="855">
        <f>AW32*36</f>
        <v/>
      </c>
      <c r="AV32" s="856" t="n"/>
      <c r="AW32" s="844" t="n"/>
      <c r="AX32" s="841">
        <f>AZ32*36</f>
        <v/>
      </c>
      <c r="AY32" s="856" t="n"/>
      <c r="AZ32" s="857" t="n"/>
      <c r="BA32" s="843">
        <f>BC32*36</f>
        <v/>
      </c>
      <c r="BB32" s="856" t="n"/>
      <c r="BC32" s="844" t="n"/>
      <c r="BD32" s="843">
        <f>BF32*36</f>
        <v/>
      </c>
      <c r="BE32" s="856" t="n"/>
      <c r="BF32" s="843" t="n"/>
      <c r="BG32" s="855" t="n"/>
      <c r="BH32" s="856" t="n"/>
      <c r="BI32" s="844" t="n"/>
      <c r="BJ32" s="841">
        <f>BL32*36</f>
        <v/>
      </c>
      <c r="BK32" s="856" t="n"/>
      <c r="BL32" s="844" t="n"/>
      <c r="BM32" s="858">
        <f>AN32+AQ32+AT32+AW32+AZ32+BC32+BF32+BI32+BL32</f>
        <v/>
      </c>
      <c r="BN32" s="204" t="n"/>
      <c r="BO32" s="859" t="n"/>
      <c r="BP32" s="846" t="n"/>
      <c r="BQ32" s="836">
        <f>Y32*0.22</f>
        <v/>
      </c>
      <c r="BR32" s="836" t="n"/>
      <c r="BS32" s="837" t="n"/>
      <c r="BT32" s="837" t="n"/>
      <c r="BU32" s="837" t="n"/>
      <c r="BV32" s="837" t="n"/>
    </row>
    <row r="33">
      <c r="A33" s="860" t="inlineStr">
        <is>
          <t>1.1.1</t>
        </is>
      </c>
      <c r="B33" s="104" t="n"/>
      <c r="C33" s="861" t="inlineStr">
        <is>
          <t>История белорусской государственности</t>
        </is>
      </c>
      <c r="D33" s="103" t="n"/>
      <c r="E33" s="103" t="n"/>
      <c r="F33" s="103" t="n"/>
      <c r="G33" s="103" t="n"/>
      <c r="H33" s="103" t="n"/>
      <c r="I33" s="103" t="n"/>
      <c r="J33" s="103" t="n"/>
      <c r="K33" s="103" t="n"/>
      <c r="L33" s="103" t="n"/>
      <c r="M33" s="103" t="n"/>
      <c r="N33" s="103" t="n"/>
      <c r="O33" s="103" t="n"/>
      <c r="P33" s="103" t="n"/>
      <c r="Q33" s="103" t="n"/>
      <c r="R33" s="862" t="n"/>
      <c r="S33" s="863" t="n">
        <v>3</v>
      </c>
      <c r="T33" s="104" t="n"/>
      <c r="U33" s="67" t="n"/>
      <c r="V33" s="104" t="n"/>
      <c r="W33" s="864" t="n">
        <v>108</v>
      </c>
      <c r="X33" s="104" t="n"/>
      <c r="Y33" s="105" t="n">
        <v>54</v>
      </c>
      <c r="Z33" s="104" t="n"/>
      <c r="AA33" s="865">
        <f>SUM(AC33:AJ33)</f>
        <v/>
      </c>
      <c r="AB33" s="104" t="n"/>
      <c r="AC33" s="105" t="n">
        <v>8</v>
      </c>
      <c r="AD33" s="104" t="n"/>
      <c r="AE33" s="105" t="n"/>
      <c r="AF33" s="104" t="n"/>
      <c r="AG33" s="105" t="n"/>
      <c r="AH33" s="104" t="n"/>
      <c r="AI33" s="105" t="n">
        <v>4</v>
      </c>
      <c r="AJ33" s="104" t="n"/>
      <c r="AK33" s="863" t="n"/>
      <c r="AL33" s="68" t="n"/>
      <c r="AM33" s="866" t="n"/>
      <c r="AN33" s="66" t="n"/>
      <c r="AO33" s="68" t="n"/>
      <c r="AP33" s="866" t="n">
        <v>2</v>
      </c>
      <c r="AQ33" s="867" t="n"/>
      <c r="AR33" s="868" t="n">
        <v>108</v>
      </c>
      <c r="AS33" s="869" t="n">
        <v>10</v>
      </c>
      <c r="AT33" s="870" t="n">
        <v>3</v>
      </c>
      <c r="AU33" s="871" t="n"/>
      <c r="AV33" s="869" t="n"/>
      <c r="AW33" s="868" t="n"/>
      <c r="AX33" s="872" t="n"/>
      <c r="AY33" s="866" t="n"/>
      <c r="AZ33" s="66" t="n"/>
      <c r="BA33" s="68" t="n"/>
      <c r="BB33" s="866" t="n"/>
      <c r="BC33" s="867" t="n"/>
      <c r="BD33" s="873" t="n"/>
      <c r="BE33" s="866" t="n"/>
      <c r="BF33" s="66" t="n"/>
      <c r="BG33" s="68" t="n"/>
      <c r="BH33" s="866" t="n"/>
      <c r="BI33" s="873" t="n"/>
      <c r="BJ33" s="872" t="n"/>
      <c r="BK33" s="866" t="n"/>
      <c r="BL33" s="867" t="n"/>
      <c r="BM33" s="865">
        <f>AN33+AQ33+AT33+AW33+AZ33+BC33+BF33+BI33+BL33</f>
        <v/>
      </c>
      <c r="BN33" s="104" t="n"/>
      <c r="BO33" s="874" t="inlineStr">
        <is>
          <t>ИБиП</t>
        </is>
      </c>
      <c r="BP33" s="875" t="n"/>
      <c r="BQ33" s="758">
        <f>Y33*0.22</f>
        <v/>
      </c>
      <c r="BR33" s="758" t="n"/>
      <c r="BS33" s="759" t="n"/>
      <c r="BT33" s="759" t="n"/>
      <c r="BU33" s="759" t="n"/>
      <c r="BV33" s="759" t="n"/>
    </row>
    <row r="34">
      <c r="A34" s="876" t="inlineStr">
        <is>
          <t>1.1.2</t>
        </is>
      </c>
      <c r="B34" s="70" t="n"/>
      <c r="C34" s="877" t="inlineStr">
        <is>
          <t>Современная политэкономия</t>
        </is>
      </c>
      <c r="D34" s="103" t="n"/>
      <c r="E34" s="103" t="n"/>
      <c r="F34" s="103" t="n"/>
      <c r="G34" s="103" t="n"/>
      <c r="H34" s="103" t="n"/>
      <c r="I34" s="103" t="n"/>
      <c r="J34" s="103" t="n"/>
      <c r="K34" s="103" t="n"/>
      <c r="L34" s="103" t="n"/>
      <c r="M34" s="103" t="n"/>
      <c r="N34" s="103" t="n"/>
      <c r="O34" s="103" t="n"/>
      <c r="P34" s="103" t="n"/>
      <c r="Q34" s="103" t="n"/>
      <c r="R34" s="878" t="n"/>
      <c r="S34" s="863" t="n">
        <v>4</v>
      </c>
      <c r="T34" s="104" t="n"/>
      <c r="U34" s="67" t="n"/>
      <c r="V34" s="104" t="n"/>
      <c r="W34" s="864" t="n">
        <v>108</v>
      </c>
      <c r="X34" s="104" t="n"/>
      <c r="Y34" s="105" t="n">
        <v>54</v>
      </c>
      <c r="Z34" s="104" t="n"/>
      <c r="AA34" s="864">
        <f>SUM(AC34:AJ34)</f>
        <v/>
      </c>
      <c r="AB34" s="104" t="n"/>
      <c r="AC34" s="105" t="n">
        <v>8</v>
      </c>
      <c r="AD34" s="104" t="n"/>
      <c r="AE34" s="105" t="n"/>
      <c r="AF34" s="104" t="n"/>
      <c r="AG34" s="105" t="n"/>
      <c r="AH34" s="104" t="n"/>
      <c r="AI34" s="105" t="n">
        <v>4</v>
      </c>
      <c r="AJ34" s="104" t="n"/>
      <c r="AK34" s="863" t="n"/>
      <c r="AL34" s="68" t="n"/>
      <c r="AM34" s="866" t="n"/>
      <c r="AN34" s="66" t="n"/>
      <c r="AO34" s="68" t="n"/>
      <c r="AP34" s="866" t="n"/>
      <c r="AQ34" s="867" t="n"/>
      <c r="AR34" s="868" t="n"/>
      <c r="AS34" s="869" t="n">
        <v>2</v>
      </c>
      <c r="AT34" s="870" t="n"/>
      <c r="AU34" s="871" t="n">
        <v>108</v>
      </c>
      <c r="AV34" s="869" t="n">
        <v>10</v>
      </c>
      <c r="AW34" s="868" t="n">
        <v>3</v>
      </c>
      <c r="AX34" s="872" t="n"/>
      <c r="AY34" s="866" t="n"/>
      <c r="AZ34" s="66" t="n"/>
      <c r="BA34" s="68" t="n"/>
      <c r="BB34" s="866" t="n"/>
      <c r="BC34" s="867" t="n"/>
      <c r="BD34" s="873" t="n"/>
      <c r="BE34" s="866" t="n"/>
      <c r="BF34" s="66" t="n"/>
      <c r="BG34" s="68" t="n"/>
      <c r="BH34" s="866" t="n"/>
      <c r="BI34" s="873" t="n"/>
      <c r="BJ34" s="872" t="n"/>
      <c r="BK34" s="866" t="n"/>
      <c r="BL34" s="867" t="n"/>
      <c r="BM34" s="865">
        <f>AN34+AQ34+AT34+AW34+AZ34+BC34+BF34+BI34+BL34</f>
        <v/>
      </c>
      <c r="BN34" s="104" t="n"/>
      <c r="BO34" s="879" t="inlineStr">
        <is>
          <t>ЭТиМ</t>
        </is>
      </c>
      <c r="BP34" s="846" t="n"/>
      <c r="BQ34" s="758">
        <f>Y34*0.22</f>
        <v/>
      </c>
      <c r="BR34" s="758" t="n"/>
      <c r="BS34" s="759" t="n"/>
      <c r="BT34" s="759" t="n"/>
      <c r="BU34" s="759" t="n"/>
      <c r="BV34" s="759" t="n"/>
    </row>
    <row r="35">
      <c r="A35" s="860" t="inlineStr">
        <is>
          <t>1.1.3</t>
        </is>
      </c>
      <c r="B35" s="104" t="n"/>
      <c r="C35" s="877" t="inlineStr">
        <is>
          <t>Философия</t>
        </is>
      </c>
      <c r="D35" s="103" t="n"/>
      <c r="E35" s="103" t="n"/>
      <c r="F35" s="103" t="n"/>
      <c r="G35" s="103" t="n"/>
      <c r="H35" s="103" t="n"/>
      <c r="I35" s="103" t="n"/>
      <c r="J35" s="103" t="n"/>
      <c r="K35" s="103" t="n"/>
      <c r="L35" s="103" t="n"/>
      <c r="M35" s="103" t="n"/>
      <c r="N35" s="103" t="n"/>
      <c r="O35" s="103" t="n"/>
      <c r="P35" s="103" t="n"/>
      <c r="Q35" s="103" t="n"/>
      <c r="R35" s="878" t="n"/>
      <c r="S35" s="863" t="n">
        <v>5</v>
      </c>
      <c r="T35" s="104" t="n"/>
      <c r="U35" s="67" t="n"/>
      <c r="V35" s="104" t="n"/>
      <c r="W35" s="864" t="n">
        <v>108</v>
      </c>
      <c r="X35" s="104" t="n"/>
      <c r="Y35" s="105" t="n">
        <v>54</v>
      </c>
      <c r="Z35" s="104" t="n"/>
      <c r="AA35" s="864">
        <f>SUM(AC35:AJ35)</f>
        <v/>
      </c>
      <c r="AB35" s="104" t="n"/>
      <c r="AC35" s="105" t="n">
        <v>8</v>
      </c>
      <c r="AD35" s="104" t="n"/>
      <c r="AE35" s="105" t="n"/>
      <c r="AF35" s="104" t="n"/>
      <c r="AG35" s="105" t="n"/>
      <c r="AH35" s="104" t="n"/>
      <c r="AI35" s="105" t="n">
        <v>4</v>
      </c>
      <c r="AJ35" s="104" t="n"/>
      <c r="AK35" s="863" t="n"/>
      <c r="AL35" s="68" t="n"/>
      <c r="AM35" s="866" t="n"/>
      <c r="AN35" s="66" t="n"/>
      <c r="AO35" s="68" t="n"/>
      <c r="AP35" s="866" t="n"/>
      <c r="AQ35" s="867" t="n"/>
      <c r="AR35" s="868" t="n"/>
      <c r="AS35" s="869" t="n"/>
      <c r="AT35" s="870" t="n"/>
      <c r="AU35" s="871" t="n"/>
      <c r="AV35" s="869" t="n">
        <v>4</v>
      </c>
      <c r="AW35" s="868" t="n"/>
      <c r="AX35" s="872" t="n">
        <v>108</v>
      </c>
      <c r="AY35" s="866" t="n">
        <v>8</v>
      </c>
      <c r="AZ35" s="66" t="n">
        <v>3</v>
      </c>
      <c r="BA35" s="68" t="n"/>
      <c r="BB35" s="866" t="n"/>
      <c r="BC35" s="867" t="n"/>
      <c r="BD35" s="873" t="n"/>
      <c r="BE35" s="866" t="n"/>
      <c r="BF35" s="66" t="n"/>
      <c r="BG35" s="68" t="n"/>
      <c r="BH35" s="866" t="n"/>
      <c r="BI35" s="873" t="n"/>
      <c r="BJ35" s="872" t="n"/>
      <c r="BK35" s="866" t="n"/>
      <c r="BL35" s="867" t="n"/>
      <c r="BM35" s="865">
        <f>AN35+AQ35+AT35+AW35+AZ35+BC35+BF35+BI35+BL35</f>
        <v/>
      </c>
      <c r="BN35" s="104" t="n"/>
      <c r="BO35" s="880" t="inlineStr">
        <is>
          <t>ФиП</t>
        </is>
      </c>
      <c r="BP35" s="881" t="n"/>
      <c r="BQ35" s="758">
        <f>Y35*0.22</f>
        <v/>
      </c>
      <c r="BR35" s="758" t="n"/>
      <c r="BS35" s="759" t="n"/>
      <c r="BT35" s="759" t="n"/>
      <c r="BU35" s="759" t="n"/>
      <c r="BV35" s="759" t="n"/>
    </row>
    <row r="36">
      <c r="A36" s="882" t="inlineStr">
        <is>
          <t>1.2</t>
        </is>
      </c>
      <c r="B36" s="104" t="n"/>
      <c r="C36" s="883" t="inlineStr">
        <is>
          <t>Модуль "Математика и информатика"</t>
        </is>
      </c>
      <c r="D36" s="103" t="n"/>
      <c r="E36" s="103" t="n"/>
      <c r="F36" s="103" t="n"/>
      <c r="G36" s="103" t="n"/>
      <c r="H36" s="103" t="n"/>
      <c r="I36" s="103" t="n"/>
      <c r="J36" s="103" t="n"/>
      <c r="K36" s="103" t="n"/>
      <c r="L36" s="103" t="n"/>
      <c r="M36" s="103" t="n"/>
      <c r="N36" s="103" t="n"/>
      <c r="O36" s="103" t="n"/>
      <c r="P36" s="103" t="n"/>
      <c r="Q36" s="103" t="n"/>
      <c r="R36" s="883" t="n"/>
      <c r="S36" s="884" t="n"/>
      <c r="T36" s="885" t="n"/>
      <c r="U36" s="886" t="n"/>
      <c r="V36" s="887" t="n"/>
      <c r="W36" s="888">
        <f>AL36+AO36+AR36+AU36+AX36+BA36+BD36+BG36</f>
        <v/>
      </c>
      <c r="X36" s="875" t="n"/>
      <c r="Y36" s="889">
        <f>SUM(AC36:AJ36)</f>
        <v/>
      </c>
      <c r="Z36" s="890" t="n"/>
      <c r="AA36" s="891">
        <f>SUM(AC36:AJ36)</f>
        <v/>
      </c>
      <c r="AB36" s="890" t="n"/>
      <c r="AC36" s="892" t="n"/>
      <c r="AD36" s="893" t="n"/>
      <c r="AE36" s="894" t="n"/>
      <c r="AF36" s="893" t="n"/>
      <c r="AG36" s="894" t="n"/>
      <c r="AH36" s="893" t="n"/>
      <c r="AI36" s="892" t="n"/>
      <c r="AJ36" s="895" t="n"/>
      <c r="AK36" s="886" t="n"/>
      <c r="AL36" s="896">
        <f>AN36*36</f>
        <v/>
      </c>
      <c r="AM36" s="897" t="n"/>
      <c r="AN36" s="898" t="n"/>
      <c r="AO36" s="886">
        <f>AQ36*36</f>
        <v/>
      </c>
      <c r="AP36" s="897" t="n"/>
      <c r="AQ36" s="886" t="n"/>
      <c r="AR36" s="899">
        <f>AT36*36</f>
        <v/>
      </c>
      <c r="AS36" s="900" t="n"/>
      <c r="AT36" s="901" t="n"/>
      <c r="AU36" s="896">
        <f>AW36*36</f>
        <v/>
      </c>
      <c r="AV36" s="900" t="n"/>
      <c r="AW36" s="902" t="n"/>
      <c r="AX36" s="899">
        <f>AZ36*36</f>
        <v/>
      </c>
      <c r="AY36" s="900" t="n"/>
      <c r="AZ36" s="903" t="n"/>
      <c r="BA36" s="886">
        <f>BC36*36</f>
        <v/>
      </c>
      <c r="BB36" s="900" t="n"/>
      <c r="BC36" s="902" t="n"/>
      <c r="BD36" s="886">
        <f>BF36*36</f>
        <v/>
      </c>
      <c r="BE36" s="900" t="n"/>
      <c r="BF36" s="901" t="n"/>
      <c r="BG36" s="904" t="n"/>
      <c r="BH36" s="900" t="n"/>
      <c r="BI36" s="902" t="n"/>
      <c r="BJ36" s="899">
        <f>BL36*36</f>
        <v/>
      </c>
      <c r="BK36" s="900" t="n"/>
      <c r="BL36" s="902" t="n"/>
      <c r="BM36" s="893">
        <f>AN36+AQ36+AT36+AW36+AZ36+BC36+BF36+BI36+BL36</f>
        <v/>
      </c>
      <c r="BN36" s="104" t="n"/>
      <c r="BO36" s="905" t="n"/>
      <c r="BP36" s="875" t="n"/>
      <c r="BQ36" s="836">
        <f>Y36*0.22</f>
        <v/>
      </c>
      <c r="BR36" s="836" t="n"/>
      <c r="BS36" s="837" t="n"/>
      <c r="BT36" s="837" t="n"/>
      <c r="BU36" s="837" t="n"/>
      <c r="BV36" s="837" t="n"/>
    </row>
    <row r="37">
      <c r="A37" s="906" t="inlineStr">
        <is>
          <t>1.2.1</t>
        </is>
      </c>
      <c r="B37" s="70" t="n"/>
      <c r="C37" s="907" t="inlineStr">
        <is>
          <t>Информатика</t>
        </is>
      </c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761" t="n"/>
      <c r="R37" s="908" t="inlineStr">
        <is>
          <t>2083/2024</t>
        </is>
      </c>
      <c r="S37" s="909" t="n">
        <v>1</v>
      </c>
      <c r="T37" s="848" t="n"/>
      <c r="U37" s="910" t="n"/>
      <c r="V37" s="846" t="n"/>
      <c r="W37" s="911" t="n">
        <v>108</v>
      </c>
      <c r="X37" s="846" t="n"/>
      <c r="Y37" s="912" t="n">
        <v>72</v>
      </c>
      <c r="Z37" s="848" t="n"/>
      <c r="AA37" s="913">
        <f>SUM(AC37:AJ37)</f>
        <v/>
      </c>
      <c r="AB37" s="890" t="n"/>
      <c r="AC37" s="914" t="n">
        <v>8</v>
      </c>
      <c r="AD37" s="70" t="n"/>
      <c r="AE37" s="915" t="n">
        <v>8</v>
      </c>
      <c r="AF37" s="70" t="n"/>
      <c r="AG37" s="915" t="n"/>
      <c r="AH37" s="70" t="n"/>
      <c r="AI37" s="916" t="n"/>
      <c r="AJ37" s="761" t="n"/>
      <c r="AK37" s="917" t="n">
        <v>2</v>
      </c>
      <c r="AL37" s="918" t="n">
        <v>108</v>
      </c>
      <c r="AM37" s="919" t="n">
        <v>14</v>
      </c>
      <c r="AN37" s="920" t="n">
        <v>3</v>
      </c>
      <c r="AO37" s="917">
        <f>AQ37*36</f>
        <v/>
      </c>
      <c r="AP37" s="919" t="n"/>
      <c r="AQ37" s="917" t="n"/>
      <c r="AR37" s="841">
        <f>AT37*36</f>
        <v/>
      </c>
      <c r="AS37" s="856" t="n"/>
      <c r="AT37" s="843" t="n"/>
      <c r="AU37" s="855">
        <f>AW37*36</f>
        <v/>
      </c>
      <c r="AV37" s="856" t="n"/>
      <c r="AW37" s="844" t="n"/>
      <c r="AX37" s="841">
        <f>AZ37*36</f>
        <v/>
      </c>
      <c r="AY37" s="856" t="n"/>
      <c r="AZ37" s="857" t="n"/>
      <c r="BA37" s="843">
        <f>BC37*36</f>
        <v/>
      </c>
      <c r="BB37" s="856" t="n"/>
      <c r="BC37" s="844" t="n"/>
      <c r="BD37" s="843">
        <f>BF37*36</f>
        <v/>
      </c>
      <c r="BE37" s="856" t="n"/>
      <c r="BF37" s="843" t="n"/>
      <c r="BG37" s="855" t="n"/>
      <c r="BH37" s="856" t="n"/>
      <c r="BI37" s="844" t="n"/>
      <c r="BJ37" s="841">
        <f>BL37*36</f>
        <v/>
      </c>
      <c r="BK37" s="856" t="n"/>
      <c r="BL37" s="844" t="n"/>
      <c r="BM37" s="893">
        <f>AN37+AQ37+AT37+AW37+AZ37+BC37+BF37+BI37+BL37</f>
        <v/>
      </c>
      <c r="BN37" s="104" t="n"/>
      <c r="BO37" s="859" t="inlineStr">
        <is>
          <t>ИиВД</t>
        </is>
      </c>
      <c r="BP37" s="846" t="n"/>
      <c r="BQ37" s="921">
        <f>Y37*0.22</f>
        <v/>
      </c>
      <c r="BR37" s="921" t="n"/>
      <c r="BS37" s="922" t="n"/>
      <c r="BT37" s="922" t="n"/>
      <c r="BU37" s="922" t="n"/>
      <c r="BV37" s="922" t="n"/>
    </row>
    <row r="38">
      <c r="A38" s="923" t="inlineStr">
        <is>
          <t>1.2.2</t>
        </is>
      </c>
      <c r="B38" s="104" t="n"/>
      <c r="C38" s="924" t="inlineStr">
        <is>
          <t>Основы высшей математики</t>
        </is>
      </c>
      <c r="D38" s="103" t="n"/>
      <c r="E38" s="103" t="n"/>
      <c r="F38" s="103" t="n"/>
      <c r="G38" s="103" t="n"/>
      <c r="H38" s="103" t="n"/>
      <c r="I38" s="103" t="n"/>
      <c r="J38" s="103" t="n"/>
      <c r="K38" s="103" t="n"/>
      <c r="L38" s="103" t="n"/>
      <c r="M38" s="103" t="n"/>
      <c r="N38" s="103" t="n"/>
      <c r="O38" s="103" t="n"/>
      <c r="P38" s="103" t="n"/>
      <c r="Q38" s="779" t="n"/>
      <c r="R38" s="925" t="inlineStr">
        <is>
          <t>+</t>
        </is>
      </c>
      <c r="S38" s="926" t="n">
        <v>1</v>
      </c>
      <c r="T38" s="890" t="n"/>
      <c r="U38" s="927" t="n"/>
      <c r="V38" s="779" t="n"/>
      <c r="W38" s="928" t="n">
        <v>216</v>
      </c>
      <c r="X38" s="875" t="n"/>
      <c r="Y38" s="929" t="n">
        <v>108</v>
      </c>
      <c r="Z38" s="890" t="n"/>
      <c r="AA38" s="913">
        <f>SUM(AC38:AJ38)</f>
        <v/>
      </c>
      <c r="AB38" s="890" t="n"/>
      <c r="AC38" s="930" t="n">
        <v>12</v>
      </c>
      <c r="AD38" s="104" t="n"/>
      <c r="AE38" s="931" t="n">
        <v>0</v>
      </c>
      <c r="AF38" s="104" t="n"/>
      <c r="AG38" s="931" t="n">
        <v>12</v>
      </c>
      <c r="AH38" s="104" t="n"/>
      <c r="AI38" s="932" t="n"/>
      <c r="AJ38" s="933" t="n"/>
      <c r="AK38" s="934" t="n">
        <v>8</v>
      </c>
      <c r="AL38" s="935" t="n">
        <v>216</v>
      </c>
      <c r="AM38" s="936" t="n">
        <v>16</v>
      </c>
      <c r="AN38" s="937" t="n">
        <v>6</v>
      </c>
      <c r="AO38" s="934" t="n"/>
      <c r="AP38" s="936" t="n"/>
      <c r="AQ38" s="934" t="n"/>
      <c r="AR38" s="899">
        <f>AT38*36</f>
        <v/>
      </c>
      <c r="AS38" s="897" t="n"/>
      <c r="AT38" s="886" t="n"/>
      <c r="AU38" s="896">
        <f>AW38*36</f>
        <v/>
      </c>
      <c r="AV38" s="897" t="n"/>
      <c r="AW38" s="887" t="n"/>
      <c r="AX38" s="899">
        <f>AZ38*36</f>
        <v/>
      </c>
      <c r="AY38" s="897" t="n"/>
      <c r="AZ38" s="898" t="n"/>
      <c r="BA38" s="886">
        <f>BC38*36</f>
        <v/>
      </c>
      <c r="BB38" s="897" t="n"/>
      <c r="BC38" s="887" t="n"/>
      <c r="BD38" s="886">
        <f>BF38*36</f>
        <v/>
      </c>
      <c r="BE38" s="897" t="n"/>
      <c r="BF38" s="886" t="n"/>
      <c r="BG38" s="896" t="n"/>
      <c r="BH38" s="897" t="n"/>
      <c r="BI38" s="887" t="n"/>
      <c r="BJ38" s="899">
        <f>BL38*36</f>
        <v/>
      </c>
      <c r="BK38" s="897" t="n"/>
      <c r="BL38" s="887" t="n"/>
      <c r="BM38" s="893">
        <f>AN38+AQ38+AT38+AW38+AZ38+BC38+BF38+BI38+BL38</f>
        <v/>
      </c>
      <c r="BN38" s="104" t="n"/>
      <c r="BO38" s="905" t="inlineStr">
        <is>
          <t>ВМ</t>
        </is>
      </c>
      <c r="BP38" s="875" t="n"/>
      <c r="BQ38" s="758">
        <f>Y38*0.22</f>
        <v/>
      </c>
      <c r="BR38" s="758" t="n"/>
      <c r="BS38" s="759" t="n"/>
      <c r="BT38" s="759" t="n"/>
      <c r="BU38" s="759" t="n"/>
      <c r="BV38" s="759" t="n"/>
    </row>
    <row r="39">
      <c r="A39" s="923" t="inlineStr">
        <is>
          <t>1.2.3</t>
        </is>
      </c>
      <c r="B39" s="104" t="n"/>
      <c r="C39" s="938" t="inlineStr">
        <is>
          <t>Теория вероятностей и математическая статистика</t>
        </is>
      </c>
      <c r="D39" s="103" t="n"/>
      <c r="E39" s="103" t="n"/>
      <c r="F39" s="103" t="n"/>
      <c r="G39" s="103" t="n"/>
      <c r="H39" s="103" t="n"/>
      <c r="I39" s="103" t="n"/>
      <c r="J39" s="103" t="n"/>
      <c r="K39" s="103" t="n"/>
      <c r="L39" s="103" t="n"/>
      <c r="M39" s="103" t="n"/>
      <c r="N39" s="103" t="n"/>
      <c r="O39" s="103" t="n"/>
      <c r="P39" s="103" t="n"/>
      <c r="Q39" s="779" t="n"/>
      <c r="R39" s="939" t="inlineStr">
        <is>
          <t>2038/2024</t>
        </is>
      </c>
      <c r="S39" s="926" t="n"/>
      <c r="T39" s="890" t="n"/>
      <c r="U39" s="940" t="n">
        <v>2</v>
      </c>
      <c r="V39" s="941" t="inlineStr">
        <is>
          <t>д</t>
        </is>
      </c>
      <c r="W39" s="942" t="n">
        <v>108</v>
      </c>
      <c r="X39" s="890" t="n"/>
      <c r="Y39" s="943" t="n">
        <v>72</v>
      </c>
      <c r="Z39" s="881" t="n"/>
      <c r="AA39" s="913" t="n">
        <v>16</v>
      </c>
      <c r="AB39" s="890" t="n"/>
      <c r="AC39" s="944" t="n">
        <v>8</v>
      </c>
      <c r="AD39" s="104" t="n"/>
      <c r="AE39" s="931" t="n"/>
      <c r="AF39" s="104" t="n"/>
      <c r="AG39" s="931" t="n">
        <v>8</v>
      </c>
      <c r="AH39" s="104" t="n"/>
      <c r="AI39" s="945" t="n"/>
      <c r="AJ39" s="779" t="n"/>
      <c r="AK39" s="934" t="n"/>
      <c r="AL39" s="935" t="n"/>
      <c r="AM39" s="936" t="n">
        <v>2</v>
      </c>
      <c r="AN39" s="937" t="n"/>
      <c r="AO39" s="934" t="n">
        <v>108</v>
      </c>
      <c r="AP39" s="936" t="n">
        <v>14</v>
      </c>
      <c r="AQ39" s="934" t="n">
        <v>3</v>
      </c>
      <c r="AR39" s="899" t="n"/>
      <c r="AS39" s="897" t="n"/>
      <c r="AT39" s="886" t="n"/>
      <c r="AU39" s="896" t="n"/>
      <c r="AV39" s="897" t="n"/>
      <c r="AW39" s="887" t="n"/>
      <c r="AX39" s="899" t="n"/>
      <c r="AY39" s="897" t="n"/>
      <c r="AZ39" s="898" t="n"/>
      <c r="BA39" s="886" t="n"/>
      <c r="BB39" s="897" t="n"/>
      <c r="BC39" s="887" t="n"/>
      <c r="BD39" s="946" t="n"/>
      <c r="BE39" s="897" t="n"/>
      <c r="BF39" s="947" t="n"/>
      <c r="BG39" s="896" t="n"/>
      <c r="BH39" s="897" t="n"/>
      <c r="BI39" s="948" t="n"/>
      <c r="BJ39" s="899" t="n"/>
      <c r="BK39" s="897" t="n"/>
      <c r="BL39" s="948" t="n"/>
      <c r="BM39" s="893">
        <f>AN39+AQ39+AT39+AW39+AZ39+BC39+BF39+BI39+BL39</f>
        <v/>
      </c>
      <c r="BN39" s="104" t="n"/>
      <c r="BO39" s="949" t="inlineStr">
        <is>
          <t>ВМ</t>
        </is>
      </c>
      <c r="BP39" s="881" t="n"/>
      <c r="BQ39" s="921">
        <f>Y39*0.22</f>
        <v/>
      </c>
      <c r="BR39" s="921" t="n"/>
      <c r="BS39" s="922" t="n"/>
      <c r="BT39" s="922" t="n"/>
      <c r="BU39" s="922" t="n"/>
      <c r="BV39" s="922" t="n"/>
    </row>
    <row r="40">
      <c r="A40" s="838" t="inlineStr">
        <is>
          <t>1.3</t>
        </is>
      </c>
      <c r="B40" s="70" t="n"/>
      <c r="C40" s="839" t="inlineStr">
        <is>
          <t>Естественнонаучный модуль</t>
        </is>
      </c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761" t="n"/>
      <c r="R40" s="840" t="n"/>
      <c r="S40" s="950" t="n"/>
      <c r="T40" s="848" t="n"/>
      <c r="U40" s="844" t="n"/>
      <c r="V40" s="761" t="n"/>
      <c r="W40" s="845">
        <f>AL40+AO40+AR40+AU40+AX40+BA40+BD40+BG40</f>
        <v/>
      </c>
      <c r="X40" s="846" t="n"/>
      <c r="Y40" s="847">
        <f>SUM(AC40:AJ40)</f>
        <v/>
      </c>
      <c r="Z40" s="848" t="n"/>
      <c r="AA40" s="891">
        <f>SUM(AC40:AJ40)</f>
        <v/>
      </c>
      <c r="AB40" s="890" t="n"/>
      <c r="AC40" s="852" t="n"/>
      <c r="AD40" s="70" t="n"/>
      <c r="AE40" s="951" t="n"/>
      <c r="AF40" s="70" t="n"/>
      <c r="AG40" s="951" t="n"/>
      <c r="AH40" s="70" t="n"/>
      <c r="AI40" s="854" t="n"/>
      <c r="AJ40" s="761" t="n"/>
      <c r="AK40" s="843" t="n"/>
      <c r="AL40" s="855">
        <f>AN40*36</f>
        <v/>
      </c>
      <c r="AM40" s="856" t="n"/>
      <c r="AN40" s="857" t="n"/>
      <c r="AO40" s="843">
        <f>AQ40*36</f>
        <v/>
      </c>
      <c r="AP40" s="856" t="n"/>
      <c r="AQ40" s="843" t="n"/>
      <c r="AR40" s="841">
        <f>AT40*36</f>
        <v/>
      </c>
      <c r="AS40" s="856" t="n"/>
      <c r="AT40" s="843" t="n"/>
      <c r="AU40" s="855" t="n"/>
      <c r="AV40" s="856" t="n"/>
      <c r="AW40" s="844" t="n"/>
      <c r="AX40" s="841" t="n"/>
      <c r="AY40" s="856" t="n"/>
      <c r="AZ40" s="857" t="n"/>
      <c r="BA40" s="843" t="n"/>
      <c r="BB40" s="856" t="n"/>
      <c r="BC40" s="844" t="n"/>
      <c r="BD40" s="843" t="n"/>
      <c r="BE40" s="856" t="n"/>
      <c r="BF40" s="843" t="n"/>
      <c r="BG40" s="855" t="n"/>
      <c r="BH40" s="856" t="n"/>
      <c r="BI40" s="844" t="n"/>
      <c r="BJ40" s="841" t="n"/>
      <c r="BK40" s="856" t="n"/>
      <c r="BL40" s="844" t="n"/>
      <c r="BM40" s="893">
        <f>AN40+AQ40+AT40+AW40+AZ40+BC40+BF40+BI40+BL40</f>
        <v/>
      </c>
      <c r="BN40" s="104" t="n"/>
      <c r="BO40" s="859" t="n"/>
      <c r="BP40" s="846" t="n"/>
      <c r="BQ40" s="836">
        <f>Y40*0.22</f>
        <v/>
      </c>
      <c r="BR40" s="836" t="n"/>
      <c r="BS40" s="837" t="n"/>
      <c r="BT40" s="837" t="n"/>
      <c r="BU40" s="837" t="n"/>
      <c r="BV40" s="837" t="n"/>
    </row>
    <row r="41">
      <c r="A41" s="860" t="inlineStr">
        <is>
          <t>1.3.1</t>
        </is>
      </c>
      <c r="B41" s="104" t="n"/>
      <c r="C41" s="952" t="inlineStr">
        <is>
          <t>Физика</t>
        </is>
      </c>
      <c r="D41" s="103" t="n"/>
      <c r="E41" s="103" t="n"/>
      <c r="F41" s="103" t="n"/>
      <c r="G41" s="103" t="n"/>
      <c r="H41" s="103" t="n"/>
      <c r="I41" s="103" t="n"/>
      <c r="J41" s="103" t="n"/>
      <c r="K41" s="103" t="n"/>
      <c r="L41" s="103" t="n"/>
      <c r="M41" s="103" t="n"/>
      <c r="N41" s="103" t="n"/>
      <c r="O41" s="103" t="n"/>
      <c r="P41" s="103" t="n"/>
      <c r="Q41" s="779" t="n"/>
      <c r="R41" s="953" t="n"/>
      <c r="S41" s="954" t="n">
        <v>3</v>
      </c>
      <c r="T41" s="875" t="n"/>
      <c r="U41" s="955" t="n"/>
      <c r="V41" s="875" t="n"/>
      <c r="W41" s="956" t="n">
        <v>216</v>
      </c>
      <c r="X41" s="875" t="n"/>
      <c r="Y41" s="957" t="n">
        <v>108</v>
      </c>
      <c r="Z41" s="890" t="n"/>
      <c r="AA41" s="958">
        <f>SUM(AC41:AJ41)</f>
        <v/>
      </c>
      <c r="AB41" s="890" t="n"/>
      <c r="AC41" s="865" t="n">
        <v>12</v>
      </c>
      <c r="AD41" s="104" t="n"/>
      <c r="AE41" s="959" t="n">
        <v>8</v>
      </c>
      <c r="AF41" s="104" t="n"/>
      <c r="AG41" s="959" t="n">
        <v>4</v>
      </c>
      <c r="AH41" s="104" t="n"/>
      <c r="AI41" s="960" t="n"/>
      <c r="AJ41" s="779" t="n"/>
      <c r="AK41" s="873" t="n"/>
      <c r="AL41" s="68" t="n"/>
      <c r="AM41" s="866" t="n"/>
      <c r="AN41" s="66" t="n"/>
      <c r="AO41" s="873" t="n"/>
      <c r="AP41" s="866" t="n">
        <v>10</v>
      </c>
      <c r="AQ41" s="873" t="n"/>
      <c r="AR41" s="961" t="n">
        <v>216</v>
      </c>
      <c r="AS41" s="869" t="n">
        <v>14</v>
      </c>
      <c r="AT41" s="868" t="n">
        <v>6</v>
      </c>
      <c r="AU41" s="871" t="n"/>
      <c r="AV41" s="869" t="n"/>
      <c r="AW41" s="962" t="n"/>
      <c r="AX41" s="963" t="n"/>
      <c r="AY41" s="964" t="n"/>
      <c r="AZ41" s="965" t="n"/>
      <c r="BA41" s="966" t="n"/>
      <c r="BB41" s="964" t="n"/>
      <c r="BC41" s="967" t="n"/>
      <c r="BD41" s="966" t="n"/>
      <c r="BE41" s="964" t="n"/>
      <c r="BF41" s="966" t="n"/>
      <c r="BG41" s="968" t="n"/>
      <c r="BH41" s="964" t="n"/>
      <c r="BI41" s="967" t="n"/>
      <c r="BJ41" s="963" t="n"/>
      <c r="BK41" s="964" t="n"/>
      <c r="BL41" s="967" t="n"/>
      <c r="BM41" s="865">
        <f>AN41+AQ41+AT41+AW41+AZ41+BC41+BF41+BI41+BL41</f>
        <v/>
      </c>
      <c r="BN41" s="104" t="n"/>
      <c r="BO41" s="969" t="inlineStr">
        <is>
          <t>физики</t>
        </is>
      </c>
      <c r="BP41" s="881" t="n"/>
      <c r="BQ41" s="921">
        <f>Y41*0.22</f>
        <v/>
      </c>
      <c r="BR41" s="758" t="n"/>
      <c r="BS41" s="759" t="n"/>
      <c r="BT41" s="759" t="n"/>
      <c r="BU41" s="759" t="n"/>
      <c r="BV41" s="759" t="n"/>
    </row>
    <row r="42">
      <c r="A42" s="970" t="inlineStr">
        <is>
          <t>1.3.2</t>
        </is>
      </c>
      <c r="B42" s="104" t="n"/>
      <c r="C42" s="971" t="inlineStr">
        <is>
          <t>Химия</t>
        </is>
      </c>
      <c r="D42" s="103" t="n"/>
      <c r="E42" s="103" t="n"/>
      <c r="F42" s="103" t="n"/>
      <c r="G42" s="103" t="n"/>
      <c r="H42" s="103" t="n"/>
      <c r="I42" s="103" t="n"/>
      <c r="J42" s="103" t="n"/>
      <c r="K42" s="103" t="n"/>
      <c r="L42" s="103" t="n"/>
      <c r="M42" s="103" t="n"/>
      <c r="N42" s="103" t="n"/>
      <c r="O42" s="103" t="n"/>
      <c r="P42" s="103" t="n"/>
      <c r="Q42" s="972" t="n"/>
      <c r="R42" s="973" t="n"/>
      <c r="S42" s="974" t="n">
        <v>1</v>
      </c>
      <c r="T42" s="975" t="n"/>
      <c r="U42" s="976" t="n"/>
      <c r="V42" s="779" t="n"/>
      <c r="W42" s="888" t="n">
        <v>216</v>
      </c>
      <c r="X42" s="875" t="n"/>
      <c r="Y42" s="889" t="n">
        <v>108</v>
      </c>
      <c r="Z42" s="890" t="n"/>
      <c r="AA42" s="891">
        <f>SUM(AC42:AJ42)</f>
        <v/>
      </c>
      <c r="AB42" s="890" t="n"/>
      <c r="AC42" s="977" t="n">
        <v>12</v>
      </c>
      <c r="AD42" s="104" t="n"/>
      <c r="AE42" s="978" t="n">
        <v>8</v>
      </c>
      <c r="AF42" s="104" t="n"/>
      <c r="AG42" s="978" t="n">
        <v>8</v>
      </c>
      <c r="AH42" s="104" t="n"/>
      <c r="AI42" s="979" t="n"/>
      <c r="AJ42" s="779" t="n"/>
      <c r="AK42" s="886" t="n">
        <v>10</v>
      </c>
      <c r="AL42" s="896" t="n">
        <v>216</v>
      </c>
      <c r="AM42" s="897" t="n">
        <v>18</v>
      </c>
      <c r="AN42" s="898" t="n">
        <v>6</v>
      </c>
      <c r="AO42" s="886" t="n"/>
      <c r="AP42" s="897" t="n"/>
      <c r="AQ42" s="886" t="n"/>
      <c r="AR42" s="899" t="n"/>
      <c r="AS42" s="897" t="n"/>
      <c r="AT42" s="886" t="n"/>
      <c r="AU42" s="896" t="n"/>
      <c r="AV42" s="980" t="n"/>
      <c r="AW42" s="981" t="n"/>
      <c r="AX42" s="899" t="n"/>
      <c r="AY42" s="980" t="n"/>
      <c r="AZ42" s="982" t="n"/>
      <c r="BA42" s="983" t="n"/>
      <c r="BB42" s="980" t="n"/>
      <c r="BC42" s="981" t="n"/>
      <c r="BD42" s="983" t="n"/>
      <c r="BE42" s="980" t="n"/>
      <c r="BF42" s="983" t="n"/>
      <c r="BG42" s="984" t="n"/>
      <c r="BH42" s="980" t="n"/>
      <c r="BI42" s="985" t="n"/>
      <c r="BJ42" s="986" t="n"/>
      <c r="BK42" s="980" t="n"/>
      <c r="BL42" s="985" t="n"/>
      <c r="BM42" s="893">
        <f>AN42+AQ42+AT42+AW42+AZ42+BC42+BF42+BI42+BL42</f>
        <v/>
      </c>
      <c r="BN42" s="104" t="n"/>
      <c r="BO42" s="987" t="n"/>
      <c r="BP42" s="881" t="n"/>
      <c r="BQ42" s="921">
        <f>Y42*0.22</f>
        <v/>
      </c>
      <c r="BR42" s="758" t="n"/>
      <c r="BS42" s="759" t="n"/>
      <c r="BT42" s="759" t="n"/>
      <c r="BU42" s="759" t="n"/>
      <c r="BV42" s="759" t="n"/>
    </row>
    <row r="43">
      <c r="A43" s="988" t="inlineStr">
        <is>
          <t>1.4</t>
        </is>
      </c>
      <c r="B43" s="989" t="n"/>
      <c r="C43" s="990" t="inlineStr">
        <is>
          <t>Модуль "Языкознание и литературоведение"</t>
        </is>
      </c>
      <c r="D43" s="767" t="n"/>
      <c r="E43" s="767" t="n"/>
      <c r="F43" s="767" t="n"/>
      <c r="G43" s="767" t="n"/>
      <c r="H43" s="767" t="n"/>
      <c r="I43" s="767" t="n"/>
      <c r="J43" s="767" t="n"/>
      <c r="K43" s="767" t="n"/>
      <c r="L43" s="767" t="n"/>
      <c r="M43" s="767" t="n"/>
      <c r="N43" s="767" t="n"/>
      <c r="O43" s="767" t="n"/>
      <c r="P43" s="767" t="n"/>
      <c r="Q43" s="768" t="n"/>
      <c r="R43" s="991" t="n"/>
      <c r="S43" s="992" t="n"/>
      <c r="T43" s="993" t="n"/>
      <c r="U43" s="843" t="n"/>
      <c r="V43" s="844" t="n"/>
      <c r="W43" s="845">
        <f>AL43+AO43+AR43+AU43+AX43+BA43+BD43+BG43</f>
        <v/>
      </c>
      <c r="X43" s="846" t="n"/>
      <c r="Y43" s="847">
        <f>SUM(AC43:AJ43)</f>
        <v/>
      </c>
      <c r="Z43" s="848" t="n"/>
      <c r="AA43" s="849">
        <f>SUM(AC43:AJ43)</f>
        <v/>
      </c>
      <c r="AB43" s="850" t="n"/>
      <c r="AC43" s="851" t="n"/>
      <c r="AD43" s="852" t="n"/>
      <c r="AE43" s="853" t="n"/>
      <c r="AF43" s="852" t="n"/>
      <c r="AG43" s="853" t="n"/>
      <c r="AH43" s="852" t="n"/>
      <c r="AI43" s="851" t="n"/>
      <c r="AJ43" s="854" t="n"/>
      <c r="AK43" s="843" t="n"/>
      <c r="AL43" s="855">
        <f>AN43*36</f>
        <v/>
      </c>
      <c r="AM43" s="856" t="n"/>
      <c r="AN43" s="857" t="n"/>
      <c r="AO43" s="843">
        <f>AQ43*36</f>
        <v/>
      </c>
      <c r="AP43" s="856" t="n"/>
      <c r="AQ43" s="843" t="n"/>
      <c r="AR43" s="841">
        <f>AT43*36</f>
        <v/>
      </c>
      <c r="AS43" s="856" t="n"/>
      <c r="AT43" s="843" t="n"/>
      <c r="AU43" s="855">
        <f>AW43*36</f>
        <v/>
      </c>
      <c r="AV43" s="856" t="n"/>
      <c r="AW43" s="844" t="n"/>
      <c r="AX43" s="841">
        <f>AZ43*36</f>
        <v/>
      </c>
      <c r="AY43" s="856" t="n"/>
      <c r="AZ43" s="857" t="n"/>
      <c r="BA43" s="843">
        <f>BC43*36</f>
        <v/>
      </c>
      <c r="BB43" s="856" t="n"/>
      <c r="BC43" s="844" t="n"/>
      <c r="BD43" s="843">
        <f>BF43*36</f>
        <v/>
      </c>
      <c r="BE43" s="994" t="n"/>
      <c r="BF43" s="843" t="n"/>
      <c r="BG43" s="995" t="n"/>
      <c r="BH43" s="856" t="n"/>
      <c r="BI43" s="844" t="n"/>
      <c r="BJ43" s="996">
        <f>BL43*36</f>
        <v/>
      </c>
      <c r="BK43" s="856" t="n"/>
      <c r="BL43" s="844" t="n"/>
      <c r="BM43" s="858">
        <f>AN43+AQ43+AT43+AW43+AZ43+BC43+BF43+BI43+BL43</f>
        <v/>
      </c>
      <c r="BN43" s="204" t="n"/>
      <c r="BO43" s="997" t="n"/>
      <c r="BP43" s="775" t="n"/>
      <c r="BQ43" s="836">
        <f>Y43*0.22</f>
        <v/>
      </c>
      <c r="BR43" s="836" t="n"/>
      <c r="BS43" s="837" t="n"/>
      <c r="BT43" s="837" t="n"/>
      <c r="BU43" s="837" t="n"/>
      <c r="BV43" s="837" t="n"/>
    </row>
    <row r="44">
      <c r="A44" s="998" t="inlineStr">
        <is>
          <t>1.4.1</t>
        </is>
      </c>
      <c r="B44" s="989" t="n"/>
      <c r="C44" s="999" t="inlineStr">
        <is>
          <t>Иностранный язык</t>
        </is>
      </c>
      <c r="D44" s="103" t="n"/>
      <c r="E44" s="103" t="n"/>
      <c r="F44" s="103" t="n"/>
      <c r="G44" s="103" t="n"/>
      <c r="H44" s="103" t="n"/>
      <c r="I44" s="103" t="n"/>
      <c r="J44" s="103" t="n"/>
      <c r="K44" s="103" t="n"/>
      <c r="L44" s="103" t="n"/>
      <c r="M44" s="103" t="n"/>
      <c r="N44" s="103" t="n"/>
      <c r="O44" s="103" t="n"/>
      <c r="P44" s="103" t="n"/>
      <c r="Q44" s="779" t="n"/>
      <c r="R44" s="1000" t="inlineStr">
        <is>
          <t>2085/2024</t>
        </is>
      </c>
      <c r="S44" s="1001" t="n">
        <v>2</v>
      </c>
      <c r="T44" s="104" t="n"/>
      <c r="U44" s="1002" t="n">
        <v>1</v>
      </c>
      <c r="V44" s="779" t="n"/>
      <c r="W44" s="928" t="n">
        <v>216</v>
      </c>
      <c r="X44" s="875" t="n"/>
      <c r="Y44" s="929" t="n">
        <v>144</v>
      </c>
      <c r="Z44" s="890" t="n"/>
      <c r="AA44" s="913">
        <f>SUM(AC44:AJ44)</f>
        <v/>
      </c>
      <c r="AB44" s="890" t="n"/>
      <c r="AC44" s="930" t="n"/>
      <c r="AD44" s="104" t="n"/>
      <c r="AE44" s="931" t="n"/>
      <c r="AF44" s="104" t="n"/>
      <c r="AG44" s="931" t="n">
        <v>32</v>
      </c>
      <c r="AH44" s="104" t="n"/>
      <c r="AI44" s="933" t="n"/>
      <c r="AJ44" s="779" t="n"/>
      <c r="AK44" s="934" t="n">
        <v>8</v>
      </c>
      <c r="AL44" s="935" t="n">
        <v>108</v>
      </c>
      <c r="AM44" s="936" t="n">
        <v>12</v>
      </c>
      <c r="AN44" s="937" t="n">
        <v>3</v>
      </c>
      <c r="AO44" s="934" t="n">
        <v>108</v>
      </c>
      <c r="AP44" s="936" t="n">
        <v>12</v>
      </c>
      <c r="AQ44" s="934" t="n">
        <v>3</v>
      </c>
      <c r="AR44" s="899" t="n"/>
      <c r="AS44" s="897" t="n"/>
      <c r="AT44" s="886" t="n"/>
      <c r="AU44" s="896" t="n"/>
      <c r="AV44" s="897" t="n"/>
      <c r="AW44" s="887" t="n"/>
      <c r="AX44" s="899" t="n"/>
      <c r="AY44" s="897" t="n"/>
      <c r="AZ44" s="898" t="n"/>
      <c r="BA44" s="886" t="n"/>
      <c r="BB44" s="897" t="n"/>
      <c r="BC44" s="887" t="n"/>
      <c r="BD44" s="886" t="n"/>
      <c r="BE44" s="897" t="n"/>
      <c r="BF44" s="886" t="n"/>
      <c r="BG44" s="896" t="n"/>
      <c r="BH44" s="897" t="n"/>
      <c r="BI44" s="887" t="n"/>
      <c r="BJ44" s="899" t="n"/>
      <c r="BK44" s="897" t="n"/>
      <c r="BL44" s="887" t="n"/>
      <c r="BM44" s="893">
        <f>AN44+AQ44+AT44+AW44+AZ44+BC44+BF44+BI44+BL44</f>
        <v/>
      </c>
      <c r="BN44" s="104" t="n"/>
      <c r="BO44" s="1003" t="inlineStr">
        <is>
          <t>МКиТП</t>
        </is>
      </c>
      <c r="BP44" s="881" t="n"/>
      <c r="BQ44" s="921">
        <f>Y44*0.22</f>
        <v/>
      </c>
      <c r="BR44" s="921" t="n"/>
      <c r="BS44" s="922" t="n"/>
      <c r="BT44" s="922" t="n"/>
      <c r="BU44" s="922" t="n"/>
      <c r="BV44" s="922" t="n"/>
    </row>
    <row r="45">
      <c r="A45" s="1004" t="inlineStr">
        <is>
          <t>1.4.2</t>
        </is>
      </c>
      <c r="B45" s="169" t="n"/>
      <c r="C45" s="1005" t="inlineStr">
        <is>
          <t>Современный белорусский язык</t>
        </is>
      </c>
      <c r="D45" s="103" t="n"/>
      <c r="E45" s="103" t="n"/>
      <c r="F45" s="103" t="n"/>
      <c r="G45" s="103" t="n"/>
      <c r="H45" s="103" t="n"/>
      <c r="I45" s="103" t="n"/>
      <c r="J45" s="103" t="n"/>
      <c r="K45" s="103" t="n"/>
      <c r="L45" s="103" t="n"/>
      <c r="M45" s="103" t="n"/>
      <c r="N45" s="103" t="n"/>
      <c r="O45" s="103" t="n"/>
      <c r="P45" s="103" t="n"/>
      <c r="Q45" s="779" t="n"/>
      <c r="R45" s="1006" t="n"/>
      <c r="S45" s="950" t="n">
        <v>2</v>
      </c>
      <c r="T45" s="848" t="n"/>
      <c r="U45" s="844" t="n"/>
      <c r="V45" s="761" t="n"/>
      <c r="W45" s="845" t="n">
        <v>216</v>
      </c>
      <c r="X45" s="846" t="n"/>
      <c r="Y45" s="847" t="n">
        <v>108</v>
      </c>
      <c r="Z45" s="848" t="n"/>
      <c r="AA45" s="891">
        <f>SUM(AC45:AJ45)</f>
        <v/>
      </c>
      <c r="AB45" s="890" t="n"/>
      <c r="AC45" s="852" t="n">
        <v>8</v>
      </c>
      <c r="AD45" s="70" t="n"/>
      <c r="AE45" s="951" t="n"/>
      <c r="AF45" s="70" t="n"/>
      <c r="AG45" s="951" t="n">
        <v>16</v>
      </c>
      <c r="AH45" s="70" t="n"/>
      <c r="AI45" s="854" t="n"/>
      <c r="AJ45" s="761" t="n"/>
      <c r="AK45" s="843" t="n"/>
      <c r="AL45" s="855" t="n"/>
      <c r="AM45" s="856" t="n">
        <v>8</v>
      </c>
      <c r="AN45" s="857" t="n"/>
      <c r="AO45" s="843" t="n">
        <v>216</v>
      </c>
      <c r="AP45" s="856" t="n">
        <v>16</v>
      </c>
      <c r="AQ45" s="843" t="n">
        <v>6</v>
      </c>
      <c r="AR45" s="841">
        <f>AT45*36</f>
        <v/>
      </c>
      <c r="AS45" s="856" t="n"/>
      <c r="AT45" s="843" t="n"/>
      <c r="AU45" s="855">
        <f>AW45*36</f>
        <v/>
      </c>
      <c r="AV45" s="856" t="n"/>
      <c r="AW45" s="844" t="n"/>
      <c r="AX45" s="841">
        <f>AZ45*36</f>
        <v/>
      </c>
      <c r="AY45" s="856" t="n"/>
      <c r="AZ45" s="857" t="n"/>
      <c r="BA45" s="843">
        <f>BC45*36</f>
        <v/>
      </c>
      <c r="BB45" s="856" t="n"/>
      <c r="BC45" s="844" t="n"/>
      <c r="BD45" s="843">
        <f>BF45*36</f>
        <v/>
      </c>
      <c r="BE45" s="856" t="n"/>
      <c r="BF45" s="843" t="n"/>
      <c r="BG45" s="855" t="n"/>
      <c r="BH45" s="856" t="n"/>
      <c r="BI45" s="844" t="n"/>
      <c r="BJ45" s="841">
        <f>BL45*36</f>
        <v/>
      </c>
      <c r="BK45" s="856" t="n"/>
      <c r="BL45" s="844" t="n"/>
      <c r="BM45" s="893">
        <f>AN45+AQ45+AT45+AW45+AZ45+BC45+BF45+BI45+BL45</f>
        <v/>
      </c>
      <c r="BN45" s="104" t="n"/>
      <c r="BO45" s="997" t="n"/>
      <c r="BP45" s="775" t="n"/>
      <c r="BQ45" s="758">
        <f>Y45*0.22</f>
        <v/>
      </c>
      <c r="BR45" s="758" t="n"/>
      <c r="BS45" s="759" t="n"/>
      <c r="BT45" s="759" t="n"/>
      <c r="BU45" s="759" t="n"/>
      <c r="BV45" s="759" t="n"/>
    </row>
    <row r="46">
      <c r="A46" s="1007" t="inlineStr">
        <is>
          <t>1.4.3</t>
        </is>
      </c>
      <c r="B46" s="989" t="n"/>
      <c r="C46" s="1008" t="inlineStr">
        <is>
          <t>Практическая и функциональная стилистика белорусского языка</t>
        </is>
      </c>
      <c r="D46" s="103" t="n"/>
      <c r="E46" s="103" t="n"/>
      <c r="F46" s="103" t="n"/>
      <c r="G46" s="103" t="n"/>
      <c r="H46" s="103" t="n"/>
      <c r="I46" s="103" t="n"/>
      <c r="J46" s="103" t="n"/>
      <c r="K46" s="103" t="n"/>
      <c r="L46" s="103" t="n"/>
      <c r="M46" s="103" t="n"/>
      <c r="N46" s="103" t="n"/>
      <c r="O46" s="103" t="n"/>
      <c r="P46" s="103" t="n"/>
      <c r="Q46" s="779" t="n"/>
      <c r="R46" s="1009" t="n"/>
      <c r="S46" s="1010" t="n"/>
      <c r="T46" s="890" t="n"/>
      <c r="U46" s="796" t="n">
        <v>4</v>
      </c>
      <c r="V46" s="779" t="n"/>
      <c r="W46" s="956" t="n">
        <v>108</v>
      </c>
      <c r="X46" s="875" t="n"/>
      <c r="Y46" s="957" t="n">
        <v>72</v>
      </c>
      <c r="Z46" s="890" t="n"/>
      <c r="AA46" s="1011">
        <f>SUM(AC46:AJ46)</f>
        <v/>
      </c>
      <c r="AB46" s="890" t="n"/>
      <c r="AC46" s="865" t="n">
        <v>4</v>
      </c>
      <c r="AD46" s="104" t="n"/>
      <c r="AE46" s="959" t="n"/>
      <c r="AF46" s="104" t="n"/>
      <c r="AG46" s="959" t="n">
        <v>12</v>
      </c>
      <c r="AH46" s="104" t="n"/>
      <c r="AI46" s="960" t="n"/>
      <c r="AJ46" s="779" t="n"/>
      <c r="AK46" s="873" t="n"/>
      <c r="AL46" s="68" t="n"/>
      <c r="AM46" s="866" t="n"/>
      <c r="AN46" s="66" t="n"/>
      <c r="AO46" s="873" t="n"/>
      <c r="AP46" s="866" t="n"/>
      <c r="AQ46" s="873" t="n"/>
      <c r="AR46" s="961" t="n"/>
      <c r="AS46" s="869" t="n">
        <v>6</v>
      </c>
      <c r="AT46" s="868" t="n"/>
      <c r="AU46" s="871" t="n">
        <v>108</v>
      </c>
      <c r="AV46" s="869" t="n">
        <v>10</v>
      </c>
      <c r="AW46" s="962" t="n">
        <v>3</v>
      </c>
      <c r="AX46" s="963" t="n"/>
      <c r="AY46" s="964" t="n"/>
      <c r="AZ46" s="965" t="n"/>
      <c r="BA46" s="966" t="n"/>
      <c r="BB46" s="964" t="n"/>
      <c r="BC46" s="967" t="n"/>
      <c r="BD46" s="966" t="n"/>
      <c r="BE46" s="964" t="n"/>
      <c r="BF46" s="966" t="n"/>
      <c r="BG46" s="968" t="n"/>
      <c r="BH46" s="964" t="n"/>
      <c r="BI46" s="967" t="n"/>
      <c r="BJ46" s="963" t="n"/>
      <c r="BK46" s="964" t="n"/>
      <c r="BL46" s="967" t="n"/>
      <c r="BM46" s="865">
        <f>AN46+AQ46+AT46+AW46+AZ46+BC46+BF46+BI46+BL46</f>
        <v/>
      </c>
      <c r="BN46" s="104" t="n"/>
      <c r="BO46" s="969" t="inlineStr">
        <is>
          <t>БФ</t>
        </is>
      </c>
      <c r="BP46" s="881" t="n"/>
      <c r="BQ46" s="758">
        <f>Y46*0.22</f>
        <v/>
      </c>
      <c r="BR46" s="758" t="n"/>
      <c r="BS46" s="759" t="n"/>
      <c r="BT46" s="759" t="n"/>
      <c r="BU46" s="759" t="n"/>
      <c r="BV46" s="759" t="n"/>
    </row>
    <row r="47">
      <c r="A47" s="998" t="inlineStr">
        <is>
          <t>1.4.4</t>
        </is>
      </c>
      <c r="B47" s="989" t="n"/>
      <c r="C47" s="938" t="inlineStr">
        <is>
          <t xml:space="preserve">Белорусская литература </t>
        </is>
      </c>
      <c r="D47" s="103" t="n"/>
      <c r="E47" s="103" t="n"/>
      <c r="F47" s="103" t="n"/>
      <c r="G47" s="103" t="n"/>
      <c r="H47" s="103" t="n"/>
      <c r="I47" s="103" t="n"/>
      <c r="J47" s="103" t="n"/>
      <c r="K47" s="103" t="n"/>
      <c r="L47" s="103" t="n"/>
      <c r="M47" s="103" t="n"/>
      <c r="N47" s="103" t="n"/>
      <c r="O47" s="103" t="n"/>
      <c r="P47" s="103" t="n"/>
      <c r="Q47" s="779" t="n"/>
      <c r="R47" s="939" t="inlineStr">
        <is>
          <t>2075/2024</t>
        </is>
      </c>
      <c r="S47" s="926" t="n"/>
      <c r="T47" s="890" t="n"/>
      <c r="U47" s="927" t="n">
        <v>5</v>
      </c>
      <c r="V47" s="779" t="n"/>
      <c r="W47" s="928" t="n">
        <v>108</v>
      </c>
      <c r="X47" s="875" t="n"/>
      <c r="Y47" s="929" t="n">
        <v>54</v>
      </c>
      <c r="Z47" s="890" t="n"/>
      <c r="AA47" s="913">
        <f>SUM(AC47:AJ47)</f>
        <v/>
      </c>
      <c r="AB47" s="890" t="n"/>
      <c r="AC47" s="930" t="n">
        <v>8</v>
      </c>
      <c r="AD47" s="104" t="n"/>
      <c r="AE47" s="931" t="n"/>
      <c r="AF47" s="104" t="n"/>
      <c r="AG47" s="931" t="n">
        <v>4</v>
      </c>
      <c r="AH47" s="104" t="n"/>
      <c r="AI47" s="933" t="n"/>
      <c r="AJ47" s="779" t="n"/>
      <c r="AK47" s="934" t="n"/>
      <c r="AL47" s="935" t="n"/>
      <c r="AM47" s="936" t="n"/>
      <c r="AN47" s="937" t="n"/>
      <c r="AO47" s="934" t="n"/>
      <c r="AP47" s="936" t="n"/>
      <c r="AQ47" s="934" t="n"/>
      <c r="AR47" s="1012" t="n"/>
      <c r="AS47" s="936" t="n"/>
      <c r="AT47" s="934" t="n"/>
      <c r="AU47" s="935" t="n"/>
      <c r="AV47" s="936" t="n">
        <v>4</v>
      </c>
      <c r="AW47" s="927" t="n"/>
      <c r="AX47" s="1012" t="n">
        <v>108</v>
      </c>
      <c r="AY47" s="936" t="n">
        <v>8</v>
      </c>
      <c r="AZ47" s="937" t="n">
        <v>3</v>
      </c>
      <c r="BA47" s="934" t="n"/>
      <c r="BB47" s="936" t="n"/>
      <c r="BC47" s="927" t="n"/>
      <c r="BD47" s="934" t="n"/>
      <c r="BE47" s="936" t="n"/>
      <c r="BF47" s="934" t="n"/>
      <c r="BG47" s="935" t="n"/>
      <c r="BH47" s="936" t="n"/>
      <c r="BI47" s="927" t="n"/>
      <c r="BJ47" s="1012" t="n"/>
      <c r="BK47" s="936" t="n"/>
      <c r="BL47" s="927" t="n"/>
      <c r="BM47" s="930">
        <f>AN47+AQ47+AT47+AW47+AZ47+BC47+BF47+BI47+BL47</f>
        <v/>
      </c>
      <c r="BN47" s="104" t="n"/>
      <c r="BO47" s="1013" t="inlineStr">
        <is>
          <t>БФ</t>
        </is>
      </c>
      <c r="BP47" s="881" t="n"/>
      <c r="BQ47" s="921">
        <f>Y47*0.22</f>
        <v/>
      </c>
      <c r="BR47" s="921" t="n"/>
      <c r="BS47" s="922" t="n"/>
      <c r="BT47" s="922" t="n"/>
      <c r="BU47" s="922" t="n"/>
      <c r="BV47" s="922" t="n"/>
    </row>
    <row r="48">
      <c r="A48" s="1007" t="inlineStr">
        <is>
          <t>1.4.5</t>
        </is>
      </c>
      <c r="B48" s="989" t="n"/>
      <c r="C48" s="1014" t="inlineStr">
        <is>
          <t>Современный русский язык</t>
        </is>
      </c>
      <c r="D48" s="103" t="n"/>
      <c r="E48" s="103" t="n"/>
      <c r="F48" s="103" t="n"/>
      <c r="G48" s="103" t="n"/>
      <c r="H48" s="103" t="n"/>
      <c r="I48" s="103" t="n"/>
      <c r="J48" s="103" t="n"/>
      <c r="K48" s="103" t="n"/>
      <c r="L48" s="103" t="n"/>
      <c r="M48" s="103" t="n"/>
      <c r="N48" s="103" t="n"/>
      <c r="O48" s="103" t="n"/>
      <c r="P48" s="103" t="n"/>
      <c r="Q48" s="779" t="n"/>
      <c r="R48" s="1015" t="n"/>
      <c r="S48" s="1016" t="n">
        <v>3</v>
      </c>
      <c r="T48" s="890" t="n"/>
      <c r="U48" s="796" t="n"/>
      <c r="V48" s="779" t="n"/>
      <c r="W48" s="1017" t="n">
        <v>180</v>
      </c>
      <c r="X48" s="875" t="n"/>
      <c r="Y48" s="1018" t="n">
        <v>90</v>
      </c>
      <c r="Z48" s="890" t="n"/>
      <c r="AA48" s="958">
        <f>SUM(AC48:AJ48)</f>
        <v/>
      </c>
      <c r="AB48" s="890" t="n"/>
      <c r="AC48" s="864" t="n">
        <v>8</v>
      </c>
      <c r="AD48" s="104" t="n"/>
      <c r="AE48" s="105" t="n"/>
      <c r="AF48" s="104" t="n"/>
      <c r="AG48" s="105" t="n">
        <v>16</v>
      </c>
      <c r="AH48" s="104" t="n"/>
      <c r="AI48" s="1019" t="n"/>
      <c r="AJ48" s="779" t="n"/>
      <c r="AK48" s="873" t="n"/>
      <c r="AL48" s="68" t="n"/>
      <c r="AM48" s="866" t="n"/>
      <c r="AN48" s="66" t="n"/>
      <c r="AO48" s="873" t="n"/>
      <c r="AP48" s="866" t="n">
        <v>8</v>
      </c>
      <c r="AQ48" s="873" t="n"/>
      <c r="AR48" s="961" t="n">
        <v>180</v>
      </c>
      <c r="AS48" s="869" t="n">
        <v>16</v>
      </c>
      <c r="AT48" s="868" t="n">
        <v>5</v>
      </c>
      <c r="AU48" s="871" t="n"/>
      <c r="AV48" s="869" t="n"/>
      <c r="AW48" s="962" t="n"/>
      <c r="AX48" s="1020" t="n"/>
      <c r="AY48" s="866" t="n"/>
      <c r="AZ48" s="66" t="n"/>
      <c r="BA48" s="873" t="n"/>
      <c r="BB48" s="866" t="n"/>
      <c r="BC48" s="796" t="n"/>
      <c r="BD48" s="873" t="n"/>
      <c r="BE48" s="866" t="n"/>
      <c r="BF48" s="873" t="n"/>
      <c r="BG48" s="68" t="n"/>
      <c r="BH48" s="866" t="n"/>
      <c r="BI48" s="796" t="n"/>
      <c r="BJ48" s="1020" t="n"/>
      <c r="BK48" s="866" t="n"/>
      <c r="BL48" s="796" t="n"/>
      <c r="BM48" s="865">
        <f>AN48+AQ48+AT48+AW48+AZ48+BC48+BF48+BI48+BL48</f>
        <v/>
      </c>
      <c r="BN48" s="104" t="n"/>
      <c r="BO48" s="969" t="inlineStr">
        <is>
          <t>БФ</t>
        </is>
      </c>
      <c r="BP48" s="881" t="n"/>
      <c r="BQ48" s="921">
        <f>Y48*0.22</f>
        <v/>
      </c>
      <c r="BR48" s="758" t="n"/>
      <c r="BS48" s="759" t="n"/>
      <c r="BT48" s="759" t="n"/>
      <c r="BU48" s="759" t="n"/>
      <c r="BV48" s="759" t="n"/>
    </row>
    <row r="49">
      <c r="A49" s="1021" t="inlineStr">
        <is>
          <t>1.4.6</t>
        </is>
      </c>
      <c r="B49" s="989" t="n"/>
      <c r="C49" s="1022" t="inlineStr">
        <is>
          <t xml:space="preserve">Всемирная литература </t>
        </is>
      </c>
      <c r="D49" s="103" t="n"/>
      <c r="E49" s="103" t="n"/>
      <c r="F49" s="103" t="n"/>
      <c r="G49" s="103" t="n"/>
      <c r="H49" s="103" t="n"/>
      <c r="I49" s="103" t="n"/>
      <c r="J49" s="103" t="n"/>
      <c r="K49" s="103" t="n"/>
      <c r="L49" s="103" t="n"/>
      <c r="M49" s="103" t="n"/>
      <c r="N49" s="103" t="n"/>
      <c r="O49" s="103" t="n"/>
      <c r="P49" s="103" t="n"/>
      <c r="Q49" s="779" t="n"/>
      <c r="R49" s="1023" t="n"/>
      <c r="S49" s="1024" t="n"/>
      <c r="T49" s="890" t="n"/>
      <c r="U49" s="887" t="n">
        <v>6</v>
      </c>
      <c r="V49" s="779" t="n"/>
      <c r="W49" s="888" t="n">
        <v>108</v>
      </c>
      <c r="X49" s="875" t="n"/>
      <c r="Y49" s="889" t="n">
        <v>72</v>
      </c>
      <c r="Z49" s="890" t="n"/>
      <c r="AA49" s="891">
        <f>SUM(AC49:AJ49)</f>
        <v/>
      </c>
      <c r="AB49" s="890" t="n"/>
      <c r="AC49" s="893" t="n">
        <v>8</v>
      </c>
      <c r="AD49" s="104" t="n"/>
      <c r="AE49" s="1025" t="n"/>
      <c r="AF49" s="104" t="n"/>
      <c r="AG49" s="1025" t="n">
        <v>8</v>
      </c>
      <c r="AH49" s="104" t="n"/>
      <c r="AI49" s="895" t="n"/>
      <c r="AJ49" s="779" t="n"/>
      <c r="AK49" s="886" t="n"/>
      <c r="AL49" s="896" t="n"/>
      <c r="AM49" s="897" t="n"/>
      <c r="AN49" s="898" t="n"/>
      <c r="AO49" s="886" t="n"/>
      <c r="AP49" s="897" t="n"/>
      <c r="AQ49" s="886" t="n"/>
      <c r="AR49" s="899" t="n"/>
      <c r="AS49" s="897" t="n"/>
      <c r="AT49" s="886" t="n"/>
      <c r="AU49" s="896" t="n"/>
      <c r="AV49" s="897" t="n"/>
      <c r="AW49" s="887" t="n"/>
      <c r="AX49" s="899" t="n"/>
      <c r="AY49" s="897" t="n">
        <v>4</v>
      </c>
      <c r="AZ49" s="898" t="n"/>
      <c r="BA49" s="886" t="n">
        <v>108</v>
      </c>
      <c r="BB49" s="897" t="n">
        <v>12</v>
      </c>
      <c r="BC49" s="887" t="n">
        <v>3</v>
      </c>
      <c r="BD49" s="886" t="n"/>
      <c r="BE49" s="897" t="n"/>
      <c r="BF49" s="886" t="n"/>
      <c r="BG49" s="896" t="n"/>
      <c r="BH49" s="897" t="n"/>
      <c r="BI49" s="887" t="n"/>
      <c r="BJ49" s="899" t="n"/>
      <c r="BK49" s="897" t="n"/>
      <c r="BL49" s="887" t="n"/>
      <c r="BM49" s="893">
        <f>AN49+AQ49+AT49+AW49+AZ49+BC49+BF49+BI49+BL49</f>
        <v/>
      </c>
      <c r="BN49" s="104" t="n"/>
      <c r="BO49" s="1003" t="n"/>
      <c r="BP49" s="881" t="n"/>
      <c r="BQ49" s="836">
        <f>Y49*0.22</f>
        <v/>
      </c>
      <c r="BR49" s="836" t="n"/>
      <c r="BS49" s="837" t="n"/>
      <c r="BT49" s="837" t="n"/>
      <c r="BU49" s="837" t="n"/>
      <c r="BV49" s="837" t="n"/>
    </row>
    <row r="50">
      <c r="A50" s="1026" t="inlineStr">
        <is>
          <t>1.4.7</t>
        </is>
      </c>
      <c r="B50" s="1027" t="n"/>
      <c r="C50" s="1028" t="inlineStr">
        <is>
          <t>Практическая и функциональная стилистика русского языка</t>
        </is>
      </c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1029" t="n"/>
      <c r="R50" s="1030" t="n"/>
      <c r="S50" s="1031" t="n"/>
      <c r="T50" s="1032" t="n"/>
      <c r="U50" s="1033" t="n">
        <v>5</v>
      </c>
      <c r="V50" s="761" t="n"/>
      <c r="W50" s="1034" t="n">
        <v>108</v>
      </c>
      <c r="X50" s="846" t="n"/>
      <c r="Y50" s="1035" t="n">
        <v>72</v>
      </c>
      <c r="Z50" s="848" t="n"/>
      <c r="AA50" s="1036">
        <f>SUM(AC50:AJ50)</f>
        <v/>
      </c>
      <c r="AB50" s="850" t="n"/>
      <c r="AC50" s="1037" t="n">
        <v>4</v>
      </c>
      <c r="AD50" s="70" t="n"/>
      <c r="AE50" s="1038" t="n"/>
      <c r="AF50" s="70" t="n"/>
      <c r="AG50" s="1038" t="n">
        <v>12</v>
      </c>
      <c r="AH50" s="70" t="n"/>
      <c r="AI50" s="1039" t="n"/>
      <c r="AJ50" s="761" t="n"/>
      <c r="AK50" s="128" t="n"/>
      <c r="AL50" s="801" t="n"/>
      <c r="AM50" s="1040" t="n"/>
      <c r="AN50" s="803" t="n"/>
      <c r="AO50" s="128" t="n"/>
      <c r="AP50" s="1040" t="n"/>
      <c r="AQ50" s="128" t="n"/>
      <c r="AR50" s="804" t="n"/>
      <c r="AS50" s="1041" t="n"/>
      <c r="AT50" s="1042" t="n"/>
      <c r="AU50" s="1043" t="n"/>
      <c r="AV50" s="1041" t="n">
        <v>6</v>
      </c>
      <c r="AW50" s="1044" t="n"/>
      <c r="AX50" s="1045" t="n">
        <v>108</v>
      </c>
      <c r="AY50" s="1046" t="n">
        <v>10</v>
      </c>
      <c r="AZ50" s="1047" t="n">
        <v>3</v>
      </c>
      <c r="BA50" s="1045" t="n"/>
      <c r="BB50" s="1046" t="n"/>
      <c r="BC50" s="1048" t="n"/>
      <c r="BD50" s="1045" t="n"/>
      <c r="BE50" s="1046" t="n"/>
      <c r="BF50" s="1045" t="n"/>
      <c r="BG50" s="1049" t="n"/>
      <c r="BH50" s="1046" t="n"/>
      <c r="BI50" s="1050" t="n"/>
      <c r="BJ50" s="1051" t="n"/>
      <c r="BK50" s="1046" t="n"/>
      <c r="BL50" s="1050" t="n"/>
      <c r="BM50" s="1052">
        <f>AN50+AQ50+AT50+AW50+AZ50+BC50+BF50+BI50+BL50</f>
        <v/>
      </c>
      <c r="BN50" s="204" t="n"/>
      <c r="BO50" s="1053" t="inlineStr">
        <is>
          <t>БФ</t>
        </is>
      </c>
      <c r="BP50" s="775" t="n"/>
      <c r="BQ50" s="758">
        <f>Y50*0.22</f>
        <v/>
      </c>
      <c r="BR50" s="758" t="n"/>
      <c r="BS50" s="759" t="n"/>
      <c r="BT50" s="759" t="n"/>
      <c r="BU50" s="759" t="n"/>
      <c r="BV50" s="759" t="n"/>
    </row>
    <row r="51">
      <c r="A51" s="1054" t="inlineStr">
        <is>
          <t>1.4.8</t>
        </is>
      </c>
      <c r="B51" s="200" t="n"/>
      <c r="C51" s="1005" t="inlineStr">
        <is>
          <t>Современный литературный процесс</t>
        </is>
      </c>
      <c r="D51" s="103" t="n"/>
      <c r="E51" s="103" t="n"/>
      <c r="F51" s="103" t="n"/>
      <c r="G51" s="103" t="n"/>
      <c r="H51" s="103" t="n"/>
      <c r="I51" s="103" t="n"/>
      <c r="J51" s="103" t="n"/>
      <c r="K51" s="103" t="n"/>
      <c r="L51" s="103" t="n"/>
      <c r="M51" s="103" t="n"/>
      <c r="N51" s="103" t="n"/>
      <c r="O51" s="103" t="n"/>
      <c r="P51" s="103" t="n"/>
      <c r="Q51" s="779" t="n"/>
      <c r="R51" s="1055" t="n"/>
      <c r="S51" s="1056" t="n"/>
      <c r="T51" s="1057" t="n"/>
      <c r="U51" s="1058" t="n">
        <v>8</v>
      </c>
      <c r="V51" s="1059" t="n"/>
      <c r="W51" s="1060" t="n">
        <v>102</v>
      </c>
      <c r="X51" s="1057" t="n"/>
      <c r="Y51" s="1061" t="n">
        <v>36</v>
      </c>
      <c r="Z51" s="1062" t="n"/>
      <c r="AA51" s="1063" t="n">
        <v>8</v>
      </c>
      <c r="AB51" s="1057" t="n"/>
      <c r="AC51" s="1064" t="n">
        <v>4</v>
      </c>
      <c r="AD51" s="765" t="n"/>
      <c r="AE51" s="1065" t="n"/>
      <c r="AF51" s="765" t="n"/>
      <c r="AG51" s="1065" t="n">
        <v>4</v>
      </c>
      <c r="AH51" s="765" t="n"/>
      <c r="AI51" s="1066" t="n"/>
      <c r="AJ51" s="1059" t="n"/>
      <c r="AK51" s="1067" t="n"/>
      <c r="AL51" s="1068" t="n"/>
      <c r="AM51" s="1069" t="n"/>
      <c r="AN51" s="1070" t="n"/>
      <c r="AO51" s="1067" t="n"/>
      <c r="AP51" s="1069" t="n"/>
      <c r="AQ51" s="1067" t="n"/>
      <c r="AR51" s="1071" t="n"/>
      <c r="AS51" s="1069" t="n"/>
      <c r="AT51" s="1067" t="n"/>
      <c r="AU51" s="1068" t="n"/>
      <c r="AV51" s="1069" t="n"/>
      <c r="AW51" s="1072" t="n"/>
      <c r="AX51" s="1071" t="n"/>
      <c r="AY51" s="1069" t="n"/>
      <c r="AZ51" s="1070" t="n"/>
      <c r="BA51" s="1067" t="n"/>
      <c r="BB51" s="1069" t="n"/>
      <c r="BC51" s="1072" t="n"/>
      <c r="BD51" s="1067" t="n"/>
      <c r="BE51" s="1069" t="n">
        <v>4</v>
      </c>
      <c r="BF51" s="1067" t="n"/>
      <c r="BG51" s="1068" t="n">
        <v>102</v>
      </c>
      <c r="BH51" s="1069" t="n">
        <v>4</v>
      </c>
      <c r="BI51" s="1072" t="n">
        <v>3</v>
      </c>
      <c r="BJ51" s="1071" t="n"/>
      <c r="BK51" s="1069" t="n"/>
      <c r="BL51" s="1072" t="n"/>
      <c r="BM51" s="1073" t="n">
        <v>3</v>
      </c>
      <c r="BN51" s="765" t="n"/>
      <c r="BO51" s="1074" t="n"/>
      <c r="BP51" s="1062" t="n"/>
      <c r="BQ51" s="836">
        <f>Y51*0.22</f>
        <v/>
      </c>
      <c r="BR51" s="836" t="n"/>
      <c r="BS51" s="837" t="n"/>
      <c r="BT51" s="837" t="n"/>
      <c r="BU51" s="837" t="n"/>
      <c r="BV51" s="837" t="n"/>
    </row>
    <row r="52">
      <c r="A52" s="882" t="inlineStr">
        <is>
          <t>1.5</t>
        </is>
      </c>
      <c r="B52" s="104" t="n"/>
      <c r="C52" s="1075" t="inlineStr">
        <is>
          <t>Модуль "Специальная профессиональная подготовка 1"</t>
        </is>
      </c>
      <c r="D52" s="103" t="n"/>
      <c r="E52" s="103" t="n"/>
      <c r="F52" s="103" t="n"/>
      <c r="G52" s="103" t="n"/>
      <c r="H52" s="103" t="n"/>
      <c r="I52" s="103" t="n"/>
      <c r="J52" s="103" t="n"/>
      <c r="K52" s="103" t="n"/>
      <c r="L52" s="103" t="n"/>
      <c r="M52" s="103" t="n"/>
      <c r="N52" s="103" t="n"/>
      <c r="O52" s="103" t="n"/>
      <c r="P52" s="103" t="n"/>
      <c r="Q52" s="779" t="n"/>
      <c r="R52" s="1076" t="n"/>
      <c r="S52" s="1024" t="n"/>
      <c r="T52" s="890" t="n"/>
      <c r="U52" s="1077" t="n"/>
      <c r="V52" s="779" t="n"/>
      <c r="W52" s="888">
        <f>AL52+AO52+AR52+AU52+AX52+BA52+BD52+BG52</f>
        <v/>
      </c>
      <c r="X52" s="875" t="n"/>
      <c r="Y52" s="889">
        <f>SUM(AC52:AJ52)</f>
        <v/>
      </c>
      <c r="Z52" s="890" t="n"/>
      <c r="AA52" s="891">
        <f>SUM(AC52:AJ52)</f>
        <v/>
      </c>
      <c r="AB52" s="890" t="n"/>
      <c r="AC52" s="1078" t="n"/>
      <c r="AD52" s="104" t="n"/>
      <c r="AE52" s="1025" t="n"/>
      <c r="AF52" s="104" t="n"/>
      <c r="AG52" s="1025" t="n"/>
      <c r="AH52" s="104" t="n"/>
      <c r="AI52" s="1079" t="n"/>
      <c r="AJ52" s="779" t="n"/>
      <c r="AK52" s="886" t="n"/>
      <c r="AL52" s="896" t="n"/>
      <c r="AM52" s="897" t="n"/>
      <c r="AN52" s="898" t="n"/>
      <c r="AO52" s="886" t="n"/>
      <c r="AP52" s="897" t="n"/>
      <c r="AQ52" s="886" t="n"/>
      <c r="AR52" s="899" t="n"/>
      <c r="AS52" s="897" t="n"/>
      <c r="AT52" s="886" t="n"/>
      <c r="AU52" s="896" t="n"/>
      <c r="AV52" s="897" t="n"/>
      <c r="AW52" s="887" t="n"/>
      <c r="AX52" s="899" t="n"/>
      <c r="AY52" s="897" t="n"/>
      <c r="AZ52" s="898" t="n"/>
      <c r="BA52" s="886" t="n"/>
      <c r="BB52" s="897" t="n"/>
      <c r="BC52" s="887" t="n"/>
      <c r="BD52" s="886" t="n"/>
      <c r="BE52" s="897" t="n"/>
      <c r="BF52" s="886" t="n"/>
      <c r="BG52" s="896" t="n"/>
      <c r="BH52" s="897" t="n"/>
      <c r="BI52" s="887" t="n"/>
      <c r="BJ52" s="899" t="n"/>
      <c r="BK52" s="897" t="n"/>
      <c r="BL52" s="887" t="n"/>
      <c r="BM52" s="893">
        <f>AN52+AQ52+AT52+AW52+AZ52+BC52+BF52+BI52+BL52</f>
        <v/>
      </c>
      <c r="BN52" s="104" t="n"/>
      <c r="BO52" s="905" t="n"/>
      <c r="BP52" s="875" t="n"/>
      <c r="BQ52" s="836">
        <f>Y52*0.22</f>
        <v/>
      </c>
      <c r="BR52" s="836" t="n"/>
      <c r="BS52" s="837" t="n"/>
      <c r="BT52" s="837" t="n"/>
      <c r="BU52" s="837" t="n"/>
      <c r="BV52" s="837" t="n"/>
    </row>
    <row r="53">
      <c r="A53" s="970" t="inlineStr">
        <is>
          <t>1.5.1</t>
        </is>
      </c>
      <c r="B53" s="104" t="n"/>
      <c r="C53" s="1080" t="inlineStr">
        <is>
          <t>Введение в специальность</t>
        </is>
      </c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761" t="n"/>
      <c r="R53" s="1006" t="n"/>
      <c r="S53" s="950" t="n"/>
      <c r="T53" s="848" t="n"/>
      <c r="U53" s="844" t="n">
        <v>1</v>
      </c>
      <c r="V53" s="761" t="n"/>
      <c r="W53" s="845" t="n">
        <v>108</v>
      </c>
      <c r="X53" s="846" t="n"/>
      <c r="Y53" s="847" t="n">
        <v>36</v>
      </c>
      <c r="Z53" s="848" t="n"/>
      <c r="AA53" s="891">
        <f>SUM(AC53:AJ53)</f>
        <v/>
      </c>
      <c r="AB53" s="890" t="n"/>
      <c r="AC53" s="852" t="n">
        <v>6</v>
      </c>
      <c r="AD53" s="70" t="n"/>
      <c r="AE53" s="951" t="n"/>
      <c r="AF53" s="70" t="n"/>
      <c r="AG53" s="951" t="n">
        <v>2</v>
      </c>
      <c r="AH53" s="70" t="n"/>
      <c r="AI53" s="854" t="n"/>
      <c r="AJ53" s="761" t="n"/>
      <c r="AK53" s="843" t="n">
        <v>4</v>
      </c>
      <c r="AL53" s="855">
        <f>AN53*36</f>
        <v/>
      </c>
      <c r="AM53" s="856" t="n">
        <v>4</v>
      </c>
      <c r="AN53" s="857" t="n">
        <v>3</v>
      </c>
      <c r="AO53" s="843">
        <f>AQ53*36</f>
        <v/>
      </c>
      <c r="AP53" s="856" t="n"/>
      <c r="AQ53" s="843" t="n"/>
      <c r="AR53" s="841">
        <f>AT53*36</f>
        <v/>
      </c>
      <c r="AS53" s="856" t="n"/>
      <c r="AT53" s="843" t="n"/>
      <c r="AU53" s="855">
        <f>AW53*36</f>
        <v/>
      </c>
      <c r="AV53" s="856" t="n"/>
      <c r="AW53" s="844" t="n"/>
      <c r="AX53" s="841">
        <f>AZ53*36</f>
        <v/>
      </c>
      <c r="AY53" s="856" t="n"/>
      <c r="AZ53" s="857" t="n"/>
      <c r="BA53" s="843">
        <f>BC53*36</f>
        <v/>
      </c>
      <c r="BB53" s="856" t="n"/>
      <c r="BC53" s="844" t="n"/>
      <c r="BD53" s="843">
        <f>BF53*36</f>
        <v/>
      </c>
      <c r="BE53" s="856" t="n"/>
      <c r="BF53" s="843" t="n"/>
      <c r="BG53" s="855" t="n"/>
      <c r="BH53" s="856" t="n"/>
      <c r="BI53" s="844" t="n"/>
      <c r="BJ53" s="841">
        <f>BL53*36</f>
        <v/>
      </c>
      <c r="BK53" s="856" t="n"/>
      <c r="BL53" s="844" t="n"/>
      <c r="BM53" s="893">
        <f>AN53+AQ53+AT53+AW53+AZ53+BC53+BF53+BI53+BL53</f>
        <v/>
      </c>
      <c r="BN53" s="104" t="n"/>
      <c r="BO53" s="997" t="n"/>
      <c r="BP53" s="775" t="n"/>
      <c r="BQ53" s="758">
        <f>Y53*0.22</f>
        <v/>
      </c>
      <c r="BR53" s="758" t="n"/>
      <c r="BS53" s="759" t="n"/>
      <c r="BT53" s="759" t="n"/>
      <c r="BU53" s="759" t="n"/>
      <c r="BV53" s="759" t="n"/>
    </row>
    <row r="54">
      <c r="A54" s="860" t="inlineStr">
        <is>
          <t>1.5.2</t>
        </is>
      </c>
      <c r="B54" s="104" t="n"/>
      <c r="C54" s="1081" t="inlineStr">
        <is>
          <t>Программные средства обработки информации в принттехнологиях</t>
        </is>
      </c>
      <c r="D54" s="103" t="n"/>
      <c r="E54" s="103" t="n"/>
      <c r="F54" s="103" t="n"/>
      <c r="G54" s="103" t="n"/>
      <c r="H54" s="103" t="n"/>
      <c r="I54" s="103" t="n"/>
      <c r="J54" s="103" t="n"/>
      <c r="K54" s="103" t="n"/>
      <c r="L54" s="103" t="n"/>
      <c r="M54" s="103" t="n"/>
      <c r="N54" s="103" t="n"/>
      <c r="O54" s="103" t="n"/>
      <c r="P54" s="103" t="n"/>
      <c r="Q54" s="779" t="n"/>
      <c r="R54" s="1015" t="n"/>
      <c r="S54" s="1016" t="n">
        <v>4</v>
      </c>
      <c r="T54" s="890" t="n"/>
      <c r="U54" s="796" t="n">
        <v>3</v>
      </c>
      <c r="V54" s="779" t="n"/>
      <c r="W54" s="1017" t="n">
        <v>216</v>
      </c>
      <c r="X54" s="875" t="n"/>
      <c r="Y54" s="1018" t="n">
        <v>144</v>
      </c>
      <c r="Z54" s="890" t="n"/>
      <c r="AA54" s="958">
        <f>SUM(AC54:AJ54)</f>
        <v/>
      </c>
      <c r="AB54" s="890" t="n"/>
      <c r="AC54" s="864" t="n">
        <v>16</v>
      </c>
      <c r="AD54" s="104" t="n"/>
      <c r="AE54" s="105" t="n">
        <v>16</v>
      </c>
      <c r="AF54" s="104" t="n"/>
      <c r="AG54" s="105" t="n"/>
      <c r="AH54" s="104" t="n"/>
      <c r="AI54" s="1019" t="n"/>
      <c r="AJ54" s="779" t="n"/>
      <c r="AK54" s="873" t="n"/>
      <c r="AL54" s="68" t="n"/>
      <c r="AM54" s="866" t="n"/>
      <c r="AN54" s="66" t="n"/>
      <c r="AO54" s="873" t="n"/>
      <c r="AP54" s="866" t="n">
        <v>10</v>
      </c>
      <c r="AQ54" s="873" t="n"/>
      <c r="AR54" s="961">
        <f>AT54*36</f>
        <v/>
      </c>
      <c r="AS54" s="869" t="n">
        <v>12</v>
      </c>
      <c r="AT54" s="868" t="n">
        <v>3</v>
      </c>
      <c r="AU54" s="871">
        <f>AW54*36</f>
        <v/>
      </c>
      <c r="AV54" s="869" t="n">
        <v>10</v>
      </c>
      <c r="AW54" s="962" t="n">
        <v>3</v>
      </c>
      <c r="AX54" s="963" t="n"/>
      <c r="AY54" s="964" t="n"/>
      <c r="AZ54" s="965" t="n"/>
      <c r="BA54" s="966" t="n"/>
      <c r="BB54" s="964" t="n"/>
      <c r="BC54" s="967" t="n"/>
      <c r="BD54" s="966" t="n"/>
      <c r="BE54" s="964" t="n"/>
      <c r="BF54" s="966" t="n"/>
      <c r="BG54" s="968" t="n"/>
      <c r="BH54" s="964" t="n"/>
      <c r="BI54" s="967" t="n"/>
      <c r="BJ54" s="963" t="n"/>
      <c r="BK54" s="964" t="n"/>
      <c r="BL54" s="967" t="n"/>
      <c r="BM54" s="865">
        <f>AN54+AQ54+AT54+AW54+AZ54+BC54+BF54+BI54+BL54</f>
        <v/>
      </c>
      <c r="BN54" s="104" t="n"/>
      <c r="BO54" s="1082" t="inlineStr">
        <is>
          <t>РИТ</t>
        </is>
      </c>
      <c r="BP54" s="1062" t="n"/>
      <c r="BQ54" s="921">
        <f>Y54*0.22</f>
        <v/>
      </c>
      <c r="BR54" s="758" t="inlineStr">
        <is>
          <t>16+16</t>
        </is>
      </c>
      <c r="BS54" s="759" t="n"/>
      <c r="BT54" s="759" t="n"/>
      <c r="BU54" s="759" t="n"/>
      <c r="BV54" s="759" t="n"/>
    </row>
    <row r="55">
      <c r="A55" s="970" t="inlineStr">
        <is>
          <t>1.5.3</t>
        </is>
      </c>
      <c r="B55" s="104" t="n"/>
      <c r="C55" s="1083" t="inlineStr">
        <is>
          <t>Курсовая работа по учебной дисциплине "Программные средства обработки информации в принттехнологиях"</t>
        </is>
      </c>
      <c r="D55" s="767" t="n"/>
      <c r="E55" s="767" t="n"/>
      <c r="F55" s="767" t="n"/>
      <c r="G55" s="767" t="n"/>
      <c r="H55" s="767" t="n"/>
      <c r="I55" s="767" t="n"/>
      <c r="J55" s="767" t="n"/>
      <c r="K55" s="767" t="n"/>
      <c r="L55" s="767" t="n"/>
      <c r="M55" s="767" t="n"/>
      <c r="N55" s="767" t="n"/>
      <c r="O55" s="767" t="n"/>
      <c r="P55" s="767" t="n"/>
      <c r="Q55" s="768" t="n"/>
      <c r="R55" s="1084" t="n"/>
      <c r="S55" s="1085" t="n"/>
      <c r="T55" s="850" t="n"/>
      <c r="U55" s="1086" t="n"/>
      <c r="V55" s="768" t="n"/>
      <c r="W55" s="1087" t="n">
        <v>30</v>
      </c>
      <c r="X55" s="1088" t="n"/>
      <c r="Y55" s="1089">
        <f>SUM(AC55:AJ55)</f>
        <v/>
      </c>
      <c r="Z55" s="850" t="n"/>
      <c r="AA55" s="891">
        <f>SUM(AC55:AJ55)</f>
        <v/>
      </c>
      <c r="AB55" s="890" t="n"/>
      <c r="AC55" s="858" t="n"/>
      <c r="AD55" s="204" t="n"/>
      <c r="AE55" s="1090" t="n"/>
      <c r="AF55" s="204" t="n"/>
      <c r="AG55" s="1090" t="n"/>
      <c r="AH55" s="204" t="n"/>
      <c r="AI55" s="1091" t="n"/>
      <c r="AJ55" s="768" t="n"/>
      <c r="AK55" s="1092" t="n"/>
      <c r="AL55" s="1093" t="n"/>
      <c r="AM55" s="994" t="n"/>
      <c r="AN55" s="1094" t="n"/>
      <c r="AO55" s="1092" t="n"/>
      <c r="AP55" s="994" t="n"/>
      <c r="AQ55" s="1092" t="n"/>
      <c r="AR55" s="992" t="n"/>
      <c r="AS55" s="994" t="n"/>
      <c r="AT55" s="1092" t="n"/>
      <c r="AU55" s="1093" t="n">
        <v>30</v>
      </c>
      <c r="AV55" s="994" t="n"/>
      <c r="AW55" s="1086" t="n">
        <v>1</v>
      </c>
      <c r="AX55" s="992" t="n"/>
      <c r="AY55" s="994" t="n"/>
      <c r="AZ55" s="1094" t="n"/>
      <c r="BA55" s="1092" t="n"/>
      <c r="BB55" s="994" t="n"/>
      <c r="BC55" s="1086" t="n"/>
      <c r="BD55" s="1092" t="n"/>
      <c r="BE55" s="994" t="n"/>
      <c r="BF55" s="1092" t="n"/>
      <c r="BG55" s="1093" t="n"/>
      <c r="BH55" s="994" t="n"/>
      <c r="BI55" s="1086" t="n"/>
      <c r="BJ55" s="992" t="n"/>
      <c r="BK55" s="994" t="n"/>
      <c r="BL55" s="1086" t="n"/>
      <c r="BM55" s="893">
        <f>AN55+AQ55+AT55+AW55+AZ55+BC55+BF55+BI55+BL55</f>
        <v/>
      </c>
      <c r="BN55" s="104" t="n"/>
      <c r="BO55" s="949" t="n"/>
      <c r="BP55" s="881" t="n"/>
      <c r="BQ55" s="836">
        <f>Y55*0.22</f>
        <v/>
      </c>
      <c r="BR55" s="836" t="n"/>
      <c r="BS55" s="837" t="n"/>
      <c r="BT55" s="837" t="n"/>
      <c r="BU55" s="837" t="n"/>
      <c r="BV55" s="837" t="n"/>
    </row>
    <row r="56">
      <c r="A56" s="876" t="inlineStr">
        <is>
          <t>1.5.4</t>
        </is>
      </c>
      <c r="B56" s="70" t="n"/>
      <c r="C56" s="1095" t="inlineStr">
        <is>
          <t>Общий курс редактирования</t>
        </is>
      </c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761" t="n"/>
      <c r="R56" s="1096" t="n"/>
      <c r="S56" s="1097" t="n">
        <v>5</v>
      </c>
      <c r="T56" s="848" t="n"/>
      <c r="U56" s="810" t="n"/>
      <c r="V56" s="761" t="n"/>
      <c r="W56" s="1034" t="n">
        <v>108</v>
      </c>
      <c r="X56" s="846" t="n"/>
      <c r="Y56" s="1035" t="n">
        <v>72</v>
      </c>
      <c r="Z56" s="848" t="n"/>
      <c r="AA56" s="1011">
        <f>SUM(AC56:AJ56)</f>
        <v/>
      </c>
      <c r="AB56" s="890" t="n"/>
      <c r="AC56" s="1098" t="n">
        <v>8</v>
      </c>
      <c r="AD56" s="70" t="n"/>
      <c r="AE56" s="1099" t="n"/>
      <c r="AF56" s="70" t="n"/>
      <c r="AG56" s="1099" t="n">
        <v>8</v>
      </c>
      <c r="AH56" s="70" t="n"/>
      <c r="AI56" s="1100" t="n"/>
      <c r="AJ56" s="761" t="n"/>
      <c r="AK56" s="128" t="n"/>
      <c r="AL56" s="801" t="n"/>
      <c r="AM56" s="1040" t="n"/>
      <c r="AN56" s="803" t="n"/>
      <c r="AO56" s="128" t="n"/>
      <c r="AP56" s="1040" t="n"/>
      <c r="AQ56" s="128" t="n"/>
      <c r="AR56" s="804" t="n"/>
      <c r="AS56" s="1101" t="n"/>
      <c r="AT56" s="806" t="n"/>
      <c r="AU56" s="807" t="n"/>
      <c r="AV56" s="1101" t="n">
        <v>4</v>
      </c>
      <c r="AW56" s="808" t="n"/>
      <c r="AX56" s="1102" t="n">
        <v>108</v>
      </c>
      <c r="AY56" s="1103" t="n">
        <v>12</v>
      </c>
      <c r="AZ56" s="1104" t="n">
        <v>3</v>
      </c>
      <c r="BA56" s="1105">
        <f>BC56*36</f>
        <v/>
      </c>
      <c r="BB56" s="1103" t="n"/>
      <c r="BC56" s="1106" t="n"/>
      <c r="BD56" s="1105">
        <f>BF56*36</f>
        <v/>
      </c>
      <c r="BE56" s="1103" t="n"/>
      <c r="BF56" s="1105" t="n"/>
      <c r="BG56" s="1107" t="n"/>
      <c r="BH56" s="1103" t="n"/>
      <c r="BI56" s="1106" t="n"/>
      <c r="BJ56" s="1102">
        <f>BL56*36</f>
        <v/>
      </c>
      <c r="BK56" s="1103" t="n"/>
      <c r="BL56" s="1106" t="n"/>
      <c r="BM56" s="865">
        <f>AN56+AQ56+AT56+AW56+AZ56+BC56+BF56+BI56+BL56</f>
        <v/>
      </c>
      <c r="BN56" s="104" t="n"/>
      <c r="BO56" s="1108" t="inlineStr">
        <is>
          <t>РИТ</t>
        </is>
      </c>
      <c r="BP56" s="775" t="n"/>
      <c r="BQ56" s="758">
        <f>Y56*0.22</f>
        <v/>
      </c>
      <c r="BR56" s="758" t="n"/>
      <c r="BS56" s="759" t="n"/>
      <c r="BT56" s="759" t="n"/>
      <c r="BU56" s="759" t="n"/>
      <c r="BV56" s="759" t="n"/>
    </row>
    <row r="57">
      <c r="A57" s="860" t="inlineStr">
        <is>
          <t>1.5.5</t>
        </is>
      </c>
      <c r="B57" s="104" t="n"/>
      <c r="C57" s="1109" t="inlineStr">
        <is>
          <t>Цифровая обработка изобразительной информации</t>
        </is>
      </c>
      <c r="D57" s="103" t="n"/>
      <c r="E57" s="103" t="n"/>
      <c r="F57" s="103" t="n"/>
      <c r="G57" s="103" t="n"/>
      <c r="H57" s="103" t="n"/>
      <c r="I57" s="103" t="n"/>
      <c r="J57" s="103" t="n"/>
      <c r="K57" s="103" t="n"/>
      <c r="L57" s="103" t="n"/>
      <c r="M57" s="103" t="n"/>
      <c r="N57" s="103" t="n"/>
      <c r="O57" s="103" t="n"/>
      <c r="P57" s="103" t="n"/>
      <c r="Q57" s="972" t="n"/>
      <c r="R57" s="1015" t="n"/>
      <c r="S57" s="1110" t="n"/>
      <c r="T57" s="975" t="n"/>
      <c r="U57" s="1111" t="n">
        <v>5</v>
      </c>
      <c r="V57" s="1112" t="inlineStr">
        <is>
          <t>д</t>
        </is>
      </c>
      <c r="W57" s="1017" t="n">
        <v>180</v>
      </c>
      <c r="X57" s="875" t="n"/>
      <c r="Y57" s="1018" t="n">
        <v>90</v>
      </c>
      <c r="Z57" s="890" t="n"/>
      <c r="AA57" s="1011">
        <f>SUM(AC57:AJ57)</f>
        <v/>
      </c>
      <c r="AB57" s="890" t="n"/>
      <c r="AC57" s="864" t="n">
        <v>8</v>
      </c>
      <c r="AD57" s="104" t="n"/>
      <c r="AE57" s="105" t="n">
        <v>12</v>
      </c>
      <c r="AF57" s="104" t="n"/>
      <c r="AG57" s="105" t="n"/>
      <c r="AH57" s="104" t="n"/>
      <c r="AI57" s="1019" t="n"/>
      <c r="AJ57" s="779" t="n"/>
      <c r="AK57" s="873" t="n"/>
      <c r="AL57" s="68" t="n"/>
      <c r="AM57" s="866" t="n"/>
      <c r="AN57" s="66" t="n"/>
      <c r="AO57" s="873" t="n"/>
      <c r="AP57" s="866" t="n"/>
      <c r="AQ57" s="873" t="n"/>
      <c r="AR57" s="961" t="n"/>
      <c r="AS57" s="869" t="n"/>
      <c r="AT57" s="868" t="n"/>
      <c r="AU57" s="871" t="n"/>
      <c r="AV57" s="869" t="n">
        <v>4</v>
      </c>
      <c r="AW57" s="1113" t="n"/>
      <c r="AX57" s="873" t="n">
        <v>180</v>
      </c>
      <c r="AY57" s="866" t="n">
        <v>16</v>
      </c>
      <c r="AZ57" s="66" t="n">
        <v>5</v>
      </c>
      <c r="BA57" s="873" t="n"/>
      <c r="BB57" s="866" t="n"/>
      <c r="BC57" s="1114" t="n"/>
      <c r="BD57" s="873" t="n"/>
      <c r="BE57" s="866" t="n"/>
      <c r="BF57" s="873" t="n"/>
      <c r="BG57" s="68" t="n"/>
      <c r="BH57" s="866" t="n"/>
      <c r="BI57" s="796" t="n"/>
      <c r="BJ57" s="1020" t="n"/>
      <c r="BK57" s="866" t="n"/>
      <c r="BL57" s="796" t="n"/>
      <c r="BM57" s="865">
        <f>AN57+AQ57+AT57+AW57+AZ57+BC57+BF57+BI57+BL57</f>
        <v/>
      </c>
      <c r="BN57" s="104" t="n"/>
      <c r="BO57" s="969" t="inlineStr">
        <is>
          <t>РИТ</t>
        </is>
      </c>
      <c r="BP57" s="881" t="n"/>
      <c r="BQ57" s="758">
        <f>Y57*0.22</f>
        <v/>
      </c>
      <c r="BR57" s="758" t="n"/>
      <c r="BS57" s="759" t="n"/>
      <c r="BT57" s="759" t="n"/>
      <c r="BU57" s="759" t="n"/>
      <c r="BV57" s="759" t="n"/>
    </row>
    <row r="58">
      <c r="A58" s="970" t="inlineStr">
        <is>
          <t>1.5.6</t>
        </is>
      </c>
      <c r="B58" s="104" t="n"/>
      <c r="C58" s="1115" t="inlineStr">
        <is>
          <t>Техническое редактирование и компьютерная верстка</t>
        </is>
      </c>
      <c r="D58" s="103" t="n"/>
      <c r="E58" s="103" t="n"/>
      <c r="F58" s="103" t="n"/>
      <c r="G58" s="103" t="n"/>
      <c r="H58" s="103" t="n"/>
      <c r="I58" s="103" t="n"/>
      <c r="J58" s="103" t="n"/>
      <c r="K58" s="103" t="n"/>
      <c r="L58" s="103" t="n"/>
      <c r="M58" s="103" t="n"/>
      <c r="N58" s="103" t="n"/>
      <c r="O58" s="103" t="n"/>
      <c r="P58" s="103" t="n"/>
      <c r="Q58" s="779" t="n"/>
      <c r="R58" s="1023" t="n"/>
      <c r="S58" s="1024" t="n">
        <v>6</v>
      </c>
      <c r="T58" s="890" t="n"/>
      <c r="U58" s="1086" t="n"/>
      <c r="V58" s="768" t="n"/>
      <c r="W58" s="888" t="n">
        <v>216</v>
      </c>
      <c r="X58" s="875" t="n"/>
      <c r="Y58" s="889" t="n">
        <v>108</v>
      </c>
      <c r="Z58" s="890" t="n"/>
      <c r="AA58" s="891">
        <f>SUM(AC58:AJ58)</f>
        <v/>
      </c>
      <c r="AB58" s="890" t="n"/>
      <c r="AC58" s="893" t="n">
        <v>8</v>
      </c>
      <c r="AD58" s="104" t="n"/>
      <c r="AE58" s="1025" t="n">
        <v>16</v>
      </c>
      <c r="AF58" s="104" t="n"/>
      <c r="AG58" s="1025" t="n"/>
      <c r="AH58" s="104" t="n"/>
      <c r="AI58" s="895" t="n"/>
      <c r="AJ58" s="779" t="n"/>
      <c r="AK58" s="886" t="n"/>
      <c r="AL58" s="896" t="n"/>
      <c r="AM58" s="897" t="n"/>
      <c r="AN58" s="898" t="n"/>
      <c r="AO58" s="886" t="n"/>
      <c r="AP58" s="897" t="n"/>
      <c r="AQ58" s="886" t="n"/>
      <c r="AR58" s="899" t="n"/>
      <c r="AS58" s="897" t="n"/>
      <c r="AT58" s="886" t="n"/>
      <c r="AU58" s="896" t="n"/>
      <c r="AV58" s="897" t="n"/>
      <c r="AW58" s="887" t="n"/>
      <c r="AX58" s="899" t="n"/>
      <c r="AY58" s="897" t="n">
        <v>4</v>
      </c>
      <c r="AZ58" s="898" t="n"/>
      <c r="BA58" s="886" t="n">
        <v>216</v>
      </c>
      <c r="BB58" s="897" t="n">
        <v>20</v>
      </c>
      <c r="BC58" s="887" t="n">
        <v>6</v>
      </c>
      <c r="BD58" s="886">
        <f>BF58*36</f>
        <v/>
      </c>
      <c r="BE58" s="897" t="n"/>
      <c r="BF58" s="886" t="n"/>
      <c r="BG58" s="896" t="n"/>
      <c r="BH58" s="897" t="n"/>
      <c r="BI58" s="887" t="n"/>
      <c r="BJ58" s="899">
        <f>BL58*36</f>
        <v/>
      </c>
      <c r="BK58" s="897" t="n"/>
      <c r="BL58" s="887" t="n"/>
      <c r="BM58" s="893">
        <f>AN58+AQ58+AT58+AW58+AZ58+BC58+BF58+BI58+BL58</f>
        <v/>
      </c>
      <c r="BN58" s="104" t="n"/>
      <c r="BO58" s="949" t="n"/>
      <c r="BP58" s="881" t="n"/>
      <c r="BQ58" s="836">
        <f>Y58*0.22</f>
        <v/>
      </c>
      <c r="BR58" s="836" t="n"/>
      <c r="BS58" s="837" t="n"/>
      <c r="BT58" s="837" t="n"/>
      <c r="BU58" s="837" t="n"/>
      <c r="BV58" s="837" t="n"/>
    </row>
    <row r="59">
      <c r="A59" s="970" t="inlineStr">
        <is>
          <t>1.5.7</t>
        </is>
      </c>
      <c r="B59" s="104" t="n"/>
      <c r="C59" s="1080" t="inlineStr">
        <is>
          <t>Курсовая работа по учебной дисциплине "Техническое редактирование и компьютерная верстка"</t>
        </is>
      </c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761" t="n"/>
      <c r="R59" s="1006" t="n"/>
      <c r="S59" s="950" t="n"/>
      <c r="T59" s="848" t="n"/>
      <c r="U59" s="844" t="n"/>
      <c r="V59" s="761" t="n"/>
      <c r="W59" s="845" t="n">
        <v>30</v>
      </c>
      <c r="X59" s="846" t="n"/>
      <c r="Y59" s="847">
        <f>SUM(AC59:AJ59)</f>
        <v/>
      </c>
      <c r="Z59" s="848" t="n"/>
      <c r="AA59" s="891">
        <f>SUM(AC59:AJ59)</f>
        <v/>
      </c>
      <c r="AB59" s="890" t="n"/>
      <c r="AC59" s="852" t="n"/>
      <c r="AD59" s="70" t="n"/>
      <c r="AE59" s="951" t="n"/>
      <c r="AF59" s="70" t="n"/>
      <c r="AG59" s="951" t="n"/>
      <c r="AH59" s="70" t="n"/>
      <c r="AI59" s="854" t="n"/>
      <c r="AJ59" s="761" t="n"/>
      <c r="AK59" s="843" t="n"/>
      <c r="AL59" s="855" t="n"/>
      <c r="AM59" s="856" t="n"/>
      <c r="AN59" s="857" t="n"/>
      <c r="AO59" s="843" t="n"/>
      <c r="AP59" s="856" t="n"/>
      <c r="AQ59" s="843" t="n"/>
      <c r="AR59" s="841" t="n"/>
      <c r="AS59" s="856" t="n"/>
      <c r="AT59" s="843" t="n"/>
      <c r="AU59" s="855" t="n"/>
      <c r="AV59" s="856" t="n"/>
      <c r="AW59" s="844" t="n"/>
      <c r="AX59" s="841" t="n"/>
      <c r="AY59" s="856" t="n"/>
      <c r="AZ59" s="857" t="n"/>
      <c r="BA59" s="843" t="n">
        <v>30</v>
      </c>
      <c r="BB59" s="856" t="n"/>
      <c r="BC59" s="844" t="n">
        <v>1</v>
      </c>
      <c r="BD59" s="843">
        <f>BF59*36</f>
        <v/>
      </c>
      <c r="BE59" s="856" t="n"/>
      <c r="BF59" s="843" t="n"/>
      <c r="BG59" s="855" t="n"/>
      <c r="BH59" s="856" t="n"/>
      <c r="BI59" s="844" t="n"/>
      <c r="BJ59" s="841">
        <f>BL59*36</f>
        <v/>
      </c>
      <c r="BK59" s="856" t="n"/>
      <c r="BL59" s="844" t="n"/>
      <c r="BM59" s="893">
        <f>AN59+AQ59+AT59+AW59+AZ59+BC59+BF59+BI59+BL59</f>
        <v/>
      </c>
      <c r="BN59" s="104" t="n"/>
      <c r="BO59" s="1116" t="n"/>
      <c r="BP59" s="1117" t="n"/>
      <c r="BQ59" s="836">
        <f>Y59*0.22</f>
        <v/>
      </c>
      <c r="BR59" s="836" t="n"/>
      <c r="BS59" s="837" t="n"/>
      <c r="BT59" s="837" t="n"/>
      <c r="BU59" s="837" t="n"/>
      <c r="BV59" s="837" t="n"/>
    </row>
    <row r="60">
      <c r="A60" s="970" t="inlineStr">
        <is>
          <t>1.5.8</t>
        </is>
      </c>
      <c r="B60" s="104" t="n"/>
      <c r="C60" s="1118" t="inlineStr">
        <is>
          <t>Текстология</t>
        </is>
      </c>
      <c r="D60" s="103" t="n"/>
      <c r="E60" s="103" t="n"/>
      <c r="F60" s="103" t="n"/>
      <c r="G60" s="103" t="n"/>
      <c r="H60" s="103" t="n"/>
      <c r="I60" s="103" t="n"/>
      <c r="J60" s="103" t="n"/>
      <c r="K60" s="103" t="n"/>
      <c r="L60" s="103" t="n"/>
      <c r="M60" s="103" t="n"/>
      <c r="N60" s="103" t="n"/>
      <c r="O60" s="103" t="n"/>
      <c r="P60" s="103" t="n"/>
      <c r="Q60" s="779" t="n"/>
      <c r="R60" s="1023" t="n"/>
      <c r="S60" s="1024" t="n"/>
      <c r="T60" s="890" t="n"/>
      <c r="U60" s="887" t="n">
        <v>7</v>
      </c>
      <c r="V60" s="779" t="n"/>
      <c r="W60" s="888" t="n">
        <v>108</v>
      </c>
      <c r="X60" s="875" t="n"/>
      <c r="Y60" s="889" t="n">
        <v>54</v>
      </c>
      <c r="Z60" s="890" t="n"/>
      <c r="AA60" s="891">
        <f>SUM(AC60:AJ60)</f>
        <v/>
      </c>
      <c r="AB60" s="890" t="n"/>
      <c r="AC60" s="893" t="n">
        <v>8</v>
      </c>
      <c r="AD60" s="104" t="n"/>
      <c r="AE60" s="1025" t="n"/>
      <c r="AF60" s="104" t="n"/>
      <c r="AG60" s="1025" t="n">
        <v>4</v>
      </c>
      <c r="AH60" s="104" t="n"/>
      <c r="AI60" s="895" t="n"/>
      <c r="AJ60" s="779" t="n"/>
      <c r="AK60" s="886" t="n"/>
      <c r="AL60" s="896" t="n"/>
      <c r="AM60" s="897" t="n"/>
      <c r="AN60" s="898" t="n"/>
      <c r="AO60" s="886" t="n"/>
      <c r="AP60" s="897" t="n"/>
      <c r="AQ60" s="886" t="n"/>
      <c r="AR60" s="899" t="n"/>
      <c r="AS60" s="897" t="n"/>
      <c r="AT60" s="886" t="n"/>
      <c r="AU60" s="896" t="n"/>
      <c r="AV60" s="897" t="n"/>
      <c r="AW60" s="887" t="n"/>
      <c r="AX60" s="899" t="n"/>
      <c r="AY60" s="897" t="n"/>
      <c r="AZ60" s="898" t="n"/>
      <c r="BA60" s="886" t="n"/>
      <c r="BB60" s="897" t="n">
        <v>4</v>
      </c>
      <c r="BC60" s="887" t="n"/>
      <c r="BD60" s="886" t="n">
        <v>108</v>
      </c>
      <c r="BE60" s="897" t="n">
        <v>8</v>
      </c>
      <c r="BF60" s="886" t="n">
        <v>3</v>
      </c>
      <c r="BG60" s="896" t="n"/>
      <c r="BH60" s="897" t="n"/>
      <c r="BI60" s="887" t="n"/>
      <c r="BJ60" s="899" t="n"/>
      <c r="BK60" s="897" t="n"/>
      <c r="BL60" s="887" t="n"/>
      <c r="BM60" s="893">
        <f>AN60+AQ60+AT60+AW60+AZ60+BC60+BF60+BI60+BL60</f>
        <v/>
      </c>
      <c r="BN60" s="104" t="n"/>
      <c r="BO60" s="1003" t="n"/>
      <c r="BP60" s="881" t="n"/>
      <c r="BQ60" s="836">
        <f>Y60*0.22</f>
        <v/>
      </c>
      <c r="BR60" s="836" t="n"/>
      <c r="BS60" s="837" t="n"/>
      <c r="BT60" s="837" t="n"/>
      <c r="BU60" s="837" t="n"/>
      <c r="BV60" s="837" t="n"/>
    </row>
    <row r="61">
      <c r="A61" s="838" t="inlineStr">
        <is>
          <t>1.6</t>
        </is>
      </c>
      <c r="B61" s="70" t="n"/>
      <c r="C61" s="839" t="inlineStr">
        <is>
          <t>Модуль "Полиграфическое производство"</t>
        </is>
      </c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761" t="n"/>
      <c r="R61" s="840" t="n"/>
      <c r="S61" s="950" t="n"/>
      <c r="T61" s="848" t="n"/>
      <c r="U61" s="844" t="n"/>
      <c r="V61" s="761" t="n"/>
      <c r="W61" s="845">
        <f>AL61+AO61+AR61+AU61+AX61+BA61+BD61+BG61</f>
        <v/>
      </c>
      <c r="X61" s="846" t="n"/>
      <c r="Y61" s="847">
        <f>SUM(AC61:AJ61)</f>
        <v/>
      </c>
      <c r="Z61" s="848" t="n"/>
      <c r="AA61" s="891">
        <f>SUM(AC61:AJ61)</f>
        <v/>
      </c>
      <c r="AB61" s="890" t="n"/>
      <c r="AC61" s="852" t="n"/>
      <c r="AD61" s="70" t="n"/>
      <c r="AE61" s="951" t="n"/>
      <c r="AF61" s="70" t="n"/>
      <c r="AG61" s="951" t="n"/>
      <c r="AH61" s="70" t="n"/>
      <c r="AI61" s="854" t="n"/>
      <c r="AJ61" s="761" t="n"/>
      <c r="AK61" s="843" t="n"/>
      <c r="AL61" s="855" t="n"/>
      <c r="AM61" s="856" t="n"/>
      <c r="AN61" s="857" t="n"/>
      <c r="AO61" s="843" t="n"/>
      <c r="AP61" s="856" t="n"/>
      <c r="AQ61" s="843" t="n"/>
      <c r="AR61" s="841" t="n"/>
      <c r="AS61" s="856" t="n"/>
      <c r="AT61" s="843" t="n"/>
      <c r="AU61" s="855" t="n"/>
      <c r="AV61" s="856" t="n"/>
      <c r="AW61" s="844" t="n"/>
      <c r="AX61" s="841" t="n"/>
      <c r="AY61" s="856" t="n"/>
      <c r="AZ61" s="857" t="n"/>
      <c r="BA61" s="843" t="n"/>
      <c r="BB61" s="856" t="n"/>
      <c r="BC61" s="844" t="n"/>
      <c r="BD61" s="843">
        <f>BF61*36</f>
        <v/>
      </c>
      <c r="BE61" s="856" t="n"/>
      <c r="BF61" s="843" t="n"/>
      <c r="BG61" s="855" t="n"/>
      <c r="BH61" s="856" t="n"/>
      <c r="BI61" s="844" t="n"/>
      <c r="BJ61" s="841">
        <f>BL61*36</f>
        <v/>
      </c>
      <c r="BK61" s="856" t="n"/>
      <c r="BL61" s="844" t="n"/>
      <c r="BM61" s="893">
        <f>AN61+AQ61+AT61+AW61+AZ61+BC61+BF61+BI61+BL61</f>
        <v/>
      </c>
      <c r="BN61" s="104" t="n"/>
      <c r="BO61" s="997" t="n"/>
      <c r="BP61" s="775" t="n"/>
      <c r="BQ61" s="836">
        <f>Y61*0.22</f>
        <v/>
      </c>
      <c r="BR61" s="836" t="n"/>
      <c r="BS61" s="837" t="n"/>
      <c r="BT61" s="837" t="n"/>
      <c r="BU61" s="837" t="n"/>
      <c r="BV61" s="837" t="n"/>
    </row>
    <row r="62">
      <c r="A62" s="860" t="inlineStr">
        <is>
          <t>1.6.1</t>
        </is>
      </c>
      <c r="B62" s="104" t="n"/>
      <c r="C62" s="1115" t="inlineStr">
        <is>
          <t>Основы полиграфического производства</t>
        </is>
      </c>
      <c r="D62" s="103" t="n"/>
      <c r="E62" s="103" t="n"/>
      <c r="F62" s="103" t="n"/>
      <c r="G62" s="103" t="n"/>
      <c r="H62" s="103" t="n"/>
      <c r="I62" s="103" t="n"/>
      <c r="J62" s="103" t="n"/>
      <c r="K62" s="103" t="n"/>
      <c r="L62" s="103" t="n"/>
      <c r="M62" s="103" t="n"/>
      <c r="N62" s="103" t="n"/>
      <c r="O62" s="103" t="n"/>
      <c r="P62" s="103" t="n"/>
      <c r="Q62" s="779" t="n"/>
      <c r="R62" s="1015" t="n"/>
      <c r="S62" s="1016" t="n">
        <v>5</v>
      </c>
      <c r="T62" s="890" t="n"/>
      <c r="U62" s="796" t="n"/>
      <c r="V62" s="779" t="n"/>
      <c r="W62" s="1017" t="n">
        <v>108</v>
      </c>
      <c r="X62" s="875" t="n"/>
      <c r="Y62" s="1018" t="n">
        <v>72</v>
      </c>
      <c r="Z62" s="890" t="n"/>
      <c r="AA62" s="1011">
        <f>SUM(AC62:AJ62)</f>
        <v/>
      </c>
      <c r="AB62" s="890" t="n"/>
      <c r="AC62" s="864" t="n">
        <v>8</v>
      </c>
      <c r="AD62" s="104" t="n"/>
      <c r="AE62" s="105" t="n">
        <v>8</v>
      </c>
      <c r="AF62" s="104" t="n"/>
      <c r="AG62" s="105" t="n"/>
      <c r="AH62" s="104" t="n"/>
      <c r="AI62" s="1019" t="n"/>
      <c r="AJ62" s="779" t="n"/>
      <c r="AK62" s="873" t="n"/>
      <c r="AL62" s="68" t="n"/>
      <c r="AM62" s="866" t="n"/>
      <c r="AN62" s="66" t="n"/>
      <c r="AO62" s="873" t="n"/>
      <c r="AP62" s="866" t="n"/>
      <c r="AQ62" s="873" t="n"/>
      <c r="AR62" s="961" t="n"/>
      <c r="AS62" s="869" t="n"/>
      <c r="AT62" s="868" t="n"/>
      <c r="AU62" s="871" t="n"/>
      <c r="AV62" s="869" t="n">
        <v>4</v>
      </c>
      <c r="AW62" s="962" t="n"/>
      <c r="AX62" s="1020" t="n">
        <v>108</v>
      </c>
      <c r="AY62" s="866" t="n">
        <v>12</v>
      </c>
      <c r="AZ62" s="66" t="n">
        <v>3</v>
      </c>
      <c r="BA62" s="873" t="n"/>
      <c r="BB62" s="866" t="n"/>
      <c r="BC62" s="796" t="n"/>
      <c r="BD62" s="873" t="n"/>
      <c r="BE62" s="866" t="n"/>
      <c r="BF62" s="873" t="n"/>
      <c r="BG62" s="68" t="n"/>
      <c r="BH62" s="866" t="n"/>
      <c r="BI62" s="796" t="n"/>
      <c r="BJ62" s="1020" t="n"/>
      <c r="BK62" s="866" t="n"/>
      <c r="BL62" s="796" t="n"/>
      <c r="BM62" s="865">
        <f>AN62+AQ62+AT62+AW62+AZ62+BC62+BF62+BI62+BL62</f>
        <v/>
      </c>
      <c r="BN62" s="104" t="n"/>
      <c r="BO62" s="969" t="inlineStr">
        <is>
          <t>ПП</t>
        </is>
      </c>
      <c r="BP62" s="881" t="n"/>
      <c r="BQ62" s="758">
        <f>Y62*0.22</f>
        <v/>
      </c>
      <c r="BR62" s="758" t="n"/>
      <c r="BS62" s="759" t="n"/>
      <c r="BT62" s="759" t="n"/>
      <c r="BU62" s="759" t="n"/>
      <c r="BV62" s="759" t="n"/>
    </row>
    <row r="63">
      <c r="A63" s="1119" t="inlineStr">
        <is>
          <t>1.6.2</t>
        </is>
      </c>
      <c r="B63" s="70" t="n"/>
      <c r="C63" s="1080" t="inlineStr">
        <is>
          <t>Полиграфические материалы</t>
        </is>
      </c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761" t="n"/>
      <c r="R63" s="1006" t="n"/>
      <c r="S63" s="950" t="n">
        <v>7</v>
      </c>
      <c r="T63" s="848" t="n"/>
      <c r="U63" s="844" t="n"/>
      <c r="V63" s="761" t="n"/>
      <c r="W63" s="845" t="n">
        <v>108</v>
      </c>
      <c r="X63" s="846" t="n"/>
      <c r="Y63" s="847" t="n">
        <v>72</v>
      </c>
      <c r="Z63" s="848" t="n"/>
      <c r="AA63" s="891">
        <f>SUM(AC63:AJ63)</f>
        <v/>
      </c>
      <c r="AB63" s="890" t="n"/>
      <c r="AC63" s="852" t="n">
        <v>8</v>
      </c>
      <c r="AD63" s="70" t="n"/>
      <c r="AE63" s="951" t="n">
        <v>8</v>
      </c>
      <c r="AF63" s="70" t="n"/>
      <c r="AG63" s="951" t="n"/>
      <c r="AH63" s="70" t="n"/>
      <c r="AI63" s="854" t="n"/>
      <c r="AJ63" s="761" t="n"/>
      <c r="AK63" s="843" t="n"/>
      <c r="AL63" s="855" t="n"/>
      <c r="AM63" s="856" t="n"/>
      <c r="AN63" s="857" t="n"/>
      <c r="AO63" s="843" t="n"/>
      <c r="AP63" s="856" t="n"/>
      <c r="AQ63" s="843" t="n"/>
      <c r="AR63" s="841" t="n"/>
      <c r="AS63" s="856" t="n"/>
      <c r="AT63" s="843" t="n"/>
      <c r="AU63" s="855" t="n"/>
      <c r="AV63" s="856" t="n"/>
      <c r="AW63" s="844" t="n"/>
      <c r="AX63" s="843" t="n"/>
      <c r="AY63" s="856" t="n"/>
      <c r="AZ63" s="857" t="n"/>
      <c r="BA63" s="843" t="n"/>
      <c r="BB63" s="856" t="n">
        <v>8</v>
      </c>
      <c r="BC63" s="844" t="n"/>
      <c r="BD63" s="843" t="n">
        <v>108</v>
      </c>
      <c r="BE63" s="856" t="n">
        <v>8</v>
      </c>
      <c r="BF63" s="843" t="n">
        <v>3</v>
      </c>
      <c r="BG63" s="855" t="n"/>
      <c r="BH63" s="856" t="n"/>
      <c r="BI63" s="844" t="n"/>
      <c r="BJ63" s="841" t="n"/>
      <c r="BK63" s="856" t="n"/>
      <c r="BL63" s="844" t="n"/>
      <c r="BM63" s="893">
        <f>AN63+AQ63+AT63+AW63+AZ63+BC63+BF63+BI63+BL63</f>
        <v/>
      </c>
      <c r="BN63" s="104" t="n"/>
      <c r="BO63" s="997" t="n"/>
      <c r="BP63" s="775" t="n"/>
      <c r="BQ63" s="836">
        <f>Y63*0.22</f>
        <v/>
      </c>
      <c r="BR63" s="836" t="n"/>
      <c r="BS63" s="837" t="n"/>
      <c r="BT63" s="837" t="n"/>
      <c r="BU63" s="837" t="n"/>
      <c r="BV63" s="837" t="n"/>
    </row>
    <row r="64">
      <c r="A64" s="970" t="inlineStr">
        <is>
          <t>1.6.3</t>
        </is>
      </c>
      <c r="B64" s="104" t="n"/>
      <c r="C64" s="1118" t="inlineStr">
        <is>
          <t>Метрология, стандартизация и управление качеством полиграфической продукции</t>
        </is>
      </c>
      <c r="D64" s="103" t="n"/>
      <c r="E64" s="103" t="n"/>
      <c r="F64" s="103" t="n"/>
      <c r="G64" s="103" t="n"/>
      <c r="H64" s="103" t="n"/>
      <c r="I64" s="103" t="n"/>
      <c r="J64" s="103" t="n"/>
      <c r="K64" s="103" t="n"/>
      <c r="L64" s="103" t="n"/>
      <c r="M64" s="103" t="n"/>
      <c r="N64" s="103" t="n"/>
      <c r="O64" s="103" t="n"/>
      <c r="P64" s="103" t="n"/>
      <c r="Q64" s="779" t="n"/>
      <c r="R64" s="1023" t="n"/>
      <c r="S64" s="1024" t="n"/>
      <c r="T64" s="890" t="n"/>
      <c r="U64" s="887" t="n">
        <v>8</v>
      </c>
      <c r="V64" s="779" t="n"/>
      <c r="W64" s="888" t="n">
        <v>102</v>
      </c>
      <c r="X64" s="875" t="n"/>
      <c r="Y64" s="889" t="n">
        <v>36</v>
      </c>
      <c r="Z64" s="890" t="n"/>
      <c r="AA64" s="891">
        <f>SUM(AC64:AJ64)</f>
        <v/>
      </c>
      <c r="AB64" s="890" t="n"/>
      <c r="AC64" s="893" t="n">
        <v>8</v>
      </c>
      <c r="AD64" s="104" t="n"/>
      <c r="AE64" s="1025" t="n">
        <v>4</v>
      </c>
      <c r="AF64" s="104" t="n"/>
      <c r="AG64" s="1025" t="n"/>
      <c r="AH64" s="104" t="n"/>
      <c r="AI64" s="895" t="n"/>
      <c r="AJ64" s="779" t="n"/>
      <c r="AK64" s="886" t="n"/>
      <c r="AL64" s="896" t="n"/>
      <c r="AM64" s="897" t="n"/>
      <c r="AN64" s="898" t="n"/>
      <c r="AO64" s="886" t="n"/>
      <c r="AP64" s="897" t="n"/>
      <c r="AQ64" s="886" t="n"/>
      <c r="AR64" s="899" t="n"/>
      <c r="AS64" s="897" t="n"/>
      <c r="AT64" s="886" t="n"/>
      <c r="AU64" s="896" t="n"/>
      <c r="AV64" s="897" t="n"/>
      <c r="AW64" s="887" t="n"/>
      <c r="AX64" s="899" t="n"/>
      <c r="AY64" s="897" t="n"/>
      <c r="AZ64" s="898" t="n"/>
      <c r="BA64" s="886" t="n"/>
      <c r="BB64" s="897" t="n"/>
      <c r="BC64" s="887" t="n"/>
      <c r="BD64" s="886" t="n"/>
      <c r="BE64" s="897" t="n">
        <v>4</v>
      </c>
      <c r="BF64" s="886" t="n"/>
      <c r="BG64" s="896" t="n">
        <v>102</v>
      </c>
      <c r="BH64" s="897" t="n">
        <v>8</v>
      </c>
      <c r="BI64" s="887" t="n">
        <v>3</v>
      </c>
      <c r="BJ64" s="899" t="n"/>
      <c r="BK64" s="897" t="n"/>
      <c r="BL64" s="887" t="n"/>
      <c r="BM64" s="893">
        <f>AN64+AQ64+AT64+AW64+AZ64+BC64+BF64+BI64+BL64</f>
        <v/>
      </c>
      <c r="BN64" s="104" t="n"/>
      <c r="BO64" s="1003" t="n"/>
      <c r="BP64" s="881" t="n"/>
      <c r="BQ64" s="836">
        <f>Y64*0.22</f>
        <v/>
      </c>
      <c r="BR64" s="836" t="n"/>
      <c r="BS64" s="837" t="n"/>
      <c r="BT64" s="837" t="n"/>
      <c r="BU64" s="837" t="n"/>
      <c r="BV64" s="837" t="n"/>
    </row>
    <row r="65">
      <c r="A65" s="1120" t="inlineStr">
        <is>
          <t>1.7</t>
        </is>
      </c>
      <c r="B65" s="765" t="n"/>
      <c r="C65" s="1121" t="inlineStr">
        <is>
          <t>Модуль "Безопасность жизнедеятельности"</t>
        </is>
      </c>
      <c r="D65" s="1122" t="n"/>
      <c r="E65" s="1122" t="n"/>
      <c r="F65" s="1122" t="n"/>
      <c r="G65" s="1122" t="n"/>
      <c r="H65" s="1122" t="n"/>
      <c r="I65" s="1122" t="n"/>
      <c r="J65" s="1122" t="n"/>
      <c r="K65" s="1122" t="n"/>
      <c r="L65" s="1122" t="n"/>
      <c r="M65" s="1122" t="n"/>
      <c r="N65" s="1122" t="n"/>
      <c r="O65" s="1122" t="n"/>
      <c r="P65" s="1122" t="n"/>
      <c r="Q65" s="1059" t="n"/>
      <c r="R65" s="1123" t="n"/>
      <c r="S65" s="1124" t="n"/>
      <c r="T65" s="1125" t="n"/>
      <c r="U65" s="1072" t="n"/>
      <c r="V65" s="1059" t="n"/>
      <c r="W65" s="1126">
        <f>AL65+AO65+AR65+AU65+AX65+BA65+BD65+BG65</f>
        <v/>
      </c>
      <c r="X65" s="1125" t="n"/>
      <c r="Y65" s="1127">
        <f>SUM(AC65:AJ65)</f>
        <v/>
      </c>
      <c r="Z65" s="1057" t="n"/>
      <c r="AA65" s="891">
        <f>SUM(AC65:AJ65)</f>
        <v/>
      </c>
      <c r="AB65" s="890" t="n"/>
      <c r="AC65" s="1128" t="n"/>
      <c r="AD65" s="1129" t="n"/>
      <c r="AE65" s="1130" t="n"/>
      <c r="AF65" s="1129" t="n"/>
      <c r="AG65" s="1130" t="n"/>
      <c r="AH65" s="1129" t="n"/>
      <c r="AI65" s="1128" t="n"/>
      <c r="AJ65" s="1131" t="n"/>
      <c r="AK65" s="1067" t="n"/>
      <c r="AL65" s="1068" t="n"/>
      <c r="AM65" s="1069" t="n"/>
      <c r="AN65" s="1070" t="n"/>
      <c r="AO65" s="1067" t="n"/>
      <c r="AP65" s="1069" t="n"/>
      <c r="AQ65" s="1067" t="n"/>
      <c r="AR65" s="1071" t="n"/>
      <c r="AS65" s="1069" t="n"/>
      <c r="AT65" s="1067" t="n"/>
      <c r="AU65" s="1068" t="n"/>
      <c r="AV65" s="1069" t="n"/>
      <c r="AW65" s="1072" t="n"/>
      <c r="AX65" s="1071" t="n"/>
      <c r="AY65" s="1069" t="n"/>
      <c r="AZ65" s="1070" t="n"/>
      <c r="BA65" s="1067" t="n"/>
      <c r="BB65" s="1069" t="n"/>
      <c r="BC65" s="1072" t="n"/>
      <c r="BD65" s="1067" t="n"/>
      <c r="BE65" s="1069" t="n"/>
      <c r="BF65" s="1067" t="n"/>
      <c r="BG65" s="1068" t="n"/>
      <c r="BH65" s="1069" t="n"/>
      <c r="BI65" s="1072" t="n"/>
      <c r="BJ65" s="1071" t="n"/>
      <c r="BK65" s="1069" t="n"/>
      <c r="BL65" s="1072" t="n"/>
      <c r="BM65" s="893">
        <f>AN65+AQ65+AT65+AW65+AZ65+BC65+BF65+BI65+BL65</f>
        <v/>
      </c>
      <c r="BN65" s="104" t="n"/>
      <c r="BO65" s="1132" t="n"/>
      <c r="BP65" s="1125" t="n"/>
      <c r="BQ65" s="836">
        <f>Y65*0.22</f>
        <v/>
      </c>
      <c r="BR65" s="836" t="n"/>
      <c r="BS65" s="837" t="n"/>
      <c r="BT65" s="837" t="n"/>
      <c r="BU65" s="837" t="n"/>
      <c r="BV65" s="837" t="n"/>
    </row>
    <row r="66">
      <c r="A66" s="860" t="inlineStr">
        <is>
          <t>1.7.1</t>
        </is>
      </c>
      <c r="B66" s="104" t="n"/>
      <c r="C66" s="1133" t="inlineStr">
        <is>
          <t>Безопасность жизнедеятельности человека*</t>
        </is>
      </c>
      <c r="D66" s="103" t="n"/>
      <c r="E66" s="103" t="n"/>
      <c r="F66" s="103" t="n"/>
      <c r="G66" s="103" t="n"/>
      <c r="H66" s="103" t="n"/>
      <c r="I66" s="103" t="n"/>
      <c r="J66" s="103" t="n"/>
      <c r="K66" s="103" t="n"/>
      <c r="L66" s="103" t="n"/>
      <c r="M66" s="103" t="n"/>
      <c r="N66" s="103" t="n"/>
      <c r="O66" s="103" t="n"/>
      <c r="P66" s="103" t="n"/>
      <c r="Q66" s="779" t="n"/>
      <c r="R66" s="878" t="n"/>
      <c r="S66" s="1134" t="n"/>
      <c r="T66" s="875" t="n"/>
      <c r="U66" s="1135" t="n">
        <v>5</v>
      </c>
      <c r="V66" s="875" t="n"/>
      <c r="W66" s="1017" t="n">
        <v>108</v>
      </c>
      <c r="X66" s="875" t="n"/>
      <c r="Y66" s="1018" t="n">
        <v>72</v>
      </c>
      <c r="Z66" s="890" t="n"/>
      <c r="AA66" s="1011">
        <f>SUM(AC66:AJ66)</f>
        <v/>
      </c>
      <c r="AB66" s="890" t="n"/>
      <c r="AC66" s="864" t="n">
        <v>8</v>
      </c>
      <c r="AD66" s="104" t="n"/>
      <c r="AE66" s="105" t="n">
        <v>4</v>
      </c>
      <c r="AF66" s="104" t="n"/>
      <c r="AG66" s="105" t="n">
        <v>4</v>
      </c>
      <c r="AH66" s="104" t="n"/>
      <c r="AI66" s="1019" t="n"/>
      <c r="AJ66" s="779" t="n"/>
      <c r="AK66" s="873" t="n"/>
      <c r="AL66" s="68" t="n"/>
      <c r="AM66" s="866" t="n"/>
      <c r="AN66" s="66" t="n"/>
      <c r="AO66" s="873" t="n"/>
      <c r="AP66" s="866" t="n"/>
      <c r="AQ66" s="1136" t="n"/>
      <c r="AR66" s="961" t="n"/>
      <c r="AS66" s="869" t="n"/>
      <c r="AT66" s="868" t="n"/>
      <c r="AU66" s="871" t="n"/>
      <c r="AV66" s="869" t="n">
        <v>4</v>
      </c>
      <c r="AW66" s="1137" t="n"/>
      <c r="AX66" s="1020" t="n">
        <v>108</v>
      </c>
      <c r="AY66" s="866" t="n">
        <v>12</v>
      </c>
      <c r="AZ66" s="66" t="n">
        <v>3</v>
      </c>
      <c r="BA66" s="873" t="n"/>
      <c r="BB66" s="866" t="n"/>
      <c r="BC66" s="796" t="n"/>
      <c r="BD66" s="873" t="n"/>
      <c r="BE66" s="866" t="n"/>
      <c r="BF66" s="873" t="n"/>
      <c r="BG66" s="68" t="n"/>
      <c r="BH66" s="866" t="n"/>
      <c r="BI66" s="796" t="n"/>
      <c r="BJ66" s="1020" t="n"/>
      <c r="BK66" s="866" t="n"/>
      <c r="BL66" s="796" t="n"/>
      <c r="BM66" s="865">
        <f>AN66+AQ66+AT66+AW66+AZ66+BC66+BF66+BI66+BL66</f>
        <v/>
      </c>
      <c r="BN66" s="104" t="n"/>
      <c r="BO66" s="874" t="inlineStr">
        <is>
          <t>БЖД</t>
        </is>
      </c>
      <c r="BP66" s="875" t="n"/>
      <c r="BQ66" s="758">
        <f>Y66*0.22</f>
        <v/>
      </c>
      <c r="BR66" s="758" t="n"/>
      <c r="BS66" s="759" t="n"/>
      <c r="BT66" s="759" t="n"/>
      <c r="BU66" s="759" t="n"/>
      <c r="BV66" s="759" t="n"/>
    </row>
    <row r="67">
      <c r="A67" s="970" t="inlineStr">
        <is>
          <t>1.7.2</t>
        </is>
      </c>
      <c r="B67" s="104" t="n"/>
      <c r="C67" s="1005" t="inlineStr">
        <is>
          <t>Промышленная экология</t>
        </is>
      </c>
      <c r="D67" s="103" t="n"/>
      <c r="E67" s="103" t="n"/>
      <c r="F67" s="103" t="n"/>
      <c r="G67" s="103" t="n"/>
      <c r="H67" s="103" t="n"/>
      <c r="I67" s="103" t="n"/>
      <c r="J67" s="103" t="n"/>
      <c r="K67" s="103" t="n"/>
      <c r="L67" s="103" t="n"/>
      <c r="M67" s="103" t="n"/>
      <c r="N67" s="103" t="n"/>
      <c r="O67" s="103" t="n"/>
      <c r="P67" s="103" t="n"/>
      <c r="Q67" s="779" t="n"/>
      <c r="R67" s="1023" t="n"/>
      <c r="S67" s="1024" t="n"/>
      <c r="T67" s="890" t="n"/>
      <c r="U67" s="1077" t="n">
        <v>9</v>
      </c>
      <c r="V67" s="779" t="n"/>
      <c r="W67" s="1138" t="n">
        <v>108</v>
      </c>
      <c r="X67" s="890" t="n"/>
      <c r="Y67" s="1139" t="n">
        <v>54</v>
      </c>
      <c r="Z67" s="881" t="n"/>
      <c r="AA67" s="891" t="n">
        <v>12</v>
      </c>
      <c r="AB67" s="890" t="n"/>
      <c r="AC67" s="1078" t="n">
        <v>8</v>
      </c>
      <c r="AD67" s="104" t="n"/>
      <c r="AE67" s="1025" t="n"/>
      <c r="AF67" s="104" t="n"/>
      <c r="AG67" s="1025" t="n">
        <v>4</v>
      </c>
      <c r="AH67" s="104" t="n"/>
      <c r="AI67" s="1079" t="n"/>
      <c r="AJ67" s="779" t="n"/>
      <c r="AK67" s="886" t="n"/>
      <c r="AL67" s="896" t="n"/>
      <c r="AM67" s="897" t="n"/>
      <c r="AN67" s="898" t="n"/>
      <c r="AO67" s="886" t="n"/>
      <c r="AP67" s="897" t="n"/>
      <c r="AQ67" s="886" t="n"/>
      <c r="AR67" s="899" t="n"/>
      <c r="AS67" s="897" t="n"/>
      <c r="AT67" s="886" t="n"/>
      <c r="AU67" s="896" t="n"/>
      <c r="AV67" s="897" t="n"/>
      <c r="AW67" s="886" t="n"/>
      <c r="AX67" s="899" t="n"/>
      <c r="AY67" s="897" t="n"/>
      <c r="AZ67" s="898" t="n"/>
      <c r="BA67" s="886" t="n"/>
      <c r="BB67" s="897" t="n"/>
      <c r="BC67" s="887" t="n"/>
      <c r="BD67" s="886" t="n"/>
      <c r="BE67" s="897" t="n"/>
      <c r="BF67" s="886" t="n"/>
      <c r="BG67" s="896" t="n"/>
      <c r="BH67" s="897" t="n">
        <v>4</v>
      </c>
      <c r="BI67" s="887" t="n"/>
      <c r="BJ67" s="899" t="n">
        <v>108</v>
      </c>
      <c r="BK67" s="897" t="n">
        <v>8</v>
      </c>
      <c r="BL67" s="887" t="n">
        <v>3</v>
      </c>
      <c r="BM67" s="1140" t="n">
        <v>3</v>
      </c>
      <c r="BN67" s="104" t="n"/>
      <c r="BO67" s="949" t="n"/>
      <c r="BP67" s="881" t="n"/>
      <c r="BQ67" s="836">
        <f>Y67*0.22</f>
        <v/>
      </c>
      <c r="BR67" s="836" t="n"/>
      <c r="BS67" s="837" t="n"/>
      <c r="BT67" s="837" t="n"/>
      <c r="BU67" s="837" t="n"/>
      <c r="BV67" s="837" t="n"/>
    </row>
    <row r="68">
      <c r="A68" s="1119" t="inlineStr">
        <is>
          <t>1.7.3</t>
        </is>
      </c>
      <c r="B68" s="70" t="n"/>
      <c r="C68" s="1141" t="inlineStr">
        <is>
          <t>Охрана труда на издательско-полиграфических предприятиях</t>
        </is>
      </c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761" t="n"/>
      <c r="R68" s="1142" t="n"/>
      <c r="S68" s="1143" t="n"/>
      <c r="T68" s="846" t="n"/>
      <c r="U68" s="1144" t="n">
        <v>8</v>
      </c>
      <c r="V68" s="846" t="n"/>
      <c r="W68" s="845" t="n">
        <v>108</v>
      </c>
      <c r="X68" s="846" t="n"/>
      <c r="Y68" s="847" t="n">
        <v>54</v>
      </c>
      <c r="Z68" s="848" t="n"/>
      <c r="AA68" s="1145">
        <f>SUM(AC68:AJ68)</f>
        <v/>
      </c>
      <c r="AB68" s="848" t="n"/>
      <c r="AC68" s="852" t="n">
        <v>8</v>
      </c>
      <c r="AD68" s="70" t="n"/>
      <c r="AE68" s="951" t="n">
        <v>4</v>
      </c>
      <c r="AF68" s="70" t="n"/>
      <c r="AG68" s="951" t="n"/>
      <c r="AH68" s="70" t="n"/>
      <c r="AI68" s="854" t="n"/>
      <c r="AJ68" s="761" t="n"/>
      <c r="AK68" s="843" t="n"/>
      <c r="AL68" s="855" t="n"/>
      <c r="AM68" s="856" t="n"/>
      <c r="AN68" s="857" t="n"/>
      <c r="AO68" s="843" t="n"/>
      <c r="AP68" s="856" t="n"/>
      <c r="AQ68" s="843" t="n"/>
      <c r="AR68" s="841">
        <f>AT68*36</f>
        <v/>
      </c>
      <c r="AS68" s="856" t="n"/>
      <c r="AT68" s="843" t="n"/>
      <c r="AU68" s="855" t="n"/>
      <c r="AV68" s="856" t="n"/>
      <c r="AW68" s="844" t="n"/>
      <c r="AX68" s="841" t="n"/>
      <c r="AY68" s="856" t="n"/>
      <c r="AZ68" s="857" t="n"/>
      <c r="BA68" s="843" t="n"/>
      <c r="BB68" s="856" t="n"/>
      <c r="BC68" s="844" t="n"/>
      <c r="BD68" s="843" t="n"/>
      <c r="BE68" s="856" t="n">
        <v>4</v>
      </c>
      <c r="BF68" s="843" t="n"/>
      <c r="BG68" s="855" t="n">
        <v>108</v>
      </c>
      <c r="BH68" s="856" t="n">
        <v>8</v>
      </c>
      <c r="BI68" s="844" t="n">
        <v>3</v>
      </c>
      <c r="BJ68" s="841" t="n"/>
      <c r="BK68" s="856" t="n"/>
      <c r="BL68" s="844" t="n"/>
      <c r="BM68" s="852">
        <f>AN68+AQ68+AT68+AW68+AZ68+BC68+BF68+BI68+BL68</f>
        <v/>
      </c>
      <c r="BN68" s="70" t="n"/>
      <c r="BO68" s="859" t="n"/>
      <c r="BP68" s="846" t="n"/>
      <c r="BQ68" s="836">
        <f>Y68*0.22</f>
        <v/>
      </c>
      <c r="BR68" s="836" t="n"/>
      <c r="BS68" s="837" t="n"/>
      <c r="BT68" s="837" t="n"/>
      <c r="BU68" s="837" t="n"/>
      <c r="BV68" s="837" t="n"/>
    </row>
    <row r="69">
      <c r="A69" s="811" t="inlineStr">
        <is>
          <t>2</t>
        </is>
      </c>
      <c r="B69" s="812" t="n"/>
      <c r="C69" s="813" t="inlineStr">
        <is>
          <t>Компонент учреждения  образования</t>
        </is>
      </c>
      <c r="D69" s="814" t="n"/>
      <c r="E69" s="814" t="n"/>
      <c r="F69" s="814" t="n"/>
      <c r="G69" s="814" t="n"/>
      <c r="H69" s="814" t="n"/>
      <c r="I69" s="814" t="n"/>
      <c r="J69" s="814" t="n"/>
      <c r="K69" s="814" t="n"/>
      <c r="L69" s="814" t="n"/>
      <c r="M69" s="814" t="n"/>
      <c r="N69" s="814" t="n"/>
      <c r="O69" s="814" t="n"/>
      <c r="P69" s="814" t="n"/>
      <c r="Q69" s="815" t="n"/>
      <c r="R69" s="816" t="n"/>
      <c r="S69" s="817" t="n"/>
      <c r="T69" s="818" t="n"/>
      <c r="U69" s="819" t="n"/>
      <c r="V69" s="815" t="n"/>
      <c r="W69" s="820">
        <f>SUM(W70:X112)</f>
        <v/>
      </c>
      <c r="X69" s="814" t="n"/>
      <c r="Y69" s="821">
        <f>SUM(Y70:Z112)</f>
        <v/>
      </c>
      <c r="Z69" s="818" t="n"/>
      <c r="AA69" s="822">
        <f>SUM(AA70:AB112)</f>
        <v/>
      </c>
      <c r="AB69" s="818" t="n"/>
      <c r="AC69" s="1146">
        <f>SUM(AC70:AD112)</f>
        <v/>
      </c>
      <c r="AD69" s="812" t="n"/>
      <c r="AE69" s="825">
        <f>SUM(AE70:AF112)</f>
        <v/>
      </c>
      <c r="AF69" s="824" t="n"/>
      <c r="AG69" s="825">
        <f>SUM(AG70:AH112)</f>
        <v/>
      </c>
      <c r="AH69" s="824" t="n"/>
      <c r="AI69" s="1147">
        <f>SUM(AI70:AJ112)</f>
        <v/>
      </c>
      <c r="AJ69" s="815" t="n"/>
      <c r="AK69" s="826">
        <f>SUM(AK70:AK112)</f>
        <v/>
      </c>
      <c r="AL69" s="826">
        <f>SUM(AL70:AL112)</f>
        <v/>
      </c>
      <c r="AM69" s="827">
        <f>SUM(AM70:AM112)</f>
        <v/>
      </c>
      <c r="AN69" s="828">
        <f>SUM(AN70:AN112)</f>
        <v/>
      </c>
      <c r="AO69" s="829">
        <f>SUM(AO70:AO112)</f>
        <v/>
      </c>
      <c r="AP69" s="827">
        <f>SUM(AP70:AP112)</f>
        <v/>
      </c>
      <c r="AQ69" s="829">
        <f>SUM(AQ70:AQ112)</f>
        <v/>
      </c>
      <c r="AR69" s="830">
        <f>SUM(AR70:AR112)</f>
        <v/>
      </c>
      <c r="AS69" s="827">
        <f>SUM(AS70:AS112)</f>
        <v/>
      </c>
      <c r="AT69" s="829">
        <f>SUM(AT70:AT112)</f>
        <v/>
      </c>
      <c r="AU69" s="826">
        <f>SUM(AU70:AU112)</f>
        <v/>
      </c>
      <c r="AV69" s="827">
        <f>SUM(AV70:AV112)</f>
        <v/>
      </c>
      <c r="AW69" s="831">
        <f>SUM(AW70:AW112)</f>
        <v/>
      </c>
      <c r="AX69" s="830">
        <f>SUM(AX70:AX112)</f>
        <v/>
      </c>
      <c r="AY69" s="827">
        <f>SUM(AY70:AY112)</f>
        <v/>
      </c>
      <c r="AZ69" s="828">
        <f>SUM(AZ70:AZ112)</f>
        <v/>
      </c>
      <c r="BA69" s="829">
        <f>SUM(BA70:BA112)</f>
        <v/>
      </c>
      <c r="BB69" s="827">
        <f>SUM(BB70:BB112)</f>
        <v/>
      </c>
      <c r="BC69" s="831">
        <f>SUM(BC70:BC112)</f>
        <v/>
      </c>
      <c r="BD69" s="829">
        <f>SUM(BD70:BD112)</f>
        <v/>
      </c>
      <c r="BE69" s="827">
        <f>SUM(BE70:BE112)</f>
        <v/>
      </c>
      <c r="BF69" s="829">
        <f>SUM(BF70:BF112)</f>
        <v/>
      </c>
      <c r="BG69" s="826">
        <f>SUM(BG70:BG112)</f>
        <v/>
      </c>
      <c r="BH69" s="827">
        <f>SUM(BH70:BH112)</f>
        <v/>
      </c>
      <c r="BI69" s="829">
        <f>SUM(BI70:BI112)</f>
        <v/>
      </c>
      <c r="BJ69" s="830">
        <f>SUM(BJ70:BJ112)</f>
        <v/>
      </c>
      <c r="BK69" s="827">
        <f>SUM(BK70:BK112)</f>
        <v/>
      </c>
      <c r="BL69" s="831">
        <f>SUM(BL70:BL112)</f>
        <v/>
      </c>
      <c r="BM69" s="1148">
        <f>AN69+AQ69+AT69+AW69+AZ69+BC69+BF69+BI69+BL69</f>
        <v/>
      </c>
      <c r="BN69" s="812" t="n"/>
      <c r="BO69" s="1149" t="n"/>
      <c r="BP69" s="824" t="n"/>
      <c r="BQ69" s="758">
        <f>Y69*0.22</f>
        <v/>
      </c>
      <c r="BR69" s="758" t="n"/>
      <c r="BS69" s="759" t="n"/>
      <c r="BT69" s="759" t="n"/>
      <c r="BU69" s="759" t="n"/>
      <c r="BV69" s="759" t="n"/>
    </row>
    <row r="70">
      <c r="A70" s="838" t="inlineStr">
        <is>
          <t>2.1</t>
        </is>
      </c>
      <c r="B70" s="70" t="n"/>
      <c r="C70" s="990" t="inlineStr">
        <is>
          <t>Социально-гуманитарный модуль 2</t>
        </is>
      </c>
      <c r="D70" s="767" t="n"/>
      <c r="E70" s="767" t="n"/>
      <c r="F70" s="767" t="n"/>
      <c r="G70" s="767" t="n"/>
      <c r="H70" s="767" t="n"/>
      <c r="I70" s="767" t="n"/>
      <c r="J70" s="767" t="n"/>
      <c r="K70" s="767" t="n"/>
      <c r="L70" s="767" t="n"/>
      <c r="M70" s="767" t="n"/>
      <c r="N70" s="767" t="n"/>
      <c r="O70" s="767" t="n"/>
      <c r="P70" s="767" t="n"/>
      <c r="Q70" s="768" t="n"/>
      <c r="R70" s="991" t="n"/>
      <c r="S70" s="992" t="n"/>
      <c r="T70" s="993" t="n"/>
      <c r="U70" s="1092" t="n"/>
      <c r="V70" s="1086" t="n"/>
      <c r="W70" s="1087">
        <f>AL70+AO70+AR70+AU70+AX70+BA70+BD70+BG70</f>
        <v/>
      </c>
      <c r="X70" s="1088" t="n"/>
      <c r="Y70" s="1089">
        <f>SUM(AC70:AJ70)</f>
        <v/>
      </c>
      <c r="Z70" s="850" t="n"/>
      <c r="AA70" s="849">
        <f>SUM(AC70:AJ70)</f>
        <v/>
      </c>
      <c r="AB70" s="850" t="n"/>
      <c r="AC70" s="1150" t="n"/>
      <c r="AD70" s="858" t="n"/>
      <c r="AE70" s="1151" t="n"/>
      <c r="AF70" s="858" t="n"/>
      <c r="AG70" s="1151" t="n"/>
      <c r="AH70" s="858" t="n"/>
      <c r="AI70" s="1150" t="n"/>
      <c r="AJ70" s="1091" t="n"/>
      <c r="AK70" s="1092" t="n"/>
      <c r="AL70" s="1093">
        <f>AN70*36</f>
        <v/>
      </c>
      <c r="AM70" s="1152" t="n"/>
      <c r="AN70" s="1153" t="n"/>
      <c r="AO70" s="1092">
        <f>AQ70*36</f>
        <v/>
      </c>
      <c r="AP70" s="1152" t="n"/>
      <c r="AQ70" s="1154" t="n"/>
      <c r="AR70" s="992">
        <f>AT70*36</f>
        <v/>
      </c>
      <c r="AS70" s="1152" t="n"/>
      <c r="AT70" s="1154" t="n"/>
      <c r="AU70" s="1093">
        <f>AW70*36</f>
        <v/>
      </c>
      <c r="AV70" s="1152" t="n"/>
      <c r="AW70" s="1155" t="n"/>
      <c r="AX70" s="992">
        <f>AZ70*36</f>
        <v/>
      </c>
      <c r="AY70" s="1152" t="n"/>
      <c r="AZ70" s="1153" t="n"/>
      <c r="BA70" s="1092">
        <f>BC70*36</f>
        <v/>
      </c>
      <c r="BB70" s="1152" t="n"/>
      <c r="BC70" s="1155" t="n"/>
      <c r="BD70" s="1092">
        <f>BF70*36</f>
        <v/>
      </c>
      <c r="BE70" s="1152" t="n"/>
      <c r="BF70" s="1154" t="n"/>
      <c r="BG70" s="1156" t="n"/>
      <c r="BH70" s="1152" t="n"/>
      <c r="BI70" s="1155" t="n"/>
      <c r="BJ70" s="992">
        <f>BL70*36</f>
        <v/>
      </c>
      <c r="BK70" s="1152" t="n"/>
      <c r="BL70" s="1155" t="n"/>
      <c r="BM70" s="858">
        <f>AN70+AQ70+AT70+AW70+AZ70+BC70+BF70+BI70+BL70</f>
        <v/>
      </c>
      <c r="BN70" s="204" t="n"/>
      <c r="BO70" s="1157" t="n"/>
      <c r="BP70" s="1088" t="n"/>
      <c r="BQ70" s="836">
        <f>Y70*0.22</f>
        <v/>
      </c>
      <c r="BR70" s="836" t="n"/>
      <c r="BS70" s="837" t="n"/>
      <c r="BT70" s="837" t="n"/>
      <c r="BU70" s="837" t="n"/>
      <c r="BV70" s="837" t="n"/>
    </row>
    <row r="71">
      <c r="A71" s="1158" t="inlineStr">
        <is>
          <t>2.1.1</t>
        </is>
      </c>
      <c r="B71" s="1159" t="n"/>
      <c r="C71" s="1160" t="inlineStr">
        <is>
          <t>Личностно-профессиональное развитие специалиста/ Культурология</t>
        </is>
      </c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1029" t="n"/>
      <c r="R71" s="6" t="n"/>
      <c r="S71" s="67" t="n"/>
      <c r="T71" s="104" t="n"/>
      <c r="U71" s="1161" t="n">
        <v>4</v>
      </c>
      <c r="V71" s="1162" t="inlineStr">
        <is>
          <t>д</t>
        </is>
      </c>
      <c r="W71" s="864" t="n">
        <v>72</v>
      </c>
      <c r="X71" s="104" t="n"/>
      <c r="Y71" s="1163" t="n">
        <v>36</v>
      </c>
      <c r="Z71" s="881" t="n"/>
      <c r="AA71" s="865">
        <f>SUM(AC71:AJ71)</f>
        <v/>
      </c>
      <c r="AB71" s="104" t="n"/>
      <c r="AC71" s="105" t="n">
        <v>6</v>
      </c>
      <c r="AD71" s="104" t="n"/>
      <c r="AE71" s="105" t="n"/>
      <c r="AF71" s="104" t="n"/>
      <c r="AG71" s="105" t="n"/>
      <c r="AH71" s="104" t="n"/>
      <c r="AI71" s="105" t="n">
        <v>2</v>
      </c>
      <c r="AJ71" s="104" t="n"/>
      <c r="AK71" s="863" t="n"/>
      <c r="AL71" s="68" t="n"/>
      <c r="AM71" s="866" t="n"/>
      <c r="AN71" s="66" t="n"/>
      <c r="AO71" s="68" t="n"/>
      <c r="AP71" s="866" t="n"/>
      <c r="AQ71" s="867" t="n"/>
      <c r="AR71" s="868" t="n"/>
      <c r="AS71" s="869" t="n">
        <v>2</v>
      </c>
      <c r="AT71" s="870" t="n"/>
      <c r="AU71" s="871" t="n">
        <v>72</v>
      </c>
      <c r="AV71" s="869" t="n">
        <v>6</v>
      </c>
      <c r="AW71" s="868" t="n">
        <v>2</v>
      </c>
      <c r="AX71" s="872" t="n"/>
      <c r="AY71" s="866" t="n"/>
      <c r="AZ71" s="66" t="n"/>
      <c r="BA71" s="68" t="n"/>
      <c r="BB71" s="866" t="n"/>
      <c r="BC71" s="867" t="n"/>
      <c r="BD71" s="128" t="n"/>
      <c r="BE71" s="1040" t="n"/>
      <c r="BF71" s="128" t="n"/>
      <c r="BG71" s="801" t="n"/>
      <c r="BH71" s="1040" t="n"/>
      <c r="BI71" s="810" t="n"/>
      <c r="BJ71" s="809" t="n"/>
      <c r="BK71" s="1040" t="n"/>
      <c r="BL71" s="810" t="n"/>
      <c r="BM71" s="865">
        <f>AN71+AQ71+AT71+AW71+AZ71+BC71+BF71+BI71+BL71</f>
        <v/>
      </c>
      <c r="BN71" s="104" t="n"/>
      <c r="BO71" s="1164" t="inlineStr">
        <is>
          <t>ИБиП</t>
        </is>
      </c>
      <c r="BP71" s="881" t="n"/>
      <c r="BQ71" s="758">
        <f>Y71*0.22</f>
        <v/>
      </c>
      <c r="BR71" s="758" t="n"/>
      <c r="BS71" s="759" t="n"/>
      <c r="BT71" s="759" t="n"/>
      <c r="BU71" s="759" t="n"/>
      <c r="BV71" s="759" t="n"/>
    </row>
    <row r="72">
      <c r="A72" s="1165" t="inlineStr">
        <is>
          <t>2.1.2</t>
        </is>
      </c>
      <c r="B72" s="1159" t="n"/>
      <c r="C72" s="1166" t="inlineStr">
        <is>
          <t>Политология</t>
        </is>
      </c>
      <c r="D72" s="103" t="n"/>
      <c r="E72" s="103" t="n"/>
      <c r="F72" s="103" t="n"/>
      <c r="G72" s="103" t="n"/>
      <c r="H72" s="103" t="n"/>
      <c r="I72" s="103" t="n"/>
      <c r="J72" s="103" t="n"/>
      <c r="K72" s="103" t="n"/>
      <c r="L72" s="103" t="n"/>
      <c r="M72" s="103" t="n"/>
      <c r="N72" s="103" t="n"/>
      <c r="O72" s="103" t="n"/>
      <c r="P72" s="103" t="n"/>
      <c r="Q72" s="779" t="n"/>
      <c r="R72" s="1167" t="n"/>
      <c r="S72" s="1168" t="n"/>
      <c r="T72" s="104" t="n"/>
      <c r="U72" s="1169" t="n">
        <v>9</v>
      </c>
      <c r="V72" s="1170" t="inlineStr">
        <is>
          <t>д</t>
        </is>
      </c>
      <c r="W72" s="893" t="n">
        <v>72</v>
      </c>
      <c r="X72" s="104" t="n"/>
      <c r="Y72" s="1171" t="n">
        <v>36</v>
      </c>
      <c r="Z72" s="881" t="n"/>
      <c r="AA72" s="893">
        <f>SUM(AC72:AJ72)</f>
        <v/>
      </c>
      <c r="AB72" s="104" t="n"/>
      <c r="AC72" s="1025" t="n">
        <v>6</v>
      </c>
      <c r="AD72" s="104" t="n"/>
      <c r="AE72" s="1025" t="n"/>
      <c r="AF72" s="104" t="n"/>
      <c r="AG72" s="1025" t="n"/>
      <c r="AH72" s="104" t="n"/>
      <c r="AI72" s="1025" t="n">
        <v>2</v>
      </c>
      <c r="AJ72" s="104" t="n"/>
      <c r="AK72" s="1172" t="n"/>
      <c r="AL72" s="896" t="n"/>
      <c r="AM72" s="897" t="n"/>
      <c r="AN72" s="898" t="n"/>
      <c r="AO72" s="896" t="n"/>
      <c r="AP72" s="897" t="n"/>
      <c r="AQ72" s="1173" t="n"/>
      <c r="AR72" s="884" t="n"/>
      <c r="AS72" s="897" t="n"/>
      <c r="AT72" s="898" t="n"/>
      <c r="AU72" s="896" t="n"/>
      <c r="AV72" s="897" t="n"/>
      <c r="AW72" s="1173" t="n"/>
      <c r="AX72" s="884" t="n"/>
      <c r="AY72" s="897" t="n"/>
      <c r="AZ72" s="898" t="n"/>
      <c r="BA72" s="896" t="n"/>
      <c r="BB72" s="897" t="n"/>
      <c r="BC72" s="1173" t="n"/>
      <c r="BD72" s="886">
        <f>BF72*36</f>
        <v/>
      </c>
      <c r="BE72" s="897" t="n"/>
      <c r="BF72" s="886" t="n"/>
      <c r="BG72" s="896" t="n"/>
      <c r="BH72" s="897" t="n">
        <v>2</v>
      </c>
      <c r="BI72" s="887" t="n"/>
      <c r="BJ72" s="899" t="n">
        <v>72</v>
      </c>
      <c r="BK72" s="897" t="n">
        <v>6</v>
      </c>
      <c r="BL72" s="887" t="n">
        <v>2</v>
      </c>
      <c r="BM72" s="893">
        <f>AN72+AQ72+AT72+AW72+AZ72+BC72+BF72+BI72+BL72</f>
        <v/>
      </c>
      <c r="BN72" s="104" t="n"/>
      <c r="BO72" s="905" t="n"/>
      <c r="BP72" s="875" t="n"/>
      <c r="BQ72" s="836">
        <f>Y72*0.22</f>
        <v/>
      </c>
      <c r="BR72" s="836" t="n"/>
      <c r="BS72" s="837" t="n"/>
      <c r="BT72" s="837" t="n"/>
      <c r="BU72" s="837" t="n"/>
      <c r="BV72" s="837" t="n"/>
    </row>
    <row r="73">
      <c r="A73" s="1158" t="inlineStr">
        <is>
          <t>2.1.3</t>
        </is>
      </c>
      <c r="B73" s="1159" t="n"/>
      <c r="C73" s="1174" t="inlineStr">
        <is>
          <t xml:space="preserve">Основы права </t>
        </is>
      </c>
      <c r="D73" s="103" t="n"/>
      <c r="E73" s="103" t="n"/>
      <c r="F73" s="103" t="n"/>
      <c r="G73" s="103" t="n"/>
      <c r="H73" s="103" t="n"/>
      <c r="I73" s="103" t="n"/>
      <c r="J73" s="103" t="n"/>
      <c r="K73" s="103" t="n"/>
      <c r="L73" s="103" t="n"/>
      <c r="M73" s="103" t="n"/>
      <c r="N73" s="103" t="n"/>
      <c r="O73" s="103" t="n"/>
      <c r="P73" s="103" t="n"/>
      <c r="Q73" s="972" t="n"/>
      <c r="R73" s="878" t="n"/>
      <c r="S73" s="67" t="n"/>
      <c r="T73" s="104" t="n"/>
      <c r="U73" s="1175" t="n">
        <v>4</v>
      </c>
      <c r="V73" s="1112" t="inlineStr">
        <is>
          <t>д</t>
        </is>
      </c>
      <c r="W73" s="864" t="n">
        <v>72</v>
      </c>
      <c r="X73" s="104" t="n"/>
      <c r="Y73" s="1163" t="n">
        <v>36</v>
      </c>
      <c r="Z73" s="881" t="n"/>
      <c r="AA73" s="864">
        <f>SUM(AC73:AJ73)</f>
        <v/>
      </c>
      <c r="AB73" s="104" t="n"/>
      <c r="AC73" s="105" t="n">
        <v>6</v>
      </c>
      <c r="AD73" s="104" t="n"/>
      <c r="AE73" s="105" t="n"/>
      <c r="AF73" s="104" t="n"/>
      <c r="AG73" s="105" t="n"/>
      <c r="AH73" s="104" t="n"/>
      <c r="AI73" s="105" t="n">
        <v>2</v>
      </c>
      <c r="AJ73" s="104" t="n"/>
      <c r="AK73" s="863" t="n"/>
      <c r="AL73" s="68" t="n"/>
      <c r="AM73" s="866" t="n"/>
      <c r="AN73" s="66" t="n"/>
      <c r="AO73" s="68" t="n"/>
      <c r="AP73" s="866" t="n"/>
      <c r="AQ73" s="867" t="n"/>
      <c r="AR73" s="868" t="n"/>
      <c r="AS73" s="869" t="n">
        <v>2</v>
      </c>
      <c r="AT73" s="870" t="n"/>
      <c r="AU73" s="871" t="n">
        <v>72</v>
      </c>
      <c r="AV73" s="869" t="n">
        <v>6</v>
      </c>
      <c r="AW73" s="868" t="n">
        <v>2</v>
      </c>
      <c r="AX73" s="872" t="n"/>
      <c r="AY73" s="866" t="n"/>
      <c r="AZ73" s="66" t="n"/>
      <c r="BA73" s="68" t="n"/>
      <c r="BB73" s="866" t="n"/>
      <c r="BC73" s="867" t="n"/>
      <c r="BD73" s="873" t="n"/>
      <c r="BE73" s="866" t="n"/>
      <c r="BF73" s="66" t="n"/>
      <c r="BG73" s="68" t="n"/>
      <c r="BH73" s="866" t="n"/>
      <c r="BI73" s="873" t="n"/>
      <c r="BJ73" s="872" t="n"/>
      <c r="BK73" s="866" t="n"/>
      <c r="BL73" s="867" t="n"/>
      <c r="BM73" s="865">
        <f>AN73+AQ73+AT73+AW73+AZ73+BC73+BF73+BI73+BL73</f>
        <v/>
      </c>
      <c r="BN73" s="104" t="n"/>
      <c r="BO73" s="1164" t="inlineStr">
        <is>
          <t>ФиП</t>
        </is>
      </c>
      <c r="BP73" s="881" t="n"/>
      <c r="BQ73" s="921">
        <f>Y73*0.22</f>
        <v/>
      </c>
      <c r="BR73" s="758" t="inlineStr">
        <is>
          <t>перенести на 6 семестр</t>
        </is>
      </c>
      <c r="BS73" s="759" t="n"/>
      <c r="BT73" s="759" t="n"/>
      <c r="BU73" s="759" t="n"/>
      <c r="BV73" s="759" t="n"/>
    </row>
    <row r="74">
      <c r="A74" s="1176" t="inlineStr">
        <is>
          <t>2.2</t>
        </is>
      </c>
      <c r="B74" s="1159" t="n"/>
      <c r="C74" s="839" t="inlineStr">
        <is>
          <t>Модуль "Организация издательского дела"</t>
        </is>
      </c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761" t="n"/>
      <c r="R74" s="840" t="n"/>
      <c r="S74" s="841" t="n"/>
      <c r="T74" s="842" t="n"/>
      <c r="U74" s="843" t="n"/>
      <c r="V74" s="844" t="n"/>
      <c r="W74" s="845">
        <f>AL74+AO74+AR74+AU74+AX74+BA74+BD74+BG74</f>
        <v/>
      </c>
      <c r="X74" s="846" t="n"/>
      <c r="Y74" s="847">
        <f>SUM(AC74:AJ74)</f>
        <v/>
      </c>
      <c r="Z74" s="848" t="n"/>
      <c r="AA74" s="891">
        <f>SUM(AC74:AJ74)</f>
        <v/>
      </c>
      <c r="AB74" s="890" t="n"/>
      <c r="AC74" s="851" t="n"/>
      <c r="AD74" s="852" t="n"/>
      <c r="AE74" s="853" t="n"/>
      <c r="AF74" s="852" t="n"/>
      <c r="AG74" s="853" t="n"/>
      <c r="AH74" s="852" t="n"/>
      <c r="AI74" s="851" t="n"/>
      <c r="AJ74" s="854" t="n"/>
      <c r="AK74" s="843" t="n"/>
      <c r="AL74" s="855">
        <f>AN74*36</f>
        <v/>
      </c>
      <c r="AM74" s="856" t="n"/>
      <c r="AN74" s="857" t="n"/>
      <c r="AO74" s="843">
        <f>AQ74*36</f>
        <v/>
      </c>
      <c r="AP74" s="856" t="n"/>
      <c r="AQ74" s="843" t="n"/>
      <c r="AR74" s="841">
        <f>AT74*36</f>
        <v/>
      </c>
      <c r="AS74" s="856" t="n"/>
      <c r="AT74" s="843" t="n"/>
      <c r="AU74" s="855">
        <f>AW74*36</f>
        <v/>
      </c>
      <c r="AV74" s="856" t="n"/>
      <c r="AW74" s="844" t="n"/>
      <c r="AX74" s="841">
        <f>AZ74*36</f>
        <v/>
      </c>
      <c r="AY74" s="856" t="n"/>
      <c r="AZ74" s="857" t="n"/>
      <c r="BA74" s="843">
        <f>BC74*36</f>
        <v/>
      </c>
      <c r="BB74" s="856" t="n"/>
      <c r="BC74" s="844" t="n"/>
      <c r="BD74" s="843">
        <f>BF74*36</f>
        <v/>
      </c>
      <c r="BE74" s="856" t="n"/>
      <c r="BF74" s="843" t="n"/>
      <c r="BG74" s="855" t="n"/>
      <c r="BH74" s="856" t="n"/>
      <c r="BI74" s="844" t="n"/>
      <c r="BJ74" s="841" t="n"/>
      <c r="BK74" s="856" t="n"/>
      <c r="BL74" s="844" t="n"/>
      <c r="BM74" s="893">
        <f>AN74+AQ74+AT74+AW74+AZ74+BC74+BF74+BI74+BL74</f>
        <v/>
      </c>
      <c r="BN74" s="104" t="n"/>
      <c r="BO74" s="1177" t="n"/>
      <c r="BP74" s="1003" t="n"/>
      <c r="BQ74" s="836">
        <f>Y74*0.22</f>
        <v/>
      </c>
      <c r="BR74" s="836" t="n"/>
      <c r="BS74" s="837" t="n"/>
      <c r="BT74" s="837" t="n"/>
      <c r="BU74" s="837" t="n"/>
      <c r="BV74" s="837" t="n"/>
    </row>
    <row r="75">
      <c r="A75" s="1165" t="inlineStr">
        <is>
          <t>2.2.1</t>
        </is>
      </c>
      <c r="B75" s="1159" t="n"/>
      <c r="C75" s="1118" t="inlineStr">
        <is>
          <t>Маркетинг в издательском деле</t>
        </is>
      </c>
      <c r="D75" s="103" t="n"/>
      <c r="E75" s="103" t="n"/>
      <c r="F75" s="103" t="n"/>
      <c r="G75" s="103" t="n"/>
      <c r="H75" s="103" t="n"/>
      <c r="I75" s="103" t="n"/>
      <c r="J75" s="103" t="n"/>
      <c r="K75" s="103" t="n"/>
      <c r="L75" s="103" t="n"/>
      <c r="M75" s="103" t="n"/>
      <c r="N75" s="103" t="n"/>
      <c r="O75" s="103" t="n"/>
      <c r="P75" s="103" t="n"/>
      <c r="Q75" s="779" t="n"/>
      <c r="R75" s="1023" t="n"/>
      <c r="S75" s="1024" t="n"/>
      <c r="T75" s="890" t="n"/>
      <c r="U75" s="887" t="n">
        <v>7</v>
      </c>
      <c r="V75" s="779" t="n"/>
      <c r="W75" s="888" t="n">
        <v>108</v>
      </c>
      <c r="X75" s="875" t="n"/>
      <c r="Y75" s="889" t="n">
        <v>54</v>
      </c>
      <c r="Z75" s="890" t="n"/>
      <c r="AA75" s="891">
        <f>SUM(AC75:AJ75)</f>
        <v/>
      </c>
      <c r="AB75" s="890" t="n"/>
      <c r="AC75" s="893" t="n">
        <v>4</v>
      </c>
      <c r="AD75" s="104" t="n"/>
      <c r="AE75" s="1025" t="n"/>
      <c r="AF75" s="104" t="n"/>
      <c r="AG75" s="1025" t="n">
        <v>8</v>
      </c>
      <c r="AH75" s="104" t="n"/>
      <c r="AI75" s="895" t="n"/>
      <c r="AJ75" s="779" t="n"/>
      <c r="AK75" s="886" t="n"/>
      <c r="AL75" s="896" t="n"/>
      <c r="AM75" s="897" t="n"/>
      <c r="AN75" s="898" t="n"/>
      <c r="AO75" s="886" t="n"/>
      <c r="AP75" s="897" t="n"/>
      <c r="AQ75" s="886" t="n"/>
      <c r="AR75" s="899" t="n"/>
      <c r="AS75" s="897" t="n"/>
      <c r="AT75" s="886" t="n"/>
      <c r="AU75" s="896" t="n"/>
      <c r="AV75" s="897" t="n"/>
      <c r="AW75" s="887" t="n"/>
      <c r="AX75" s="899" t="n"/>
      <c r="AY75" s="897" t="n"/>
      <c r="AZ75" s="898" t="n"/>
      <c r="BA75" s="886" t="n"/>
      <c r="BB75" s="897" t="n">
        <v>4</v>
      </c>
      <c r="BC75" s="887" t="n"/>
      <c r="BD75" s="886" t="n">
        <v>108</v>
      </c>
      <c r="BE75" s="897" t="n">
        <v>8</v>
      </c>
      <c r="BF75" s="886" t="n">
        <v>3</v>
      </c>
      <c r="BG75" s="896" t="n"/>
      <c r="BH75" s="897" t="n"/>
      <c r="BI75" s="887" t="n"/>
      <c r="BJ75" s="899" t="n"/>
      <c r="BK75" s="897" t="n"/>
      <c r="BL75" s="887" t="n"/>
      <c r="BM75" s="893">
        <f>AN75+AQ75+AT75+AW75+AZ75+BC75+BF75+BI75+BL75</f>
        <v/>
      </c>
      <c r="BN75" s="104" t="n"/>
      <c r="BO75" s="1003" t="n"/>
      <c r="BP75" s="881" t="n"/>
      <c r="BQ75" s="836">
        <f>Y75*0.22</f>
        <v/>
      </c>
      <c r="BR75" s="836" t="n"/>
      <c r="BS75" s="837" t="n"/>
      <c r="BT75" s="837" t="n"/>
      <c r="BU75" s="837" t="n"/>
      <c r="BV75" s="837" t="n"/>
    </row>
    <row r="76">
      <c r="A76" s="1178" t="inlineStr">
        <is>
          <t>2.2.2</t>
        </is>
      </c>
      <c r="B76" s="204" t="n"/>
      <c r="C76" s="1118" t="inlineStr">
        <is>
          <t>Экономика издательско-полиграфической отрасли</t>
        </is>
      </c>
      <c r="D76" s="103" t="n"/>
      <c r="E76" s="103" t="n"/>
      <c r="F76" s="103" t="n"/>
      <c r="G76" s="103" t="n"/>
      <c r="H76" s="103" t="n"/>
      <c r="I76" s="103" t="n"/>
      <c r="J76" s="103" t="n"/>
      <c r="K76" s="103" t="n"/>
      <c r="L76" s="103" t="n"/>
      <c r="M76" s="103" t="n"/>
      <c r="N76" s="103" t="n"/>
      <c r="O76" s="103" t="n"/>
      <c r="P76" s="103" t="n"/>
      <c r="Q76" s="779" t="n"/>
      <c r="R76" s="1023" t="n"/>
      <c r="S76" s="1024" t="n"/>
      <c r="T76" s="890" t="n"/>
      <c r="U76" s="887" t="n">
        <v>7</v>
      </c>
      <c r="V76" s="779" t="n"/>
      <c r="W76" s="888" t="n">
        <v>108</v>
      </c>
      <c r="X76" s="875" t="n"/>
      <c r="Y76" s="889" t="n">
        <v>54</v>
      </c>
      <c r="Z76" s="890" t="n"/>
      <c r="AA76" s="891">
        <f>SUM(AC76:AJ76)</f>
        <v/>
      </c>
      <c r="AB76" s="890" t="n"/>
      <c r="AC76" s="893" t="n">
        <v>8</v>
      </c>
      <c r="AD76" s="104" t="n"/>
      <c r="AE76" s="1025" t="n"/>
      <c r="AF76" s="104" t="n"/>
      <c r="AG76" s="1025" t="n">
        <v>4</v>
      </c>
      <c r="AH76" s="104" t="n"/>
      <c r="AI76" s="895" t="n"/>
      <c r="AJ76" s="779" t="n"/>
      <c r="AK76" s="886" t="n"/>
      <c r="AL76" s="896" t="n"/>
      <c r="AM76" s="897" t="n"/>
      <c r="AN76" s="898" t="n"/>
      <c r="AO76" s="886" t="n"/>
      <c r="AP76" s="897" t="n"/>
      <c r="AQ76" s="886" t="n"/>
      <c r="AR76" s="899" t="n"/>
      <c r="AS76" s="897" t="n"/>
      <c r="AT76" s="886" t="n"/>
      <c r="AU76" s="896" t="n"/>
      <c r="AV76" s="897" t="n"/>
      <c r="AW76" s="887" t="n"/>
      <c r="AX76" s="899" t="n"/>
      <c r="AY76" s="897" t="n"/>
      <c r="AZ76" s="898" t="n"/>
      <c r="BA76" s="886" t="n"/>
      <c r="BB76" s="897" t="n">
        <v>4</v>
      </c>
      <c r="BC76" s="887" t="n"/>
      <c r="BD76" s="886" t="n">
        <v>108</v>
      </c>
      <c r="BE76" s="897" t="n">
        <v>8</v>
      </c>
      <c r="BF76" s="886" t="n">
        <v>3</v>
      </c>
      <c r="BG76" s="896" t="n"/>
      <c r="BH76" s="897" t="n"/>
      <c r="BI76" s="887" t="n"/>
      <c r="BJ76" s="899" t="n"/>
      <c r="BK76" s="897" t="n"/>
      <c r="BL76" s="887" t="n"/>
      <c r="BM76" s="893">
        <f>AN76+AQ76+AT76+AW76+AZ76+BC76+BF76+BI76+BL76</f>
        <v/>
      </c>
      <c r="BN76" s="104" t="n"/>
      <c r="BO76" s="905" t="n"/>
      <c r="BP76" s="875" t="n"/>
      <c r="BQ76" s="836">
        <f>Y76*0.22</f>
        <v/>
      </c>
      <c r="BR76" s="836" t="n"/>
      <c r="BS76" s="837" t="n"/>
      <c r="BT76" s="837" t="n"/>
      <c r="BU76" s="837" t="n"/>
      <c r="BV76" s="837" t="n"/>
    </row>
    <row r="77">
      <c r="A77" s="1178" t="inlineStr">
        <is>
          <t>2.2.3</t>
        </is>
      </c>
      <c r="B77" s="204" t="n"/>
      <c r="C77" s="1005" t="inlineStr">
        <is>
          <t>Организация издательского дела и менеджмент</t>
        </is>
      </c>
      <c r="D77" s="103" t="n"/>
      <c r="E77" s="103" t="n"/>
      <c r="F77" s="103" t="n"/>
      <c r="G77" s="103" t="n"/>
      <c r="H77" s="103" t="n"/>
      <c r="I77" s="103" t="n"/>
      <c r="J77" s="103" t="n"/>
      <c r="K77" s="103" t="n"/>
      <c r="L77" s="103" t="n"/>
      <c r="M77" s="103" t="n"/>
      <c r="N77" s="103" t="n"/>
      <c r="O77" s="103" t="n"/>
      <c r="P77" s="103" t="n"/>
      <c r="Q77" s="779" t="n"/>
      <c r="R77" s="1023" t="n"/>
      <c r="S77" s="1024" t="n">
        <v>9</v>
      </c>
      <c r="T77" s="890" t="n"/>
      <c r="U77" s="887" t="n"/>
      <c r="V77" s="779" t="n"/>
      <c r="W77" s="888" t="n">
        <v>180</v>
      </c>
      <c r="X77" s="875" t="n"/>
      <c r="Y77" s="889" t="n">
        <v>90</v>
      </c>
      <c r="Z77" s="890" t="n"/>
      <c r="AA77" s="891">
        <f>SUM(AC77:AJ77)</f>
        <v/>
      </c>
      <c r="AB77" s="890" t="n"/>
      <c r="AC77" s="892" t="n">
        <v>12</v>
      </c>
      <c r="AD77" s="103" t="n"/>
      <c r="AE77" s="1025" t="n"/>
      <c r="AF77" s="104" t="n"/>
      <c r="AG77" s="1025" t="n">
        <v>8</v>
      </c>
      <c r="AH77" s="104" t="n"/>
      <c r="AI77" s="895" t="n"/>
      <c r="AJ77" s="779" t="n"/>
      <c r="AK77" s="886" t="n"/>
      <c r="AL77" s="896" t="n"/>
      <c r="AM77" s="897" t="n"/>
      <c r="AN77" s="898" t="n"/>
      <c r="AO77" s="886" t="n"/>
      <c r="AP77" s="897" t="n"/>
      <c r="AQ77" s="886" t="n"/>
      <c r="AR77" s="899" t="n"/>
      <c r="AS77" s="897" t="n"/>
      <c r="AT77" s="886" t="n"/>
      <c r="AU77" s="896" t="n"/>
      <c r="AV77" s="897" t="n"/>
      <c r="AW77" s="887" t="n"/>
      <c r="AX77" s="899" t="n"/>
      <c r="AY77" s="897" t="n"/>
      <c r="AZ77" s="898" t="n"/>
      <c r="BA77" s="886" t="n"/>
      <c r="BB77" s="897" t="n"/>
      <c r="BC77" s="887" t="n"/>
      <c r="BD77" s="886" t="n"/>
      <c r="BE77" s="897" t="n"/>
      <c r="BF77" s="886" t="n"/>
      <c r="BG77" s="896" t="n"/>
      <c r="BH77" s="897" t="n">
        <v>8</v>
      </c>
      <c r="BI77" s="887" t="n"/>
      <c r="BJ77" s="899" t="n">
        <v>180</v>
      </c>
      <c r="BK77" s="897" t="n">
        <v>12</v>
      </c>
      <c r="BL77" s="887" t="n">
        <v>5</v>
      </c>
      <c r="BM77" s="893">
        <f>AN77+AQ77+AT77+AW77+AZ77+BC77+BF77+BI77+BL77</f>
        <v/>
      </c>
      <c r="BN77" s="104" t="n"/>
      <c r="BO77" s="949" t="n"/>
      <c r="BP77" s="881" t="n"/>
      <c r="BQ77" s="836">
        <f>Y77*0.22</f>
        <v/>
      </c>
      <c r="BR77" s="1179" t="inlineStr">
        <is>
          <t>было меньше 20 (16)</t>
        </is>
      </c>
      <c r="BS77" s="837" t="n"/>
      <c r="BT77" s="837" t="n"/>
      <c r="BU77" s="837" t="n"/>
      <c r="BV77" s="837" t="n"/>
    </row>
    <row r="78">
      <c r="A78" s="1178" t="inlineStr">
        <is>
          <t>2.2.4</t>
        </is>
      </c>
      <c r="B78" s="204" t="n"/>
      <c r="C78" s="1080" t="inlineStr">
        <is>
          <t>Курсовая работа по учебной дисциплине "Организация издательского дела и менеджмент"</t>
        </is>
      </c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761" t="n"/>
      <c r="R78" s="1006" t="n"/>
      <c r="S78" s="950" t="n"/>
      <c r="T78" s="848" t="n"/>
      <c r="U78" s="844" t="n"/>
      <c r="V78" s="761" t="n"/>
      <c r="W78" s="845" t="n">
        <v>30</v>
      </c>
      <c r="X78" s="846" t="n"/>
      <c r="Y78" s="847">
        <f>SUM(AC78:AJ78)</f>
        <v/>
      </c>
      <c r="Z78" s="848" t="n"/>
      <c r="AA78" s="849">
        <f>SUM(AC78:AJ78)</f>
        <v/>
      </c>
      <c r="AB78" s="850" t="n"/>
      <c r="AC78" s="851" t="n"/>
      <c r="AD78" s="2" t="n"/>
      <c r="AE78" s="951" t="n"/>
      <c r="AF78" s="70" t="n"/>
      <c r="AG78" s="951" t="n"/>
      <c r="AH78" s="70" t="n"/>
      <c r="AI78" s="854" t="n"/>
      <c r="AJ78" s="761" t="n"/>
      <c r="AK78" s="843" t="n"/>
      <c r="AL78" s="855" t="n"/>
      <c r="AM78" s="856" t="n"/>
      <c r="AN78" s="857" t="n"/>
      <c r="AO78" s="843" t="n"/>
      <c r="AP78" s="856" t="n"/>
      <c r="AQ78" s="843" t="n"/>
      <c r="AR78" s="841" t="n"/>
      <c r="AS78" s="856" t="n"/>
      <c r="AT78" s="843" t="n"/>
      <c r="AU78" s="855" t="n"/>
      <c r="AV78" s="856" t="n"/>
      <c r="AW78" s="844" t="n"/>
      <c r="AX78" s="841" t="n"/>
      <c r="AY78" s="856" t="n"/>
      <c r="AZ78" s="857" t="n"/>
      <c r="BA78" s="843" t="n"/>
      <c r="BB78" s="856" t="n"/>
      <c r="BC78" s="844" t="n"/>
      <c r="BD78" s="843" t="n"/>
      <c r="BE78" s="856" t="n"/>
      <c r="BF78" s="843" t="n"/>
      <c r="BG78" s="855" t="n"/>
      <c r="BH78" s="856" t="n"/>
      <c r="BI78" s="844" t="n"/>
      <c r="BJ78" s="841" t="n">
        <v>30</v>
      </c>
      <c r="BK78" s="856" t="n"/>
      <c r="BL78" s="844" t="n">
        <v>1</v>
      </c>
      <c r="BM78" s="858">
        <f>AN78+AQ78+AT78+AW78+AZ78+BC78+BF78+BI78+BL78</f>
        <v/>
      </c>
      <c r="BN78" s="204" t="n"/>
      <c r="BO78" s="1116" t="n"/>
      <c r="BP78" s="1117" t="n"/>
      <c r="BQ78" s="836">
        <f>Y78*0.22</f>
        <v/>
      </c>
      <c r="BR78" s="836" t="n"/>
      <c r="BS78" s="837" t="n"/>
      <c r="BT78" s="837" t="n"/>
      <c r="BU78" s="837" t="n"/>
      <c r="BV78" s="837" t="n"/>
    </row>
    <row r="79">
      <c r="A79" s="970" t="inlineStr">
        <is>
          <t>2.2.5</t>
        </is>
      </c>
      <c r="B79" s="104" t="n"/>
      <c r="C79" s="1118" t="inlineStr">
        <is>
          <t>Правовые основы издательского дела</t>
        </is>
      </c>
      <c r="D79" s="103" t="n"/>
      <c r="E79" s="103" t="n"/>
      <c r="F79" s="103" t="n"/>
      <c r="G79" s="103" t="n"/>
      <c r="H79" s="103" t="n"/>
      <c r="I79" s="103" t="n"/>
      <c r="J79" s="103" t="n"/>
      <c r="K79" s="103" t="n"/>
      <c r="L79" s="103" t="n"/>
      <c r="M79" s="103" t="n"/>
      <c r="N79" s="103" t="n"/>
      <c r="O79" s="103" t="n"/>
      <c r="P79" s="103" t="n"/>
      <c r="Q79" s="779" t="n"/>
      <c r="R79" s="1023" t="n"/>
      <c r="S79" s="1024" t="n">
        <v>8</v>
      </c>
      <c r="T79" s="890" t="n"/>
      <c r="U79" s="887" t="n"/>
      <c r="V79" s="779" t="n"/>
      <c r="W79" s="888" t="n">
        <v>108</v>
      </c>
      <c r="X79" s="875" t="n"/>
      <c r="Y79" s="889" t="n">
        <v>54</v>
      </c>
      <c r="Z79" s="890" t="n"/>
      <c r="AA79" s="891">
        <f>SUM(AC79:AJ79)</f>
        <v/>
      </c>
      <c r="AB79" s="890" t="n"/>
      <c r="AC79" s="892" t="n">
        <v>8</v>
      </c>
      <c r="AD79" s="103" t="n"/>
      <c r="AE79" s="1025" t="n"/>
      <c r="AF79" s="104" t="n"/>
      <c r="AG79" s="1025" t="n">
        <v>4</v>
      </c>
      <c r="AH79" s="104" t="n"/>
      <c r="AI79" s="895" t="n"/>
      <c r="AJ79" s="779" t="n"/>
      <c r="AK79" s="886" t="n"/>
      <c r="AL79" s="896" t="n"/>
      <c r="AM79" s="897" t="n"/>
      <c r="AN79" s="898" t="n"/>
      <c r="AO79" s="886" t="n"/>
      <c r="AP79" s="897" t="n"/>
      <c r="AQ79" s="886" t="n"/>
      <c r="AR79" s="899" t="n"/>
      <c r="AS79" s="897" t="n"/>
      <c r="AT79" s="886" t="n"/>
      <c r="AU79" s="896" t="n"/>
      <c r="AV79" s="897" t="n"/>
      <c r="AW79" s="887" t="n"/>
      <c r="AX79" s="899" t="n"/>
      <c r="AY79" s="897" t="n"/>
      <c r="AZ79" s="898" t="n"/>
      <c r="BA79" s="886" t="n"/>
      <c r="BB79" s="897" t="n"/>
      <c r="BC79" s="887" t="n"/>
      <c r="BD79" s="886" t="n"/>
      <c r="BE79" s="897" t="n">
        <v>2</v>
      </c>
      <c r="BF79" s="886" t="n"/>
      <c r="BG79" s="896" t="n">
        <v>108</v>
      </c>
      <c r="BH79" s="897" t="n">
        <v>10</v>
      </c>
      <c r="BI79" s="887" t="n">
        <v>3</v>
      </c>
      <c r="BJ79" s="899" t="n"/>
      <c r="BK79" s="897" t="n"/>
      <c r="BL79" s="887" t="n"/>
      <c r="BM79" s="893">
        <f>AN79+AQ79+AT79+AW79+AZ79+BC79+BF79+BI79+BL79</f>
        <v/>
      </c>
      <c r="BN79" s="104" t="n"/>
      <c r="BO79" s="905" t="n"/>
      <c r="BP79" s="875" t="n"/>
      <c r="BQ79" s="836">
        <f>Y79*0.22</f>
        <v/>
      </c>
      <c r="BR79" s="836" t="n"/>
      <c r="BS79" s="837" t="n"/>
      <c r="BT79" s="837" t="n"/>
      <c r="BU79" s="837" t="n"/>
      <c r="BV79" s="837" t="n"/>
    </row>
    <row r="80">
      <c r="A80" s="838" t="inlineStr">
        <is>
          <t>2.3</t>
        </is>
      </c>
      <c r="B80" s="70" t="n"/>
      <c r="C80" s="839" t="inlineStr">
        <is>
          <t>Модуль "Дизайн"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761" t="n"/>
      <c r="R80" s="840" t="n"/>
      <c r="S80" s="841" t="n"/>
      <c r="T80" s="842" t="n"/>
      <c r="U80" s="843" t="n"/>
      <c r="V80" s="844" t="n"/>
      <c r="W80" s="845" t="n"/>
      <c r="X80" s="846" t="n"/>
      <c r="Y80" s="847">
        <f>SUM(AC80:AJ80)</f>
        <v/>
      </c>
      <c r="Z80" s="848" t="n"/>
      <c r="AA80" s="891">
        <f>SUM(AC80:AJ80)</f>
        <v/>
      </c>
      <c r="AB80" s="890" t="n"/>
      <c r="AC80" s="851" t="n"/>
      <c r="AD80" s="851" t="n"/>
      <c r="AE80" s="853" t="n"/>
      <c r="AF80" s="852" t="n"/>
      <c r="AG80" s="853" t="n"/>
      <c r="AH80" s="852" t="n"/>
      <c r="AI80" s="851" t="n"/>
      <c r="AJ80" s="854" t="n"/>
      <c r="AK80" s="843" t="n"/>
      <c r="AL80" s="855">
        <f>AN80*36</f>
        <v/>
      </c>
      <c r="AM80" s="856" t="n"/>
      <c r="AN80" s="857" t="n"/>
      <c r="AO80" s="843">
        <f>AQ80*36</f>
        <v/>
      </c>
      <c r="AP80" s="856" t="n"/>
      <c r="AQ80" s="843" t="n"/>
      <c r="AR80" s="841">
        <f>AT80*36</f>
        <v/>
      </c>
      <c r="AS80" s="856" t="n"/>
      <c r="AT80" s="843" t="n"/>
      <c r="AU80" s="855">
        <f>AW80*36</f>
        <v/>
      </c>
      <c r="AV80" s="856" t="n"/>
      <c r="AW80" s="844" t="n"/>
      <c r="AX80" s="841">
        <f>AZ80*36</f>
        <v/>
      </c>
      <c r="AY80" s="856" t="n"/>
      <c r="AZ80" s="857" t="n"/>
      <c r="BA80" s="843">
        <f>BC80*36</f>
        <v/>
      </c>
      <c r="BB80" s="856" t="n"/>
      <c r="BC80" s="844" t="n"/>
      <c r="BD80" s="843">
        <f>BF80*36</f>
        <v/>
      </c>
      <c r="BE80" s="856" t="n"/>
      <c r="BF80" s="843" t="n"/>
      <c r="BG80" s="855" t="n"/>
      <c r="BH80" s="856" t="n"/>
      <c r="BI80" s="844" t="n"/>
      <c r="BJ80" s="841" t="n"/>
      <c r="BK80" s="856" t="n"/>
      <c r="BL80" s="844" t="n"/>
      <c r="BM80" s="893">
        <f>AN80+AQ80+AT80+AW80+AZ80+BC80+BF80+BI80+BL80</f>
        <v/>
      </c>
      <c r="BN80" s="104" t="n"/>
      <c r="BO80" s="997" t="n"/>
      <c r="BP80" s="775" t="n"/>
      <c r="BQ80" s="836">
        <f>Y80*0.22</f>
        <v/>
      </c>
      <c r="BR80" s="836" t="n"/>
      <c r="BS80" s="837" t="n"/>
      <c r="BT80" s="837" t="n"/>
      <c r="BU80" s="837" t="n"/>
      <c r="BV80" s="837" t="n"/>
    </row>
    <row r="81">
      <c r="A81" s="860" t="inlineStr">
        <is>
          <t>2.3.1</t>
        </is>
      </c>
      <c r="B81" s="104" t="n"/>
      <c r="C81" s="1115" t="inlineStr">
        <is>
          <t>Основы дизайна</t>
        </is>
      </c>
      <c r="D81" s="103" t="n"/>
      <c r="E81" s="103" t="n"/>
      <c r="F81" s="103" t="n"/>
      <c r="G81" s="103" t="n"/>
      <c r="H81" s="103" t="n"/>
      <c r="I81" s="103" t="n"/>
      <c r="J81" s="103" t="n"/>
      <c r="K81" s="103" t="n"/>
      <c r="L81" s="103" t="n"/>
      <c r="M81" s="103" t="n"/>
      <c r="N81" s="103" t="n"/>
      <c r="O81" s="103" t="n"/>
      <c r="P81" s="103" t="n"/>
      <c r="Q81" s="779" t="n"/>
      <c r="R81" s="1015" t="n"/>
      <c r="S81" s="1016" t="n">
        <v>3</v>
      </c>
      <c r="T81" s="890" t="n"/>
      <c r="U81" s="796" t="n"/>
      <c r="V81" s="779" t="n"/>
      <c r="W81" s="1017" t="n">
        <v>108</v>
      </c>
      <c r="X81" s="875" t="n"/>
      <c r="Y81" s="1018" t="n">
        <v>72</v>
      </c>
      <c r="Z81" s="890" t="n"/>
      <c r="AA81" s="1011">
        <f>SUM(AC81:AJ81)</f>
        <v/>
      </c>
      <c r="AB81" s="890" t="n"/>
      <c r="AC81" s="1180" t="n">
        <v>8</v>
      </c>
      <c r="AD81" s="103" t="n"/>
      <c r="AE81" s="105" t="n">
        <v>8</v>
      </c>
      <c r="AF81" s="104" t="n"/>
      <c r="AG81" s="105" t="n"/>
      <c r="AH81" s="104" t="n"/>
      <c r="AI81" s="1019" t="n"/>
      <c r="AJ81" s="779" t="n"/>
      <c r="AK81" s="873" t="n"/>
      <c r="AL81" s="68" t="n"/>
      <c r="AM81" s="866" t="n"/>
      <c r="AN81" s="66" t="n"/>
      <c r="AO81" s="873">
        <f>AQ81*36</f>
        <v/>
      </c>
      <c r="AP81" s="866" t="n">
        <v>8</v>
      </c>
      <c r="AQ81" s="873" t="n"/>
      <c r="AR81" s="961">
        <f>AT81*36</f>
        <v/>
      </c>
      <c r="AS81" s="869" t="n">
        <v>8</v>
      </c>
      <c r="AT81" s="868" t="n">
        <v>3</v>
      </c>
      <c r="AU81" s="871">
        <f>AW81*36</f>
        <v/>
      </c>
      <c r="AV81" s="869" t="n"/>
      <c r="AW81" s="962" t="n"/>
      <c r="AX81" s="1020">
        <f>AZ81*36</f>
        <v/>
      </c>
      <c r="AY81" s="866" t="n"/>
      <c r="AZ81" s="66" t="n"/>
      <c r="BA81" s="873">
        <f>BC81*36</f>
        <v/>
      </c>
      <c r="BB81" s="866" t="n"/>
      <c r="BC81" s="796" t="n"/>
      <c r="BD81" s="873">
        <f>BF81*36</f>
        <v/>
      </c>
      <c r="BE81" s="866" t="n"/>
      <c r="BF81" s="873" t="n"/>
      <c r="BG81" s="68" t="n"/>
      <c r="BH81" s="866" t="n"/>
      <c r="BI81" s="796" t="n"/>
      <c r="BJ81" s="1020" t="n"/>
      <c r="BK81" s="866" t="n"/>
      <c r="BL81" s="796" t="n"/>
      <c r="BM81" s="865">
        <f>AN81+AQ81+AT81+AW81+AZ81+BC81+BF81+BI81+BL81</f>
        <v/>
      </c>
      <c r="BN81" s="104" t="n"/>
      <c r="BO81" s="969" t="inlineStr">
        <is>
          <t>РИТ</t>
        </is>
      </c>
      <c r="BP81" s="881" t="n"/>
      <c r="BQ81" s="758">
        <f>Y81*0.22</f>
        <v/>
      </c>
      <c r="BR81" s="758" t="n"/>
      <c r="BS81" s="759" t="n"/>
      <c r="BT81" s="759" t="n"/>
      <c r="BU81" s="759" t="n"/>
      <c r="BV81" s="759" t="n"/>
    </row>
    <row r="82">
      <c r="A82" s="1181" t="inlineStr">
        <is>
          <t>2.3.2</t>
        </is>
      </c>
      <c r="B82" s="204" t="n"/>
      <c r="C82" s="1182" t="inlineStr">
        <is>
          <t>Полиграфический дизайн</t>
        </is>
      </c>
      <c r="D82" s="103" t="n"/>
      <c r="E82" s="103" t="n"/>
      <c r="F82" s="103" t="n"/>
      <c r="G82" s="103" t="n"/>
      <c r="H82" s="103" t="n"/>
      <c r="I82" s="103" t="n"/>
      <c r="J82" s="103" t="n"/>
      <c r="K82" s="103" t="n"/>
      <c r="L82" s="103" t="n"/>
      <c r="M82" s="103" t="n"/>
      <c r="N82" s="103" t="n"/>
      <c r="O82" s="103" t="n"/>
      <c r="P82" s="103" t="n"/>
      <c r="Q82" s="779" t="n"/>
      <c r="R82" s="1009" t="n"/>
      <c r="S82" s="1010" t="n">
        <v>5</v>
      </c>
      <c r="T82" s="890" t="n"/>
      <c r="U82" s="967" t="n"/>
      <c r="V82" s="779" t="n"/>
      <c r="W82" s="956" t="n">
        <v>200</v>
      </c>
      <c r="X82" s="875" t="n"/>
      <c r="Y82" s="957" t="n">
        <v>108</v>
      </c>
      <c r="Z82" s="890" t="n"/>
      <c r="AA82" s="1011">
        <f>SUM(AC82:AJ82)</f>
        <v/>
      </c>
      <c r="AB82" s="890" t="n"/>
      <c r="AC82" s="1183" t="n">
        <v>8</v>
      </c>
      <c r="AD82" s="103" t="n"/>
      <c r="AE82" s="959" t="n">
        <v>16</v>
      </c>
      <c r="AF82" s="104" t="n"/>
      <c r="AG82" s="959" t="n"/>
      <c r="AH82" s="104" t="n"/>
      <c r="AI82" s="960" t="n"/>
      <c r="AJ82" s="779" t="n"/>
      <c r="AK82" s="873" t="n"/>
      <c r="AL82" s="68" t="n"/>
      <c r="AM82" s="866" t="n"/>
      <c r="AN82" s="66" t="n"/>
      <c r="AO82" s="873" t="n"/>
      <c r="AP82" s="866" t="n"/>
      <c r="AQ82" s="873" t="n"/>
      <c r="AR82" s="961" t="n"/>
      <c r="AS82" s="869" t="n"/>
      <c r="AT82" s="868" t="n"/>
      <c r="AU82" s="871" t="n"/>
      <c r="AV82" s="869" t="n">
        <v>4</v>
      </c>
      <c r="AW82" s="962" t="n"/>
      <c r="AX82" s="1184" t="n">
        <v>200</v>
      </c>
      <c r="AY82" s="964" t="n">
        <v>20</v>
      </c>
      <c r="AZ82" s="965" t="n">
        <v>5</v>
      </c>
      <c r="BA82" s="966" t="n"/>
      <c r="BB82" s="964" t="n"/>
      <c r="BC82" s="967" t="n"/>
      <c r="BD82" s="966" t="n"/>
      <c r="BE82" s="964" t="n"/>
      <c r="BF82" s="966" t="n"/>
      <c r="BG82" s="968" t="n"/>
      <c r="BH82" s="964" t="n"/>
      <c r="BI82" s="967" t="n"/>
      <c r="BJ82" s="963" t="n"/>
      <c r="BK82" s="964" t="n"/>
      <c r="BL82" s="967" t="n"/>
      <c r="BM82" s="865">
        <f>AN82+AQ82+AT82+AW82+AZ82+BC82+BF82+BI82+BL82</f>
        <v/>
      </c>
      <c r="BN82" s="104" t="n"/>
      <c r="BO82" s="1164" t="inlineStr">
        <is>
          <t>РИТ</t>
        </is>
      </c>
      <c r="BP82" s="881" t="n"/>
      <c r="BQ82" s="758">
        <f>Y82*0.22</f>
        <v/>
      </c>
      <c r="BR82" s="758" t="n"/>
      <c r="BS82" s="759" t="n"/>
      <c r="BT82" s="759" t="n"/>
      <c r="BU82" s="759" t="n"/>
      <c r="BV82" s="759" t="n"/>
    </row>
    <row r="83">
      <c r="A83" s="1178" t="inlineStr">
        <is>
          <t>2.3.3</t>
        </is>
      </c>
      <c r="B83" s="204" t="n"/>
      <c r="C83" s="1080" t="inlineStr">
        <is>
          <t>Курсовая работа по учебной дисциплине "Полиграфический дизайн"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761" t="n"/>
      <c r="R83" s="1006" t="n"/>
      <c r="S83" s="841" t="n"/>
      <c r="T83" s="842" t="n"/>
      <c r="U83" s="843" t="n"/>
      <c r="V83" s="844" t="n"/>
      <c r="W83" s="845" t="n">
        <v>30</v>
      </c>
      <c r="X83" s="846" t="n"/>
      <c r="Y83" s="847">
        <f>SUM(AC83:AJ83)</f>
        <v/>
      </c>
      <c r="Z83" s="848" t="n"/>
      <c r="AA83" s="891">
        <f>SUM(AC83:AJ83)</f>
        <v/>
      </c>
      <c r="AB83" s="890" t="n"/>
      <c r="AC83" s="851" t="n"/>
      <c r="AD83" s="851" t="n"/>
      <c r="AE83" s="853" t="n"/>
      <c r="AF83" s="852" t="n"/>
      <c r="AG83" s="853" t="n"/>
      <c r="AH83" s="852" t="n"/>
      <c r="AI83" s="851" t="n"/>
      <c r="AJ83" s="854" t="n"/>
      <c r="AK83" s="843" t="n"/>
      <c r="AL83" s="855" t="n"/>
      <c r="AM83" s="856" t="n"/>
      <c r="AN83" s="857" t="n"/>
      <c r="AO83" s="843" t="n"/>
      <c r="AP83" s="856" t="n"/>
      <c r="AQ83" s="843" t="n"/>
      <c r="AR83" s="841" t="n"/>
      <c r="AS83" s="856" t="n"/>
      <c r="AT83" s="843" t="n"/>
      <c r="AU83" s="855" t="n"/>
      <c r="AV83" s="856" t="n"/>
      <c r="AW83" s="844" t="n"/>
      <c r="AX83" s="1185" t="n">
        <v>30</v>
      </c>
      <c r="AY83" s="856" t="n"/>
      <c r="AZ83" s="857" t="n">
        <v>1</v>
      </c>
      <c r="BA83" s="843" t="n"/>
      <c r="BB83" s="856" t="n"/>
      <c r="BC83" s="844" t="n"/>
      <c r="BD83" s="843" t="n"/>
      <c r="BE83" s="856" t="n"/>
      <c r="BF83" s="843" t="n"/>
      <c r="BG83" s="855" t="n"/>
      <c r="BH83" s="856" t="n"/>
      <c r="BI83" s="844" t="n"/>
      <c r="BJ83" s="841" t="n"/>
      <c r="BK83" s="856" t="n"/>
      <c r="BL83" s="844" t="n"/>
      <c r="BM83" s="893">
        <f>AN83+AQ83+AT83+AW83+AZ83+BC83+BF83+BI83+BL83</f>
        <v/>
      </c>
      <c r="BN83" s="104" t="n"/>
      <c r="BO83" s="1116" t="n"/>
      <c r="BP83" s="1117" t="n"/>
      <c r="BQ83" s="836">
        <f>Y83*0.22</f>
        <v/>
      </c>
      <c r="BR83" s="836" t="n"/>
      <c r="BS83" s="837" t="n"/>
      <c r="BT83" s="837" t="n"/>
      <c r="BU83" s="837" t="n"/>
      <c r="BV83" s="837" t="n"/>
    </row>
    <row r="84">
      <c r="A84" s="1178" t="inlineStr">
        <is>
          <t>2.3.4</t>
        </is>
      </c>
      <c r="B84" s="204" t="n"/>
      <c r="C84" s="1186" t="inlineStr">
        <is>
          <t>Веб-дизайн и разработка мультимедийных изданий</t>
        </is>
      </c>
      <c r="D84" s="1122" t="n"/>
      <c r="E84" s="1122" t="n"/>
      <c r="F84" s="1122" t="n"/>
      <c r="G84" s="1122" t="n"/>
      <c r="H84" s="1122" t="n"/>
      <c r="I84" s="1122" t="n"/>
      <c r="J84" s="1122" t="n"/>
      <c r="K84" s="1122" t="n"/>
      <c r="L84" s="1122" t="n"/>
      <c r="M84" s="1122" t="n"/>
      <c r="N84" s="1122" t="n"/>
      <c r="O84" s="1122" t="n"/>
      <c r="P84" s="1122" t="n"/>
      <c r="Q84" s="1059" t="n"/>
      <c r="R84" s="1055" t="n"/>
      <c r="S84" s="1056" t="n">
        <v>6</v>
      </c>
      <c r="T84" s="1057" t="n"/>
      <c r="U84" s="1072" t="n"/>
      <c r="V84" s="1059" t="n"/>
      <c r="W84" s="1126" t="n">
        <v>108</v>
      </c>
      <c r="X84" s="1125" t="n"/>
      <c r="Y84" s="1127" t="n">
        <v>72</v>
      </c>
      <c r="Z84" s="1057" t="n"/>
      <c r="AA84" s="891">
        <f>SUM(AC84:AJ84)</f>
        <v/>
      </c>
      <c r="AB84" s="890" t="n"/>
      <c r="AC84" s="1128" t="n">
        <v>8</v>
      </c>
      <c r="AD84" s="1122" t="n"/>
      <c r="AE84" s="1065" t="n">
        <v>8</v>
      </c>
      <c r="AF84" s="765" t="n"/>
      <c r="AG84" s="1065" t="n"/>
      <c r="AH84" s="765" t="n"/>
      <c r="AI84" s="1131" t="n"/>
      <c r="AJ84" s="1059" t="n"/>
      <c r="AK84" s="1067" t="n"/>
      <c r="AL84" s="1068" t="n"/>
      <c r="AM84" s="1069" t="n"/>
      <c r="AN84" s="1070" t="n"/>
      <c r="AO84" s="1067" t="n"/>
      <c r="AP84" s="1069" t="n"/>
      <c r="AQ84" s="1067" t="n"/>
      <c r="AR84" s="1071" t="n"/>
      <c r="AS84" s="1069" t="n"/>
      <c r="AT84" s="1067" t="n"/>
      <c r="AU84" s="1068" t="n"/>
      <c r="AV84" s="1069" t="n"/>
      <c r="AW84" s="1072" t="n"/>
      <c r="AX84" s="1071" t="n"/>
      <c r="AY84" s="1069" t="n">
        <v>4</v>
      </c>
      <c r="AZ84" s="1070" t="n"/>
      <c r="BA84" s="1067" t="n">
        <v>108</v>
      </c>
      <c r="BB84" s="1069" t="n">
        <v>12</v>
      </c>
      <c r="BC84" s="1072" t="n">
        <v>3</v>
      </c>
      <c r="BD84" s="1067" t="n"/>
      <c r="BE84" s="1069" t="n"/>
      <c r="BF84" s="1067" t="n"/>
      <c r="BG84" s="1068" t="n"/>
      <c r="BH84" s="1069" t="n"/>
      <c r="BI84" s="1072" t="n"/>
      <c r="BJ84" s="1071" t="n"/>
      <c r="BK84" s="1069" t="n"/>
      <c r="BL84" s="1072" t="n"/>
      <c r="BM84" s="893">
        <f>AN84+AQ84+AT84+AW84+AZ84+BC84+BF84+BI84+BL84</f>
        <v/>
      </c>
      <c r="BN84" s="104" t="n"/>
      <c r="BO84" s="949" t="n"/>
      <c r="BP84" s="881" t="n"/>
      <c r="BQ84" s="836">
        <f>Y84*0.22</f>
        <v/>
      </c>
      <c r="BR84" s="836" t="n"/>
      <c r="BS84" s="837" t="n"/>
      <c r="BT84" s="837" t="n"/>
      <c r="BU84" s="837" t="n"/>
      <c r="BV84" s="837" t="n"/>
    </row>
    <row r="85">
      <c r="A85" s="1178" t="inlineStr">
        <is>
          <t>2.3.5</t>
        </is>
      </c>
      <c r="B85" s="204" t="n"/>
      <c r="C85" s="1118" t="inlineStr">
        <is>
          <t>Курсовая работа по учебной дисциплине "Веб-дизайн и разработка мультимедийных изданий"</t>
        </is>
      </c>
      <c r="D85" s="103" t="n"/>
      <c r="E85" s="103" t="n"/>
      <c r="F85" s="103" t="n"/>
      <c r="G85" s="103" t="n"/>
      <c r="H85" s="103" t="n"/>
      <c r="I85" s="103" t="n"/>
      <c r="J85" s="103" t="n"/>
      <c r="K85" s="103" t="n"/>
      <c r="L85" s="103" t="n"/>
      <c r="M85" s="103" t="n"/>
      <c r="N85" s="103" t="n"/>
      <c r="O85" s="103" t="n"/>
      <c r="P85" s="103" t="n"/>
      <c r="Q85" s="779" t="n"/>
      <c r="R85" s="1023" t="n"/>
      <c r="S85" s="1024" t="n"/>
      <c r="T85" s="890" t="n"/>
      <c r="U85" s="887" t="n"/>
      <c r="V85" s="779" t="n"/>
      <c r="W85" s="888" t="n">
        <v>30</v>
      </c>
      <c r="X85" s="875" t="n"/>
      <c r="Y85" s="889">
        <f>SUM(AC85:AJ85)</f>
        <v/>
      </c>
      <c r="Z85" s="890" t="n"/>
      <c r="AA85" s="891">
        <f>SUM(AC85:AJ85)</f>
        <v/>
      </c>
      <c r="AB85" s="890" t="n"/>
      <c r="AC85" s="892" t="n"/>
      <c r="AD85" s="103" t="n"/>
      <c r="AE85" s="1025" t="n"/>
      <c r="AF85" s="104" t="n"/>
      <c r="AG85" s="1025" t="n"/>
      <c r="AH85" s="104" t="n"/>
      <c r="AI85" s="895" t="n"/>
      <c r="AJ85" s="779" t="n"/>
      <c r="AK85" s="886" t="n"/>
      <c r="AL85" s="896" t="n"/>
      <c r="AM85" s="897" t="n"/>
      <c r="AN85" s="898" t="n"/>
      <c r="AO85" s="886" t="n"/>
      <c r="AP85" s="897" t="n"/>
      <c r="AQ85" s="886" t="n"/>
      <c r="AR85" s="899" t="n"/>
      <c r="AS85" s="897" t="n"/>
      <c r="AT85" s="886" t="n"/>
      <c r="AU85" s="896" t="n"/>
      <c r="AV85" s="897" t="n"/>
      <c r="AW85" s="887" t="n"/>
      <c r="AX85" s="899" t="n"/>
      <c r="AY85" s="897" t="n"/>
      <c r="AZ85" s="898" t="n"/>
      <c r="BA85" s="886" t="n">
        <v>30</v>
      </c>
      <c r="BB85" s="897" t="n"/>
      <c r="BC85" s="887" t="n">
        <v>1</v>
      </c>
      <c r="BD85" s="886">
        <f>BF85*36</f>
        <v/>
      </c>
      <c r="BE85" s="897" t="n"/>
      <c r="BF85" s="886" t="n"/>
      <c r="BG85" s="896" t="n"/>
      <c r="BH85" s="897" t="n"/>
      <c r="BI85" s="887" t="n"/>
      <c r="BJ85" s="899" t="n"/>
      <c r="BK85" s="897" t="n"/>
      <c r="BL85" s="887" t="n"/>
      <c r="BM85" s="893">
        <f>AN85+AQ85+AT85+AW85+AZ85+BC85+BF85+BI85+BL85</f>
        <v/>
      </c>
      <c r="BN85" s="104" t="n"/>
      <c r="BO85" s="1116" t="n"/>
      <c r="BP85" s="1117" t="n"/>
      <c r="BQ85" s="836">
        <f>Y85*0.22</f>
        <v/>
      </c>
      <c r="BR85" s="836" t="n"/>
      <c r="BS85" s="837" t="n"/>
      <c r="BT85" s="837" t="n"/>
      <c r="BU85" s="837" t="n"/>
      <c r="BV85" s="837" t="n"/>
    </row>
    <row r="86">
      <c r="A86" s="1119" t="inlineStr">
        <is>
          <t>2.3.6</t>
        </is>
      </c>
      <c r="B86" s="70" t="n"/>
      <c r="C86" s="1080" t="inlineStr">
        <is>
          <t>Дизайн электронных СМИ</t>
        </is>
      </c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761" t="n"/>
      <c r="R86" s="1006" t="n"/>
      <c r="S86" s="950" t="n">
        <v>8</v>
      </c>
      <c r="T86" s="848" t="n"/>
      <c r="U86" s="844" t="n"/>
      <c r="V86" s="761" t="n"/>
      <c r="W86" s="845" t="n">
        <v>108</v>
      </c>
      <c r="X86" s="846" t="n"/>
      <c r="Y86" s="847" t="n">
        <v>72</v>
      </c>
      <c r="Z86" s="848" t="n"/>
      <c r="AA86" s="891">
        <f>SUM(AC86:AJ86)</f>
        <v/>
      </c>
      <c r="AB86" s="890" t="n"/>
      <c r="AC86" s="851" t="n">
        <v>8</v>
      </c>
      <c r="AD86" s="2" t="n"/>
      <c r="AE86" s="951" t="n">
        <v>8</v>
      </c>
      <c r="AF86" s="70" t="n"/>
      <c r="AG86" s="951" t="n"/>
      <c r="AH86" s="70" t="n"/>
      <c r="AI86" s="854" t="n"/>
      <c r="AJ86" s="761" t="n"/>
      <c r="AK86" s="843" t="n"/>
      <c r="AL86" s="855" t="n"/>
      <c r="AM86" s="856" t="n"/>
      <c r="AN86" s="857" t="n"/>
      <c r="AO86" s="843" t="n"/>
      <c r="AP86" s="856" t="n"/>
      <c r="AQ86" s="843" t="n"/>
      <c r="AR86" s="841" t="n"/>
      <c r="AS86" s="856" t="n"/>
      <c r="AT86" s="843" t="n"/>
      <c r="AU86" s="855" t="n"/>
      <c r="AV86" s="856" t="n"/>
      <c r="AW86" s="844" t="n"/>
      <c r="AX86" s="841" t="n"/>
      <c r="AY86" s="856" t="n"/>
      <c r="AZ86" s="857" t="n"/>
      <c r="BA86" s="843" t="n"/>
      <c r="BB86" s="856" t="n"/>
      <c r="BC86" s="844" t="n"/>
      <c r="BD86" s="843">
        <f>BF86*36</f>
        <v/>
      </c>
      <c r="BE86" s="856" t="n">
        <v>4</v>
      </c>
      <c r="BF86" s="843" t="n"/>
      <c r="BG86" s="855" t="n">
        <v>108</v>
      </c>
      <c r="BH86" s="856" t="n">
        <v>12</v>
      </c>
      <c r="BI86" s="844" t="n">
        <v>3</v>
      </c>
      <c r="BJ86" s="841" t="n"/>
      <c r="BK86" s="856" t="n"/>
      <c r="BL86" s="844" t="n"/>
      <c r="BM86" s="893">
        <f>AN86+AQ86+AT86+AW86+AZ86+BC86+BF86+BI86+BL86</f>
        <v/>
      </c>
      <c r="BN86" s="104" t="n"/>
      <c r="BO86" s="859" t="n"/>
      <c r="BP86" s="846" t="n"/>
      <c r="BQ86" s="836">
        <f>Y86*0.22</f>
        <v/>
      </c>
      <c r="BR86" s="836" t="n"/>
      <c r="BS86" s="837" t="n"/>
      <c r="BT86" s="837" t="n"/>
      <c r="BU86" s="837" t="n"/>
      <c r="BV86" s="837" t="n"/>
    </row>
    <row r="87">
      <c r="A87" s="882" t="inlineStr">
        <is>
          <t>2.4</t>
        </is>
      </c>
      <c r="B87" s="104" t="n"/>
      <c r="C87" s="1187" t="inlineStr">
        <is>
          <t>Модуль "Специальная профессиональная подготовка 2"</t>
        </is>
      </c>
      <c r="D87" s="103" t="n"/>
      <c r="E87" s="103" t="n"/>
      <c r="F87" s="103" t="n"/>
      <c r="G87" s="103" t="n"/>
      <c r="H87" s="103" t="n"/>
      <c r="I87" s="103" t="n"/>
      <c r="J87" s="103" t="n"/>
      <c r="K87" s="103" t="n"/>
      <c r="L87" s="103" t="n"/>
      <c r="M87" s="103" t="n"/>
      <c r="N87" s="103" t="n"/>
      <c r="O87" s="103" t="n"/>
      <c r="P87" s="103" t="n"/>
      <c r="Q87" s="779" t="n"/>
      <c r="R87" s="883" t="n"/>
      <c r="S87" s="899" t="n"/>
      <c r="T87" s="885" t="n"/>
      <c r="U87" s="886" t="n"/>
      <c r="V87" s="887" t="n"/>
      <c r="W87" s="888">
        <f>AL87+AO87+AR87+AU87+AX87+BA87+BD87+BG87</f>
        <v/>
      </c>
      <c r="X87" s="875" t="n"/>
      <c r="Y87" s="889">
        <f>SUM(AC87:AJ87)</f>
        <v/>
      </c>
      <c r="Z87" s="890" t="n"/>
      <c r="AA87" s="891">
        <f>SUM(AC87:AJ87)</f>
        <v/>
      </c>
      <c r="AB87" s="890" t="n"/>
      <c r="AC87" s="892" t="n"/>
      <c r="AD87" s="892" t="n"/>
      <c r="AE87" s="894" t="n"/>
      <c r="AF87" s="893" t="n"/>
      <c r="AG87" s="894" t="n"/>
      <c r="AH87" s="893" t="n"/>
      <c r="AI87" s="892" t="n"/>
      <c r="AJ87" s="895" t="n"/>
      <c r="AK87" s="886" t="n"/>
      <c r="AL87" s="896">
        <f>AN87*36</f>
        <v/>
      </c>
      <c r="AM87" s="897" t="n"/>
      <c r="AN87" s="898" t="n"/>
      <c r="AO87" s="886">
        <f>AQ87*36</f>
        <v/>
      </c>
      <c r="AP87" s="897" t="n"/>
      <c r="AQ87" s="886" t="n"/>
      <c r="AR87" s="899">
        <f>AT87*36</f>
        <v/>
      </c>
      <c r="AS87" s="897" t="n"/>
      <c r="AT87" s="886" t="n"/>
      <c r="AU87" s="896">
        <f>AW87*36</f>
        <v/>
      </c>
      <c r="AV87" s="897" t="n"/>
      <c r="AW87" s="887" t="n"/>
      <c r="AX87" s="899">
        <f>AZ87*36</f>
        <v/>
      </c>
      <c r="AY87" s="897" t="n"/>
      <c r="AZ87" s="898" t="n"/>
      <c r="BA87" s="886">
        <f>BC87*36</f>
        <v/>
      </c>
      <c r="BB87" s="897" t="n"/>
      <c r="BC87" s="887" t="n"/>
      <c r="BD87" s="886">
        <f>BF87*36</f>
        <v/>
      </c>
      <c r="BE87" s="897" t="n"/>
      <c r="BF87" s="886" t="n"/>
      <c r="BG87" s="896" t="n"/>
      <c r="BH87" s="897" t="n"/>
      <c r="BI87" s="887" t="n"/>
      <c r="BJ87" s="899" t="n"/>
      <c r="BK87" s="897" t="n"/>
      <c r="BL87" s="887" t="n"/>
      <c r="BM87" s="893">
        <f>AN87+AQ87+AT87+AW87+AZ87+BC87+BF87+BI87+BL87</f>
        <v/>
      </c>
      <c r="BN87" s="104" t="n"/>
      <c r="BO87" s="1003" t="n"/>
      <c r="BP87" s="881" t="n"/>
      <c r="BQ87" s="836">
        <f>Y87*0.22</f>
        <v/>
      </c>
      <c r="BR87" s="836" t="n"/>
      <c r="BS87" s="837" t="n"/>
      <c r="BT87" s="837" t="n"/>
      <c r="BU87" s="837" t="n"/>
      <c r="BV87" s="837" t="n"/>
    </row>
    <row r="88">
      <c r="A88" s="876" t="inlineStr">
        <is>
          <t>2.4.1</t>
        </is>
      </c>
      <c r="B88" s="70" t="n"/>
      <c r="C88" s="1095" t="inlineStr">
        <is>
          <t>Библиография и библиотековедение</t>
        </is>
      </c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761" t="n"/>
      <c r="R88" s="10" t="n"/>
      <c r="S88" s="1097" t="n"/>
      <c r="T88" s="848" t="n"/>
      <c r="U88" s="810" t="n">
        <v>3</v>
      </c>
      <c r="V88" s="761" t="n"/>
      <c r="W88" s="1188" t="n">
        <v>108</v>
      </c>
      <c r="X88" s="846" t="n"/>
      <c r="Y88" s="1189" t="n">
        <v>54</v>
      </c>
      <c r="Z88" s="848" t="n"/>
      <c r="AA88" s="958">
        <f>SUM(AC88:AJ88)</f>
        <v/>
      </c>
      <c r="AB88" s="890" t="n"/>
      <c r="AC88" s="140" t="n">
        <v>4</v>
      </c>
      <c r="AD88" s="2" t="n"/>
      <c r="AE88" s="1190" t="n"/>
      <c r="AF88" s="70" t="n"/>
      <c r="AG88" s="1190" t="n">
        <v>8</v>
      </c>
      <c r="AH88" s="70" t="n"/>
      <c r="AI88" s="1191" t="n"/>
      <c r="AJ88" s="761" t="n"/>
      <c r="AK88" s="128" t="n"/>
      <c r="AL88" s="801" t="n"/>
      <c r="AM88" s="1040" t="n"/>
      <c r="AN88" s="803" t="n"/>
      <c r="AO88" s="128" t="n"/>
      <c r="AP88" s="1040" t="n">
        <v>4</v>
      </c>
      <c r="AQ88" s="128" t="n"/>
      <c r="AR88" s="804" t="n">
        <v>108</v>
      </c>
      <c r="AS88" s="1101" t="n">
        <v>8</v>
      </c>
      <c r="AT88" s="806" t="n">
        <v>3</v>
      </c>
      <c r="AU88" s="807">
        <f>AW88*36</f>
        <v/>
      </c>
      <c r="AV88" s="1101" t="n"/>
      <c r="AW88" s="808" t="n"/>
      <c r="AX88" s="809">
        <f>AZ88*36</f>
        <v/>
      </c>
      <c r="AY88" s="1040" t="n"/>
      <c r="AZ88" s="803" t="n"/>
      <c r="BA88" s="128">
        <f>BC88*36</f>
        <v/>
      </c>
      <c r="BB88" s="1040" t="n"/>
      <c r="BC88" s="810" t="n"/>
      <c r="BD88" s="128">
        <f>BF88*36</f>
        <v/>
      </c>
      <c r="BE88" s="1040" t="n"/>
      <c r="BF88" s="128" t="n"/>
      <c r="BG88" s="801" t="n"/>
      <c r="BH88" s="1040" t="n"/>
      <c r="BI88" s="810" t="n"/>
      <c r="BJ88" s="809" t="n"/>
      <c r="BK88" s="1103" t="n"/>
      <c r="BL88" s="1106" t="n"/>
      <c r="BM88" s="865">
        <f>AN88+AQ88+AT88+AW88+AZ88+BC88+BF88+BI88+BL88</f>
        <v/>
      </c>
      <c r="BN88" s="104" t="n"/>
      <c r="BO88" s="1108" t="inlineStr">
        <is>
          <t>РИТ</t>
        </is>
      </c>
      <c r="BP88" s="775" t="n"/>
      <c r="BQ88" s="758">
        <f>Y88*0.22</f>
        <v/>
      </c>
      <c r="BR88" s="758" t="n"/>
      <c r="BS88" s="759" t="n"/>
      <c r="BT88" s="759" t="n"/>
      <c r="BU88" s="759" t="n"/>
      <c r="BV88" s="759" t="n"/>
    </row>
    <row r="89">
      <c r="A89" s="860" t="inlineStr">
        <is>
          <t>2.4.2</t>
        </is>
      </c>
      <c r="B89" s="104" t="n"/>
      <c r="C89" s="1081" t="inlineStr">
        <is>
          <t>История книги и книгопечатания</t>
        </is>
      </c>
      <c r="D89" s="103" t="n"/>
      <c r="E89" s="103" t="n"/>
      <c r="F89" s="103" t="n"/>
      <c r="G89" s="103" t="n"/>
      <c r="H89" s="103" t="n"/>
      <c r="I89" s="103" t="n"/>
      <c r="J89" s="103" t="n"/>
      <c r="K89" s="103" t="n"/>
      <c r="L89" s="103" t="n"/>
      <c r="M89" s="103" t="n"/>
      <c r="N89" s="103" t="n"/>
      <c r="O89" s="103" t="n"/>
      <c r="P89" s="103" t="n"/>
      <c r="Q89" s="779" t="n"/>
      <c r="R89" s="1015" t="n"/>
      <c r="S89" s="1016" t="n"/>
      <c r="T89" s="890" t="n"/>
      <c r="U89" s="796" t="n">
        <v>1</v>
      </c>
      <c r="V89" s="779" t="n"/>
      <c r="W89" s="1017" t="n">
        <v>108</v>
      </c>
      <c r="X89" s="875" t="n"/>
      <c r="Y89" s="1018" t="n">
        <v>54</v>
      </c>
      <c r="Z89" s="890" t="n"/>
      <c r="AA89" s="958">
        <f>SUM(AC89:AJ89)</f>
        <v/>
      </c>
      <c r="AB89" s="890" t="n"/>
      <c r="AC89" s="1180" t="n">
        <v>8</v>
      </c>
      <c r="AD89" s="103" t="n"/>
      <c r="AE89" s="105" t="n"/>
      <c r="AF89" s="104" t="n"/>
      <c r="AG89" s="105" t="n">
        <v>4</v>
      </c>
      <c r="AH89" s="104" t="n"/>
      <c r="AI89" s="1019" t="n"/>
      <c r="AJ89" s="779" t="n"/>
      <c r="AK89" s="873" t="n">
        <v>6</v>
      </c>
      <c r="AL89" s="68" t="n">
        <v>108</v>
      </c>
      <c r="AM89" s="866" t="n">
        <v>6</v>
      </c>
      <c r="AN89" s="66" t="n">
        <v>3</v>
      </c>
      <c r="AO89" s="873" t="n"/>
      <c r="AP89" s="866" t="n"/>
      <c r="AQ89" s="873" t="n"/>
      <c r="AR89" s="961" t="n"/>
      <c r="AS89" s="869" t="n"/>
      <c r="AT89" s="868" t="n"/>
      <c r="AU89" s="871">
        <f>AW89*36</f>
        <v/>
      </c>
      <c r="AV89" s="869" t="n"/>
      <c r="AW89" s="962" t="n"/>
      <c r="AX89" s="1020">
        <f>AZ89*36</f>
        <v/>
      </c>
      <c r="AY89" s="866" t="n"/>
      <c r="AZ89" s="66" t="n"/>
      <c r="BA89" s="873">
        <f>BC89*36</f>
        <v/>
      </c>
      <c r="BB89" s="866" t="n"/>
      <c r="BC89" s="796" t="n"/>
      <c r="BD89" s="873">
        <f>BF89*36</f>
        <v/>
      </c>
      <c r="BE89" s="866" t="n"/>
      <c r="BF89" s="873" t="n"/>
      <c r="BG89" s="68" t="n"/>
      <c r="BH89" s="866" t="n"/>
      <c r="BI89" s="796" t="n"/>
      <c r="BJ89" s="1020" t="n"/>
      <c r="BK89" s="964" t="n"/>
      <c r="BL89" s="967" t="n"/>
      <c r="BM89" s="865">
        <f>AN89+AQ89+AT89+AW89+AZ89+BC89+BF89+BI89+BL89</f>
        <v/>
      </c>
      <c r="BN89" s="104" t="n"/>
      <c r="BO89" s="969" t="inlineStr">
        <is>
          <t>РИТ</t>
        </is>
      </c>
      <c r="BP89" s="881" t="n"/>
      <c r="BQ89" s="758">
        <f>Y89*0.22</f>
        <v/>
      </c>
      <c r="BR89" s="758" t="n"/>
      <c r="BS89" s="759" t="n"/>
      <c r="BT89" s="759" t="n"/>
      <c r="BU89" s="759" t="n"/>
      <c r="BV89" s="759" t="n"/>
    </row>
    <row r="90">
      <c r="A90" s="876" t="inlineStr">
        <is>
          <t>2.4.3</t>
        </is>
      </c>
      <c r="B90" s="70" t="n"/>
      <c r="C90" s="1095" t="inlineStr">
        <is>
          <t>Книговедение</t>
        </is>
      </c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761" t="n"/>
      <c r="R90" s="10" t="n"/>
      <c r="S90" s="1097" t="n"/>
      <c r="T90" s="848" t="n"/>
      <c r="U90" s="810" t="n">
        <v>4</v>
      </c>
      <c r="V90" s="761" t="n"/>
      <c r="W90" s="1188" t="n">
        <v>108</v>
      </c>
      <c r="X90" s="846" t="n"/>
      <c r="Y90" s="1189" t="n">
        <v>36</v>
      </c>
      <c r="Z90" s="848" t="n"/>
      <c r="AA90" s="958">
        <f>SUM(AC90:AJ90)</f>
        <v/>
      </c>
      <c r="AB90" s="890" t="n"/>
      <c r="AC90" s="140" t="n">
        <v>4</v>
      </c>
      <c r="AD90" s="2" t="n"/>
      <c r="AE90" s="1190" t="n"/>
      <c r="AF90" s="70" t="n"/>
      <c r="AG90" s="1190" t="n">
        <v>4</v>
      </c>
      <c r="AH90" s="70" t="n"/>
      <c r="AI90" s="1191" t="n"/>
      <c r="AJ90" s="761" t="n"/>
      <c r="AK90" s="128" t="n"/>
      <c r="AL90" s="801" t="n"/>
      <c r="AM90" s="1040" t="n"/>
      <c r="AN90" s="803" t="n"/>
      <c r="AO90" s="128" t="n"/>
      <c r="AP90" s="1040" t="n"/>
      <c r="AQ90" s="128" t="n"/>
      <c r="AR90" s="804" t="n"/>
      <c r="AS90" s="1101" t="n">
        <v>2</v>
      </c>
      <c r="AT90" s="806" t="n"/>
      <c r="AU90" s="807" t="n">
        <v>108</v>
      </c>
      <c r="AV90" s="1101" t="n">
        <v>6</v>
      </c>
      <c r="AW90" s="808" t="n">
        <v>3</v>
      </c>
      <c r="AX90" s="809" t="n"/>
      <c r="AY90" s="1040" t="n"/>
      <c r="AZ90" s="803" t="n"/>
      <c r="BA90" s="128" t="n"/>
      <c r="BB90" s="1040" t="n"/>
      <c r="BC90" s="810" t="n"/>
      <c r="BD90" s="128" t="n"/>
      <c r="BE90" s="1040" t="n"/>
      <c r="BF90" s="128" t="n"/>
      <c r="BG90" s="801" t="n"/>
      <c r="BH90" s="1040" t="n"/>
      <c r="BI90" s="810" t="n"/>
      <c r="BJ90" s="809" t="n"/>
      <c r="BK90" s="1103" t="n"/>
      <c r="BL90" s="1106" t="n"/>
      <c r="BM90" s="865">
        <f>AN90+AQ90+AT90+AW90+AZ90+BC90+BF90+BI90+BL90</f>
        <v/>
      </c>
      <c r="BN90" s="104" t="n"/>
      <c r="BO90" s="1108" t="inlineStr">
        <is>
          <t>РИТ</t>
        </is>
      </c>
      <c r="BP90" s="775" t="n"/>
      <c r="BQ90" s="758">
        <f>Y90*0.22</f>
        <v/>
      </c>
      <c r="BR90" s="758" t="n"/>
      <c r="BS90" s="759" t="n"/>
      <c r="BT90" s="759" t="n"/>
      <c r="BU90" s="759" t="n"/>
      <c r="BV90" s="759" t="n"/>
    </row>
    <row r="91">
      <c r="A91" s="970" t="inlineStr">
        <is>
          <t>2.4.4</t>
        </is>
      </c>
      <c r="B91" s="104" t="n"/>
      <c r="C91" s="1115" t="inlineStr">
        <is>
          <t>Современное издательское дело и статистика печати</t>
        </is>
      </c>
      <c r="D91" s="103" t="n"/>
      <c r="E91" s="103" t="n"/>
      <c r="F91" s="103" t="n"/>
      <c r="G91" s="103" t="n"/>
      <c r="H91" s="103" t="n"/>
      <c r="I91" s="103" t="n"/>
      <c r="J91" s="103" t="n"/>
      <c r="K91" s="103" t="n"/>
      <c r="L91" s="103" t="n"/>
      <c r="M91" s="103" t="n"/>
      <c r="N91" s="103" t="n"/>
      <c r="O91" s="103" t="n"/>
      <c r="P91" s="103" t="n"/>
      <c r="Q91" s="779" t="n"/>
      <c r="R91" s="1023" t="n"/>
      <c r="S91" s="1024" t="n">
        <v>6</v>
      </c>
      <c r="T91" s="890" t="n"/>
      <c r="U91" s="887" t="n"/>
      <c r="V91" s="779" t="n"/>
      <c r="W91" s="888" t="n">
        <v>108</v>
      </c>
      <c r="X91" s="875" t="n"/>
      <c r="Y91" s="889" t="n">
        <v>72</v>
      </c>
      <c r="Z91" s="890" t="n"/>
      <c r="AA91" s="891">
        <f>SUM(AC91:AJ91)</f>
        <v/>
      </c>
      <c r="AB91" s="890" t="n"/>
      <c r="AC91" s="892" t="n">
        <v>8</v>
      </c>
      <c r="AD91" s="103" t="n"/>
      <c r="AE91" s="1025" t="n">
        <v>8</v>
      </c>
      <c r="AF91" s="104" t="n"/>
      <c r="AG91" s="1025" t="n"/>
      <c r="AH91" s="104" t="n"/>
      <c r="AI91" s="895" t="n"/>
      <c r="AJ91" s="779" t="n"/>
      <c r="AK91" s="886" t="n"/>
      <c r="AL91" s="896" t="n"/>
      <c r="AM91" s="897" t="n"/>
      <c r="AN91" s="898" t="n"/>
      <c r="AO91" s="886" t="n"/>
      <c r="AP91" s="897" t="n"/>
      <c r="AQ91" s="886" t="n"/>
      <c r="AR91" s="899" t="n"/>
      <c r="AS91" s="897" t="n"/>
      <c r="AT91" s="886" t="n"/>
      <c r="AU91" s="896" t="n"/>
      <c r="AV91" s="897" t="n"/>
      <c r="AW91" s="885" t="n"/>
      <c r="AX91" s="899" t="n"/>
      <c r="AY91" s="897" t="n">
        <v>2</v>
      </c>
      <c r="AZ91" s="898" t="n"/>
      <c r="BA91" s="886" t="n">
        <v>108</v>
      </c>
      <c r="BB91" s="897" t="n">
        <v>14</v>
      </c>
      <c r="BC91" s="887" t="n">
        <v>3</v>
      </c>
      <c r="BD91" s="886" t="n"/>
      <c r="BE91" s="897" t="n"/>
      <c r="BF91" s="886" t="n"/>
      <c r="BG91" s="896" t="n"/>
      <c r="BH91" s="897" t="n"/>
      <c r="BI91" s="887" t="n"/>
      <c r="BJ91" s="899" t="n"/>
      <c r="BK91" s="897" t="n"/>
      <c r="BL91" s="887" t="n"/>
      <c r="BM91" s="893">
        <f>AN91+AQ91+AT91+AW91+AZ91+BC91+BF91+BI91+BL91</f>
        <v/>
      </c>
      <c r="BN91" s="104" t="n"/>
      <c r="BO91" s="1003" t="n"/>
      <c r="BP91" s="881" t="n"/>
      <c r="BQ91" s="836">
        <f>Y91*0.22</f>
        <v/>
      </c>
      <c r="BR91" s="836" t="n"/>
      <c r="BS91" s="837" t="n"/>
      <c r="BT91" s="837" t="n"/>
      <c r="BU91" s="837" t="n"/>
      <c r="BV91" s="837" t="n"/>
    </row>
    <row r="92">
      <c r="A92" s="1178" t="inlineStr">
        <is>
          <t>2.4.5</t>
        </is>
      </c>
      <c r="B92" s="204" t="n"/>
      <c r="C92" s="1186" t="inlineStr">
        <is>
          <t>Реклама и продвижение книжных изданий</t>
        </is>
      </c>
      <c r="D92" s="1122" t="n"/>
      <c r="E92" s="1122" t="n"/>
      <c r="F92" s="1122" t="n"/>
      <c r="G92" s="1122" t="n"/>
      <c r="H92" s="1122" t="n"/>
      <c r="I92" s="1122" t="n"/>
      <c r="J92" s="1122" t="n"/>
      <c r="K92" s="1122" t="n"/>
      <c r="L92" s="1122" t="n"/>
      <c r="M92" s="1122" t="n"/>
      <c r="N92" s="1122" t="n"/>
      <c r="O92" s="1122" t="n"/>
      <c r="P92" s="1122" t="n"/>
      <c r="Q92" s="1059" t="n"/>
      <c r="R92" s="1055" t="n"/>
      <c r="S92" s="1056" t="n">
        <v>8</v>
      </c>
      <c r="T92" s="1057" t="n"/>
      <c r="U92" s="1072" t="n"/>
      <c r="V92" s="1059" t="n"/>
      <c r="W92" s="1126" t="n">
        <v>108</v>
      </c>
      <c r="X92" s="1125" t="n"/>
      <c r="Y92" s="1127" t="n">
        <v>72</v>
      </c>
      <c r="Z92" s="1057" t="n"/>
      <c r="AA92" s="891">
        <f>SUM(AC92:AJ92)</f>
        <v/>
      </c>
      <c r="AB92" s="890" t="n"/>
      <c r="AC92" s="1128" t="n">
        <v>8</v>
      </c>
      <c r="AD92" s="1122" t="n"/>
      <c r="AE92" s="1065" t="n"/>
      <c r="AF92" s="765" t="n"/>
      <c r="AG92" s="1065" t="n">
        <v>8</v>
      </c>
      <c r="AH92" s="765" t="n"/>
      <c r="AI92" s="1131" t="n"/>
      <c r="AJ92" s="1059" t="n"/>
      <c r="AK92" s="1067" t="n"/>
      <c r="AL92" s="1068" t="n"/>
      <c r="AM92" s="1069" t="n"/>
      <c r="AN92" s="1070" t="n"/>
      <c r="AO92" s="1067" t="n"/>
      <c r="AP92" s="1069" t="n"/>
      <c r="AQ92" s="1067" t="n"/>
      <c r="AR92" s="1071" t="n"/>
      <c r="AS92" s="1069" t="n"/>
      <c r="AT92" s="1067" t="n"/>
      <c r="AU92" s="1068" t="n"/>
      <c r="AV92" s="1069" t="n"/>
      <c r="AW92" s="1072" t="n"/>
      <c r="AX92" s="1071" t="n"/>
      <c r="AY92" s="1069" t="n"/>
      <c r="AZ92" s="1070" t="n"/>
      <c r="BA92" s="1067" t="n"/>
      <c r="BB92" s="1069" t="n"/>
      <c r="BC92" s="1072" t="n"/>
      <c r="BD92" s="1067" t="n"/>
      <c r="BE92" s="1069" t="n">
        <v>4</v>
      </c>
      <c r="BF92" s="1067" t="n"/>
      <c r="BG92" s="1068" t="n">
        <v>108</v>
      </c>
      <c r="BH92" s="1069" t="n">
        <v>12</v>
      </c>
      <c r="BI92" s="1072" t="n">
        <v>3</v>
      </c>
      <c r="BJ92" s="1071" t="n"/>
      <c r="BK92" s="1069" t="n"/>
      <c r="BL92" s="1072" t="n"/>
      <c r="BM92" s="893">
        <f>AN92+AQ92+AT92+AW92+AZ92+BC92+BF92+BI92+BL92</f>
        <v/>
      </c>
      <c r="BN92" s="104" t="n"/>
      <c r="BO92" s="1074" t="n"/>
      <c r="BP92" s="1062" t="n"/>
      <c r="BQ92" s="836">
        <f>Y92*0.22</f>
        <v/>
      </c>
      <c r="BR92" s="836" t="n"/>
      <c r="BS92" s="837" t="n"/>
      <c r="BT92" s="837" t="n"/>
      <c r="BU92" s="837" t="n"/>
      <c r="BV92" s="837" t="n"/>
    </row>
    <row r="93">
      <c r="A93" s="1178" t="inlineStr">
        <is>
          <t>2.4.6</t>
        </is>
      </c>
      <c r="B93" s="204" t="n"/>
      <c r="C93" s="1118" t="inlineStr">
        <is>
          <t>Курсовая работа по учебной дисциплине "Реклама и продвижение книжных изданий"</t>
        </is>
      </c>
      <c r="D93" s="103" t="n"/>
      <c r="E93" s="103" t="n"/>
      <c r="F93" s="103" t="n"/>
      <c r="G93" s="103" t="n"/>
      <c r="H93" s="103" t="n"/>
      <c r="I93" s="103" t="n"/>
      <c r="J93" s="103" t="n"/>
      <c r="K93" s="103" t="n"/>
      <c r="L93" s="103" t="n"/>
      <c r="M93" s="103" t="n"/>
      <c r="N93" s="103" t="n"/>
      <c r="O93" s="103" t="n"/>
      <c r="P93" s="103" t="n"/>
      <c r="Q93" s="779" t="n"/>
      <c r="R93" s="1023" t="n"/>
      <c r="S93" s="1024" t="n"/>
      <c r="T93" s="890" t="n"/>
      <c r="U93" s="887" t="n"/>
      <c r="V93" s="779" t="n"/>
      <c r="W93" s="888" t="n">
        <v>30</v>
      </c>
      <c r="X93" s="875" t="n"/>
      <c r="Y93" s="889">
        <f>SUM(AC93:AJ93)</f>
        <v/>
      </c>
      <c r="Z93" s="890" t="n"/>
      <c r="AA93" s="891">
        <f>SUM(AC93:AJ93)</f>
        <v/>
      </c>
      <c r="AB93" s="890" t="n"/>
      <c r="AC93" s="892" t="n"/>
      <c r="AD93" s="103" t="n"/>
      <c r="AE93" s="1025" t="n"/>
      <c r="AF93" s="104" t="n"/>
      <c r="AG93" s="1025" t="n"/>
      <c r="AH93" s="104" t="n"/>
      <c r="AI93" s="895" t="n"/>
      <c r="AJ93" s="779" t="n"/>
      <c r="AK93" s="886" t="n"/>
      <c r="AL93" s="896" t="n"/>
      <c r="AM93" s="897" t="n"/>
      <c r="AN93" s="898" t="n"/>
      <c r="AO93" s="886" t="n"/>
      <c r="AP93" s="897" t="n"/>
      <c r="AQ93" s="886" t="n"/>
      <c r="AR93" s="899" t="n"/>
      <c r="AS93" s="897" t="n"/>
      <c r="AT93" s="886" t="n"/>
      <c r="AU93" s="896" t="n"/>
      <c r="AV93" s="897" t="n"/>
      <c r="AW93" s="887" t="n"/>
      <c r="AX93" s="899" t="n"/>
      <c r="AY93" s="897" t="n"/>
      <c r="AZ93" s="898" t="n"/>
      <c r="BA93" s="886" t="n"/>
      <c r="BB93" s="897" t="n"/>
      <c r="BC93" s="887" t="n"/>
      <c r="BD93" s="886" t="n"/>
      <c r="BE93" s="897" t="n"/>
      <c r="BF93" s="886" t="n"/>
      <c r="BG93" s="896" t="n">
        <v>30</v>
      </c>
      <c r="BH93" s="897" t="n"/>
      <c r="BI93" s="887" t="n">
        <v>1</v>
      </c>
      <c r="BJ93" s="899" t="n"/>
      <c r="BK93" s="897" t="n"/>
      <c r="BL93" s="887" t="n"/>
      <c r="BM93" s="893">
        <f>AN93+AQ93+AT93+AW93+AZ93+BC93+BF93+BI93+BL93</f>
        <v/>
      </c>
      <c r="BN93" s="104" t="n"/>
      <c r="BO93" s="949" t="n"/>
      <c r="BP93" s="881" t="n"/>
      <c r="BQ93" s="836">
        <f>Y93*0.22</f>
        <v/>
      </c>
      <c r="BR93" s="836" t="n"/>
      <c r="BS93" s="837" t="n"/>
      <c r="BT93" s="837" t="n"/>
      <c r="BU93" s="837" t="n"/>
      <c r="BV93" s="837" t="n"/>
    </row>
    <row r="94">
      <c r="A94" s="1119" t="inlineStr">
        <is>
          <t>2.4.7</t>
        </is>
      </c>
      <c r="B94" s="70" t="n"/>
      <c r="C94" s="1192" t="inlineStr">
        <is>
          <t>Основы технологии брендинга в издательском деле/ Типология издательской продукции</t>
        </is>
      </c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1029" t="n"/>
      <c r="R94" s="1006" t="n"/>
      <c r="S94" s="1193" t="n"/>
      <c r="T94" s="1032" t="n"/>
      <c r="U94" s="1194" t="n">
        <v>9</v>
      </c>
      <c r="V94" s="761" t="n"/>
      <c r="W94" s="845" t="n">
        <v>108</v>
      </c>
      <c r="X94" s="846" t="n"/>
      <c r="Y94" s="847" t="n">
        <v>72</v>
      </c>
      <c r="Z94" s="848" t="n"/>
      <c r="AA94" s="891">
        <f>SUM(AC94:AJ94)</f>
        <v/>
      </c>
      <c r="AB94" s="890" t="n"/>
      <c r="AC94" s="851" t="n">
        <v>8</v>
      </c>
      <c r="AD94" s="2" t="n"/>
      <c r="AE94" s="951" t="n"/>
      <c r="AF94" s="70" t="n"/>
      <c r="AG94" s="951" t="n">
        <v>8</v>
      </c>
      <c r="AH94" s="70" t="n"/>
      <c r="AI94" s="854" t="n"/>
      <c r="AJ94" s="761" t="n"/>
      <c r="AK94" s="843" t="n"/>
      <c r="AL94" s="855" t="n"/>
      <c r="AM94" s="856" t="n"/>
      <c r="AN94" s="857" t="n"/>
      <c r="AO94" s="843" t="n"/>
      <c r="AP94" s="856" t="n"/>
      <c r="AQ94" s="843" t="n"/>
      <c r="AR94" s="1195" t="n"/>
      <c r="AS94" s="856" t="n"/>
      <c r="AT94" s="843" t="n"/>
      <c r="AU94" s="855" t="n"/>
      <c r="AV94" s="856" t="n"/>
      <c r="AW94" s="1196" t="n"/>
      <c r="AX94" s="843" t="n"/>
      <c r="AY94" s="856" t="n"/>
      <c r="AZ94" s="857" t="n"/>
      <c r="BA94" s="843" t="n"/>
      <c r="BB94" s="856" t="n"/>
      <c r="BC94" s="1196" t="n"/>
      <c r="BD94" s="843" t="n"/>
      <c r="BE94" s="856" t="n"/>
      <c r="BF94" s="843" t="n"/>
      <c r="BG94" s="855" t="n"/>
      <c r="BH94" s="856" t="n">
        <v>4</v>
      </c>
      <c r="BI94" s="844" t="n"/>
      <c r="BJ94" s="841" t="n">
        <v>108</v>
      </c>
      <c r="BK94" s="856" t="n">
        <v>12</v>
      </c>
      <c r="BL94" s="844" t="n">
        <v>3</v>
      </c>
      <c r="BM94" s="893">
        <f>AN94+AQ94+AT94+AW94+AZ94+BC94+BF94+BI94+BL94</f>
        <v/>
      </c>
      <c r="BN94" s="104" t="n"/>
      <c r="BO94" s="997" t="n"/>
      <c r="BP94" s="775" t="n"/>
      <c r="BQ94" s="836">
        <f>Y94*0.22</f>
        <v/>
      </c>
      <c r="BR94" s="836" t="n"/>
      <c r="BS94" s="837" t="n"/>
      <c r="BT94" s="837" t="n"/>
      <c r="BU94" s="837" t="n"/>
      <c r="BV94" s="837" t="n"/>
    </row>
    <row r="95">
      <c r="A95" s="970" t="inlineStr">
        <is>
          <t>2.4.8</t>
        </is>
      </c>
      <c r="B95" s="104" t="n"/>
      <c r="C95" s="1118" t="inlineStr">
        <is>
          <t>Моделирование и оптимизация технологических процессов редакционно-издательской деятельности</t>
        </is>
      </c>
      <c r="D95" s="103" t="n"/>
      <c r="E95" s="103" t="n"/>
      <c r="F95" s="103" t="n"/>
      <c r="G95" s="103" t="n"/>
      <c r="H95" s="103" t="n"/>
      <c r="I95" s="103" t="n"/>
      <c r="J95" s="103" t="n"/>
      <c r="K95" s="103" t="n"/>
      <c r="L95" s="103" t="n"/>
      <c r="M95" s="103" t="n"/>
      <c r="N95" s="103" t="n"/>
      <c r="O95" s="103" t="n"/>
      <c r="P95" s="103" t="n"/>
      <c r="Q95" s="779" t="n"/>
      <c r="R95" s="1023" t="n"/>
      <c r="S95" s="1024" t="n"/>
      <c r="T95" s="890" t="n"/>
      <c r="U95" s="887" t="n">
        <v>9</v>
      </c>
      <c r="V95" s="779" t="n"/>
      <c r="W95" s="888" t="n">
        <v>108</v>
      </c>
      <c r="X95" s="875" t="n"/>
      <c r="Y95" s="889" t="n">
        <v>54</v>
      </c>
      <c r="Z95" s="890" t="n"/>
      <c r="AA95" s="891">
        <f>SUM(AC95:AJ95)</f>
        <v/>
      </c>
      <c r="AB95" s="890" t="n"/>
      <c r="AC95" s="892" t="n">
        <v>4</v>
      </c>
      <c r="AD95" s="103" t="n"/>
      <c r="AE95" s="1025" t="n">
        <v>8</v>
      </c>
      <c r="AF95" s="104" t="n"/>
      <c r="AG95" s="1025" t="n"/>
      <c r="AH95" s="104" t="n"/>
      <c r="AI95" s="895" t="n"/>
      <c r="AJ95" s="779" t="n"/>
      <c r="AK95" s="886" t="n"/>
      <c r="AL95" s="896" t="n"/>
      <c r="AM95" s="897" t="n"/>
      <c r="AN95" s="898" t="n"/>
      <c r="AO95" s="886" t="n"/>
      <c r="AP95" s="897" t="n"/>
      <c r="AQ95" s="886" t="n"/>
      <c r="AR95" s="899" t="n"/>
      <c r="AS95" s="897" t="n"/>
      <c r="AT95" s="886" t="n"/>
      <c r="AU95" s="896" t="n"/>
      <c r="AV95" s="897" t="n"/>
      <c r="AW95" s="887" t="n"/>
      <c r="AX95" s="899" t="n"/>
      <c r="AY95" s="897" t="n"/>
      <c r="AZ95" s="898" t="n"/>
      <c r="BA95" s="886" t="n"/>
      <c r="BB95" s="897" t="n"/>
      <c r="BC95" s="887" t="n"/>
      <c r="BD95" s="899" t="n"/>
      <c r="BE95" s="897" t="n"/>
      <c r="BF95" s="886" t="n"/>
      <c r="BG95" s="896" t="n"/>
      <c r="BH95" s="897" t="n">
        <v>4</v>
      </c>
      <c r="BI95" s="887" t="n"/>
      <c r="BJ95" s="899" t="n">
        <v>108</v>
      </c>
      <c r="BK95" s="897" t="n">
        <v>8</v>
      </c>
      <c r="BL95" s="887" t="n">
        <v>3</v>
      </c>
      <c r="BM95" s="893">
        <f>AN95+AQ95+AT95+AW95+AZ95+BC95+BF95+BI95+BL95</f>
        <v/>
      </c>
      <c r="BN95" s="104" t="n"/>
      <c r="BO95" s="1003" t="n"/>
      <c r="BP95" s="881" t="n"/>
      <c r="BQ95" s="836">
        <f>Y95*0.22</f>
        <v/>
      </c>
      <c r="BR95" s="836" t="n"/>
      <c r="BS95" s="837" t="n"/>
      <c r="BT95" s="837" t="n"/>
      <c r="BU95" s="837" t="n"/>
      <c r="BV95" s="837" t="n"/>
    </row>
    <row r="96">
      <c r="A96" s="1119" t="inlineStr">
        <is>
          <t>2.4.9</t>
        </is>
      </c>
      <c r="B96" s="70" t="n"/>
      <c r="C96" s="1080" t="inlineStr">
        <is>
          <t>Технология разработки электронных изданий</t>
        </is>
      </c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761" t="n"/>
      <c r="R96" s="1006" t="n"/>
      <c r="S96" s="950" t="n">
        <v>7</v>
      </c>
      <c r="T96" s="848" t="n"/>
      <c r="U96" s="844" t="n"/>
      <c r="V96" s="761" t="n"/>
      <c r="W96" s="845" t="n">
        <v>144</v>
      </c>
      <c r="X96" s="846" t="n"/>
      <c r="Y96" s="847" t="n">
        <v>90</v>
      </c>
      <c r="Z96" s="848" t="n"/>
      <c r="AA96" s="891">
        <f>SUM(AC96:AJ96)</f>
        <v/>
      </c>
      <c r="AB96" s="890" t="n"/>
      <c r="AC96" s="851" t="n">
        <v>10</v>
      </c>
      <c r="AD96" s="2" t="n"/>
      <c r="AE96" s="951" t="n">
        <v>10</v>
      </c>
      <c r="AF96" s="70" t="n"/>
      <c r="AG96" s="951" t="n"/>
      <c r="AH96" s="70" t="n"/>
      <c r="AI96" s="854" t="n"/>
      <c r="AJ96" s="761" t="n"/>
      <c r="AK96" s="843" t="n"/>
      <c r="AL96" s="855" t="n"/>
      <c r="AM96" s="856" t="n"/>
      <c r="AN96" s="857" t="n"/>
      <c r="AO96" s="843" t="n"/>
      <c r="AP96" s="856" t="n"/>
      <c r="AQ96" s="843" t="n"/>
      <c r="AR96" s="841" t="n"/>
      <c r="AS96" s="856" t="n"/>
      <c r="AT96" s="843" t="n"/>
      <c r="AU96" s="855" t="n"/>
      <c r="AV96" s="856" t="n"/>
      <c r="AW96" s="844" t="n"/>
      <c r="AX96" s="841" t="n"/>
      <c r="AY96" s="856" t="n"/>
      <c r="AZ96" s="857" t="n"/>
      <c r="BA96" s="843" t="n"/>
      <c r="BB96" s="856" t="n">
        <v>6</v>
      </c>
      <c r="BC96" s="844" t="n"/>
      <c r="BD96" s="843" t="n">
        <v>144</v>
      </c>
      <c r="BE96" s="856" t="n">
        <v>14</v>
      </c>
      <c r="BF96" s="843" t="n">
        <v>4</v>
      </c>
      <c r="BG96" s="855" t="n"/>
      <c r="BH96" s="856" t="n"/>
      <c r="BI96" s="844" t="n"/>
      <c r="BJ96" s="841" t="n"/>
      <c r="BK96" s="856" t="n"/>
      <c r="BL96" s="844" t="n"/>
      <c r="BM96" s="893">
        <f>AN96+AQ96+AT96+AW96+AZ96+BC96+BF96+BI96+BL96</f>
        <v/>
      </c>
      <c r="BN96" s="104" t="n"/>
      <c r="BO96" s="997" t="n"/>
      <c r="BP96" s="775" t="n"/>
      <c r="BQ96" s="836">
        <f>Y96*0.22</f>
        <v/>
      </c>
      <c r="BR96" s="1179" t="inlineStr">
        <is>
          <t>8 и 12</t>
        </is>
      </c>
      <c r="BS96" s="837" t="n"/>
      <c r="BT96" s="837" t="n"/>
      <c r="BU96" s="837" t="n"/>
      <c r="BV96" s="837" t="n"/>
    </row>
    <row r="97">
      <c r="A97" s="882" t="inlineStr">
        <is>
          <t>2.5</t>
        </is>
      </c>
      <c r="B97" s="104" t="n"/>
      <c r="C97" s="1197" t="inlineStr">
        <is>
          <t>Модуль "Редактирование и обработка текстовой и графической информации книжных изданий"</t>
        </is>
      </c>
      <c r="D97" s="103" t="n"/>
      <c r="E97" s="103" t="n"/>
      <c r="F97" s="103" t="n"/>
      <c r="G97" s="103" t="n"/>
      <c r="H97" s="103" t="n"/>
      <c r="I97" s="103" t="n"/>
      <c r="J97" s="103" t="n"/>
      <c r="K97" s="103" t="n"/>
      <c r="L97" s="103" t="n"/>
      <c r="M97" s="103" t="n"/>
      <c r="N97" s="103" t="n"/>
      <c r="O97" s="103" t="n"/>
      <c r="P97" s="103" t="n"/>
      <c r="Q97" s="779" t="n"/>
      <c r="R97" s="1198" t="n"/>
      <c r="S97" s="899" t="n"/>
      <c r="T97" s="885" t="n"/>
      <c r="U97" s="886" t="n"/>
      <c r="V97" s="887" t="n"/>
      <c r="W97" s="888">
        <f>AL97+AO97+AR97+AU97+AX97+BA97+BD97+BG97</f>
        <v/>
      </c>
      <c r="X97" s="875" t="n"/>
      <c r="Y97" s="889">
        <f>SUM(AC97:AJ97)</f>
        <v/>
      </c>
      <c r="Z97" s="890" t="n"/>
      <c r="AA97" s="891">
        <f>SUM(AC97:AJ97)</f>
        <v/>
      </c>
      <c r="AB97" s="890" t="n"/>
      <c r="AC97" s="892" t="n"/>
      <c r="AD97" s="892" t="n"/>
      <c r="AE97" s="894" t="n"/>
      <c r="AF97" s="893" t="n"/>
      <c r="AG97" s="894" t="n"/>
      <c r="AH97" s="893" t="n"/>
      <c r="AI97" s="892" t="n"/>
      <c r="AJ97" s="895" t="n"/>
      <c r="AK97" s="886" t="n"/>
      <c r="AL97" s="896">
        <f>AN97*36</f>
        <v/>
      </c>
      <c r="AM97" s="897" t="n"/>
      <c r="AN97" s="898" t="n"/>
      <c r="AO97" s="886">
        <f>AQ97*36</f>
        <v/>
      </c>
      <c r="AP97" s="897" t="n"/>
      <c r="AQ97" s="886" t="n"/>
      <c r="AR97" s="899">
        <f>AT97*36</f>
        <v/>
      </c>
      <c r="AS97" s="897" t="n"/>
      <c r="AT97" s="886" t="n"/>
      <c r="AU97" s="896">
        <f>AW97*36</f>
        <v/>
      </c>
      <c r="AV97" s="897" t="n"/>
      <c r="AW97" s="887" t="n"/>
      <c r="AX97" s="899">
        <f>AZ97*36</f>
        <v/>
      </c>
      <c r="AY97" s="897" t="n"/>
      <c r="AZ97" s="898" t="n"/>
      <c r="BA97" s="886">
        <f>BC97*36</f>
        <v/>
      </c>
      <c r="BB97" s="897" t="n"/>
      <c r="BC97" s="887" t="n"/>
      <c r="BD97" s="886">
        <f>BF97*36</f>
        <v/>
      </c>
      <c r="BE97" s="897" t="n"/>
      <c r="BF97" s="886" t="n"/>
      <c r="BG97" s="896" t="n"/>
      <c r="BH97" s="897" t="n"/>
      <c r="BI97" s="887" t="n"/>
      <c r="BJ97" s="899" t="n"/>
      <c r="BK97" s="897" t="n"/>
      <c r="BL97" s="887" t="n"/>
      <c r="BM97" s="893">
        <f>AN97+AQ97+AT97+AW97+AZ97+BC97+BF97+BI97+BL97</f>
        <v/>
      </c>
      <c r="BN97" s="104" t="n"/>
      <c r="BO97" s="1003" t="n"/>
      <c r="BP97" s="881" t="n"/>
      <c r="BQ97" s="836">
        <f>Y97*0.22</f>
        <v/>
      </c>
      <c r="BR97" s="836" t="n"/>
      <c r="BS97" s="837" t="n"/>
      <c r="BT97" s="837" t="n"/>
      <c r="BU97" s="837" t="n"/>
      <c r="BV97" s="837" t="n"/>
    </row>
    <row r="98">
      <c r="A98" s="970" t="inlineStr">
        <is>
          <t>2.5.1</t>
        </is>
      </c>
      <c r="B98" s="104" t="n"/>
      <c r="C98" s="1118" t="inlineStr">
        <is>
          <t xml:space="preserve">Редактирование справочной литературы/ Редактирование переводной литературы </t>
        </is>
      </c>
      <c r="D98" s="103" t="n"/>
      <c r="E98" s="103" t="n"/>
      <c r="F98" s="103" t="n"/>
      <c r="G98" s="103" t="n"/>
      <c r="H98" s="103" t="n"/>
      <c r="I98" s="103" t="n"/>
      <c r="J98" s="103" t="n"/>
      <c r="K98" s="103" t="n"/>
      <c r="L98" s="103" t="n"/>
      <c r="M98" s="103" t="n"/>
      <c r="N98" s="103" t="n"/>
      <c r="O98" s="103" t="n"/>
      <c r="P98" s="103" t="n"/>
      <c r="Q98" s="779" t="n"/>
      <c r="R98" s="1023" t="n"/>
      <c r="S98" s="1024" t="n"/>
      <c r="T98" s="890" t="n"/>
      <c r="U98" s="887" t="n">
        <v>7</v>
      </c>
      <c r="V98" s="779" t="n"/>
      <c r="W98" s="888" t="n">
        <v>108</v>
      </c>
      <c r="X98" s="875" t="n"/>
      <c r="Y98" s="889" t="n">
        <v>72</v>
      </c>
      <c r="Z98" s="890" t="n"/>
      <c r="AA98" s="891">
        <f>SUM(AC98:AJ98)</f>
        <v/>
      </c>
      <c r="AB98" s="890" t="n"/>
      <c r="AC98" s="892" t="n">
        <v>8</v>
      </c>
      <c r="AD98" s="103" t="n"/>
      <c r="AE98" s="1025" t="n"/>
      <c r="AF98" s="104" t="n"/>
      <c r="AG98" s="1025" t="n">
        <v>8</v>
      </c>
      <c r="AH98" s="104" t="n"/>
      <c r="AI98" s="895" t="n"/>
      <c r="AJ98" s="779" t="n"/>
      <c r="AK98" s="886" t="n"/>
      <c r="AL98" s="896" t="n"/>
      <c r="AM98" s="897" t="n"/>
      <c r="AN98" s="898" t="n"/>
      <c r="AO98" s="886" t="n"/>
      <c r="AP98" s="897" t="n"/>
      <c r="AQ98" s="886" t="n"/>
      <c r="AR98" s="899" t="n"/>
      <c r="AS98" s="897" t="n"/>
      <c r="AT98" s="886" t="n"/>
      <c r="AU98" s="896" t="n"/>
      <c r="AV98" s="897" t="n"/>
      <c r="AW98" s="887" t="n"/>
      <c r="AX98" s="899" t="n"/>
      <c r="AY98" s="897" t="n"/>
      <c r="AZ98" s="898" t="n"/>
      <c r="BA98" s="886" t="n"/>
      <c r="BB98" s="897" t="n">
        <v>4</v>
      </c>
      <c r="BC98" s="887" t="n"/>
      <c r="BD98" s="886" t="n">
        <v>108</v>
      </c>
      <c r="BE98" s="897" t="n">
        <v>12</v>
      </c>
      <c r="BF98" s="886" t="n">
        <v>3</v>
      </c>
      <c r="BG98" s="896" t="n"/>
      <c r="BH98" s="897" t="n"/>
      <c r="BI98" s="887" t="n"/>
      <c r="BJ98" s="899" t="n"/>
      <c r="BK98" s="897" t="n"/>
      <c r="BL98" s="887" t="n"/>
      <c r="BM98" s="893">
        <f>AN98+AQ98+AT98+AW98+AZ98+BC98+BF98+BI98+BL98</f>
        <v/>
      </c>
      <c r="BN98" s="104" t="n"/>
      <c r="BO98" s="1003" t="n"/>
      <c r="BP98" s="881" t="n"/>
      <c r="BQ98" s="836">
        <f>Y98*0.22</f>
        <v/>
      </c>
      <c r="BR98" s="836" t="n"/>
      <c r="BS98" s="837" t="n"/>
      <c r="BT98" s="837" t="n"/>
      <c r="BU98" s="837" t="n"/>
      <c r="BV98" s="837" t="n"/>
    </row>
    <row r="99">
      <c r="A99" s="1178" t="inlineStr">
        <is>
          <t>2.5.2</t>
        </is>
      </c>
      <c r="B99" s="204" t="n"/>
      <c r="C99" s="1118" t="inlineStr">
        <is>
          <t>Технология допечатных и печатных процессов</t>
        </is>
      </c>
      <c r="D99" s="103" t="n"/>
      <c r="E99" s="103" t="n"/>
      <c r="F99" s="103" t="n"/>
      <c r="G99" s="103" t="n"/>
      <c r="H99" s="103" t="n"/>
      <c r="I99" s="103" t="n"/>
      <c r="J99" s="103" t="n"/>
      <c r="K99" s="103" t="n"/>
      <c r="L99" s="103" t="n"/>
      <c r="M99" s="103" t="n"/>
      <c r="N99" s="103" t="n"/>
      <c r="O99" s="103" t="n"/>
      <c r="P99" s="103" t="n"/>
      <c r="Q99" s="779" t="n"/>
      <c r="R99" s="1023" t="n"/>
      <c r="S99" s="1024" t="n">
        <v>7</v>
      </c>
      <c r="T99" s="890" t="n"/>
      <c r="U99" s="887" t="n"/>
      <c r="V99" s="779" t="n"/>
      <c r="W99" s="888" t="n">
        <v>108</v>
      </c>
      <c r="X99" s="875" t="n"/>
      <c r="Y99" s="889" t="n">
        <v>72</v>
      </c>
      <c r="Z99" s="890" t="n"/>
      <c r="AA99" s="891">
        <f>SUM(AC99:AJ99)</f>
        <v/>
      </c>
      <c r="AB99" s="890" t="n"/>
      <c r="AC99" s="892" t="n">
        <v>8</v>
      </c>
      <c r="AD99" s="103" t="n"/>
      <c r="AE99" s="1025" t="n">
        <v>8</v>
      </c>
      <c r="AF99" s="104" t="n"/>
      <c r="AG99" s="1025" t="n"/>
      <c r="AH99" s="104" t="n"/>
      <c r="AI99" s="895" t="n"/>
      <c r="AJ99" s="779" t="n"/>
      <c r="AK99" s="886" t="n"/>
      <c r="AL99" s="896" t="n"/>
      <c r="AM99" s="897" t="n"/>
      <c r="AN99" s="898" t="n"/>
      <c r="AO99" s="886" t="n"/>
      <c r="AP99" s="897" t="n"/>
      <c r="AQ99" s="886" t="n"/>
      <c r="AR99" s="899" t="n"/>
      <c r="AS99" s="897" t="n"/>
      <c r="AT99" s="886" t="n"/>
      <c r="AU99" s="896" t="n"/>
      <c r="AV99" s="897" t="n"/>
      <c r="AW99" s="887" t="n"/>
      <c r="AX99" s="899" t="n"/>
      <c r="AY99" s="897" t="n"/>
      <c r="AZ99" s="898" t="n"/>
      <c r="BA99" s="886" t="n"/>
      <c r="BB99" s="897" t="n">
        <v>8</v>
      </c>
      <c r="BC99" s="887" t="n"/>
      <c r="BD99" s="886">
        <f>BF99*36</f>
        <v/>
      </c>
      <c r="BE99" s="897" t="n">
        <v>8</v>
      </c>
      <c r="BF99" s="886" t="n">
        <v>3</v>
      </c>
      <c r="BG99" s="896" t="n"/>
      <c r="BH99" s="897" t="n"/>
      <c r="BI99" s="887" t="n"/>
      <c r="BJ99" s="899" t="n"/>
      <c r="BK99" s="897" t="n"/>
      <c r="BL99" s="887" t="n"/>
      <c r="BM99" s="893">
        <f>AN99+AQ99+AT99+AW99+AZ99+BC99+BF99+BI99+BL99</f>
        <v/>
      </c>
      <c r="BN99" s="104" t="n"/>
      <c r="BO99" s="1074" t="n"/>
      <c r="BP99" s="1062" t="n"/>
      <c r="BQ99" s="836">
        <f>Y99*0.22</f>
        <v/>
      </c>
      <c r="BR99" s="836" t="n"/>
      <c r="BS99" s="837" t="n"/>
      <c r="BT99" s="837" t="n"/>
      <c r="BU99" s="837" t="n"/>
      <c r="BV99" s="837" t="n"/>
    </row>
    <row r="100">
      <c r="A100" s="1199" t="inlineStr">
        <is>
          <t>2.5.3</t>
        </is>
      </c>
      <c r="B100" s="1200" t="n"/>
      <c r="C100" s="1201" t="inlineStr">
        <is>
          <t>Курсовая работа по учебной дисциплине "Технология допечатных и печатных процессов"</t>
        </is>
      </c>
      <c r="D100" s="1202" t="n"/>
      <c r="E100" s="1202" t="n"/>
      <c r="F100" s="1202" t="n"/>
      <c r="G100" s="1202" t="n"/>
      <c r="H100" s="1202" t="n"/>
      <c r="I100" s="1202" t="n"/>
      <c r="J100" s="1202" t="n"/>
      <c r="K100" s="1202" t="n"/>
      <c r="L100" s="1202" t="n"/>
      <c r="M100" s="1202" t="n"/>
      <c r="N100" s="1202" t="n"/>
      <c r="O100" s="1202" t="n"/>
      <c r="P100" s="1202" t="n"/>
      <c r="Q100" s="1203" t="n"/>
      <c r="R100" s="1204" t="n"/>
      <c r="S100" s="1205" t="n"/>
      <c r="T100" s="1206" t="n"/>
      <c r="U100" s="1207" t="n"/>
      <c r="V100" s="1203" t="n"/>
      <c r="W100" s="1208" t="n">
        <v>30</v>
      </c>
      <c r="X100" s="1209" t="n"/>
      <c r="Y100" s="1210">
        <f>SUM(AC100:AJ100)</f>
        <v/>
      </c>
      <c r="Z100" s="1206" t="n"/>
      <c r="AA100" s="1211">
        <f>SUM(AC100:AJ100)</f>
        <v/>
      </c>
      <c r="AB100" s="1206" t="n"/>
      <c r="AC100" s="1212" t="n"/>
      <c r="AD100" s="1202" t="n"/>
      <c r="AE100" s="1213" t="n"/>
      <c r="AF100" s="1200" t="n"/>
      <c r="AG100" s="1213" t="n"/>
      <c r="AH100" s="1200" t="n"/>
      <c r="AI100" s="1214" t="n"/>
      <c r="AJ100" s="1203" t="n"/>
      <c r="AK100" s="1215" t="n"/>
      <c r="AL100" s="1216" t="n"/>
      <c r="AM100" s="1217" t="n"/>
      <c r="AN100" s="1218" t="n"/>
      <c r="AO100" s="1215" t="n"/>
      <c r="AP100" s="1217" t="n"/>
      <c r="AQ100" s="1215" t="n"/>
      <c r="AR100" s="1219" t="n"/>
      <c r="AS100" s="1217" t="n"/>
      <c r="AT100" s="1215" t="n"/>
      <c r="AU100" s="1216" t="n"/>
      <c r="AV100" s="1217" t="n"/>
      <c r="AW100" s="1207" t="n"/>
      <c r="AX100" s="1219" t="n"/>
      <c r="AY100" s="1217" t="n"/>
      <c r="AZ100" s="1218" t="n"/>
      <c r="BA100" s="1215" t="n"/>
      <c r="BB100" s="1217" t="n"/>
      <c r="BC100" s="1207" t="n"/>
      <c r="BD100" s="1215" t="n">
        <v>30</v>
      </c>
      <c r="BE100" s="1217" t="n"/>
      <c r="BF100" s="1215" t="n">
        <v>1</v>
      </c>
      <c r="BG100" s="1216" t="n"/>
      <c r="BH100" s="1217" t="n"/>
      <c r="BI100" s="1207" t="n"/>
      <c r="BJ100" s="1219" t="n"/>
      <c r="BK100" s="1217" t="n"/>
      <c r="BL100" s="1207" t="n"/>
      <c r="BM100" s="1220">
        <f>AN100+AQ100+AT100+AW100+AZ100+BC100+BF100+BI100+BL100</f>
        <v/>
      </c>
      <c r="BN100" s="1200" t="n"/>
      <c r="BO100" s="1221" t="n"/>
      <c r="BP100" s="1222" t="n"/>
      <c r="BQ100" s="836">
        <f>Y100*0.22</f>
        <v/>
      </c>
      <c r="BR100" s="836" t="n"/>
      <c r="BS100" s="837" t="n"/>
      <c r="BT100" s="837" t="n"/>
      <c r="BU100" s="837" t="n"/>
      <c r="BV100" s="837" t="n"/>
    </row>
    <row r="101">
      <c r="A101" s="1223" t="n"/>
      <c r="B101" s="1224" t="n"/>
      <c r="C101" s="1225" t="n"/>
      <c r="D101" s="1225" t="n"/>
      <c r="E101" s="1225" t="n"/>
      <c r="F101" s="1225" t="n"/>
      <c r="G101" s="1225" t="n"/>
      <c r="H101" s="1225" t="n"/>
      <c r="I101" s="1225" t="n"/>
      <c r="J101" s="1225" t="n"/>
      <c r="K101" s="1225" t="n"/>
      <c r="L101" s="1225" t="n"/>
      <c r="M101" s="1225" t="n"/>
      <c r="N101" s="1225" t="n"/>
      <c r="O101" s="1225" t="n"/>
      <c r="P101" s="1225" t="n"/>
      <c r="Q101" s="1226" t="n"/>
      <c r="R101" s="137" t="n"/>
      <c r="S101" s="809" t="n"/>
      <c r="T101" s="1227" t="n"/>
      <c r="U101" s="128" t="n"/>
      <c r="V101" s="810" t="n"/>
      <c r="W101" s="1228" t="n"/>
      <c r="X101" s="1228" t="n"/>
      <c r="Y101" s="1229" t="n"/>
      <c r="Z101" s="1230" t="n"/>
      <c r="AA101" s="1231" t="n"/>
      <c r="AB101" s="1232" t="n"/>
      <c r="AC101" s="1233" t="n"/>
      <c r="AD101" s="1234" t="n"/>
      <c r="AE101" s="801" t="n"/>
      <c r="AF101" s="803" t="n"/>
      <c r="AG101" s="801" t="n"/>
      <c r="AH101" s="803" t="n"/>
      <c r="AI101" s="128" t="n"/>
      <c r="AJ101" s="810" t="n"/>
      <c r="AK101" s="806" t="n"/>
      <c r="AL101" s="807" t="n"/>
      <c r="AM101" s="1101" t="n"/>
      <c r="AN101" s="1235" t="n"/>
      <c r="AO101" s="806" t="n"/>
      <c r="AP101" s="1101" t="n"/>
      <c r="AQ101" s="806" t="n"/>
      <c r="AR101" s="804" t="n"/>
      <c r="AS101" s="1101" t="n"/>
      <c r="AT101" s="806" t="n"/>
      <c r="AU101" s="807" t="n"/>
      <c r="AV101" s="1101" t="n"/>
      <c r="AW101" s="808" t="n"/>
      <c r="AX101" s="809" t="n"/>
      <c r="AY101" s="1040" t="n"/>
      <c r="AZ101" s="803" t="n"/>
      <c r="BA101" s="128" t="n"/>
      <c r="BB101" s="1040" t="n"/>
      <c r="BC101" s="810" t="n"/>
      <c r="BD101" s="128" t="n"/>
      <c r="BE101" s="1040" t="n"/>
      <c r="BF101" s="128" t="n"/>
      <c r="BG101" s="801" t="n"/>
      <c r="BH101" s="1040" t="n"/>
      <c r="BI101" s="810" t="n"/>
      <c r="BJ101" s="809" t="n"/>
      <c r="BK101" s="1040" t="n"/>
      <c r="BL101" s="810" t="n"/>
      <c r="BM101" s="1231" t="n"/>
      <c r="BN101" s="1236" t="n"/>
      <c r="BO101" s="1237" t="n"/>
      <c r="BP101" s="1238" t="n"/>
      <c r="BQ101" s="758" t="n"/>
      <c r="BR101" s="758" t="n"/>
      <c r="BS101" s="759" t="n"/>
      <c r="BT101" s="759" t="n"/>
      <c r="BU101" s="759" t="n"/>
      <c r="BV101" s="759" t="n"/>
    </row>
    <row r="102">
      <c r="A102" s="1239" t="inlineStr">
        <is>
          <t>№
п/п</t>
        </is>
      </c>
      <c r="B102" s="741" t="n"/>
      <c r="C102" s="1240" t="inlineStr">
        <is>
          <t>Название модуля, учебной дисциплины, курсового проекта (курсовой работы)</t>
        </is>
      </c>
      <c r="D102" s="743" t="n"/>
      <c r="E102" s="743" t="n"/>
      <c r="F102" s="743" t="n"/>
      <c r="G102" s="743" t="n"/>
      <c r="H102" s="743" t="n"/>
      <c r="I102" s="743" t="n"/>
      <c r="J102" s="743" t="n"/>
      <c r="K102" s="743" t="n"/>
      <c r="L102" s="743" t="n"/>
      <c r="M102" s="743" t="n"/>
      <c r="N102" s="743" t="n"/>
      <c r="O102" s="743" t="n"/>
      <c r="P102" s="743" t="n"/>
      <c r="Q102" s="744" t="n"/>
      <c r="R102" s="1241" t="n"/>
      <c r="S102" s="1242" t="inlineStr">
        <is>
          <t>Экзамены</t>
        </is>
      </c>
      <c r="T102" s="741" t="n"/>
      <c r="U102" s="1243" t="inlineStr">
        <is>
          <t>Зачеты</t>
        </is>
      </c>
      <c r="V102" s="741" t="n"/>
      <c r="W102" s="1244" t="inlineStr">
        <is>
          <t>Общее количество акад. часов по учебному плану для дневной формы</t>
        </is>
      </c>
      <c r="X102" s="741" t="n"/>
      <c r="Y102" s="1245" t="inlineStr">
        <is>
          <t>Количество аудиторных часов по учебному плану для дневной формы</t>
        </is>
      </c>
      <c r="Z102" s="741" t="n"/>
      <c r="AA102" s="1246" t="inlineStr">
        <is>
          <t>Количество аудиторных часов</t>
        </is>
      </c>
      <c r="AB102" s="750" t="n"/>
      <c r="AC102" s="750" t="n"/>
      <c r="AD102" s="750" t="n"/>
      <c r="AE102" s="750" t="n"/>
      <c r="AF102" s="750" t="n"/>
      <c r="AG102" s="750" t="n"/>
      <c r="AH102" s="750" t="n"/>
      <c r="AI102" s="750" t="n"/>
      <c r="AJ102" s="751" t="n"/>
      <c r="AK102" s="1247" t="inlineStr">
        <is>
          <t>Распределение по курсам и семестрам</t>
        </is>
      </c>
      <c r="AL102" s="753" t="n"/>
      <c r="AM102" s="753" t="n"/>
      <c r="AN102" s="753" t="n"/>
      <c r="AO102" s="753" t="n"/>
      <c r="AP102" s="753" t="n"/>
      <c r="AQ102" s="753" t="n"/>
      <c r="AR102" s="753" t="n"/>
      <c r="AS102" s="753" t="n"/>
      <c r="AT102" s="753" t="n"/>
      <c r="AU102" s="753" t="n"/>
      <c r="AV102" s="753" t="n"/>
      <c r="AW102" s="753" t="n"/>
      <c r="AX102" s="753" t="n"/>
      <c r="AY102" s="753" t="n"/>
      <c r="AZ102" s="753" t="n"/>
      <c r="BA102" s="753" t="n"/>
      <c r="BB102" s="753" t="n"/>
      <c r="BC102" s="753" t="n"/>
      <c r="BD102" s="753" t="n"/>
      <c r="BE102" s="753" t="n"/>
      <c r="BF102" s="753" t="n"/>
      <c r="BG102" s="753" t="n"/>
      <c r="BH102" s="753" t="n"/>
      <c r="BI102" s="753" t="n"/>
      <c r="BJ102" s="753" t="n"/>
      <c r="BK102" s="753" t="n"/>
      <c r="BL102" s="754" t="n"/>
      <c r="BM102" s="1248" t="inlineStr">
        <is>
          <t>Всего зачетных единиц</t>
        </is>
      </c>
      <c r="BN102" s="741" t="n"/>
      <c r="BO102" s="1249" t="n"/>
      <c r="BP102" s="757" t="n"/>
      <c r="BQ102" s="836" t="n"/>
      <c r="BR102" s="836" t="n"/>
      <c r="BS102" s="837" t="n"/>
      <c r="BT102" s="837" t="n"/>
      <c r="BU102" s="837" t="n"/>
      <c r="BV102" s="837" t="n"/>
    </row>
    <row r="103">
      <c r="A103" s="760" t="n"/>
      <c r="B103" s="70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761" t="n"/>
      <c r="R103" s="851" t="n"/>
      <c r="S103" s="763" t="n"/>
      <c r="T103" s="70" t="n"/>
      <c r="U103" s="71" t="n"/>
      <c r="V103" s="70" t="n"/>
      <c r="W103" s="2" t="n"/>
      <c r="X103" s="70" t="n"/>
      <c r="Y103" s="71" t="n"/>
      <c r="Z103" s="70" t="n"/>
      <c r="AA103" s="893" t="inlineStr">
        <is>
          <t>Всего</t>
        </is>
      </c>
      <c r="AB103" s="765" t="n"/>
      <c r="AC103" s="1025" t="inlineStr">
        <is>
          <t>Из них</t>
        </is>
      </c>
      <c r="AD103" s="103" t="n"/>
      <c r="AE103" s="103" t="n"/>
      <c r="AF103" s="103" t="n"/>
      <c r="AG103" s="103" t="n"/>
      <c r="AH103" s="103" t="n"/>
      <c r="AI103" s="103" t="n"/>
      <c r="AJ103" s="104" t="n"/>
      <c r="AK103" s="1086" t="inlineStr">
        <is>
          <t>I курс</t>
        </is>
      </c>
      <c r="AL103" s="767" t="n"/>
      <c r="AM103" s="767" t="n"/>
      <c r="AN103" s="767" t="n"/>
      <c r="AO103" s="767" t="n"/>
      <c r="AP103" s="767" t="n"/>
      <c r="AQ103" s="768" t="n"/>
      <c r="AR103" s="1250" t="inlineStr">
        <is>
          <t>II курс</t>
        </is>
      </c>
      <c r="AS103" s="767" t="n"/>
      <c r="AT103" s="767" t="n"/>
      <c r="AU103" s="767" t="n"/>
      <c r="AV103" s="767" t="n"/>
      <c r="AW103" s="768" t="n"/>
      <c r="AX103" s="1250" t="inlineStr">
        <is>
          <t>III курс</t>
        </is>
      </c>
      <c r="AY103" s="767" t="n"/>
      <c r="AZ103" s="767" t="n"/>
      <c r="BA103" s="767" t="n"/>
      <c r="BB103" s="767" t="n"/>
      <c r="BC103" s="768" t="n"/>
      <c r="BD103" s="992" t="inlineStr">
        <is>
          <t>IV курс</t>
        </is>
      </c>
      <c r="BE103" s="767" t="n"/>
      <c r="BF103" s="767" t="n"/>
      <c r="BG103" s="767" t="n"/>
      <c r="BH103" s="767" t="n"/>
      <c r="BI103" s="767" t="n"/>
      <c r="BJ103" s="1251" t="inlineStr">
        <is>
          <t>V курс</t>
        </is>
      </c>
      <c r="BK103" s="773" t="n"/>
      <c r="BL103" s="774" t="n"/>
      <c r="BM103" s="763" t="n"/>
      <c r="BN103" s="70" t="n"/>
      <c r="BO103" s="2" t="n"/>
      <c r="BP103" s="775" t="n"/>
      <c r="BQ103" s="836" t="n"/>
      <c r="BR103" s="836" t="n"/>
      <c r="BS103" s="837" t="n"/>
      <c r="BT103" s="837" t="n"/>
      <c r="BU103" s="837" t="n"/>
      <c r="BV103" s="837" t="n"/>
    </row>
    <row r="104">
      <c r="A104" s="760" t="n"/>
      <c r="B104" s="70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761" t="n"/>
      <c r="R104" s="851" t="n"/>
      <c r="S104" s="763" t="n"/>
      <c r="T104" s="70" t="n"/>
      <c r="U104" s="71" t="n"/>
      <c r="V104" s="70" t="n"/>
      <c r="W104" s="2" t="n"/>
      <c r="X104" s="70" t="n"/>
      <c r="Y104" s="71" t="n"/>
      <c r="Z104" s="70" t="n"/>
      <c r="AA104" s="2" t="n"/>
      <c r="AB104" s="70" t="n"/>
      <c r="AC104" s="1252" t="inlineStr">
        <is>
          <t>Лекции</t>
        </is>
      </c>
      <c r="AD104" s="765" t="n"/>
      <c r="AE104" s="1252" t="inlineStr">
        <is>
          <t>Лабораторные</t>
        </is>
      </c>
      <c r="AF104" s="765" t="n"/>
      <c r="AG104" s="1252" t="inlineStr">
        <is>
          <t>Практические</t>
        </is>
      </c>
      <c r="AH104" s="765" t="n"/>
      <c r="AI104" s="1252" t="inlineStr">
        <is>
          <t>Семинарские</t>
        </is>
      </c>
      <c r="AJ104" s="765" t="n"/>
      <c r="AK104" s="1253" t="inlineStr">
        <is>
          <t>УС</t>
        </is>
      </c>
      <c r="AL104" s="1252" t="inlineStr">
        <is>
          <t>1 семестр</t>
        </is>
      </c>
      <c r="AM104" s="103" t="n"/>
      <c r="AN104" s="104" t="n"/>
      <c r="AO104" s="1254" t="inlineStr">
        <is>
          <t>2 семестр</t>
        </is>
      </c>
      <c r="AP104" s="103" t="n"/>
      <c r="AQ104" s="779" t="n"/>
      <c r="AR104" s="1255" t="inlineStr">
        <is>
          <t>3 семестр</t>
        </is>
      </c>
      <c r="AS104" s="103" t="n"/>
      <c r="AT104" s="103" t="n"/>
      <c r="AU104" s="1256" t="inlineStr">
        <is>
          <t>4 семестр</t>
        </is>
      </c>
      <c r="AV104" s="103" t="n"/>
      <c r="AW104" s="779" t="n"/>
      <c r="AX104" s="1257" t="inlineStr">
        <is>
          <t>5 семестр</t>
        </is>
      </c>
      <c r="AY104" s="103" t="n"/>
      <c r="AZ104" s="104" t="n"/>
      <c r="BA104" s="1254" t="inlineStr">
        <is>
          <t>6 семестр</t>
        </is>
      </c>
      <c r="BB104" s="103" t="n"/>
      <c r="BC104" s="779" t="n"/>
      <c r="BD104" s="1257" t="inlineStr">
        <is>
          <t>7 семестр</t>
        </is>
      </c>
      <c r="BE104" s="103" t="n"/>
      <c r="BF104" s="104" t="n"/>
      <c r="BG104" s="1256" t="inlineStr">
        <is>
          <t>8 семестр</t>
        </is>
      </c>
      <c r="BH104" s="103" t="n"/>
      <c r="BI104" s="779" t="n"/>
      <c r="BJ104" s="1258" t="inlineStr">
        <is>
          <t>9 семестр</t>
        </is>
      </c>
      <c r="BK104" s="103" t="n"/>
      <c r="BL104" s="779" t="n"/>
      <c r="BM104" s="763" t="n"/>
      <c r="BN104" s="70" t="n"/>
      <c r="BO104" s="2" t="n"/>
      <c r="BP104" s="775" t="n"/>
      <c r="BQ104" s="836" t="n"/>
      <c r="BR104" s="836" t="n"/>
      <c r="BS104" s="837" t="n"/>
      <c r="BT104" s="837" t="n"/>
      <c r="BU104" s="837" t="n"/>
      <c r="BV104" s="837" t="n"/>
    </row>
    <row r="105">
      <c r="A105" s="760" t="n"/>
      <c r="B105" s="70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761" t="n"/>
      <c r="R105" s="851" t="n"/>
      <c r="S105" s="763" t="n"/>
      <c r="T105" s="70" t="n"/>
      <c r="U105" s="71" t="n"/>
      <c r="V105" s="70" t="n"/>
      <c r="W105" s="2" t="n"/>
      <c r="X105" s="70" t="n"/>
      <c r="Y105" s="71" t="n"/>
      <c r="Z105" s="70" t="n"/>
      <c r="AA105" s="2" t="n"/>
      <c r="AB105" s="70" t="n"/>
      <c r="AC105" s="71" t="n"/>
      <c r="AD105" s="70" t="n"/>
      <c r="AE105" s="71" t="n"/>
      <c r="AF105" s="70" t="n"/>
      <c r="AG105" s="71" t="n"/>
      <c r="AH105" s="70" t="n"/>
      <c r="AI105" s="71" t="n"/>
      <c r="AJ105" s="70" t="n"/>
      <c r="AK105" s="2" t="n"/>
      <c r="AL105" s="1252" t="inlineStr">
        <is>
          <t>2 недели</t>
        </is>
      </c>
      <c r="AM105" s="103" t="n"/>
      <c r="AN105" s="104" t="n"/>
      <c r="AO105" s="1256" t="inlineStr">
        <is>
          <t>2 недели</t>
        </is>
      </c>
      <c r="AP105" s="103" t="n"/>
      <c r="AQ105" s="779" t="n"/>
      <c r="AR105" s="1257" t="inlineStr">
        <is>
          <t>2 недели</t>
        </is>
      </c>
      <c r="AS105" s="103" t="n"/>
      <c r="AT105" s="104" t="n"/>
      <c r="AU105" s="1256" t="inlineStr">
        <is>
          <t>2 недели</t>
        </is>
      </c>
      <c r="AV105" s="103" t="n"/>
      <c r="AW105" s="779" t="n"/>
      <c r="AX105" s="1257" t="inlineStr">
        <is>
          <t>3 недели</t>
        </is>
      </c>
      <c r="AY105" s="103" t="n"/>
      <c r="AZ105" s="104" t="n"/>
      <c r="BA105" s="1256" t="inlineStr">
        <is>
          <t>3 недели</t>
        </is>
      </c>
      <c r="BB105" s="103" t="n"/>
      <c r="BC105" s="779" t="n"/>
      <c r="BD105" s="1257" t="inlineStr">
        <is>
          <t>3 недели</t>
        </is>
      </c>
      <c r="BE105" s="103" t="n"/>
      <c r="BF105" s="104" t="n"/>
      <c r="BG105" s="1256" t="inlineStr">
        <is>
          <t>3 недели</t>
        </is>
      </c>
      <c r="BH105" s="103" t="n"/>
      <c r="BI105" s="779" t="n"/>
      <c r="BJ105" s="1258" t="inlineStr">
        <is>
          <t>2 недели</t>
        </is>
      </c>
      <c r="BK105" s="103" t="n"/>
      <c r="BL105" s="779" t="n"/>
      <c r="BM105" s="763" t="n"/>
      <c r="BN105" s="70" t="n"/>
      <c r="BO105" s="2" t="n"/>
      <c r="BP105" s="775" t="n"/>
      <c r="BQ105" s="836" t="n"/>
      <c r="BR105" s="836" t="n"/>
      <c r="BS105" s="837" t="n"/>
      <c r="BT105" s="837" t="n"/>
      <c r="BU105" s="837" t="n"/>
      <c r="BV105" s="837" t="n"/>
    </row>
    <row r="106">
      <c r="A106" s="1259" t="n"/>
      <c r="B106" s="1260" t="n"/>
      <c r="C106" s="1261" t="n"/>
      <c r="D106" s="1261" t="n"/>
      <c r="E106" s="1261" t="n"/>
      <c r="F106" s="1261" t="n"/>
      <c r="G106" s="1261" t="n"/>
      <c r="H106" s="1261" t="n"/>
      <c r="I106" s="1261" t="n"/>
      <c r="J106" s="1261" t="n"/>
      <c r="K106" s="1261" t="n"/>
      <c r="L106" s="1261" t="n"/>
      <c r="M106" s="1261" t="n"/>
      <c r="N106" s="1261" t="n"/>
      <c r="O106" s="1261" t="n"/>
      <c r="P106" s="1261" t="n"/>
      <c r="Q106" s="1262" t="n"/>
      <c r="R106" s="1263" t="n"/>
      <c r="S106" s="798" t="n"/>
      <c r="T106" s="204" t="n"/>
      <c r="U106" s="712" t="n"/>
      <c r="V106" s="204" t="n"/>
      <c r="W106" s="767" t="n"/>
      <c r="X106" s="204" t="n"/>
      <c r="Y106" s="712" t="n"/>
      <c r="Z106" s="204" t="n"/>
      <c r="AA106" s="767" t="n"/>
      <c r="AB106" s="204" t="n"/>
      <c r="AC106" s="712" t="n"/>
      <c r="AD106" s="204" t="n"/>
      <c r="AE106" s="712" t="n"/>
      <c r="AF106" s="204" t="n"/>
      <c r="AG106" s="712" t="n"/>
      <c r="AH106" s="204" t="n"/>
      <c r="AI106" s="712" t="n"/>
      <c r="AJ106" s="204" t="n"/>
      <c r="AK106" s="1264" t="inlineStr">
        <is>
          <t>Ауд. часов</t>
        </is>
      </c>
      <c r="AL106" s="1265" t="inlineStr">
        <is>
          <t>Всего часов</t>
        </is>
      </c>
      <c r="AM106" s="1266" t="inlineStr">
        <is>
          <t>Ауд. часов</t>
        </is>
      </c>
      <c r="AN106" s="1267" t="inlineStr">
        <is>
          <t>Зач. единиц</t>
        </is>
      </c>
      <c r="AO106" s="1268" t="inlineStr">
        <is>
          <t>Всего часов</t>
        </is>
      </c>
      <c r="AP106" s="1266" t="inlineStr">
        <is>
          <t>Ауд. часов</t>
        </is>
      </c>
      <c r="AQ106" s="1268" t="inlineStr">
        <is>
          <t>Зач. единиц</t>
        </is>
      </c>
      <c r="AR106" s="1269" t="inlineStr">
        <is>
          <t>Всего часов</t>
        </is>
      </c>
      <c r="AS106" s="1266" t="inlineStr">
        <is>
          <t>Ауд. часов</t>
        </is>
      </c>
      <c r="AT106" s="1268" t="inlineStr">
        <is>
          <t>Зач. единиц</t>
        </is>
      </c>
      <c r="AU106" s="1265" t="inlineStr">
        <is>
          <t>Всего часов</t>
        </is>
      </c>
      <c r="AV106" s="1266" t="inlineStr">
        <is>
          <t>Ауд. часов</t>
        </is>
      </c>
      <c r="AW106" s="1270" t="inlineStr">
        <is>
          <t>Зач. единиц</t>
        </is>
      </c>
      <c r="AX106" s="1269" t="inlineStr">
        <is>
          <t>Всего часов</t>
        </is>
      </c>
      <c r="AY106" s="1266" t="inlineStr">
        <is>
          <t>Ауд. часов</t>
        </is>
      </c>
      <c r="AZ106" s="1267" t="inlineStr">
        <is>
          <t>Зач. единиц</t>
        </is>
      </c>
      <c r="BA106" s="1268" t="inlineStr">
        <is>
          <t>Всего часов</t>
        </is>
      </c>
      <c r="BB106" s="1266" t="inlineStr">
        <is>
          <t>Ауд. часов</t>
        </is>
      </c>
      <c r="BC106" s="1270" t="inlineStr">
        <is>
          <t>Зач. единиц</t>
        </is>
      </c>
      <c r="BD106" s="1268" t="inlineStr">
        <is>
          <t>Всего часов</t>
        </is>
      </c>
      <c r="BE106" s="1266" t="inlineStr">
        <is>
          <t>Ауд. часов</t>
        </is>
      </c>
      <c r="BF106" s="1268" t="inlineStr">
        <is>
          <t>Зач. единиц</t>
        </is>
      </c>
      <c r="BG106" s="1265" t="inlineStr">
        <is>
          <t>Всего часов</t>
        </is>
      </c>
      <c r="BH106" s="1266" t="inlineStr">
        <is>
          <t>Ауд. часов</t>
        </is>
      </c>
      <c r="BI106" s="1270" t="inlineStr">
        <is>
          <t>Зач. единиц</t>
        </is>
      </c>
      <c r="BJ106" s="1269" t="inlineStr">
        <is>
          <t>Всего часов</t>
        </is>
      </c>
      <c r="BK106" s="1266" t="inlineStr">
        <is>
          <t>Ауд. часов</t>
        </is>
      </c>
      <c r="BL106" s="1270" t="inlineStr">
        <is>
          <t>Зач. единиц</t>
        </is>
      </c>
      <c r="BM106" s="1271" t="n"/>
      <c r="BN106" s="1260" t="n"/>
      <c r="BO106" s="1261" t="n"/>
      <c r="BP106" s="1272" t="n"/>
      <c r="BQ106" s="836" t="n"/>
      <c r="BR106" s="836" t="n"/>
      <c r="BS106" s="837" t="n"/>
      <c r="BT106" s="837" t="n"/>
      <c r="BU106" s="837" t="n"/>
      <c r="BV106" s="837" t="n"/>
    </row>
    <row r="107">
      <c r="A107" s="1273" t="inlineStr">
        <is>
          <t>2.5.4</t>
        </is>
      </c>
      <c r="B107" s="1274" t="n"/>
      <c r="C107" s="1118" t="inlineStr">
        <is>
          <t>Редакторская подготовка научно-технических и учебных изданий</t>
        </is>
      </c>
      <c r="D107" s="103" t="n"/>
      <c r="E107" s="103" t="n"/>
      <c r="F107" s="103" t="n"/>
      <c r="G107" s="103" t="n"/>
      <c r="H107" s="103" t="n"/>
      <c r="I107" s="103" t="n"/>
      <c r="J107" s="103" t="n"/>
      <c r="K107" s="103" t="n"/>
      <c r="L107" s="103" t="n"/>
      <c r="M107" s="103" t="n"/>
      <c r="N107" s="103" t="n"/>
      <c r="O107" s="103" t="n"/>
      <c r="P107" s="103" t="n"/>
      <c r="Q107" s="779" t="n"/>
      <c r="R107" s="1023" t="n"/>
      <c r="S107" s="1024" t="n">
        <v>6</v>
      </c>
      <c r="T107" s="890" t="n"/>
      <c r="U107" s="1077" t="n"/>
      <c r="V107" s="779" t="n"/>
      <c r="W107" s="1138" t="n">
        <v>108</v>
      </c>
      <c r="X107" s="890" t="n"/>
      <c r="Y107" s="1139" t="n">
        <v>72</v>
      </c>
      <c r="Z107" s="881" t="n"/>
      <c r="AA107" s="891" t="n">
        <v>16</v>
      </c>
      <c r="AB107" s="890" t="n"/>
      <c r="AC107" s="1078" t="n">
        <v>8</v>
      </c>
      <c r="AD107" s="104" t="n"/>
      <c r="AE107" s="1025" t="n"/>
      <c r="AF107" s="104" t="n"/>
      <c r="AG107" s="1025" t="n">
        <v>8</v>
      </c>
      <c r="AH107" s="104" t="n"/>
      <c r="AI107" s="1079" t="n"/>
      <c r="AJ107" s="779" t="n"/>
      <c r="AK107" s="886" t="n"/>
      <c r="AL107" s="896" t="n"/>
      <c r="AM107" s="897" t="n"/>
      <c r="AN107" s="898" t="n"/>
      <c r="AO107" s="886" t="n"/>
      <c r="AP107" s="897" t="n"/>
      <c r="AQ107" s="886" t="n"/>
      <c r="AR107" s="899" t="n"/>
      <c r="AS107" s="897" t="n"/>
      <c r="AT107" s="886" t="n"/>
      <c r="AU107" s="896" t="n"/>
      <c r="AV107" s="897" t="n"/>
      <c r="AW107" s="887" t="n"/>
      <c r="AX107" s="899" t="n"/>
      <c r="AY107" s="897" t="n">
        <v>2</v>
      </c>
      <c r="AZ107" s="898" t="n"/>
      <c r="BA107" s="886" t="n">
        <v>108</v>
      </c>
      <c r="BB107" s="897" t="n">
        <v>14</v>
      </c>
      <c r="BC107" s="887" t="n">
        <v>3</v>
      </c>
      <c r="BD107" s="886" t="n"/>
      <c r="BE107" s="897" t="n"/>
      <c r="BF107" s="886" t="n"/>
      <c r="BG107" s="896" t="n"/>
      <c r="BH107" s="897" t="n"/>
      <c r="BI107" s="887" t="n"/>
      <c r="BJ107" s="899" t="n"/>
      <c r="BK107" s="897" t="n"/>
      <c r="BL107" s="887" t="n"/>
      <c r="BM107" s="1140" t="n">
        <v>3</v>
      </c>
      <c r="BN107" s="104" t="n"/>
      <c r="BO107" s="949" t="n"/>
      <c r="BP107" s="881" t="n"/>
      <c r="BQ107" s="836">
        <f>Y107*0.22</f>
        <v/>
      </c>
      <c r="BR107" s="836" t="n"/>
      <c r="BS107" s="837" t="n"/>
      <c r="BT107" s="837" t="n"/>
      <c r="BU107" s="837" t="n"/>
      <c r="BV107" s="837" t="n"/>
    </row>
    <row r="108">
      <c r="A108" s="1119" t="inlineStr">
        <is>
          <t>2.5.5</t>
        </is>
      </c>
      <c r="B108" s="70" t="n"/>
      <c r="C108" s="1275" t="inlineStr">
        <is>
          <t>Редакторская подготовка изданий для детей</t>
        </is>
      </c>
      <c r="D108" s="767" t="n"/>
      <c r="E108" s="767" t="n"/>
      <c r="F108" s="767" t="n"/>
      <c r="G108" s="767" t="n"/>
      <c r="H108" s="767" t="n"/>
      <c r="I108" s="767" t="n"/>
      <c r="J108" s="767" t="n"/>
      <c r="K108" s="767" t="n"/>
      <c r="L108" s="767" t="n"/>
      <c r="M108" s="767" t="n"/>
      <c r="N108" s="767" t="n"/>
      <c r="O108" s="767" t="n"/>
      <c r="P108" s="767" t="n"/>
      <c r="Q108" s="768" t="n"/>
      <c r="R108" s="1006" t="n"/>
      <c r="S108" s="950" t="n">
        <v>7</v>
      </c>
      <c r="T108" s="848" t="n"/>
      <c r="U108" s="844" t="n"/>
      <c r="V108" s="761" t="n"/>
      <c r="W108" s="845" t="n">
        <v>108</v>
      </c>
      <c r="X108" s="846" t="n"/>
      <c r="Y108" s="847" t="n">
        <v>72</v>
      </c>
      <c r="Z108" s="848" t="n"/>
      <c r="AA108" s="849">
        <f>SUM(AC108:AJ108)</f>
        <v/>
      </c>
      <c r="AB108" s="850" t="n"/>
      <c r="AC108" s="1276" t="n">
        <v>8</v>
      </c>
      <c r="AD108" s="204" t="n"/>
      <c r="AE108" s="951" t="n"/>
      <c r="AF108" s="70" t="n"/>
      <c r="AG108" s="951" t="n">
        <v>8</v>
      </c>
      <c r="AH108" s="70" t="n"/>
      <c r="AI108" s="854" t="n"/>
      <c r="AJ108" s="761" t="n"/>
      <c r="AK108" s="843" t="n"/>
      <c r="AL108" s="855" t="n"/>
      <c r="AM108" s="856" t="n"/>
      <c r="AN108" s="857" t="n"/>
      <c r="AO108" s="843" t="n"/>
      <c r="AP108" s="856" t="n"/>
      <c r="AQ108" s="843" t="n"/>
      <c r="AR108" s="841" t="n"/>
      <c r="AS108" s="856" t="n"/>
      <c r="AT108" s="843" t="n"/>
      <c r="AU108" s="855" t="n"/>
      <c r="AV108" s="856" t="n"/>
      <c r="AW108" s="844" t="n"/>
      <c r="AX108" s="841" t="n"/>
      <c r="AY108" s="856" t="n"/>
      <c r="AZ108" s="857" t="n"/>
      <c r="BA108" s="843" t="n"/>
      <c r="BB108" s="856" t="n">
        <v>4</v>
      </c>
      <c r="BC108" s="844" t="n"/>
      <c r="BD108" s="843" t="n">
        <v>108</v>
      </c>
      <c r="BE108" s="856" t="n">
        <v>12</v>
      </c>
      <c r="BF108" s="843" t="n">
        <v>3</v>
      </c>
      <c r="BG108" s="855" t="n"/>
      <c r="BH108" s="856" t="n"/>
      <c r="BI108" s="844" t="n"/>
      <c r="BJ108" s="841" t="n"/>
      <c r="BK108" s="856" t="n"/>
      <c r="BL108" s="844" t="n"/>
      <c r="BM108" s="858">
        <f>AN108+AQ108+AT108+AW108+AZ108+BC108+BF108+BI108+BL108</f>
        <v/>
      </c>
      <c r="BN108" s="204" t="n"/>
      <c r="BO108" s="997" t="n"/>
      <c r="BP108" s="775" t="n"/>
      <c r="BQ108" s="836">
        <f>Y108*0.22</f>
        <v/>
      </c>
      <c r="BR108" s="836" t="n"/>
      <c r="BS108" s="837" t="n"/>
      <c r="BT108" s="837" t="n"/>
      <c r="BU108" s="837" t="n"/>
      <c r="BV108" s="837" t="n"/>
    </row>
    <row r="109">
      <c r="A109" s="970" t="inlineStr">
        <is>
          <t>2.5.6</t>
        </is>
      </c>
      <c r="B109" s="104" t="n"/>
      <c r="C109" s="1118" t="inlineStr">
        <is>
          <t>Редакторская подготовка литературно-художественных изданий</t>
        </is>
      </c>
      <c r="D109" s="103" t="n"/>
      <c r="E109" s="103" t="n"/>
      <c r="F109" s="103" t="n"/>
      <c r="G109" s="103" t="n"/>
      <c r="H109" s="103" t="n"/>
      <c r="I109" s="103" t="n"/>
      <c r="J109" s="103" t="n"/>
      <c r="K109" s="103" t="n"/>
      <c r="L109" s="103" t="n"/>
      <c r="M109" s="103" t="n"/>
      <c r="N109" s="103" t="n"/>
      <c r="O109" s="103" t="n"/>
      <c r="P109" s="103" t="n"/>
      <c r="Q109" s="779" t="n"/>
      <c r="R109" s="1023" t="n"/>
      <c r="S109" s="1024" t="n">
        <v>8</v>
      </c>
      <c r="T109" s="890" t="n"/>
      <c r="U109" s="887" t="n"/>
      <c r="V109" s="779" t="n"/>
      <c r="W109" s="1277" t="n">
        <v>108</v>
      </c>
      <c r="X109" s="875" t="n"/>
      <c r="Y109" s="1278" t="n">
        <v>54</v>
      </c>
      <c r="Z109" s="890" t="n"/>
      <c r="AA109" s="885">
        <f>SUM(AC109:AJ109)</f>
        <v/>
      </c>
      <c r="AB109" s="890" t="n"/>
      <c r="AC109" s="886" t="n">
        <v>8</v>
      </c>
      <c r="AD109" s="103" t="n"/>
      <c r="AE109" s="1168" t="n"/>
      <c r="AF109" s="104" t="n"/>
      <c r="AG109" s="1168" t="n">
        <v>8</v>
      </c>
      <c r="AH109" s="104" t="n"/>
      <c r="AI109" s="887" t="n"/>
      <c r="AJ109" s="779" t="n"/>
      <c r="AK109" s="886" t="n"/>
      <c r="AL109" s="896" t="n"/>
      <c r="AM109" s="897" t="n"/>
      <c r="AN109" s="898" t="n"/>
      <c r="AO109" s="886" t="n"/>
      <c r="AP109" s="897" t="n"/>
      <c r="AQ109" s="886" t="n"/>
      <c r="AR109" s="899" t="n"/>
      <c r="AS109" s="897" t="n"/>
      <c r="AT109" s="886" t="n"/>
      <c r="AU109" s="896" t="n"/>
      <c r="AV109" s="897" t="n"/>
      <c r="AW109" s="887" t="n"/>
      <c r="AX109" s="899" t="n"/>
      <c r="AY109" s="897" t="n"/>
      <c r="AZ109" s="898" t="n"/>
      <c r="BA109" s="886" t="n"/>
      <c r="BB109" s="897" t="n"/>
      <c r="BC109" s="887" t="n"/>
      <c r="BD109" s="886" t="n"/>
      <c r="BE109" s="897" t="n">
        <v>4</v>
      </c>
      <c r="BF109" s="886" t="n"/>
      <c r="BG109" s="896" t="n">
        <v>108</v>
      </c>
      <c r="BH109" s="897" t="n">
        <v>12</v>
      </c>
      <c r="BI109" s="887" t="n">
        <v>3</v>
      </c>
      <c r="BJ109" s="899" t="n"/>
      <c r="BK109" s="897" t="n"/>
      <c r="BL109" s="887" t="n"/>
      <c r="BM109" s="893">
        <f>AN109+AQ109+AT109+AW109+AZ109+BC109+BF109+BI109+BL109</f>
        <v/>
      </c>
      <c r="BN109" s="104" t="n"/>
      <c r="BO109" s="1003" t="n"/>
      <c r="BP109" s="881" t="n"/>
      <c r="BQ109" s="836">
        <f>Y109*0.22</f>
        <v/>
      </c>
      <c r="BR109" s="836" t="n"/>
      <c r="BS109" s="837" t="n"/>
      <c r="BT109" s="837" t="n"/>
      <c r="BU109" s="837" t="n"/>
      <c r="BV109" s="837" t="n"/>
    </row>
    <row r="110">
      <c r="A110" s="1178" t="inlineStr">
        <is>
          <t>2.5.7</t>
        </is>
      </c>
      <c r="B110" s="204" t="n"/>
      <c r="C110" s="1118" t="inlineStr">
        <is>
          <t>Технология редакционно-издательского процесса</t>
        </is>
      </c>
      <c r="D110" s="103" t="n"/>
      <c r="E110" s="103" t="n"/>
      <c r="F110" s="103" t="n"/>
      <c r="G110" s="103" t="n"/>
      <c r="H110" s="103" t="n"/>
      <c r="I110" s="103" t="n"/>
      <c r="J110" s="103" t="n"/>
      <c r="K110" s="103" t="n"/>
      <c r="L110" s="103" t="n"/>
      <c r="M110" s="103" t="n"/>
      <c r="N110" s="103" t="n"/>
      <c r="O110" s="103" t="n"/>
      <c r="P110" s="103" t="n"/>
      <c r="Q110" s="779" t="n"/>
      <c r="R110" s="1023" t="n"/>
      <c r="S110" s="1024" t="n">
        <v>9</v>
      </c>
      <c r="T110" s="890" t="n"/>
      <c r="U110" s="887" t="n"/>
      <c r="V110" s="779" t="n"/>
      <c r="W110" s="1277" t="n">
        <v>204</v>
      </c>
      <c r="X110" s="875" t="n"/>
      <c r="Y110" s="1278" t="n">
        <v>108</v>
      </c>
      <c r="Z110" s="890" t="n"/>
      <c r="AA110" s="885">
        <f>SUM(AC110:AJ110)</f>
        <v/>
      </c>
      <c r="AB110" s="890" t="n"/>
      <c r="AC110" s="886" t="n">
        <v>8</v>
      </c>
      <c r="AD110" s="103" t="n"/>
      <c r="AE110" s="1168" t="n">
        <v>16</v>
      </c>
      <c r="AF110" s="104" t="n"/>
      <c r="AG110" s="1168" t="n"/>
      <c r="AH110" s="104" t="n"/>
      <c r="AI110" s="887" t="n"/>
      <c r="AJ110" s="779" t="n"/>
      <c r="AK110" s="886" t="n"/>
      <c r="AL110" s="896" t="n"/>
      <c r="AM110" s="897" t="n"/>
      <c r="AN110" s="898" t="n"/>
      <c r="AO110" s="886" t="n"/>
      <c r="AP110" s="897" t="n"/>
      <c r="AQ110" s="886" t="n"/>
      <c r="AR110" s="899" t="n"/>
      <c r="AS110" s="897" t="n"/>
      <c r="AT110" s="886" t="n"/>
      <c r="AU110" s="896" t="n"/>
      <c r="AV110" s="897" t="n"/>
      <c r="AW110" s="887" t="n"/>
      <c r="AX110" s="899" t="n"/>
      <c r="AY110" s="897" t="n"/>
      <c r="AZ110" s="898" t="n"/>
      <c r="BA110" s="886" t="n"/>
      <c r="BB110" s="897" t="n"/>
      <c r="BC110" s="887" t="n"/>
      <c r="BD110" s="886" t="n"/>
      <c r="BE110" s="897" t="n"/>
      <c r="BF110" s="886" t="n"/>
      <c r="BG110" s="896" t="n"/>
      <c r="BH110" s="897" t="n">
        <v>10</v>
      </c>
      <c r="BI110" s="887" t="n"/>
      <c r="BJ110" s="899" t="n">
        <v>204</v>
      </c>
      <c r="BK110" s="897" t="n">
        <v>14</v>
      </c>
      <c r="BL110" s="887" t="n">
        <v>6</v>
      </c>
      <c r="BM110" s="893">
        <f>AN110+AQ110+AT110+AW110+AZ110+BC110+BF110+BI110+BL110</f>
        <v/>
      </c>
      <c r="BN110" s="104" t="n"/>
      <c r="BO110" s="949" t="n"/>
      <c r="BP110" s="881" t="n"/>
      <c r="BQ110" s="836">
        <f>Y110*0.22</f>
        <v/>
      </c>
      <c r="BR110" s="836" t="n"/>
      <c r="BS110" s="837" t="n"/>
      <c r="BT110" s="837" t="n"/>
      <c r="BU110" s="837" t="n"/>
      <c r="BV110" s="837" t="n"/>
    </row>
    <row r="111">
      <c r="A111" s="1178" t="inlineStr">
        <is>
          <t>2.5.8</t>
        </is>
      </c>
      <c r="B111" s="204" t="n"/>
      <c r="C111" s="1080" t="inlineStr">
        <is>
          <t>Курсовая работа по учебной дисциплине "Технология редакционно-издательского процесса"</t>
        </is>
      </c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761" t="n"/>
      <c r="R111" s="1006" t="n"/>
      <c r="S111" s="950" t="n"/>
      <c r="T111" s="848" t="n"/>
      <c r="U111" s="844" t="n"/>
      <c r="V111" s="761" t="n"/>
      <c r="W111" s="1279" t="n">
        <v>30</v>
      </c>
      <c r="X111" s="846" t="n"/>
      <c r="Y111" s="1280">
        <f>SUM(AC111:AJ111)</f>
        <v/>
      </c>
      <c r="Z111" s="848" t="n"/>
      <c r="AA111" s="885">
        <f>SUM(AC111:AJ111)</f>
        <v/>
      </c>
      <c r="AB111" s="890" t="n"/>
      <c r="AC111" s="843" t="n"/>
      <c r="AD111" s="2" t="n"/>
      <c r="AE111" s="1281" t="n"/>
      <c r="AF111" s="70" t="n"/>
      <c r="AG111" s="1281" t="n"/>
      <c r="AH111" s="70" t="n"/>
      <c r="AI111" s="844" t="n"/>
      <c r="AJ111" s="761" t="n"/>
      <c r="AK111" s="843" t="n"/>
      <c r="AL111" s="855" t="n"/>
      <c r="AM111" s="856" t="n"/>
      <c r="AN111" s="857" t="n"/>
      <c r="AO111" s="843" t="n"/>
      <c r="AP111" s="856" t="n"/>
      <c r="AQ111" s="843" t="n"/>
      <c r="AR111" s="841" t="n"/>
      <c r="AS111" s="856" t="n"/>
      <c r="AT111" s="843" t="n"/>
      <c r="AU111" s="855" t="n"/>
      <c r="AV111" s="856" t="n"/>
      <c r="AW111" s="844" t="n"/>
      <c r="AX111" s="841" t="n"/>
      <c r="AY111" s="856" t="n"/>
      <c r="AZ111" s="857" t="n"/>
      <c r="BA111" s="843" t="n"/>
      <c r="BB111" s="856" t="n"/>
      <c r="BC111" s="844" t="n"/>
      <c r="BD111" s="843" t="n"/>
      <c r="BE111" s="856" t="n"/>
      <c r="BF111" s="843" t="n"/>
      <c r="BG111" s="855" t="n"/>
      <c r="BH111" s="856" t="n"/>
      <c r="BI111" s="844" t="n"/>
      <c r="BJ111" s="841" t="n">
        <v>30</v>
      </c>
      <c r="BK111" s="856" t="n"/>
      <c r="BL111" s="844" t="n">
        <v>1</v>
      </c>
      <c r="BM111" s="893">
        <f>AN111+AQ111+AT111+AW111+AZ111+BC111+BF111+BI111+BL111</f>
        <v/>
      </c>
      <c r="BN111" s="104" t="n"/>
      <c r="BO111" s="1116" t="n"/>
      <c r="BP111" s="1117" t="n"/>
      <c r="BQ111" s="836">
        <f>Y111*0.22</f>
        <v/>
      </c>
      <c r="BR111" s="836" t="n"/>
      <c r="BS111" s="837" t="n"/>
      <c r="BT111" s="837" t="n"/>
      <c r="BU111" s="837" t="n"/>
      <c r="BV111" s="837" t="n"/>
    </row>
    <row r="112">
      <c r="A112" s="970" t="inlineStr">
        <is>
          <t>2.5.9</t>
        </is>
      </c>
      <c r="B112" s="104" t="n"/>
      <c r="C112" s="1118" t="inlineStr">
        <is>
          <t>Редакторская подготовка СМИ</t>
        </is>
      </c>
      <c r="D112" s="103" t="n"/>
      <c r="E112" s="103" t="n"/>
      <c r="F112" s="103" t="n"/>
      <c r="G112" s="103" t="n"/>
      <c r="H112" s="103" t="n"/>
      <c r="I112" s="103" t="n"/>
      <c r="J112" s="103" t="n"/>
      <c r="K112" s="103" t="n"/>
      <c r="L112" s="103" t="n"/>
      <c r="M112" s="103" t="n"/>
      <c r="N112" s="103" t="n"/>
      <c r="O112" s="103" t="n"/>
      <c r="P112" s="103" t="n"/>
      <c r="Q112" s="779" t="n"/>
      <c r="R112" s="1023" t="n"/>
      <c r="S112" s="1024" t="n"/>
      <c r="T112" s="890" t="n"/>
      <c r="U112" s="1077" t="n">
        <v>9</v>
      </c>
      <c r="V112" s="779" t="n"/>
      <c r="W112" s="1277" t="n">
        <v>108</v>
      </c>
      <c r="X112" s="875" t="n"/>
      <c r="Y112" s="1278" t="n">
        <v>54</v>
      </c>
      <c r="Z112" s="890" t="n"/>
      <c r="AA112" s="885">
        <f>SUM(AC112:AJ112)</f>
        <v/>
      </c>
      <c r="AB112" s="890" t="n"/>
      <c r="AC112" s="886" t="n">
        <v>8</v>
      </c>
      <c r="AD112" s="103" t="n"/>
      <c r="AE112" s="1168" t="n"/>
      <c r="AF112" s="104" t="n"/>
      <c r="AG112" s="1168" t="n">
        <v>8</v>
      </c>
      <c r="AH112" s="104" t="n"/>
      <c r="AI112" s="887" t="n"/>
      <c r="AJ112" s="779" t="n"/>
      <c r="AK112" s="886" t="n"/>
      <c r="AL112" s="896" t="n"/>
      <c r="AM112" s="897" t="n"/>
      <c r="AN112" s="898" t="n"/>
      <c r="AO112" s="886" t="n"/>
      <c r="AP112" s="897" t="n"/>
      <c r="AQ112" s="886" t="n"/>
      <c r="AR112" s="899" t="n"/>
      <c r="AS112" s="897" t="n"/>
      <c r="AT112" s="886" t="n"/>
      <c r="AU112" s="896" t="n"/>
      <c r="AV112" s="897" t="n"/>
      <c r="AW112" s="887" t="n"/>
      <c r="AX112" s="899" t="n"/>
      <c r="AY112" s="897" t="n"/>
      <c r="AZ112" s="898" t="n"/>
      <c r="BA112" s="886" t="n"/>
      <c r="BB112" s="897" t="n"/>
      <c r="BC112" s="887" t="n"/>
      <c r="BD112" s="886" t="n"/>
      <c r="BE112" s="897" t="n"/>
      <c r="BF112" s="886" t="n"/>
      <c r="BG112" s="896" t="n"/>
      <c r="BH112" s="897" t="n">
        <v>6</v>
      </c>
      <c r="BI112" s="887" t="n"/>
      <c r="BJ112" s="899" t="n">
        <v>108</v>
      </c>
      <c r="BK112" s="897" t="n">
        <v>10</v>
      </c>
      <c r="BL112" s="887" t="n">
        <v>3</v>
      </c>
      <c r="BM112" s="893">
        <f>AN112+AQ112+AT112+AW112+AZ112+BC112+BF112+BI112+BL112</f>
        <v/>
      </c>
      <c r="BN112" s="104" t="n"/>
      <c r="BO112" s="1003" t="n"/>
      <c r="BP112" s="881" t="n"/>
      <c r="BQ112" s="836">
        <f>Y112*0.22</f>
        <v/>
      </c>
      <c r="BR112" s="836" t="n"/>
      <c r="BS112" s="837" t="n"/>
      <c r="BT112" s="837" t="n"/>
      <c r="BU112" s="837" t="n"/>
      <c r="BV112" s="837" t="n"/>
    </row>
    <row r="113">
      <c r="A113" s="838" t="inlineStr">
        <is>
          <t>2.6</t>
        </is>
      </c>
      <c r="B113" s="70" t="n"/>
      <c r="C113" s="839" t="inlineStr">
        <is>
          <t>Факультативные дисциплины</t>
        </is>
      </c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761" t="n"/>
      <c r="R113" s="840" t="n"/>
      <c r="S113" s="899" t="n"/>
      <c r="T113" s="885" t="n"/>
      <c r="U113" s="886" t="n"/>
      <c r="V113" s="887" t="n"/>
      <c r="W113" s="888" t="n"/>
      <c r="X113" s="875" t="n"/>
      <c r="Y113" s="889" t="n"/>
      <c r="Z113" s="890" t="n"/>
      <c r="AA113" s="891" t="n"/>
      <c r="AB113" s="890" t="n"/>
      <c r="AC113" s="892" t="n"/>
      <c r="AD113" s="892" t="n"/>
      <c r="AE113" s="894" t="n"/>
      <c r="AF113" s="893" t="n"/>
      <c r="AG113" s="894" t="n"/>
      <c r="AH113" s="893" t="n"/>
      <c r="AI113" s="892" t="n"/>
      <c r="AJ113" s="895" t="n"/>
      <c r="AK113" s="886" t="n"/>
      <c r="AL113" s="896" t="n"/>
      <c r="AM113" s="897" t="n"/>
      <c r="AN113" s="898" t="n"/>
      <c r="AO113" s="886" t="n"/>
      <c r="AP113" s="897" t="n"/>
      <c r="AQ113" s="886" t="n"/>
      <c r="AR113" s="899" t="n"/>
      <c r="AS113" s="897" t="n"/>
      <c r="AT113" s="886" t="n"/>
      <c r="AU113" s="896" t="n"/>
      <c r="AV113" s="897" t="n"/>
      <c r="AW113" s="887" t="n"/>
      <c r="AX113" s="899" t="n"/>
      <c r="AY113" s="897" t="n"/>
      <c r="AZ113" s="898" t="n"/>
      <c r="BA113" s="886" t="n"/>
      <c r="BB113" s="897" t="n"/>
      <c r="BC113" s="887" t="n"/>
      <c r="BD113" s="886" t="n"/>
      <c r="BE113" s="897" t="n"/>
      <c r="BF113" s="886" t="n"/>
      <c r="BG113" s="896" t="n"/>
      <c r="BH113" s="897" t="n"/>
      <c r="BI113" s="887" t="n"/>
      <c r="BJ113" s="899" t="n"/>
      <c r="BK113" s="897" t="n"/>
      <c r="BL113" s="887" t="n"/>
      <c r="BM113" s="893">
        <f>AN113+AQ113+AT113+AW113+AZ113+BC113+BF113+BI113</f>
        <v/>
      </c>
      <c r="BN113" s="104" t="n"/>
      <c r="BO113" s="1003" t="n"/>
      <c r="BP113" s="881" t="n"/>
      <c r="BQ113" s="836">
        <f>Y113*0.22</f>
        <v/>
      </c>
      <c r="BR113" s="836" t="n"/>
      <c r="BS113" s="837" t="n"/>
      <c r="BT113" s="837" t="n"/>
      <c r="BU113" s="837" t="n"/>
      <c r="BV113" s="837" t="n"/>
    </row>
    <row r="114">
      <c r="A114" s="860" t="inlineStr">
        <is>
          <t>2.6.1</t>
        </is>
      </c>
      <c r="B114" s="104" t="n"/>
      <c r="C114" s="1282" t="inlineStr">
        <is>
          <t>Великая Отечественная война советского народа (в контексте Второй мировой войны)</t>
        </is>
      </c>
      <c r="D114" s="103" t="n"/>
      <c r="E114" s="103" t="n"/>
      <c r="F114" s="103" t="n"/>
      <c r="G114" s="103" t="n"/>
      <c r="H114" s="103" t="n"/>
      <c r="I114" s="103" t="n"/>
      <c r="J114" s="103" t="n"/>
      <c r="K114" s="103" t="n"/>
      <c r="L114" s="103" t="n"/>
      <c r="M114" s="103" t="n"/>
      <c r="N114" s="103" t="n"/>
      <c r="O114" s="103" t="n"/>
      <c r="P114" s="103" t="n"/>
      <c r="Q114" s="779" t="n"/>
      <c r="R114" s="1283" t="n"/>
      <c r="S114" s="863" t="n"/>
      <c r="T114" s="104" t="n"/>
      <c r="U114" s="67" t="n"/>
      <c r="V114" s="104" t="n"/>
      <c r="W114" s="66" t="inlineStr">
        <is>
          <t>/10</t>
        </is>
      </c>
      <c r="X114" s="104" t="n"/>
      <c r="Y114" s="67" t="inlineStr">
        <is>
          <t>/10</t>
        </is>
      </c>
      <c r="Z114" s="104" t="n"/>
      <c r="AA114" s="965" t="inlineStr">
        <is>
          <t>/4</t>
        </is>
      </c>
      <c r="AB114" s="104" t="n"/>
      <c r="AC114" s="67" t="inlineStr">
        <is>
          <t>/4</t>
        </is>
      </c>
      <c r="AD114" s="104" t="n"/>
      <c r="AE114" s="67" t="n"/>
      <c r="AF114" s="104" t="n"/>
      <c r="AG114" s="67" t="n"/>
      <c r="AH114" s="104" t="n"/>
      <c r="AI114" s="67" t="n"/>
      <c r="AJ114" s="104" t="n"/>
      <c r="AK114" s="863" t="n"/>
      <c r="AL114" s="68" t="inlineStr">
        <is>
          <t>/10</t>
        </is>
      </c>
      <c r="AM114" s="866" t="inlineStr">
        <is>
          <t>/4</t>
        </is>
      </c>
      <c r="AN114" s="66" t="n"/>
      <c r="AO114" s="68" t="n"/>
      <c r="AP114" s="866" t="n"/>
      <c r="AQ114" s="867" t="n"/>
      <c r="AR114" s="868" t="n"/>
      <c r="AS114" s="869" t="n"/>
      <c r="AT114" s="870" t="n"/>
      <c r="AU114" s="871" t="n"/>
      <c r="AV114" s="869" t="n"/>
      <c r="AW114" s="868" t="n"/>
      <c r="AX114" s="872" t="n"/>
      <c r="AY114" s="866" t="n"/>
      <c r="AZ114" s="66" t="n"/>
      <c r="BA114" s="68" t="n"/>
      <c r="BB114" s="866" t="n"/>
      <c r="BC114" s="867" t="n"/>
      <c r="BD114" s="873" t="n"/>
      <c r="BE114" s="866" t="n"/>
      <c r="BF114" s="66" t="n"/>
      <c r="BG114" s="68" t="n"/>
      <c r="BH114" s="866" t="n"/>
      <c r="BI114" s="873" t="n"/>
      <c r="BJ114" s="963" t="n"/>
      <c r="BK114" s="964" t="n"/>
      <c r="BL114" s="967" t="n"/>
      <c r="BM114" s="865">
        <f>AN114+AQ114+AT114+AW114+AZ114+BC114+BF114+BI114</f>
        <v/>
      </c>
      <c r="BN114" s="104" t="n"/>
      <c r="BO114" s="1003" t="inlineStr">
        <is>
          <t>ИБиП</t>
        </is>
      </c>
      <c r="BP114" s="881" t="n"/>
      <c r="BQ114" s="758">
        <f>Y114*0.22</f>
        <v/>
      </c>
      <c r="BR114" s="758" t="n"/>
      <c r="BS114" s="759" t="n"/>
      <c r="BT114" s="759" t="n"/>
      <c r="BU114" s="759" t="n"/>
      <c r="BV114" s="759" t="n"/>
    </row>
    <row r="115">
      <c r="A115" s="860" t="inlineStr">
        <is>
          <t>2.6.2</t>
        </is>
      </c>
      <c r="B115" s="104" t="n"/>
      <c r="C115" s="1008" t="inlineStr">
        <is>
          <t>Коррупция и ее общественная опасность</t>
        </is>
      </c>
      <c r="D115" s="103" t="n"/>
      <c r="E115" s="103" t="n"/>
      <c r="F115" s="103" t="n"/>
      <c r="G115" s="103" t="n"/>
      <c r="H115" s="103" t="n"/>
      <c r="I115" s="103" t="n"/>
      <c r="J115" s="103" t="n"/>
      <c r="K115" s="103" t="n"/>
      <c r="L115" s="103" t="n"/>
      <c r="M115" s="103" t="n"/>
      <c r="N115" s="103" t="n"/>
      <c r="O115" s="103" t="n"/>
      <c r="P115" s="103" t="n"/>
      <c r="Q115" s="779" t="n"/>
      <c r="R115" s="1009" t="n"/>
      <c r="S115" s="1284" t="n"/>
      <c r="T115" s="104" t="n"/>
      <c r="U115" s="867" t="n"/>
      <c r="V115" s="881" t="n"/>
      <c r="W115" s="863" t="inlineStr">
        <is>
          <t>/10</t>
        </is>
      </c>
      <c r="X115" s="104" t="n"/>
      <c r="Y115" s="867" t="inlineStr">
        <is>
          <t>/10</t>
        </is>
      </c>
      <c r="Z115" s="881" t="n"/>
      <c r="AA115" s="966" t="inlineStr">
        <is>
          <t>/4</t>
        </is>
      </c>
      <c r="AB115" s="103" t="n"/>
      <c r="AC115" s="67" t="inlineStr">
        <is>
          <t>/4</t>
        </is>
      </c>
      <c r="AD115" s="104" t="n"/>
      <c r="AE115" s="67" t="n"/>
      <c r="AF115" s="104" t="n"/>
      <c r="AG115" s="67" t="n"/>
      <c r="AH115" s="104" t="n"/>
      <c r="AI115" s="68" t="n"/>
      <c r="AJ115" s="103" t="n"/>
      <c r="AK115" s="863" t="n"/>
      <c r="AL115" s="68" t="n"/>
      <c r="AM115" s="866" t="n"/>
      <c r="AN115" s="66" t="n"/>
      <c r="AO115" s="873" t="inlineStr">
        <is>
          <t>/10</t>
        </is>
      </c>
      <c r="AP115" s="866" t="inlineStr">
        <is>
          <t>/4</t>
        </is>
      </c>
      <c r="AQ115" s="1285" t="n"/>
      <c r="AR115" s="868" t="n"/>
      <c r="AS115" s="869" t="n"/>
      <c r="AT115" s="868" t="n"/>
      <c r="AU115" s="871" t="n"/>
      <c r="AV115" s="869" t="n"/>
      <c r="AW115" s="1286" t="n"/>
      <c r="AX115" s="1287" t="n"/>
      <c r="AY115" s="866" t="n"/>
      <c r="AZ115" s="66" t="n"/>
      <c r="BA115" s="873" t="n"/>
      <c r="BB115" s="866" t="n"/>
      <c r="BC115" s="873" t="n"/>
      <c r="BD115" s="1288" t="n"/>
      <c r="BE115" s="866" t="n"/>
      <c r="BF115" s="873" t="n"/>
      <c r="BG115" s="68" t="n"/>
      <c r="BH115" s="866" t="n"/>
      <c r="BI115" s="873" t="n"/>
      <c r="BJ115" s="963" t="n"/>
      <c r="BK115" s="964" t="n"/>
      <c r="BL115" s="967" t="n"/>
      <c r="BM115" s="1289" t="n"/>
      <c r="BN115" s="104" t="n"/>
      <c r="BO115" s="949" t="inlineStr">
        <is>
          <t>ФиП</t>
        </is>
      </c>
      <c r="BP115" s="881" t="n"/>
      <c r="BQ115" s="758">
        <f>Y115*0.22</f>
        <v/>
      </c>
      <c r="BR115" s="758" t="n"/>
      <c r="BS115" s="759" t="n"/>
      <c r="BT115" s="759" t="n"/>
      <c r="BU115" s="759" t="n"/>
      <c r="BV115" s="759" t="n"/>
    </row>
    <row r="116">
      <c r="A116" s="882" t="inlineStr">
        <is>
          <t>2.7</t>
        </is>
      </c>
      <c r="B116" s="104" t="n"/>
      <c r="C116" s="1187" t="inlineStr">
        <is>
          <t>Дополнительные виды обучения</t>
        </is>
      </c>
      <c r="D116" s="103" t="n"/>
      <c r="E116" s="103" t="n"/>
      <c r="F116" s="103" t="n"/>
      <c r="G116" s="103" t="n"/>
      <c r="H116" s="103" t="n"/>
      <c r="I116" s="103" t="n"/>
      <c r="J116" s="103" t="n"/>
      <c r="K116" s="103" t="n"/>
      <c r="L116" s="103" t="n"/>
      <c r="M116" s="103" t="n"/>
      <c r="N116" s="103" t="n"/>
      <c r="O116" s="103" t="n"/>
      <c r="P116" s="103" t="n"/>
      <c r="Q116" s="779" t="n"/>
      <c r="R116" s="883" t="n"/>
      <c r="S116" s="899" t="n"/>
      <c r="T116" s="885" t="n"/>
      <c r="U116" s="886" t="n"/>
      <c r="V116" s="887" t="n"/>
      <c r="W116" s="888" t="n"/>
      <c r="X116" s="875" t="n"/>
      <c r="Y116" s="889" t="n"/>
      <c r="Z116" s="890" t="n"/>
      <c r="AA116" s="891" t="n"/>
      <c r="AB116" s="890" t="n"/>
      <c r="AC116" s="892" t="n"/>
      <c r="AD116" s="892" t="n"/>
      <c r="AE116" s="894" t="n"/>
      <c r="AF116" s="893" t="n"/>
      <c r="AG116" s="894" t="n"/>
      <c r="AH116" s="893" t="n"/>
      <c r="AI116" s="892" t="n"/>
      <c r="AJ116" s="895" t="n"/>
      <c r="AK116" s="886" t="n"/>
      <c r="AL116" s="896" t="n"/>
      <c r="AM116" s="897" t="n"/>
      <c r="AN116" s="898" t="n"/>
      <c r="AO116" s="886" t="n"/>
      <c r="AP116" s="897" t="n"/>
      <c r="AQ116" s="886" t="n"/>
      <c r="AR116" s="899" t="n"/>
      <c r="AS116" s="897" t="n"/>
      <c r="AT116" s="886" t="n"/>
      <c r="AU116" s="896" t="n"/>
      <c r="AV116" s="897" t="n"/>
      <c r="AW116" s="887" t="n"/>
      <c r="AX116" s="899" t="n"/>
      <c r="AY116" s="897" t="n"/>
      <c r="AZ116" s="898" t="n"/>
      <c r="BA116" s="886" t="n"/>
      <c r="BB116" s="897" t="n"/>
      <c r="BC116" s="887" t="n"/>
      <c r="BD116" s="886" t="n"/>
      <c r="BE116" s="897" t="n"/>
      <c r="BF116" s="886" t="n"/>
      <c r="BG116" s="896" t="n"/>
      <c r="BH116" s="897" t="n"/>
      <c r="BI116" s="887" t="n"/>
      <c r="BJ116" s="899" t="n"/>
      <c r="BK116" s="897" t="n"/>
      <c r="BL116" s="887" t="n"/>
      <c r="BM116" s="893">
        <f>AN116+AQ116+AT116+AW116+AZ116+BC116+BF116+BI116</f>
        <v/>
      </c>
      <c r="BN116" s="104" t="n"/>
      <c r="BO116" s="1003" t="n"/>
      <c r="BP116" s="881" t="n"/>
      <c r="BQ116" s="836">
        <f>Y116*0.22</f>
        <v/>
      </c>
      <c r="BR116" s="836" t="n"/>
      <c r="BS116" s="837" t="n"/>
      <c r="BT116" s="837" t="n"/>
      <c r="BU116" s="837" t="n"/>
      <c r="BV116" s="837" t="n"/>
    </row>
    <row r="117">
      <c r="A117" s="970" t="inlineStr">
        <is>
          <t>2.7.1</t>
        </is>
      </c>
      <c r="B117" s="104" t="n"/>
      <c r="C117" s="1290" t="inlineStr">
        <is>
          <t>Основы управления интеллектуальной собственностью</t>
        </is>
      </c>
      <c r="D117" s="103" t="n"/>
      <c r="E117" s="103" t="n"/>
      <c r="F117" s="103" t="n"/>
      <c r="G117" s="103" t="n"/>
      <c r="H117" s="103" t="n"/>
      <c r="I117" s="103" t="n"/>
      <c r="J117" s="103" t="n"/>
      <c r="K117" s="103" t="n"/>
      <c r="L117" s="103" t="n"/>
      <c r="M117" s="103" t="n"/>
      <c r="N117" s="103" t="n"/>
      <c r="O117" s="103" t="n"/>
      <c r="P117" s="103" t="n"/>
      <c r="Q117" s="779" t="n"/>
      <c r="R117" s="1167" t="n"/>
      <c r="S117" s="1172" t="n"/>
      <c r="T117" s="104" t="n"/>
      <c r="U117" s="1168" t="inlineStr">
        <is>
          <t>/6</t>
        </is>
      </c>
      <c r="V117" s="104" t="n"/>
      <c r="W117" s="898" t="inlineStr">
        <is>
          <t>/60</t>
        </is>
      </c>
      <c r="X117" s="104" t="n"/>
      <c r="Y117" s="1168" t="inlineStr">
        <is>
          <t>/34</t>
        </is>
      </c>
      <c r="Z117" s="104" t="n"/>
      <c r="AA117" s="898" t="inlineStr">
        <is>
          <t>/8</t>
        </is>
      </c>
      <c r="AB117" s="104" t="n"/>
      <c r="AC117" s="1168" t="inlineStr">
        <is>
          <t>/4</t>
        </is>
      </c>
      <c r="AD117" s="104" t="n"/>
      <c r="AE117" s="1168" t="n"/>
      <c r="AF117" s="104" t="n"/>
      <c r="AG117" s="1168" t="inlineStr">
        <is>
          <t>/4</t>
        </is>
      </c>
      <c r="AH117" s="104" t="n"/>
      <c r="AI117" s="1168" t="n"/>
      <c r="AJ117" s="104" t="n"/>
      <c r="AK117" s="1172" t="n"/>
      <c r="AL117" s="896" t="n"/>
      <c r="AM117" s="897" t="n"/>
      <c r="AN117" s="898" t="n"/>
      <c r="AO117" s="896" t="n"/>
      <c r="AP117" s="897" t="n"/>
      <c r="AQ117" s="1173" t="n"/>
      <c r="AR117" s="886" t="n"/>
      <c r="AS117" s="897" t="n"/>
      <c r="AT117" s="898" t="n"/>
      <c r="AU117" s="896" t="n"/>
      <c r="AV117" s="897" t="n"/>
      <c r="AW117" s="886" t="n"/>
      <c r="AX117" s="884" t="n"/>
      <c r="AY117" s="897" t="inlineStr">
        <is>
          <t>/2</t>
        </is>
      </c>
      <c r="AZ117" s="898" t="n"/>
      <c r="BA117" s="896" t="inlineStr">
        <is>
          <t>/60</t>
        </is>
      </c>
      <c r="BB117" s="897" t="inlineStr">
        <is>
          <t>/6</t>
        </is>
      </c>
      <c r="BC117" s="1173" t="n"/>
      <c r="BD117" s="886" t="n"/>
      <c r="BE117" s="897" t="n"/>
      <c r="BF117" s="898" t="n"/>
      <c r="BG117" s="896" t="n"/>
      <c r="BH117" s="897" t="n"/>
      <c r="BI117" s="886" t="n"/>
      <c r="BJ117" s="899" t="n"/>
      <c r="BK117" s="897" t="n"/>
      <c r="BL117" s="887" t="n"/>
      <c r="BM117" s="892" t="n"/>
      <c r="BN117" s="893" t="n"/>
      <c r="BO117" s="905" t="n"/>
      <c r="BP117" s="875" t="n"/>
      <c r="BQ117" s="836">
        <f>Y117*0.22</f>
        <v/>
      </c>
      <c r="BR117" s="836" t="n"/>
      <c r="BS117" s="837" t="n"/>
      <c r="BT117" s="837" t="n"/>
      <c r="BU117" s="837" t="n"/>
      <c r="BV117" s="837" t="n"/>
    </row>
    <row r="118">
      <c r="A118" s="1291" t="inlineStr">
        <is>
          <t>2.7.2</t>
        </is>
      </c>
      <c r="B118" s="1260" t="n"/>
      <c r="C118" s="1141" t="inlineStr">
        <is>
          <t>Обзорные лекции по специальности</t>
        </is>
      </c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761" t="n"/>
      <c r="R118" s="1142" t="n"/>
      <c r="S118" s="1292" t="n"/>
      <c r="T118" s="1293" t="n"/>
      <c r="U118" s="1294" t="n"/>
      <c r="V118" s="1295" t="n"/>
      <c r="W118" s="1144" t="inlineStr">
        <is>
          <t>/16</t>
        </is>
      </c>
      <c r="X118" s="846" t="n"/>
      <c r="Y118" s="1280" t="inlineStr">
        <is>
          <t>/16</t>
        </is>
      </c>
      <c r="Z118" s="848" t="n"/>
      <c r="AA118" s="842" t="inlineStr">
        <is>
          <t>/16</t>
        </is>
      </c>
      <c r="AB118" s="848" t="n"/>
      <c r="AC118" s="1144" t="inlineStr">
        <is>
          <t>/16</t>
        </is>
      </c>
      <c r="AD118" s="846" t="n"/>
      <c r="AE118" s="1281" t="n"/>
      <c r="AF118" s="70" t="n"/>
      <c r="AG118" s="1281" t="n"/>
      <c r="AH118" s="70" t="n"/>
      <c r="AI118" s="1296" t="n"/>
      <c r="AJ118" s="1297" t="n"/>
      <c r="AK118" s="843" t="n"/>
      <c r="AL118" s="855" t="n"/>
      <c r="AM118" s="856" t="n"/>
      <c r="AN118" s="857" t="n"/>
      <c r="AO118" s="843" t="n"/>
      <c r="AP118" s="856" t="n"/>
      <c r="AQ118" s="1298" t="n"/>
      <c r="AR118" s="843" t="n"/>
      <c r="AS118" s="856" t="n"/>
      <c r="AT118" s="843" t="n"/>
      <c r="AU118" s="855" t="n"/>
      <c r="AV118" s="856" t="n"/>
      <c r="AW118" s="844" t="n"/>
      <c r="AX118" s="841" t="n"/>
      <c r="AY118" s="856" t="n"/>
      <c r="AZ118" s="857" t="n"/>
      <c r="BA118" s="843" t="n"/>
      <c r="BB118" s="856" t="n"/>
      <c r="BC118" s="844" t="n"/>
      <c r="BD118" s="843" t="n"/>
      <c r="BE118" s="856" t="n"/>
      <c r="BF118" s="843" t="n"/>
      <c r="BG118" s="855" t="n"/>
      <c r="BH118" s="856" t="n"/>
      <c r="BI118" s="844" t="n"/>
      <c r="BJ118" s="841" t="inlineStr">
        <is>
          <t>/16</t>
        </is>
      </c>
      <c r="BK118" s="1299" t="inlineStr">
        <is>
          <t>/16</t>
        </is>
      </c>
      <c r="BL118" s="1300" t="n"/>
      <c r="BM118" s="1301">
        <f>AN118+AQ118+AT118+AW118+AZ118+BC118+BF118+BI118</f>
        <v/>
      </c>
      <c r="BN118" s="1302" t="n"/>
      <c r="BO118" s="1303" t="n"/>
      <c r="BP118" s="1304" t="n"/>
      <c r="BQ118" s="836">
        <f>Y118*0.22</f>
        <v/>
      </c>
      <c r="BR118" s="836" t="n"/>
      <c r="BS118" s="837" t="n"/>
      <c r="BT118" s="837" t="n"/>
      <c r="BU118" s="837" t="n"/>
      <c r="BV118" s="837" t="n"/>
    </row>
    <row r="119">
      <c r="A119" s="1305" t="inlineStr">
        <is>
          <t>Количество часов учебных занятий</t>
        </is>
      </c>
      <c r="B119" s="1306" t="n"/>
      <c r="C119" s="1306" t="n"/>
      <c r="D119" s="1306" t="n"/>
      <c r="E119" s="1306" t="n"/>
      <c r="F119" s="1306" t="n"/>
      <c r="G119" s="1306" t="n"/>
      <c r="H119" s="1306" t="n"/>
      <c r="I119" s="1306" t="n"/>
      <c r="J119" s="1306" t="n"/>
      <c r="K119" s="1306" t="n"/>
      <c r="L119" s="1306" t="n"/>
      <c r="M119" s="1306" t="n"/>
      <c r="N119" s="1306" t="n"/>
      <c r="O119" s="1306" t="n"/>
      <c r="P119" s="1306" t="n"/>
      <c r="Q119" s="1306" t="n"/>
      <c r="R119" s="1306" t="n"/>
      <c r="S119" s="1306" t="n"/>
      <c r="T119" s="1306" t="n"/>
      <c r="U119" s="1306" t="n"/>
      <c r="V119" s="1306" t="n"/>
      <c r="W119" s="1307">
        <f>W31+W69</f>
        <v/>
      </c>
      <c r="X119" s="1308" t="n"/>
      <c r="Y119" s="1309">
        <f>Y31+Y69</f>
        <v/>
      </c>
      <c r="Z119" s="1310" t="n"/>
      <c r="AA119" s="1311">
        <f>AA31+AA69</f>
        <v/>
      </c>
      <c r="AB119" s="1310" t="n"/>
      <c r="AC119" s="1312">
        <f>AC31+AC69</f>
        <v/>
      </c>
      <c r="AD119" s="1308" t="n"/>
      <c r="AE119" s="1313">
        <f>AE31+AE69</f>
        <v/>
      </c>
      <c r="AF119" s="1308" t="n"/>
      <c r="AG119" s="1313">
        <f>AG31+AG69</f>
        <v/>
      </c>
      <c r="AH119" s="1308" t="n"/>
      <c r="AI119" s="1312">
        <f>AI31+AI69</f>
        <v/>
      </c>
      <c r="AJ119" s="1308" t="n"/>
      <c r="AK119" s="1314">
        <f>AK31+AK69</f>
        <v/>
      </c>
      <c r="AL119" s="1314">
        <f>AL31+AL69</f>
        <v/>
      </c>
      <c r="AM119" s="1315">
        <f>AM31+AM69</f>
        <v/>
      </c>
      <c r="AN119" s="1316">
        <f>AN31+AN69</f>
        <v/>
      </c>
      <c r="AO119" s="1317">
        <f>AO31+AO69</f>
        <v/>
      </c>
      <c r="AP119" s="1315">
        <f>AP31+AP69</f>
        <v/>
      </c>
      <c r="AQ119" s="1317">
        <f>AQ31+AQ69</f>
        <v/>
      </c>
      <c r="AR119" s="1318">
        <f>AR31+AR69</f>
        <v/>
      </c>
      <c r="AS119" s="1315">
        <f>AS31+AS69</f>
        <v/>
      </c>
      <c r="AT119" s="1317">
        <f>AT31+AT69</f>
        <v/>
      </c>
      <c r="AU119" s="1314">
        <f>AU31+AU69</f>
        <v/>
      </c>
      <c r="AV119" s="1315">
        <f>AV31+AV69</f>
        <v/>
      </c>
      <c r="AW119" s="1319">
        <f>AW31+AW69</f>
        <v/>
      </c>
      <c r="AX119" s="1318">
        <f>AX31+AX69</f>
        <v/>
      </c>
      <c r="AY119" s="1315">
        <f>AY31+AY69</f>
        <v/>
      </c>
      <c r="AZ119" s="1316">
        <f>AZ31+AZ69</f>
        <v/>
      </c>
      <c r="BA119" s="1317">
        <f>BA31+BA69</f>
        <v/>
      </c>
      <c r="BB119" s="1315">
        <f>BB31+BB69</f>
        <v/>
      </c>
      <c r="BC119" s="1319">
        <f>BC31+BC69</f>
        <v/>
      </c>
      <c r="BD119" s="1317">
        <f>BD31+BD69</f>
        <v/>
      </c>
      <c r="BE119" s="1315">
        <f>BE31+BE69</f>
        <v/>
      </c>
      <c r="BF119" s="1317">
        <f>BF31+BF69</f>
        <v/>
      </c>
      <c r="BG119" s="1314">
        <f>BG31+BG69</f>
        <v/>
      </c>
      <c r="BH119" s="1315">
        <f>BH31+BH69</f>
        <v/>
      </c>
      <c r="BI119" s="1319">
        <f>BI31+BI69</f>
        <v/>
      </c>
      <c r="BJ119" s="1318">
        <f>BJ31+BJ69</f>
        <v/>
      </c>
      <c r="BK119" s="1315">
        <f>BK31+BK69</f>
        <v/>
      </c>
      <c r="BL119" s="1319">
        <f>BL31+BL69</f>
        <v/>
      </c>
      <c r="BM119" s="1312">
        <f>BM31+BM69</f>
        <v/>
      </c>
      <c r="BN119" s="1308" t="n"/>
      <c r="BO119" s="1320" t="n"/>
      <c r="BP119" s="1308" t="n"/>
      <c r="BQ119" s="758">
        <f>Y119*0.22</f>
        <v/>
      </c>
      <c r="BR119" s="758" t="n"/>
      <c r="BS119" s="759" t="n"/>
      <c r="BT119" s="759" t="n"/>
      <c r="BU119" s="759" t="n"/>
      <c r="BV119" s="759" t="n"/>
    </row>
    <row r="120">
      <c r="A120" s="1321" t="inlineStr">
        <is>
          <t>Количество часов учебных занятий в неделю</t>
        </is>
      </c>
      <c r="B120" s="103" t="n"/>
      <c r="C120" s="103" t="n"/>
      <c r="D120" s="103" t="n"/>
      <c r="E120" s="103" t="n"/>
      <c r="F120" s="103" t="n"/>
      <c r="G120" s="103" t="n"/>
      <c r="H120" s="103" t="n"/>
      <c r="I120" s="103" t="n"/>
      <c r="J120" s="103" t="n"/>
      <c r="K120" s="103" t="n"/>
      <c r="L120" s="103" t="n"/>
      <c r="M120" s="103" t="n"/>
      <c r="N120" s="103" t="n"/>
      <c r="O120" s="103" t="n"/>
      <c r="P120" s="103" t="n"/>
      <c r="Q120" s="103" t="n"/>
      <c r="R120" s="103" t="n"/>
      <c r="S120" s="103" t="n"/>
      <c r="T120" s="103" t="n"/>
      <c r="U120" s="103" t="n"/>
      <c r="V120" s="103" t="n"/>
      <c r="W120" s="1322">
        <f>AL119+AO119+AR119+AU119+AX119+BA119+BD119+BG119+BJ119</f>
        <v/>
      </c>
      <c r="X120" s="875" t="n"/>
      <c r="Y120" s="1323" t="n"/>
      <c r="Z120" s="890" t="n"/>
      <c r="AA120" s="1324">
        <f>AK119+AM119+AP119+AS119+AV119+AY119+BB119+BE119+BH119+BK119</f>
        <v/>
      </c>
      <c r="AB120" s="890" t="n"/>
      <c r="AC120" s="1325">
        <f>AC119+AE119+AG119+AI119</f>
        <v/>
      </c>
      <c r="AD120" s="875" t="n"/>
      <c r="AE120" s="1326" t="n"/>
      <c r="AF120" s="875" t="n"/>
      <c r="AG120" s="1326" t="n"/>
      <c r="AH120" s="875" t="n"/>
      <c r="AI120" s="1327" t="n"/>
      <c r="AJ120" s="875" t="n"/>
      <c r="AK120" s="1328" t="n"/>
      <c r="AL120" s="1329">
        <f>AM119/AL29</f>
        <v/>
      </c>
      <c r="AM120" s="103" t="n"/>
      <c r="AN120" s="104" t="n"/>
      <c r="AO120" s="1330">
        <f>AP119/AO29</f>
        <v/>
      </c>
      <c r="AP120" s="103" t="n"/>
      <c r="AQ120" s="779" t="n"/>
      <c r="AR120" s="1331">
        <f>AS119/AR29</f>
        <v/>
      </c>
      <c r="AS120" s="103" t="n"/>
      <c r="AT120" s="103" t="n"/>
      <c r="AU120" s="1332">
        <f>AV119/AU29</f>
        <v/>
      </c>
      <c r="AV120" s="103" t="n"/>
      <c r="AW120" s="779" t="n"/>
      <c r="AX120" s="1333">
        <f>AY119/AX29</f>
        <v/>
      </c>
      <c r="AY120" s="103" t="n"/>
      <c r="AZ120" s="104" t="n"/>
      <c r="BA120" s="1330">
        <f>BB119/BA29</f>
        <v/>
      </c>
      <c r="BB120" s="103" t="n"/>
      <c r="BC120" s="779" t="n"/>
      <c r="BD120" s="1331">
        <f>BE119/BD29</f>
        <v/>
      </c>
      <c r="BE120" s="103" t="n"/>
      <c r="BF120" s="103" t="n"/>
      <c r="BG120" s="1332">
        <f>BH119/BG29</f>
        <v/>
      </c>
      <c r="BH120" s="103" t="n"/>
      <c r="BI120" s="779" t="n"/>
      <c r="BJ120" s="1334">
        <f>BK119/BJ29</f>
        <v/>
      </c>
      <c r="BK120" s="103" t="n"/>
      <c r="BL120" s="779" t="n"/>
      <c r="BM120" s="1325">
        <f>BM119+T127+AO127+AO128+T128+AZ127</f>
        <v/>
      </c>
      <c r="BN120" s="875" t="n"/>
      <c r="BO120" s="1335" t="n"/>
      <c r="BP120" s="875" t="n"/>
      <c r="BQ120" s="758">
        <f>Y120*0.22</f>
        <v/>
      </c>
      <c r="BR120" s="758" t="n"/>
      <c r="BS120" s="759" t="n"/>
      <c r="BT120" s="759" t="n"/>
      <c r="BU120" s="759" t="n"/>
      <c r="BV120" s="759" t="n"/>
    </row>
    <row r="121">
      <c r="A121" s="1336" t="inlineStr">
        <is>
          <t>Количество курсовых работ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1337" t="n"/>
      <c r="X121" s="846" t="n"/>
      <c r="Y121" s="1338" t="n"/>
      <c r="Z121" s="848" t="n"/>
      <c r="AA121" s="1339">
        <f>SUM(AL121:BL121)</f>
        <v/>
      </c>
      <c r="AB121" s="848" t="n"/>
      <c r="AC121" s="1340" t="n"/>
      <c r="AD121" s="846" t="n"/>
      <c r="AE121" s="1341" t="n"/>
      <c r="AF121" s="846" t="n"/>
      <c r="AG121" s="1341" t="n"/>
      <c r="AH121" s="846" t="n"/>
      <c r="AI121" s="1340" t="n"/>
      <c r="AJ121" s="846" t="n"/>
      <c r="AK121" s="1342" t="n"/>
      <c r="AL121" s="1343">
        <f>COUNTIF(AL32:AL112,30)</f>
        <v/>
      </c>
      <c r="AM121" s="2" t="n"/>
      <c r="AN121" s="70" t="n"/>
      <c r="AO121" s="1344">
        <f>COUNTIF(AO32:AO112,30)</f>
        <v/>
      </c>
      <c r="AP121" s="2" t="n"/>
      <c r="AQ121" s="2" t="n"/>
      <c r="AR121" s="1345">
        <f>COUNTIF(AR32:AR112,30)</f>
        <v/>
      </c>
      <c r="AS121" s="103" t="n"/>
      <c r="AT121" s="104" t="n"/>
      <c r="AU121" s="1346">
        <f>COUNTIF(AU32:AU112,30)</f>
        <v/>
      </c>
      <c r="AV121" s="103" t="n"/>
      <c r="AW121" s="881" t="n"/>
      <c r="AX121" s="1347">
        <f>COUNTIF(AX32:AX112,30)</f>
        <v/>
      </c>
      <c r="AY121" s="2" t="n"/>
      <c r="AZ121" s="70" t="n"/>
      <c r="BA121" s="1344">
        <f>COUNTIF(BA32:BA112,30)</f>
        <v/>
      </c>
      <c r="BB121" s="2" t="n"/>
      <c r="BC121" s="2" t="n"/>
      <c r="BD121" s="1345">
        <f>COUNTIF(BD32:BD112,30)</f>
        <v/>
      </c>
      <c r="BE121" s="103" t="n"/>
      <c r="BF121" s="104" t="n"/>
      <c r="BG121" s="1346">
        <f>COUNTIF(BG32:BG112,30)</f>
        <v/>
      </c>
      <c r="BH121" s="103" t="n"/>
      <c r="BI121" s="881" t="n"/>
      <c r="BJ121" s="1342">
        <f>COUNTIF(BJ32:BJ112,30)</f>
        <v/>
      </c>
      <c r="BK121" s="2" t="n"/>
      <c r="BL121" s="2" t="n"/>
      <c r="BM121" s="1348" t="n"/>
      <c r="BN121" s="875" t="n"/>
      <c r="BO121" s="1349" t="n"/>
      <c r="BP121" s="846" t="n"/>
      <c r="BQ121" s="758">
        <f>Y121*0.22</f>
        <v/>
      </c>
      <c r="BR121" s="758" t="n"/>
      <c r="BS121" s="759" t="n"/>
      <c r="BT121" s="759" t="n"/>
      <c r="BU121" s="759" t="n"/>
      <c r="BV121" s="759" t="n"/>
    </row>
    <row r="122">
      <c r="A122" s="1321" t="inlineStr">
        <is>
          <t>Количество экзаменов</t>
        </is>
      </c>
      <c r="B122" s="103" t="n"/>
      <c r="C122" s="103" t="n"/>
      <c r="D122" s="103" t="n"/>
      <c r="E122" s="103" t="n"/>
      <c r="F122" s="103" t="n"/>
      <c r="G122" s="103" t="n"/>
      <c r="H122" s="103" t="n"/>
      <c r="I122" s="103" t="n"/>
      <c r="J122" s="103" t="n"/>
      <c r="K122" s="103" t="n"/>
      <c r="L122" s="103" t="n"/>
      <c r="M122" s="103" t="n"/>
      <c r="N122" s="103" t="n"/>
      <c r="O122" s="103" t="n"/>
      <c r="P122" s="103" t="n"/>
      <c r="Q122" s="103" t="n"/>
      <c r="R122" s="103" t="n"/>
      <c r="S122" s="103" t="n"/>
      <c r="T122" s="103" t="n"/>
      <c r="U122" s="103" t="n"/>
      <c r="V122" s="103" t="n"/>
      <c r="W122" s="1350" t="n"/>
      <c r="X122" s="875" t="n"/>
      <c r="Y122" s="1323" t="n"/>
      <c r="Z122" s="890" t="n"/>
      <c r="AA122" s="1351">
        <f>SUM(AL122:BL122)</f>
        <v/>
      </c>
      <c r="AB122" s="1159" t="n"/>
      <c r="AC122" s="1327" t="n"/>
      <c r="AD122" s="875" t="n"/>
      <c r="AE122" s="1326" t="n"/>
      <c r="AF122" s="875" t="n"/>
      <c r="AG122" s="1326" t="n"/>
      <c r="AH122" s="875" t="n"/>
      <c r="AI122" s="1327" t="n"/>
      <c r="AJ122" s="875" t="n"/>
      <c r="AK122" s="1328" t="n"/>
      <c r="AL122" s="1329">
        <f>COUNTIF($S32:$T112,1)</f>
        <v/>
      </c>
      <c r="AM122" s="103" t="n"/>
      <c r="AN122" s="104" t="n"/>
      <c r="AO122" s="1330">
        <f>COUNTIF($S32:$T112,2)</f>
        <v/>
      </c>
      <c r="AP122" s="103" t="n"/>
      <c r="AQ122" s="779" t="n"/>
      <c r="AR122" s="1331">
        <f>COUNTIF($S32:$T112,3)</f>
        <v/>
      </c>
      <c r="AS122" s="103" t="n"/>
      <c r="AT122" s="103" t="n"/>
      <c r="AU122" s="1332">
        <f>COUNTIF($S32:$T112,4)</f>
        <v/>
      </c>
      <c r="AV122" s="103" t="n"/>
      <c r="AW122" s="779" t="n"/>
      <c r="AX122" s="1333">
        <f>COUNTIF($S32:$T112,5)</f>
        <v/>
      </c>
      <c r="AY122" s="103" t="n"/>
      <c r="AZ122" s="104" t="n"/>
      <c r="BA122" s="1330">
        <f>COUNTIF($S32:$T112,6)</f>
        <v/>
      </c>
      <c r="BB122" s="103" t="n"/>
      <c r="BC122" s="779" t="n"/>
      <c r="BD122" s="1331">
        <f>COUNTIF($S32:$T112,7)</f>
        <v/>
      </c>
      <c r="BE122" s="103" t="n"/>
      <c r="BF122" s="103" t="n"/>
      <c r="BG122" s="1326">
        <f>COUNTIF(S32:T112,8)</f>
        <v/>
      </c>
      <c r="BH122" s="103" t="n"/>
      <c r="BI122" s="875" t="n"/>
      <c r="BJ122" s="1334">
        <f>COUNTIF($S32:$T112,9)</f>
        <v/>
      </c>
      <c r="BK122" s="103" t="n"/>
      <c r="BL122" s="779" t="n"/>
      <c r="BM122" s="1327" t="n"/>
      <c r="BN122" s="875" t="n"/>
      <c r="BO122" s="1352" t="n"/>
      <c r="BP122" s="875" t="n"/>
      <c r="BQ122" s="758">
        <f>Y122*0.22</f>
        <v/>
      </c>
      <c r="BR122" s="758" t="n"/>
      <c r="BS122" s="759" t="n"/>
      <c r="BT122" s="759" t="n"/>
      <c r="BU122" s="759" t="n"/>
      <c r="BV122" s="759" t="n"/>
    </row>
    <row r="123">
      <c r="A123" s="1353" t="inlineStr">
        <is>
          <t>Количество зачетов</t>
        </is>
      </c>
      <c r="B123" s="1354" t="n"/>
      <c r="C123" s="1354" t="n"/>
      <c r="D123" s="1354" t="n"/>
      <c r="E123" s="1354" t="n"/>
      <c r="F123" s="1354" t="n"/>
      <c r="G123" s="1354" t="n"/>
      <c r="H123" s="1354" t="n"/>
      <c r="I123" s="1354" t="n"/>
      <c r="J123" s="1354" t="n"/>
      <c r="K123" s="1354" t="n"/>
      <c r="L123" s="1354" t="n"/>
      <c r="M123" s="1354" t="n"/>
      <c r="N123" s="1354" t="n"/>
      <c r="O123" s="1354" t="n"/>
      <c r="P123" s="1354" t="n"/>
      <c r="Q123" s="1354" t="n"/>
      <c r="R123" s="1354" t="n"/>
      <c r="S123" s="1354" t="n"/>
      <c r="T123" s="1354" t="n"/>
      <c r="U123" s="1354" t="n"/>
      <c r="V123" s="1354" t="n"/>
      <c r="W123" s="1355" t="n"/>
      <c r="X123" s="1356" t="n"/>
      <c r="Y123" s="1357" t="n"/>
      <c r="Z123" s="1358" t="n"/>
      <c r="AA123" s="1359">
        <f>SUM(AL123:BL123)</f>
        <v/>
      </c>
      <c r="AB123" s="1360" t="n"/>
      <c r="AC123" s="1361" t="n"/>
      <c r="AD123" s="1356" t="n"/>
      <c r="AE123" s="1362" t="n"/>
      <c r="AF123" s="1356" t="n"/>
      <c r="AG123" s="1362" t="n"/>
      <c r="AH123" s="1356" t="n"/>
      <c r="AI123" s="1363" t="n"/>
      <c r="AJ123" s="1364" t="n"/>
      <c r="AK123" s="1365" t="n"/>
      <c r="AL123" s="1366">
        <f>COUNTIF($U32:$V112,1)</f>
        <v/>
      </c>
      <c r="AM123" s="1367" t="n"/>
      <c r="AN123" s="1368" t="n"/>
      <c r="AO123" s="1369">
        <f>COUNTIF($U32:$V112,2)</f>
        <v/>
      </c>
      <c r="AP123" s="1367" t="n"/>
      <c r="AQ123" s="1370" t="n"/>
      <c r="AR123" s="1371">
        <f>COUNTIF($U32:$V112,3)</f>
        <v/>
      </c>
      <c r="AS123" s="1367" t="n"/>
      <c r="AT123" s="1367" t="n"/>
      <c r="AU123" s="1372">
        <f>COUNTIF($U32:$V112,4)</f>
        <v/>
      </c>
      <c r="AV123" s="1367" t="n"/>
      <c r="AW123" s="1370" t="n"/>
      <c r="AX123" s="1373">
        <f>COUNTIF($U32:$V112,5)</f>
        <v/>
      </c>
      <c r="AY123" s="1367" t="n"/>
      <c r="AZ123" s="1368" t="n"/>
      <c r="BA123" s="1369">
        <f>COUNTIF($U32:$V112,6)</f>
        <v/>
      </c>
      <c r="BB123" s="1367" t="n"/>
      <c r="BC123" s="1370" t="n"/>
      <c r="BD123" s="1371">
        <f>COUNTIF($U32:$V112,7)</f>
        <v/>
      </c>
      <c r="BE123" s="1367" t="n"/>
      <c r="BF123" s="1367" t="n"/>
      <c r="BG123" s="1363">
        <f>COUNTIF(U32:V112,8)</f>
        <v/>
      </c>
      <c r="BH123" s="1367" t="n"/>
      <c r="BI123" s="1364" t="n"/>
      <c r="BJ123" s="1374">
        <f>COUNTIF($U32:$V112,9)</f>
        <v/>
      </c>
      <c r="BK123" s="1367" t="n"/>
      <c r="BL123" s="1370" t="n"/>
      <c r="BM123" s="1375" t="n"/>
      <c r="BN123" s="1364" t="n"/>
      <c r="BO123" s="1376" t="n"/>
      <c r="BP123" s="1356" t="n"/>
      <c r="BQ123" s="758">
        <f>Y123*0.22</f>
        <v/>
      </c>
      <c r="BR123" s="758" t="n"/>
      <c r="BS123" s="2" t="n"/>
      <c r="BT123" s="2" t="n"/>
      <c r="BU123" s="2" t="n"/>
      <c r="BV123" s="2" t="n"/>
    </row>
    <row r="124">
      <c r="A124" s="1377" t="n"/>
      <c r="B124" s="1377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1377" t="n"/>
      <c r="BN124" s="1377" t="n"/>
      <c r="BO124" s="1378" t="n"/>
      <c r="BP124" s="1378" t="n"/>
      <c r="BQ124" s="758" t="n"/>
      <c r="BR124" s="2" t="n"/>
      <c r="BS124" s="2" t="n"/>
      <c r="BT124" s="2" t="n"/>
      <c r="BU124" s="2" t="n"/>
      <c r="BV124" s="2" t="n"/>
    </row>
    <row r="125">
      <c r="A125" s="1379" t="inlineStr">
        <is>
          <t>IV. Учебные практики</t>
        </is>
      </c>
      <c r="B125" s="1380" t="n"/>
      <c r="C125" s="1380" t="n"/>
      <c r="D125" s="1380" t="n"/>
      <c r="E125" s="1380" t="n"/>
      <c r="F125" s="1380" t="n"/>
      <c r="G125" s="1380" t="n"/>
      <c r="H125" s="1380" t="n"/>
      <c r="I125" s="1380" t="n"/>
      <c r="J125" s="1380" t="n"/>
      <c r="K125" s="1380" t="n"/>
      <c r="L125" s="1380" t="n"/>
      <c r="M125" s="1380" t="n"/>
      <c r="N125" s="1380" t="n"/>
      <c r="O125" s="1380" t="n"/>
      <c r="P125" s="1380" t="n"/>
      <c r="Q125" s="1380" t="n"/>
      <c r="R125" s="1380" t="n"/>
      <c r="S125" s="1380" t="n"/>
      <c r="T125" s="1380" t="n"/>
      <c r="U125" s="1380" t="n"/>
      <c r="V125" s="1381" t="n"/>
      <c r="W125" s="1379" t="inlineStr">
        <is>
          <t>V. Производственные практики</t>
        </is>
      </c>
      <c r="X125" s="1380" t="n"/>
      <c r="Y125" s="1380" t="n"/>
      <c r="Z125" s="1380" t="n"/>
      <c r="AA125" s="1380" t="n"/>
      <c r="AB125" s="1380" t="n"/>
      <c r="AC125" s="1380" t="n"/>
      <c r="AD125" s="1380" t="n"/>
      <c r="AE125" s="1380" t="n"/>
      <c r="AF125" s="1380" t="n"/>
      <c r="AG125" s="1380" t="n"/>
      <c r="AH125" s="1380" t="n"/>
      <c r="AI125" s="1380" t="n"/>
      <c r="AJ125" s="1380" t="n"/>
      <c r="AK125" s="1380" t="n"/>
      <c r="AL125" s="1380" t="n"/>
      <c r="AM125" s="1380" t="n"/>
      <c r="AN125" s="1380" t="n"/>
      <c r="AO125" s="1380" t="n"/>
      <c r="AP125" s="1380" t="n"/>
      <c r="AQ125" s="1381" t="n"/>
      <c r="AR125" s="1382" t="inlineStr">
        <is>
          <t>VI. Дипломное проектирование</t>
        </is>
      </c>
      <c r="AS125" s="1380" t="n"/>
      <c r="AT125" s="1380" t="n"/>
      <c r="AU125" s="1380" t="n"/>
      <c r="AV125" s="1380" t="n"/>
      <c r="AW125" s="1380" t="n"/>
      <c r="AX125" s="1380" t="n"/>
      <c r="AY125" s="1380" t="n"/>
      <c r="AZ125" s="1380" t="n"/>
      <c r="BA125" s="1380" t="n"/>
      <c r="BB125" s="1380" t="n"/>
      <c r="BC125" s="1381" t="n"/>
      <c r="BD125" s="1379" t="inlineStr">
        <is>
          <t>VII. Итоговая аттестация</t>
        </is>
      </c>
      <c r="BE125" s="1380" t="n"/>
      <c r="BF125" s="1380" t="n"/>
      <c r="BG125" s="1380" t="n"/>
      <c r="BH125" s="1380" t="n"/>
      <c r="BI125" s="1380" t="n"/>
      <c r="BJ125" s="1380" t="n"/>
      <c r="BK125" s="1380" t="n"/>
      <c r="BL125" s="1380" t="n"/>
      <c r="BM125" s="1380" t="n"/>
      <c r="BN125" s="1380" t="n"/>
      <c r="BO125" s="1380" t="n"/>
      <c r="BP125" s="1381" t="n"/>
      <c r="BQ125" s="2" t="n"/>
      <c r="BR125" s="1383" t="n"/>
      <c r="BS125" s="2" t="n"/>
      <c r="BT125" s="2" t="n"/>
      <c r="BU125" s="2" t="n"/>
      <c r="BV125" s="2" t="n"/>
    </row>
    <row r="126">
      <c r="A126" s="1384" t="inlineStr">
        <is>
          <t>Название практики</t>
        </is>
      </c>
      <c r="B126" s="1380" t="n"/>
      <c r="C126" s="1380" t="n"/>
      <c r="D126" s="1380" t="n"/>
      <c r="E126" s="1380" t="n"/>
      <c r="F126" s="1380" t="n"/>
      <c r="G126" s="1380" t="n"/>
      <c r="H126" s="1380" t="n"/>
      <c r="I126" s="1380" t="n"/>
      <c r="J126" s="1380" t="n"/>
      <c r="K126" s="1380" t="n"/>
      <c r="L126" s="1385" t="n"/>
      <c r="M126" s="1386" t="inlineStr">
        <is>
          <t>Семестр</t>
        </is>
      </c>
      <c r="N126" s="1380" t="n"/>
      <c r="O126" s="1385" t="n"/>
      <c r="P126" s="1386" t="inlineStr">
        <is>
          <t>Недель</t>
        </is>
      </c>
      <c r="Q126" s="1380" t="n"/>
      <c r="R126" s="1380" t="n"/>
      <c r="S126" s="1385" t="n"/>
      <c r="T126" s="1386" t="inlineStr">
        <is>
          <t>Зачетных единиц</t>
        </is>
      </c>
      <c r="U126" s="1380" t="n"/>
      <c r="V126" s="1385" t="n"/>
      <c r="W126" s="1384" t="inlineStr">
        <is>
          <t>Название практики</t>
        </is>
      </c>
      <c r="X126" s="1380" t="n"/>
      <c r="Y126" s="1380" t="n"/>
      <c r="Z126" s="1380" t="n"/>
      <c r="AA126" s="1380" t="n"/>
      <c r="AB126" s="1380" t="n"/>
      <c r="AC126" s="1380" t="n"/>
      <c r="AD126" s="1380" t="n"/>
      <c r="AE126" s="1380" t="n"/>
      <c r="AF126" s="1380" t="n"/>
      <c r="AG126" s="1380" t="n"/>
      <c r="AH126" s="1385" t="n"/>
      <c r="AI126" s="1386" t="inlineStr">
        <is>
          <t>Семестр</t>
        </is>
      </c>
      <c r="AJ126" s="1380" t="n"/>
      <c r="AK126" s="1385" t="n"/>
      <c r="AL126" s="1386" t="inlineStr">
        <is>
          <t>Недель</t>
        </is>
      </c>
      <c r="AM126" s="1380" t="n"/>
      <c r="AN126" s="1385" t="n"/>
      <c r="AO126" s="1386" t="inlineStr">
        <is>
          <t>Зачетных единиц</t>
        </is>
      </c>
      <c r="AP126" s="1380" t="n"/>
      <c r="AQ126" s="1385" t="n"/>
      <c r="AR126" s="1387" t="inlineStr">
        <is>
          <t>Семестр</t>
        </is>
      </c>
      <c r="AS126" s="1380" t="n"/>
      <c r="AT126" s="1380" t="n"/>
      <c r="AU126" s="1388" t="n"/>
      <c r="AV126" s="1389" t="inlineStr">
        <is>
          <t>Недель</t>
        </is>
      </c>
      <c r="AW126" s="1380" t="n"/>
      <c r="AX126" s="1380" t="n"/>
      <c r="AY126" s="1388" t="n"/>
      <c r="AZ126" s="1390" t="inlineStr">
        <is>
          <t>Зачетных единиц</t>
        </is>
      </c>
      <c r="BA126" s="1380" t="n"/>
      <c r="BB126" s="1380" t="n"/>
      <c r="BC126" s="1388" t="n"/>
      <c r="BD126" s="1391" t="inlineStr">
        <is>
          <t>1. Государственный экзамен
2. Защита дипломного проекта (дипломной работы)</t>
        </is>
      </c>
      <c r="BE126" s="743" t="n"/>
      <c r="BF126" s="743" t="n"/>
      <c r="BG126" s="743" t="n"/>
      <c r="BH126" s="743" t="n"/>
      <c r="BI126" s="743" t="n"/>
      <c r="BJ126" s="743" t="n"/>
      <c r="BK126" s="743" t="n"/>
      <c r="BL126" s="743" t="n"/>
      <c r="BM126" s="743" t="n"/>
      <c r="BN126" s="743" t="n"/>
      <c r="BO126" s="743" t="n"/>
      <c r="BP126" s="757" t="n"/>
      <c r="BQ126" s="2" t="n"/>
      <c r="BR126" s="1392" t="n"/>
      <c r="BS126" s="2" t="n"/>
      <c r="BT126" s="2" t="n"/>
      <c r="BU126" s="2" t="n"/>
      <c r="BV126" s="2" t="n"/>
    </row>
    <row r="127">
      <c r="A127" s="1393" t="inlineStr">
        <is>
          <t>Ознакомительная</t>
        </is>
      </c>
      <c r="B127" s="743" t="n"/>
      <c r="C127" s="743" t="n"/>
      <c r="D127" s="743" t="n"/>
      <c r="E127" s="743" t="n"/>
      <c r="F127" s="743" t="n"/>
      <c r="G127" s="743" t="n"/>
      <c r="H127" s="743" t="n"/>
      <c r="I127" s="743" t="n"/>
      <c r="J127" s="743" t="n"/>
      <c r="K127" s="743" t="n"/>
      <c r="L127" s="741" t="n"/>
      <c r="M127" s="1394" t="n">
        <v>8</v>
      </c>
      <c r="N127" s="103" t="n"/>
      <c r="O127" s="104" t="n"/>
      <c r="P127" s="1394" t="n">
        <v>2</v>
      </c>
      <c r="Q127" s="103" t="n"/>
      <c r="R127" s="103" t="n"/>
      <c r="S127" s="104" t="n"/>
      <c r="T127" s="1395">
        <f>P127*1.5</f>
        <v/>
      </c>
      <c r="U127" s="103" t="n"/>
      <c r="V127" s="881" t="n"/>
      <c r="W127" s="1396" t="inlineStr">
        <is>
          <t>Издательско-технологическая</t>
        </is>
      </c>
      <c r="X127" s="103" t="n"/>
      <c r="Y127" s="103" t="n"/>
      <c r="Z127" s="103" t="n"/>
      <c r="AA127" s="103" t="n"/>
      <c r="AB127" s="103" t="n"/>
      <c r="AC127" s="103" t="n"/>
      <c r="AD127" s="103" t="n"/>
      <c r="AE127" s="103" t="n"/>
      <c r="AF127" s="103" t="n"/>
      <c r="AG127" s="103" t="n"/>
      <c r="AH127" s="104" t="n"/>
      <c r="AI127" s="1394" t="n">
        <v>10</v>
      </c>
      <c r="AJ127" s="103" t="n"/>
      <c r="AK127" s="104" t="n"/>
      <c r="AL127" s="1394" t="n">
        <v>4</v>
      </c>
      <c r="AM127" s="103" t="n"/>
      <c r="AN127" s="104" t="n"/>
      <c r="AO127" s="1395" t="n">
        <v>6</v>
      </c>
      <c r="AP127" s="103" t="n"/>
      <c r="AQ127" s="881" t="n"/>
      <c r="AR127" s="1397" t="inlineStr">
        <is>
          <t>10</t>
        </is>
      </c>
      <c r="AS127" s="743" t="n"/>
      <c r="AT127" s="743" t="n"/>
      <c r="AU127" s="743" t="n"/>
      <c r="AV127" s="1398" t="inlineStr">
        <is>
          <t>13</t>
        </is>
      </c>
      <c r="AW127" s="743" t="n"/>
      <c r="AX127" s="743" t="n"/>
      <c r="AY127" s="741" t="n"/>
      <c r="AZ127" s="1399">
        <f>AV127*1.5</f>
        <v/>
      </c>
      <c r="BA127" s="743" t="n"/>
      <c r="BB127" s="743" t="n"/>
      <c r="BC127" s="757" t="n"/>
      <c r="BD127" s="760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775" t="n"/>
      <c r="BQ127" s="2" t="n"/>
      <c r="BR127" s="1392" t="n"/>
      <c r="BS127" s="2" t="n"/>
      <c r="BT127" s="2" t="n"/>
      <c r="BU127" s="2" t="n"/>
      <c r="BV127" s="2" t="n"/>
    </row>
    <row r="128">
      <c r="A128" s="1400" t="inlineStr">
        <is>
          <t>Редакционно-издательская</t>
        </is>
      </c>
      <c r="B128" s="1367" t="n"/>
      <c r="C128" s="1367" t="n"/>
      <c r="D128" s="1367" t="n"/>
      <c r="E128" s="1367" t="n"/>
      <c r="F128" s="1367" t="n"/>
      <c r="G128" s="1367" t="n"/>
      <c r="H128" s="1367" t="n"/>
      <c r="I128" s="1367" t="n"/>
      <c r="J128" s="1367" t="n"/>
      <c r="K128" s="1367" t="n"/>
      <c r="L128" s="1368" t="n"/>
      <c r="M128" s="1401" t="n">
        <v>8</v>
      </c>
      <c r="N128" s="1367" t="n"/>
      <c r="O128" s="1368" t="n"/>
      <c r="P128" s="1401" t="n">
        <v>4</v>
      </c>
      <c r="Q128" s="1367" t="n"/>
      <c r="R128" s="1367" t="n"/>
      <c r="S128" s="1368" t="n"/>
      <c r="T128" s="1402" t="n">
        <v>5</v>
      </c>
      <c r="U128" s="1367" t="n"/>
      <c r="V128" s="1403" t="n"/>
      <c r="W128" s="1400" t="inlineStr">
        <is>
          <t>Преддипломная</t>
        </is>
      </c>
      <c r="X128" s="1367" t="n"/>
      <c r="Y128" s="1367" t="n"/>
      <c r="Z128" s="1367" t="n"/>
      <c r="AA128" s="1367" t="n"/>
      <c r="AB128" s="1367" t="n"/>
      <c r="AC128" s="1367" t="n"/>
      <c r="AD128" s="1367" t="n"/>
      <c r="AE128" s="1367" t="n"/>
      <c r="AF128" s="1367" t="n"/>
      <c r="AG128" s="1367" t="n"/>
      <c r="AH128" s="1368" t="n"/>
      <c r="AI128" s="1401" t="n">
        <v>10</v>
      </c>
      <c r="AJ128" s="1367" t="n"/>
      <c r="AK128" s="1368" t="n"/>
      <c r="AL128" s="1401" t="n">
        <v>4</v>
      </c>
      <c r="AM128" s="1367" t="n"/>
      <c r="AN128" s="1368" t="n"/>
      <c r="AO128" s="1402" t="n">
        <v>6</v>
      </c>
      <c r="AP128" s="1367" t="n"/>
      <c r="AQ128" s="1403" t="n"/>
      <c r="AR128" s="1404" t="n"/>
      <c r="AS128" s="1354" t="n"/>
      <c r="AT128" s="1354" t="n"/>
      <c r="AU128" s="1354" t="n"/>
      <c r="AV128" s="1405" t="n"/>
      <c r="AW128" s="1354" t="n"/>
      <c r="AX128" s="1354" t="n"/>
      <c r="AY128" s="1406" t="n"/>
      <c r="AZ128" s="1354" t="n"/>
      <c r="BA128" s="1354" t="n"/>
      <c r="BB128" s="1354" t="n"/>
      <c r="BC128" s="1407" t="n"/>
      <c r="BD128" s="1404" t="n"/>
      <c r="BE128" s="1354" t="n"/>
      <c r="BF128" s="1354" t="n"/>
      <c r="BG128" s="1354" t="n"/>
      <c r="BH128" s="1354" t="n"/>
      <c r="BI128" s="1354" t="n"/>
      <c r="BJ128" s="1354" t="n"/>
      <c r="BK128" s="1354" t="n"/>
      <c r="BL128" s="1354" t="n"/>
      <c r="BM128" s="1354" t="n"/>
      <c r="BN128" s="1354" t="n"/>
      <c r="BO128" s="1354" t="n"/>
      <c r="BP128" s="1407" t="n"/>
      <c r="BQ128" s="2" t="n"/>
      <c r="BR128" s="1392" t="n"/>
      <c r="BS128" s="2" t="n"/>
      <c r="BT128" s="2" t="n"/>
      <c r="BU128" s="2" t="n"/>
      <c r="BV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16" t="n"/>
      <c r="BP129" s="16" t="n"/>
      <c r="BQ129" s="2" t="n"/>
      <c r="BR129" s="1408" t="n"/>
      <c r="BS129" s="2" t="n"/>
      <c r="BT129" s="2" t="n"/>
      <c r="BU129" s="2" t="n"/>
      <c r="BV129" s="2" t="n"/>
    </row>
    <row r="130">
      <c r="A130" s="7" t="inlineStr">
        <is>
          <t>VIII. Матрица компетенций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</row>
    <row r="131">
      <c r="A131" s="1409" t="inlineStr">
        <is>
          <t>Код компетенции</t>
        </is>
      </c>
      <c r="B131" s="1410" t="n"/>
      <c r="C131" s="1410" t="n"/>
      <c r="D131" s="1411" t="n"/>
      <c r="E131" s="1412" t="inlineStr">
        <is>
          <t>Наименование компетенции</t>
        </is>
      </c>
      <c r="F131" s="1410" t="n"/>
      <c r="G131" s="1410" t="n"/>
      <c r="H131" s="1410" t="n"/>
      <c r="I131" s="1410" t="n"/>
      <c r="J131" s="1410" t="n"/>
      <c r="K131" s="1410" t="n"/>
      <c r="L131" s="1410" t="n"/>
      <c r="M131" s="1410" t="n"/>
      <c r="N131" s="1410" t="n"/>
      <c r="O131" s="1410" t="n"/>
      <c r="P131" s="1410" t="n"/>
      <c r="Q131" s="1410" t="n"/>
      <c r="R131" s="1410" t="n"/>
      <c r="S131" s="1410" t="n"/>
      <c r="T131" s="1410" t="n"/>
      <c r="U131" s="1410" t="n"/>
      <c r="V131" s="1410" t="n"/>
      <c r="W131" s="1410" t="n"/>
      <c r="X131" s="1410" t="n"/>
      <c r="Y131" s="1410" t="n"/>
      <c r="Z131" s="1410" t="n"/>
      <c r="AA131" s="1410" t="n"/>
      <c r="AB131" s="1410" t="n"/>
      <c r="AC131" s="1410" t="n"/>
      <c r="AD131" s="1410" t="n"/>
      <c r="AE131" s="1410" t="n"/>
      <c r="AF131" s="1410" t="n"/>
      <c r="AG131" s="1410" t="n"/>
      <c r="AH131" s="1410" t="n"/>
      <c r="AI131" s="1410" t="n"/>
      <c r="AJ131" s="1410" t="n"/>
      <c r="AK131" s="1410" t="n"/>
      <c r="AL131" s="1410" t="n"/>
      <c r="AM131" s="1410" t="n"/>
      <c r="AN131" s="1410" t="n"/>
      <c r="AO131" s="1410" t="n"/>
      <c r="AP131" s="1410" t="n"/>
      <c r="AQ131" s="1410" t="n"/>
      <c r="AR131" s="1410" t="n"/>
      <c r="AS131" s="1410" t="n"/>
      <c r="AT131" s="1410" t="n"/>
      <c r="AU131" s="1410" t="n"/>
      <c r="AV131" s="1410" t="n"/>
      <c r="AW131" s="1410" t="n"/>
      <c r="AX131" s="1410" t="n"/>
      <c r="AY131" s="1410" t="n"/>
      <c r="AZ131" s="1410" t="n"/>
      <c r="BA131" s="1410" t="n"/>
      <c r="BB131" s="1410" t="n"/>
      <c r="BC131" s="1410" t="n"/>
      <c r="BD131" s="1410" t="n"/>
      <c r="BE131" s="1410" t="n"/>
      <c r="BF131" s="1410" t="n"/>
      <c r="BG131" s="1410" t="n"/>
      <c r="BH131" s="1410" t="n"/>
      <c r="BI131" s="1410" t="n"/>
      <c r="BJ131" s="1410" t="n"/>
      <c r="BK131" s="1410" t="n"/>
      <c r="BL131" s="1413" t="inlineStr">
        <is>
          <t>Код модуля, учебной дисциплины</t>
        </is>
      </c>
      <c r="BM131" s="1410" t="n"/>
      <c r="BN131" s="1410" t="n"/>
      <c r="BO131" s="1410" t="n"/>
      <c r="BP131" s="1414" t="n"/>
      <c r="BQ131" s="2" t="n"/>
      <c r="BR131" s="2" t="n"/>
      <c r="BS131" s="2" t="n"/>
      <c r="BT131" s="2" t="n"/>
      <c r="BU131" s="2" t="n"/>
      <c r="BV131" s="2" t="n"/>
    </row>
    <row r="132">
      <c r="A132" s="1415" t="inlineStr">
        <is>
          <t>УК-1</t>
        </is>
      </c>
      <c r="B132" s="767" t="n"/>
      <c r="C132" s="767" t="n"/>
      <c r="D132" s="1027" t="n"/>
      <c r="E132" s="1416" t="inlineStr">
        <is>
          <t>Владеть основами исследовательской деятельности, осуществлять поиск, анализ и синтез информации</t>
        </is>
      </c>
      <c r="F132" s="767" t="n"/>
      <c r="G132" s="767" t="n"/>
      <c r="H132" s="767" t="n"/>
      <c r="I132" s="767" t="n"/>
      <c r="J132" s="767" t="n"/>
      <c r="K132" s="767" t="n"/>
      <c r="L132" s="767" t="n"/>
      <c r="M132" s="767" t="n"/>
      <c r="N132" s="767" t="n"/>
      <c r="O132" s="767" t="n"/>
      <c r="P132" s="767" t="n"/>
      <c r="Q132" s="767" t="n"/>
      <c r="R132" s="767" t="n"/>
      <c r="S132" s="767" t="n"/>
      <c r="T132" s="767" t="n"/>
      <c r="U132" s="767" t="n"/>
      <c r="V132" s="767" t="n"/>
      <c r="W132" s="767" t="n"/>
      <c r="X132" s="767" t="n"/>
      <c r="Y132" s="767" t="n"/>
      <c r="Z132" s="767" t="n"/>
      <c r="AA132" s="767" t="n"/>
      <c r="AB132" s="767" t="n"/>
      <c r="AC132" s="767" t="n"/>
      <c r="AD132" s="767" t="n"/>
      <c r="AE132" s="767" t="n"/>
      <c r="AF132" s="767" t="n"/>
      <c r="AG132" s="767" t="n"/>
      <c r="AH132" s="767" t="n"/>
      <c r="AI132" s="767" t="n"/>
      <c r="AJ132" s="767" t="n"/>
      <c r="AK132" s="767" t="n"/>
      <c r="AL132" s="767" t="n"/>
      <c r="AM132" s="767" t="n"/>
      <c r="AN132" s="767" t="n"/>
      <c r="AO132" s="767" t="n"/>
      <c r="AP132" s="767" t="n"/>
      <c r="AQ132" s="767" t="n"/>
      <c r="AR132" s="767" t="n"/>
      <c r="AS132" s="767" t="n"/>
      <c r="AT132" s="767" t="n"/>
      <c r="AU132" s="767" t="n"/>
      <c r="AV132" s="767" t="n"/>
      <c r="AW132" s="767" t="n"/>
      <c r="AX132" s="767" t="n"/>
      <c r="AY132" s="767" t="n"/>
      <c r="AZ132" s="767" t="n"/>
      <c r="BA132" s="767" t="n"/>
      <c r="BB132" s="767" t="n"/>
      <c r="BC132" s="767" t="n"/>
      <c r="BD132" s="767" t="n"/>
      <c r="BE132" s="767" t="n"/>
      <c r="BF132" s="767" t="n"/>
      <c r="BG132" s="767" t="n"/>
      <c r="BH132" s="767" t="n"/>
      <c r="BI132" s="767" t="n"/>
      <c r="BJ132" s="767" t="n"/>
      <c r="BK132" s="767" t="n"/>
      <c r="BL132" s="1417" t="inlineStr">
        <is>
          <t>1.5.3, 1.5.7, 2.2.4, 2.3.3, 2.3.5, 2.4.6, 2.5.3, 2.5.8</t>
        </is>
      </c>
      <c r="BM132" s="767" t="n"/>
      <c r="BN132" s="767" t="n"/>
      <c r="BO132" s="767" t="n"/>
      <c r="BP132" s="1418" t="n"/>
      <c r="BQ132" s="2" t="n"/>
      <c r="BR132" s="2" t="n"/>
      <c r="BS132" s="2" t="n"/>
      <c r="BT132" s="2" t="n"/>
      <c r="BU132" s="2" t="n"/>
      <c r="BV132" s="2" t="n"/>
    </row>
    <row r="133">
      <c r="A133" s="1419" t="inlineStr">
        <is>
          <t>УК-2</t>
        </is>
      </c>
      <c r="B133" s="103" t="n"/>
      <c r="C133" s="103" t="n"/>
      <c r="D133" s="989" t="n"/>
      <c r="E133" s="1420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33" s="103" t="n"/>
      <c r="G133" s="103" t="n"/>
      <c r="H133" s="103" t="n"/>
      <c r="I133" s="103" t="n"/>
      <c r="J133" s="103" t="n"/>
      <c r="K133" s="103" t="n"/>
      <c r="L133" s="103" t="n"/>
      <c r="M133" s="103" t="n"/>
      <c r="N133" s="103" t="n"/>
      <c r="O133" s="103" t="n"/>
      <c r="P133" s="103" t="n"/>
      <c r="Q133" s="103" t="n"/>
      <c r="R133" s="103" t="n"/>
      <c r="S133" s="103" t="n"/>
      <c r="T133" s="103" t="n"/>
      <c r="U133" s="103" t="n"/>
      <c r="V133" s="103" t="n"/>
      <c r="W133" s="103" t="n"/>
      <c r="X133" s="103" t="n"/>
      <c r="Y133" s="103" t="n"/>
      <c r="Z133" s="103" t="n"/>
      <c r="AA133" s="103" t="n"/>
      <c r="AB133" s="103" t="n"/>
      <c r="AC133" s="103" t="n"/>
      <c r="AD133" s="103" t="n"/>
      <c r="AE133" s="103" t="n"/>
      <c r="AF133" s="103" t="n"/>
      <c r="AG133" s="103" t="n"/>
      <c r="AH133" s="103" t="n"/>
      <c r="AI133" s="103" t="n"/>
      <c r="AJ133" s="103" t="n"/>
      <c r="AK133" s="103" t="n"/>
      <c r="AL133" s="103" t="n"/>
      <c r="AM133" s="103" t="n"/>
      <c r="AN133" s="103" t="n"/>
      <c r="AO133" s="103" t="n"/>
      <c r="AP133" s="103" t="n"/>
      <c r="AQ133" s="103" t="n"/>
      <c r="AR133" s="103" t="n"/>
      <c r="AS133" s="103" t="n"/>
      <c r="AT133" s="103" t="n"/>
      <c r="AU133" s="103" t="n"/>
      <c r="AV133" s="103" t="n"/>
      <c r="AW133" s="103" t="n"/>
      <c r="AX133" s="103" t="n"/>
      <c r="AY133" s="103" t="n"/>
      <c r="AZ133" s="103" t="n"/>
      <c r="BA133" s="103" t="n"/>
      <c r="BB133" s="103" t="n"/>
      <c r="BC133" s="103" t="n"/>
      <c r="BD133" s="103" t="n"/>
      <c r="BE133" s="103" t="n"/>
      <c r="BF133" s="103" t="n"/>
      <c r="BG133" s="103" t="n"/>
      <c r="BH133" s="103" t="n"/>
      <c r="BI133" s="103" t="n"/>
      <c r="BJ133" s="103" t="n"/>
      <c r="BK133" s="103" t="n"/>
      <c r="BL133" s="1421" t="inlineStr">
        <is>
          <t>1.2.1</t>
        </is>
      </c>
      <c r="BM133" s="103" t="n"/>
      <c r="BN133" s="103" t="n"/>
      <c r="BO133" s="103" t="n"/>
      <c r="BP133" s="107" t="n"/>
      <c r="BQ133" s="2" t="n"/>
      <c r="BR133" s="2" t="n"/>
      <c r="BS133" s="2" t="n"/>
      <c r="BT133" s="2" t="n"/>
      <c r="BU133" s="2" t="n"/>
      <c r="BV133" s="2" t="n"/>
    </row>
    <row r="134">
      <c r="A134" s="1422" t="inlineStr">
        <is>
          <t>УК-3</t>
        </is>
      </c>
      <c r="B134" s="2" t="n"/>
      <c r="C134" s="2" t="n"/>
      <c r="D134" s="169" t="n"/>
      <c r="E134" s="1420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34" s="103" t="n"/>
      <c r="G134" s="103" t="n"/>
      <c r="H134" s="103" t="n"/>
      <c r="I134" s="103" t="n"/>
      <c r="J134" s="103" t="n"/>
      <c r="K134" s="103" t="n"/>
      <c r="L134" s="103" t="n"/>
      <c r="M134" s="103" t="n"/>
      <c r="N134" s="103" t="n"/>
      <c r="O134" s="103" t="n"/>
      <c r="P134" s="103" t="n"/>
      <c r="Q134" s="103" t="n"/>
      <c r="R134" s="103" t="n"/>
      <c r="S134" s="103" t="n"/>
      <c r="T134" s="103" t="n"/>
      <c r="U134" s="103" t="n"/>
      <c r="V134" s="103" t="n"/>
      <c r="W134" s="103" t="n"/>
      <c r="X134" s="103" t="n"/>
      <c r="Y134" s="103" t="n"/>
      <c r="Z134" s="103" t="n"/>
      <c r="AA134" s="103" t="n"/>
      <c r="AB134" s="103" t="n"/>
      <c r="AC134" s="103" t="n"/>
      <c r="AD134" s="103" t="n"/>
      <c r="AE134" s="103" t="n"/>
      <c r="AF134" s="103" t="n"/>
      <c r="AG134" s="103" t="n"/>
      <c r="AH134" s="103" t="n"/>
      <c r="AI134" s="103" t="n"/>
      <c r="AJ134" s="103" t="n"/>
      <c r="AK134" s="103" t="n"/>
      <c r="AL134" s="103" t="n"/>
      <c r="AM134" s="103" t="n"/>
      <c r="AN134" s="103" t="n"/>
      <c r="AO134" s="103" t="n"/>
      <c r="AP134" s="103" t="n"/>
      <c r="AQ134" s="103" t="n"/>
      <c r="AR134" s="103" t="n"/>
      <c r="AS134" s="103" t="n"/>
      <c r="AT134" s="103" t="n"/>
      <c r="AU134" s="103" t="n"/>
      <c r="AV134" s="103" t="n"/>
      <c r="AW134" s="103" t="n"/>
      <c r="AX134" s="103" t="n"/>
      <c r="AY134" s="103" t="n"/>
      <c r="AZ134" s="103" t="n"/>
      <c r="BA134" s="103" t="n"/>
      <c r="BB134" s="103" t="n"/>
      <c r="BC134" s="103" t="n"/>
      <c r="BD134" s="103" t="n"/>
      <c r="BE134" s="103" t="n"/>
      <c r="BF134" s="103" t="n"/>
      <c r="BG134" s="103" t="n"/>
      <c r="BH134" s="103" t="n"/>
      <c r="BI134" s="103" t="n"/>
      <c r="BJ134" s="103" t="n"/>
      <c r="BK134" s="103" t="n"/>
      <c r="BL134" s="1421" t="inlineStr">
        <is>
          <t>1.4.1</t>
        </is>
      </c>
      <c r="BM134" s="103" t="n"/>
      <c r="BN134" s="103" t="n"/>
      <c r="BO134" s="103" t="n"/>
      <c r="BP134" s="107" t="n"/>
      <c r="BQ134" s="2" t="n"/>
      <c r="BR134" s="2" t="n"/>
      <c r="BS134" s="2" t="n"/>
      <c r="BT134" s="2" t="n"/>
      <c r="BU134" s="2" t="n"/>
      <c r="BV134" s="2" t="n"/>
    </row>
    <row r="135">
      <c r="A135" s="1419" t="inlineStr">
        <is>
          <t>УК-4</t>
        </is>
      </c>
      <c r="B135" s="103" t="n"/>
      <c r="C135" s="103" t="n"/>
      <c r="D135" s="989" t="n"/>
      <c r="E135" s="1420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35" s="103" t="n"/>
      <c r="G135" s="103" t="n"/>
      <c r="H135" s="103" t="n"/>
      <c r="I135" s="103" t="n"/>
      <c r="J135" s="103" t="n"/>
      <c r="K135" s="103" t="n"/>
      <c r="L135" s="103" t="n"/>
      <c r="M135" s="103" t="n"/>
      <c r="N135" s="103" t="n"/>
      <c r="O135" s="103" t="n"/>
      <c r="P135" s="103" t="n"/>
      <c r="Q135" s="103" t="n"/>
      <c r="R135" s="103" t="n"/>
      <c r="S135" s="103" t="n"/>
      <c r="T135" s="103" t="n"/>
      <c r="U135" s="103" t="n"/>
      <c r="V135" s="103" t="n"/>
      <c r="W135" s="103" t="n"/>
      <c r="X135" s="103" t="n"/>
      <c r="Y135" s="103" t="n"/>
      <c r="Z135" s="103" t="n"/>
      <c r="AA135" s="103" t="n"/>
      <c r="AB135" s="103" t="n"/>
      <c r="AC135" s="103" t="n"/>
      <c r="AD135" s="103" t="n"/>
      <c r="AE135" s="103" t="n"/>
      <c r="AF135" s="103" t="n"/>
      <c r="AG135" s="103" t="n"/>
      <c r="AH135" s="103" t="n"/>
      <c r="AI135" s="103" t="n"/>
      <c r="AJ135" s="103" t="n"/>
      <c r="AK135" s="103" t="n"/>
      <c r="AL135" s="103" t="n"/>
      <c r="AM135" s="103" t="n"/>
      <c r="AN135" s="103" t="n"/>
      <c r="AO135" s="103" t="n"/>
      <c r="AP135" s="103" t="n"/>
      <c r="AQ135" s="103" t="n"/>
      <c r="AR135" s="103" t="n"/>
      <c r="AS135" s="103" t="n"/>
      <c r="AT135" s="103" t="n"/>
      <c r="AU135" s="103" t="n"/>
      <c r="AV135" s="103" t="n"/>
      <c r="AW135" s="103" t="n"/>
      <c r="AX135" s="103" t="n"/>
      <c r="AY135" s="103" t="n"/>
      <c r="AZ135" s="103" t="n"/>
      <c r="BA135" s="103" t="n"/>
      <c r="BB135" s="103" t="n"/>
      <c r="BC135" s="103" t="n"/>
      <c r="BD135" s="103" t="n"/>
      <c r="BE135" s="103" t="n"/>
      <c r="BF135" s="103" t="n"/>
      <c r="BG135" s="103" t="n"/>
      <c r="BH135" s="103" t="n"/>
      <c r="BI135" s="103" t="n"/>
      <c r="BJ135" s="103" t="n"/>
      <c r="BK135" s="103" t="n"/>
      <c r="BL135" s="1421" t="inlineStr">
        <is>
          <t>1.4.1, 2.1.1</t>
        </is>
      </c>
      <c r="BM135" s="103" t="n"/>
      <c r="BN135" s="103" t="n"/>
      <c r="BO135" s="103" t="n"/>
      <c r="BP135" s="107" t="n"/>
      <c r="BQ135" s="2" t="n"/>
      <c r="BR135" s="2" t="n"/>
      <c r="BS135" s="2" t="n"/>
      <c r="BT135" s="2" t="n"/>
      <c r="BU135" s="2" t="n"/>
      <c r="BV135" s="2" t="n"/>
    </row>
    <row r="136">
      <c r="A136" s="1422" t="inlineStr">
        <is>
          <t>УК-5</t>
        </is>
      </c>
      <c r="B136" s="2" t="n"/>
      <c r="C136" s="2" t="n"/>
      <c r="D136" s="169" t="n"/>
      <c r="E136" s="1420" t="inlineStr">
        <is>
          <t>Быть способным к саморазвитию и совершенствованию в профессиональной деятельности</t>
        </is>
      </c>
      <c r="F136" s="103" t="n"/>
      <c r="G136" s="103" t="n"/>
      <c r="H136" s="103" t="n"/>
      <c r="I136" s="103" t="n"/>
      <c r="J136" s="103" t="n"/>
      <c r="K136" s="103" t="n"/>
      <c r="L136" s="103" t="n"/>
      <c r="M136" s="103" t="n"/>
      <c r="N136" s="103" t="n"/>
      <c r="O136" s="103" t="n"/>
      <c r="P136" s="103" t="n"/>
      <c r="Q136" s="103" t="n"/>
      <c r="R136" s="103" t="n"/>
      <c r="S136" s="103" t="n"/>
      <c r="T136" s="103" t="n"/>
      <c r="U136" s="103" t="n"/>
      <c r="V136" s="103" t="n"/>
      <c r="W136" s="103" t="n"/>
      <c r="X136" s="103" t="n"/>
      <c r="Y136" s="103" t="n"/>
      <c r="Z136" s="103" t="n"/>
      <c r="AA136" s="103" t="n"/>
      <c r="AB136" s="103" t="n"/>
      <c r="AC136" s="103" t="n"/>
      <c r="AD136" s="103" t="n"/>
      <c r="AE136" s="103" t="n"/>
      <c r="AF136" s="103" t="n"/>
      <c r="AG136" s="103" t="n"/>
      <c r="AH136" s="103" t="n"/>
      <c r="AI136" s="103" t="n"/>
      <c r="AJ136" s="103" t="n"/>
      <c r="AK136" s="103" t="n"/>
      <c r="AL136" s="103" t="n"/>
      <c r="AM136" s="103" t="n"/>
      <c r="AN136" s="103" t="n"/>
      <c r="AO136" s="103" t="n"/>
      <c r="AP136" s="103" t="n"/>
      <c r="AQ136" s="103" t="n"/>
      <c r="AR136" s="103" t="n"/>
      <c r="AS136" s="103" t="n"/>
      <c r="AT136" s="103" t="n"/>
      <c r="AU136" s="103" t="n"/>
      <c r="AV136" s="103" t="n"/>
      <c r="AW136" s="103" t="n"/>
      <c r="AX136" s="103" t="n"/>
      <c r="AY136" s="103" t="n"/>
      <c r="AZ136" s="103" t="n"/>
      <c r="BA136" s="103" t="n"/>
      <c r="BB136" s="103" t="n"/>
      <c r="BC136" s="103" t="n"/>
      <c r="BD136" s="103" t="n"/>
      <c r="BE136" s="103" t="n"/>
      <c r="BF136" s="103" t="n"/>
      <c r="BG136" s="103" t="n"/>
      <c r="BH136" s="103" t="n"/>
      <c r="BI136" s="103" t="n"/>
      <c r="BJ136" s="103" t="n"/>
      <c r="BK136" s="103" t="n"/>
      <c r="BL136" s="1421" t="inlineStr">
        <is>
          <t>1.5.3, 1.5.7, 2.2.4, 2.3.3, 2.3.5, 2.4.6, 2.5.3, 2.5.8</t>
        </is>
      </c>
      <c r="BM136" s="103" t="n"/>
      <c r="BN136" s="103" t="n"/>
      <c r="BO136" s="103" t="n"/>
      <c r="BP136" s="107" t="n"/>
      <c r="BQ136" s="2" t="n"/>
      <c r="BR136" s="2" t="n"/>
      <c r="BS136" s="2" t="n"/>
      <c r="BT136" s="2" t="n"/>
      <c r="BU136" s="2" t="n"/>
      <c r="BV136" s="2" t="n"/>
    </row>
    <row r="137">
      <c r="A137" s="1419" t="inlineStr">
        <is>
          <t>УК-6</t>
        </is>
      </c>
      <c r="B137" s="103" t="n"/>
      <c r="C137" s="103" t="n"/>
      <c r="D137" s="989" t="n"/>
      <c r="E137" s="1420" t="inlineStr">
        <is>
          <t>Проявлять инициативу и адаптироваться к изменениям в профессиональной деятельности</t>
        </is>
      </c>
      <c r="F137" s="103" t="n"/>
      <c r="G137" s="103" t="n"/>
      <c r="H137" s="103" t="n"/>
      <c r="I137" s="103" t="n"/>
      <c r="J137" s="103" t="n"/>
      <c r="K137" s="103" t="n"/>
      <c r="L137" s="103" t="n"/>
      <c r="M137" s="103" t="n"/>
      <c r="N137" s="103" t="n"/>
      <c r="O137" s="103" t="n"/>
      <c r="P137" s="103" t="n"/>
      <c r="Q137" s="103" t="n"/>
      <c r="R137" s="103" t="n"/>
      <c r="S137" s="103" t="n"/>
      <c r="T137" s="103" t="n"/>
      <c r="U137" s="103" t="n"/>
      <c r="V137" s="103" t="n"/>
      <c r="W137" s="103" t="n"/>
      <c r="X137" s="103" t="n"/>
      <c r="Y137" s="103" t="n"/>
      <c r="Z137" s="103" t="n"/>
      <c r="AA137" s="103" t="n"/>
      <c r="AB137" s="103" t="n"/>
      <c r="AC137" s="103" t="n"/>
      <c r="AD137" s="103" t="n"/>
      <c r="AE137" s="103" t="n"/>
      <c r="AF137" s="103" t="n"/>
      <c r="AG137" s="103" t="n"/>
      <c r="AH137" s="103" t="n"/>
      <c r="AI137" s="103" t="n"/>
      <c r="AJ137" s="103" t="n"/>
      <c r="AK137" s="103" t="n"/>
      <c r="AL137" s="103" t="n"/>
      <c r="AM137" s="103" t="n"/>
      <c r="AN137" s="103" t="n"/>
      <c r="AO137" s="103" t="n"/>
      <c r="AP137" s="103" t="n"/>
      <c r="AQ137" s="103" t="n"/>
      <c r="AR137" s="103" t="n"/>
      <c r="AS137" s="103" t="n"/>
      <c r="AT137" s="103" t="n"/>
      <c r="AU137" s="103" t="n"/>
      <c r="AV137" s="103" t="n"/>
      <c r="AW137" s="103" t="n"/>
      <c r="AX137" s="103" t="n"/>
      <c r="AY137" s="103" t="n"/>
      <c r="AZ137" s="103" t="n"/>
      <c r="BA137" s="103" t="n"/>
      <c r="BB137" s="103" t="n"/>
      <c r="BC137" s="103" t="n"/>
      <c r="BD137" s="103" t="n"/>
      <c r="BE137" s="103" t="n"/>
      <c r="BF137" s="103" t="n"/>
      <c r="BG137" s="103" t="n"/>
      <c r="BH137" s="103" t="n"/>
      <c r="BI137" s="103" t="n"/>
      <c r="BJ137" s="103" t="n"/>
      <c r="BK137" s="103" t="n"/>
      <c r="BL137" s="1421" t="inlineStr">
        <is>
          <t>1.5.3, 1.5.7, 2.2.4, 2.3.3, 2.3.5, 2.4.6, 2.5.3, 2.5.8</t>
        </is>
      </c>
      <c r="BM137" s="103" t="n"/>
      <c r="BN137" s="103" t="n"/>
      <c r="BO137" s="103" t="n"/>
      <c r="BP137" s="107" t="n"/>
      <c r="BQ137" s="2" t="n"/>
      <c r="BR137" s="2" t="n"/>
      <c r="BS137" s="2" t="n"/>
      <c r="BT137" s="2" t="n"/>
      <c r="BU137" s="2" t="n"/>
      <c r="BV137" s="2" t="n"/>
    </row>
    <row r="138">
      <c r="A138" s="1423" t="inlineStr">
        <is>
          <t>УК-7</t>
        </is>
      </c>
      <c r="B138" s="1122" t="n"/>
      <c r="C138" s="1122" t="n"/>
      <c r="D138" s="1424" t="n"/>
      <c r="E138" s="1420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38" s="103" t="n"/>
      <c r="G138" s="103" t="n"/>
      <c r="H138" s="103" t="n"/>
      <c r="I138" s="103" t="n"/>
      <c r="J138" s="103" t="n"/>
      <c r="K138" s="103" t="n"/>
      <c r="L138" s="103" t="n"/>
      <c r="M138" s="103" t="n"/>
      <c r="N138" s="103" t="n"/>
      <c r="O138" s="103" t="n"/>
      <c r="P138" s="103" t="n"/>
      <c r="Q138" s="103" t="n"/>
      <c r="R138" s="103" t="n"/>
      <c r="S138" s="103" t="n"/>
      <c r="T138" s="103" t="n"/>
      <c r="U138" s="103" t="n"/>
      <c r="V138" s="103" t="n"/>
      <c r="W138" s="103" t="n"/>
      <c r="X138" s="103" t="n"/>
      <c r="Y138" s="103" t="n"/>
      <c r="Z138" s="103" t="n"/>
      <c r="AA138" s="103" t="n"/>
      <c r="AB138" s="103" t="n"/>
      <c r="AC138" s="103" t="n"/>
      <c r="AD138" s="103" t="n"/>
      <c r="AE138" s="103" t="n"/>
      <c r="AF138" s="103" t="n"/>
      <c r="AG138" s="103" t="n"/>
      <c r="AH138" s="103" t="n"/>
      <c r="AI138" s="103" t="n"/>
      <c r="AJ138" s="103" t="n"/>
      <c r="AK138" s="103" t="n"/>
      <c r="AL138" s="103" t="n"/>
      <c r="AM138" s="103" t="n"/>
      <c r="AN138" s="103" t="n"/>
      <c r="AO138" s="103" t="n"/>
      <c r="AP138" s="103" t="n"/>
      <c r="AQ138" s="103" t="n"/>
      <c r="AR138" s="103" t="n"/>
      <c r="AS138" s="103" t="n"/>
      <c r="AT138" s="103" t="n"/>
      <c r="AU138" s="103" t="n"/>
      <c r="AV138" s="103" t="n"/>
      <c r="AW138" s="103" t="n"/>
      <c r="AX138" s="103" t="n"/>
      <c r="AY138" s="103" t="n"/>
      <c r="AZ138" s="103" t="n"/>
      <c r="BA138" s="103" t="n"/>
      <c r="BB138" s="103" t="n"/>
      <c r="BC138" s="103" t="n"/>
      <c r="BD138" s="103" t="n"/>
      <c r="BE138" s="103" t="n"/>
      <c r="BF138" s="103" t="n"/>
      <c r="BG138" s="103" t="n"/>
      <c r="BH138" s="103" t="n"/>
      <c r="BI138" s="103" t="n"/>
      <c r="BJ138" s="103" t="n"/>
      <c r="BK138" s="103" t="n"/>
      <c r="BL138" s="1421" t="inlineStr">
        <is>
          <t>1.1.1</t>
        </is>
      </c>
      <c r="BM138" s="103" t="n"/>
      <c r="BN138" s="103" t="n"/>
      <c r="BO138" s="103" t="n"/>
      <c r="BP138" s="107" t="n"/>
      <c r="BQ138" s="2" t="n"/>
      <c r="BR138" s="2" t="n"/>
      <c r="BS138" s="2" t="n"/>
      <c r="BT138" s="2" t="n"/>
      <c r="BU138" s="2" t="n"/>
      <c r="BV138" s="2" t="n"/>
    </row>
    <row r="139">
      <c r="A139" s="1423" t="inlineStr">
        <is>
          <t>УК-8</t>
        </is>
      </c>
      <c r="B139" s="1122" t="n"/>
      <c r="C139" s="1122" t="n"/>
      <c r="D139" s="1424" t="n"/>
      <c r="E139" s="1420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39" s="103" t="n"/>
      <c r="G139" s="103" t="n"/>
      <c r="H139" s="103" t="n"/>
      <c r="I139" s="103" t="n"/>
      <c r="J139" s="103" t="n"/>
      <c r="K139" s="103" t="n"/>
      <c r="L139" s="103" t="n"/>
      <c r="M139" s="103" t="n"/>
      <c r="N139" s="103" t="n"/>
      <c r="O139" s="103" t="n"/>
      <c r="P139" s="103" t="n"/>
      <c r="Q139" s="103" t="n"/>
      <c r="R139" s="103" t="n"/>
      <c r="S139" s="103" t="n"/>
      <c r="T139" s="103" t="n"/>
      <c r="U139" s="103" t="n"/>
      <c r="V139" s="103" t="n"/>
      <c r="W139" s="103" t="n"/>
      <c r="X139" s="103" t="n"/>
      <c r="Y139" s="103" t="n"/>
      <c r="Z139" s="103" t="n"/>
      <c r="AA139" s="103" t="n"/>
      <c r="AB139" s="103" t="n"/>
      <c r="AC139" s="103" t="n"/>
      <c r="AD139" s="103" t="n"/>
      <c r="AE139" s="103" t="n"/>
      <c r="AF139" s="103" t="n"/>
      <c r="AG139" s="103" t="n"/>
      <c r="AH139" s="103" t="n"/>
      <c r="AI139" s="103" t="n"/>
      <c r="AJ139" s="103" t="n"/>
      <c r="AK139" s="103" t="n"/>
      <c r="AL139" s="103" t="n"/>
      <c r="AM139" s="103" t="n"/>
      <c r="AN139" s="103" t="n"/>
      <c r="AO139" s="103" t="n"/>
      <c r="AP139" s="103" t="n"/>
      <c r="AQ139" s="103" t="n"/>
      <c r="AR139" s="103" t="n"/>
      <c r="AS139" s="103" t="n"/>
      <c r="AT139" s="103" t="n"/>
      <c r="AU139" s="103" t="n"/>
      <c r="AV139" s="103" t="n"/>
      <c r="AW139" s="103" t="n"/>
      <c r="AX139" s="103" t="n"/>
      <c r="AY139" s="103" t="n"/>
      <c r="AZ139" s="103" t="n"/>
      <c r="BA139" s="103" t="n"/>
      <c r="BB139" s="103" t="n"/>
      <c r="BC139" s="103" t="n"/>
      <c r="BD139" s="103" t="n"/>
      <c r="BE139" s="103" t="n"/>
      <c r="BF139" s="103" t="n"/>
      <c r="BG139" s="103" t="n"/>
      <c r="BH139" s="103" t="n"/>
      <c r="BI139" s="103" t="n"/>
      <c r="BJ139" s="103" t="n"/>
      <c r="BK139" s="103" t="n"/>
      <c r="BL139" s="1421" t="inlineStr">
        <is>
          <t>1.1.3</t>
        </is>
      </c>
      <c r="BM139" s="103" t="n"/>
      <c r="BN139" s="103" t="n"/>
      <c r="BO139" s="103" t="n"/>
      <c r="BP139" s="107" t="n"/>
      <c r="BQ139" s="2" t="n"/>
      <c r="BR139" s="2" t="n"/>
      <c r="BS139" s="2" t="n"/>
      <c r="BT139" s="2" t="n"/>
      <c r="BU139" s="2" t="n"/>
      <c r="BV139" s="2" t="n"/>
    </row>
    <row r="140">
      <c r="A140" s="1423" t="inlineStr">
        <is>
          <t>УК-9</t>
        </is>
      </c>
      <c r="B140" s="1122" t="n"/>
      <c r="C140" s="1122" t="n"/>
      <c r="D140" s="1424" t="n"/>
      <c r="E140" s="1420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40" s="103" t="n"/>
      <c r="G140" s="103" t="n"/>
      <c r="H140" s="103" t="n"/>
      <c r="I140" s="103" t="n"/>
      <c r="J140" s="103" t="n"/>
      <c r="K140" s="103" t="n"/>
      <c r="L140" s="103" t="n"/>
      <c r="M140" s="103" t="n"/>
      <c r="N140" s="103" t="n"/>
      <c r="O140" s="103" t="n"/>
      <c r="P140" s="103" t="n"/>
      <c r="Q140" s="103" t="n"/>
      <c r="R140" s="103" t="n"/>
      <c r="S140" s="103" t="n"/>
      <c r="T140" s="103" t="n"/>
      <c r="U140" s="103" t="n"/>
      <c r="V140" s="103" t="n"/>
      <c r="W140" s="103" t="n"/>
      <c r="X140" s="103" t="n"/>
      <c r="Y140" s="103" t="n"/>
      <c r="Z140" s="103" t="n"/>
      <c r="AA140" s="103" t="n"/>
      <c r="AB140" s="103" t="n"/>
      <c r="AC140" s="103" t="n"/>
      <c r="AD140" s="103" t="n"/>
      <c r="AE140" s="103" t="n"/>
      <c r="AF140" s="103" t="n"/>
      <c r="AG140" s="103" t="n"/>
      <c r="AH140" s="103" t="n"/>
      <c r="AI140" s="103" t="n"/>
      <c r="AJ140" s="103" t="n"/>
      <c r="AK140" s="103" t="n"/>
      <c r="AL140" s="103" t="n"/>
      <c r="AM140" s="103" t="n"/>
      <c r="AN140" s="103" t="n"/>
      <c r="AO140" s="103" t="n"/>
      <c r="AP140" s="103" t="n"/>
      <c r="AQ140" s="103" t="n"/>
      <c r="AR140" s="103" t="n"/>
      <c r="AS140" s="103" t="n"/>
      <c r="AT140" s="103" t="n"/>
      <c r="AU140" s="103" t="n"/>
      <c r="AV140" s="103" t="n"/>
      <c r="AW140" s="103" t="n"/>
      <c r="AX140" s="103" t="n"/>
      <c r="AY140" s="103" t="n"/>
      <c r="AZ140" s="103" t="n"/>
      <c r="BA140" s="103" t="n"/>
      <c r="BB140" s="103" t="n"/>
      <c r="BC140" s="103" t="n"/>
      <c r="BD140" s="103" t="n"/>
      <c r="BE140" s="103" t="n"/>
      <c r="BF140" s="103" t="n"/>
      <c r="BG140" s="103" t="n"/>
      <c r="BH140" s="103" t="n"/>
      <c r="BI140" s="103" t="n"/>
      <c r="BJ140" s="103" t="n"/>
      <c r="BK140" s="103" t="n"/>
      <c r="BL140" s="1421" t="inlineStr">
        <is>
          <t>1.1.2</t>
        </is>
      </c>
      <c r="BM140" s="103" t="n"/>
      <c r="BN140" s="103" t="n"/>
      <c r="BO140" s="103" t="n"/>
      <c r="BP140" s="107" t="n"/>
      <c r="BQ140" s="2" t="n"/>
      <c r="BR140" s="2" t="n"/>
      <c r="BS140" s="2" t="n"/>
      <c r="BT140" s="2" t="n"/>
      <c r="BU140" s="2" t="n"/>
      <c r="BV140" s="2" t="n"/>
    </row>
    <row r="141">
      <c r="A141" s="1423" t="inlineStr">
        <is>
          <t>УК-10</t>
        </is>
      </c>
      <c r="B141" s="1122" t="n"/>
      <c r="C141" s="1122" t="n"/>
      <c r="D141" s="1424" t="n"/>
      <c r="E141" s="1420" t="inlineStr">
        <is>
          <t>Использовать основные понятия и термины специальной лексики в профессиональной деятельности</t>
        </is>
      </c>
      <c r="F141" s="103" t="n"/>
      <c r="G141" s="103" t="n"/>
      <c r="H141" s="103" t="n"/>
      <c r="I141" s="103" t="n"/>
      <c r="J141" s="103" t="n"/>
      <c r="K141" s="103" t="n"/>
      <c r="L141" s="103" t="n"/>
      <c r="M141" s="103" t="n"/>
      <c r="N141" s="103" t="n"/>
      <c r="O141" s="103" t="n"/>
      <c r="P141" s="103" t="n"/>
      <c r="Q141" s="103" t="n"/>
      <c r="R141" s="103" t="n"/>
      <c r="S141" s="103" t="n"/>
      <c r="T141" s="103" t="n"/>
      <c r="U141" s="103" t="n"/>
      <c r="V141" s="103" t="n"/>
      <c r="W141" s="103" t="n"/>
      <c r="X141" s="103" t="n"/>
      <c r="Y141" s="103" t="n"/>
      <c r="Z141" s="103" t="n"/>
      <c r="AA141" s="103" t="n"/>
      <c r="AB141" s="103" t="n"/>
      <c r="AC141" s="103" t="n"/>
      <c r="AD141" s="103" t="n"/>
      <c r="AE141" s="103" t="n"/>
      <c r="AF141" s="103" t="n"/>
      <c r="AG141" s="103" t="n"/>
      <c r="AH141" s="103" t="n"/>
      <c r="AI141" s="103" t="n"/>
      <c r="AJ141" s="103" t="n"/>
      <c r="AK141" s="103" t="n"/>
      <c r="AL141" s="103" t="n"/>
      <c r="AM141" s="103" t="n"/>
      <c r="AN141" s="103" t="n"/>
      <c r="AO141" s="103" t="n"/>
      <c r="AP141" s="103" t="n"/>
      <c r="AQ141" s="103" t="n"/>
      <c r="AR141" s="103" t="n"/>
      <c r="AS141" s="103" t="n"/>
      <c r="AT141" s="103" t="n"/>
      <c r="AU141" s="103" t="n"/>
      <c r="AV141" s="103" t="n"/>
      <c r="AW141" s="103" t="n"/>
      <c r="AX141" s="103" t="n"/>
      <c r="AY141" s="103" t="n"/>
      <c r="AZ141" s="103" t="n"/>
      <c r="BA141" s="103" t="n"/>
      <c r="BB141" s="103" t="n"/>
      <c r="BC141" s="103" t="n"/>
      <c r="BD141" s="103" t="n"/>
      <c r="BE141" s="103" t="n"/>
      <c r="BF141" s="103" t="n"/>
      <c r="BG141" s="103" t="n"/>
      <c r="BH141" s="103" t="n"/>
      <c r="BI141" s="103" t="n"/>
      <c r="BJ141" s="103" t="n"/>
      <c r="BK141" s="103" t="n"/>
      <c r="BL141" s="1421" t="inlineStr">
        <is>
          <t>1.4.2, 1.4.3, 1.4.5, 1.4.7</t>
        </is>
      </c>
      <c r="BM141" s="103" t="n"/>
      <c r="BN141" s="103" t="n"/>
      <c r="BO141" s="103" t="n"/>
      <c r="BP141" s="107" t="n"/>
      <c r="BQ141" s="2" t="n"/>
      <c r="BR141" s="2" t="n"/>
      <c r="BS141" s="2" t="n"/>
      <c r="BT141" s="2" t="n"/>
      <c r="BU141" s="2" t="n"/>
      <c r="BV141" s="2" t="n"/>
    </row>
    <row r="142">
      <c r="A142" s="1423" t="inlineStr">
        <is>
          <t>УК-12</t>
        </is>
      </c>
      <c r="B142" s="1122" t="n"/>
      <c r="C142" s="1122" t="n"/>
      <c r="D142" s="1424" t="n"/>
      <c r="E142" s="1420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42" s="103" t="n"/>
      <c r="G142" s="103" t="n"/>
      <c r="H142" s="103" t="n"/>
      <c r="I142" s="103" t="n"/>
      <c r="J142" s="103" t="n"/>
      <c r="K142" s="103" t="n"/>
      <c r="L142" s="103" t="n"/>
      <c r="M142" s="103" t="n"/>
      <c r="N142" s="103" t="n"/>
      <c r="O142" s="103" t="n"/>
      <c r="P142" s="103" t="n"/>
      <c r="Q142" s="103" t="n"/>
      <c r="R142" s="103" t="n"/>
      <c r="S142" s="103" t="n"/>
      <c r="T142" s="103" t="n"/>
      <c r="U142" s="103" t="n"/>
      <c r="V142" s="103" t="n"/>
      <c r="W142" s="103" t="n"/>
      <c r="X142" s="103" t="n"/>
      <c r="Y142" s="103" t="n"/>
      <c r="Z142" s="103" t="n"/>
      <c r="AA142" s="103" t="n"/>
      <c r="AB142" s="103" t="n"/>
      <c r="AC142" s="103" t="n"/>
      <c r="AD142" s="103" t="n"/>
      <c r="AE142" s="103" t="n"/>
      <c r="AF142" s="103" t="n"/>
      <c r="AG142" s="103" t="n"/>
      <c r="AH142" s="103" t="n"/>
      <c r="AI142" s="103" t="n"/>
      <c r="AJ142" s="103" t="n"/>
      <c r="AK142" s="103" t="n"/>
      <c r="AL142" s="103" t="n"/>
      <c r="AM142" s="103" t="n"/>
      <c r="AN142" s="103" t="n"/>
      <c r="AO142" s="103" t="n"/>
      <c r="AP142" s="103" t="n"/>
      <c r="AQ142" s="103" t="n"/>
      <c r="AR142" s="103" t="n"/>
      <c r="AS142" s="103" t="n"/>
      <c r="AT142" s="103" t="n"/>
      <c r="AU142" s="103" t="n"/>
      <c r="AV142" s="103" t="n"/>
      <c r="AW142" s="103" t="n"/>
      <c r="AX142" s="103" t="n"/>
      <c r="AY142" s="103" t="n"/>
      <c r="AZ142" s="103" t="n"/>
      <c r="BA142" s="103" t="n"/>
      <c r="BB142" s="103" t="n"/>
      <c r="BC142" s="103" t="n"/>
      <c r="BD142" s="103" t="n"/>
      <c r="BE142" s="103" t="n"/>
      <c r="BF142" s="103" t="n"/>
      <c r="BG142" s="103" t="n"/>
      <c r="BH142" s="103" t="n"/>
      <c r="BI142" s="103" t="n"/>
      <c r="BJ142" s="103" t="n"/>
      <c r="BK142" s="103" t="n"/>
      <c r="BL142" s="1421" t="inlineStr">
        <is>
          <t>2.1.2</t>
        </is>
      </c>
      <c r="BM142" s="103" t="n"/>
      <c r="BN142" s="103" t="n"/>
      <c r="BO142" s="103" t="n"/>
      <c r="BP142" s="107" t="n"/>
      <c r="BQ142" s="2" t="n"/>
      <c r="BR142" s="2" t="n"/>
      <c r="BS142" s="2" t="n"/>
      <c r="BT142" s="2" t="n"/>
      <c r="BU142" s="2" t="n"/>
      <c r="BV142" s="2" t="n"/>
    </row>
    <row r="143">
      <c r="A143" s="1425" t="inlineStr">
        <is>
          <t>УК-13</t>
        </is>
      </c>
      <c r="B143" s="103" t="n"/>
      <c r="C143" s="103" t="n"/>
      <c r="D143" s="1426" t="n"/>
      <c r="E143" s="1420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43" s="103" t="n"/>
      <c r="G143" s="103" t="n"/>
      <c r="H143" s="103" t="n"/>
      <c r="I143" s="103" t="n"/>
      <c r="J143" s="103" t="n"/>
      <c r="K143" s="103" t="n"/>
      <c r="L143" s="103" t="n"/>
      <c r="M143" s="103" t="n"/>
      <c r="N143" s="103" t="n"/>
      <c r="O143" s="103" t="n"/>
      <c r="P143" s="103" t="n"/>
      <c r="Q143" s="103" t="n"/>
      <c r="R143" s="103" t="n"/>
      <c r="S143" s="103" t="n"/>
      <c r="T143" s="103" t="n"/>
      <c r="U143" s="103" t="n"/>
      <c r="V143" s="103" t="n"/>
      <c r="W143" s="103" t="n"/>
      <c r="X143" s="103" t="n"/>
      <c r="Y143" s="103" t="n"/>
      <c r="Z143" s="103" t="n"/>
      <c r="AA143" s="103" t="n"/>
      <c r="AB143" s="103" t="n"/>
      <c r="AC143" s="103" t="n"/>
      <c r="AD143" s="103" t="n"/>
      <c r="AE143" s="103" t="n"/>
      <c r="AF143" s="103" t="n"/>
      <c r="AG143" s="103" t="n"/>
      <c r="AH143" s="103" t="n"/>
      <c r="AI143" s="103" t="n"/>
      <c r="AJ143" s="103" t="n"/>
      <c r="AK143" s="103" t="n"/>
      <c r="AL143" s="103" t="n"/>
      <c r="AM143" s="103" t="n"/>
      <c r="AN143" s="103" t="n"/>
      <c r="AO143" s="103" t="n"/>
      <c r="AP143" s="103" t="n"/>
      <c r="AQ143" s="103" t="n"/>
      <c r="AR143" s="103" t="n"/>
      <c r="AS143" s="103" t="n"/>
      <c r="AT143" s="103" t="n"/>
      <c r="AU143" s="103" t="n"/>
      <c r="AV143" s="103" t="n"/>
      <c r="AW143" s="103" t="n"/>
      <c r="AX143" s="103" t="n"/>
      <c r="AY143" s="103" t="n"/>
      <c r="AZ143" s="103" t="n"/>
      <c r="BA143" s="103" t="n"/>
      <c r="BB143" s="103" t="n"/>
      <c r="BC143" s="103" t="n"/>
      <c r="BD143" s="103" t="n"/>
      <c r="BE143" s="103" t="n"/>
      <c r="BF143" s="103" t="n"/>
      <c r="BG143" s="103" t="n"/>
      <c r="BH143" s="103" t="n"/>
      <c r="BI143" s="103" t="n"/>
      <c r="BJ143" s="103" t="n"/>
      <c r="BK143" s="103" t="n"/>
      <c r="BL143" s="1421" t="inlineStr">
        <is>
          <t>2.1.3</t>
        </is>
      </c>
      <c r="BM143" s="103" t="n"/>
      <c r="BN143" s="103" t="n"/>
      <c r="BO143" s="103" t="n"/>
      <c r="BP143" s="107" t="n"/>
      <c r="BQ143" s="2" t="n"/>
      <c r="BR143" s="2" t="n"/>
      <c r="BS143" s="2" t="n"/>
      <c r="BT143" s="2" t="n"/>
      <c r="BU143" s="2" t="n"/>
      <c r="BV143" s="2" t="n"/>
    </row>
    <row r="144">
      <c r="A144" s="1425" t="inlineStr">
        <is>
          <t>УК-14</t>
        </is>
      </c>
      <c r="B144" s="103" t="n"/>
      <c r="C144" s="103" t="n"/>
      <c r="D144" s="1426" t="n"/>
      <c r="E144" s="1420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44" s="103" t="n"/>
      <c r="G144" s="103" t="n"/>
      <c r="H144" s="103" t="n"/>
      <c r="I144" s="103" t="n"/>
      <c r="J144" s="103" t="n"/>
      <c r="K144" s="103" t="n"/>
      <c r="L144" s="103" t="n"/>
      <c r="M144" s="103" t="n"/>
      <c r="N144" s="103" t="n"/>
      <c r="O144" s="103" t="n"/>
      <c r="P144" s="103" t="n"/>
      <c r="Q144" s="103" t="n"/>
      <c r="R144" s="103" t="n"/>
      <c r="S144" s="103" t="n"/>
      <c r="T144" s="103" t="n"/>
      <c r="U144" s="103" t="n"/>
      <c r="V144" s="103" t="n"/>
      <c r="W144" s="103" t="n"/>
      <c r="X144" s="103" t="n"/>
      <c r="Y144" s="103" t="n"/>
      <c r="Z144" s="103" t="n"/>
      <c r="AA144" s="103" t="n"/>
      <c r="AB144" s="103" t="n"/>
      <c r="AC144" s="103" t="n"/>
      <c r="AD144" s="103" t="n"/>
      <c r="AE144" s="103" t="n"/>
      <c r="AF144" s="103" t="n"/>
      <c r="AG144" s="103" t="n"/>
      <c r="AH144" s="103" t="n"/>
      <c r="AI144" s="103" t="n"/>
      <c r="AJ144" s="103" t="n"/>
      <c r="AK144" s="103" t="n"/>
      <c r="AL144" s="103" t="n"/>
      <c r="AM144" s="103" t="n"/>
      <c r="AN144" s="103" t="n"/>
      <c r="AO144" s="103" t="n"/>
      <c r="AP144" s="103" t="n"/>
      <c r="AQ144" s="103" t="n"/>
      <c r="AR144" s="103" t="n"/>
      <c r="AS144" s="103" t="n"/>
      <c r="AT144" s="103" t="n"/>
      <c r="AU144" s="103" t="n"/>
      <c r="AV144" s="103" t="n"/>
      <c r="AW144" s="103" t="n"/>
      <c r="AX144" s="103" t="n"/>
      <c r="AY144" s="103" t="n"/>
      <c r="AZ144" s="103" t="n"/>
      <c r="BA144" s="103" t="n"/>
      <c r="BB144" s="103" t="n"/>
      <c r="BC144" s="103" t="n"/>
      <c r="BD144" s="103" t="n"/>
      <c r="BE144" s="103" t="n"/>
      <c r="BF144" s="103" t="n"/>
      <c r="BG144" s="103" t="n"/>
      <c r="BH144" s="103" t="n"/>
      <c r="BI144" s="103" t="n"/>
      <c r="BJ144" s="103" t="n"/>
      <c r="BK144" s="103" t="n"/>
      <c r="BL144" s="1421" t="inlineStr">
        <is>
          <t>2.1.1</t>
        </is>
      </c>
      <c r="BM144" s="103" t="n"/>
      <c r="BN144" s="103" t="n"/>
      <c r="BO144" s="103" t="n"/>
      <c r="BP144" s="107" t="n"/>
      <c r="BQ144" s="2" t="n"/>
      <c r="BR144" s="2" t="n"/>
      <c r="BS144" s="2" t="n"/>
      <c r="BT144" s="2" t="n"/>
      <c r="BU144" s="2" t="n"/>
      <c r="BV144" s="2" t="n"/>
    </row>
    <row r="145">
      <c r="A145" s="1425" t="inlineStr">
        <is>
          <t>УК-15</t>
        </is>
      </c>
      <c r="B145" s="103" t="n"/>
      <c r="C145" s="103" t="n"/>
      <c r="D145" s="1426" t="n"/>
      <c r="E145" s="1420" t="inlineStr">
        <is>
          <t>Обладать способностью анализировать процессы и явления национальной и мировой культуры, устанавливать межличностное взаимодействие с учетом социально-культурных особенностей, этнических и конфессиональных различий</t>
        </is>
      </c>
      <c r="F145" s="103" t="n"/>
      <c r="G145" s="103" t="n"/>
      <c r="H145" s="103" t="n"/>
      <c r="I145" s="103" t="n"/>
      <c r="J145" s="103" t="n"/>
      <c r="K145" s="103" t="n"/>
      <c r="L145" s="103" t="n"/>
      <c r="M145" s="103" t="n"/>
      <c r="N145" s="103" t="n"/>
      <c r="O145" s="103" t="n"/>
      <c r="P145" s="103" t="n"/>
      <c r="Q145" s="103" t="n"/>
      <c r="R145" s="103" t="n"/>
      <c r="S145" s="103" t="n"/>
      <c r="T145" s="103" t="n"/>
      <c r="U145" s="103" t="n"/>
      <c r="V145" s="103" t="n"/>
      <c r="W145" s="103" t="n"/>
      <c r="X145" s="103" t="n"/>
      <c r="Y145" s="103" t="n"/>
      <c r="Z145" s="103" t="n"/>
      <c r="AA145" s="103" t="n"/>
      <c r="AB145" s="103" t="n"/>
      <c r="AC145" s="103" t="n"/>
      <c r="AD145" s="103" t="n"/>
      <c r="AE145" s="103" t="n"/>
      <c r="AF145" s="103" t="n"/>
      <c r="AG145" s="103" t="n"/>
      <c r="AH145" s="103" t="n"/>
      <c r="AI145" s="103" t="n"/>
      <c r="AJ145" s="103" t="n"/>
      <c r="AK145" s="103" t="n"/>
      <c r="AL145" s="103" t="n"/>
      <c r="AM145" s="103" t="n"/>
      <c r="AN145" s="103" t="n"/>
      <c r="AO145" s="103" t="n"/>
      <c r="AP145" s="103" t="n"/>
      <c r="AQ145" s="103" t="n"/>
      <c r="AR145" s="103" t="n"/>
      <c r="AS145" s="103" t="n"/>
      <c r="AT145" s="103" t="n"/>
      <c r="AU145" s="103" t="n"/>
      <c r="AV145" s="103" t="n"/>
      <c r="AW145" s="103" t="n"/>
      <c r="AX145" s="103" t="n"/>
      <c r="AY145" s="103" t="n"/>
      <c r="AZ145" s="103" t="n"/>
      <c r="BA145" s="103" t="n"/>
      <c r="BB145" s="103" t="n"/>
      <c r="BC145" s="103" t="n"/>
      <c r="BD145" s="103" t="n"/>
      <c r="BE145" s="103" t="n"/>
      <c r="BF145" s="103" t="n"/>
      <c r="BG145" s="103" t="n"/>
      <c r="BH145" s="103" t="n"/>
      <c r="BI145" s="103" t="n"/>
      <c r="BJ145" s="103" t="n"/>
      <c r="BK145" s="103" t="n"/>
      <c r="BL145" s="1421" t="inlineStr">
        <is>
          <t>2.1.1</t>
        </is>
      </c>
      <c r="BM145" s="103" t="n"/>
      <c r="BN145" s="103" t="n"/>
      <c r="BO145" s="103" t="n"/>
      <c r="BP145" s="107" t="n"/>
      <c r="BQ145" s="2" t="n"/>
      <c r="BR145" s="2" t="n"/>
      <c r="BS145" s="2" t="n"/>
      <c r="BT145" s="2" t="n"/>
      <c r="BU145" s="2" t="n"/>
      <c r="BV145" s="2" t="n"/>
    </row>
    <row r="146">
      <c r="A146" s="1427" t="inlineStr">
        <is>
          <t>БПК-1</t>
        </is>
      </c>
      <c r="B146" s="2" t="n"/>
      <c r="C146" s="2" t="n"/>
      <c r="D146" s="190" t="n"/>
      <c r="E146" s="1420" t="inlineStr">
        <is>
          <t>Применять основные методы линейной алгебры, аналитической геометрии, математического анализа для решения производственных задач</t>
        </is>
      </c>
      <c r="F146" s="103" t="n"/>
      <c r="G146" s="103" t="n"/>
      <c r="H146" s="103" t="n"/>
      <c r="I146" s="103" t="n"/>
      <c r="J146" s="103" t="n"/>
      <c r="K146" s="103" t="n"/>
      <c r="L146" s="103" t="n"/>
      <c r="M146" s="103" t="n"/>
      <c r="N146" s="103" t="n"/>
      <c r="O146" s="103" t="n"/>
      <c r="P146" s="103" t="n"/>
      <c r="Q146" s="103" t="n"/>
      <c r="R146" s="103" t="n"/>
      <c r="S146" s="103" t="n"/>
      <c r="T146" s="103" t="n"/>
      <c r="U146" s="103" t="n"/>
      <c r="V146" s="103" t="n"/>
      <c r="W146" s="103" t="n"/>
      <c r="X146" s="103" t="n"/>
      <c r="Y146" s="103" t="n"/>
      <c r="Z146" s="103" t="n"/>
      <c r="AA146" s="103" t="n"/>
      <c r="AB146" s="103" t="n"/>
      <c r="AC146" s="103" t="n"/>
      <c r="AD146" s="103" t="n"/>
      <c r="AE146" s="103" t="n"/>
      <c r="AF146" s="103" t="n"/>
      <c r="AG146" s="103" t="n"/>
      <c r="AH146" s="103" t="n"/>
      <c r="AI146" s="103" t="n"/>
      <c r="AJ146" s="103" t="n"/>
      <c r="AK146" s="103" t="n"/>
      <c r="AL146" s="103" t="n"/>
      <c r="AM146" s="103" t="n"/>
      <c r="AN146" s="103" t="n"/>
      <c r="AO146" s="103" t="n"/>
      <c r="AP146" s="103" t="n"/>
      <c r="AQ146" s="103" t="n"/>
      <c r="AR146" s="103" t="n"/>
      <c r="AS146" s="103" t="n"/>
      <c r="AT146" s="103" t="n"/>
      <c r="AU146" s="103" t="n"/>
      <c r="AV146" s="103" t="n"/>
      <c r="AW146" s="103" t="n"/>
      <c r="AX146" s="103" t="n"/>
      <c r="AY146" s="103" t="n"/>
      <c r="AZ146" s="103" t="n"/>
      <c r="BA146" s="103" t="n"/>
      <c r="BB146" s="103" t="n"/>
      <c r="BC146" s="103" t="n"/>
      <c r="BD146" s="103" t="n"/>
      <c r="BE146" s="103" t="n"/>
      <c r="BF146" s="103" t="n"/>
      <c r="BG146" s="103" t="n"/>
      <c r="BH146" s="103" t="n"/>
      <c r="BI146" s="103" t="n"/>
      <c r="BJ146" s="103" t="n"/>
      <c r="BK146" s="103" t="n"/>
      <c r="BL146" s="1421" t="inlineStr">
        <is>
          <t>1.2.2.</t>
        </is>
      </c>
      <c r="BM146" s="103" t="n"/>
      <c r="BN146" s="103" t="n"/>
      <c r="BO146" s="103" t="n"/>
      <c r="BP146" s="107" t="n"/>
      <c r="BQ146" s="2" t="n"/>
      <c r="BR146" s="2" t="n"/>
      <c r="BS146" s="2" t="n"/>
      <c r="BT146" s="2" t="n"/>
      <c r="BU146" s="2" t="n"/>
      <c r="BV146" s="2" t="n"/>
    </row>
    <row r="147">
      <c r="A147" s="1425" t="inlineStr">
        <is>
          <t>БПК-2</t>
        </is>
      </c>
      <c r="B147" s="103" t="n"/>
      <c r="C147" s="103" t="n"/>
      <c r="D147" s="1426" t="n"/>
      <c r="E147" s="1420" t="inlineStr">
        <is>
          <t>Применять инструментарий теории вероятностей и математической статистики для формирования вероятностного подхода при решении производственных задач</t>
        </is>
      </c>
      <c r="F147" s="103" t="n"/>
      <c r="G147" s="103" t="n"/>
      <c r="H147" s="103" t="n"/>
      <c r="I147" s="103" t="n"/>
      <c r="J147" s="103" t="n"/>
      <c r="K147" s="103" t="n"/>
      <c r="L147" s="103" t="n"/>
      <c r="M147" s="103" t="n"/>
      <c r="N147" s="103" t="n"/>
      <c r="O147" s="103" t="n"/>
      <c r="P147" s="103" t="n"/>
      <c r="Q147" s="103" t="n"/>
      <c r="R147" s="103" t="n"/>
      <c r="S147" s="103" t="n"/>
      <c r="T147" s="103" t="n"/>
      <c r="U147" s="103" t="n"/>
      <c r="V147" s="103" t="n"/>
      <c r="W147" s="103" t="n"/>
      <c r="X147" s="103" t="n"/>
      <c r="Y147" s="103" t="n"/>
      <c r="Z147" s="103" t="n"/>
      <c r="AA147" s="103" t="n"/>
      <c r="AB147" s="103" t="n"/>
      <c r="AC147" s="103" t="n"/>
      <c r="AD147" s="103" t="n"/>
      <c r="AE147" s="103" t="n"/>
      <c r="AF147" s="103" t="n"/>
      <c r="AG147" s="103" t="n"/>
      <c r="AH147" s="103" t="n"/>
      <c r="AI147" s="103" t="n"/>
      <c r="AJ147" s="103" t="n"/>
      <c r="AK147" s="103" t="n"/>
      <c r="AL147" s="103" t="n"/>
      <c r="AM147" s="103" t="n"/>
      <c r="AN147" s="103" t="n"/>
      <c r="AO147" s="103" t="n"/>
      <c r="AP147" s="103" t="n"/>
      <c r="AQ147" s="103" t="n"/>
      <c r="AR147" s="103" t="n"/>
      <c r="AS147" s="103" t="n"/>
      <c r="AT147" s="103" t="n"/>
      <c r="AU147" s="103" t="n"/>
      <c r="AV147" s="103" t="n"/>
      <c r="AW147" s="103" t="n"/>
      <c r="AX147" s="103" t="n"/>
      <c r="AY147" s="103" t="n"/>
      <c r="AZ147" s="103" t="n"/>
      <c r="BA147" s="103" t="n"/>
      <c r="BB147" s="103" t="n"/>
      <c r="BC147" s="103" t="n"/>
      <c r="BD147" s="103" t="n"/>
      <c r="BE147" s="103" t="n"/>
      <c r="BF147" s="103" t="n"/>
      <c r="BG147" s="103" t="n"/>
      <c r="BH147" s="103" t="n"/>
      <c r="BI147" s="103" t="n"/>
      <c r="BJ147" s="103" t="n"/>
      <c r="BK147" s="103" t="n"/>
      <c r="BL147" s="1421" t="inlineStr">
        <is>
          <t>1.2.3</t>
        </is>
      </c>
      <c r="BM147" s="103" t="n"/>
      <c r="BN147" s="103" t="n"/>
      <c r="BO147" s="103" t="n"/>
      <c r="BP147" s="107" t="n"/>
      <c r="BQ147" s="2" t="n"/>
      <c r="BR147" s="2" t="n"/>
      <c r="BS147" s="2" t="n"/>
      <c r="BT147" s="2" t="n"/>
      <c r="BU147" s="2" t="n"/>
      <c r="BV147" s="2" t="n"/>
    </row>
    <row r="148">
      <c r="A148" s="1425" t="inlineStr">
        <is>
          <t>БПК-3</t>
        </is>
      </c>
      <c r="B148" s="103" t="n"/>
      <c r="C148" s="103" t="n"/>
      <c r="D148" s="1426" t="n"/>
      <c r="E148" s="1420" t="inlineStr">
        <is>
          <t>Применять основные законы физики для решения производственных задач, владеть принципами экспериментального и теоретического изучения физических явлений и процессов</t>
        </is>
      </c>
      <c r="F148" s="103" t="n"/>
      <c r="G148" s="103" t="n"/>
      <c r="H148" s="103" t="n"/>
      <c r="I148" s="103" t="n"/>
      <c r="J148" s="103" t="n"/>
      <c r="K148" s="103" t="n"/>
      <c r="L148" s="103" t="n"/>
      <c r="M148" s="103" t="n"/>
      <c r="N148" s="103" t="n"/>
      <c r="O148" s="103" t="n"/>
      <c r="P148" s="103" t="n"/>
      <c r="Q148" s="103" t="n"/>
      <c r="R148" s="103" t="n"/>
      <c r="S148" s="103" t="n"/>
      <c r="T148" s="103" t="n"/>
      <c r="U148" s="103" t="n"/>
      <c r="V148" s="103" t="n"/>
      <c r="W148" s="103" t="n"/>
      <c r="X148" s="103" t="n"/>
      <c r="Y148" s="103" t="n"/>
      <c r="Z148" s="103" t="n"/>
      <c r="AA148" s="103" t="n"/>
      <c r="AB148" s="103" t="n"/>
      <c r="AC148" s="103" t="n"/>
      <c r="AD148" s="103" t="n"/>
      <c r="AE148" s="103" t="n"/>
      <c r="AF148" s="103" t="n"/>
      <c r="AG148" s="103" t="n"/>
      <c r="AH148" s="103" t="n"/>
      <c r="AI148" s="103" t="n"/>
      <c r="AJ148" s="103" t="n"/>
      <c r="AK148" s="103" t="n"/>
      <c r="AL148" s="103" t="n"/>
      <c r="AM148" s="103" t="n"/>
      <c r="AN148" s="103" t="n"/>
      <c r="AO148" s="103" t="n"/>
      <c r="AP148" s="103" t="n"/>
      <c r="AQ148" s="103" t="n"/>
      <c r="AR148" s="103" t="n"/>
      <c r="AS148" s="103" t="n"/>
      <c r="AT148" s="103" t="n"/>
      <c r="AU148" s="103" t="n"/>
      <c r="AV148" s="103" t="n"/>
      <c r="AW148" s="103" t="n"/>
      <c r="AX148" s="103" t="n"/>
      <c r="AY148" s="103" t="n"/>
      <c r="AZ148" s="103" t="n"/>
      <c r="BA148" s="103" t="n"/>
      <c r="BB148" s="103" t="n"/>
      <c r="BC148" s="103" t="n"/>
      <c r="BD148" s="103" t="n"/>
      <c r="BE148" s="103" t="n"/>
      <c r="BF148" s="103" t="n"/>
      <c r="BG148" s="103" t="n"/>
      <c r="BH148" s="103" t="n"/>
      <c r="BI148" s="103" t="n"/>
      <c r="BJ148" s="103" t="n"/>
      <c r="BK148" s="103" t="n"/>
      <c r="BL148" s="1421" t="inlineStr">
        <is>
          <t>1.3.1</t>
        </is>
      </c>
      <c r="BM148" s="103" t="n"/>
      <c r="BN148" s="103" t="n"/>
      <c r="BO148" s="103" t="n"/>
      <c r="BP148" s="107" t="n"/>
      <c r="BQ148" s="2" t="n"/>
      <c r="BR148" s="2" t="n"/>
      <c r="BS148" s="2" t="n"/>
      <c r="BT148" s="2" t="n"/>
      <c r="BU148" s="2" t="n"/>
      <c r="BV148" s="2" t="n"/>
    </row>
    <row r="149">
      <c r="A149" s="1427" t="inlineStr">
        <is>
          <t>БПК-4</t>
        </is>
      </c>
      <c r="B149" s="2" t="n"/>
      <c r="C149" s="2" t="n"/>
      <c r="D149" s="190" t="n"/>
      <c r="E149" s="1420" t="inlineStr">
        <is>
          <t>Применять основные фундаментальные законы и понятия химии, классификации, номенклатуры, основные химические свойства и методы получения неорганических соединений,  теоретические концепции для решения расчетных задач</t>
        </is>
      </c>
      <c r="F149" s="103" t="n"/>
      <c r="G149" s="103" t="n"/>
      <c r="H149" s="103" t="n"/>
      <c r="I149" s="103" t="n"/>
      <c r="J149" s="103" t="n"/>
      <c r="K149" s="103" t="n"/>
      <c r="L149" s="103" t="n"/>
      <c r="M149" s="103" t="n"/>
      <c r="N149" s="103" t="n"/>
      <c r="O149" s="103" t="n"/>
      <c r="P149" s="103" t="n"/>
      <c r="Q149" s="103" t="n"/>
      <c r="R149" s="103" t="n"/>
      <c r="S149" s="103" t="n"/>
      <c r="T149" s="103" t="n"/>
      <c r="U149" s="103" t="n"/>
      <c r="V149" s="103" t="n"/>
      <c r="W149" s="103" t="n"/>
      <c r="X149" s="103" t="n"/>
      <c r="Y149" s="103" t="n"/>
      <c r="Z149" s="103" t="n"/>
      <c r="AA149" s="103" t="n"/>
      <c r="AB149" s="103" t="n"/>
      <c r="AC149" s="103" t="n"/>
      <c r="AD149" s="103" t="n"/>
      <c r="AE149" s="103" t="n"/>
      <c r="AF149" s="103" t="n"/>
      <c r="AG149" s="103" t="n"/>
      <c r="AH149" s="103" t="n"/>
      <c r="AI149" s="103" t="n"/>
      <c r="AJ149" s="103" t="n"/>
      <c r="AK149" s="103" t="n"/>
      <c r="AL149" s="103" t="n"/>
      <c r="AM149" s="103" t="n"/>
      <c r="AN149" s="103" t="n"/>
      <c r="AO149" s="103" t="n"/>
      <c r="AP149" s="103" t="n"/>
      <c r="AQ149" s="103" t="n"/>
      <c r="AR149" s="103" t="n"/>
      <c r="AS149" s="103" t="n"/>
      <c r="AT149" s="103" t="n"/>
      <c r="AU149" s="103" t="n"/>
      <c r="AV149" s="103" t="n"/>
      <c r="AW149" s="103" t="n"/>
      <c r="AX149" s="103" t="n"/>
      <c r="AY149" s="103" t="n"/>
      <c r="AZ149" s="103" t="n"/>
      <c r="BA149" s="103" t="n"/>
      <c r="BB149" s="103" t="n"/>
      <c r="BC149" s="103" t="n"/>
      <c r="BD149" s="103" t="n"/>
      <c r="BE149" s="103" t="n"/>
      <c r="BF149" s="103" t="n"/>
      <c r="BG149" s="103" t="n"/>
      <c r="BH149" s="103" t="n"/>
      <c r="BI149" s="103" t="n"/>
      <c r="BJ149" s="103" t="n"/>
      <c r="BK149" s="103" t="n"/>
      <c r="BL149" s="1421" t="inlineStr">
        <is>
          <t>1.3.2</t>
        </is>
      </c>
      <c r="BM149" s="103" t="n"/>
      <c r="BN149" s="103" t="n"/>
      <c r="BO149" s="103" t="n"/>
      <c r="BP149" s="107" t="n"/>
      <c r="BQ149" s="2" t="n"/>
      <c r="BR149" s="2" t="n"/>
      <c r="BS149" s="2" t="n"/>
      <c r="BT149" s="2" t="n"/>
      <c r="BU149" s="2" t="n"/>
      <c r="BV149" s="2" t="n"/>
    </row>
    <row r="150">
      <c r="A150" s="1425" t="inlineStr">
        <is>
          <t>БПК-5</t>
        </is>
      </c>
      <c r="B150" s="103" t="n"/>
      <c r="C150" s="103" t="n"/>
      <c r="D150" s="1426" t="n"/>
      <c r="E150" s="1420" t="inlineStr">
        <is>
          <t>Владеть практической и функциональной стилистикой белорусского языка, редактировать стиль белорусскоязычного текста</t>
        </is>
      </c>
      <c r="F150" s="103" t="n"/>
      <c r="G150" s="103" t="n"/>
      <c r="H150" s="103" t="n"/>
      <c r="I150" s="103" t="n"/>
      <c r="J150" s="103" t="n"/>
      <c r="K150" s="103" t="n"/>
      <c r="L150" s="103" t="n"/>
      <c r="M150" s="103" t="n"/>
      <c r="N150" s="103" t="n"/>
      <c r="O150" s="103" t="n"/>
      <c r="P150" s="103" t="n"/>
      <c r="Q150" s="103" t="n"/>
      <c r="R150" s="103" t="n"/>
      <c r="S150" s="103" t="n"/>
      <c r="T150" s="103" t="n"/>
      <c r="U150" s="103" t="n"/>
      <c r="V150" s="103" t="n"/>
      <c r="W150" s="103" t="n"/>
      <c r="X150" s="103" t="n"/>
      <c r="Y150" s="103" t="n"/>
      <c r="Z150" s="103" t="n"/>
      <c r="AA150" s="103" t="n"/>
      <c r="AB150" s="103" t="n"/>
      <c r="AC150" s="103" t="n"/>
      <c r="AD150" s="103" t="n"/>
      <c r="AE150" s="103" t="n"/>
      <c r="AF150" s="103" t="n"/>
      <c r="AG150" s="103" t="n"/>
      <c r="AH150" s="103" t="n"/>
      <c r="AI150" s="103" t="n"/>
      <c r="AJ150" s="103" t="n"/>
      <c r="AK150" s="103" t="n"/>
      <c r="AL150" s="103" t="n"/>
      <c r="AM150" s="103" t="n"/>
      <c r="AN150" s="103" t="n"/>
      <c r="AO150" s="103" t="n"/>
      <c r="AP150" s="103" t="n"/>
      <c r="AQ150" s="103" t="n"/>
      <c r="AR150" s="103" t="n"/>
      <c r="AS150" s="103" t="n"/>
      <c r="AT150" s="103" t="n"/>
      <c r="AU150" s="103" t="n"/>
      <c r="AV150" s="103" t="n"/>
      <c r="AW150" s="103" t="n"/>
      <c r="AX150" s="103" t="n"/>
      <c r="AY150" s="103" t="n"/>
      <c r="AZ150" s="103" t="n"/>
      <c r="BA150" s="103" t="n"/>
      <c r="BB150" s="103" t="n"/>
      <c r="BC150" s="103" t="n"/>
      <c r="BD150" s="103" t="n"/>
      <c r="BE150" s="103" t="n"/>
      <c r="BF150" s="103" t="n"/>
      <c r="BG150" s="103" t="n"/>
      <c r="BH150" s="103" t="n"/>
      <c r="BI150" s="103" t="n"/>
      <c r="BJ150" s="103" t="n"/>
      <c r="BK150" s="103" t="n"/>
      <c r="BL150" s="1428" t="inlineStr">
        <is>
          <t>1.4.3</t>
        </is>
      </c>
      <c r="BM150" s="1429" t="n"/>
      <c r="BN150" s="1429" t="n"/>
      <c r="BO150" s="1429" t="n"/>
      <c r="BP150" s="1430" t="n"/>
      <c r="BQ150" s="2" t="n"/>
      <c r="BR150" s="2" t="n"/>
      <c r="BS150" s="2" t="n"/>
      <c r="BT150" s="2" t="n"/>
      <c r="BU150" s="2" t="n"/>
      <c r="BV150" s="2" t="n"/>
    </row>
    <row r="151">
      <c r="A151" s="1431" t="inlineStr">
        <is>
          <t>БПК-6</t>
        </is>
      </c>
      <c r="B151" s="767" t="n"/>
      <c r="C151" s="767" t="n"/>
      <c r="D151" s="204" t="n"/>
      <c r="E151" s="1432" t="inlineStr">
        <is>
          <t>Применять знания по истории белорусской литературы для планирования книгоиздательской деятельности</t>
        </is>
      </c>
      <c r="F151" s="767" t="n"/>
      <c r="G151" s="767" t="n"/>
      <c r="H151" s="767" t="n"/>
      <c r="I151" s="767" t="n"/>
      <c r="J151" s="767" t="n"/>
      <c r="K151" s="767" t="n"/>
      <c r="L151" s="767" t="n"/>
      <c r="M151" s="767" t="n"/>
      <c r="N151" s="767" t="n"/>
      <c r="O151" s="767" t="n"/>
      <c r="P151" s="767" t="n"/>
      <c r="Q151" s="767" t="n"/>
      <c r="R151" s="767" t="n"/>
      <c r="S151" s="767" t="n"/>
      <c r="T151" s="767" t="n"/>
      <c r="U151" s="767" t="n"/>
      <c r="V151" s="767" t="n"/>
      <c r="W151" s="767" t="n"/>
      <c r="X151" s="767" t="n"/>
      <c r="Y151" s="767" t="n"/>
      <c r="Z151" s="767" t="n"/>
      <c r="AA151" s="767" t="n"/>
      <c r="AB151" s="767" t="n"/>
      <c r="AC151" s="767" t="n"/>
      <c r="AD151" s="767" t="n"/>
      <c r="AE151" s="767" t="n"/>
      <c r="AF151" s="767" t="n"/>
      <c r="AG151" s="767" t="n"/>
      <c r="AH151" s="767" t="n"/>
      <c r="AI151" s="767" t="n"/>
      <c r="AJ151" s="767" t="n"/>
      <c r="AK151" s="767" t="n"/>
      <c r="AL151" s="767" t="n"/>
      <c r="AM151" s="767" t="n"/>
      <c r="AN151" s="767" t="n"/>
      <c r="AO151" s="767" t="n"/>
      <c r="AP151" s="767" t="n"/>
      <c r="AQ151" s="767" t="n"/>
      <c r="AR151" s="767" t="n"/>
      <c r="AS151" s="767" t="n"/>
      <c r="AT151" s="767" t="n"/>
      <c r="AU151" s="767" t="n"/>
      <c r="AV151" s="767" t="n"/>
      <c r="AW151" s="767" t="n"/>
      <c r="AX151" s="767" t="n"/>
      <c r="AY151" s="767" t="n"/>
      <c r="AZ151" s="767" t="n"/>
      <c r="BA151" s="767" t="n"/>
      <c r="BB151" s="767" t="n"/>
      <c r="BC151" s="767" t="n"/>
      <c r="BD151" s="767" t="n"/>
      <c r="BE151" s="767" t="n"/>
      <c r="BF151" s="767" t="n"/>
      <c r="BG151" s="767" t="n"/>
      <c r="BH151" s="767" t="n"/>
      <c r="BI151" s="767" t="n"/>
      <c r="BJ151" s="767" t="n"/>
      <c r="BK151" s="204" t="n"/>
      <c r="BL151" s="1417" t="inlineStr">
        <is>
          <t>1.4.4</t>
        </is>
      </c>
      <c r="BM151" s="767" t="n"/>
      <c r="BN151" s="767" t="n"/>
      <c r="BO151" s="767" t="n"/>
      <c r="BP151" s="1418" t="n"/>
      <c r="BQ151" s="2" t="n"/>
      <c r="BR151" s="2" t="n"/>
      <c r="BS151" s="2" t="n"/>
      <c r="BT151" s="2" t="n"/>
      <c r="BU151" s="2" t="n"/>
      <c r="BV151" s="2" t="n"/>
    </row>
    <row r="152">
      <c r="A152" s="102" t="inlineStr">
        <is>
          <t>БПК-7</t>
        </is>
      </c>
      <c r="B152" s="103" t="n"/>
      <c r="C152" s="103" t="n"/>
      <c r="D152" s="104" t="n"/>
      <c r="E152" s="1433" t="inlineStr">
        <is>
          <t>Владеть практической и функциональной стилистикой русского языка, редактировать стиль русскоязычного текста</t>
        </is>
      </c>
      <c r="F152" s="103" t="n"/>
      <c r="G152" s="103" t="n"/>
      <c r="H152" s="103" t="n"/>
      <c r="I152" s="103" t="n"/>
      <c r="J152" s="103" t="n"/>
      <c r="K152" s="103" t="n"/>
      <c r="L152" s="103" t="n"/>
      <c r="M152" s="103" t="n"/>
      <c r="N152" s="103" t="n"/>
      <c r="O152" s="103" t="n"/>
      <c r="P152" s="103" t="n"/>
      <c r="Q152" s="103" t="n"/>
      <c r="R152" s="103" t="n"/>
      <c r="S152" s="103" t="n"/>
      <c r="T152" s="103" t="n"/>
      <c r="U152" s="103" t="n"/>
      <c r="V152" s="103" t="n"/>
      <c r="W152" s="103" t="n"/>
      <c r="X152" s="103" t="n"/>
      <c r="Y152" s="103" t="n"/>
      <c r="Z152" s="103" t="n"/>
      <c r="AA152" s="103" t="n"/>
      <c r="AB152" s="103" t="n"/>
      <c r="AC152" s="103" t="n"/>
      <c r="AD152" s="103" t="n"/>
      <c r="AE152" s="103" t="n"/>
      <c r="AF152" s="103" t="n"/>
      <c r="AG152" s="103" t="n"/>
      <c r="AH152" s="103" t="n"/>
      <c r="AI152" s="103" t="n"/>
      <c r="AJ152" s="103" t="n"/>
      <c r="AK152" s="103" t="n"/>
      <c r="AL152" s="103" t="n"/>
      <c r="AM152" s="103" t="n"/>
      <c r="AN152" s="103" t="n"/>
      <c r="AO152" s="103" t="n"/>
      <c r="AP152" s="103" t="n"/>
      <c r="AQ152" s="103" t="n"/>
      <c r="AR152" s="103" t="n"/>
      <c r="AS152" s="103" t="n"/>
      <c r="AT152" s="103" t="n"/>
      <c r="AU152" s="103" t="n"/>
      <c r="AV152" s="103" t="n"/>
      <c r="AW152" s="103" t="n"/>
      <c r="AX152" s="103" t="n"/>
      <c r="AY152" s="103" t="n"/>
      <c r="AZ152" s="103" t="n"/>
      <c r="BA152" s="103" t="n"/>
      <c r="BB152" s="103" t="n"/>
      <c r="BC152" s="103" t="n"/>
      <c r="BD152" s="103" t="n"/>
      <c r="BE152" s="103" t="n"/>
      <c r="BF152" s="103" t="n"/>
      <c r="BG152" s="103" t="n"/>
      <c r="BH152" s="103" t="n"/>
      <c r="BI152" s="103" t="n"/>
      <c r="BJ152" s="103" t="n"/>
      <c r="BK152" s="104" t="n"/>
      <c r="BL152" s="1434" t="inlineStr">
        <is>
          <t>1.4.7</t>
        </is>
      </c>
      <c r="BM152" s="2" t="n"/>
      <c r="BN152" s="2" t="n"/>
      <c r="BO152" s="2" t="n"/>
      <c r="BP152" s="72" t="n"/>
      <c r="BQ152" s="2" t="n"/>
      <c r="BR152" s="2" t="n"/>
      <c r="BS152" s="2" t="n"/>
      <c r="BT152" s="2" t="n"/>
      <c r="BU152" s="2" t="n"/>
      <c r="BV152" s="2" t="n"/>
    </row>
    <row r="153">
      <c r="A153" s="102" t="inlineStr">
        <is>
          <t>БПК-8</t>
        </is>
      </c>
      <c r="B153" s="103" t="n"/>
      <c r="C153" s="103" t="n"/>
      <c r="D153" s="104" t="n"/>
      <c r="E153" s="1433" t="inlineStr">
        <is>
          <t>Применять знания по истории зарубежной литературы  для планирования книгоиздательской деятельности</t>
        </is>
      </c>
      <c r="F153" s="103" t="n"/>
      <c r="G153" s="103" t="n"/>
      <c r="H153" s="103" t="n"/>
      <c r="I153" s="103" t="n"/>
      <c r="J153" s="103" t="n"/>
      <c r="K153" s="103" t="n"/>
      <c r="L153" s="103" t="n"/>
      <c r="M153" s="103" t="n"/>
      <c r="N153" s="103" t="n"/>
      <c r="O153" s="103" t="n"/>
      <c r="P153" s="103" t="n"/>
      <c r="Q153" s="103" t="n"/>
      <c r="R153" s="103" t="n"/>
      <c r="S153" s="103" t="n"/>
      <c r="T153" s="103" t="n"/>
      <c r="U153" s="103" t="n"/>
      <c r="V153" s="103" t="n"/>
      <c r="W153" s="103" t="n"/>
      <c r="X153" s="103" t="n"/>
      <c r="Y153" s="103" t="n"/>
      <c r="Z153" s="103" t="n"/>
      <c r="AA153" s="103" t="n"/>
      <c r="AB153" s="103" t="n"/>
      <c r="AC153" s="103" t="n"/>
      <c r="AD153" s="103" t="n"/>
      <c r="AE153" s="103" t="n"/>
      <c r="AF153" s="103" t="n"/>
      <c r="AG153" s="103" t="n"/>
      <c r="AH153" s="103" t="n"/>
      <c r="AI153" s="103" t="n"/>
      <c r="AJ153" s="103" t="n"/>
      <c r="AK153" s="103" t="n"/>
      <c r="AL153" s="103" t="n"/>
      <c r="AM153" s="103" t="n"/>
      <c r="AN153" s="103" t="n"/>
      <c r="AO153" s="103" t="n"/>
      <c r="AP153" s="103" t="n"/>
      <c r="AQ153" s="103" t="n"/>
      <c r="AR153" s="103" t="n"/>
      <c r="AS153" s="103" t="n"/>
      <c r="AT153" s="103" t="n"/>
      <c r="AU153" s="103" t="n"/>
      <c r="AV153" s="103" t="n"/>
      <c r="AW153" s="103" t="n"/>
      <c r="AX153" s="103" t="n"/>
      <c r="AY153" s="103" t="n"/>
      <c r="AZ153" s="103" t="n"/>
      <c r="BA153" s="103" t="n"/>
      <c r="BB153" s="103" t="n"/>
      <c r="BC153" s="103" t="n"/>
      <c r="BD153" s="103" t="n"/>
      <c r="BE153" s="103" t="n"/>
      <c r="BF153" s="103" t="n"/>
      <c r="BG153" s="103" t="n"/>
      <c r="BH153" s="103" t="n"/>
      <c r="BI153" s="103" t="n"/>
      <c r="BJ153" s="103" t="n"/>
      <c r="BK153" s="104" t="n"/>
      <c r="BL153" s="1421" t="inlineStr">
        <is>
          <t>1.4.6</t>
        </is>
      </c>
      <c r="BM153" s="103" t="n"/>
      <c r="BN153" s="103" t="n"/>
      <c r="BO153" s="103" t="n"/>
      <c r="BP153" s="107" t="n"/>
      <c r="BQ153" s="2" t="n"/>
      <c r="BR153" s="2" t="n"/>
      <c r="BS153" s="2" t="n"/>
      <c r="BT153" s="2" t="n"/>
      <c r="BU153" s="2" t="n"/>
      <c r="BV153" s="2" t="n"/>
    </row>
    <row r="154">
      <c r="A154" s="102" t="inlineStr">
        <is>
          <t>БПК-9</t>
        </is>
      </c>
      <c r="B154" s="103" t="n"/>
      <c r="C154" s="103" t="n"/>
      <c r="D154" s="104" t="n"/>
      <c r="E154" s="1433" t="inlineStr">
        <is>
          <t>Понимать специфику современного литературного процесса в контексте книгоиздания</t>
        </is>
      </c>
      <c r="F154" s="103" t="n"/>
      <c r="G154" s="103" t="n"/>
      <c r="H154" s="103" t="n"/>
      <c r="I154" s="103" t="n"/>
      <c r="J154" s="103" t="n"/>
      <c r="K154" s="103" t="n"/>
      <c r="L154" s="103" t="n"/>
      <c r="M154" s="103" t="n"/>
      <c r="N154" s="103" t="n"/>
      <c r="O154" s="103" t="n"/>
      <c r="P154" s="103" t="n"/>
      <c r="Q154" s="103" t="n"/>
      <c r="R154" s="103" t="n"/>
      <c r="S154" s="103" t="n"/>
      <c r="T154" s="103" t="n"/>
      <c r="U154" s="103" t="n"/>
      <c r="V154" s="103" t="n"/>
      <c r="W154" s="103" t="n"/>
      <c r="X154" s="103" t="n"/>
      <c r="Y154" s="103" t="n"/>
      <c r="Z154" s="103" t="n"/>
      <c r="AA154" s="103" t="n"/>
      <c r="AB154" s="103" t="n"/>
      <c r="AC154" s="103" t="n"/>
      <c r="AD154" s="103" t="n"/>
      <c r="AE154" s="103" t="n"/>
      <c r="AF154" s="103" t="n"/>
      <c r="AG154" s="103" t="n"/>
      <c r="AH154" s="103" t="n"/>
      <c r="AI154" s="103" t="n"/>
      <c r="AJ154" s="103" t="n"/>
      <c r="AK154" s="103" t="n"/>
      <c r="AL154" s="103" t="n"/>
      <c r="AM154" s="103" t="n"/>
      <c r="AN154" s="103" t="n"/>
      <c r="AO154" s="103" t="n"/>
      <c r="AP154" s="103" t="n"/>
      <c r="AQ154" s="103" t="n"/>
      <c r="AR154" s="103" t="n"/>
      <c r="AS154" s="103" t="n"/>
      <c r="AT154" s="103" t="n"/>
      <c r="AU154" s="103" t="n"/>
      <c r="AV154" s="103" t="n"/>
      <c r="AW154" s="103" t="n"/>
      <c r="AX154" s="103" t="n"/>
      <c r="AY154" s="103" t="n"/>
      <c r="AZ154" s="103" t="n"/>
      <c r="BA154" s="103" t="n"/>
      <c r="BB154" s="103" t="n"/>
      <c r="BC154" s="103" t="n"/>
      <c r="BD154" s="103" t="n"/>
      <c r="BE154" s="103" t="n"/>
      <c r="BF154" s="103" t="n"/>
      <c r="BG154" s="103" t="n"/>
      <c r="BH154" s="103" t="n"/>
      <c r="BI154" s="103" t="n"/>
      <c r="BJ154" s="103" t="n"/>
      <c r="BK154" s="104" t="n"/>
      <c r="BL154" s="1421" t="inlineStr">
        <is>
          <t>1.4.8</t>
        </is>
      </c>
      <c r="BM154" s="103" t="n"/>
      <c r="BN154" s="103" t="n"/>
      <c r="BO154" s="103" t="n"/>
      <c r="BP154" s="107" t="n"/>
      <c r="BQ154" s="2" t="n"/>
      <c r="BR154" s="2" t="n"/>
      <c r="BS154" s="2" t="n"/>
      <c r="BT154" s="2" t="n"/>
      <c r="BU154" s="2" t="n"/>
      <c r="BV154" s="2" t="n"/>
    </row>
    <row r="155">
      <c r="A155" s="102" t="inlineStr">
        <is>
          <t>БПК-10</t>
        </is>
      </c>
      <c r="B155" s="103" t="n"/>
      <c r="C155" s="103" t="n"/>
      <c r="D155" s="104" t="n"/>
      <c r="E155" s="1433" t="inlineStr">
        <is>
          <t>Применять технологии, используемые в издательском деле, для анализа его основных направлений</t>
        </is>
      </c>
      <c r="F155" s="103" t="n"/>
      <c r="G155" s="103" t="n"/>
      <c r="H155" s="103" t="n"/>
      <c r="I155" s="103" t="n"/>
      <c r="J155" s="103" t="n"/>
      <c r="K155" s="103" t="n"/>
      <c r="L155" s="103" t="n"/>
      <c r="M155" s="103" t="n"/>
      <c r="N155" s="103" t="n"/>
      <c r="O155" s="103" t="n"/>
      <c r="P155" s="103" t="n"/>
      <c r="Q155" s="103" t="n"/>
      <c r="R155" s="103" t="n"/>
      <c r="S155" s="103" t="n"/>
      <c r="T155" s="103" t="n"/>
      <c r="U155" s="103" t="n"/>
      <c r="V155" s="103" t="n"/>
      <c r="W155" s="103" t="n"/>
      <c r="X155" s="103" t="n"/>
      <c r="Y155" s="103" t="n"/>
      <c r="Z155" s="103" t="n"/>
      <c r="AA155" s="103" t="n"/>
      <c r="AB155" s="103" t="n"/>
      <c r="AC155" s="103" t="n"/>
      <c r="AD155" s="103" t="n"/>
      <c r="AE155" s="103" t="n"/>
      <c r="AF155" s="103" t="n"/>
      <c r="AG155" s="103" t="n"/>
      <c r="AH155" s="103" t="n"/>
      <c r="AI155" s="103" t="n"/>
      <c r="AJ155" s="103" t="n"/>
      <c r="AK155" s="103" t="n"/>
      <c r="AL155" s="103" t="n"/>
      <c r="AM155" s="103" t="n"/>
      <c r="AN155" s="103" t="n"/>
      <c r="AO155" s="103" t="n"/>
      <c r="AP155" s="103" t="n"/>
      <c r="AQ155" s="103" t="n"/>
      <c r="AR155" s="103" t="n"/>
      <c r="AS155" s="103" t="n"/>
      <c r="AT155" s="103" t="n"/>
      <c r="AU155" s="103" t="n"/>
      <c r="AV155" s="103" t="n"/>
      <c r="AW155" s="103" t="n"/>
      <c r="AX155" s="103" t="n"/>
      <c r="AY155" s="103" t="n"/>
      <c r="AZ155" s="103" t="n"/>
      <c r="BA155" s="103" t="n"/>
      <c r="BB155" s="103" t="n"/>
      <c r="BC155" s="103" t="n"/>
      <c r="BD155" s="103" t="n"/>
      <c r="BE155" s="103" t="n"/>
      <c r="BF155" s="103" t="n"/>
      <c r="BG155" s="103" t="n"/>
      <c r="BH155" s="103" t="n"/>
      <c r="BI155" s="103" t="n"/>
      <c r="BJ155" s="103" t="n"/>
      <c r="BK155" s="104" t="n"/>
      <c r="BL155" s="1421" t="inlineStr">
        <is>
          <t>1.5.1</t>
        </is>
      </c>
      <c r="BM155" s="103" t="n"/>
      <c r="BN155" s="103" t="n"/>
      <c r="BO155" s="103" t="n"/>
      <c r="BP155" s="107" t="n"/>
      <c r="BQ155" s="2" t="n"/>
      <c r="BR155" s="2" t="n"/>
      <c r="BS155" s="2" t="n"/>
      <c r="BT155" s="2" t="n"/>
      <c r="BU155" s="2" t="n"/>
      <c r="BV155" s="2" t="n"/>
    </row>
    <row r="156">
      <c r="A156" s="102" t="inlineStr">
        <is>
          <t>БПК-11</t>
        </is>
      </c>
      <c r="B156" s="103" t="n"/>
      <c r="C156" s="103" t="n"/>
      <c r="D156" s="104" t="n"/>
      <c r="E156" s="1433" t="inlineStr">
        <is>
          <t>Применять в профессиональной деятельности общие принципы обработки текстовых документов, законы и правила типографики, приемы создания векторных иллюстраций</t>
        </is>
      </c>
      <c r="F156" s="103" t="n"/>
      <c r="G156" s="103" t="n"/>
      <c r="H156" s="103" t="n"/>
      <c r="I156" s="103" t="n"/>
      <c r="J156" s="103" t="n"/>
      <c r="K156" s="103" t="n"/>
      <c r="L156" s="103" t="n"/>
      <c r="M156" s="103" t="n"/>
      <c r="N156" s="103" t="n"/>
      <c r="O156" s="103" t="n"/>
      <c r="P156" s="103" t="n"/>
      <c r="Q156" s="103" t="n"/>
      <c r="R156" s="103" t="n"/>
      <c r="S156" s="103" t="n"/>
      <c r="T156" s="103" t="n"/>
      <c r="U156" s="103" t="n"/>
      <c r="V156" s="103" t="n"/>
      <c r="W156" s="103" t="n"/>
      <c r="X156" s="103" t="n"/>
      <c r="Y156" s="103" t="n"/>
      <c r="Z156" s="103" t="n"/>
      <c r="AA156" s="103" t="n"/>
      <c r="AB156" s="103" t="n"/>
      <c r="AC156" s="103" t="n"/>
      <c r="AD156" s="103" t="n"/>
      <c r="AE156" s="103" t="n"/>
      <c r="AF156" s="103" t="n"/>
      <c r="AG156" s="103" t="n"/>
      <c r="AH156" s="103" t="n"/>
      <c r="AI156" s="103" t="n"/>
      <c r="AJ156" s="103" t="n"/>
      <c r="AK156" s="103" t="n"/>
      <c r="AL156" s="103" t="n"/>
      <c r="AM156" s="103" t="n"/>
      <c r="AN156" s="103" t="n"/>
      <c r="AO156" s="103" t="n"/>
      <c r="AP156" s="103" t="n"/>
      <c r="AQ156" s="103" t="n"/>
      <c r="AR156" s="103" t="n"/>
      <c r="AS156" s="103" t="n"/>
      <c r="AT156" s="103" t="n"/>
      <c r="AU156" s="103" t="n"/>
      <c r="AV156" s="103" t="n"/>
      <c r="AW156" s="103" t="n"/>
      <c r="AX156" s="103" t="n"/>
      <c r="AY156" s="103" t="n"/>
      <c r="AZ156" s="103" t="n"/>
      <c r="BA156" s="103" t="n"/>
      <c r="BB156" s="103" t="n"/>
      <c r="BC156" s="103" t="n"/>
      <c r="BD156" s="103" t="n"/>
      <c r="BE156" s="103" t="n"/>
      <c r="BF156" s="103" t="n"/>
      <c r="BG156" s="103" t="n"/>
      <c r="BH156" s="103" t="n"/>
      <c r="BI156" s="103" t="n"/>
      <c r="BJ156" s="103" t="n"/>
      <c r="BK156" s="104" t="n"/>
      <c r="BL156" s="1421" t="inlineStr">
        <is>
          <t>1.5.2, 1.5.3</t>
        </is>
      </c>
      <c r="BM156" s="103" t="n"/>
      <c r="BN156" s="103" t="n"/>
      <c r="BO156" s="103" t="n"/>
      <c r="BP156" s="107" t="n"/>
      <c r="BQ156" s="2" t="n"/>
      <c r="BR156" s="2" t="n"/>
      <c r="BS156" s="2" t="n"/>
      <c r="BT156" s="2" t="n"/>
      <c r="BU156" s="2" t="n"/>
      <c r="BV156" s="2" t="n"/>
    </row>
    <row r="157">
      <c r="A157" s="102" t="inlineStr">
        <is>
          <t>БПК-12</t>
        </is>
      </c>
      <c r="B157" s="103" t="n"/>
      <c r="C157" s="103" t="n"/>
      <c r="D157" s="104" t="n"/>
      <c r="E157" s="1433" t="inlineStr">
        <is>
          <t>Владеть основными подходами к редактированию, использовать их на практике</t>
        </is>
      </c>
      <c r="F157" s="103" t="n"/>
      <c r="G157" s="103" t="n"/>
      <c r="H157" s="103" t="n"/>
      <c r="I157" s="103" t="n"/>
      <c r="J157" s="103" t="n"/>
      <c r="K157" s="103" t="n"/>
      <c r="L157" s="103" t="n"/>
      <c r="M157" s="103" t="n"/>
      <c r="N157" s="103" t="n"/>
      <c r="O157" s="103" t="n"/>
      <c r="P157" s="103" t="n"/>
      <c r="Q157" s="103" t="n"/>
      <c r="R157" s="103" t="n"/>
      <c r="S157" s="103" t="n"/>
      <c r="T157" s="103" t="n"/>
      <c r="U157" s="103" t="n"/>
      <c r="V157" s="103" t="n"/>
      <c r="W157" s="103" t="n"/>
      <c r="X157" s="103" t="n"/>
      <c r="Y157" s="103" t="n"/>
      <c r="Z157" s="103" t="n"/>
      <c r="AA157" s="103" t="n"/>
      <c r="AB157" s="103" t="n"/>
      <c r="AC157" s="103" t="n"/>
      <c r="AD157" s="103" t="n"/>
      <c r="AE157" s="103" t="n"/>
      <c r="AF157" s="103" t="n"/>
      <c r="AG157" s="103" t="n"/>
      <c r="AH157" s="103" t="n"/>
      <c r="AI157" s="103" t="n"/>
      <c r="AJ157" s="103" t="n"/>
      <c r="AK157" s="103" t="n"/>
      <c r="AL157" s="103" t="n"/>
      <c r="AM157" s="103" t="n"/>
      <c r="AN157" s="103" t="n"/>
      <c r="AO157" s="103" t="n"/>
      <c r="AP157" s="103" t="n"/>
      <c r="AQ157" s="103" t="n"/>
      <c r="AR157" s="103" t="n"/>
      <c r="AS157" s="103" t="n"/>
      <c r="AT157" s="103" t="n"/>
      <c r="AU157" s="103" t="n"/>
      <c r="AV157" s="103" t="n"/>
      <c r="AW157" s="103" t="n"/>
      <c r="AX157" s="103" t="n"/>
      <c r="AY157" s="103" t="n"/>
      <c r="AZ157" s="103" t="n"/>
      <c r="BA157" s="103" t="n"/>
      <c r="BB157" s="103" t="n"/>
      <c r="BC157" s="103" t="n"/>
      <c r="BD157" s="103" t="n"/>
      <c r="BE157" s="103" t="n"/>
      <c r="BF157" s="103" t="n"/>
      <c r="BG157" s="103" t="n"/>
      <c r="BH157" s="103" t="n"/>
      <c r="BI157" s="103" t="n"/>
      <c r="BJ157" s="103" t="n"/>
      <c r="BK157" s="104" t="n"/>
      <c r="BL157" s="1421" t="inlineStr">
        <is>
          <t>1.5.4</t>
        </is>
      </c>
      <c r="BM157" s="103" t="n"/>
      <c r="BN157" s="103" t="n"/>
      <c r="BO157" s="103" t="n"/>
      <c r="BP157" s="107" t="n"/>
      <c r="BQ157" s="2" t="n"/>
      <c r="BR157" s="2" t="n"/>
      <c r="BS157" s="2" t="n"/>
      <c r="BT157" s="2" t="n"/>
      <c r="BU157" s="2" t="n"/>
      <c r="BV157" s="2" t="n"/>
    </row>
    <row r="158">
      <c r="A158" s="102" t="inlineStr">
        <is>
          <t>БПК-13</t>
        </is>
      </c>
      <c r="B158" s="103" t="n"/>
      <c r="C158" s="103" t="n"/>
      <c r="D158" s="104" t="n"/>
      <c r="E158" s="1433" t="inlineStr">
        <is>
          <t>Использовать различные изобразительные оригиналы для их полноцветного воспроизведения с помощью полиграфических технологий</t>
        </is>
      </c>
      <c r="F158" s="103" t="n"/>
      <c r="G158" s="103" t="n"/>
      <c r="H158" s="103" t="n"/>
      <c r="I158" s="103" t="n"/>
      <c r="J158" s="103" t="n"/>
      <c r="K158" s="103" t="n"/>
      <c r="L158" s="103" t="n"/>
      <c r="M158" s="103" t="n"/>
      <c r="N158" s="103" t="n"/>
      <c r="O158" s="103" t="n"/>
      <c r="P158" s="103" t="n"/>
      <c r="Q158" s="103" t="n"/>
      <c r="R158" s="103" t="n"/>
      <c r="S158" s="103" t="n"/>
      <c r="T158" s="103" t="n"/>
      <c r="U158" s="103" t="n"/>
      <c r="V158" s="103" t="n"/>
      <c r="W158" s="103" t="n"/>
      <c r="X158" s="103" t="n"/>
      <c r="Y158" s="103" t="n"/>
      <c r="Z158" s="103" t="n"/>
      <c r="AA158" s="103" t="n"/>
      <c r="AB158" s="103" t="n"/>
      <c r="AC158" s="103" t="n"/>
      <c r="AD158" s="103" t="n"/>
      <c r="AE158" s="103" t="n"/>
      <c r="AF158" s="103" t="n"/>
      <c r="AG158" s="103" t="n"/>
      <c r="AH158" s="103" t="n"/>
      <c r="AI158" s="103" t="n"/>
      <c r="AJ158" s="103" t="n"/>
      <c r="AK158" s="103" t="n"/>
      <c r="AL158" s="103" t="n"/>
      <c r="AM158" s="103" t="n"/>
      <c r="AN158" s="103" t="n"/>
      <c r="AO158" s="103" t="n"/>
      <c r="AP158" s="103" t="n"/>
      <c r="AQ158" s="103" t="n"/>
      <c r="AR158" s="103" t="n"/>
      <c r="AS158" s="103" t="n"/>
      <c r="AT158" s="103" t="n"/>
      <c r="AU158" s="103" t="n"/>
      <c r="AV158" s="103" t="n"/>
      <c r="AW158" s="103" t="n"/>
      <c r="AX158" s="103" t="n"/>
      <c r="AY158" s="103" t="n"/>
      <c r="AZ158" s="103" t="n"/>
      <c r="BA158" s="103" t="n"/>
      <c r="BB158" s="103" t="n"/>
      <c r="BC158" s="103" t="n"/>
      <c r="BD158" s="103" t="n"/>
      <c r="BE158" s="103" t="n"/>
      <c r="BF158" s="103" t="n"/>
      <c r="BG158" s="103" t="n"/>
      <c r="BH158" s="103" t="n"/>
      <c r="BI158" s="103" t="n"/>
      <c r="BJ158" s="103" t="n"/>
      <c r="BK158" s="104" t="n"/>
      <c r="BL158" s="1421" t="inlineStr">
        <is>
          <t>1.5.5</t>
        </is>
      </c>
      <c r="BM158" s="103" t="n"/>
      <c r="BN158" s="103" t="n"/>
      <c r="BO158" s="103" t="n"/>
      <c r="BP158" s="107" t="n"/>
      <c r="BQ158" s="2" t="n"/>
      <c r="BR158" s="2" t="n"/>
      <c r="BS158" s="2" t="n"/>
      <c r="BT158" s="2" t="n"/>
      <c r="BU158" s="2" t="n"/>
      <c r="BV158" s="2" t="n"/>
    </row>
    <row r="159">
      <c r="A159" s="102" t="inlineStr">
        <is>
          <t>БПК-14</t>
        </is>
      </c>
      <c r="B159" s="103" t="n"/>
      <c r="C159" s="103" t="n"/>
      <c r="D159" s="104" t="n"/>
      <c r="E159" s="1433" t="inlineStr">
        <is>
          <t>Применять современное аппаратное и программное обеспечение, технологии набора и верстки для обработки текстовой информации</t>
        </is>
      </c>
      <c r="F159" s="103" t="n"/>
      <c r="G159" s="103" t="n"/>
      <c r="H159" s="103" t="n"/>
      <c r="I159" s="103" t="n"/>
      <c r="J159" s="103" t="n"/>
      <c r="K159" s="103" t="n"/>
      <c r="L159" s="103" t="n"/>
      <c r="M159" s="103" t="n"/>
      <c r="N159" s="103" t="n"/>
      <c r="O159" s="103" t="n"/>
      <c r="P159" s="103" t="n"/>
      <c r="Q159" s="103" t="n"/>
      <c r="R159" s="103" t="n"/>
      <c r="S159" s="103" t="n"/>
      <c r="T159" s="103" t="n"/>
      <c r="U159" s="103" t="n"/>
      <c r="V159" s="103" t="n"/>
      <c r="W159" s="103" t="n"/>
      <c r="X159" s="103" t="n"/>
      <c r="Y159" s="103" t="n"/>
      <c r="Z159" s="103" t="n"/>
      <c r="AA159" s="103" t="n"/>
      <c r="AB159" s="103" t="n"/>
      <c r="AC159" s="103" t="n"/>
      <c r="AD159" s="103" t="n"/>
      <c r="AE159" s="103" t="n"/>
      <c r="AF159" s="103" t="n"/>
      <c r="AG159" s="103" t="n"/>
      <c r="AH159" s="103" t="n"/>
      <c r="AI159" s="103" t="n"/>
      <c r="AJ159" s="103" t="n"/>
      <c r="AK159" s="103" t="n"/>
      <c r="AL159" s="103" t="n"/>
      <c r="AM159" s="103" t="n"/>
      <c r="AN159" s="103" t="n"/>
      <c r="AO159" s="103" t="n"/>
      <c r="AP159" s="103" t="n"/>
      <c r="AQ159" s="103" t="n"/>
      <c r="AR159" s="103" t="n"/>
      <c r="AS159" s="103" t="n"/>
      <c r="AT159" s="103" t="n"/>
      <c r="AU159" s="103" t="n"/>
      <c r="AV159" s="103" t="n"/>
      <c r="AW159" s="103" t="n"/>
      <c r="AX159" s="103" t="n"/>
      <c r="AY159" s="103" t="n"/>
      <c r="AZ159" s="103" t="n"/>
      <c r="BA159" s="103" t="n"/>
      <c r="BB159" s="103" t="n"/>
      <c r="BC159" s="103" t="n"/>
      <c r="BD159" s="103" t="n"/>
      <c r="BE159" s="103" t="n"/>
      <c r="BF159" s="103" t="n"/>
      <c r="BG159" s="103" t="n"/>
      <c r="BH159" s="103" t="n"/>
      <c r="BI159" s="103" t="n"/>
      <c r="BJ159" s="103" t="n"/>
      <c r="BK159" s="104" t="n"/>
      <c r="BL159" s="1421" t="inlineStr">
        <is>
          <t>1.5.6, 1.5.7</t>
        </is>
      </c>
      <c r="BM159" s="103" t="n"/>
      <c r="BN159" s="103" t="n"/>
      <c r="BO159" s="103" t="n"/>
      <c r="BP159" s="107" t="n"/>
      <c r="BQ159" s="2" t="n"/>
      <c r="BR159" s="2" t="n"/>
      <c r="BS159" s="2" t="n"/>
      <c r="BT159" s="2" t="n"/>
      <c r="BU159" s="2" t="n"/>
      <c r="BV159" s="2" t="n"/>
    </row>
    <row r="160">
      <c r="A160" s="102" t="inlineStr">
        <is>
          <t>БПК-15</t>
        </is>
      </c>
      <c r="B160" s="103" t="n"/>
      <c r="C160" s="103" t="n"/>
      <c r="D160" s="104" t="n"/>
      <c r="E160" s="1433" t="inlineStr">
        <is>
          <t>Владеть основными подходами к созданию и редактированию собрания сочинений классиков</t>
        </is>
      </c>
      <c r="F160" s="103" t="n"/>
      <c r="G160" s="103" t="n"/>
      <c r="H160" s="103" t="n"/>
      <c r="I160" s="103" t="n"/>
      <c r="J160" s="103" t="n"/>
      <c r="K160" s="103" t="n"/>
      <c r="L160" s="103" t="n"/>
      <c r="M160" s="103" t="n"/>
      <c r="N160" s="103" t="n"/>
      <c r="O160" s="103" t="n"/>
      <c r="P160" s="103" t="n"/>
      <c r="Q160" s="103" t="n"/>
      <c r="R160" s="103" t="n"/>
      <c r="S160" s="103" t="n"/>
      <c r="T160" s="103" t="n"/>
      <c r="U160" s="103" t="n"/>
      <c r="V160" s="103" t="n"/>
      <c r="W160" s="103" t="n"/>
      <c r="X160" s="103" t="n"/>
      <c r="Y160" s="103" t="n"/>
      <c r="Z160" s="103" t="n"/>
      <c r="AA160" s="103" t="n"/>
      <c r="AB160" s="103" t="n"/>
      <c r="AC160" s="103" t="n"/>
      <c r="AD160" s="103" t="n"/>
      <c r="AE160" s="103" t="n"/>
      <c r="AF160" s="103" t="n"/>
      <c r="AG160" s="103" t="n"/>
      <c r="AH160" s="103" t="n"/>
      <c r="AI160" s="103" t="n"/>
      <c r="AJ160" s="103" t="n"/>
      <c r="AK160" s="103" t="n"/>
      <c r="AL160" s="103" t="n"/>
      <c r="AM160" s="103" t="n"/>
      <c r="AN160" s="103" t="n"/>
      <c r="AO160" s="103" t="n"/>
      <c r="AP160" s="103" t="n"/>
      <c r="AQ160" s="103" t="n"/>
      <c r="AR160" s="103" t="n"/>
      <c r="AS160" s="103" t="n"/>
      <c r="AT160" s="103" t="n"/>
      <c r="AU160" s="103" t="n"/>
      <c r="AV160" s="103" t="n"/>
      <c r="AW160" s="103" t="n"/>
      <c r="AX160" s="103" t="n"/>
      <c r="AY160" s="103" t="n"/>
      <c r="AZ160" s="103" t="n"/>
      <c r="BA160" s="103" t="n"/>
      <c r="BB160" s="103" t="n"/>
      <c r="BC160" s="103" t="n"/>
      <c r="BD160" s="103" t="n"/>
      <c r="BE160" s="103" t="n"/>
      <c r="BF160" s="103" t="n"/>
      <c r="BG160" s="103" t="n"/>
      <c r="BH160" s="103" t="n"/>
      <c r="BI160" s="103" t="n"/>
      <c r="BJ160" s="103" t="n"/>
      <c r="BK160" s="104" t="n"/>
      <c r="BL160" s="1421" t="inlineStr">
        <is>
          <t>1.5.8</t>
        </is>
      </c>
      <c r="BM160" s="103" t="n"/>
      <c r="BN160" s="103" t="n"/>
      <c r="BO160" s="103" t="n"/>
      <c r="BP160" s="107" t="n"/>
      <c r="BQ160" s="2" t="n"/>
      <c r="BR160" s="2" t="n"/>
      <c r="BS160" s="2" t="n"/>
      <c r="BT160" s="2" t="n"/>
      <c r="BU160" s="2" t="n"/>
      <c r="BV160" s="2" t="n"/>
    </row>
    <row r="161">
      <c r="A161" s="102" t="inlineStr">
        <is>
          <t>БПК-16</t>
        </is>
      </c>
      <c r="B161" s="103" t="n"/>
      <c r="C161" s="103" t="n"/>
      <c r="D161" s="104" t="n"/>
      <c r="E161" s="1433" t="inlineStr">
        <is>
          <t>Применять технологии полиграфических производств для создания печатных изданий, анализировать основные направления развития допечатных, печатных и послепечатных систем и технологий</t>
        </is>
      </c>
      <c r="F161" s="103" t="n"/>
      <c r="G161" s="103" t="n"/>
      <c r="H161" s="103" t="n"/>
      <c r="I161" s="103" t="n"/>
      <c r="J161" s="103" t="n"/>
      <c r="K161" s="103" t="n"/>
      <c r="L161" s="103" t="n"/>
      <c r="M161" s="103" t="n"/>
      <c r="N161" s="103" t="n"/>
      <c r="O161" s="103" t="n"/>
      <c r="P161" s="103" t="n"/>
      <c r="Q161" s="103" t="n"/>
      <c r="R161" s="103" t="n"/>
      <c r="S161" s="103" t="n"/>
      <c r="T161" s="103" t="n"/>
      <c r="U161" s="103" t="n"/>
      <c r="V161" s="103" t="n"/>
      <c r="W161" s="103" t="n"/>
      <c r="X161" s="103" t="n"/>
      <c r="Y161" s="103" t="n"/>
      <c r="Z161" s="103" t="n"/>
      <c r="AA161" s="103" t="n"/>
      <c r="AB161" s="103" t="n"/>
      <c r="AC161" s="103" t="n"/>
      <c r="AD161" s="103" t="n"/>
      <c r="AE161" s="103" t="n"/>
      <c r="AF161" s="103" t="n"/>
      <c r="AG161" s="103" t="n"/>
      <c r="AH161" s="103" t="n"/>
      <c r="AI161" s="103" t="n"/>
      <c r="AJ161" s="103" t="n"/>
      <c r="AK161" s="103" t="n"/>
      <c r="AL161" s="103" t="n"/>
      <c r="AM161" s="103" t="n"/>
      <c r="AN161" s="103" t="n"/>
      <c r="AO161" s="103" t="n"/>
      <c r="AP161" s="103" t="n"/>
      <c r="AQ161" s="103" t="n"/>
      <c r="AR161" s="103" t="n"/>
      <c r="AS161" s="103" t="n"/>
      <c r="AT161" s="103" t="n"/>
      <c r="AU161" s="103" t="n"/>
      <c r="AV161" s="103" t="n"/>
      <c r="AW161" s="103" t="n"/>
      <c r="AX161" s="103" t="n"/>
      <c r="AY161" s="103" t="n"/>
      <c r="AZ161" s="103" t="n"/>
      <c r="BA161" s="103" t="n"/>
      <c r="BB161" s="103" t="n"/>
      <c r="BC161" s="103" t="n"/>
      <c r="BD161" s="103" t="n"/>
      <c r="BE161" s="103" t="n"/>
      <c r="BF161" s="103" t="n"/>
      <c r="BG161" s="103" t="n"/>
      <c r="BH161" s="103" t="n"/>
      <c r="BI161" s="103" t="n"/>
      <c r="BJ161" s="103" t="n"/>
      <c r="BK161" s="104" t="n"/>
      <c r="BL161" s="1421" t="inlineStr">
        <is>
          <t>1.6.1</t>
        </is>
      </c>
      <c r="BM161" s="103" t="n"/>
      <c r="BN161" s="103" t="n"/>
      <c r="BO161" s="103" t="n"/>
      <c r="BP161" s="107" t="n"/>
      <c r="BQ161" s="2" t="n"/>
      <c r="BR161" s="2" t="n"/>
      <c r="BS161" s="2" t="n"/>
      <c r="BT161" s="2" t="n"/>
      <c r="BU161" s="2" t="n"/>
      <c r="BV161" s="2" t="n"/>
    </row>
    <row r="162">
      <c r="A162" s="102" t="inlineStr">
        <is>
          <t>БПК-17</t>
        </is>
      </c>
      <c r="B162" s="103" t="n"/>
      <c r="C162" s="103" t="n"/>
      <c r="D162" s="104" t="n"/>
      <c r="E162" s="1433" t="inlineStr">
        <is>
          <t>Описывать состав, свойства, способы получения и контроля качества бумаги и картона, полиграфических красок, переплетных материалов</t>
        </is>
      </c>
      <c r="F162" s="103" t="n"/>
      <c r="G162" s="103" t="n"/>
      <c r="H162" s="103" t="n"/>
      <c r="I162" s="103" t="n"/>
      <c r="J162" s="103" t="n"/>
      <c r="K162" s="103" t="n"/>
      <c r="L162" s="103" t="n"/>
      <c r="M162" s="103" t="n"/>
      <c r="N162" s="103" t="n"/>
      <c r="O162" s="103" t="n"/>
      <c r="P162" s="103" t="n"/>
      <c r="Q162" s="103" t="n"/>
      <c r="R162" s="103" t="n"/>
      <c r="S162" s="103" t="n"/>
      <c r="T162" s="103" t="n"/>
      <c r="U162" s="103" t="n"/>
      <c r="V162" s="103" t="n"/>
      <c r="W162" s="103" t="n"/>
      <c r="X162" s="103" t="n"/>
      <c r="Y162" s="103" t="n"/>
      <c r="Z162" s="103" t="n"/>
      <c r="AA162" s="103" t="n"/>
      <c r="AB162" s="103" t="n"/>
      <c r="AC162" s="103" t="n"/>
      <c r="AD162" s="103" t="n"/>
      <c r="AE162" s="103" t="n"/>
      <c r="AF162" s="103" t="n"/>
      <c r="AG162" s="103" t="n"/>
      <c r="AH162" s="103" t="n"/>
      <c r="AI162" s="103" t="n"/>
      <c r="AJ162" s="103" t="n"/>
      <c r="AK162" s="103" t="n"/>
      <c r="AL162" s="103" t="n"/>
      <c r="AM162" s="103" t="n"/>
      <c r="AN162" s="103" t="n"/>
      <c r="AO162" s="103" t="n"/>
      <c r="AP162" s="103" t="n"/>
      <c r="AQ162" s="103" t="n"/>
      <c r="AR162" s="103" t="n"/>
      <c r="AS162" s="103" t="n"/>
      <c r="AT162" s="103" t="n"/>
      <c r="AU162" s="103" t="n"/>
      <c r="AV162" s="103" t="n"/>
      <c r="AW162" s="103" t="n"/>
      <c r="AX162" s="103" t="n"/>
      <c r="AY162" s="103" t="n"/>
      <c r="AZ162" s="103" t="n"/>
      <c r="BA162" s="103" t="n"/>
      <c r="BB162" s="103" t="n"/>
      <c r="BC162" s="103" t="n"/>
      <c r="BD162" s="103" t="n"/>
      <c r="BE162" s="103" t="n"/>
      <c r="BF162" s="103" t="n"/>
      <c r="BG162" s="103" t="n"/>
      <c r="BH162" s="103" t="n"/>
      <c r="BI162" s="103" t="n"/>
      <c r="BJ162" s="103" t="n"/>
      <c r="BK162" s="104" t="n"/>
      <c r="BL162" s="1421" t="inlineStr">
        <is>
          <t>1.6.2</t>
        </is>
      </c>
      <c r="BM162" s="103" t="n"/>
      <c r="BN162" s="103" t="n"/>
      <c r="BO162" s="103" t="n"/>
      <c r="BP162" s="107" t="n"/>
      <c r="BQ162" s="2" t="n"/>
      <c r="BR162" s="2" t="n"/>
      <c r="BS162" s="2" t="n"/>
      <c r="BT162" s="2" t="n"/>
      <c r="BU162" s="2" t="n"/>
      <c r="BV162" s="2" t="n"/>
    </row>
    <row r="163">
      <c r="A163" s="102" t="inlineStr">
        <is>
          <t>БПК-18</t>
        </is>
      </c>
      <c r="B163" s="103" t="n"/>
      <c r="C163" s="103" t="n"/>
      <c r="D163" s="104" t="n"/>
      <c r="E163" s="1433" t="inlineStr">
        <is>
          <t>Применять методы разработки, оформления и внедрения стандартов комплексной системы управления качеством в системе производителей печатных изданий</t>
        </is>
      </c>
      <c r="F163" s="103" t="n"/>
      <c r="G163" s="103" t="n"/>
      <c r="H163" s="103" t="n"/>
      <c r="I163" s="103" t="n"/>
      <c r="J163" s="103" t="n"/>
      <c r="K163" s="103" t="n"/>
      <c r="L163" s="103" t="n"/>
      <c r="M163" s="103" t="n"/>
      <c r="N163" s="103" t="n"/>
      <c r="O163" s="103" t="n"/>
      <c r="P163" s="103" t="n"/>
      <c r="Q163" s="103" t="n"/>
      <c r="R163" s="103" t="n"/>
      <c r="S163" s="103" t="n"/>
      <c r="T163" s="103" t="n"/>
      <c r="U163" s="103" t="n"/>
      <c r="V163" s="103" t="n"/>
      <c r="W163" s="103" t="n"/>
      <c r="X163" s="103" t="n"/>
      <c r="Y163" s="103" t="n"/>
      <c r="Z163" s="103" t="n"/>
      <c r="AA163" s="103" t="n"/>
      <c r="AB163" s="103" t="n"/>
      <c r="AC163" s="103" t="n"/>
      <c r="AD163" s="103" t="n"/>
      <c r="AE163" s="103" t="n"/>
      <c r="AF163" s="103" t="n"/>
      <c r="AG163" s="103" t="n"/>
      <c r="AH163" s="103" t="n"/>
      <c r="AI163" s="103" t="n"/>
      <c r="AJ163" s="103" t="n"/>
      <c r="AK163" s="103" t="n"/>
      <c r="AL163" s="103" t="n"/>
      <c r="AM163" s="103" t="n"/>
      <c r="AN163" s="103" t="n"/>
      <c r="AO163" s="103" t="n"/>
      <c r="AP163" s="103" t="n"/>
      <c r="AQ163" s="103" t="n"/>
      <c r="AR163" s="103" t="n"/>
      <c r="AS163" s="103" t="n"/>
      <c r="AT163" s="103" t="n"/>
      <c r="AU163" s="103" t="n"/>
      <c r="AV163" s="103" t="n"/>
      <c r="AW163" s="103" t="n"/>
      <c r="AX163" s="103" t="n"/>
      <c r="AY163" s="103" t="n"/>
      <c r="AZ163" s="103" t="n"/>
      <c r="BA163" s="103" t="n"/>
      <c r="BB163" s="103" t="n"/>
      <c r="BC163" s="103" t="n"/>
      <c r="BD163" s="103" t="n"/>
      <c r="BE163" s="103" t="n"/>
      <c r="BF163" s="103" t="n"/>
      <c r="BG163" s="103" t="n"/>
      <c r="BH163" s="103" t="n"/>
      <c r="BI163" s="103" t="n"/>
      <c r="BJ163" s="103" t="n"/>
      <c r="BK163" s="104" t="n"/>
      <c r="BL163" s="1421" t="inlineStr">
        <is>
          <t>1.6.3</t>
        </is>
      </c>
      <c r="BM163" s="103" t="n"/>
      <c r="BN163" s="103" t="n"/>
      <c r="BO163" s="103" t="n"/>
      <c r="BP163" s="107" t="n"/>
      <c r="BQ163" s="2" t="n"/>
      <c r="BR163" s="2" t="n"/>
      <c r="BS163" s="2" t="n"/>
      <c r="BT163" s="2" t="n"/>
      <c r="BU163" s="2" t="n"/>
      <c r="BV163" s="2" t="n"/>
    </row>
    <row r="164">
      <c r="A164" s="102" t="inlineStr">
        <is>
          <t>БПК-19</t>
        </is>
      </c>
      <c r="B164" s="103" t="n"/>
      <c r="C164" s="103" t="n"/>
      <c r="D164" s="104" t="n"/>
      <c r="E164" s="1433" t="inlineStr">
        <is>
          <t>Применять основные методы защиты населения от влияния негативных факторов антропогенного, техногенного,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64" s="103" t="n"/>
      <c r="G164" s="103" t="n"/>
      <c r="H164" s="103" t="n"/>
      <c r="I164" s="103" t="n"/>
      <c r="J164" s="103" t="n"/>
      <c r="K164" s="103" t="n"/>
      <c r="L164" s="103" t="n"/>
      <c r="M164" s="103" t="n"/>
      <c r="N164" s="103" t="n"/>
      <c r="O164" s="103" t="n"/>
      <c r="P164" s="103" t="n"/>
      <c r="Q164" s="103" t="n"/>
      <c r="R164" s="103" t="n"/>
      <c r="S164" s="103" t="n"/>
      <c r="T164" s="103" t="n"/>
      <c r="U164" s="103" t="n"/>
      <c r="V164" s="103" t="n"/>
      <c r="W164" s="103" t="n"/>
      <c r="X164" s="103" t="n"/>
      <c r="Y164" s="103" t="n"/>
      <c r="Z164" s="103" t="n"/>
      <c r="AA164" s="103" t="n"/>
      <c r="AB164" s="103" t="n"/>
      <c r="AC164" s="103" t="n"/>
      <c r="AD164" s="103" t="n"/>
      <c r="AE164" s="103" t="n"/>
      <c r="AF164" s="103" t="n"/>
      <c r="AG164" s="103" t="n"/>
      <c r="AH164" s="103" t="n"/>
      <c r="AI164" s="103" t="n"/>
      <c r="AJ164" s="103" t="n"/>
      <c r="AK164" s="103" t="n"/>
      <c r="AL164" s="103" t="n"/>
      <c r="AM164" s="103" t="n"/>
      <c r="AN164" s="103" t="n"/>
      <c r="AO164" s="103" t="n"/>
      <c r="AP164" s="103" t="n"/>
      <c r="AQ164" s="103" t="n"/>
      <c r="AR164" s="103" t="n"/>
      <c r="AS164" s="103" t="n"/>
      <c r="AT164" s="103" t="n"/>
      <c r="AU164" s="103" t="n"/>
      <c r="AV164" s="103" t="n"/>
      <c r="AW164" s="103" t="n"/>
      <c r="AX164" s="103" t="n"/>
      <c r="AY164" s="103" t="n"/>
      <c r="AZ164" s="103" t="n"/>
      <c r="BA164" s="103" t="n"/>
      <c r="BB164" s="103" t="n"/>
      <c r="BC164" s="103" t="n"/>
      <c r="BD164" s="103" t="n"/>
      <c r="BE164" s="103" t="n"/>
      <c r="BF164" s="103" t="n"/>
      <c r="BG164" s="103" t="n"/>
      <c r="BH164" s="103" t="n"/>
      <c r="BI164" s="103" t="n"/>
      <c r="BJ164" s="103" t="n"/>
      <c r="BK164" s="104" t="n"/>
      <c r="BL164" s="1421" t="inlineStr">
        <is>
          <t>1.7.1</t>
        </is>
      </c>
      <c r="BM164" s="103" t="n"/>
      <c r="BN164" s="103" t="n"/>
      <c r="BO164" s="103" t="n"/>
      <c r="BP164" s="107" t="n"/>
      <c r="BQ164" s="2" t="n"/>
      <c r="BR164" s="2" t="n"/>
      <c r="BS164" s="2" t="n"/>
      <c r="BT164" s="2" t="n"/>
      <c r="BU164" s="2" t="n"/>
      <c r="BV164" s="2" t="n"/>
    </row>
    <row r="165">
      <c r="A165" s="102" t="inlineStr">
        <is>
          <t>БПК-20</t>
        </is>
      </c>
      <c r="B165" s="103" t="n"/>
      <c r="C165" s="103" t="n"/>
      <c r="D165" s="104" t="n"/>
      <c r="E165" s="1433" t="inlineStr">
        <is>
          <t>Оценивать уровень воздействия объектов химической технологии на окружающую среду и разрабатывать мероприятия по его снижению</t>
        </is>
      </c>
      <c r="F165" s="103" t="n"/>
      <c r="G165" s="103" t="n"/>
      <c r="H165" s="103" t="n"/>
      <c r="I165" s="103" t="n"/>
      <c r="J165" s="103" t="n"/>
      <c r="K165" s="103" t="n"/>
      <c r="L165" s="103" t="n"/>
      <c r="M165" s="103" t="n"/>
      <c r="N165" s="103" t="n"/>
      <c r="O165" s="103" t="n"/>
      <c r="P165" s="103" t="n"/>
      <c r="Q165" s="103" t="n"/>
      <c r="R165" s="103" t="n"/>
      <c r="S165" s="103" t="n"/>
      <c r="T165" s="103" t="n"/>
      <c r="U165" s="103" t="n"/>
      <c r="V165" s="103" t="n"/>
      <c r="W165" s="103" t="n"/>
      <c r="X165" s="103" t="n"/>
      <c r="Y165" s="103" t="n"/>
      <c r="Z165" s="103" t="n"/>
      <c r="AA165" s="103" t="n"/>
      <c r="AB165" s="103" t="n"/>
      <c r="AC165" s="103" t="n"/>
      <c r="AD165" s="103" t="n"/>
      <c r="AE165" s="103" t="n"/>
      <c r="AF165" s="103" t="n"/>
      <c r="AG165" s="103" t="n"/>
      <c r="AH165" s="103" t="n"/>
      <c r="AI165" s="103" t="n"/>
      <c r="AJ165" s="103" t="n"/>
      <c r="AK165" s="103" t="n"/>
      <c r="AL165" s="103" t="n"/>
      <c r="AM165" s="103" t="n"/>
      <c r="AN165" s="103" t="n"/>
      <c r="AO165" s="103" t="n"/>
      <c r="AP165" s="103" t="n"/>
      <c r="AQ165" s="103" t="n"/>
      <c r="AR165" s="103" t="n"/>
      <c r="AS165" s="103" t="n"/>
      <c r="AT165" s="103" t="n"/>
      <c r="AU165" s="103" t="n"/>
      <c r="AV165" s="103" t="n"/>
      <c r="AW165" s="103" t="n"/>
      <c r="AX165" s="103" t="n"/>
      <c r="AY165" s="103" t="n"/>
      <c r="AZ165" s="103" t="n"/>
      <c r="BA165" s="103" t="n"/>
      <c r="BB165" s="103" t="n"/>
      <c r="BC165" s="103" t="n"/>
      <c r="BD165" s="103" t="n"/>
      <c r="BE165" s="103" t="n"/>
      <c r="BF165" s="103" t="n"/>
      <c r="BG165" s="103" t="n"/>
      <c r="BH165" s="103" t="n"/>
      <c r="BI165" s="103" t="n"/>
      <c r="BJ165" s="103" t="n"/>
      <c r="BK165" s="104" t="n"/>
      <c r="BL165" s="1421" t="inlineStr">
        <is>
          <t>1.7.2</t>
        </is>
      </c>
      <c r="BM165" s="103" t="n"/>
      <c r="BN165" s="103" t="n"/>
      <c r="BO165" s="103" t="n"/>
      <c r="BP165" s="107" t="n"/>
      <c r="BQ165" s="2" t="n"/>
      <c r="BR165" s="2" t="n"/>
      <c r="BS165" s="2" t="n"/>
      <c r="BT165" s="2" t="n"/>
      <c r="BU165" s="2" t="n"/>
      <c r="BV165" s="2" t="n"/>
    </row>
    <row r="166">
      <c r="A166" s="102" t="inlineStr">
        <is>
          <t>БПК-21</t>
        </is>
      </c>
      <c r="B166" s="103" t="n"/>
      <c r="C166" s="103" t="n"/>
      <c r="D166" s="104" t="n"/>
      <c r="E166" s="1433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66" s="103" t="n"/>
      <c r="G166" s="103" t="n"/>
      <c r="H166" s="103" t="n"/>
      <c r="I166" s="103" t="n"/>
      <c r="J166" s="103" t="n"/>
      <c r="K166" s="103" t="n"/>
      <c r="L166" s="103" t="n"/>
      <c r="M166" s="103" t="n"/>
      <c r="N166" s="103" t="n"/>
      <c r="O166" s="103" t="n"/>
      <c r="P166" s="103" t="n"/>
      <c r="Q166" s="103" t="n"/>
      <c r="R166" s="103" t="n"/>
      <c r="S166" s="103" t="n"/>
      <c r="T166" s="103" t="n"/>
      <c r="U166" s="103" t="n"/>
      <c r="V166" s="103" t="n"/>
      <c r="W166" s="103" t="n"/>
      <c r="X166" s="103" t="n"/>
      <c r="Y166" s="103" t="n"/>
      <c r="Z166" s="103" t="n"/>
      <c r="AA166" s="103" t="n"/>
      <c r="AB166" s="103" t="n"/>
      <c r="AC166" s="103" t="n"/>
      <c r="AD166" s="103" t="n"/>
      <c r="AE166" s="103" t="n"/>
      <c r="AF166" s="103" t="n"/>
      <c r="AG166" s="103" t="n"/>
      <c r="AH166" s="103" t="n"/>
      <c r="AI166" s="103" t="n"/>
      <c r="AJ166" s="103" t="n"/>
      <c r="AK166" s="103" t="n"/>
      <c r="AL166" s="103" t="n"/>
      <c r="AM166" s="103" t="n"/>
      <c r="AN166" s="103" t="n"/>
      <c r="AO166" s="103" t="n"/>
      <c r="AP166" s="103" t="n"/>
      <c r="AQ166" s="103" t="n"/>
      <c r="AR166" s="103" t="n"/>
      <c r="AS166" s="103" t="n"/>
      <c r="AT166" s="103" t="n"/>
      <c r="AU166" s="103" t="n"/>
      <c r="AV166" s="103" t="n"/>
      <c r="AW166" s="103" t="n"/>
      <c r="AX166" s="103" t="n"/>
      <c r="AY166" s="103" t="n"/>
      <c r="AZ166" s="103" t="n"/>
      <c r="BA166" s="103" t="n"/>
      <c r="BB166" s="103" t="n"/>
      <c r="BC166" s="103" t="n"/>
      <c r="BD166" s="103" t="n"/>
      <c r="BE166" s="103" t="n"/>
      <c r="BF166" s="103" t="n"/>
      <c r="BG166" s="103" t="n"/>
      <c r="BH166" s="103" t="n"/>
      <c r="BI166" s="103" t="n"/>
      <c r="BJ166" s="103" t="n"/>
      <c r="BK166" s="104" t="n"/>
      <c r="BL166" s="1421" t="inlineStr">
        <is>
          <t>1.7.3</t>
        </is>
      </c>
      <c r="BM166" s="103" t="n"/>
      <c r="BN166" s="103" t="n"/>
      <c r="BO166" s="103" t="n"/>
      <c r="BP166" s="107" t="n"/>
      <c r="BQ166" s="2" t="n"/>
      <c r="BR166" s="2" t="n"/>
      <c r="BS166" s="2" t="n"/>
      <c r="BT166" s="2" t="n"/>
      <c r="BU166" s="2" t="n"/>
      <c r="BV166" s="2" t="n"/>
    </row>
    <row r="167">
      <c r="A167" s="102" t="inlineStr">
        <is>
          <t>СК-1</t>
        </is>
      </c>
      <c r="B167" s="103" t="n"/>
      <c r="C167" s="103" t="n"/>
      <c r="D167" s="104" t="n"/>
      <c r="E167" s="1433" t="inlineStr">
        <is>
          <t>Владеть принципами организации современного производства, предлагать способы решения проблем экономического характера и оценивать ожидаемые результаты</t>
        </is>
      </c>
      <c r="F167" s="103" t="n"/>
      <c r="G167" s="103" t="n"/>
      <c r="H167" s="103" t="n"/>
      <c r="I167" s="103" t="n"/>
      <c r="J167" s="103" t="n"/>
      <c r="K167" s="103" t="n"/>
      <c r="L167" s="103" t="n"/>
      <c r="M167" s="103" t="n"/>
      <c r="N167" s="103" t="n"/>
      <c r="O167" s="103" t="n"/>
      <c r="P167" s="103" t="n"/>
      <c r="Q167" s="103" t="n"/>
      <c r="R167" s="103" t="n"/>
      <c r="S167" s="103" t="n"/>
      <c r="T167" s="103" t="n"/>
      <c r="U167" s="103" t="n"/>
      <c r="V167" s="103" t="n"/>
      <c r="W167" s="103" t="n"/>
      <c r="X167" s="103" t="n"/>
      <c r="Y167" s="103" t="n"/>
      <c r="Z167" s="103" t="n"/>
      <c r="AA167" s="103" t="n"/>
      <c r="AB167" s="103" t="n"/>
      <c r="AC167" s="103" t="n"/>
      <c r="AD167" s="103" t="n"/>
      <c r="AE167" s="103" t="n"/>
      <c r="AF167" s="103" t="n"/>
      <c r="AG167" s="103" t="n"/>
      <c r="AH167" s="103" t="n"/>
      <c r="AI167" s="103" t="n"/>
      <c r="AJ167" s="103" t="n"/>
      <c r="AK167" s="103" t="n"/>
      <c r="AL167" s="103" t="n"/>
      <c r="AM167" s="103" t="n"/>
      <c r="AN167" s="103" t="n"/>
      <c r="AO167" s="103" t="n"/>
      <c r="AP167" s="103" t="n"/>
      <c r="AQ167" s="103" t="n"/>
      <c r="AR167" s="103" t="n"/>
      <c r="AS167" s="103" t="n"/>
      <c r="AT167" s="103" t="n"/>
      <c r="AU167" s="103" t="n"/>
      <c r="AV167" s="103" t="n"/>
      <c r="AW167" s="103" t="n"/>
      <c r="AX167" s="103" t="n"/>
      <c r="AY167" s="103" t="n"/>
      <c r="AZ167" s="103" t="n"/>
      <c r="BA167" s="103" t="n"/>
      <c r="BB167" s="103" t="n"/>
      <c r="BC167" s="103" t="n"/>
      <c r="BD167" s="103" t="n"/>
      <c r="BE167" s="103" t="n"/>
      <c r="BF167" s="103" t="n"/>
      <c r="BG167" s="103" t="n"/>
      <c r="BH167" s="103" t="n"/>
      <c r="BI167" s="103" t="n"/>
      <c r="BJ167" s="103" t="n"/>
      <c r="BK167" s="104" t="n"/>
      <c r="BL167" s="1421" t="inlineStr">
        <is>
          <t>2.2.2</t>
        </is>
      </c>
      <c r="BM167" s="103" t="n"/>
      <c r="BN167" s="103" t="n"/>
      <c r="BO167" s="103" t="n"/>
      <c r="BP167" s="107" t="n"/>
      <c r="BQ167" s="2" t="n"/>
      <c r="BR167" s="2" t="n"/>
      <c r="BS167" s="2" t="n"/>
      <c r="BT167" s="2" t="n"/>
      <c r="BU167" s="2" t="n"/>
      <c r="BV167" s="2" t="n"/>
    </row>
    <row r="168">
      <c r="A168" s="102" t="inlineStr">
        <is>
          <t>СК-2</t>
        </is>
      </c>
      <c r="B168" s="103" t="n"/>
      <c r="C168" s="103" t="n"/>
      <c r="D168" s="104" t="n"/>
      <c r="E168" s="1433" t="inlineStr">
        <is>
          <t>Анализировать рыночную ситуацию, прогнозировать спрос и разрабатывать стратегию маркетинга для издательской продукции</t>
        </is>
      </c>
      <c r="F168" s="103" t="n"/>
      <c r="G168" s="103" t="n"/>
      <c r="H168" s="103" t="n"/>
      <c r="I168" s="103" t="n"/>
      <c r="J168" s="103" t="n"/>
      <c r="K168" s="103" t="n"/>
      <c r="L168" s="103" t="n"/>
      <c r="M168" s="103" t="n"/>
      <c r="N168" s="103" t="n"/>
      <c r="O168" s="103" t="n"/>
      <c r="P168" s="103" t="n"/>
      <c r="Q168" s="103" t="n"/>
      <c r="R168" s="103" t="n"/>
      <c r="S168" s="103" t="n"/>
      <c r="T168" s="103" t="n"/>
      <c r="U168" s="103" t="n"/>
      <c r="V168" s="103" t="n"/>
      <c r="W168" s="103" t="n"/>
      <c r="X168" s="103" t="n"/>
      <c r="Y168" s="103" t="n"/>
      <c r="Z168" s="103" t="n"/>
      <c r="AA168" s="103" t="n"/>
      <c r="AB168" s="103" t="n"/>
      <c r="AC168" s="103" t="n"/>
      <c r="AD168" s="103" t="n"/>
      <c r="AE168" s="103" t="n"/>
      <c r="AF168" s="103" t="n"/>
      <c r="AG168" s="103" t="n"/>
      <c r="AH168" s="103" t="n"/>
      <c r="AI168" s="103" t="n"/>
      <c r="AJ168" s="103" t="n"/>
      <c r="AK168" s="103" t="n"/>
      <c r="AL168" s="103" t="n"/>
      <c r="AM168" s="103" t="n"/>
      <c r="AN168" s="103" t="n"/>
      <c r="AO168" s="103" t="n"/>
      <c r="AP168" s="103" t="n"/>
      <c r="AQ168" s="103" t="n"/>
      <c r="AR168" s="103" t="n"/>
      <c r="AS168" s="103" t="n"/>
      <c r="AT168" s="103" t="n"/>
      <c r="AU168" s="103" t="n"/>
      <c r="AV168" s="103" t="n"/>
      <c r="AW168" s="103" t="n"/>
      <c r="AX168" s="103" t="n"/>
      <c r="AY168" s="103" t="n"/>
      <c r="AZ168" s="103" t="n"/>
      <c r="BA168" s="103" t="n"/>
      <c r="BB168" s="103" t="n"/>
      <c r="BC168" s="103" t="n"/>
      <c r="BD168" s="103" t="n"/>
      <c r="BE168" s="103" t="n"/>
      <c r="BF168" s="103" t="n"/>
      <c r="BG168" s="103" t="n"/>
      <c r="BH168" s="103" t="n"/>
      <c r="BI168" s="103" t="n"/>
      <c r="BJ168" s="103" t="n"/>
      <c r="BK168" s="104" t="n"/>
      <c r="BL168" s="1421" t="inlineStr">
        <is>
          <t>2.2.1</t>
        </is>
      </c>
      <c r="BM168" s="103" t="n"/>
      <c r="BN168" s="103" t="n"/>
      <c r="BO168" s="103" t="n"/>
      <c r="BP168" s="107" t="n"/>
      <c r="BQ168" s="2" t="n"/>
      <c r="BR168" s="2" t="n"/>
      <c r="BS168" s="2" t="n"/>
      <c r="BT168" s="2" t="n"/>
      <c r="BU168" s="2" t="n"/>
      <c r="BV168" s="2" t="n"/>
    </row>
    <row r="169">
      <c r="A169" s="102" t="inlineStr">
        <is>
          <t>СК-3</t>
        </is>
      </c>
      <c r="B169" s="103" t="n"/>
      <c r="C169" s="103" t="n"/>
      <c r="D169" s="104" t="n"/>
      <c r="E169" s="1433" t="inlineStr">
        <is>
          <t>Анализировать наличие, изменение и эффективность использования ресурсов, результативность работы предприятия, принимать оптимальные управленческие решения и прогнозировать их последствия для издательства</t>
        </is>
      </c>
      <c r="F169" s="103" t="n"/>
      <c r="G169" s="103" t="n"/>
      <c r="H169" s="103" t="n"/>
      <c r="I169" s="103" t="n"/>
      <c r="J169" s="103" t="n"/>
      <c r="K169" s="103" t="n"/>
      <c r="L169" s="103" t="n"/>
      <c r="M169" s="103" t="n"/>
      <c r="N169" s="103" t="n"/>
      <c r="O169" s="103" t="n"/>
      <c r="P169" s="103" t="n"/>
      <c r="Q169" s="103" t="n"/>
      <c r="R169" s="103" t="n"/>
      <c r="S169" s="103" t="n"/>
      <c r="T169" s="103" t="n"/>
      <c r="U169" s="103" t="n"/>
      <c r="V169" s="103" t="n"/>
      <c r="W169" s="103" t="n"/>
      <c r="X169" s="103" t="n"/>
      <c r="Y169" s="103" t="n"/>
      <c r="Z169" s="103" t="n"/>
      <c r="AA169" s="103" t="n"/>
      <c r="AB169" s="103" t="n"/>
      <c r="AC169" s="103" t="n"/>
      <c r="AD169" s="103" t="n"/>
      <c r="AE169" s="103" t="n"/>
      <c r="AF169" s="103" t="n"/>
      <c r="AG169" s="103" t="n"/>
      <c r="AH169" s="103" t="n"/>
      <c r="AI169" s="103" t="n"/>
      <c r="AJ169" s="103" t="n"/>
      <c r="AK169" s="103" t="n"/>
      <c r="AL169" s="103" t="n"/>
      <c r="AM169" s="103" t="n"/>
      <c r="AN169" s="103" t="n"/>
      <c r="AO169" s="103" t="n"/>
      <c r="AP169" s="103" t="n"/>
      <c r="AQ169" s="103" t="n"/>
      <c r="AR169" s="103" t="n"/>
      <c r="AS169" s="103" t="n"/>
      <c r="AT169" s="103" t="n"/>
      <c r="AU169" s="103" t="n"/>
      <c r="AV169" s="103" t="n"/>
      <c r="AW169" s="103" t="n"/>
      <c r="AX169" s="103" t="n"/>
      <c r="AY169" s="103" t="n"/>
      <c r="AZ169" s="103" t="n"/>
      <c r="BA169" s="103" t="n"/>
      <c r="BB169" s="103" t="n"/>
      <c r="BC169" s="103" t="n"/>
      <c r="BD169" s="103" t="n"/>
      <c r="BE169" s="103" t="n"/>
      <c r="BF169" s="103" t="n"/>
      <c r="BG169" s="103" t="n"/>
      <c r="BH169" s="103" t="n"/>
      <c r="BI169" s="103" t="n"/>
      <c r="BJ169" s="103" t="n"/>
      <c r="BK169" s="104" t="n"/>
      <c r="BL169" s="1421" t="inlineStr">
        <is>
          <t>2.2.3, 2.2.4</t>
        </is>
      </c>
      <c r="BM169" s="103" t="n"/>
      <c r="BN169" s="103" t="n"/>
      <c r="BO169" s="103" t="n"/>
      <c r="BP169" s="107" t="n"/>
      <c r="BQ169" s="2" t="n"/>
      <c r="BR169" s="2" t="n"/>
      <c r="BS169" s="2" t="n"/>
      <c r="BT169" s="2" t="n"/>
      <c r="BU169" s="2" t="n"/>
      <c r="BV169" s="2" t="n"/>
    </row>
    <row r="170">
      <c r="A170" s="102" t="inlineStr">
        <is>
          <t>СК-4</t>
        </is>
      </c>
      <c r="B170" s="103" t="n"/>
      <c r="C170" s="103" t="n"/>
      <c r="D170" s="104" t="n"/>
      <c r="E170" s="1433" t="inlineStr">
        <is>
          <t>Владеть правовыми основами издательского дела, применять нормативные правовые знания для осуществления хозяйственной деятельности издательства</t>
        </is>
      </c>
      <c r="F170" s="103" t="n"/>
      <c r="G170" s="103" t="n"/>
      <c r="H170" s="103" t="n"/>
      <c r="I170" s="103" t="n"/>
      <c r="J170" s="103" t="n"/>
      <c r="K170" s="103" t="n"/>
      <c r="L170" s="103" t="n"/>
      <c r="M170" s="103" t="n"/>
      <c r="N170" s="103" t="n"/>
      <c r="O170" s="103" t="n"/>
      <c r="P170" s="103" t="n"/>
      <c r="Q170" s="103" t="n"/>
      <c r="R170" s="103" t="n"/>
      <c r="S170" s="103" t="n"/>
      <c r="T170" s="103" t="n"/>
      <c r="U170" s="103" t="n"/>
      <c r="V170" s="103" t="n"/>
      <c r="W170" s="103" t="n"/>
      <c r="X170" s="103" t="n"/>
      <c r="Y170" s="103" t="n"/>
      <c r="Z170" s="103" t="n"/>
      <c r="AA170" s="103" t="n"/>
      <c r="AB170" s="103" t="n"/>
      <c r="AC170" s="103" t="n"/>
      <c r="AD170" s="103" t="n"/>
      <c r="AE170" s="103" t="n"/>
      <c r="AF170" s="103" t="n"/>
      <c r="AG170" s="103" t="n"/>
      <c r="AH170" s="103" t="n"/>
      <c r="AI170" s="103" t="n"/>
      <c r="AJ170" s="103" t="n"/>
      <c r="AK170" s="103" t="n"/>
      <c r="AL170" s="103" t="n"/>
      <c r="AM170" s="103" t="n"/>
      <c r="AN170" s="103" t="n"/>
      <c r="AO170" s="103" t="n"/>
      <c r="AP170" s="103" t="n"/>
      <c r="AQ170" s="103" t="n"/>
      <c r="AR170" s="103" t="n"/>
      <c r="AS170" s="103" t="n"/>
      <c r="AT170" s="103" t="n"/>
      <c r="AU170" s="103" t="n"/>
      <c r="AV170" s="103" t="n"/>
      <c r="AW170" s="103" t="n"/>
      <c r="AX170" s="103" t="n"/>
      <c r="AY170" s="103" t="n"/>
      <c r="AZ170" s="103" t="n"/>
      <c r="BA170" s="103" t="n"/>
      <c r="BB170" s="103" t="n"/>
      <c r="BC170" s="103" t="n"/>
      <c r="BD170" s="103" t="n"/>
      <c r="BE170" s="103" t="n"/>
      <c r="BF170" s="103" t="n"/>
      <c r="BG170" s="103" t="n"/>
      <c r="BH170" s="103" t="n"/>
      <c r="BI170" s="103" t="n"/>
      <c r="BJ170" s="103" t="n"/>
      <c r="BK170" s="104" t="n"/>
      <c r="BL170" s="1421" t="inlineStr">
        <is>
          <t>2.2.5</t>
        </is>
      </c>
      <c r="BM170" s="103" t="n"/>
      <c r="BN170" s="103" t="n"/>
      <c r="BO170" s="103" t="n"/>
      <c r="BP170" s="107" t="n"/>
      <c r="BQ170" s="2" t="n"/>
      <c r="BR170" s="2" t="n"/>
      <c r="BS170" s="2" t="n"/>
      <c r="BT170" s="2" t="n"/>
      <c r="BU170" s="2" t="n"/>
      <c r="BV170" s="2" t="n"/>
    </row>
    <row r="171">
      <c r="A171" s="102" t="inlineStr">
        <is>
          <t>СК-5</t>
        </is>
      </c>
      <c r="B171" s="103" t="n"/>
      <c r="C171" s="103" t="n"/>
      <c r="D171" s="104" t="n"/>
      <c r="E171" s="1433" t="inlineStr">
        <is>
          <t>Владеть основами дизайна издательской продукции</t>
        </is>
      </c>
      <c r="F171" s="103" t="n"/>
      <c r="G171" s="103" t="n"/>
      <c r="H171" s="103" t="n"/>
      <c r="I171" s="103" t="n"/>
      <c r="J171" s="103" t="n"/>
      <c r="K171" s="103" t="n"/>
      <c r="L171" s="103" t="n"/>
      <c r="M171" s="103" t="n"/>
      <c r="N171" s="103" t="n"/>
      <c r="O171" s="103" t="n"/>
      <c r="P171" s="103" t="n"/>
      <c r="Q171" s="103" t="n"/>
      <c r="R171" s="103" t="n"/>
      <c r="S171" s="103" t="n"/>
      <c r="T171" s="103" t="n"/>
      <c r="U171" s="103" t="n"/>
      <c r="V171" s="103" t="n"/>
      <c r="W171" s="103" t="n"/>
      <c r="X171" s="103" t="n"/>
      <c r="Y171" s="103" t="n"/>
      <c r="Z171" s="103" t="n"/>
      <c r="AA171" s="103" t="n"/>
      <c r="AB171" s="103" t="n"/>
      <c r="AC171" s="103" t="n"/>
      <c r="AD171" s="103" t="n"/>
      <c r="AE171" s="103" t="n"/>
      <c r="AF171" s="103" t="n"/>
      <c r="AG171" s="103" t="n"/>
      <c r="AH171" s="103" t="n"/>
      <c r="AI171" s="103" t="n"/>
      <c r="AJ171" s="103" t="n"/>
      <c r="AK171" s="103" t="n"/>
      <c r="AL171" s="103" t="n"/>
      <c r="AM171" s="103" t="n"/>
      <c r="AN171" s="103" t="n"/>
      <c r="AO171" s="103" t="n"/>
      <c r="AP171" s="103" t="n"/>
      <c r="AQ171" s="103" t="n"/>
      <c r="AR171" s="103" t="n"/>
      <c r="AS171" s="103" t="n"/>
      <c r="AT171" s="103" t="n"/>
      <c r="AU171" s="103" t="n"/>
      <c r="AV171" s="103" t="n"/>
      <c r="AW171" s="103" t="n"/>
      <c r="AX171" s="103" t="n"/>
      <c r="AY171" s="103" t="n"/>
      <c r="AZ171" s="103" t="n"/>
      <c r="BA171" s="103" t="n"/>
      <c r="BB171" s="103" t="n"/>
      <c r="BC171" s="103" t="n"/>
      <c r="BD171" s="103" t="n"/>
      <c r="BE171" s="103" t="n"/>
      <c r="BF171" s="103" t="n"/>
      <c r="BG171" s="103" t="n"/>
      <c r="BH171" s="103" t="n"/>
      <c r="BI171" s="103" t="n"/>
      <c r="BJ171" s="103" t="n"/>
      <c r="BK171" s="104" t="n"/>
      <c r="BL171" s="1421" t="inlineStr">
        <is>
          <t>2.3.1</t>
        </is>
      </c>
      <c r="BM171" s="103" t="n"/>
      <c r="BN171" s="103" t="n"/>
      <c r="BO171" s="103" t="n"/>
      <c r="BP171" s="107" t="n"/>
      <c r="BQ171" s="2" t="n"/>
      <c r="BR171" s="2" t="n"/>
      <c r="BS171" s="2" t="n"/>
      <c r="BT171" s="2" t="n"/>
      <c r="BU171" s="2" t="n"/>
      <c r="BV171" s="2" t="n"/>
    </row>
    <row r="172">
      <c r="A172" s="102" t="inlineStr">
        <is>
          <t>СК-6</t>
        </is>
      </c>
      <c r="B172" s="103" t="n"/>
      <c r="C172" s="103" t="n"/>
      <c r="D172" s="104" t="n"/>
      <c r="E172" s="1433" t="inlineStr">
        <is>
          <t xml:space="preserve">Использовать знания по основам применения цветовых пространств, их преобразований и расчета  для повышения качества продукции, понимать особенности задания и воспроизведения цветовых пространств средствами полиграфии                                                  </t>
        </is>
      </c>
      <c r="F172" s="103" t="n"/>
      <c r="G172" s="103" t="n"/>
      <c r="H172" s="103" t="n"/>
      <c r="I172" s="103" t="n"/>
      <c r="J172" s="103" t="n"/>
      <c r="K172" s="103" t="n"/>
      <c r="L172" s="103" t="n"/>
      <c r="M172" s="103" t="n"/>
      <c r="N172" s="103" t="n"/>
      <c r="O172" s="103" t="n"/>
      <c r="P172" s="103" t="n"/>
      <c r="Q172" s="103" t="n"/>
      <c r="R172" s="103" t="n"/>
      <c r="S172" s="103" t="n"/>
      <c r="T172" s="103" t="n"/>
      <c r="U172" s="103" t="n"/>
      <c r="V172" s="103" t="n"/>
      <c r="W172" s="103" t="n"/>
      <c r="X172" s="103" t="n"/>
      <c r="Y172" s="103" t="n"/>
      <c r="Z172" s="103" t="n"/>
      <c r="AA172" s="103" t="n"/>
      <c r="AB172" s="103" t="n"/>
      <c r="AC172" s="103" t="n"/>
      <c r="AD172" s="103" t="n"/>
      <c r="AE172" s="103" t="n"/>
      <c r="AF172" s="103" t="n"/>
      <c r="AG172" s="103" t="n"/>
      <c r="AH172" s="103" t="n"/>
      <c r="AI172" s="103" t="n"/>
      <c r="AJ172" s="103" t="n"/>
      <c r="AK172" s="103" t="n"/>
      <c r="AL172" s="103" t="n"/>
      <c r="AM172" s="103" t="n"/>
      <c r="AN172" s="103" t="n"/>
      <c r="AO172" s="103" t="n"/>
      <c r="AP172" s="103" t="n"/>
      <c r="AQ172" s="103" t="n"/>
      <c r="AR172" s="103" t="n"/>
      <c r="AS172" s="103" t="n"/>
      <c r="AT172" s="103" t="n"/>
      <c r="AU172" s="103" t="n"/>
      <c r="AV172" s="103" t="n"/>
      <c r="AW172" s="103" t="n"/>
      <c r="AX172" s="103" t="n"/>
      <c r="AY172" s="103" t="n"/>
      <c r="AZ172" s="103" t="n"/>
      <c r="BA172" s="103" t="n"/>
      <c r="BB172" s="103" t="n"/>
      <c r="BC172" s="103" t="n"/>
      <c r="BD172" s="103" t="n"/>
      <c r="BE172" s="103" t="n"/>
      <c r="BF172" s="103" t="n"/>
      <c r="BG172" s="103" t="n"/>
      <c r="BH172" s="103" t="n"/>
      <c r="BI172" s="103" t="n"/>
      <c r="BJ172" s="103" t="n"/>
      <c r="BK172" s="104" t="n"/>
      <c r="BL172" s="1421" t="inlineStr">
        <is>
          <t>2.3.2, 2.3.3</t>
        </is>
      </c>
      <c r="BM172" s="103" t="n"/>
      <c r="BN172" s="103" t="n"/>
      <c r="BO172" s="103" t="n"/>
      <c r="BP172" s="107" t="n"/>
      <c r="BQ172" s="2" t="n"/>
      <c r="BR172" s="2" t="n"/>
      <c r="BS172" s="2" t="n"/>
      <c r="BT172" s="2" t="n"/>
      <c r="BU172" s="2" t="n"/>
      <c r="BV172" s="2" t="n"/>
    </row>
    <row r="173">
      <c r="A173" s="102" t="inlineStr">
        <is>
          <t>СК-7</t>
        </is>
      </c>
      <c r="B173" s="103" t="n"/>
      <c r="C173" s="103" t="n"/>
      <c r="D173" s="104" t="n"/>
      <c r="E173" s="1433" t="inlineStr">
        <is>
          <t>Владеть основами веб-дизайна, разрабатывать мультимедийные издания</t>
        </is>
      </c>
      <c r="F173" s="103" t="n"/>
      <c r="G173" s="103" t="n"/>
      <c r="H173" s="103" t="n"/>
      <c r="I173" s="103" t="n"/>
      <c r="J173" s="103" t="n"/>
      <c r="K173" s="103" t="n"/>
      <c r="L173" s="103" t="n"/>
      <c r="M173" s="103" t="n"/>
      <c r="N173" s="103" t="n"/>
      <c r="O173" s="103" t="n"/>
      <c r="P173" s="103" t="n"/>
      <c r="Q173" s="103" t="n"/>
      <c r="R173" s="103" t="n"/>
      <c r="S173" s="103" t="n"/>
      <c r="T173" s="103" t="n"/>
      <c r="U173" s="103" t="n"/>
      <c r="V173" s="103" t="n"/>
      <c r="W173" s="103" t="n"/>
      <c r="X173" s="103" t="n"/>
      <c r="Y173" s="103" t="n"/>
      <c r="Z173" s="103" t="n"/>
      <c r="AA173" s="103" t="n"/>
      <c r="AB173" s="103" t="n"/>
      <c r="AC173" s="103" t="n"/>
      <c r="AD173" s="103" t="n"/>
      <c r="AE173" s="103" t="n"/>
      <c r="AF173" s="103" t="n"/>
      <c r="AG173" s="103" t="n"/>
      <c r="AH173" s="103" t="n"/>
      <c r="AI173" s="103" t="n"/>
      <c r="AJ173" s="103" t="n"/>
      <c r="AK173" s="103" t="n"/>
      <c r="AL173" s="103" t="n"/>
      <c r="AM173" s="103" t="n"/>
      <c r="AN173" s="103" t="n"/>
      <c r="AO173" s="103" t="n"/>
      <c r="AP173" s="103" t="n"/>
      <c r="AQ173" s="103" t="n"/>
      <c r="AR173" s="103" t="n"/>
      <c r="AS173" s="103" t="n"/>
      <c r="AT173" s="103" t="n"/>
      <c r="AU173" s="103" t="n"/>
      <c r="AV173" s="103" t="n"/>
      <c r="AW173" s="103" t="n"/>
      <c r="AX173" s="103" t="n"/>
      <c r="AY173" s="103" t="n"/>
      <c r="AZ173" s="103" t="n"/>
      <c r="BA173" s="103" t="n"/>
      <c r="BB173" s="103" t="n"/>
      <c r="BC173" s="103" t="n"/>
      <c r="BD173" s="103" t="n"/>
      <c r="BE173" s="103" t="n"/>
      <c r="BF173" s="103" t="n"/>
      <c r="BG173" s="103" t="n"/>
      <c r="BH173" s="103" t="n"/>
      <c r="BI173" s="103" t="n"/>
      <c r="BJ173" s="103" t="n"/>
      <c r="BK173" s="104" t="n"/>
      <c r="BL173" s="1421" t="inlineStr">
        <is>
          <t>2.3.4, 2.3.5</t>
        </is>
      </c>
      <c r="BM173" s="103" t="n"/>
      <c r="BN173" s="103" t="n"/>
      <c r="BO173" s="103" t="n"/>
      <c r="BP173" s="107" t="n"/>
      <c r="BQ173" s="2" t="n"/>
      <c r="BR173" s="2" t="n"/>
      <c r="BS173" s="2" t="n"/>
      <c r="BT173" s="2" t="n"/>
      <c r="BU173" s="2" t="n"/>
      <c r="BV173" s="2" t="n"/>
    </row>
    <row r="174">
      <c r="A174" s="102" t="inlineStr">
        <is>
          <t>СК-8</t>
        </is>
      </c>
      <c r="B174" s="103" t="n"/>
      <c r="C174" s="103" t="n"/>
      <c r="D174" s="104" t="n"/>
      <c r="E174" s="1433" t="inlineStr">
        <is>
          <t>Владеть теоретическими и методическими основами разработки и художественно-технического оформления электронных СМИ</t>
        </is>
      </c>
      <c r="F174" s="103" t="n"/>
      <c r="G174" s="103" t="n"/>
      <c r="H174" s="103" t="n"/>
      <c r="I174" s="103" t="n"/>
      <c r="J174" s="103" t="n"/>
      <c r="K174" s="103" t="n"/>
      <c r="L174" s="103" t="n"/>
      <c r="M174" s="103" t="n"/>
      <c r="N174" s="103" t="n"/>
      <c r="O174" s="103" t="n"/>
      <c r="P174" s="103" t="n"/>
      <c r="Q174" s="103" t="n"/>
      <c r="R174" s="103" t="n"/>
      <c r="S174" s="103" t="n"/>
      <c r="T174" s="103" t="n"/>
      <c r="U174" s="103" t="n"/>
      <c r="V174" s="103" t="n"/>
      <c r="W174" s="103" t="n"/>
      <c r="X174" s="103" t="n"/>
      <c r="Y174" s="103" t="n"/>
      <c r="Z174" s="103" t="n"/>
      <c r="AA174" s="103" t="n"/>
      <c r="AB174" s="103" t="n"/>
      <c r="AC174" s="103" t="n"/>
      <c r="AD174" s="103" t="n"/>
      <c r="AE174" s="103" t="n"/>
      <c r="AF174" s="103" t="n"/>
      <c r="AG174" s="103" t="n"/>
      <c r="AH174" s="103" t="n"/>
      <c r="AI174" s="103" t="n"/>
      <c r="AJ174" s="103" t="n"/>
      <c r="AK174" s="103" t="n"/>
      <c r="AL174" s="103" t="n"/>
      <c r="AM174" s="103" t="n"/>
      <c r="AN174" s="103" t="n"/>
      <c r="AO174" s="103" t="n"/>
      <c r="AP174" s="103" t="n"/>
      <c r="AQ174" s="103" t="n"/>
      <c r="AR174" s="103" t="n"/>
      <c r="AS174" s="103" t="n"/>
      <c r="AT174" s="103" t="n"/>
      <c r="AU174" s="103" t="n"/>
      <c r="AV174" s="103" t="n"/>
      <c r="AW174" s="103" t="n"/>
      <c r="AX174" s="103" t="n"/>
      <c r="AY174" s="103" t="n"/>
      <c r="AZ174" s="103" t="n"/>
      <c r="BA174" s="103" t="n"/>
      <c r="BB174" s="103" t="n"/>
      <c r="BC174" s="103" t="n"/>
      <c r="BD174" s="103" t="n"/>
      <c r="BE174" s="103" t="n"/>
      <c r="BF174" s="103" t="n"/>
      <c r="BG174" s="103" t="n"/>
      <c r="BH174" s="103" t="n"/>
      <c r="BI174" s="103" t="n"/>
      <c r="BJ174" s="103" t="n"/>
      <c r="BK174" s="104" t="n"/>
      <c r="BL174" s="1421" t="inlineStr">
        <is>
          <t>2.3.6</t>
        </is>
      </c>
      <c r="BM174" s="103" t="n"/>
      <c r="BN174" s="103" t="n"/>
      <c r="BO174" s="103" t="n"/>
      <c r="BP174" s="107" t="n"/>
      <c r="BQ174" s="2" t="n"/>
      <c r="BR174" s="2" t="n"/>
      <c r="BS174" s="2" t="n"/>
      <c r="BT174" s="2" t="n"/>
      <c r="BU174" s="2" t="n"/>
      <c r="BV174" s="2" t="n"/>
    </row>
    <row r="175">
      <c r="A175" s="102" t="inlineStr">
        <is>
          <t>СК-9</t>
        </is>
      </c>
      <c r="B175" s="103" t="n"/>
      <c r="C175" s="103" t="n"/>
      <c r="D175" s="104" t="n"/>
      <c r="E175" s="1433" t="inlineStr">
        <is>
          <t>Владеть методами исторического познания и оценки роли книги в системе мировой материально-духовной культуры</t>
        </is>
      </c>
      <c r="F175" s="103" t="n"/>
      <c r="G175" s="103" t="n"/>
      <c r="H175" s="103" t="n"/>
      <c r="I175" s="103" t="n"/>
      <c r="J175" s="103" t="n"/>
      <c r="K175" s="103" t="n"/>
      <c r="L175" s="103" t="n"/>
      <c r="M175" s="103" t="n"/>
      <c r="N175" s="103" t="n"/>
      <c r="O175" s="103" t="n"/>
      <c r="P175" s="103" t="n"/>
      <c r="Q175" s="103" t="n"/>
      <c r="R175" s="103" t="n"/>
      <c r="S175" s="103" t="n"/>
      <c r="T175" s="103" t="n"/>
      <c r="U175" s="103" t="n"/>
      <c r="V175" s="103" t="n"/>
      <c r="W175" s="103" t="n"/>
      <c r="X175" s="103" t="n"/>
      <c r="Y175" s="103" t="n"/>
      <c r="Z175" s="103" t="n"/>
      <c r="AA175" s="103" t="n"/>
      <c r="AB175" s="103" t="n"/>
      <c r="AC175" s="103" t="n"/>
      <c r="AD175" s="103" t="n"/>
      <c r="AE175" s="103" t="n"/>
      <c r="AF175" s="103" t="n"/>
      <c r="AG175" s="103" t="n"/>
      <c r="AH175" s="103" t="n"/>
      <c r="AI175" s="103" t="n"/>
      <c r="AJ175" s="103" t="n"/>
      <c r="AK175" s="103" t="n"/>
      <c r="AL175" s="103" t="n"/>
      <c r="AM175" s="103" t="n"/>
      <c r="AN175" s="103" t="n"/>
      <c r="AO175" s="103" t="n"/>
      <c r="AP175" s="103" t="n"/>
      <c r="AQ175" s="103" t="n"/>
      <c r="AR175" s="103" t="n"/>
      <c r="AS175" s="103" t="n"/>
      <c r="AT175" s="103" t="n"/>
      <c r="AU175" s="103" t="n"/>
      <c r="AV175" s="103" t="n"/>
      <c r="AW175" s="103" t="n"/>
      <c r="AX175" s="103" t="n"/>
      <c r="AY175" s="103" t="n"/>
      <c r="AZ175" s="103" t="n"/>
      <c r="BA175" s="103" t="n"/>
      <c r="BB175" s="103" t="n"/>
      <c r="BC175" s="103" t="n"/>
      <c r="BD175" s="103" t="n"/>
      <c r="BE175" s="103" t="n"/>
      <c r="BF175" s="103" t="n"/>
      <c r="BG175" s="103" t="n"/>
      <c r="BH175" s="103" t="n"/>
      <c r="BI175" s="103" t="n"/>
      <c r="BJ175" s="103" t="n"/>
      <c r="BK175" s="104" t="n"/>
      <c r="BL175" s="1421" t="inlineStr">
        <is>
          <t>2.4.2</t>
        </is>
      </c>
      <c r="BM175" s="103" t="n"/>
      <c r="BN175" s="103" t="n"/>
      <c r="BO175" s="103" t="n"/>
      <c r="BP175" s="107" t="n"/>
      <c r="BQ175" s="2" t="n"/>
      <c r="BR175" s="2" t="n"/>
      <c r="BS175" s="2" t="n"/>
      <c r="BT175" s="2" t="n"/>
      <c r="BU175" s="2" t="n"/>
      <c r="BV175" s="2" t="n"/>
    </row>
    <row r="176">
      <c r="A176" s="102" t="inlineStr">
        <is>
          <t>СК-10</t>
        </is>
      </c>
      <c r="B176" s="103" t="n"/>
      <c r="C176" s="103" t="n"/>
      <c r="D176" s="104" t="n"/>
      <c r="E176" s="1433" t="inlineStr">
        <is>
          <t>Владеть способами подготовки и редактирования библиографии, понимать принципы работы библиотеки</t>
        </is>
      </c>
      <c r="F176" s="103" t="n"/>
      <c r="G176" s="103" t="n"/>
      <c r="H176" s="103" t="n"/>
      <c r="I176" s="103" t="n"/>
      <c r="J176" s="103" t="n"/>
      <c r="K176" s="103" t="n"/>
      <c r="L176" s="103" t="n"/>
      <c r="M176" s="103" t="n"/>
      <c r="N176" s="103" t="n"/>
      <c r="O176" s="103" t="n"/>
      <c r="P176" s="103" t="n"/>
      <c r="Q176" s="103" t="n"/>
      <c r="R176" s="103" t="n"/>
      <c r="S176" s="103" t="n"/>
      <c r="T176" s="103" t="n"/>
      <c r="U176" s="103" t="n"/>
      <c r="V176" s="103" t="n"/>
      <c r="W176" s="103" t="n"/>
      <c r="X176" s="103" t="n"/>
      <c r="Y176" s="103" t="n"/>
      <c r="Z176" s="103" t="n"/>
      <c r="AA176" s="103" t="n"/>
      <c r="AB176" s="103" t="n"/>
      <c r="AC176" s="103" t="n"/>
      <c r="AD176" s="103" t="n"/>
      <c r="AE176" s="103" t="n"/>
      <c r="AF176" s="103" t="n"/>
      <c r="AG176" s="103" t="n"/>
      <c r="AH176" s="103" t="n"/>
      <c r="AI176" s="103" t="n"/>
      <c r="AJ176" s="103" t="n"/>
      <c r="AK176" s="103" t="n"/>
      <c r="AL176" s="103" t="n"/>
      <c r="AM176" s="103" t="n"/>
      <c r="AN176" s="103" t="n"/>
      <c r="AO176" s="103" t="n"/>
      <c r="AP176" s="103" t="n"/>
      <c r="AQ176" s="103" t="n"/>
      <c r="AR176" s="103" t="n"/>
      <c r="AS176" s="103" t="n"/>
      <c r="AT176" s="103" t="n"/>
      <c r="AU176" s="103" t="n"/>
      <c r="AV176" s="103" t="n"/>
      <c r="AW176" s="103" t="n"/>
      <c r="AX176" s="103" t="n"/>
      <c r="AY176" s="103" t="n"/>
      <c r="AZ176" s="103" t="n"/>
      <c r="BA176" s="103" t="n"/>
      <c r="BB176" s="103" t="n"/>
      <c r="BC176" s="103" t="n"/>
      <c r="BD176" s="103" t="n"/>
      <c r="BE176" s="103" t="n"/>
      <c r="BF176" s="103" t="n"/>
      <c r="BG176" s="103" t="n"/>
      <c r="BH176" s="103" t="n"/>
      <c r="BI176" s="103" t="n"/>
      <c r="BJ176" s="103" t="n"/>
      <c r="BK176" s="104" t="n"/>
      <c r="BL176" s="1421" t="inlineStr">
        <is>
          <t>2.4.1</t>
        </is>
      </c>
      <c r="BM176" s="103" t="n"/>
      <c r="BN176" s="103" t="n"/>
      <c r="BO176" s="103" t="n"/>
      <c r="BP176" s="107" t="n"/>
      <c r="BQ176" s="2" t="n"/>
      <c r="BR176" s="2" t="n"/>
      <c r="BS176" s="2" t="n"/>
      <c r="BT176" s="2" t="n"/>
      <c r="BU176" s="2" t="n"/>
      <c r="BV176" s="2" t="n"/>
    </row>
    <row r="177">
      <c r="A177" s="102" t="inlineStr">
        <is>
          <t>СК-11</t>
        </is>
      </c>
      <c r="B177" s="103" t="n"/>
      <c r="C177" s="103" t="n"/>
      <c r="D177" s="104" t="n"/>
      <c r="E177" s="1433" t="inlineStr">
        <is>
          <t>Понимать процессы создания, рекламирования, распространения и использования произведений письменности и печати в обществе</t>
        </is>
      </c>
      <c r="F177" s="103" t="n"/>
      <c r="G177" s="103" t="n"/>
      <c r="H177" s="103" t="n"/>
      <c r="I177" s="103" t="n"/>
      <c r="J177" s="103" t="n"/>
      <c r="K177" s="103" t="n"/>
      <c r="L177" s="103" t="n"/>
      <c r="M177" s="103" t="n"/>
      <c r="N177" s="103" t="n"/>
      <c r="O177" s="103" t="n"/>
      <c r="P177" s="103" t="n"/>
      <c r="Q177" s="103" t="n"/>
      <c r="R177" s="103" t="n"/>
      <c r="S177" s="103" t="n"/>
      <c r="T177" s="103" t="n"/>
      <c r="U177" s="103" t="n"/>
      <c r="V177" s="103" t="n"/>
      <c r="W177" s="103" t="n"/>
      <c r="X177" s="103" t="n"/>
      <c r="Y177" s="103" t="n"/>
      <c r="Z177" s="103" t="n"/>
      <c r="AA177" s="103" t="n"/>
      <c r="AB177" s="103" t="n"/>
      <c r="AC177" s="103" t="n"/>
      <c r="AD177" s="103" t="n"/>
      <c r="AE177" s="103" t="n"/>
      <c r="AF177" s="103" t="n"/>
      <c r="AG177" s="103" t="n"/>
      <c r="AH177" s="103" t="n"/>
      <c r="AI177" s="103" t="n"/>
      <c r="AJ177" s="103" t="n"/>
      <c r="AK177" s="103" t="n"/>
      <c r="AL177" s="103" t="n"/>
      <c r="AM177" s="103" t="n"/>
      <c r="AN177" s="103" t="n"/>
      <c r="AO177" s="103" t="n"/>
      <c r="AP177" s="103" t="n"/>
      <c r="AQ177" s="103" t="n"/>
      <c r="AR177" s="103" t="n"/>
      <c r="AS177" s="103" t="n"/>
      <c r="AT177" s="103" t="n"/>
      <c r="AU177" s="103" t="n"/>
      <c r="AV177" s="103" t="n"/>
      <c r="AW177" s="103" t="n"/>
      <c r="AX177" s="103" t="n"/>
      <c r="AY177" s="103" t="n"/>
      <c r="AZ177" s="103" t="n"/>
      <c r="BA177" s="103" t="n"/>
      <c r="BB177" s="103" t="n"/>
      <c r="BC177" s="103" t="n"/>
      <c r="BD177" s="103" t="n"/>
      <c r="BE177" s="103" t="n"/>
      <c r="BF177" s="103" t="n"/>
      <c r="BG177" s="103" t="n"/>
      <c r="BH177" s="103" t="n"/>
      <c r="BI177" s="103" t="n"/>
      <c r="BJ177" s="103" t="n"/>
      <c r="BK177" s="104" t="n"/>
      <c r="BL177" s="1421" t="inlineStr">
        <is>
          <t>2.4.3</t>
        </is>
      </c>
      <c r="BM177" s="103" t="n"/>
      <c r="BN177" s="103" t="n"/>
      <c r="BO177" s="103" t="n"/>
      <c r="BP177" s="107" t="n"/>
      <c r="BQ177" s="2" t="n"/>
      <c r="BR177" s="2" t="n"/>
      <c r="BS177" s="2" t="n"/>
      <c r="BT177" s="2" t="n"/>
      <c r="BU177" s="2" t="n"/>
      <c r="BV177" s="2" t="n"/>
    </row>
    <row r="178">
      <c r="A178" s="102" t="inlineStr">
        <is>
          <t>СК-12</t>
        </is>
      </c>
      <c r="B178" s="103" t="n"/>
      <c r="C178" s="103" t="n"/>
      <c r="D178" s="104" t="n"/>
      <c r="E178" s="1433" t="inlineStr">
        <is>
          <t>Владеть основными методами и подходами статистики печати, используемыми в современном издательском деле</t>
        </is>
      </c>
      <c r="F178" s="103" t="n"/>
      <c r="G178" s="103" t="n"/>
      <c r="H178" s="103" t="n"/>
      <c r="I178" s="103" t="n"/>
      <c r="J178" s="103" t="n"/>
      <c r="K178" s="103" t="n"/>
      <c r="L178" s="103" t="n"/>
      <c r="M178" s="103" t="n"/>
      <c r="N178" s="103" t="n"/>
      <c r="O178" s="103" t="n"/>
      <c r="P178" s="103" t="n"/>
      <c r="Q178" s="103" t="n"/>
      <c r="R178" s="103" t="n"/>
      <c r="S178" s="103" t="n"/>
      <c r="T178" s="103" t="n"/>
      <c r="U178" s="103" t="n"/>
      <c r="V178" s="103" t="n"/>
      <c r="W178" s="103" t="n"/>
      <c r="X178" s="103" t="n"/>
      <c r="Y178" s="103" t="n"/>
      <c r="Z178" s="103" t="n"/>
      <c r="AA178" s="103" t="n"/>
      <c r="AB178" s="103" t="n"/>
      <c r="AC178" s="103" t="n"/>
      <c r="AD178" s="103" t="n"/>
      <c r="AE178" s="103" t="n"/>
      <c r="AF178" s="103" t="n"/>
      <c r="AG178" s="103" t="n"/>
      <c r="AH178" s="103" t="n"/>
      <c r="AI178" s="103" t="n"/>
      <c r="AJ178" s="103" t="n"/>
      <c r="AK178" s="103" t="n"/>
      <c r="AL178" s="103" t="n"/>
      <c r="AM178" s="103" t="n"/>
      <c r="AN178" s="103" t="n"/>
      <c r="AO178" s="103" t="n"/>
      <c r="AP178" s="103" t="n"/>
      <c r="AQ178" s="103" t="n"/>
      <c r="AR178" s="103" t="n"/>
      <c r="AS178" s="103" t="n"/>
      <c r="AT178" s="103" t="n"/>
      <c r="AU178" s="103" t="n"/>
      <c r="AV178" s="103" t="n"/>
      <c r="AW178" s="103" t="n"/>
      <c r="AX178" s="103" t="n"/>
      <c r="AY178" s="103" t="n"/>
      <c r="AZ178" s="103" t="n"/>
      <c r="BA178" s="103" t="n"/>
      <c r="BB178" s="103" t="n"/>
      <c r="BC178" s="103" t="n"/>
      <c r="BD178" s="103" t="n"/>
      <c r="BE178" s="103" t="n"/>
      <c r="BF178" s="103" t="n"/>
      <c r="BG178" s="103" t="n"/>
      <c r="BH178" s="103" t="n"/>
      <c r="BI178" s="103" t="n"/>
      <c r="BJ178" s="103" t="n"/>
      <c r="BK178" s="104" t="n"/>
      <c r="BL178" s="1421" t="inlineStr">
        <is>
          <t>2.4.4</t>
        </is>
      </c>
      <c r="BM178" s="103" t="n"/>
      <c r="BN178" s="103" t="n"/>
      <c r="BO178" s="103" t="n"/>
      <c r="BP178" s="107" t="n"/>
      <c r="BQ178" s="2" t="n"/>
      <c r="BR178" s="2" t="n"/>
      <c r="BS178" s="2" t="n"/>
      <c r="BT178" s="2" t="n"/>
      <c r="BU178" s="2" t="n"/>
      <c r="BV178" s="2" t="n"/>
    </row>
    <row r="179">
      <c r="A179" s="102" t="inlineStr">
        <is>
          <t>СК-13</t>
        </is>
      </c>
      <c r="B179" s="103" t="n"/>
      <c r="C179" s="103" t="n"/>
      <c r="D179" s="104" t="n"/>
      <c r="E179" s="1433" t="inlineStr">
        <is>
          <t>Владеть подходами, используемыми в рекламе и продвижении книжных изданий</t>
        </is>
      </c>
      <c r="F179" s="103" t="n"/>
      <c r="G179" s="103" t="n"/>
      <c r="H179" s="103" t="n"/>
      <c r="I179" s="103" t="n"/>
      <c r="J179" s="103" t="n"/>
      <c r="K179" s="103" t="n"/>
      <c r="L179" s="103" t="n"/>
      <c r="M179" s="103" t="n"/>
      <c r="N179" s="103" t="n"/>
      <c r="O179" s="103" t="n"/>
      <c r="P179" s="103" t="n"/>
      <c r="Q179" s="103" t="n"/>
      <c r="R179" s="103" t="n"/>
      <c r="S179" s="103" t="n"/>
      <c r="T179" s="103" t="n"/>
      <c r="U179" s="103" t="n"/>
      <c r="V179" s="103" t="n"/>
      <c r="W179" s="103" t="n"/>
      <c r="X179" s="103" t="n"/>
      <c r="Y179" s="103" t="n"/>
      <c r="Z179" s="103" t="n"/>
      <c r="AA179" s="103" t="n"/>
      <c r="AB179" s="103" t="n"/>
      <c r="AC179" s="103" t="n"/>
      <c r="AD179" s="103" t="n"/>
      <c r="AE179" s="103" t="n"/>
      <c r="AF179" s="103" t="n"/>
      <c r="AG179" s="103" t="n"/>
      <c r="AH179" s="103" t="n"/>
      <c r="AI179" s="103" t="n"/>
      <c r="AJ179" s="103" t="n"/>
      <c r="AK179" s="103" t="n"/>
      <c r="AL179" s="103" t="n"/>
      <c r="AM179" s="103" t="n"/>
      <c r="AN179" s="103" t="n"/>
      <c r="AO179" s="103" t="n"/>
      <c r="AP179" s="103" t="n"/>
      <c r="AQ179" s="103" t="n"/>
      <c r="AR179" s="103" t="n"/>
      <c r="AS179" s="103" t="n"/>
      <c r="AT179" s="103" t="n"/>
      <c r="AU179" s="103" t="n"/>
      <c r="AV179" s="103" t="n"/>
      <c r="AW179" s="103" t="n"/>
      <c r="AX179" s="103" t="n"/>
      <c r="AY179" s="103" t="n"/>
      <c r="AZ179" s="103" t="n"/>
      <c r="BA179" s="103" t="n"/>
      <c r="BB179" s="103" t="n"/>
      <c r="BC179" s="103" t="n"/>
      <c r="BD179" s="103" t="n"/>
      <c r="BE179" s="103" t="n"/>
      <c r="BF179" s="103" t="n"/>
      <c r="BG179" s="103" t="n"/>
      <c r="BH179" s="103" t="n"/>
      <c r="BI179" s="103" t="n"/>
      <c r="BJ179" s="103" t="n"/>
      <c r="BK179" s="104" t="n"/>
      <c r="BL179" s="1421" t="inlineStr">
        <is>
          <t>2.4.5, 2.4.6</t>
        </is>
      </c>
      <c r="BM179" s="103" t="n"/>
      <c r="BN179" s="103" t="n"/>
      <c r="BO179" s="103" t="n"/>
      <c r="BP179" s="107" t="n"/>
      <c r="BQ179" s="2" t="n"/>
      <c r="BR179" s="2" t="n"/>
      <c r="BS179" s="2" t="n"/>
      <c r="BT179" s="2" t="n"/>
      <c r="BU179" s="2" t="n"/>
      <c r="BV179" s="2" t="n"/>
    </row>
    <row r="180">
      <c r="A180" s="102" t="inlineStr">
        <is>
          <t>СК-14</t>
        </is>
      </c>
      <c r="B180" s="103" t="n"/>
      <c r="C180" s="103" t="n"/>
      <c r="D180" s="104" t="n"/>
      <c r="E180" s="1433" t="inlineStr">
        <is>
          <t>Владеть основами технологии брендинга в издательском деле</t>
        </is>
      </c>
      <c r="F180" s="103" t="n"/>
      <c r="G180" s="103" t="n"/>
      <c r="H180" s="103" t="n"/>
      <c r="I180" s="103" t="n"/>
      <c r="J180" s="103" t="n"/>
      <c r="K180" s="103" t="n"/>
      <c r="L180" s="103" t="n"/>
      <c r="M180" s="103" t="n"/>
      <c r="N180" s="103" t="n"/>
      <c r="O180" s="103" t="n"/>
      <c r="P180" s="103" t="n"/>
      <c r="Q180" s="103" t="n"/>
      <c r="R180" s="103" t="n"/>
      <c r="S180" s="103" t="n"/>
      <c r="T180" s="103" t="n"/>
      <c r="U180" s="103" t="n"/>
      <c r="V180" s="103" t="n"/>
      <c r="W180" s="103" t="n"/>
      <c r="X180" s="103" t="n"/>
      <c r="Y180" s="103" t="n"/>
      <c r="Z180" s="103" t="n"/>
      <c r="AA180" s="103" t="n"/>
      <c r="AB180" s="103" t="n"/>
      <c r="AC180" s="103" t="n"/>
      <c r="AD180" s="103" t="n"/>
      <c r="AE180" s="103" t="n"/>
      <c r="AF180" s="103" t="n"/>
      <c r="AG180" s="103" t="n"/>
      <c r="AH180" s="103" t="n"/>
      <c r="AI180" s="103" t="n"/>
      <c r="AJ180" s="103" t="n"/>
      <c r="AK180" s="103" t="n"/>
      <c r="AL180" s="103" t="n"/>
      <c r="AM180" s="103" t="n"/>
      <c r="AN180" s="103" t="n"/>
      <c r="AO180" s="103" t="n"/>
      <c r="AP180" s="103" t="n"/>
      <c r="AQ180" s="103" t="n"/>
      <c r="AR180" s="103" t="n"/>
      <c r="AS180" s="103" t="n"/>
      <c r="AT180" s="103" t="n"/>
      <c r="AU180" s="103" t="n"/>
      <c r="AV180" s="103" t="n"/>
      <c r="AW180" s="103" t="n"/>
      <c r="AX180" s="103" t="n"/>
      <c r="AY180" s="103" t="n"/>
      <c r="AZ180" s="103" t="n"/>
      <c r="BA180" s="103" t="n"/>
      <c r="BB180" s="103" t="n"/>
      <c r="BC180" s="103" t="n"/>
      <c r="BD180" s="103" t="n"/>
      <c r="BE180" s="103" t="n"/>
      <c r="BF180" s="103" t="n"/>
      <c r="BG180" s="103" t="n"/>
      <c r="BH180" s="103" t="n"/>
      <c r="BI180" s="103" t="n"/>
      <c r="BJ180" s="103" t="n"/>
      <c r="BK180" s="104" t="n"/>
      <c r="BL180" s="1421" t="inlineStr">
        <is>
          <t>2.4.7</t>
        </is>
      </c>
      <c r="BM180" s="103" t="n"/>
      <c r="BN180" s="103" t="n"/>
      <c r="BO180" s="103" t="n"/>
      <c r="BP180" s="107" t="n"/>
      <c r="BQ180" s="2" t="n"/>
      <c r="BR180" s="2" t="n"/>
      <c r="BS180" s="2" t="n"/>
      <c r="BT180" s="2" t="n"/>
      <c r="BU180" s="2" t="n"/>
      <c r="BV180" s="2" t="n"/>
    </row>
    <row r="181">
      <c r="A181" s="102" t="inlineStr">
        <is>
          <t>СК-15</t>
        </is>
      </c>
      <c r="B181" s="103" t="n"/>
      <c r="C181" s="103" t="n"/>
      <c r="D181" s="104" t="n"/>
      <c r="E181" s="1433" t="inlineStr">
        <is>
          <t>Использовать актуальную типологию издательской продукции</t>
        </is>
      </c>
      <c r="F181" s="103" t="n"/>
      <c r="G181" s="103" t="n"/>
      <c r="H181" s="103" t="n"/>
      <c r="I181" s="103" t="n"/>
      <c r="J181" s="103" t="n"/>
      <c r="K181" s="103" t="n"/>
      <c r="L181" s="103" t="n"/>
      <c r="M181" s="103" t="n"/>
      <c r="N181" s="103" t="n"/>
      <c r="O181" s="103" t="n"/>
      <c r="P181" s="103" t="n"/>
      <c r="Q181" s="103" t="n"/>
      <c r="R181" s="103" t="n"/>
      <c r="S181" s="103" t="n"/>
      <c r="T181" s="103" t="n"/>
      <c r="U181" s="103" t="n"/>
      <c r="V181" s="103" t="n"/>
      <c r="W181" s="103" t="n"/>
      <c r="X181" s="103" t="n"/>
      <c r="Y181" s="103" t="n"/>
      <c r="Z181" s="103" t="n"/>
      <c r="AA181" s="103" t="n"/>
      <c r="AB181" s="103" t="n"/>
      <c r="AC181" s="103" t="n"/>
      <c r="AD181" s="103" t="n"/>
      <c r="AE181" s="103" t="n"/>
      <c r="AF181" s="103" t="n"/>
      <c r="AG181" s="103" t="n"/>
      <c r="AH181" s="103" t="n"/>
      <c r="AI181" s="103" t="n"/>
      <c r="AJ181" s="103" t="n"/>
      <c r="AK181" s="103" t="n"/>
      <c r="AL181" s="103" t="n"/>
      <c r="AM181" s="103" t="n"/>
      <c r="AN181" s="103" t="n"/>
      <c r="AO181" s="103" t="n"/>
      <c r="AP181" s="103" t="n"/>
      <c r="AQ181" s="103" t="n"/>
      <c r="AR181" s="103" t="n"/>
      <c r="AS181" s="103" t="n"/>
      <c r="AT181" s="103" t="n"/>
      <c r="AU181" s="103" t="n"/>
      <c r="AV181" s="103" t="n"/>
      <c r="AW181" s="103" t="n"/>
      <c r="AX181" s="103" t="n"/>
      <c r="AY181" s="103" t="n"/>
      <c r="AZ181" s="103" t="n"/>
      <c r="BA181" s="103" t="n"/>
      <c r="BB181" s="103" t="n"/>
      <c r="BC181" s="103" t="n"/>
      <c r="BD181" s="103" t="n"/>
      <c r="BE181" s="103" t="n"/>
      <c r="BF181" s="103" t="n"/>
      <c r="BG181" s="103" t="n"/>
      <c r="BH181" s="103" t="n"/>
      <c r="BI181" s="103" t="n"/>
      <c r="BJ181" s="103" t="n"/>
      <c r="BK181" s="104" t="n"/>
      <c r="BL181" s="1421" t="inlineStr">
        <is>
          <t>2.4.7</t>
        </is>
      </c>
      <c r="BM181" s="103" t="n"/>
      <c r="BN181" s="103" t="n"/>
      <c r="BO181" s="103" t="n"/>
      <c r="BP181" s="107" t="n"/>
      <c r="BQ181" s="2" t="n"/>
      <c r="BR181" s="2" t="n"/>
      <c r="BS181" s="2" t="n"/>
      <c r="BT181" s="2" t="n"/>
      <c r="BU181" s="2" t="n"/>
      <c r="BV181" s="2" t="n"/>
    </row>
    <row r="182">
      <c r="A182" s="102" t="inlineStr">
        <is>
          <t>СК-16</t>
        </is>
      </c>
      <c r="B182" s="103" t="n"/>
      <c r="C182" s="103" t="n"/>
      <c r="D182" s="104" t="n"/>
      <c r="E182" s="1433" t="inlineStr">
        <is>
          <t>Использовать современные методы моделирования технологических процессов допечатной подготовки изданий, печатных и послепечатных процессов и всего полиграфического производства</t>
        </is>
      </c>
      <c r="F182" s="103" t="n"/>
      <c r="G182" s="103" t="n"/>
      <c r="H182" s="103" t="n"/>
      <c r="I182" s="103" t="n"/>
      <c r="J182" s="103" t="n"/>
      <c r="K182" s="103" t="n"/>
      <c r="L182" s="103" t="n"/>
      <c r="M182" s="103" t="n"/>
      <c r="N182" s="103" t="n"/>
      <c r="O182" s="103" t="n"/>
      <c r="P182" s="103" t="n"/>
      <c r="Q182" s="103" t="n"/>
      <c r="R182" s="103" t="n"/>
      <c r="S182" s="103" t="n"/>
      <c r="T182" s="103" t="n"/>
      <c r="U182" s="103" t="n"/>
      <c r="V182" s="103" t="n"/>
      <c r="W182" s="103" t="n"/>
      <c r="X182" s="103" t="n"/>
      <c r="Y182" s="103" t="n"/>
      <c r="Z182" s="103" t="n"/>
      <c r="AA182" s="103" t="n"/>
      <c r="AB182" s="103" t="n"/>
      <c r="AC182" s="103" t="n"/>
      <c r="AD182" s="103" t="n"/>
      <c r="AE182" s="103" t="n"/>
      <c r="AF182" s="103" t="n"/>
      <c r="AG182" s="103" t="n"/>
      <c r="AH182" s="103" t="n"/>
      <c r="AI182" s="103" t="n"/>
      <c r="AJ182" s="103" t="n"/>
      <c r="AK182" s="103" t="n"/>
      <c r="AL182" s="103" t="n"/>
      <c r="AM182" s="103" t="n"/>
      <c r="AN182" s="103" t="n"/>
      <c r="AO182" s="103" t="n"/>
      <c r="AP182" s="103" t="n"/>
      <c r="AQ182" s="103" t="n"/>
      <c r="AR182" s="103" t="n"/>
      <c r="AS182" s="103" t="n"/>
      <c r="AT182" s="103" t="n"/>
      <c r="AU182" s="103" t="n"/>
      <c r="AV182" s="103" t="n"/>
      <c r="AW182" s="103" t="n"/>
      <c r="AX182" s="103" t="n"/>
      <c r="AY182" s="103" t="n"/>
      <c r="AZ182" s="103" t="n"/>
      <c r="BA182" s="103" t="n"/>
      <c r="BB182" s="103" t="n"/>
      <c r="BC182" s="103" t="n"/>
      <c r="BD182" s="103" t="n"/>
      <c r="BE182" s="103" t="n"/>
      <c r="BF182" s="103" t="n"/>
      <c r="BG182" s="103" t="n"/>
      <c r="BH182" s="103" t="n"/>
      <c r="BI182" s="103" t="n"/>
      <c r="BJ182" s="103" t="n"/>
      <c r="BK182" s="104" t="n"/>
      <c r="BL182" s="1421" t="inlineStr">
        <is>
          <t>2.4.8</t>
        </is>
      </c>
      <c r="BM182" s="103" t="n"/>
      <c r="BN182" s="103" t="n"/>
      <c r="BO182" s="103" t="n"/>
      <c r="BP182" s="107" t="n"/>
      <c r="BQ182" s="2" t="n"/>
      <c r="BR182" s="2" t="n"/>
      <c r="BS182" s="2" t="n"/>
      <c r="BT182" s="2" t="n"/>
      <c r="BU182" s="2" t="n"/>
      <c r="BV182" s="2" t="n"/>
    </row>
    <row r="183">
      <c r="A183" s="102" t="inlineStr">
        <is>
          <t>СК-17</t>
        </is>
      </c>
      <c r="B183" s="103" t="n"/>
      <c r="C183" s="103" t="n"/>
      <c r="D183" s="104" t="n"/>
      <c r="E183" s="1433" t="inlineStr">
        <is>
          <t>Применять технологию разработки электронных изданий для повышения качества печатной и цифровой продукции</t>
        </is>
      </c>
      <c r="F183" s="103" t="n"/>
      <c r="G183" s="103" t="n"/>
      <c r="H183" s="103" t="n"/>
      <c r="I183" s="103" t="n"/>
      <c r="J183" s="103" t="n"/>
      <c r="K183" s="103" t="n"/>
      <c r="L183" s="103" t="n"/>
      <c r="M183" s="103" t="n"/>
      <c r="N183" s="103" t="n"/>
      <c r="O183" s="103" t="n"/>
      <c r="P183" s="103" t="n"/>
      <c r="Q183" s="103" t="n"/>
      <c r="R183" s="103" t="n"/>
      <c r="S183" s="103" t="n"/>
      <c r="T183" s="103" t="n"/>
      <c r="U183" s="103" t="n"/>
      <c r="V183" s="103" t="n"/>
      <c r="W183" s="103" t="n"/>
      <c r="X183" s="103" t="n"/>
      <c r="Y183" s="103" t="n"/>
      <c r="Z183" s="103" t="n"/>
      <c r="AA183" s="103" t="n"/>
      <c r="AB183" s="103" t="n"/>
      <c r="AC183" s="103" t="n"/>
      <c r="AD183" s="103" t="n"/>
      <c r="AE183" s="103" t="n"/>
      <c r="AF183" s="103" t="n"/>
      <c r="AG183" s="103" t="n"/>
      <c r="AH183" s="103" t="n"/>
      <c r="AI183" s="103" t="n"/>
      <c r="AJ183" s="103" t="n"/>
      <c r="AK183" s="103" t="n"/>
      <c r="AL183" s="103" t="n"/>
      <c r="AM183" s="103" t="n"/>
      <c r="AN183" s="103" t="n"/>
      <c r="AO183" s="103" t="n"/>
      <c r="AP183" s="103" t="n"/>
      <c r="AQ183" s="103" t="n"/>
      <c r="AR183" s="103" t="n"/>
      <c r="AS183" s="103" t="n"/>
      <c r="AT183" s="103" t="n"/>
      <c r="AU183" s="103" t="n"/>
      <c r="AV183" s="103" t="n"/>
      <c r="AW183" s="103" t="n"/>
      <c r="AX183" s="103" t="n"/>
      <c r="AY183" s="103" t="n"/>
      <c r="AZ183" s="103" t="n"/>
      <c r="BA183" s="103" t="n"/>
      <c r="BB183" s="103" t="n"/>
      <c r="BC183" s="103" t="n"/>
      <c r="BD183" s="103" t="n"/>
      <c r="BE183" s="103" t="n"/>
      <c r="BF183" s="103" t="n"/>
      <c r="BG183" s="103" t="n"/>
      <c r="BH183" s="103" t="n"/>
      <c r="BI183" s="103" t="n"/>
      <c r="BJ183" s="103" t="n"/>
      <c r="BK183" s="104" t="n"/>
      <c r="BL183" s="1421" t="inlineStr">
        <is>
          <t>2.4.9</t>
        </is>
      </c>
      <c r="BM183" s="103" t="n"/>
      <c r="BN183" s="103" t="n"/>
      <c r="BO183" s="103" t="n"/>
      <c r="BP183" s="107" t="n"/>
      <c r="BQ183" s="2" t="n"/>
      <c r="BR183" s="2" t="n"/>
      <c r="BS183" s="2" t="n"/>
      <c r="BT183" s="2" t="n"/>
      <c r="BU183" s="2" t="n"/>
      <c r="BV183" s="2" t="n"/>
    </row>
    <row r="184">
      <c r="A184" s="102" t="inlineStr">
        <is>
          <t>СК-18</t>
        </is>
      </c>
      <c r="B184" s="103" t="n"/>
      <c r="C184" s="103" t="n"/>
      <c r="D184" s="104" t="n"/>
      <c r="E184" s="1433" t="inlineStr">
        <is>
          <t>Владеть методикой редактирования справочной литературы</t>
        </is>
      </c>
      <c r="F184" s="103" t="n"/>
      <c r="G184" s="103" t="n"/>
      <c r="H184" s="103" t="n"/>
      <c r="I184" s="103" t="n"/>
      <c r="J184" s="103" t="n"/>
      <c r="K184" s="103" t="n"/>
      <c r="L184" s="103" t="n"/>
      <c r="M184" s="103" t="n"/>
      <c r="N184" s="103" t="n"/>
      <c r="O184" s="103" t="n"/>
      <c r="P184" s="103" t="n"/>
      <c r="Q184" s="103" t="n"/>
      <c r="R184" s="103" t="n"/>
      <c r="S184" s="103" t="n"/>
      <c r="T184" s="103" t="n"/>
      <c r="U184" s="103" t="n"/>
      <c r="V184" s="103" t="n"/>
      <c r="W184" s="103" t="n"/>
      <c r="X184" s="103" t="n"/>
      <c r="Y184" s="103" t="n"/>
      <c r="Z184" s="103" t="n"/>
      <c r="AA184" s="103" t="n"/>
      <c r="AB184" s="103" t="n"/>
      <c r="AC184" s="103" t="n"/>
      <c r="AD184" s="103" t="n"/>
      <c r="AE184" s="103" t="n"/>
      <c r="AF184" s="103" t="n"/>
      <c r="AG184" s="103" t="n"/>
      <c r="AH184" s="103" t="n"/>
      <c r="AI184" s="103" t="n"/>
      <c r="AJ184" s="103" t="n"/>
      <c r="AK184" s="103" t="n"/>
      <c r="AL184" s="103" t="n"/>
      <c r="AM184" s="103" t="n"/>
      <c r="AN184" s="103" t="n"/>
      <c r="AO184" s="103" t="n"/>
      <c r="AP184" s="103" t="n"/>
      <c r="AQ184" s="103" t="n"/>
      <c r="AR184" s="103" t="n"/>
      <c r="AS184" s="103" t="n"/>
      <c r="AT184" s="103" t="n"/>
      <c r="AU184" s="103" t="n"/>
      <c r="AV184" s="103" t="n"/>
      <c r="AW184" s="103" t="n"/>
      <c r="AX184" s="103" t="n"/>
      <c r="AY184" s="103" t="n"/>
      <c r="AZ184" s="103" t="n"/>
      <c r="BA184" s="103" t="n"/>
      <c r="BB184" s="103" t="n"/>
      <c r="BC184" s="103" t="n"/>
      <c r="BD184" s="103" t="n"/>
      <c r="BE184" s="103" t="n"/>
      <c r="BF184" s="103" t="n"/>
      <c r="BG184" s="103" t="n"/>
      <c r="BH184" s="103" t="n"/>
      <c r="BI184" s="103" t="n"/>
      <c r="BJ184" s="103" t="n"/>
      <c r="BK184" s="104" t="n"/>
      <c r="BL184" s="1421" t="inlineStr">
        <is>
          <t>2.5.1</t>
        </is>
      </c>
      <c r="BM184" s="103" t="n"/>
      <c r="BN184" s="103" t="n"/>
      <c r="BO184" s="103" t="n"/>
      <c r="BP184" s="107" t="n"/>
      <c r="BQ184" s="2" t="n"/>
      <c r="BR184" s="2" t="n"/>
      <c r="BS184" s="2" t="n"/>
      <c r="BT184" s="2" t="n"/>
      <c r="BU184" s="2" t="n"/>
      <c r="BV184" s="2" t="n"/>
    </row>
    <row r="185">
      <c r="A185" s="102" t="inlineStr">
        <is>
          <t>СК-19</t>
        </is>
      </c>
      <c r="B185" s="103" t="n"/>
      <c r="C185" s="103" t="n"/>
      <c r="D185" s="104" t="n"/>
      <c r="E185" s="1433" t="inlineStr">
        <is>
          <t>Владеть методикой редактирования переводной литературы</t>
        </is>
      </c>
      <c r="F185" s="103" t="n"/>
      <c r="G185" s="103" t="n"/>
      <c r="H185" s="103" t="n"/>
      <c r="I185" s="103" t="n"/>
      <c r="J185" s="103" t="n"/>
      <c r="K185" s="103" t="n"/>
      <c r="L185" s="103" t="n"/>
      <c r="M185" s="103" t="n"/>
      <c r="N185" s="103" t="n"/>
      <c r="O185" s="103" t="n"/>
      <c r="P185" s="103" t="n"/>
      <c r="Q185" s="103" t="n"/>
      <c r="R185" s="103" t="n"/>
      <c r="S185" s="103" t="n"/>
      <c r="T185" s="103" t="n"/>
      <c r="U185" s="103" t="n"/>
      <c r="V185" s="103" t="n"/>
      <c r="W185" s="103" t="n"/>
      <c r="X185" s="103" t="n"/>
      <c r="Y185" s="103" t="n"/>
      <c r="Z185" s="103" t="n"/>
      <c r="AA185" s="103" t="n"/>
      <c r="AB185" s="103" t="n"/>
      <c r="AC185" s="103" t="n"/>
      <c r="AD185" s="103" t="n"/>
      <c r="AE185" s="103" t="n"/>
      <c r="AF185" s="103" t="n"/>
      <c r="AG185" s="103" t="n"/>
      <c r="AH185" s="103" t="n"/>
      <c r="AI185" s="103" t="n"/>
      <c r="AJ185" s="103" t="n"/>
      <c r="AK185" s="103" t="n"/>
      <c r="AL185" s="103" t="n"/>
      <c r="AM185" s="103" t="n"/>
      <c r="AN185" s="103" t="n"/>
      <c r="AO185" s="103" t="n"/>
      <c r="AP185" s="103" t="n"/>
      <c r="AQ185" s="103" t="n"/>
      <c r="AR185" s="103" t="n"/>
      <c r="AS185" s="103" t="n"/>
      <c r="AT185" s="103" t="n"/>
      <c r="AU185" s="103" t="n"/>
      <c r="AV185" s="103" t="n"/>
      <c r="AW185" s="103" t="n"/>
      <c r="AX185" s="103" t="n"/>
      <c r="AY185" s="103" t="n"/>
      <c r="AZ185" s="103" t="n"/>
      <c r="BA185" s="103" t="n"/>
      <c r="BB185" s="103" t="n"/>
      <c r="BC185" s="103" t="n"/>
      <c r="BD185" s="103" t="n"/>
      <c r="BE185" s="103" t="n"/>
      <c r="BF185" s="103" t="n"/>
      <c r="BG185" s="103" t="n"/>
      <c r="BH185" s="103" t="n"/>
      <c r="BI185" s="103" t="n"/>
      <c r="BJ185" s="103" t="n"/>
      <c r="BK185" s="104" t="n"/>
      <c r="BL185" s="1421" t="inlineStr">
        <is>
          <t>2.5.1</t>
        </is>
      </c>
      <c r="BM185" s="103" t="n"/>
      <c r="BN185" s="103" t="n"/>
      <c r="BO185" s="103" t="n"/>
      <c r="BP185" s="107" t="n"/>
      <c r="BQ185" s="2" t="n"/>
      <c r="BR185" s="2" t="n"/>
      <c r="BS185" s="2" t="n"/>
      <c r="BT185" s="2" t="n"/>
      <c r="BU185" s="2" t="n"/>
      <c r="BV185" s="2" t="n"/>
    </row>
    <row r="186">
      <c r="A186" s="102" t="inlineStr">
        <is>
          <t>СК-20</t>
        </is>
      </c>
      <c r="B186" s="103" t="n"/>
      <c r="C186" s="103" t="n"/>
      <c r="D186" s="104" t="n"/>
      <c r="E186" s="1433" t="inlineStr">
        <is>
          <t>Использовать типологию допечатных и печатных процессов для практических целей книгоиздания</t>
        </is>
      </c>
      <c r="F186" s="103" t="n"/>
      <c r="G186" s="103" t="n"/>
      <c r="H186" s="103" t="n"/>
      <c r="I186" s="103" t="n"/>
      <c r="J186" s="103" t="n"/>
      <c r="K186" s="103" t="n"/>
      <c r="L186" s="103" t="n"/>
      <c r="M186" s="103" t="n"/>
      <c r="N186" s="103" t="n"/>
      <c r="O186" s="103" t="n"/>
      <c r="P186" s="103" t="n"/>
      <c r="Q186" s="103" t="n"/>
      <c r="R186" s="103" t="n"/>
      <c r="S186" s="103" t="n"/>
      <c r="T186" s="103" t="n"/>
      <c r="U186" s="103" t="n"/>
      <c r="V186" s="103" t="n"/>
      <c r="W186" s="103" t="n"/>
      <c r="X186" s="103" t="n"/>
      <c r="Y186" s="103" t="n"/>
      <c r="Z186" s="103" t="n"/>
      <c r="AA186" s="103" t="n"/>
      <c r="AB186" s="103" t="n"/>
      <c r="AC186" s="103" t="n"/>
      <c r="AD186" s="103" t="n"/>
      <c r="AE186" s="103" t="n"/>
      <c r="AF186" s="103" t="n"/>
      <c r="AG186" s="103" t="n"/>
      <c r="AH186" s="103" t="n"/>
      <c r="AI186" s="103" t="n"/>
      <c r="AJ186" s="103" t="n"/>
      <c r="AK186" s="103" t="n"/>
      <c r="AL186" s="103" t="n"/>
      <c r="AM186" s="103" t="n"/>
      <c r="AN186" s="103" t="n"/>
      <c r="AO186" s="103" t="n"/>
      <c r="AP186" s="103" t="n"/>
      <c r="AQ186" s="103" t="n"/>
      <c r="AR186" s="103" t="n"/>
      <c r="AS186" s="103" t="n"/>
      <c r="AT186" s="103" t="n"/>
      <c r="AU186" s="103" t="n"/>
      <c r="AV186" s="103" t="n"/>
      <c r="AW186" s="103" t="n"/>
      <c r="AX186" s="103" t="n"/>
      <c r="AY186" s="103" t="n"/>
      <c r="AZ186" s="103" t="n"/>
      <c r="BA186" s="103" t="n"/>
      <c r="BB186" s="103" t="n"/>
      <c r="BC186" s="103" t="n"/>
      <c r="BD186" s="103" t="n"/>
      <c r="BE186" s="103" t="n"/>
      <c r="BF186" s="103" t="n"/>
      <c r="BG186" s="103" t="n"/>
      <c r="BH186" s="103" t="n"/>
      <c r="BI186" s="103" t="n"/>
      <c r="BJ186" s="103" t="n"/>
      <c r="BK186" s="104" t="n"/>
      <c r="BL186" s="1421" t="inlineStr">
        <is>
          <t>2.5.2, 2.5.3</t>
        </is>
      </c>
      <c r="BM186" s="103" t="n"/>
      <c r="BN186" s="103" t="n"/>
      <c r="BO186" s="103" t="n"/>
      <c r="BP186" s="107" t="n"/>
      <c r="BQ186" s="2" t="n"/>
      <c r="BR186" s="2" t="n"/>
      <c r="BS186" s="2" t="n"/>
      <c r="BT186" s="2" t="n"/>
      <c r="BU186" s="2" t="n"/>
      <c r="BV186" s="2" t="n"/>
    </row>
    <row r="187">
      <c r="A187" s="102" t="inlineStr">
        <is>
          <t>СК-21</t>
        </is>
      </c>
      <c r="B187" s="103" t="n"/>
      <c r="C187" s="103" t="n"/>
      <c r="D187" s="104" t="n"/>
      <c r="E187" s="1433" t="inlineStr">
        <is>
          <t>Владеть методикой редакторской подготовки научно-технических и учебных изданий</t>
        </is>
      </c>
      <c r="F187" s="103" t="n"/>
      <c r="G187" s="103" t="n"/>
      <c r="H187" s="103" t="n"/>
      <c r="I187" s="103" t="n"/>
      <c r="J187" s="103" t="n"/>
      <c r="K187" s="103" t="n"/>
      <c r="L187" s="103" t="n"/>
      <c r="M187" s="103" t="n"/>
      <c r="N187" s="103" t="n"/>
      <c r="O187" s="103" t="n"/>
      <c r="P187" s="103" t="n"/>
      <c r="Q187" s="103" t="n"/>
      <c r="R187" s="103" t="n"/>
      <c r="S187" s="103" t="n"/>
      <c r="T187" s="103" t="n"/>
      <c r="U187" s="103" t="n"/>
      <c r="V187" s="103" t="n"/>
      <c r="W187" s="103" t="n"/>
      <c r="X187" s="103" t="n"/>
      <c r="Y187" s="103" t="n"/>
      <c r="Z187" s="103" t="n"/>
      <c r="AA187" s="103" t="n"/>
      <c r="AB187" s="103" t="n"/>
      <c r="AC187" s="103" t="n"/>
      <c r="AD187" s="103" t="n"/>
      <c r="AE187" s="103" t="n"/>
      <c r="AF187" s="103" t="n"/>
      <c r="AG187" s="103" t="n"/>
      <c r="AH187" s="103" t="n"/>
      <c r="AI187" s="103" t="n"/>
      <c r="AJ187" s="103" t="n"/>
      <c r="AK187" s="103" t="n"/>
      <c r="AL187" s="103" t="n"/>
      <c r="AM187" s="103" t="n"/>
      <c r="AN187" s="103" t="n"/>
      <c r="AO187" s="103" t="n"/>
      <c r="AP187" s="103" t="n"/>
      <c r="AQ187" s="103" t="n"/>
      <c r="AR187" s="103" t="n"/>
      <c r="AS187" s="103" t="n"/>
      <c r="AT187" s="103" t="n"/>
      <c r="AU187" s="103" t="n"/>
      <c r="AV187" s="103" t="n"/>
      <c r="AW187" s="103" t="n"/>
      <c r="AX187" s="103" t="n"/>
      <c r="AY187" s="103" t="n"/>
      <c r="AZ187" s="103" t="n"/>
      <c r="BA187" s="103" t="n"/>
      <c r="BB187" s="103" t="n"/>
      <c r="BC187" s="103" t="n"/>
      <c r="BD187" s="103" t="n"/>
      <c r="BE187" s="103" t="n"/>
      <c r="BF187" s="103" t="n"/>
      <c r="BG187" s="103" t="n"/>
      <c r="BH187" s="103" t="n"/>
      <c r="BI187" s="103" t="n"/>
      <c r="BJ187" s="103" t="n"/>
      <c r="BK187" s="104" t="n"/>
      <c r="BL187" s="1421" t="inlineStr">
        <is>
          <t>2.5.4</t>
        </is>
      </c>
      <c r="BM187" s="103" t="n"/>
      <c r="BN187" s="103" t="n"/>
      <c r="BO187" s="103" t="n"/>
      <c r="BP187" s="107" t="n"/>
      <c r="BQ187" s="2" t="n"/>
      <c r="BR187" s="2" t="n"/>
      <c r="BS187" s="2" t="n"/>
      <c r="BT187" s="2" t="n"/>
      <c r="BU187" s="2" t="n"/>
      <c r="BV187" s="2" t="n"/>
    </row>
    <row r="188">
      <c r="A188" s="102" t="inlineStr">
        <is>
          <t>СК-22</t>
        </is>
      </c>
      <c r="B188" s="103" t="n"/>
      <c r="C188" s="103" t="n"/>
      <c r="D188" s="104" t="n"/>
      <c r="E188" s="1433" t="inlineStr">
        <is>
          <t>Владеть практическими подходами к редакторской подготовке изданий для детей</t>
        </is>
      </c>
      <c r="F188" s="103" t="n"/>
      <c r="G188" s="103" t="n"/>
      <c r="H188" s="103" t="n"/>
      <c r="I188" s="103" t="n"/>
      <c r="J188" s="103" t="n"/>
      <c r="K188" s="103" t="n"/>
      <c r="L188" s="103" t="n"/>
      <c r="M188" s="103" t="n"/>
      <c r="N188" s="103" t="n"/>
      <c r="O188" s="103" t="n"/>
      <c r="P188" s="103" t="n"/>
      <c r="Q188" s="103" t="n"/>
      <c r="R188" s="103" t="n"/>
      <c r="S188" s="103" t="n"/>
      <c r="T188" s="103" t="n"/>
      <c r="U188" s="103" t="n"/>
      <c r="V188" s="103" t="n"/>
      <c r="W188" s="103" t="n"/>
      <c r="X188" s="103" t="n"/>
      <c r="Y188" s="103" t="n"/>
      <c r="Z188" s="103" t="n"/>
      <c r="AA188" s="103" t="n"/>
      <c r="AB188" s="103" t="n"/>
      <c r="AC188" s="103" t="n"/>
      <c r="AD188" s="103" t="n"/>
      <c r="AE188" s="103" t="n"/>
      <c r="AF188" s="103" t="n"/>
      <c r="AG188" s="103" t="n"/>
      <c r="AH188" s="103" t="n"/>
      <c r="AI188" s="103" t="n"/>
      <c r="AJ188" s="103" t="n"/>
      <c r="AK188" s="103" t="n"/>
      <c r="AL188" s="103" t="n"/>
      <c r="AM188" s="103" t="n"/>
      <c r="AN188" s="103" t="n"/>
      <c r="AO188" s="103" t="n"/>
      <c r="AP188" s="103" t="n"/>
      <c r="AQ188" s="103" t="n"/>
      <c r="AR188" s="103" t="n"/>
      <c r="AS188" s="103" t="n"/>
      <c r="AT188" s="103" t="n"/>
      <c r="AU188" s="103" t="n"/>
      <c r="AV188" s="103" t="n"/>
      <c r="AW188" s="103" t="n"/>
      <c r="AX188" s="103" t="n"/>
      <c r="AY188" s="103" t="n"/>
      <c r="AZ188" s="103" t="n"/>
      <c r="BA188" s="103" t="n"/>
      <c r="BB188" s="103" t="n"/>
      <c r="BC188" s="103" t="n"/>
      <c r="BD188" s="103" t="n"/>
      <c r="BE188" s="103" t="n"/>
      <c r="BF188" s="103" t="n"/>
      <c r="BG188" s="103" t="n"/>
      <c r="BH188" s="103" t="n"/>
      <c r="BI188" s="103" t="n"/>
      <c r="BJ188" s="103" t="n"/>
      <c r="BK188" s="104" t="n"/>
      <c r="BL188" s="1421" t="inlineStr">
        <is>
          <t>2.5.5</t>
        </is>
      </c>
      <c r="BM188" s="103" t="n"/>
      <c r="BN188" s="103" t="n"/>
      <c r="BO188" s="103" t="n"/>
      <c r="BP188" s="107" t="n"/>
      <c r="BQ188" s="2" t="n"/>
      <c r="BR188" s="2" t="n"/>
      <c r="BS188" s="2" t="n"/>
      <c r="BT188" s="2" t="n"/>
      <c r="BU188" s="2" t="n"/>
      <c r="BV188" s="2" t="n"/>
    </row>
    <row r="189">
      <c r="A189" s="102" t="inlineStr">
        <is>
          <t>СК-23</t>
        </is>
      </c>
      <c r="B189" s="103" t="n"/>
      <c r="C189" s="103" t="n"/>
      <c r="D189" s="104" t="n"/>
      <c r="E189" s="1433" t="inlineStr">
        <is>
          <t>Владеть актуальными подходами к редактированию литературно-художественных изданий</t>
        </is>
      </c>
      <c r="F189" s="103" t="n"/>
      <c r="G189" s="103" t="n"/>
      <c r="H189" s="103" t="n"/>
      <c r="I189" s="103" t="n"/>
      <c r="J189" s="103" t="n"/>
      <c r="K189" s="103" t="n"/>
      <c r="L189" s="103" t="n"/>
      <c r="M189" s="103" t="n"/>
      <c r="N189" s="103" t="n"/>
      <c r="O189" s="103" t="n"/>
      <c r="P189" s="103" t="n"/>
      <c r="Q189" s="103" t="n"/>
      <c r="R189" s="103" t="n"/>
      <c r="S189" s="103" t="n"/>
      <c r="T189" s="103" t="n"/>
      <c r="U189" s="103" t="n"/>
      <c r="V189" s="103" t="n"/>
      <c r="W189" s="103" t="n"/>
      <c r="X189" s="103" t="n"/>
      <c r="Y189" s="103" t="n"/>
      <c r="Z189" s="103" t="n"/>
      <c r="AA189" s="103" t="n"/>
      <c r="AB189" s="103" t="n"/>
      <c r="AC189" s="103" t="n"/>
      <c r="AD189" s="103" t="n"/>
      <c r="AE189" s="103" t="n"/>
      <c r="AF189" s="103" t="n"/>
      <c r="AG189" s="103" t="n"/>
      <c r="AH189" s="103" t="n"/>
      <c r="AI189" s="103" t="n"/>
      <c r="AJ189" s="103" t="n"/>
      <c r="AK189" s="103" t="n"/>
      <c r="AL189" s="103" t="n"/>
      <c r="AM189" s="103" t="n"/>
      <c r="AN189" s="103" t="n"/>
      <c r="AO189" s="103" t="n"/>
      <c r="AP189" s="103" t="n"/>
      <c r="AQ189" s="103" t="n"/>
      <c r="AR189" s="103" t="n"/>
      <c r="AS189" s="103" t="n"/>
      <c r="AT189" s="103" t="n"/>
      <c r="AU189" s="103" t="n"/>
      <c r="AV189" s="103" t="n"/>
      <c r="AW189" s="103" t="n"/>
      <c r="AX189" s="103" t="n"/>
      <c r="AY189" s="103" t="n"/>
      <c r="AZ189" s="103" t="n"/>
      <c r="BA189" s="103" t="n"/>
      <c r="BB189" s="103" t="n"/>
      <c r="BC189" s="103" t="n"/>
      <c r="BD189" s="103" t="n"/>
      <c r="BE189" s="103" t="n"/>
      <c r="BF189" s="103" t="n"/>
      <c r="BG189" s="103" t="n"/>
      <c r="BH189" s="103" t="n"/>
      <c r="BI189" s="103" t="n"/>
      <c r="BJ189" s="103" t="n"/>
      <c r="BK189" s="104" t="n"/>
      <c r="BL189" s="1421" t="inlineStr">
        <is>
          <t>2.5.6</t>
        </is>
      </c>
      <c r="BM189" s="103" t="n"/>
      <c r="BN189" s="103" t="n"/>
      <c r="BO189" s="103" t="n"/>
      <c r="BP189" s="107" t="n"/>
      <c r="BQ189" s="2" t="n"/>
      <c r="BR189" s="2" t="n"/>
      <c r="BS189" s="2" t="n"/>
      <c r="BT189" s="2" t="n"/>
      <c r="BU189" s="2" t="n"/>
      <c r="BV189" s="2" t="n"/>
    </row>
    <row r="190">
      <c r="A190" s="102" t="inlineStr">
        <is>
          <t>СК-24</t>
        </is>
      </c>
      <c r="B190" s="103" t="n"/>
      <c r="C190" s="103" t="n"/>
      <c r="D190" s="104" t="n"/>
      <c r="E190" s="1433" t="inlineStr">
        <is>
          <t>Обрабатывать авторский оригинал на всех этапах редакционно-издательского процесса, разрабатывать аппарат издания</t>
        </is>
      </c>
      <c r="F190" s="103" t="n"/>
      <c r="G190" s="103" t="n"/>
      <c r="H190" s="103" t="n"/>
      <c r="I190" s="103" t="n"/>
      <c r="J190" s="103" t="n"/>
      <c r="K190" s="103" t="n"/>
      <c r="L190" s="103" t="n"/>
      <c r="M190" s="103" t="n"/>
      <c r="N190" s="103" t="n"/>
      <c r="O190" s="103" t="n"/>
      <c r="P190" s="103" t="n"/>
      <c r="Q190" s="103" t="n"/>
      <c r="R190" s="103" t="n"/>
      <c r="S190" s="103" t="n"/>
      <c r="T190" s="103" t="n"/>
      <c r="U190" s="103" t="n"/>
      <c r="V190" s="103" t="n"/>
      <c r="W190" s="103" t="n"/>
      <c r="X190" s="103" t="n"/>
      <c r="Y190" s="103" t="n"/>
      <c r="Z190" s="103" t="n"/>
      <c r="AA190" s="103" t="n"/>
      <c r="AB190" s="103" t="n"/>
      <c r="AC190" s="103" t="n"/>
      <c r="AD190" s="103" t="n"/>
      <c r="AE190" s="103" t="n"/>
      <c r="AF190" s="103" t="n"/>
      <c r="AG190" s="103" t="n"/>
      <c r="AH190" s="103" t="n"/>
      <c r="AI190" s="103" t="n"/>
      <c r="AJ190" s="103" t="n"/>
      <c r="AK190" s="103" t="n"/>
      <c r="AL190" s="103" t="n"/>
      <c r="AM190" s="103" t="n"/>
      <c r="AN190" s="103" t="n"/>
      <c r="AO190" s="103" t="n"/>
      <c r="AP190" s="103" t="n"/>
      <c r="AQ190" s="103" t="n"/>
      <c r="AR190" s="103" t="n"/>
      <c r="AS190" s="103" t="n"/>
      <c r="AT190" s="103" t="n"/>
      <c r="AU190" s="103" t="n"/>
      <c r="AV190" s="103" t="n"/>
      <c r="AW190" s="103" t="n"/>
      <c r="AX190" s="103" t="n"/>
      <c r="AY190" s="103" t="n"/>
      <c r="AZ190" s="103" t="n"/>
      <c r="BA190" s="103" t="n"/>
      <c r="BB190" s="103" t="n"/>
      <c r="BC190" s="103" t="n"/>
      <c r="BD190" s="103" t="n"/>
      <c r="BE190" s="103" t="n"/>
      <c r="BF190" s="103" t="n"/>
      <c r="BG190" s="103" t="n"/>
      <c r="BH190" s="103" t="n"/>
      <c r="BI190" s="103" t="n"/>
      <c r="BJ190" s="103" t="n"/>
      <c r="BK190" s="104" t="n"/>
      <c r="BL190" s="1421" t="inlineStr">
        <is>
          <t>2.5.7, 2.5.8</t>
        </is>
      </c>
      <c r="BM190" s="103" t="n"/>
      <c r="BN190" s="103" t="n"/>
      <c r="BO190" s="103" t="n"/>
      <c r="BP190" s="107" t="n"/>
      <c r="BQ190" s="2" t="n"/>
      <c r="BR190" s="2" t="n"/>
      <c r="BS190" s="2" t="n"/>
      <c r="BT190" s="2" t="n"/>
      <c r="BU190" s="2" t="n"/>
      <c r="BV190" s="2" t="n"/>
    </row>
    <row r="191">
      <c r="A191" s="102" t="inlineStr">
        <is>
          <t>СК-25</t>
        </is>
      </c>
      <c r="B191" s="103" t="n"/>
      <c r="C191" s="103" t="n"/>
      <c r="D191" s="104" t="n"/>
      <c r="E191" s="1433" t="inlineStr">
        <is>
          <t>Проводить редакторский анализ материалов СМИ, организовывать работу редакции СМИ</t>
        </is>
      </c>
      <c r="F191" s="103" t="n"/>
      <c r="G191" s="103" t="n"/>
      <c r="H191" s="103" t="n"/>
      <c r="I191" s="103" t="n"/>
      <c r="J191" s="103" t="n"/>
      <c r="K191" s="103" t="n"/>
      <c r="L191" s="103" t="n"/>
      <c r="M191" s="103" t="n"/>
      <c r="N191" s="103" t="n"/>
      <c r="O191" s="103" t="n"/>
      <c r="P191" s="103" t="n"/>
      <c r="Q191" s="103" t="n"/>
      <c r="R191" s="103" t="n"/>
      <c r="S191" s="103" t="n"/>
      <c r="T191" s="103" t="n"/>
      <c r="U191" s="103" t="n"/>
      <c r="V191" s="103" t="n"/>
      <c r="W191" s="103" t="n"/>
      <c r="X191" s="103" t="n"/>
      <c r="Y191" s="103" t="n"/>
      <c r="Z191" s="103" t="n"/>
      <c r="AA191" s="103" t="n"/>
      <c r="AB191" s="103" t="n"/>
      <c r="AC191" s="103" t="n"/>
      <c r="AD191" s="103" t="n"/>
      <c r="AE191" s="103" t="n"/>
      <c r="AF191" s="103" t="n"/>
      <c r="AG191" s="103" t="n"/>
      <c r="AH191" s="103" t="n"/>
      <c r="AI191" s="103" t="n"/>
      <c r="AJ191" s="103" t="n"/>
      <c r="AK191" s="103" t="n"/>
      <c r="AL191" s="103" t="n"/>
      <c r="AM191" s="103" t="n"/>
      <c r="AN191" s="103" t="n"/>
      <c r="AO191" s="103" t="n"/>
      <c r="AP191" s="103" t="n"/>
      <c r="AQ191" s="103" t="n"/>
      <c r="AR191" s="103" t="n"/>
      <c r="AS191" s="103" t="n"/>
      <c r="AT191" s="103" t="n"/>
      <c r="AU191" s="103" t="n"/>
      <c r="AV191" s="103" t="n"/>
      <c r="AW191" s="103" t="n"/>
      <c r="AX191" s="103" t="n"/>
      <c r="AY191" s="103" t="n"/>
      <c r="AZ191" s="103" t="n"/>
      <c r="BA191" s="103" t="n"/>
      <c r="BB191" s="103" t="n"/>
      <c r="BC191" s="103" t="n"/>
      <c r="BD191" s="103" t="n"/>
      <c r="BE191" s="103" t="n"/>
      <c r="BF191" s="103" t="n"/>
      <c r="BG191" s="103" t="n"/>
      <c r="BH191" s="103" t="n"/>
      <c r="BI191" s="103" t="n"/>
      <c r="BJ191" s="103" t="n"/>
      <c r="BK191" s="104" t="n"/>
      <c r="BL191" s="1421" t="inlineStr">
        <is>
          <t>2.5.9</t>
        </is>
      </c>
      <c r="BM191" s="103" t="n"/>
      <c r="BN191" s="103" t="n"/>
      <c r="BO191" s="103" t="n"/>
      <c r="BP191" s="107" t="n"/>
      <c r="BQ191" s="2" t="n"/>
      <c r="BR191" s="2" t="n"/>
      <c r="BS191" s="2" t="n"/>
      <c r="BT191" s="2" t="n"/>
      <c r="BU191" s="2" t="n"/>
      <c r="BV191" s="2" t="n"/>
    </row>
    <row r="192">
      <c r="A192" s="121" t="inlineStr">
        <is>
          <t>СК-26</t>
        </is>
      </c>
      <c r="B192" s="122" t="n"/>
      <c r="C192" s="122" t="n"/>
      <c r="D192" s="123" t="n"/>
      <c r="E192" s="1435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92" s="122" t="n"/>
      <c r="G192" s="122" t="n"/>
      <c r="H192" s="122" t="n"/>
      <c r="I192" s="122" t="n"/>
      <c r="J192" s="122" t="n"/>
      <c r="K192" s="122" t="n"/>
      <c r="L192" s="122" t="n"/>
      <c r="M192" s="122" t="n"/>
      <c r="N192" s="122" t="n"/>
      <c r="O192" s="122" t="n"/>
      <c r="P192" s="122" t="n"/>
      <c r="Q192" s="122" t="n"/>
      <c r="R192" s="122" t="n"/>
      <c r="S192" s="122" t="n"/>
      <c r="T192" s="122" t="n"/>
      <c r="U192" s="122" t="n"/>
      <c r="V192" s="122" t="n"/>
      <c r="W192" s="122" t="n"/>
      <c r="X192" s="122" t="n"/>
      <c r="Y192" s="122" t="n"/>
      <c r="Z192" s="122" t="n"/>
      <c r="AA192" s="122" t="n"/>
      <c r="AB192" s="122" t="n"/>
      <c r="AC192" s="122" t="n"/>
      <c r="AD192" s="122" t="n"/>
      <c r="AE192" s="122" t="n"/>
      <c r="AF192" s="122" t="n"/>
      <c r="AG192" s="122" t="n"/>
      <c r="AH192" s="122" t="n"/>
      <c r="AI192" s="122" t="n"/>
      <c r="AJ192" s="122" t="n"/>
      <c r="AK192" s="122" t="n"/>
      <c r="AL192" s="122" t="n"/>
      <c r="AM192" s="122" t="n"/>
      <c r="AN192" s="122" t="n"/>
      <c r="AO192" s="122" t="n"/>
      <c r="AP192" s="122" t="n"/>
      <c r="AQ192" s="122" t="n"/>
      <c r="AR192" s="122" t="n"/>
      <c r="AS192" s="122" t="n"/>
      <c r="AT192" s="122" t="n"/>
      <c r="AU192" s="122" t="n"/>
      <c r="AV192" s="122" t="n"/>
      <c r="AW192" s="122" t="n"/>
      <c r="AX192" s="122" t="n"/>
      <c r="AY192" s="122" t="n"/>
      <c r="AZ192" s="122" t="n"/>
      <c r="BA192" s="122" t="n"/>
      <c r="BB192" s="122" t="n"/>
      <c r="BC192" s="122" t="n"/>
      <c r="BD192" s="122" t="n"/>
      <c r="BE192" s="122" t="n"/>
      <c r="BF192" s="122" t="n"/>
      <c r="BG192" s="122" t="n"/>
      <c r="BH192" s="122" t="n"/>
      <c r="BI192" s="122" t="n"/>
      <c r="BJ192" s="122" t="n"/>
      <c r="BK192" s="123" t="n"/>
      <c r="BL192" s="1436" t="inlineStr">
        <is>
          <t>2.7.1</t>
        </is>
      </c>
      <c r="BM192" s="122" t="n"/>
      <c r="BN192" s="122" t="n"/>
      <c r="BO192" s="122" t="n"/>
      <c r="BP192" s="126" t="n"/>
      <c r="BQ192" s="2" t="n"/>
      <c r="BR192" s="2" t="n"/>
      <c r="BS192" s="2" t="n"/>
      <c r="BT192" s="2" t="n"/>
      <c r="BU192" s="2" t="n"/>
      <c r="BV192" s="2" t="n"/>
    </row>
    <row r="193">
      <c r="A193" s="1437" t="n"/>
      <c r="B193" s="1377" t="n"/>
      <c r="C193" s="37" t="n"/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7" t="n"/>
      <c r="AI193" s="37" t="n"/>
      <c r="AJ193" s="37" t="n"/>
      <c r="AK193" s="1438" t="n"/>
      <c r="AL193" s="1438" t="n"/>
      <c r="AM193" s="1438" t="n"/>
      <c r="AN193" s="1438" t="n"/>
      <c r="AO193" s="1438" t="n"/>
      <c r="AP193" s="1438" t="n"/>
      <c r="AQ193" s="1438" t="n"/>
      <c r="AR193" s="1438" t="n"/>
      <c r="AS193" s="1438" t="n"/>
      <c r="AT193" s="1438" t="n"/>
      <c r="AU193" s="1438" t="n"/>
      <c r="AV193" s="1438" t="n"/>
      <c r="AW193" s="1438" t="n"/>
      <c r="AX193" s="37" t="n"/>
      <c r="AY193" s="37" t="n"/>
      <c r="AZ193" s="37" t="n"/>
      <c r="BA193" s="37" t="n"/>
      <c r="BB193" s="37" t="n"/>
      <c r="BC193" s="37" t="n"/>
      <c r="BD193" s="37" t="n"/>
      <c r="BE193" s="37" t="n"/>
      <c r="BF193" s="37" t="n"/>
      <c r="BG193" s="37" t="n"/>
      <c r="BH193" s="37" t="n"/>
      <c r="BI193" s="37" t="n"/>
      <c r="BJ193" s="37" t="n"/>
      <c r="BK193" s="37" t="n"/>
      <c r="BL193" s="37" t="n"/>
      <c r="BM193" s="1377" t="n"/>
      <c r="BN193" s="1377" t="n"/>
      <c r="BO193" s="1378" t="n"/>
      <c r="BP193" s="1378" t="n"/>
      <c r="BQ193" s="2" t="n"/>
      <c r="BR193" s="2" t="n"/>
      <c r="BS193" s="2" t="n"/>
      <c r="BT193" s="2" t="n"/>
      <c r="BU193" s="2" t="n"/>
      <c r="BV193" s="2" t="n"/>
    </row>
    <row r="194">
      <c r="A194" s="1439" t="inlineStr">
        <is>
          <t>д</t>
        </is>
      </c>
      <c r="B194" s="137" t="inlineStr">
        <is>
          <t>Дифференцированный зачет.</t>
        </is>
      </c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1440" t="n"/>
      <c r="BO194" s="1441" t="n"/>
      <c r="BP194" s="1441" t="n"/>
      <c r="BQ194" s="2" t="n"/>
      <c r="BR194" s="2" t="n"/>
      <c r="BS194" s="2" t="n"/>
      <c r="BT194" s="2" t="n"/>
      <c r="BU194" s="2" t="n"/>
      <c r="BV194" s="2" t="n"/>
    </row>
    <row r="195">
      <c r="A195" s="1442" t="inlineStr">
        <is>
          <t>*</t>
        </is>
      </c>
      <c r="B195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</row>
    <row r="196">
      <c r="A196" s="1443" t="n"/>
      <c r="B196" s="1443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1444" t="n"/>
      <c r="AL196" s="1444" t="n"/>
      <c r="AM196" s="1444" t="n"/>
      <c r="AN196" s="1444" t="n"/>
      <c r="AO196" s="1444" t="n"/>
      <c r="AP196" s="1444" t="n"/>
      <c r="AQ196" s="1444" t="n"/>
      <c r="AR196" s="1444" t="n"/>
      <c r="AS196" s="1444" t="n"/>
      <c r="AT196" s="1444" t="n"/>
      <c r="AU196" s="1444" t="n"/>
      <c r="AV196" s="1444" t="n"/>
      <c r="AW196" s="1444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1443" t="n"/>
      <c r="BN196" s="1443" t="n"/>
      <c r="BO196" s="1445" t="n"/>
      <c r="BP196" s="1445" t="n"/>
      <c r="BQ196" s="2" t="n"/>
      <c r="BR196" s="2" t="n"/>
      <c r="BS196" s="2" t="n"/>
      <c r="BT196" s="2" t="n"/>
      <c r="BU196" s="2" t="n"/>
      <c r="BV196" s="2" t="n"/>
    </row>
    <row r="197">
      <c r="A197" s="1446" t="inlineStr">
        <is>
          <t>Проректор по учебной работе</t>
        </is>
      </c>
      <c r="B197" s="1377" t="n"/>
      <c r="C197" s="37" t="n"/>
      <c r="D197" s="11" t="n"/>
      <c r="E197" s="11" t="n"/>
      <c r="F197" s="11" t="n"/>
      <c r="G197" s="11" t="n"/>
      <c r="H197" s="11" t="n"/>
      <c r="I197" s="11" t="n"/>
      <c r="J197" s="11" t="n"/>
      <c r="K197" s="11" t="n"/>
      <c r="L197" s="11" t="n"/>
      <c r="M197" s="1447" t="n"/>
      <c r="N197" s="1447" t="n"/>
      <c r="O197" s="1448" t="n"/>
      <c r="P197" s="1448" t="n"/>
      <c r="Q197" s="1448" t="n"/>
      <c r="R197" s="1448" t="n"/>
      <c r="S197" s="1448" t="n"/>
      <c r="T197" s="1448" t="n"/>
      <c r="U197" s="1448" t="n"/>
      <c r="V197" s="1448" t="n"/>
      <c r="W197" s="1448" t="n"/>
      <c r="X197" s="1448" t="n"/>
      <c r="Y197" s="1448" t="n"/>
      <c r="Z197" s="655" t="inlineStr">
        <is>
          <t>А.А.Сакович</t>
        </is>
      </c>
      <c r="AA197" s="1449" t="n"/>
      <c r="AB197" s="11" t="n"/>
      <c r="AC197" s="11" t="n"/>
      <c r="AD197" s="2" t="n"/>
      <c r="AE197" s="2" t="n"/>
      <c r="AF197" s="2" t="n"/>
      <c r="AG197" s="2" t="n"/>
      <c r="AH197" s="2" t="n"/>
      <c r="AI197" s="1450" t="inlineStr">
        <is>
          <t>Заведующий кафедрой редакционно-издательских технологий</t>
        </is>
      </c>
      <c r="AJ197" s="1451" t="n"/>
      <c r="AK197" s="1452" t="n"/>
      <c r="AL197" s="1453" t="n"/>
      <c r="AM197" s="1453" t="n"/>
      <c r="AN197" s="1453" t="n"/>
      <c r="AO197" s="1453" t="n"/>
      <c r="AP197" s="1453" t="n"/>
      <c r="AQ197" s="1453" t="n"/>
      <c r="AR197" s="1453" t="n"/>
      <c r="AS197" s="1453" t="n"/>
      <c r="AT197" s="1453" t="n"/>
      <c r="AU197" s="1453" t="n"/>
      <c r="AV197" s="1454" t="n"/>
      <c r="AW197" s="1453" t="n"/>
      <c r="AX197" s="1455" t="n"/>
      <c r="AY197" s="1455" t="n"/>
      <c r="AZ197" s="1456" t="n"/>
      <c r="BA197" s="1457" t="n"/>
      <c r="BB197" s="1448" t="n"/>
      <c r="BC197" s="1448" t="n"/>
      <c r="BD197" s="1448" t="n"/>
      <c r="BE197" s="1448" t="n"/>
      <c r="BF197" s="1458" t="n"/>
      <c r="BG197" s="1458" t="n"/>
      <c r="BH197" s="1458" t="n"/>
      <c r="BI197" s="1448" t="n"/>
      <c r="BJ197" s="1459" t="n"/>
      <c r="BK197" s="655" t="inlineStr">
        <is>
          <t>В.И.Куликович</t>
        </is>
      </c>
      <c r="BL197" s="2" t="n"/>
      <c r="BM197" s="1449" t="n"/>
      <c r="BN197" s="11" t="n"/>
      <c r="BO197" s="2" t="n"/>
      <c r="BP197" s="2" t="n"/>
      <c r="BQ197" s="2" t="n"/>
      <c r="BR197" s="2" t="n"/>
      <c r="BS197" s="2" t="n"/>
      <c r="BT197" s="11" t="n"/>
      <c r="BU197" s="2" t="n"/>
      <c r="BV197" s="2" t="n"/>
    </row>
    <row r="198">
      <c r="A198" s="1446" t="n"/>
      <c r="B198" s="1377" t="n"/>
      <c r="C198" s="37" t="n"/>
      <c r="D198" s="11" t="n"/>
      <c r="E198" s="11" t="n"/>
      <c r="F198" s="11" t="n"/>
      <c r="G198" s="11" t="n"/>
      <c r="H198" s="11" t="n"/>
      <c r="I198" s="11" t="n"/>
      <c r="J198" s="11" t="n"/>
      <c r="K198" s="11" t="n"/>
      <c r="L198" s="11" t="n"/>
      <c r="M198" s="2" t="n"/>
      <c r="N198" s="2" t="n"/>
      <c r="O198" s="1460" t="n"/>
      <c r="P198" s="1460" t="n"/>
      <c r="Q198" s="1460" t="n"/>
      <c r="R198" s="1460" t="n"/>
      <c r="S198" s="1460" t="n"/>
      <c r="T198" s="1461" t="n">
        <v>2023</v>
      </c>
      <c r="U198" s="662" t="n"/>
      <c r="V198" s="37" t="n"/>
      <c r="W198" s="2" t="n"/>
      <c r="X198" s="2" t="n"/>
      <c r="Y198" s="2" t="n"/>
      <c r="Z198" s="655" t="n"/>
      <c r="AA198" s="11" t="n"/>
      <c r="AB198" s="2" t="n"/>
      <c r="AC198" s="2" t="n"/>
      <c r="AD198" s="2" t="n"/>
      <c r="AE198" s="2" t="n"/>
      <c r="AF198" s="2" t="n"/>
      <c r="AG198" s="2" t="n"/>
      <c r="AH198" s="2" t="n"/>
      <c r="AI198" s="1450" t="n"/>
      <c r="AJ198" s="1451" t="n"/>
      <c r="AK198" s="1452" t="n"/>
      <c r="AL198" s="1453" t="n"/>
      <c r="AM198" s="1453" t="n"/>
      <c r="AN198" s="1453" t="n"/>
      <c r="AO198" s="1453" t="n"/>
      <c r="AP198" s="1453" t="n"/>
      <c r="AQ198" s="1453" t="n"/>
      <c r="AR198" s="1453" t="n"/>
      <c r="AS198" s="1453" t="n"/>
      <c r="AT198" s="1453" t="n"/>
      <c r="AU198" s="1453" t="n"/>
      <c r="AV198" s="1453" t="n"/>
      <c r="AW198" s="1453" t="n"/>
      <c r="AX198" s="1455" t="n"/>
      <c r="AY198" s="1449" t="n"/>
      <c r="AZ198" s="1456" t="n"/>
      <c r="BA198" s="1456" t="n"/>
      <c r="BB198" s="1462" t="n"/>
      <c r="BC198" s="1460" t="n"/>
      <c r="BD198" s="1460" t="n"/>
      <c r="BE198" s="1460" t="n"/>
      <c r="BF198" s="1461" t="n">
        <v>2023</v>
      </c>
      <c r="BG198" s="662" t="n"/>
      <c r="BH198" s="37" t="n"/>
      <c r="BI198" s="11" t="n"/>
      <c r="BJ198" s="1449" t="n"/>
      <c r="BK198" s="11" t="n"/>
      <c r="BL198" s="11" t="n"/>
      <c r="BM198" s="11" t="n"/>
      <c r="BN198" s="1456" t="n"/>
      <c r="BO198" s="2" t="n"/>
      <c r="BP198" s="2" t="n"/>
      <c r="BQ198" s="2" t="n"/>
      <c r="BR198" s="2" t="n"/>
      <c r="BS198" s="2" t="n"/>
      <c r="BT198" s="1456" t="n"/>
      <c r="BU198" s="2" t="n"/>
      <c r="BV198" s="2" t="n"/>
    </row>
    <row r="199">
      <c r="A199" s="1446" t="n"/>
      <c r="B199" s="1377" t="n"/>
      <c r="C199" s="37" t="n"/>
      <c r="D199" s="11" t="n"/>
      <c r="E199" s="11" t="n"/>
      <c r="F199" s="11" t="n"/>
      <c r="G199" s="11" t="n"/>
      <c r="H199" s="11" t="n"/>
      <c r="I199" s="11" t="n"/>
      <c r="J199" s="11" t="n"/>
      <c r="K199" s="11" t="n"/>
      <c r="L199" s="11" t="n"/>
      <c r="M199" s="11" t="n"/>
      <c r="N199" s="1463" t="n"/>
      <c r="O199" s="11" t="n"/>
      <c r="P199" s="11" t="n"/>
      <c r="Q199" s="11" t="n"/>
      <c r="R199" s="11" t="n"/>
      <c r="S199" s="11" t="n"/>
      <c r="T199" s="11" t="n"/>
      <c r="U199" s="11" t="n"/>
      <c r="V199" s="11" t="n"/>
      <c r="W199" s="11" t="n"/>
      <c r="X199" s="11" t="n"/>
      <c r="Y199" s="2" t="n"/>
      <c r="Z199" s="655" t="n"/>
      <c r="AA199" s="11" t="n"/>
      <c r="AB199" s="2" t="n"/>
      <c r="AC199" s="2" t="n"/>
      <c r="AD199" s="2" t="n"/>
      <c r="AE199" s="2" t="n"/>
      <c r="AF199" s="2" t="n"/>
      <c r="AG199" s="2" t="n"/>
      <c r="AH199" s="2" t="n"/>
      <c r="AI199" s="1446" t="n"/>
      <c r="AJ199" s="1377" t="n"/>
      <c r="AK199" s="1438" t="n"/>
      <c r="AL199" s="1464" t="n"/>
      <c r="AM199" s="1464" t="n"/>
      <c r="AN199" s="1464" t="n"/>
      <c r="AO199" s="1464" t="n"/>
      <c r="AP199" s="1464" t="n"/>
      <c r="AQ199" s="1464" t="n"/>
      <c r="AR199" s="1464" t="n"/>
      <c r="AS199" s="1464" t="n"/>
      <c r="AT199" s="1464" t="n"/>
      <c r="AU199" s="1464" t="n"/>
      <c r="AV199" s="1464" t="n"/>
      <c r="AW199" s="1464" t="n"/>
      <c r="AX199" s="11" t="n"/>
      <c r="AY199" s="11" t="n"/>
      <c r="AZ199" s="11" t="n"/>
      <c r="BA199" s="11" t="n"/>
      <c r="BB199" s="11" t="n"/>
      <c r="BC199" s="1463" t="n"/>
      <c r="BD199" s="11" t="n"/>
      <c r="BE199" s="11" t="n"/>
      <c r="BF199" s="11" t="n"/>
      <c r="BG199" s="11" t="n"/>
      <c r="BH199" s="11" t="n"/>
      <c r="BI199" s="11" t="n"/>
      <c r="BJ199" s="11" t="n"/>
      <c r="BK199" s="11" t="n"/>
      <c r="BL199" s="11" t="n"/>
      <c r="BM199" s="11" t="n"/>
      <c r="BN199" s="11" t="n"/>
      <c r="BO199" s="2" t="n"/>
      <c r="BP199" s="2" t="n"/>
      <c r="BQ199" s="2" t="n"/>
      <c r="BR199" s="11" t="n"/>
      <c r="BS199" s="11" t="n"/>
      <c r="BT199" s="11" t="n"/>
      <c r="BU199" s="2" t="n"/>
      <c r="BV199" s="2" t="n"/>
    </row>
    <row r="200">
      <c r="A200" s="1465" t="inlineStr">
        <is>
          <t>Декан факультета заочного образования</t>
        </is>
      </c>
      <c r="B200" s="1465" t="n"/>
      <c r="C200" s="1465" t="n"/>
      <c r="D200" s="1465" t="n"/>
      <c r="E200" s="1465" t="n"/>
      <c r="F200" s="1465" t="n"/>
      <c r="G200" s="1465" t="n"/>
      <c r="H200" s="1465" t="n"/>
      <c r="I200" s="1465" t="n"/>
      <c r="J200" s="1465" t="n"/>
      <c r="K200" s="1465" t="n"/>
      <c r="L200" s="1465" t="n"/>
      <c r="M200" s="2" t="n"/>
      <c r="N200" s="1457" t="n"/>
      <c r="O200" s="1448" t="n"/>
      <c r="P200" s="1448" t="n"/>
      <c r="Q200" s="1448" t="n"/>
      <c r="R200" s="1448" t="n"/>
      <c r="S200" s="1448" t="n"/>
      <c r="T200" s="1458" t="n"/>
      <c r="U200" s="1458" t="n"/>
      <c r="V200" s="1458" t="n"/>
      <c r="W200" s="1448" t="n"/>
      <c r="X200" s="1448" t="n"/>
      <c r="Y200" s="1448" t="n"/>
      <c r="Z200" s="666" t="inlineStr">
        <is>
          <t>С.А. Прохорчик</t>
        </is>
      </c>
      <c r="AA200" s="666" t="n"/>
      <c r="AB200" s="666" t="n"/>
      <c r="AC200" s="666" t="n"/>
      <c r="AD200" s="666" t="n"/>
      <c r="AE200" s="2" t="n"/>
      <c r="AF200" s="2" t="n"/>
      <c r="AG200" s="2" t="n"/>
      <c r="AH200" s="2" t="n"/>
      <c r="AI200" s="1446" t="inlineStr">
        <is>
          <t>Рекомендован к утверждению научно-методическим советом БГТУ, протокол № 6  от  28.04.2023</t>
        </is>
      </c>
      <c r="AJ200" s="1377" t="n"/>
      <c r="AK200" s="1438" t="n"/>
      <c r="AL200" s="1464" t="n"/>
      <c r="AM200" s="1464" t="n"/>
      <c r="AN200" s="1464" t="n"/>
      <c r="AO200" s="1464" t="n"/>
      <c r="AP200" s="1464" t="n"/>
      <c r="AQ200" s="1464" t="n"/>
      <c r="AR200" s="1464" t="n"/>
      <c r="AS200" s="1464" t="n"/>
      <c r="AT200" s="1464" t="n"/>
      <c r="AU200" s="1464" t="n"/>
      <c r="AV200" s="1464" t="n"/>
      <c r="AW200" s="1464" t="n"/>
      <c r="AX200" s="11" t="n"/>
      <c r="AY200" s="11" t="n"/>
      <c r="AZ200" s="16" t="n"/>
      <c r="BA200" s="16" t="n"/>
      <c r="BB200" s="16" t="n"/>
      <c r="BC200" s="16" t="n"/>
      <c r="BD200" s="16" t="n"/>
      <c r="BE200" s="11" t="n"/>
      <c r="BF200" s="11" t="n"/>
      <c r="BG200" s="11" t="n"/>
      <c r="BH200" s="11" t="n"/>
      <c r="BI200" s="11" t="n"/>
      <c r="BJ200" s="11" t="n"/>
      <c r="BK200" s="11" t="n"/>
      <c r="BL200" s="11" t="n"/>
      <c r="BM200" s="11" t="n"/>
      <c r="BN200" s="11" t="n"/>
      <c r="BO200" s="2" t="n"/>
      <c r="BP200" s="2" t="n"/>
      <c r="BQ200" s="2" t="n"/>
      <c r="BR200" s="11" t="n"/>
      <c r="BS200" s="11" t="n"/>
      <c r="BT200" s="11" t="n"/>
      <c r="BU200" s="2" t="n"/>
      <c r="BV200" s="2" t="n"/>
    </row>
    <row r="201">
      <c r="A201" s="1466" t="n"/>
      <c r="B201" s="1451" t="n"/>
      <c r="C201" s="1467" t="n"/>
      <c r="D201" s="1455" t="n"/>
      <c r="E201" s="1455" t="n"/>
      <c r="F201" s="1455" t="n"/>
      <c r="G201" s="1455" t="n"/>
      <c r="H201" s="1455" t="n"/>
      <c r="I201" s="1455" t="n"/>
      <c r="J201" s="1449" t="n"/>
      <c r="K201" s="1449" t="n"/>
      <c r="L201" s="1449" t="n"/>
      <c r="M201" s="1468" t="n"/>
      <c r="N201" s="1469" t="n"/>
      <c r="O201" s="1470" t="n"/>
      <c r="P201" s="1470" t="n"/>
      <c r="Q201" s="1462" t="n"/>
      <c r="R201" s="1462" t="n"/>
      <c r="S201" s="1462" t="n"/>
      <c r="T201" s="1461" t="n">
        <v>2023</v>
      </c>
      <c r="U201" s="662" t="n"/>
      <c r="V201" s="37" t="n"/>
      <c r="W201" s="11" t="n"/>
      <c r="X201" s="11" t="n"/>
      <c r="Y201" s="11" t="n"/>
      <c r="Z201" s="655" t="n"/>
      <c r="AA201" s="11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1471" t="n"/>
      <c r="AL201" s="1471" t="n"/>
      <c r="AM201" s="1471" t="n"/>
      <c r="AN201" s="1471" t="n"/>
      <c r="AO201" s="1471" t="n"/>
      <c r="AP201" s="1471" t="n"/>
      <c r="AQ201" s="1471" t="n"/>
      <c r="AR201" s="1471" t="n"/>
      <c r="AS201" s="1471" t="n"/>
      <c r="AT201" s="1471" t="n"/>
      <c r="AU201" s="1471" t="n"/>
      <c r="AV201" s="1471" t="n"/>
      <c r="AW201" s="1471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1472" t="n"/>
      <c r="BM201" s="1473" t="n"/>
      <c r="BN201" s="1474" t="n"/>
      <c r="BO201" s="1475" t="n"/>
      <c r="BP201" s="1475" t="n"/>
      <c r="BQ201" s="2" t="n"/>
      <c r="BR201" s="2" t="n"/>
      <c r="BS201" s="2" t="n"/>
      <c r="BT201" s="2" t="n"/>
      <c r="BU201" s="2" t="n"/>
      <c r="BV201" s="2" t="n"/>
    </row>
    <row r="202">
      <c r="A202" s="1466" t="n"/>
      <c r="B202" s="1451" t="n"/>
      <c r="C202" s="1467" t="n"/>
      <c r="D202" s="1455" t="n"/>
      <c r="E202" s="1455" t="n"/>
      <c r="F202" s="1455" t="n"/>
      <c r="G202" s="1455" t="n"/>
      <c r="H202" s="1455" t="n"/>
      <c r="I202" s="1455" t="n"/>
      <c r="J202" s="1455" t="n"/>
      <c r="K202" s="1455" t="n"/>
      <c r="L202" s="1455" t="n"/>
      <c r="M202" s="1455" t="n"/>
      <c r="N202" s="1455" t="n"/>
      <c r="O202" s="1455" t="n"/>
      <c r="P202" s="1455" t="n"/>
      <c r="Q202" s="1455" t="n"/>
      <c r="R202" s="1455" t="n"/>
      <c r="S202" s="11" t="n"/>
      <c r="T202" s="11" t="n"/>
      <c r="U202" s="11" t="n"/>
      <c r="V202" s="11" t="n"/>
      <c r="W202" s="11" t="n"/>
      <c r="X202" s="11" t="n"/>
      <c r="Y202" s="11" t="n"/>
      <c r="Z202" s="11" t="n"/>
      <c r="AA202" s="11" t="n"/>
      <c r="AB202" s="11" t="n"/>
      <c r="AC202" s="11" t="n"/>
      <c r="AD202" s="11" t="n"/>
      <c r="AE202" s="11" t="n"/>
      <c r="AF202" s="2" t="n"/>
      <c r="AG202" s="655" t="n"/>
      <c r="AH202" s="11" t="n"/>
      <c r="AI202" s="2" t="n"/>
      <c r="AJ202" s="2" t="n"/>
      <c r="AK202" s="1471" t="n"/>
      <c r="AL202" s="1471" t="n"/>
      <c r="AM202" s="1471" t="n"/>
      <c r="AN202" s="1471" t="n"/>
      <c r="AO202" s="1471" t="n"/>
      <c r="AP202" s="1471" t="n"/>
      <c r="AQ202" s="1471" t="n"/>
      <c r="AR202" s="1471" t="n"/>
      <c r="AS202" s="1471" t="n"/>
      <c r="AT202" s="1471" t="n"/>
      <c r="AU202" s="1471" t="n"/>
      <c r="AV202" s="1471" t="n"/>
      <c r="AW202" s="1471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1472" t="n"/>
      <c r="BM202" s="1473" t="n"/>
      <c r="BN202" s="1474" t="n"/>
      <c r="BO202" s="1475" t="n"/>
      <c r="BP202" s="1475" t="n"/>
      <c r="BQ202" s="2" t="n"/>
      <c r="BR202" s="2" t="n"/>
      <c r="BS202" s="2" t="n"/>
      <c r="BT202" s="2" t="n"/>
      <c r="BU202" s="2" t="n"/>
      <c r="BV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1464" t="n"/>
      <c r="AL203" s="1464" t="n"/>
      <c r="AM203" s="1471" t="n"/>
      <c r="AN203" s="1471" t="n"/>
      <c r="AO203" s="1471" t="n"/>
      <c r="AP203" s="1471" t="n"/>
      <c r="AQ203" s="1471" t="n"/>
      <c r="AR203" s="1471" t="n"/>
      <c r="AS203" s="1471" t="n"/>
      <c r="AT203" s="1471" t="n"/>
      <c r="AU203" s="1471" t="n"/>
      <c r="AV203" s="1471" t="n"/>
      <c r="AW203" s="1471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1472" t="n"/>
      <c r="BM203" s="1473" t="n"/>
      <c r="BN203" s="1474" t="n"/>
      <c r="BO203" s="1475" t="n"/>
      <c r="BP203" s="1475" t="n"/>
      <c r="BQ203" s="2" t="n"/>
      <c r="BR203" s="2" t="n"/>
      <c r="BS203" s="2" t="n"/>
      <c r="BT203" s="2" t="n"/>
      <c r="BU203" s="2" t="n"/>
      <c r="BV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1471" t="n"/>
      <c r="AL204" s="1471" t="n"/>
      <c r="AM204" s="1471" t="n"/>
      <c r="AN204" s="1471" t="n"/>
      <c r="AO204" s="1471" t="n"/>
      <c r="AP204" s="1471" t="n"/>
      <c r="AQ204" s="1471" t="n"/>
      <c r="AR204" s="1471" t="n"/>
      <c r="AS204" s="1471" t="n"/>
      <c r="AT204" s="1471" t="n"/>
      <c r="AU204" s="1471" t="n"/>
      <c r="AV204" s="1471" t="n"/>
      <c r="AW204" s="1471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1472" t="n"/>
      <c r="BM204" s="1473" t="n"/>
      <c r="BN204" s="1474" t="n"/>
      <c r="BO204" s="1475" t="n"/>
      <c r="BP204" s="1475" t="n"/>
      <c r="BQ204" s="2" t="n"/>
      <c r="BR204" s="2" t="n"/>
      <c r="BS204" s="2" t="n"/>
      <c r="BT204" s="2" t="n"/>
      <c r="BU204" s="2" t="n"/>
      <c r="BV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1464" t="n"/>
      <c r="AL205" s="1464" t="n"/>
      <c r="AM205" s="1471" t="n"/>
      <c r="AN205" s="1471" t="n"/>
      <c r="AO205" s="1471" t="n"/>
      <c r="AP205" s="1471" t="n"/>
      <c r="AQ205" s="1471" t="n"/>
      <c r="AR205" s="1471" t="n"/>
      <c r="AS205" s="1471" t="n"/>
      <c r="AT205" s="1471" t="n"/>
      <c r="AU205" s="1471" t="n"/>
      <c r="AV205" s="1471" t="n"/>
      <c r="AW205" s="1471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1472" t="n"/>
      <c r="BM205" s="1473" t="n"/>
      <c r="BN205" s="1474" t="n"/>
      <c r="BO205" s="1475" t="n"/>
      <c r="BP205" s="1475" t="n"/>
      <c r="BQ205" s="2" t="n"/>
      <c r="BR205" s="2" t="n"/>
      <c r="BS205" s="2" t="n"/>
      <c r="BT205" s="2" t="n"/>
      <c r="BU205" s="2" t="n"/>
      <c r="BV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1464" t="n"/>
      <c r="AL206" s="1464" t="n"/>
      <c r="AM206" s="1476" t="n"/>
      <c r="AN206" s="1476" t="n"/>
      <c r="AO206" s="1476" t="n"/>
      <c r="AP206" s="1476" t="n"/>
      <c r="AQ206" s="1476" t="n"/>
      <c r="AR206" s="1476" t="n"/>
      <c r="AS206" s="1476" t="n"/>
      <c r="AT206" s="1476" t="n"/>
      <c r="AU206" s="1476" t="n"/>
      <c r="AV206" s="1476" t="n"/>
      <c r="AW206" s="1476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1477" t="n"/>
      <c r="BM206" s="1478" t="n"/>
      <c r="BN206" s="1479" t="n"/>
      <c r="BO206" s="1480" t="n"/>
      <c r="BP206" s="1480" t="n"/>
      <c r="BQ206" s="2" t="n"/>
      <c r="BR206" s="2" t="n"/>
      <c r="BS206" s="2" t="n"/>
      <c r="BT206" s="2" t="n"/>
      <c r="BU206" s="2" t="n"/>
      <c r="BV206" s="2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V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684" t="n"/>
      <c r="Q2" s="7" t="n"/>
      <c r="R2" s="684" t="n"/>
      <c r="S2" s="684" t="n"/>
      <c r="T2" s="684" t="n"/>
      <c r="U2" s="684" t="n"/>
      <c r="V2" s="684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11" t="n"/>
      <c r="BS2" s="2" t="n"/>
      <c r="BT2" s="2" t="n"/>
      <c r="BU2" s="2" t="n"/>
      <c r="BV2" s="2" t="n"/>
    </row>
    <row r="3">
      <c r="A3" s="1481" t="n"/>
      <c r="B3" s="4" t="n"/>
      <c r="C3" s="4" t="n"/>
      <c r="D3" s="5" t="inlineStr">
        <is>
          <t>Ректором БГТУ</t>
        </is>
      </c>
      <c r="E3" s="2" t="n"/>
      <c r="F3" s="2" t="n"/>
      <c r="G3" s="2" t="n"/>
      <c r="H3" s="2" t="n"/>
      <c r="I3" s="2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11" t="n"/>
      <c r="BS3" s="2" t="n"/>
      <c r="BT3" s="2" t="n"/>
      <c r="BU3" s="2" t="n"/>
      <c r="BV3" s="2" t="n"/>
    </row>
    <row r="4">
      <c r="A4" s="1481" t="n"/>
      <c r="B4" s="4" t="n"/>
      <c r="C4" s="4" t="n"/>
      <c r="D4" s="5" t="inlineStr">
        <is>
          <t>И.В.Войтовым</t>
        </is>
      </c>
      <c r="E4" s="2" t="n"/>
      <c r="F4" s="2" t="n"/>
      <c r="G4" s="2" t="n"/>
      <c r="H4" s="2" t="n"/>
      <c r="I4" s="2" t="n"/>
      <c r="J4" s="5" t="n"/>
      <c r="K4" s="2" t="n"/>
      <c r="L4" s="2" t="n"/>
      <c r="M4" s="2" t="n"/>
      <c r="N4" s="2" t="n"/>
      <c r="O4" s="2" t="n"/>
      <c r="P4" s="5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11" t="n"/>
      <c r="BS4" s="2" t="n"/>
      <c r="BT4" s="2" t="n"/>
      <c r="BU4" s="2" t="n"/>
      <c r="BV4" s="2" t="n"/>
    </row>
    <row r="5">
      <c r="A5" s="1481" t="n"/>
      <c r="B5" s="4" t="n"/>
      <c r="C5" s="4" t="n"/>
      <c r="D5" s="32" t="inlineStr">
        <is>
          <t>28.04.2023</t>
        </is>
      </c>
      <c r="E5" s="2" t="n"/>
      <c r="F5" s="2" t="n"/>
      <c r="G5" s="2" t="n"/>
      <c r="H5" s="2" t="n"/>
      <c r="I5" s="2" t="n"/>
      <c r="J5" s="2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6-05-0311-02 Экономика и управление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684" t="n"/>
      <c r="BE5" s="684" t="n"/>
      <c r="BF5" s="684" t="n"/>
      <c r="BG5" s="2" t="n"/>
      <c r="BH5" s="2" t="n"/>
      <c r="BI5" s="2" t="n"/>
      <c r="BJ5" s="2" t="n"/>
      <c r="BK5" s="22" t="inlineStr">
        <is>
          <t>Квалификация:</t>
        </is>
      </c>
      <c r="BL5" s="17" t="n"/>
      <c r="BM5" s="11" t="n"/>
      <c r="BN5" s="6" t="n"/>
      <c r="BO5" s="6" t="n"/>
      <c r="BP5" s="6" t="n"/>
      <c r="BQ5" s="6" t="n"/>
      <c r="BR5" s="6" t="n"/>
      <c r="BS5" s="12" t="n"/>
      <c r="BT5" s="12" t="n"/>
      <c r="BU5" s="12" t="n"/>
      <c r="BV5" s="11" t="n"/>
    </row>
    <row r="6">
      <c r="A6" s="1481" t="n"/>
      <c r="B6" s="4" t="n"/>
      <c r="C6" s="4" t="n"/>
      <c r="D6" s="22" t="inlineStr">
        <is>
          <t>Регистрационный № 05-031-002/уч.</t>
        </is>
      </c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684" t="n"/>
      <c r="BE6" s="684" t="n"/>
      <c r="BF6" s="684" t="n"/>
      <c r="BG6" s="2" t="n"/>
      <c r="BH6" s="2" t="n"/>
      <c r="BI6" s="2" t="n"/>
      <c r="BJ6" s="2" t="n"/>
      <c r="BK6" s="22" t="inlineStr">
        <is>
          <t>Экономист. Менеджер</t>
        </is>
      </c>
      <c r="BL6" s="690" t="n"/>
      <c r="BM6" s="690" t="n"/>
      <c r="BN6" s="690" t="n"/>
      <c r="BO6" s="690" t="n"/>
      <c r="BP6" s="690" t="n"/>
      <c r="BQ6" s="690" t="n"/>
      <c r="BR6" s="6" t="n"/>
      <c r="BS6" s="12" t="n"/>
      <c r="BT6" s="12" t="n"/>
      <c r="BU6" s="12" t="n"/>
      <c r="BV6" s="11" t="n"/>
    </row>
    <row r="7">
      <c r="A7" s="1481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684" t="n"/>
      <c r="V7" s="2" t="n"/>
      <c r="W7" s="1482" t="n"/>
      <c r="X7" s="1483" t="inlineStr">
        <is>
          <t>Профилизации:</t>
        </is>
      </c>
      <c r="Y7" s="14" t="n"/>
      <c r="Z7" s="14" t="n"/>
      <c r="AA7" s="14" t="n"/>
      <c r="AB7" s="14" t="n"/>
      <c r="AC7" s="2" t="n"/>
      <c r="AD7" s="1483" t="inlineStr">
        <is>
          <t>Экономика и управление в лесном комплексе</t>
        </is>
      </c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1483" t="n"/>
      <c r="AY7" s="1483" t="n"/>
      <c r="AZ7" s="1483" t="n"/>
      <c r="BA7" s="27" t="n"/>
      <c r="BB7" s="27" t="n"/>
      <c r="BC7" s="27" t="n"/>
      <c r="BD7" s="684" t="n"/>
      <c r="BE7" s="684" t="n"/>
      <c r="BF7" s="684" t="n"/>
      <c r="BG7" s="2" t="n"/>
      <c r="BH7" s="2" t="n"/>
      <c r="BI7" s="2" t="n"/>
      <c r="BJ7" s="2" t="n"/>
      <c r="BK7" s="29" t="n"/>
      <c r="BL7" s="17" t="n"/>
      <c r="BM7" s="11" t="n"/>
      <c r="BN7" s="4" t="n"/>
      <c r="BO7" s="4" t="n"/>
      <c r="BP7" s="4" t="n"/>
      <c r="BQ7" s="4" t="n"/>
      <c r="BR7" s="4" t="n"/>
      <c r="BS7" s="3" t="n"/>
      <c r="BT7" s="3" t="n"/>
      <c r="BU7" s="3" t="n"/>
      <c r="BV7" s="4" t="n"/>
    </row>
    <row r="8">
      <c r="A8" s="1481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684" t="n"/>
      <c r="V8" s="4" t="n"/>
      <c r="W8" s="4" t="n"/>
      <c r="X8" s="6" t="n"/>
      <c r="Y8" s="4" t="n"/>
      <c r="Z8" s="5" t="n"/>
      <c r="AA8" s="5" t="n"/>
      <c r="AB8" s="5" t="n"/>
      <c r="AC8" s="5" t="n"/>
      <c r="AD8" s="1483" t="inlineStr">
        <is>
          <t>Экономика и управление в химической промышленности</t>
        </is>
      </c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5" t="n"/>
      <c r="BB8" s="5" t="n"/>
      <c r="BC8" s="5" t="n"/>
      <c r="BD8" s="684" t="n"/>
      <c r="BE8" s="684" t="n"/>
      <c r="BF8" s="684" t="n"/>
      <c r="BG8" s="2" t="n"/>
      <c r="BH8" s="2" t="n"/>
      <c r="BI8" s="2" t="n"/>
      <c r="BJ8" s="2" t="n"/>
      <c r="BK8" s="32" t="inlineStr">
        <is>
          <t>Степень: Бакалавр</t>
        </is>
      </c>
      <c r="BL8" s="6" t="n"/>
      <c r="BM8" s="11" t="n"/>
      <c r="BN8" s="6" t="n"/>
      <c r="BO8" s="6" t="n"/>
      <c r="BP8" s="6" t="n"/>
      <c r="BQ8" s="6" t="n"/>
      <c r="BR8" s="6" t="n"/>
      <c r="BS8" s="12" t="n"/>
      <c r="BT8" s="12" t="n"/>
      <c r="BU8" s="12" t="n"/>
      <c r="BV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6" t="n"/>
      <c r="R9" s="36" t="n"/>
      <c r="S9" s="36" t="n"/>
      <c r="T9" s="36" t="n"/>
      <c r="U9" s="40" t="n"/>
      <c r="V9" s="36" t="n"/>
      <c r="W9" s="36" t="n"/>
      <c r="X9" s="36" t="n"/>
      <c r="Y9" s="36" t="n"/>
      <c r="Z9" s="36" t="n"/>
      <c r="AA9" s="36" t="n"/>
      <c r="AB9" s="36" t="n"/>
      <c r="AC9" s="36" t="n"/>
      <c r="AD9" s="36" t="n"/>
      <c r="AE9" s="38" t="n"/>
      <c r="AF9" s="36" t="n"/>
      <c r="AG9" s="36" t="n"/>
      <c r="AH9" s="36" t="n"/>
      <c r="AI9" s="40" t="n"/>
      <c r="AJ9" s="36" t="n"/>
      <c r="AK9" s="36" t="n"/>
      <c r="AL9" s="36" t="n"/>
      <c r="AM9" s="36" t="n"/>
      <c r="AN9" s="36" t="n"/>
      <c r="AO9" s="36" t="n"/>
      <c r="AP9" s="36" t="n"/>
      <c r="AQ9" s="36" t="n"/>
      <c r="AR9" s="36" t="n"/>
      <c r="AS9" s="36" t="n"/>
      <c r="AT9" s="36" t="n"/>
      <c r="AU9" s="36" t="n"/>
      <c r="AV9" s="36" t="n"/>
      <c r="AW9" s="36" t="n"/>
      <c r="AX9" s="36" t="n"/>
      <c r="AY9" s="36" t="n"/>
      <c r="AZ9" s="36" t="n"/>
      <c r="BA9" s="36" t="n"/>
      <c r="BB9" s="36" t="n"/>
      <c r="BC9" s="36" t="n"/>
      <c r="BD9" s="36" t="n"/>
      <c r="BE9" s="40" t="n"/>
      <c r="BF9" s="40" t="n"/>
      <c r="BG9" s="2" t="n"/>
      <c r="BH9" s="2" t="n"/>
      <c r="BI9" s="2" t="n"/>
      <c r="BJ9" s="2" t="n"/>
      <c r="BK9" s="39" t="n"/>
      <c r="BL9" s="36" t="n"/>
      <c r="BM9" s="40" t="n"/>
      <c r="BN9" s="41" t="n"/>
      <c r="BO9" s="41" t="n"/>
      <c r="BP9" s="41" t="n"/>
      <c r="BQ9" s="41" t="n"/>
      <c r="BR9" s="41" t="n"/>
      <c r="BS9" s="42" t="n"/>
      <c r="BT9" s="42" t="n"/>
      <c r="BU9" s="42" t="n"/>
      <c r="BV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43" t="inlineStr">
        <is>
          <t>Форма получения образования: заочная</t>
        </is>
      </c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40" t="n"/>
      <c r="BF10" s="40" t="n"/>
      <c r="BG10" s="2" t="n"/>
      <c r="BH10" s="2" t="n"/>
      <c r="BI10" s="2" t="n"/>
      <c r="BJ10" s="2" t="n"/>
      <c r="BK10" s="22" t="inlineStr">
        <is>
          <t>Срок обучения: 5 лет</t>
        </is>
      </c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43" t="n"/>
      <c r="R11" s="44" t="n"/>
      <c r="S11" s="44" t="n"/>
      <c r="T11" s="44" t="n"/>
      <c r="U11" s="44" t="n"/>
      <c r="V11" s="44" t="n"/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  <c r="AH11" s="44" t="n"/>
      <c r="AI11" s="44" t="n"/>
      <c r="AJ11" s="44" t="n"/>
      <c r="AK11" s="44" t="n"/>
      <c r="AL11" s="44" t="n"/>
      <c r="AM11" s="44" t="n"/>
      <c r="AN11" s="44" t="n"/>
      <c r="AO11" s="44" t="n"/>
      <c r="AP11" s="44" t="n"/>
      <c r="AQ11" s="44" t="n"/>
      <c r="AR11" s="44" t="n"/>
      <c r="AS11" s="44" t="n"/>
      <c r="AT11" s="44" t="n"/>
      <c r="AU11" s="44" t="n"/>
      <c r="AV11" s="44" t="n"/>
      <c r="AW11" s="44" t="n"/>
      <c r="AX11" s="44" t="n"/>
      <c r="AY11" s="44" t="n"/>
      <c r="AZ11" s="44" t="n"/>
      <c r="BA11" s="44" t="n"/>
      <c r="BB11" s="44" t="n"/>
      <c r="BC11" s="44" t="n"/>
      <c r="BD11" s="36" t="n"/>
      <c r="BE11" s="40" t="n"/>
      <c r="BF11" s="40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2" t="n"/>
      <c r="BT11" s="2" t="n"/>
      <c r="BU11" s="2" t="n"/>
      <c r="BV11" s="2" t="n"/>
    </row>
    <row r="12">
      <c r="A12" s="2" t="n"/>
      <c r="B12" s="696" t="inlineStr">
        <is>
          <t>I. График образовательного процесса</t>
        </is>
      </c>
      <c r="C12" s="47" t="n"/>
      <c r="D12" s="47" t="n"/>
      <c r="E12" s="47" t="n"/>
      <c r="F12" s="47" t="n"/>
      <c r="G12" s="47" t="n"/>
      <c r="H12" s="47" t="n"/>
      <c r="I12" s="47" t="n"/>
      <c r="J12" s="47" t="n"/>
      <c r="K12" s="47" t="n"/>
      <c r="L12" s="47" t="n"/>
      <c r="M12" s="47" t="n"/>
      <c r="N12" s="47" t="n"/>
      <c r="O12" s="47" t="n"/>
      <c r="P12" s="47" t="n"/>
      <c r="Q12" s="47" t="n"/>
      <c r="R12" s="35" t="n"/>
      <c r="S12" s="35" t="n"/>
      <c r="T12" s="35" t="n"/>
      <c r="U12" s="35" t="n"/>
      <c r="V12" s="35" t="n"/>
      <c r="W12" s="35" t="n"/>
      <c r="X12" s="35" t="n"/>
      <c r="Y12" s="35" t="n"/>
      <c r="Z12" s="35" t="n"/>
      <c r="AA12" s="35" t="n"/>
      <c r="AB12" s="35" t="n"/>
      <c r="AC12" s="35" t="n"/>
      <c r="AD12" s="35" t="n"/>
      <c r="AE12" s="35" t="n"/>
      <c r="AF12" s="35" t="n"/>
      <c r="AG12" s="35" t="n"/>
      <c r="AH12" s="35" t="n"/>
      <c r="AI12" s="35" t="n"/>
      <c r="AJ12" s="35" t="n"/>
      <c r="AK12" s="35" t="n"/>
      <c r="AL12" s="35" t="n"/>
      <c r="AM12" s="35" t="n"/>
      <c r="AN12" s="35" t="n"/>
      <c r="AO12" s="35" t="n"/>
      <c r="AP12" s="35" t="n"/>
      <c r="AQ12" s="35" t="n"/>
      <c r="AR12" s="35" t="n"/>
      <c r="AS12" s="35" t="n"/>
      <c r="AT12" s="35" t="n"/>
      <c r="AU12" s="35" t="n"/>
      <c r="AV12" s="35" t="n"/>
      <c r="AW12" s="35" t="n"/>
      <c r="AX12" s="35" t="n"/>
      <c r="AY12" s="2" t="n"/>
      <c r="AZ12" s="2" t="n"/>
      <c r="BA12" s="2" t="n"/>
      <c r="BB12" s="48" t="inlineStr">
        <is>
          <t>II. Сводные данные по бюджету времени (в неделях)</t>
        </is>
      </c>
      <c r="BC12" s="2" t="n"/>
      <c r="BD12" s="2" t="n"/>
      <c r="BE12" s="49" t="n"/>
      <c r="BF12" s="49" t="n"/>
      <c r="BG12" s="49" t="n"/>
      <c r="BH12" s="49" t="n"/>
      <c r="BI12" s="49" t="n"/>
      <c r="BJ12" s="49" t="n"/>
      <c r="BK12" s="11" t="n"/>
      <c r="BL12" s="11" t="n"/>
      <c r="BM12" s="11" t="n"/>
      <c r="BN12" s="11" t="n"/>
      <c r="BO12" s="47" t="n"/>
      <c r="BP12" s="697" t="n"/>
      <c r="BQ12" s="53" t="n"/>
      <c r="BR12" s="2" t="n"/>
      <c r="BS12" s="2" t="n"/>
      <c r="BT12" s="2" t="n"/>
      <c r="BU12" s="2" t="n"/>
      <c r="BV12" s="2" t="n"/>
    </row>
    <row r="13">
      <c r="A13" s="2" t="n"/>
      <c r="B13" s="1484" t="inlineStr">
        <is>
          <t>КУРСЫ</t>
        </is>
      </c>
      <c r="C13" s="55" t="inlineStr">
        <is>
          <t>СЕНТЯБРЬ</t>
        </is>
      </c>
      <c r="D13" s="56" t="n"/>
      <c r="E13" s="56" t="n"/>
      <c r="F13" s="57" t="n"/>
      <c r="G13" s="58" t="n"/>
      <c r="H13" s="58" t="inlineStr">
        <is>
          <t>ОКТЯБРЬ</t>
        </is>
      </c>
      <c r="I13" s="56" t="n"/>
      <c r="J13" s="57" t="n"/>
      <c r="K13" s="58" t="n"/>
      <c r="L13" s="58" t="inlineStr">
        <is>
          <t>НОЯБРЬ</t>
        </is>
      </c>
      <c r="M13" s="56" t="n"/>
      <c r="N13" s="56" t="n"/>
      <c r="O13" s="57" t="n"/>
      <c r="P13" s="58" t="inlineStr">
        <is>
          <t>ДЕКАБРЬ</t>
        </is>
      </c>
      <c r="Q13" s="56" t="n"/>
      <c r="R13" s="56" t="n"/>
      <c r="S13" s="56" t="n"/>
      <c r="T13" s="57" t="n"/>
      <c r="U13" s="58" t="n"/>
      <c r="V13" s="58" t="inlineStr">
        <is>
          <t>ЯНВАРЬ</t>
        </is>
      </c>
      <c r="W13" s="56" t="n"/>
      <c r="X13" s="57" t="n"/>
      <c r="Y13" s="58" t="n"/>
      <c r="Z13" s="58" t="inlineStr">
        <is>
          <t>ФЕВРАЛЬ</t>
        </is>
      </c>
      <c r="AA13" s="56" t="n"/>
      <c r="AB13" s="57" t="n"/>
      <c r="AC13" s="58" t="n"/>
      <c r="AD13" s="58" t="inlineStr">
        <is>
          <t>МАРТ</t>
        </is>
      </c>
      <c r="AE13" s="56" t="n"/>
      <c r="AF13" s="56" t="n"/>
      <c r="AG13" s="57" t="n"/>
      <c r="AH13" s="58" t="n"/>
      <c r="AI13" s="58" t="inlineStr">
        <is>
          <t>АПРЕЛЬ</t>
        </is>
      </c>
      <c r="AJ13" s="56" t="n"/>
      <c r="AK13" s="57" t="n"/>
      <c r="AL13" s="58" t="n"/>
      <c r="AM13" s="58" t="inlineStr">
        <is>
          <t>МАЙ</t>
        </is>
      </c>
      <c r="AN13" s="56" t="n"/>
      <c r="AO13" s="56" t="n"/>
      <c r="AP13" s="57" t="n"/>
      <c r="AQ13" s="58" t="inlineStr">
        <is>
          <t>ИЮНЬ</t>
        </is>
      </c>
      <c r="AR13" s="56" t="n"/>
      <c r="AS13" s="56" t="n"/>
      <c r="AT13" s="57" t="n"/>
      <c r="AU13" s="58" t="n"/>
      <c r="AV13" s="58" t="inlineStr">
        <is>
          <t>ИЮЛЬ</t>
        </is>
      </c>
      <c r="AW13" s="56" t="n"/>
      <c r="AX13" s="57" t="n"/>
      <c r="AY13" s="58" t="n"/>
      <c r="AZ13" s="58" t="inlineStr">
        <is>
          <t>АВГУСТ</t>
        </is>
      </c>
      <c r="BA13" s="56" t="n"/>
      <c r="BB13" s="56" t="n"/>
      <c r="BC13" s="57" t="n"/>
      <c r="BD13" s="59" t="inlineStr">
        <is>
          <t>Лабораторно-экзаменационная (установочная) сессия</t>
        </is>
      </c>
      <c r="BE13" s="60" t="n"/>
      <c r="BF13" s="61" t="n"/>
      <c r="BG13" s="62" t="inlineStr">
        <is>
          <t>Учебные практики</t>
        </is>
      </c>
      <c r="BH13" s="61" t="n"/>
      <c r="BI13" s="62" t="inlineStr">
        <is>
          <t>Производственные  практики</t>
        </is>
      </c>
      <c r="BJ13" s="61" t="n"/>
      <c r="BK13" s="62" t="inlineStr">
        <is>
          <t>Дипломное проектирование</t>
        </is>
      </c>
      <c r="BL13" s="61" t="n"/>
      <c r="BM13" s="62" t="inlineStr">
        <is>
          <t>Итоговая аттестация</t>
        </is>
      </c>
      <c r="BN13" s="61" t="n"/>
      <c r="BO13" s="1485" t="inlineStr">
        <is>
          <t>ВСЕГО</t>
        </is>
      </c>
      <c r="BP13" s="64" t="n"/>
      <c r="BQ13" s="53" t="n"/>
      <c r="BR13" s="2" t="n"/>
      <c r="BS13" s="2" t="n"/>
      <c r="BT13" s="2" t="n"/>
      <c r="BU13" s="2" t="n"/>
      <c r="BV13" s="2" t="n"/>
    </row>
    <row r="14">
      <c r="A14" s="2" t="n"/>
      <c r="B14" s="65" t="n"/>
      <c r="C14" s="66" t="n">
        <v>1</v>
      </c>
      <c r="D14" s="67" t="n">
        <v>8</v>
      </c>
      <c r="E14" s="67" t="n">
        <v>15</v>
      </c>
      <c r="F14" s="67" t="n">
        <v>22</v>
      </c>
      <c r="G14" s="67" t="n">
        <v>29</v>
      </c>
      <c r="H14" s="67" t="n">
        <v>6</v>
      </c>
      <c r="I14" s="67" t="n">
        <v>13</v>
      </c>
      <c r="J14" s="67" t="n">
        <v>20</v>
      </c>
      <c r="K14" s="67" t="n">
        <v>27</v>
      </c>
      <c r="L14" s="67" t="n">
        <v>3</v>
      </c>
      <c r="M14" s="67" t="n">
        <v>10</v>
      </c>
      <c r="N14" s="67" t="n">
        <v>17</v>
      </c>
      <c r="O14" s="67" t="n">
        <v>24</v>
      </c>
      <c r="P14" s="67" t="n">
        <v>1</v>
      </c>
      <c r="Q14" s="67" t="n">
        <v>8</v>
      </c>
      <c r="R14" s="67" t="n">
        <v>15</v>
      </c>
      <c r="S14" s="67" t="n"/>
      <c r="T14" s="67" t="n">
        <v>22</v>
      </c>
      <c r="U14" s="67" t="n">
        <v>29</v>
      </c>
      <c r="V14" s="67" t="n">
        <v>5</v>
      </c>
      <c r="W14" s="67" t="n">
        <v>12</v>
      </c>
      <c r="X14" s="67" t="n">
        <v>19</v>
      </c>
      <c r="Y14" s="67" t="n">
        <v>26</v>
      </c>
      <c r="Z14" s="67" t="n">
        <v>2</v>
      </c>
      <c r="AA14" s="67" t="n">
        <v>9</v>
      </c>
      <c r="AB14" s="67" t="n">
        <v>16</v>
      </c>
      <c r="AC14" s="67" t="n">
        <v>23</v>
      </c>
      <c r="AD14" s="67" t="n">
        <v>2</v>
      </c>
      <c r="AE14" s="67" t="n">
        <v>9</v>
      </c>
      <c r="AF14" s="67" t="n">
        <v>16</v>
      </c>
      <c r="AG14" s="67" t="n">
        <v>23</v>
      </c>
      <c r="AH14" s="67" t="n">
        <v>30</v>
      </c>
      <c r="AI14" s="67" t="n">
        <v>6</v>
      </c>
      <c r="AJ14" s="67" t="n">
        <v>13</v>
      </c>
      <c r="AK14" s="67" t="n">
        <v>20</v>
      </c>
      <c r="AL14" s="67" t="n">
        <v>27</v>
      </c>
      <c r="AM14" s="67" t="n">
        <v>4</v>
      </c>
      <c r="AN14" s="67" t="n">
        <v>11</v>
      </c>
      <c r="AO14" s="67" t="n">
        <v>18</v>
      </c>
      <c r="AP14" s="67" t="n">
        <v>25</v>
      </c>
      <c r="AQ14" s="67" t="n">
        <v>1</v>
      </c>
      <c r="AR14" s="67" t="n">
        <v>8</v>
      </c>
      <c r="AS14" s="67" t="n">
        <v>15</v>
      </c>
      <c r="AT14" s="67" t="n">
        <v>22</v>
      </c>
      <c r="AU14" s="67" t="n">
        <v>29</v>
      </c>
      <c r="AV14" s="67" t="n">
        <v>6</v>
      </c>
      <c r="AW14" s="67" t="n">
        <v>13</v>
      </c>
      <c r="AX14" s="67" t="n">
        <v>20</v>
      </c>
      <c r="AY14" s="67" t="n">
        <v>27</v>
      </c>
      <c r="AZ14" s="67" t="n">
        <v>3</v>
      </c>
      <c r="BA14" s="67" t="n">
        <v>10</v>
      </c>
      <c r="BB14" s="67" t="n">
        <v>17</v>
      </c>
      <c r="BC14" s="68" t="n">
        <v>24</v>
      </c>
      <c r="BD14" s="69" t="n"/>
      <c r="BE14" s="2" t="n"/>
      <c r="BF14" s="70" t="n"/>
      <c r="BG14" s="71" t="n"/>
      <c r="BH14" s="70" t="n"/>
      <c r="BI14" s="71" t="n"/>
      <c r="BJ14" s="70" t="n"/>
      <c r="BK14" s="71" t="n"/>
      <c r="BL14" s="70" t="n"/>
      <c r="BM14" s="71" t="n"/>
      <c r="BN14" s="70" t="n"/>
      <c r="BO14" s="71" t="n"/>
      <c r="BP14" s="72" t="n"/>
      <c r="BQ14" s="53" t="n"/>
      <c r="BR14" s="2" t="n"/>
      <c r="BS14" s="2" t="n"/>
      <c r="BT14" s="2" t="n"/>
      <c r="BU14" s="2" t="n"/>
      <c r="BV14" s="2" t="n"/>
    </row>
    <row r="15">
      <c r="A15" s="2" t="n"/>
      <c r="B15" s="65" t="n"/>
      <c r="C15" s="66" t="n">
        <v>7</v>
      </c>
      <c r="D15" s="67" t="n">
        <v>14</v>
      </c>
      <c r="E15" s="67" t="n">
        <v>21</v>
      </c>
      <c r="F15" s="67" t="n">
        <v>28</v>
      </c>
      <c r="G15" s="67" t="n">
        <v>5</v>
      </c>
      <c r="H15" s="67" t="n">
        <v>12</v>
      </c>
      <c r="I15" s="67" t="n">
        <v>19</v>
      </c>
      <c r="J15" s="67" t="n">
        <v>26</v>
      </c>
      <c r="K15" s="67" t="n">
        <v>2</v>
      </c>
      <c r="L15" s="67" t="n">
        <v>9</v>
      </c>
      <c r="M15" s="67" t="n">
        <v>16</v>
      </c>
      <c r="N15" s="67" t="n">
        <v>23</v>
      </c>
      <c r="O15" s="67" t="n">
        <v>30</v>
      </c>
      <c r="P15" s="67" t="n">
        <v>7</v>
      </c>
      <c r="Q15" s="67" t="n">
        <v>14</v>
      </c>
      <c r="R15" s="67" t="n">
        <v>21</v>
      </c>
      <c r="S15" s="67" t="n"/>
      <c r="T15" s="67" t="n">
        <v>28</v>
      </c>
      <c r="U15" s="67" t="n">
        <v>4</v>
      </c>
      <c r="V15" s="67" t="n">
        <v>11</v>
      </c>
      <c r="W15" s="67" t="n">
        <v>18</v>
      </c>
      <c r="X15" s="67" t="n">
        <v>25</v>
      </c>
      <c r="Y15" s="67" t="n">
        <v>1</v>
      </c>
      <c r="Z15" s="67" t="n">
        <v>8</v>
      </c>
      <c r="AA15" s="67" t="n">
        <v>15</v>
      </c>
      <c r="AB15" s="67" t="n">
        <v>22</v>
      </c>
      <c r="AC15" s="67" t="n">
        <v>1</v>
      </c>
      <c r="AD15" s="67" t="n">
        <v>8</v>
      </c>
      <c r="AE15" s="67" t="n">
        <v>15</v>
      </c>
      <c r="AF15" s="67" t="n">
        <v>22</v>
      </c>
      <c r="AG15" s="67" t="n">
        <v>29</v>
      </c>
      <c r="AH15" s="67" t="n">
        <v>5</v>
      </c>
      <c r="AI15" s="67" t="n">
        <v>12</v>
      </c>
      <c r="AJ15" s="67" t="n">
        <v>19</v>
      </c>
      <c r="AK15" s="67" t="n">
        <v>26</v>
      </c>
      <c r="AL15" s="67" t="n">
        <v>3</v>
      </c>
      <c r="AM15" s="67" t="n">
        <v>10</v>
      </c>
      <c r="AN15" s="67" t="n">
        <v>17</v>
      </c>
      <c r="AO15" s="67" t="n">
        <v>24</v>
      </c>
      <c r="AP15" s="67" t="n">
        <v>31</v>
      </c>
      <c r="AQ15" s="67" t="n">
        <v>7</v>
      </c>
      <c r="AR15" s="67" t="n">
        <v>14</v>
      </c>
      <c r="AS15" s="67" t="n">
        <v>21</v>
      </c>
      <c r="AT15" s="67" t="n">
        <v>28</v>
      </c>
      <c r="AU15" s="67" t="n">
        <v>5</v>
      </c>
      <c r="AV15" s="67" t="n">
        <v>12</v>
      </c>
      <c r="AW15" s="67" t="n">
        <v>19</v>
      </c>
      <c r="AX15" s="67" t="n">
        <v>26</v>
      </c>
      <c r="AY15" s="67" t="n">
        <v>2</v>
      </c>
      <c r="AZ15" s="67" t="n">
        <v>9</v>
      </c>
      <c r="BA15" s="67" t="n">
        <v>16</v>
      </c>
      <c r="BB15" s="67" t="n">
        <v>23</v>
      </c>
      <c r="BC15" s="68" t="n">
        <v>31</v>
      </c>
      <c r="BD15" s="69" t="n"/>
      <c r="BE15" s="2" t="n"/>
      <c r="BF15" s="70" t="n"/>
      <c r="BG15" s="71" t="n"/>
      <c r="BH15" s="70" t="n"/>
      <c r="BI15" s="71" t="n"/>
      <c r="BJ15" s="70" t="n"/>
      <c r="BK15" s="71" t="n"/>
      <c r="BL15" s="70" t="n"/>
      <c r="BM15" s="71" t="n"/>
      <c r="BN15" s="70" t="n"/>
      <c r="BO15" s="71" t="n"/>
      <c r="BP15" s="72" t="n"/>
      <c r="BQ15" s="53" t="n"/>
      <c r="BR15" s="2" t="n"/>
      <c r="BS15" s="2" t="n"/>
      <c r="BT15" s="2" t="n"/>
      <c r="BU15" s="2" t="n"/>
      <c r="BV15" s="2" t="n"/>
    </row>
    <row r="16">
      <c r="A16" s="2" t="n"/>
      <c r="B16" s="73" t="n"/>
      <c r="C16" s="1486" t="n">
        <v>1</v>
      </c>
      <c r="D16" s="1487">
        <f>C16+1</f>
        <v/>
      </c>
      <c r="E16" s="1487">
        <f>D16+1</f>
        <v/>
      </c>
      <c r="F16" s="1487">
        <f>E16+1</f>
        <v/>
      </c>
      <c r="G16" s="1487">
        <f>F16+1</f>
        <v/>
      </c>
      <c r="H16" s="1487">
        <f>G16+1</f>
        <v/>
      </c>
      <c r="I16" s="1487">
        <f>H16+1</f>
        <v/>
      </c>
      <c r="J16" s="1487">
        <f>I16+1</f>
        <v/>
      </c>
      <c r="K16" s="1487">
        <f>J16+1</f>
        <v/>
      </c>
      <c r="L16" s="1487">
        <f>K16+1</f>
        <v/>
      </c>
      <c r="M16" s="1487">
        <f>L16+1</f>
        <v/>
      </c>
      <c r="N16" s="1487">
        <f>M16+1</f>
        <v/>
      </c>
      <c r="O16" s="1487">
        <f>N16+1</f>
        <v/>
      </c>
      <c r="P16" s="1487">
        <f>O16+1</f>
        <v/>
      </c>
      <c r="Q16" s="1487">
        <f>P16+1</f>
        <v/>
      </c>
      <c r="R16" s="1487">
        <f>Q16+1</f>
        <v/>
      </c>
      <c r="S16" s="1487" t="n"/>
      <c r="T16" s="1487">
        <f>R16+1</f>
        <v/>
      </c>
      <c r="U16" s="1487">
        <f>T16+1</f>
        <v/>
      </c>
      <c r="V16" s="1487">
        <f>U16+1</f>
        <v/>
      </c>
      <c r="W16" s="1487">
        <f>V16+1</f>
        <v/>
      </c>
      <c r="X16" s="1487">
        <f>W16+1</f>
        <v/>
      </c>
      <c r="Y16" s="1487">
        <f>X16+1</f>
        <v/>
      </c>
      <c r="Z16" s="1487">
        <f>Y16+1</f>
        <v/>
      </c>
      <c r="AA16" s="1487">
        <f>Z16+1</f>
        <v/>
      </c>
      <c r="AB16" s="1487">
        <f>AA16+1</f>
        <v/>
      </c>
      <c r="AC16" s="1487">
        <f>AB16+1</f>
        <v/>
      </c>
      <c r="AD16" s="1487">
        <f>AC16+1</f>
        <v/>
      </c>
      <c r="AE16" s="1487">
        <f>AD16+1</f>
        <v/>
      </c>
      <c r="AF16" s="1487">
        <f>AE16+1</f>
        <v/>
      </c>
      <c r="AG16" s="1487">
        <f>AF16+1</f>
        <v/>
      </c>
      <c r="AH16" s="1487">
        <f>AG16+1</f>
        <v/>
      </c>
      <c r="AI16" s="1487">
        <f>AH16+1</f>
        <v/>
      </c>
      <c r="AJ16" s="1487">
        <f>AI16+1</f>
        <v/>
      </c>
      <c r="AK16" s="1487">
        <f>AJ16+1</f>
        <v/>
      </c>
      <c r="AL16" s="1487">
        <f>AK16+1</f>
        <v/>
      </c>
      <c r="AM16" s="1487">
        <f>AL16+1</f>
        <v/>
      </c>
      <c r="AN16" s="1487">
        <f>AM16+1</f>
        <v/>
      </c>
      <c r="AO16" s="1487">
        <f>AN16+1</f>
        <v/>
      </c>
      <c r="AP16" s="1487">
        <f>AO16+1</f>
        <v/>
      </c>
      <c r="AQ16" s="1487">
        <f>AP16+1</f>
        <v/>
      </c>
      <c r="AR16" s="1487">
        <f>AQ16+1</f>
        <v/>
      </c>
      <c r="AS16" s="1487">
        <f>AR16+1</f>
        <v/>
      </c>
      <c r="AT16" s="1487">
        <f>AS16+1</f>
        <v/>
      </c>
      <c r="AU16" s="1487">
        <f>AT16+1</f>
        <v/>
      </c>
      <c r="AV16" s="1487">
        <f>AU16+1</f>
        <v/>
      </c>
      <c r="AW16" s="1487">
        <f>AV16+1</f>
        <v/>
      </c>
      <c r="AX16" s="1487">
        <f>AW16+1</f>
        <v/>
      </c>
      <c r="AY16" s="1487">
        <f>AX16+1</f>
        <v/>
      </c>
      <c r="AZ16" s="1487">
        <f>AY16+1</f>
        <v/>
      </c>
      <c r="BA16" s="1487">
        <f>AZ16+1</f>
        <v/>
      </c>
      <c r="BB16" s="1487">
        <f>BA16+1</f>
        <v/>
      </c>
      <c r="BC16" s="1488">
        <f>BB16+1</f>
        <v/>
      </c>
      <c r="BD16" s="77" t="n"/>
      <c r="BE16" s="78" t="n"/>
      <c r="BF16" s="79" t="n"/>
      <c r="BG16" s="80" t="n"/>
      <c r="BH16" s="79" t="n"/>
      <c r="BI16" s="80" t="n"/>
      <c r="BJ16" s="79" t="n"/>
      <c r="BK16" s="80" t="n"/>
      <c r="BL16" s="79" t="n"/>
      <c r="BM16" s="80" t="n"/>
      <c r="BN16" s="79" t="n"/>
      <c r="BO16" s="80" t="n"/>
      <c r="BP16" s="81" t="n"/>
      <c r="BQ16" s="53" t="n"/>
      <c r="BR16" s="2" t="n"/>
      <c r="BS16" s="2" t="n"/>
      <c r="BT16" s="2" t="n"/>
      <c r="BU16" s="2" t="n"/>
      <c r="BV16" s="2" t="n"/>
    </row>
    <row r="17">
      <c r="A17" s="2" t="n"/>
      <c r="B17" s="1489" t="inlineStr">
        <is>
          <t>I</t>
        </is>
      </c>
      <c r="C17" s="1490" t="n"/>
      <c r="D17" s="83" t="n"/>
      <c r="E17" s="2" t="n"/>
      <c r="F17" s="83" t="inlineStr">
        <is>
          <t>:</t>
        </is>
      </c>
      <c r="G17" s="83" t="n"/>
      <c r="H17" s="83" t="n"/>
      <c r="I17" s="83" t="n"/>
      <c r="J17" s="83" t="n"/>
      <c r="K17" s="83" t="n"/>
      <c r="L17" s="83" t="n"/>
      <c r="M17" s="83" t="n"/>
      <c r="N17" s="83" t="n"/>
      <c r="O17" s="83" t="n"/>
      <c r="P17" s="83" t="n"/>
      <c r="Q17" s="83" t="n"/>
      <c r="R17" s="83" t="n"/>
      <c r="S17" s="83" t="n"/>
      <c r="T17" s="83" t="n"/>
      <c r="U17" s="83" t="n"/>
      <c r="V17" s="83" t="n"/>
      <c r="W17" s="83" t="n"/>
      <c r="X17" s="83" t="inlineStr">
        <is>
          <t>:</t>
        </is>
      </c>
      <c r="Y17" s="83" t="inlineStr">
        <is>
          <t>:</t>
        </is>
      </c>
      <c r="Z17" s="83" t="n"/>
      <c r="AA17" s="83" t="n"/>
      <c r="AB17" s="83" t="n"/>
      <c r="AC17" s="83" t="n"/>
      <c r="AD17" s="83" t="n"/>
      <c r="AE17" s="83" t="n"/>
      <c r="AF17" s="83" t="n"/>
      <c r="AG17" s="83" t="n"/>
      <c r="AH17" s="83" t="n"/>
      <c r="AI17" s="83" t="n"/>
      <c r="AJ17" s="83" t="n"/>
      <c r="AK17" s="83" t="n"/>
      <c r="AL17" s="83" t="n"/>
      <c r="AM17" s="83" t="n"/>
      <c r="AN17" s="83" t="n"/>
      <c r="AO17" s="83" t="n"/>
      <c r="AP17" s="83" t="n"/>
      <c r="AQ17" s="83" t="inlineStr">
        <is>
          <t>:</t>
        </is>
      </c>
      <c r="AR17" s="83" t="inlineStr">
        <is>
          <t>:</t>
        </is>
      </c>
      <c r="AS17" s="86" t="n"/>
      <c r="AT17" s="86" t="n"/>
      <c r="AU17" s="86" t="n"/>
      <c r="AV17" s="83" t="n"/>
      <c r="AW17" s="83" t="n"/>
      <c r="AX17" s="83" t="n"/>
      <c r="AY17" s="87" t="n"/>
      <c r="AZ17" s="83" t="n"/>
      <c r="BA17" s="83" t="n"/>
      <c r="BB17" s="83" t="n"/>
      <c r="BC17" s="1491" t="n"/>
      <c r="BD17" s="90" t="n">
        <v>5</v>
      </c>
      <c r="BE17" s="56" t="n"/>
      <c r="BF17" s="57" t="n"/>
      <c r="BG17" s="91" t="n"/>
      <c r="BH17" s="57" t="n"/>
      <c r="BI17" s="91" t="n"/>
      <c r="BJ17" s="57" t="n"/>
      <c r="BK17" s="91" t="n"/>
      <c r="BL17" s="57" t="n"/>
      <c r="BM17" s="91" t="n"/>
      <c r="BN17" s="57" t="n"/>
      <c r="BO17" s="92">
        <f>SUM(BD17:BN17)</f>
        <v/>
      </c>
      <c r="BP17" s="93" t="n"/>
      <c r="BQ17" s="53" t="n"/>
      <c r="BR17" s="2" t="n"/>
      <c r="BS17" s="2" t="n"/>
      <c r="BT17" s="2" t="n"/>
      <c r="BU17" s="2" t="n"/>
      <c r="BV17" s="2" t="n"/>
    </row>
    <row r="18">
      <c r="A18" s="2" t="n"/>
      <c r="B18" s="1492" t="inlineStr">
        <is>
          <t>II</t>
        </is>
      </c>
      <c r="C18" s="1493" t="n"/>
      <c r="D18" s="95" t="n"/>
      <c r="E18" s="95" t="n"/>
      <c r="F18" s="95" t="n"/>
      <c r="G18" s="95" t="n"/>
      <c r="H18" s="95" t="n"/>
      <c r="I18" s="96" t="n"/>
      <c r="J18" s="97" t="n"/>
      <c r="K18" s="95" t="n"/>
      <c r="L18" s="95" t="n"/>
      <c r="M18" s="95" t="n"/>
      <c r="N18" s="95" t="n"/>
      <c r="O18" s="95" t="inlineStr">
        <is>
          <t>:</t>
        </is>
      </c>
      <c r="P18" s="95" t="inlineStr">
        <is>
          <t>:</t>
        </is>
      </c>
      <c r="Q18" s="95" t="inlineStr">
        <is>
          <t>:</t>
        </is>
      </c>
      <c r="R18" s="95" t="n"/>
      <c r="S18" s="95" t="n"/>
      <c r="T18" s="95" t="n"/>
      <c r="U18" s="95" t="n"/>
      <c r="V18" s="95" t="n"/>
      <c r="W18" s="95" t="n"/>
      <c r="X18" s="95" t="n"/>
      <c r="Y18" s="95" t="n"/>
      <c r="Z18" s="95" t="n"/>
      <c r="AA18" s="95" t="n"/>
      <c r="AB18" s="95" t="n"/>
      <c r="AC18" s="95" t="n"/>
      <c r="AD18" s="95" t="n"/>
      <c r="AE18" s="95" t="n"/>
      <c r="AF18" s="95" t="inlineStr">
        <is>
          <t>:</t>
        </is>
      </c>
      <c r="AG18" s="95" t="inlineStr">
        <is>
          <t>:</t>
        </is>
      </c>
      <c r="AH18" s="95" t="inlineStr">
        <is>
          <t>:</t>
        </is>
      </c>
      <c r="AI18" s="95" t="n"/>
      <c r="AJ18" s="95" t="n"/>
      <c r="AK18" s="95" t="n"/>
      <c r="AL18" s="95" t="n"/>
      <c r="AM18" s="95" t="n"/>
      <c r="AN18" s="95" t="n"/>
      <c r="AO18" s="95" t="n"/>
      <c r="AP18" s="95" t="n"/>
      <c r="AQ18" s="95" t="n"/>
      <c r="AR18" s="95" t="n"/>
      <c r="AS18" s="95" t="n"/>
      <c r="AT18" s="95" t="n"/>
      <c r="AU18" s="95" t="n"/>
      <c r="AV18" s="95" t="n"/>
      <c r="AW18" s="95" t="n"/>
      <c r="AX18" s="95" t="n"/>
      <c r="AY18" s="99" t="n"/>
      <c r="AZ18" s="99" t="n"/>
      <c r="BA18" s="99" t="n"/>
      <c r="BB18" s="99" t="n"/>
      <c r="BC18" s="1494" t="n"/>
      <c r="BD18" s="102" t="n">
        <v>6</v>
      </c>
      <c r="BE18" s="103" t="n"/>
      <c r="BF18" s="104" t="n"/>
      <c r="BG18" s="105" t="n"/>
      <c r="BH18" s="104" t="n"/>
      <c r="BI18" s="105" t="n"/>
      <c r="BJ18" s="104" t="n"/>
      <c r="BK18" s="105" t="n"/>
      <c r="BL18" s="104" t="n"/>
      <c r="BM18" s="105" t="n"/>
      <c r="BN18" s="104" t="n"/>
      <c r="BO18" s="106">
        <f>SUM(BD18:BN18)</f>
        <v/>
      </c>
      <c r="BP18" s="107" t="n"/>
      <c r="BQ18" s="53" t="n"/>
      <c r="BR18" s="2" t="n"/>
      <c r="BS18" s="2" t="n"/>
      <c r="BT18" s="2" t="n"/>
      <c r="BU18" s="2" t="n"/>
      <c r="BV18" s="2" t="n"/>
    </row>
    <row r="19">
      <c r="A19" s="2" t="n"/>
      <c r="B19" s="1492" t="inlineStr">
        <is>
          <t>III</t>
        </is>
      </c>
      <c r="C19" s="1493" t="n"/>
      <c r="D19" s="95" t="n"/>
      <c r="E19" s="95" t="n"/>
      <c r="F19" s="95" t="n"/>
      <c r="G19" s="95" t="n"/>
      <c r="H19" s="95" t="n"/>
      <c r="I19" s="95" t="n"/>
      <c r="J19" s="95" t="n"/>
      <c r="K19" s="95" t="n"/>
      <c r="L19" s="95" t="n"/>
      <c r="M19" s="95" t="n"/>
      <c r="N19" s="95" t="n"/>
      <c r="O19" s="95" t="n"/>
      <c r="P19" s="95" t="n"/>
      <c r="Q19" s="95" t="n"/>
      <c r="R19" s="95" t="n"/>
      <c r="S19" s="95" t="n"/>
      <c r="T19" s="95" t="n"/>
      <c r="U19" s="95" t="n"/>
      <c r="V19" s="95" t="inlineStr">
        <is>
          <t>:</t>
        </is>
      </c>
      <c r="W19" s="95" t="inlineStr">
        <is>
          <t>:</t>
        </is>
      </c>
      <c r="X19" s="95" t="n"/>
      <c r="Y19" s="95" t="n"/>
      <c r="Z19" s="95" t="n"/>
      <c r="AA19" s="95" t="n"/>
      <c r="AB19" s="95" t="n"/>
      <c r="AC19" s="95" t="n"/>
      <c r="AD19" s="95" t="n"/>
      <c r="AE19" s="95" t="n"/>
      <c r="AF19" s="95" t="n"/>
      <c r="AG19" s="95" t="n"/>
      <c r="AH19" s="95" t="n"/>
      <c r="AI19" s="95" t="n"/>
      <c r="AJ19" s="95" t="n"/>
      <c r="AK19" s="95" t="n"/>
      <c r="AL19" s="95" t="n"/>
      <c r="AM19" s="95" t="n"/>
      <c r="AN19" s="95" t="inlineStr">
        <is>
          <t>:</t>
        </is>
      </c>
      <c r="AO19" s="95" t="inlineStr">
        <is>
          <t>:</t>
        </is>
      </c>
      <c r="AP19" s="95" t="inlineStr">
        <is>
          <t>:</t>
        </is>
      </c>
      <c r="AQ19" s="95" t="n"/>
      <c r="AR19" s="95" t="n"/>
      <c r="AS19" s="95" t="n"/>
      <c r="AT19" s="95" t="n"/>
      <c r="AU19" s="95" t="n"/>
      <c r="AV19" s="95" t="n"/>
      <c r="AW19" s="95" t="n"/>
      <c r="AX19" s="95" t="n"/>
      <c r="AY19" s="95" t="n"/>
      <c r="AZ19" s="95" t="n"/>
      <c r="BA19" s="95" t="n"/>
      <c r="BB19" s="95" t="n"/>
      <c r="BC19" s="1495" t="n"/>
      <c r="BD19" s="102" t="n">
        <v>5</v>
      </c>
      <c r="BE19" s="103" t="n"/>
      <c r="BF19" s="104" t="n"/>
      <c r="BG19" s="105" t="n"/>
      <c r="BH19" s="104" t="n"/>
      <c r="BI19" s="105" t="n"/>
      <c r="BJ19" s="104" t="n"/>
      <c r="BK19" s="105" t="n"/>
      <c r="BL19" s="104" t="n"/>
      <c r="BM19" s="105" t="n"/>
      <c r="BN19" s="104" t="n"/>
      <c r="BO19" s="106">
        <f>SUM(BD19:BN19)</f>
        <v/>
      </c>
      <c r="BP19" s="107" t="n"/>
      <c r="BQ19" s="53" t="n"/>
      <c r="BR19" s="2" t="n"/>
      <c r="BS19" s="2" t="n"/>
      <c r="BT19" s="2" t="n"/>
      <c r="BU19" s="2" t="n"/>
      <c r="BV19" s="2" t="n"/>
    </row>
    <row r="20">
      <c r="A20" s="2" t="n"/>
      <c r="B20" s="1492" t="inlineStr">
        <is>
          <t>IV</t>
        </is>
      </c>
      <c r="C20" s="1496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723" t="inlineStr">
        <is>
          <t>:</t>
        </is>
      </c>
      <c r="W20" s="723" t="inlineStr">
        <is>
          <t>:</t>
        </is>
      </c>
      <c r="X20" s="723" t="n"/>
      <c r="Y20" s="726" t="n"/>
      <c r="Z20" s="143" t="inlineStr">
        <is>
          <t>О</t>
        </is>
      </c>
      <c r="AA20" s="143" t="inlineStr">
        <is>
          <t>О</t>
        </is>
      </c>
      <c r="AB20" s="723" t="inlineStr">
        <is>
          <t>Х</t>
        </is>
      </c>
      <c r="AC20" s="723" t="inlineStr">
        <is>
          <t>Х</t>
        </is>
      </c>
      <c r="AD20" s="723" t="n"/>
      <c r="AE20" s="723" t="n"/>
      <c r="AF20" s="723" t="n"/>
      <c r="AG20" s="723" t="n"/>
      <c r="AH20" s="723" t="n"/>
      <c r="AI20" s="723" t="n"/>
      <c r="AJ20" s="723" t="n"/>
      <c r="AK20" s="723" t="n"/>
      <c r="AL20" s="723" t="n"/>
      <c r="AM20" s="2" t="n"/>
      <c r="AN20" s="723" t="inlineStr">
        <is>
          <t>:</t>
        </is>
      </c>
      <c r="AO20" s="723" t="inlineStr">
        <is>
          <t>:</t>
        </is>
      </c>
      <c r="AP20" s="723" t="n"/>
      <c r="AQ20" s="723" t="n"/>
      <c r="AR20" s="723" t="n"/>
      <c r="AS20" s="723" t="n"/>
      <c r="AT20" s="723" t="n"/>
      <c r="AU20" s="111" t="n"/>
      <c r="AV20" s="111" t="n"/>
      <c r="AW20" s="111" t="n"/>
      <c r="AX20" s="111" t="n"/>
      <c r="AY20" s="111" t="n"/>
      <c r="AZ20" s="111" t="n"/>
      <c r="BA20" s="111" t="n"/>
      <c r="BB20" s="111" t="n"/>
      <c r="BC20" s="1497" t="n"/>
      <c r="BD20" s="102" t="n">
        <v>4</v>
      </c>
      <c r="BE20" s="103" t="n"/>
      <c r="BF20" s="104" t="n"/>
      <c r="BG20" s="105" t="n">
        <v>2</v>
      </c>
      <c r="BH20" s="104" t="n"/>
      <c r="BI20" s="105" t="n">
        <v>2</v>
      </c>
      <c r="BJ20" s="104" t="n"/>
      <c r="BK20" s="105" t="n"/>
      <c r="BL20" s="104" t="n"/>
      <c r="BM20" s="105" t="n"/>
      <c r="BN20" s="104" t="n"/>
      <c r="BO20" s="106">
        <f>SUM(BD20:BN20)</f>
        <v/>
      </c>
      <c r="BP20" s="107" t="n"/>
      <c r="BQ20" s="53" t="n"/>
      <c r="BR20" s="2" t="n"/>
      <c r="BS20" s="2" t="n"/>
      <c r="BT20" s="2" t="n"/>
      <c r="BU20" s="2" t="n"/>
      <c r="BV20" s="2" t="n"/>
    </row>
    <row r="21">
      <c r="A21" s="2" t="n"/>
      <c r="B21" s="1498" t="inlineStr">
        <is>
          <t>V</t>
        </is>
      </c>
      <c r="C21" s="1499" t="n"/>
      <c r="D21" s="116" t="n"/>
      <c r="E21" s="116" t="n"/>
      <c r="F21" s="116" t="n"/>
      <c r="G21" s="116" t="n"/>
      <c r="H21" s="116" t="n"/>
      <c r="I21" s="116" t="n"/>
      <c r="J21" s="116" t="inlineStr">
        <is>
          <t>:</t>
        </is>
      </c>
      <c r="K21" s="116" t="inlineStr">
        <is>
          <t>:</t>
        </is>
      </c>
      <c r="L21" s="116" t="inlineStr">
        <is>
          <t>:</t>
        </is>
      </c>
      <c r="M21" s="1500" t="n"/>
      <c r="N21" s="1500" t="n"/>
      <c r="O21" s="1500" t="n"/>
      <c r="P21" s="116" t="n"/>
      <c r="Q21" s="116" t="n"/>
      <c r="R21" s="116" t="n"/>
      <c r="S21" s="116" t="n"/>
      <c r="T21" s="116" t="inlineStr">
        <is>
          <t>Х</t>
        </is>
      </c>
      <c r="U21" s="116" t="inlineStr">
        <is>
          <t>Х</t>
        </is>
      </c>
      <c r="V21" s="1500" t="inlineStr">
        <is>
          <t>Х</t>
        </is>
      </c>
      <c r="W21" s="1500" t="inlineStr">
        <is>
          <t>Х</t>
        </is>
      </c>
      <c r="X21" s="1500" t="inlineStr">
        <is>
          <t>Х</t>
        </is>
      </c>
      <c r="Y21" s="1500" t="inlineStr">
        <is>
          <t>Х</t>
        </is>
      </c>
      <c r="Z21" s="1500" t="inlineStr">
        <is>
          <t>Х</t>
        </is>
      </c>
      <c r="AA21" s="1500" t="inlineStr">
        <is>
          <t>Х</t>
        </is>
      </c>
      <c r="AB21" s="1500" t="inlineStr">
        <is>
          <t>Х</t>
        </is>
      </c>
      <c r="AC21" s="1500" t="inlineStr">
        <is>
          <t>Х</t>
        </is>
      </c>
      <c r="AD21" s="1500" t="inlineStr">
        <is>
          <t>:</t>
        </is>
      </c>
      <c r="AE21" s="1500" t="inlineStr">
        <is>
          <t>:</t>
        </is>
      </c>
      <c r="AF21" s="1500" t="n"/>
      <c r="AG21" s="1500" t="n"/>
      <c r="AH21" s="1501" t="inlineStr">
        <is>
          <t> </t>
        </is>
      </c>
      <c r="AI21" s="1502" t="inlineStr">
        <is>
          <t>//</t>
        </is>
      </c>
      <c r="AJ21" s="1501" t="inlineStr">
        <is>
          <t>/</t>
        </is>
      </c>
      <c r="AK21" s="1501" t="inlineStr">
        <is>
          <t>/</t>
        </is>
      </c>
      <c r="AL21" s="1501" t="inlineStr">
        <is>
          <t>/</t>
        </is>
      </c>
      <c r="AM21" s="1501" t="inlineStr">
        <is>
          <t>/</t>
        </is>
      </c>
      <c r="AN21" s="1501" t="inlineStr">
        <is>
          <t>/</t>
        </is>
      </c>
      <c r="AO21" s="1501" t="inlineStr">
        <is>
          <t>/</t>
        </is>
      </c>
      <c r="AP21" s="1501" t="inlineStr">
        <is>
          <t>/</t>
        </is>
      </c>
      <c r="AQ21" s="1501" t="inlineStr">
        <is>
          <t>/</t>
        </is>
      </c>
      <c r="AR21" s="1501" t="inlineStr">
        <is>
          <t>/</t>
        </is>
      </c>
      <c r="AS21" s="1501" t="inlineStr">
        <is>
          <t>/</t>
        </is>
      </c>
      <c r="AT21" s="1502" t="inlineStr">
        <is>
          <t>//</t>
        </is>
      </c>
      <c r="AU21" s="117" t="n"/>
      <c r="AV21" s="117" t="n"/>
      <c r="AW21" s="117" t="n"/>
      <c r="AX21" s="116" t="n"/>
      <c r="AY21" s="116" t="n"/>
      <c r="AZ21" s="116" t="n"/>
      <c r="BA21" s="116" t="n"/>
      <c r="BB21" s="116" t="n"/>
      <c r="BC21" s="1503" t="n"/>
      <c r="BD21" s="121" t="n">
        <v>5</v>
      </c>
      <c r="BE21" s="122" t="n"/>
      <c r="BF21" s="123" t="n"/>
      <c r="BG21" s="124" t="n"/>
      <c r="BH21" s="123" t="n"/>
      <c r="BI21" s="124" t="n">
        <v>10</v>
      </c>
      <c r="BJ21" s="123" t="n"/>
      <c r="BK21" s="124" t="n">
        <v>10</v>
      </c>
      <c r="BL21" s="123" t="n"/>
      <c r="BM21" s="124" t="n">
        <v>2</v>
      </c>
      <c r="BN21" s="123" t="n"/>
      <c r="BO21" s="125">
        <f>SUM(BD21:BN21)</f>
        <v/>
      </c>
      <c r="BP21" s="126" t="n"/>
      <c r="BQ21" s="53" t="n"/>
      <c r="BR21" s="2" t="n"/>
      <c r="BS21" s="2" t="n"/>
      <c r="BT21" s="2" t="n"/>
      <c r="BU21" s="2" t="n"/>
      <c r="BV21" s="2" t="n"/>
    </row>
    <row r="22">
      <c r="A22" s="146" t="n"/>
      <c r="B22" s="146" t="n"/>
      <c r="C22" s="128" t="n"/>
      <c r="D22" s="128" t="n"/>
      <c r="E22" s="128" t="n"/>
      <c r="F22" s="128" t="n"/>
      <c r="G22" s="128" t="n"/>
      <c r="H22" s="128" t="n"/>
      <c r="I22" s="128" t="n"/>
      <c r="J22" s="128" t="n"/>
      <c r="K22" s="128" t="n"/>
      <c r="L22" s="128" t="n"/>
      <c r="M22" s="128" t="n"/>
      <c r="N22" s="128" t="n"/>
      <c r="O22" s="128" t="n"/>
      <c r="P22" s="128" t="n"/>
      <c r="Q22" s="128" t="n"/>
      <c r="R22" s="128" t="n"/>
      <c r="S22" s="128" t="n"/>
      <c r="T22" s="128" t="n"/>
      <c r="U22" s="128" t="n"/>
      <c r="V22" s="128" t="n"/>
      <c r="W22" s="128" t="n"/>
      <c r="X22" s="128" t="n"/>
      <c r="Y22" s="128" t="n"/>
      <c r="Z22" s="128" t="n"/>
      <c r="AA22" s="128" t="n"/>
      <c r="AB22" s="128" t="n"/>
      <c r="AC22" s="128" t="n"/>
      <c r="AD22" s="128" t="n"/>
      <c r="AE22" s="128" t="n"/>
      <c r="AF22" s="128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8" t="n"/>
      <c r="AS22" s="128" t="n"/>
      <c r="AT22" s="128" t="n"/>
      <c r="AU22" s="128" t="n"/>
      <c r="AV22" s="128" t="n"/>
      <c r="AW22" s="128" t="n"/>
      <c r="AX22" s="128" t="n"/>
      <c r="AY22" s="128" t="n"/>
      <c r="AZ22" s="128" t="n"/>
      <c r="BA22" s="128" t="n"/>
      <c r="BB22" s="128" t="n"/>
      <c r="BC22" s="2" t="n"/>
      <c r="BD22" s="130">
        <f>SUM(BD17:BE21)</f>
        <v/>
      </c>
      <c r="BE22" s="131" t="n"/>
      <c r="BF22" s="132" t="n"/>
      <c r="BG22" s="133">
        <f>SUM(BG17:BH21)</f>
        <v/>
      </c>
      <c r="BH22" s="134" t="n"/>
      <c r="BI22" s="133">
        <f>SUM(BI17:BJ21)</f>
        <v/>
      </c>
      <c r="BJ22" s="134" t="n"/>
      <c r="BK22" s="133">
        <f>SUM(BK17:BL21)</f>
        <v/>
      </c>
      <c r="BL22" s="134" t="n"/>
      <c r="BM22" s="133">
        <f>SUM(BM17:BN21)</f>
        <v/>
      </c>
      <c r="BN22" s="134" t="n"/>
      <c r="BO22" s="135">
        <f>SUM(BO17:BP21)</f>
        <v/>
      </c>
      <c r="BP22" s="136" t="n"/>
      <c r="BQ22" s="53" t="n"/>
      <c r="BR22" s="2" t="n"/>
      <c r="BS22" s="2" t="n"/>
      <c r="BT22" s="2" t="n"/>
      <c r="BU22" s="2" t="n"/>
      <c r="BV22" s="2" t="n"/>
    </row>
    <row r="23">
      <c r="A23" s="146" t="n"/>
      <c r="B23" s="146" t="n"/>
      <c r="C23" s="137" t="inlineStr">
        <is>
          <t>Обозначения:</t>
        </is>
      </c>
      <c r="D23" s="138" t="n"/>
      <c r="E23" s="139" t="n"/>
      <c r="F23" s="139" t="n"/>
      <c r="G23" s="139" t="n"/>
      <c r="H23" s="138" t="n"/>
      <c r="I23" s="105" t="n"/>
      <c r="J23" s="140" t="inlineStr">
        <is>
          <t>−</t>
        </is>
      </c>
      <c r="K23" s="137" t="inlineStr">
        <is>
          <t>теоретическое обучение</t>
        </is>
      </c>
      <c r="L23" s="137" t="n"/>
      <c r="M23" s="137" t="n"/>
      <c r="N23" s="137" t="n"/>
      <c r="O23" s="137" t="n"/>
      <c r="P23" s="137" t="n"/>
      <c r="Q23" s="137" t="n"/>
      <c r="R23" s="137" t="n"/>
      <c r="S23" s="137" t="n"/>
      <c r="T23" s="141" t="n"/>
      <c r="U23" s="141" t="n"/>
      <c r="V23" s="142" t="n"/>
      <c r="W23" s="142" t="n"/>
      <c r="X23" s="142" t="n"/>
      <c r="Y23" s="142" t="n"/>
      <c r="Z23" s="142" t="n"/>
      <c r="AA23" s="142" t="n"/>
      <c r="AB23" s="142" t="n"/>
      <c r="AC23" s="142" t="n"/>
      <c r="AD23" s="142" t="n"/>
      <c r="AE23" s="143" t="inlineStr">
        <is>
          <t>О</t>
        </is>
      </c>
      <c r="AF23" s="140" t="inlineStr">
        <is>
          <t>−</t>
        </is>
      </c>
      <c r="AG23" s="137" t="inlineStr">
        <is>
          <t>учебная практика</t>
        </is>
      </c>
      <c r="AH23" s="141" t="n"/>
      <c r="AI23" s="142" t="n"/>
      <c r="AJ23" s="142" t="n"/>
      <c r="AK23" s="142" t="n"/>
      <c r="AL23" s="137" t="n"/>
      <c r="AM23" s="137" t="n"/>
      <c r="AN23" s="144" t="n"/>
      <c r="AO23" s="142" t="n"/>
      <c r="AP23" s="142" t="n"/>
      <c r="AQ23" s="142" t="n"/>
      <c r="AR23" s="141" t="n"/>
      <c r="AS23" s="143" t="inlineStr">
        <is>
          <t>/</t>
        </is>
      </c>
      <c r="AT23" s="140" t="inlineStr">
        <is>
          <t>−</t>
        </is>
      </c>
      <c r="AU23" s="137" t="inlineStr">
        <is>
          <t>дипломное проектирование</t>
        </is>
      </c>
      <c r="AV23" s="141" t="n"/>
      <c r="AW23" s="141" t="n"/>
      <c r="AX23" s="141" t="n"/>
      <c r="AY23" s="141" t="n"/>
      <c r="AZ23" s="141" t="n"/>
      <c r="BA23" s="141" t="n"/>
      <c r="BB23" s="137" t="n"/>
      <c r="BC23" s="137" t="n"/>
      <c r="BD23" s="137" t="n"/>
      <c r="BE23" s="145" t="n"/>
      <c r="BF23" s="139" t="n"/>
      <c r="BG23" s="139" t="n"/>
      <c r="BH23" s="139" t="n"/>
      <c r="BI23" s="146" t="n"/>
      <c r="BJ23" s="146" t="n"/>
      <c r="BK23" s="146" t="n"/>
      <c r="BL23" s="146" t="n"/>
      <c r="BM23" s="146" t="n"/>
      <c r="BN23" s="146" t="n"/>
      <c r="BO23" s="739" t="n"/>
      <c r="BP23" s="697" t="n"/>
      <c r="BQ23" s="53" t="n"/>
      <c r="BR23" s="2" t="n"/>
      <c r="BS23" s="2" t="n"/>
      <c r="BT23" s="2" t="n"/>
      <c r="BU23" s="2" t="n"/>
      <c r="BV23" s="2" t="n"/>
    </row>
    <row r="24">
      <c r="A24" s="2" t="n"/>
      <c r="B24" s="2" t="n"/>
      <c r="C24" s="148" t="n"/>
      <c r="D24" s="149" t="n"/>
      <c r="E24" s="148" t="n"/>
      <c r="F24" s="148" t="n"/>
      <c r="G24" s="148" t="n"/>
      <c r="H24" s="148" t="n"/>
      <c r="I24" s="137" t="n"/>
      <c r="J24" s="137" t="n"/>
      <c r="K24" s="137" t="n"/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37" t="n"/>
      <c r="U24" s="137" t="n"/>
      <c r="V24" s="137" t="n"/>
      <c r="W24" s="137" t="n"/>
      <c r="X24" s="137" t="n"/>
      <c r="Y24" s="137" t="n"/>
      <c r="Z24" s="137" t="n"/>
      <c r="AA24" s="137" t="n"/>
      <c r="AB24" s="137" t="n"/>
      <c r="AC24" s="137" t="n"/>
      <c r="AD24" s="137" t="n"/>
      <c r="AE24" s="137" t="n"/>
      <c r="AF24" s="137" t="n"/>
      <c r="AG24" s="137" t="n"/>
      <c r="AH24" s="137" t="n"/>
      <c r="AI24" s="137" t="n"/>
      <c r="AJ24" s="137" t="n"/>
      <c r="AK24" s="137" t="n"/>
      <c r="AL24" s="137" t="n"/>
      <c r="AM24" s="137" t="n"/>
      <c r="AN24" s="137" t="n"/>
      <c r="AO24" s="137" t="n"/>
      <c r="AP24" s="137" t="n"/>
      <c r="AQ24" s="137" t="n"/>
      <c r="AR24" s="137" t="n"/>
      <c r="AS24" s="137" t="n"/>
      <c r="AT24" s="137" t="n"/>
      <c r="AU24" s="137" t="n"/>
      <c r="AV24" s="137" t="n"/>
      <c r="AW24" s="137" t="n"/>
      <c r="AX24" s="137" t="n"/>
      <c r="AY24" s="137" t="n"/>
      <c r="AZ24" s="137" t="n"/>
      <c r="BA24" s="137" t="n"/>
      <c r="BB24" s="137" t="n"/>
      <c r="BC24" s="137" t="n"/>
      <c r="BD24" s="137" t="n"/>
      <c r="BE24" s="145" t="n"/>
      <c r="BF24" s="148" t="n"/>
      <c r="BG24" s="148" t="n"/>
      <c r="BH24" s="148" t="n"/>
      <c r="BI24" s="2" t="n"/>
      <c r="BJ24" s="2" t="n"/>
      <c r="BK24" s="2" t="n"/>
      <c r="BL24" s="2" t="n"/>
      <c r="BM24" s="2" t="n"/>
      <c r="BN24" s="2" t="n"/>
      <c r="BO24" s="149" t="n"/>
      <c r="BP24" s="697" t="n"/>
      <c r="BQ24" s="53" t="n"/>
      <c r="BR24" s="2" t="n"/>
      <c r="BS24" s="2" t="n"/>
      <c r="BT24" s="2" t="n"/>
      <c r="BU24" s="2" t="n"/>
      <c r="BV24" s="2" t="n"/>
    </row>
    <row r="25">
      <c r="A25" s="146" t="n"/>
      <c r="B25" s="146" t="n"/>
      <c r="C25" s="139" t="n"/>
      <c r="D25" s="139" t="n"/>
      <c r="E25" s="139" t="n"/>
      <c r="F25" s="139" t="n"/>
      <c r="G25" s="139" t="n"/>
      <c r="H25" s="138" t="n"/>
      <c r="I25" s="151" t="inlineStr">
        <is>
          <t>:</t>
        </is>
      </c>
      <c r="J25" s="140" t="inlineStr">
        <is>
          <t>−</t>
        </is>
      </c>
      <c r="K25" s="137" t="inlineStr">
        <is>
          <t>лабораторно-экзаменационная (установочная) сессия</t>
        </is>
      </c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41" t="n"/>
      <c r="U25" s="141" t="n"/>
      <c r="V25" s="142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51" t="inlineStr">
        <is>
          <t>Х</t>
        </is>
      </c>
      <c r="AF25" s="140" t="inlineStr">
        <is>
          <t>−</t>
        </is>
      </c>
      <c r="AG25" s="137" t="inlineStr">
        <is>
          <t>производственная практика</t>
        </is>
      </c>
      <c r="AH25" s="141" t="n"/>
      <c r="AI25" s="142" t="n"/>
      <c r="AJ25" s="142" t="n"/>
      <c r="AK25" s="142" t="n"/>
      <c r="AL25" s="137" t="n"/>
      <c r="AM25" s="137" t="n"/>
      <c r="AN25" s="144" t="n"/>
      <c r="AO25" s="142" t="n"/>
      <c r="AP25" s="142" t="n"/>
      <c r="AQ25" s="142" t="n"/>
      <c r="AR25" s="144" t="n"/>
      <c r="AS25" s="143" t="inlineStr">
        <is>
          <t>//</t>
        </is>
      </c>
      <c r="AT25" s="140" t="inlineStr">
        <is>
          <t>−</t>
        </is>
      </c>
      <c r="AU25" s="137" t="inlineStr">
        <is>
          <t>итоговая аттестация</t>
        </is>
      </c>
      <c r="AV25" s="144" t="n"/>
      <c r="AW25" s="144" t="n"/>
      <c r="AX25" s="144" t="n"/>
      <c r="AY25" s="144" t="n"/>
      <c r="AZ25" s="144" t="n"/>
      <c r="BA25" s="144" t="n"/>
      <c r="BB25" s="137" t="n"/>
      <c r="BC25" s="137" t="n"/>
      <c r="BD25" s="137" t="n"/>
      <c r="BE25" s="145" t="n"/>
      <c r="BF25" s="139" t="n"/>
      <c r="BG25" s="139" t="n"/>
      <c r="BH25" s="139" t="n"/>
      <c r="BI25" s="146" t="n"/>
      <c r="BJ25" s="146" t="n"/>
      <c r="BK25" s="146" t="n"/>
      <c r="BL25" s="146" t="n"/>
      <c r="BM25" s="146" t="n"/>
      <c r="BN25" s="146" t="n"/>
      <c r="BO25" s="739" t="n"/>
      <c r="BP25" s="697" t="n"/>
      <c r="BQ25" s="53" t="n"/>
      <c r="BR25" s="2" t="n"/>
      <c r="BS25" s="2" t="n"/>
      <c r="BT25" s="2" t="n"/>
      <c r="BU25" s="2" t="n"/>
      <c r="BV25" s="2" t="n"/>
    </row>
    <row r="26">
      <c r="A26" s="146" t="n"/>
      <c r="B26" s="146" t="n"/>
      <c r="C26" s="139" t="n"/>
      <c r="D26" s="139" t="n"/>
      <c r="E26" s="139" t="n"/>
      <c r="F26" s="139" t="n"/>
      <c r="G26" s="139" t="n"/>
      <c r="H26" s="138" t="n"/>
      <c r="I26" s="152" t="n"/>
      <c r="J26" s="140" t="n"/>
      <c r="K26" s="137" t="n"/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41" t="n"/>
      <c r="U26" s="141" t="n"/>
      <c r="V26" s="142" t="n"/>
      <c r="W26" s="142" t="n"/>
      <c r="X26" s="142" t="n"/>
      <c r="Y26" s="142" t="n"/>
      <c r="Z26" s="142" t="n"/>
      <c r="AA26" s="142" t="n"/>
      <c r="AB26" s="142" t="n"/>
      <c r="AC26" s="142" t="n"/>
      <c r="AD26" s="142" t="n"/>
      <c r="AE26" s="152" t="n"/>
      <c r="AF26" s="140" t="n"/>
      <c r="AG26" s="137" t="n"/>
      <c r="AH26" s="141" t="n"/>
      <c r="AI26" s="142" t="n"/>
      <c r="AJ26" s="142" t="n"/>
      <c r="AK26" s="142" t="n"/>
      <c r="AL26" s="137" t="n"/>
      <c r="AM26" s="137" t="n"/>
      <c r="AN26" s="144" t="n"/>
      <c r="AO26" s="142" t="n"/>
      <c r="AP26" s="142" t="n"/>
      <c r="AQ26" s="142" t="n"/>
      <c r="AR26" s="144" t="n"/>
      <c r="AS26" s="153" t="n"/>
      <c r="AT26" s="140" t="n"/>
      <c r="AU26" s="137" t="n"/>
      <c r="AV26" s="144" t="n"/>
      <c r="AW26" s="144" t="n"/>
      <c r="AX26" s="144" t="n"/>
      <c r="AY26" s="144" t="n"/>
      <c r="AZ26" s="144" t="n"/>
      <c r="BA26" s="144" t="n"/>
      <c r="BB26" s="137" t="n"/>
      <c r="BC26" s="137" t="n"/>
      <c r="BD26" s="137" t="n"/>
      <c r="BE26" s="145" t="n"/>
      <c r="BF26" s="139" t="n"/>
      <c r="BG26" s="139" t="n"/>
      <c r="BH26" s="139" t="n"/>
      <c r="BI26" s="146" t="n"/>
      <c r="BJ26" s="146" t="n"/>
      <c r="BK26" s="146" t="n"/>
      <c r="BL26" s="146" t="n"/>
      <c r="BM26" s="146" t="n"/>
      <c r="BN26" s="146" t="n"/>
      <c r="BO26" s="739" t="n"/>
      <c r="BP26" s="697" t="n"/>
      <c r="BQ26" s="53" t="n"/>
      <c r="BR26" s="2" t="n"/>
      <c r="BS26" s="2" t="n"/>
      <c r="BT26" s="2" t="n"/>
      <c r="BU26" s="2" t="n"/>
      <c r="BV26" s="2" t="n"/>
    </row>
    <row r="27">
      <c r="A27" s="1504" t="inlineStr">
        <is>
          <t>III. План образовательного процесса</t>
        </is>
      </c>
      <c r="B27" s="78" t="n"/>
      <c r="C27" s="78" t="n"/>
      <c r="D27" s="78" t="n"/>
      <c r="E27" s="78" t="n"/>
      <c r="F27" s="78" t="n"/>
      <c r="G27" s="78" t="n"/>
      <c r="H27" s="78" t="n"/>
      <c r="I27" s="78" t="n"/>
      <c r="J27" s="78" t="n"/>
      <c r="K27" s="78" t="n"/>
      <c r="L27" s="78" t="n"/>
      <c r="M27" s="78" t="n"/>
      <c r="N27" s="78" t="n"/>
      <c r="O27" s="78" t="n"/>
      <c r="P27" s="78" t="n"/>
      <c r="Q27" s="78" t="n"/>
      <c r="R27" s="78" t="n"/>
      <c r="S27" s="78" t="n"/>
      <c r="T27" s="78" t="n"/>
      <c r="U27" s="78" t="n"/>
      <c r="V27" s="78" t="n"/>
      <c r="W27" s="78" t="n"/>
      <c r="X27" s="78" t="n"/>
      <c r="Y27" s="78" t="n"/>
      <c r="Z27" s="78" t="n"/>
      <c r="AA27" s="78" t="n"/>
      <c r="AB27" s="78" t="n"/>
      <c r="AC27" s="78" t="n"/>
      <c r="AD27" s="78" t="n"/>
      <c r="AE27" s="78" t="n"/>
      <c r="AF27" s="78" t="n"/>
      <c r="AG27" s="78" t="n"/>
      <c r="AH27" s="78" t="n"/>
      <c r="AI27" s="78" t="n"/>
      <c r="AJ27" s="78" t="n"/>
      <c r="AK27" s="78" t="n"/>
      <c r="AL27" s="78" t="n"/>
      <c r="AM27" s="78" t="n"/>
      <c r="AN27" s="78" t="n"/>
      <c r="AO27" s="78" t="n"/>
      <c r="AP27" s="78" t="n"/>
      <c r="AQ27" s="78" t="n"/>
      <c r="AR27" s="78" t="n"/>
      <c r="AS27" s="78" t="n"/>
      <c r="AT27" s="78" t="n"/>
      <c r="AU27" s="78" t="n"/>
      <c r="AV27" s="78" t="n"/>
      <c r="AW27" s="78" t="n"/>
      <c r="AX27" s="78" t="n"/>
      <c r="AY27" s="78" t="n"/>
      <c r="AZ27" s="78" t="n"/>
      <c r="BA27" s="78" t="n"/>
      <c r="BB27" s="78" t="n"/>
      <c r="BC27" s="78" t="n"/>
      <c r="BD27" s="78" t="n"/>
      <c r="BE27" s="78" t="n"/>
      <c r="BF27" s="78" t="n"/>
      <c r="BG27" s="78" t="n"/>
      <c r="BH27" s="78" t="n"/>
      <c r="BI27" s="78" t="n"/>
      <c r="BJ27" s="78" t="n"/>
      <c r="BK27" s="78" t="n"/>
      <c r="BL27" s="78" t="n"/>
      <c r="BM27" s="78" t="n"/>
      <c r="BN27" s="78" t="n"/>
      <c r="BO27" s="78" t="n"/>
      <c r="BP27" s="78" t="n"/>
      <c r="BQ27" s="78" t="n"/>
      <c r="BR27" s="78" t="n"/>
      <c r="BS27" s="2" t="n"/>
      <c r="BT27" s="2" t="n"/>
      <c r="BU27" s="2" t="n"/>
      <c r="BV27" s="2" t="n"/>
    </row>
    <row r="28">
      <c r="A28" s="155" t="inlineStr">
        <is>
          <t>№
п/п</t>
        </is>
      </c>
      <c r="B28" s="156" t="n"/>
      <c r="C28" s="157" t="inlineStr">
        <is>
          <t>Название модуля, учебной дисциплины, курсового проекта (курсовой работы)</t>
        </is>
      </c>
      <c r="D28" s="158" t="n"/>
      <c r="E28" s="158" t="n"/>
      <c r="F28" s="158" t="n"/>
      <c r="G28" s="158" t="n"/>
      <c r="H28" s="158" t="n"/>
      <c r="I28" s="158" t="n"/>
      <c r="J28" s="158" t="n"/>
      <c r="K28" s="158" t="n"/>
      <c r="L28" s="158" t="n"/>
      <c r="M28" s="158" t="n"/>
      <c r="N28" s="158" t="n"/>
      <c r="O28" s="158" t="n"/>
      <c r="P28" s="158" t="n"/>
      <c r="Q28" s="158" t="n"/>
      <c r="R28" s="156" t="n"/>
      <c r="S28" s="159" t="inlineStr">
        <is>
          <t>№ рег. 
в БГТУ</t>
        </is>
      </c>
      <c r="T28" s="157" t="inlineStr">
        <is>
          <t>Экзамены</t>
        </is>
      </c>
      <c r="U28" s="156" t="n"/>
      <c r="V28" s="471" t="inlineStr">
        <is>
          <t>Зачеты</t>
        </is>
      </c>
      <c r="W28" s="156" t="n"/>
      <c r="X28" s="161" t="inlineStr">
        <is>
          <t>Общее количество акад. часов по учебному плану для дневной формы</t>
        </is>
      </c>
      <c r="Y28" s="61" t="n"/>
      <c r="Z28" s="162" t="inlineStr">
        <is>
          <t>Количество аудиторных часов по учебному плану для дневной формы</t>
        </is>
      </c>
      <c r="AA28" s="61" t="n"/>
      <c r="AB28" s="163" t="inlineStr">
        <is>
          <t>Количество аудиторных часов</t>
        </is>
      </c>
      <c r="AC28" s="164" t="n"/>
      <c r="AD28" s="164" t="n"/>
      <c r="AE28" s="164" t="n"/>
      <c r="AF28" s="164" t="n"/>
      <c r="AG28" s="164" t="n"/>
      <c r="AH28" s="164" t="n"/>
      <c r="AI28" s="164" t="n"/>
      <c r="AJ28" s="164" t="n"/>
      <c r="AK28" s="165" t="n"/>
      <c r="AL28" s="166" t="inlineStr">
        <is>
          <t>Распределение по курсам и семестрам</t>
        </is>
      </c>
      <c r="AM28" s="164" t="n"/>
      <c r="AN28" s="164" t="n"/>
      <c r="AO28" s="164" t="n"/>
      <c r="AP28" s="164" t="n"/>
      <c r="AQ28" s="164" t="n"/>
      <c r="AR28" s="164" t="n"/>
      <c r="AS28" s="164" t="n"/>
      <c r="AT28" s="164" t="n"/>
      <c r="AU28" s="164" t="n"/>
      <c r="AV28" s="164" t="n"/>
      <c r="AW28" s="164" t="n"/>
      <c r="AX28" s="164" t="n"/>
      <c r="AY28" s="164" t="n"/>
      <c r="AZ28" s="164" t="n"/>
      <c r="BA28" s="164" t="n"/>
      <c r="BB28" s="164" t="n"/>
      <c r="BC28" s="164" t="n"/>
      <c r="BD28" s="164" t="n"/>
      <c r="BE28" s="164" t="n"/>
      <c r="BF28" s="164" t="n"/>
      <c r="BG28" s="164" t="n"/>
      <c r="BH28" s="164" t="n"/>
      <c r="BI28" s="164" t="n"/>
      <c r="BJ28" s="164" t="n"/>
      <c r="BK28" s="164" t="n"/>
      <c r="BL28" s="164" t="n"/>
      <c r="BM28" s="164" t="n"/>
      <c r="BN28" s="164" t="n"/>
      <c r="BO28" s="164" t="n"/>
      <c r="BP28" s="165" t="n"/>
      <c r="BQ28" s="155" t="inlineStr">
        <is>
          <t>Всего зачетных единиц</t>
        </is>
      </c>
      <c r="BR28" s="159" t="inlineStr">
        <is>
          <t>Кафедра</t>
        </is>
      </c>
      <c r="BS28" s="2" t="n"/>
      <c r="BT28" s="2" t="n"/>
      <c r="BU28" s="2" t="n"/>
      <c r="BV28" s="2" t="n"/>
    </row>
    <row r="29">
      <c r="A29" s="168" t="n"/>
      <c r="B29" s="169" t="n"/>
      <c r="C29" s="168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169" t="n"/>
      <c r="S29" s="170" t="n"/>
      <c r="T29" s="168" t="n"/>
      <c r="U29" s="169" t="n"/>
      <c r="V29" s="2" t="n"/>
      <c r="W29" s="169" t="n"/>
      <c r="X29" s="69" t="n"/>
      <c r="Y29" s="70" t="n"/>
      <c r="Z29" s="171" t="n"/>
      <c r="AA29" s="70" t="n"/>
      <c r="AB29" s="472" t="inlineStr">
        <is>
          <t>Всего</t>
        </is>
      </c>
      <c r="AC29" s="173" t="n"/>
      <c r="AD29" s="174" t="inlineStr">
        <is>
          <t>Из них</t>
        </is>
      </c>
      <c r="AE29" s="175" t="n"/>
      <c r="AF29" s="175" t="n"/>
      <c r="AG29" s="175" t="n"/>
      <c r="AH29" s="175" t="n"/>
      <c r="AI29" s="175" t="n"/>
      <c r="AJ29" s="175" t="n"/>
      <c r="AK29" s="176" t="n"/>
      <c r="AL29" s="1505" t="inlineStr">
        <is>
          <t>I курс</t>
        </is>
      </c>
      <c r="AM29" s="175" t="n"/>
      <c r="AN29" s="175" t="n"/>
      <c r="AO29" s="175" t="n"/>
      <c r="AP29" s="175" t="n"/>
      <c r="AQ29" s="175" t="n"/>
      <c r="AR29" s="178" t="n"/>
      <c r="AS29" s="1506" t="inlineStr">
        <is>
          <t>II курс</t>
        </is>
      </c>
      <c r="AT29" s="175" t="n"/>
      <c r="AU29" s="175" t="n"/>
      <c r="AV29" s="175" t="n"/>
      <c r="AW29" s="175" t="n"/>
      <c r="AX29" s="176" t="n"/>
      <c r="AY29" s="180" t="inlineStr">
        <is>
          <t>III курс</t>
        </is>
      </c>
      <c r="AZ29" s="175" t="n"/>
      <c r="BA29" s="175" t="n"/>
      <c r="BB29" s="175" t="n"/>
      <c r="BC29" s="175" t="n"/>
      <c r="BD29" s="176" t="n"/>
      <c r="BE29" s="179" t="inlineStr">
        <is>
          <t>IV курс</t>
        </is>
      </c>
      <c r="BF29" s="175" t="n"/>
      <c r="BG29" s="175" t="n"/>
      <c r="BH29" s="175" t="n"/>
      <c r="BI29" s="175" t="n"/>
      <c r="BJ29" s="176" t="n"/>
      <c r="BK29" s="180" t="inlineStr">
        <is>
          <t>V курс</t>
        </is>
      </c>
      <c r="BL29" s="175" t="n"/>
      <c r="BM29" s="175" t="n"/>
      <c r="BN29" s="175" t="n"/>
      <c r="BO29" s="175" t="n"/>
      <c r="BP29" s="176" t="n"/>
      <c r="BQ29" s="1507" t="n"/>
      <c r="BR29" s="170" t="n"/>
      <c r="BS29" s="2" t="n"/>
      <c r="BT29" s="2" t="n"/>
      <c r="BU29" s="2" t="n"/>
      <c r="BV29" s="2" t="n"/>
    </row>
    <row r="30">
      <c r="A30" s="168" t="n"/>
      <c r="B30" s="169" t="n"/>
      <c r="C30" s="168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169" t="n"/>
      <c r="S30" s="170" t="n"/>
      <c r="T30" s="168" t="n"/>
      <c r="U30" s="169" t="n"/>
      <c r="V30" s="2" t="n"/>
      <c r="W30" s="169" t="n"/>
      <c r="X30" s="69" t="n"/>
      <c r="Y30" s="70" t="n"/>
      <c r="Z30" s="171" t="n"/>
      <c r="AA30" s="70" t="n"/>
      <c r="AB30" s="2" t="n"/>
      <c r="AC30" s="173" t="n"/>
      <c r="AD30" s="181" t="inlineStr">
        <is>
          <t>Лекции</t>
        </is>
      </c>
      <c r="AE30" s="169" t="n"/>
      <c r="AF30" s="182" t="inlineStr">
        <is>
          <t>Лабораторные</t>
        </is>
      </c>
      <c r="AG30" s="169" t="n"/>
      <c r="AH30" s="182" t="inlineStr">
        <is>
          <t>Практические</t>
        </is>
      </c>
      <c r="AI30" s="169" t="n"/>
      <c r="AJ30" s="182" t="inlineStr">
        <is>
          <t>Семинарские</t>
        </is>
      </c>
      <c r="AK30" s="169" t="n"/>
      <c r="AL30" s="1508" t="inlineStr">
        <is>
          <t>УС</t>
        </is>
      </c>
      <c r="AM30" s="1509" t="inlineStr">
        <is>
          <t>1 семестр</t>
        </is>
      </c>
      <c r="AN30" s="2" t="n"/>
      <c r="AO30" s="169" t="n"/>
      <c r="AP30" s="1510" t="inlineStr">
        <is>
          <t>2 семестр</t>
        </is>
      </c>
      <c r="AQ30" s="2" t="n"/>
      <c r="AR30" s="186" t="n"/>
      <c r="AS30" s="1511" t="inlineStr">
        <is>
          <t>3 семестр</t>
        </is>
      </c>
      <c r="AT30" s="2" t="n"/>
      <c r="AU30" s="186" t="n"/>
      <c r="AV30" s="1509" t="inlineStr">
        <is>
          <t>4 семестр</t>
        </is>
      </c>
      <c r="AW30" s="2" t="n"/>
      <c r="AX30" s="169" t="n"/>
      <c r="AY30" s="184" t="inlineStr">
        <is>
          <t>5 семестр</t>
        </is>
      </c>
      <c r="AZ30" s="2" t="n"/>
      <c r="BA30" s="169" t="n"/>
      <c r="BB30" s="185" t="inlineStr">
        <is>
          <t>6 семестр</t>
        </is>
      </c>
      <c r="BC30" s="2" t="n"/>
      <c r="BD30" s="186" t="n"/>
      <c r="BE30" s="187" t="inlineStr">
        <is>
          <t>7 семестр</t>
        </is>
      </c>
      <c r="BF30" s="2" t="n"/>
      <c r="BG30" s="186" t="n"/>
      <c r="BH30" s="184" t="inlineStr">
        <is>
          <t>8 семестр</t>
        </is>
      </c>
      <c r="BI30" s="2" t="n"/>
      <c r="BJ30" s="169" t="n"/>
      <c r="BK30" s="188" t="inlineStr">
        <is>
          <t>9 семестр</t>
        </is>
      </c>
      <c r="BL30" s="2" t="n"/>
      <c r="BM30" s="173" t="n"/>
      <c r="BN30" s="189" t="inlineStr">
        <is>
          <t>10 семестр</t>
        </is>
      </c>
      <c r="BO30" s="2" t="n"/>
      <c r="BP30" s="190" t="n"/>
      <c r="BQ30" s="1507" t="n"/>
      <c r="BR30" s="170" t="n"/>
      <c r="BS30" s="2" t="n"/>
      <c r="BT30" s="2" t="n"/>
      <c r="BU30" s="2" t="n"/>
      <c r="BV30" s="2" t="n"/>
    </row>
    <row r="31">
      <c r="A31" s="168" t="n"/>
      <c r="B31" s="169" t="n"/>
      <c r="C31" s="168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169" t="n"/>
      <c r="S31" s="170" t="n"/>
      <c r="T31" s="168" t="n"/>
      <c r="U31" s="169" t="n"/>
      <c r="V31" s="2" t="n"/>
      <c r="W31" s="169" t="n"/>
      <c r="X31" s="69" t="n"/>
      <c r="Y31" s="70" t="n"/>
      <c r="Z31" s="171" t="n"/>
      <c r="AA31" s="70" t="n"/>
      <c r="AB31" s="2" t="n"/>
      <c r="AC31" s="173" t="n"/>
      <c r="AD31" s="2" t="n"/>
      <c r="AE31" s="169" t="n"/>
      <c r="AF31" s="191" t="n"/>
      <c r="AG31" s="169" t="n"/>
      <c r="AH31" s="191" t="n"/>
      <c r="AI31" s="169" t="n"/>
      <c r="AJ31" s="191" t="n"/>
      <c r="AK31" s="169" t="n"/>
      <c r="AL31" s="192" t="n"/>
      <c r="AM31" s="1512" t="n">
        <v>2</v>
      </c>
      <c r="AN31" s="1513" t="inlineStr">
        <is>
          <t>недели</t>
        </is>
      </c>
      <c r="AO31" s="176" t="n"/>
      <c r="AP31" s="1512" t="n">
        <v>2</v>
      </c>
      <c r="AQ31" s="1514" t="inlineStr">
        <is>
          <t>недели</t>
        </is>
      </c>
      <c r="AR31" s="176" t="n"/>
      <c r="AS31" s="1515" t="n">
        <v>3</v>
      </c>
      <c r="AT31" s="1514" t="inlineStr">
        <is>
          <t>недели</t>
        </is>
      </c>
      <c r="AU31" s="176" t="n"/>
      <c r="AV31" s="1516" t="n">
        <v>3</v>
      </c>
      <c r="AW31" s="1514" t="inlineStr">
        <is>
          <t>недели</t>
        </is>
      </c>
      <c r="AX31" s="176" t="n"/>
      <c r="AY31" s="1517" t="n">
        <v>2</v>
      </c>
      <c r="AZ31" s="1518" t="inlineStr">
        <is>
          <t>недели</t>
        </is>
      </c>
      <c r="BA31" s="176" t="n"/>
      <c r="BB31" s="193" t="n">
        <v>3</v>
      </c>
      <c r="BC31" s="1518" t="inlineStr">
        <is>
          <t>недели</t>
        </is>
      </c>
      <c r="BD31" s="176" t="n"/>
      <c r="BE31" s="1519" t="n">
        <v>2</v>
      </c>
      <c r="BF31" s="1518" t="inlineStr">
        <is>
          <t>недели</t>
        </is>
      </c>
      <c r="BG31" s="176" t="n"/>
      <c r="BH31" s="1517" t="n">
        <v>2</v>
      </c>
      <c r="BI31" s="1518" t="inlineStr">
        <is>
          <t>недели</t>
        </is>
      </c>
      <c r="BJ31" s="176" t="n"/>
      <c r="BK31" s="1519" t="n">
        <v>3</v>
      </c>
      <c r="BL31" s="1518" t="inlineStr">
        <is>
          <t>недели</t>
        </is>
      </c>
      <c r="BM31" s="176" t="n"/>
      <c r="BN31" s="1517" t="n">
        <v>2</v>
      </c>
      <c r="BO31" s="1518" t="inlineStr">
        <is>
          <t>недели</t>
        </is>
      </c>
      <c r="BP31" s="176" t="n"/>
      <c r="BQ31" s="1507" t="n"/>
      <c r="BR31" s="170" t="n"/>
      <c r="BS31" s="2" t="n"/>
      <c r="BT31" s="2" t="n"/>
      <c r="BU31" s="2" t="n"/>
      <c r="BV31" s="2" t="n"/>
    </row>
    <row r="32">
      <c r="A32" s="199" t="n"/>
      <c r="B32" s="200" t="n"/>
      <c r="C32" s="199" t="n"/>
      <c r="D32" s="201" t="n"/>
      <c r="E32" s="201" t="n"/>
      <c r="F32" s="201" t="n"/>
      <c r="G32" s="201" t="n"/>
      <c r="H32" s="201" t="n"/>
      <c r="I32" s="201" t="n"/>
      <c r="J32" s="201" t="n"/>
      <c r="K32" s="201" t="n"/>
      <c r="L32" s="201" t="n"/>
      <c r="M32" s="201" t="n"/>
      <c r="N32" s="201" t="n"/>
      <c r="O32" s="201" t="n"/>
      <c r="P32" s="201" t="n"/>
      <c r="Q32" s="201" t="n"/>
      <c r="R32" s="200" t="n"/>
      <c r="S32" s="202" t="n"/>
      <c r="T32" s="199" t="n"/>
      <c r="U32" s="200" t="n"/>
      <c r="V32" s="201" t="n"/>
      <c r="W32" s="200" t="n"/>
      <c r="X32" s="203" t="n"/>
      <c r="Y32" s="204" t="n"/>
      <c r="Z32" s="205" t="n"/>
      <c r="AA32" s="204" t="n"/>
      <c r="AB32" s="484" t="n"/>
      <c r="AC32" s="485" t="n"/>
      <c r="AD32" s="201" t="n"/>
      <c r="AE32" s="200" t="n"/>
      <c r="AF32" s="208" t="n"/>
      <c r="AG32" s="200" t="n"/>
      <c r="AH32" s="208" t="n"/>
      <c r="AI32" s="200" t="n"/>
      <c r="AJ32" s="208" t="n"/>
      <c r="AK32" s="200" t="n"/>
      <c r="AL32" s="1520" t="inlineStr">
        <is>
          <t>Ауд.часов</t>
        </is>
      </c>
      <c r="AM32" s="1521" t="inlineStr">
        <is>
          <t>Всего часов</t>
        </is>
      </c>
      <c r="AN32" s="1522" t="inlineStr">
        <is>
          <t>Ауд.часов</t>
        </is>
      </c>
      <c r="AO32" s="1523" t="inlineStr">
        <is>
          <t>Зач.единиц</t>
        </is>
      </c>
      <c r="AP32" s="1524" t="inlineStr">
        <is>
          <t>Всего часов</t>
        </is>
      </c>
      <c r="AQ32" s="1522" t="inlineStr">
        <is>
          <t>Ауд.часов</t>
        </is>
      </c>
      <c r="AR32" s="1523" t="inlineStr">
        <is>
          <t>Зач.единиц</t>
        </is>
      </c>
      <c r="AS32" s="1525" t="inlineStr">
        <is>
          <t>Всего часов</t>
        </is>
      </c>
      <c r="AT32" s="1522" t="inlineStr">
        <is>
          <t>Ауд.часов</t>
        </is>
      </c>
      <c r="AU32" s="1526" t="inlineStr">
        <is>
          <t>Зач.единиц</t>
        </is>
      </c>
      <c r="AV32" s="1521" t="inlineStr">
        <is>
          <t>Всего часов</t>
        </is>
      </c>
      <c r="AW32" s="1522" t="inlineStr">
        <is>
          <t>Ауд.часов</t>
        </is>
      </c>
      <c r="AX32" s="1527" t="inlineStr">
        <is>
          <t>Зач.единиц</t>
        </is>
      </c>
      <c r="AY32" s="1528" t="inlineStr">
        <is>
          <t>Всего часов</t>
        </is>
      </c>
      <c r="AZ32" s="1529" t="inlineStr">
        <is>
          <t>Ауд.часов</t>
        </is>
      </c>
      <c r="BA32" s="1530" t="inlineStr">
        <is>
          <t>Зач.единиц</t>
        </is>
      </c>
      <c r="BB32" s="1531" t="inlineStr">
        <is>
          <t>Всего часов</t>
        </is>
      </c>
      <c r="BC32" s="1529" t="inlineStr">
        <is>
          <t>Ауд.часов</t>
        </is>
      </c>
      <c r="BD32" s="1530" t="inlineStr">
        <is>
          <t>Зач.единиц</t>
        </is>
      </c>
      <c r="BE32" s="1532" t="inlineStr">
        <is>
          <t>Всего часов</t>
        </is>
      </c>
      <c r="BF32" s="1529" t="inlineStr">
        <is>
          <t>Ауд.часов</t>
        </is>
      </c>
      <c r="BG32" s="1533" t="inlineStr">
        <is>
          <t>Зач.единиц</t>
        </is>
      </c>
      <c r="BH32" s="1528" t="inlineStr">
        <is>
          <t>Всего часов</t>
        </is>
      </c>
      <c r="BI32" s="1529" t="inlineStr">
        <is>
          <t>Ауд.часов</t>
        </is>
      </c>
      <c r="BJ32" s="1534" t="inlineStr">
        <is>
          <t>Зач.единиц</t>
        </is>
      </c>
      <c r="BK32" s="1528" t="inlineStr">
        <is>
          <t>Всего часов</t>
        </is>
      </c>
      <c r="BL32" s="1529" t="inlineStr">
        <is>
          <t>Ауд.часов</t>
        </is>
      </c>
      <c r="BM32" s="1533" t="inlineStr">
        <is>
          <t>Зач.единиц</t>
        </is>
      </c>
      <c r="BN32" s="1528" t="inlineStr">
        <is>
          <t>Всего часов</t>
        </is>
      </c>
      <c r="BO32" s="1529" t="inlineStr">
        <is>
          <t>Ауд.часов</t>
        </is>
      </c>
      <c r="BP32" s="1535" t="inlineStr">
        <is>
          <t>Зач.единиц</t>
        </is>
      </c>
      <c r="BQ32" s="1536" t="n"/>
      <c r="BR32" s="202" t="n"/>
      <c r="BS32" s="2" t="n"/>
      <c r="BT32" s="2" t="n"/>
      <c r="BU32" s="2" t="n"/>
      <c r="BV32" s="2" t="n"/>
    </row>
    <row r="33">
      <c r="A33" s="1537" t="n">
        <v>1</v>
      </c>
      <c r="B33" s="220" t="n"/>
      <c r="C33" s="1538" t="inlineStr">
        <is>
          <t>Государственный компонент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220" t="n"/>
      <c r="S33" s="1539" t="n"/>
      <c r="T33" s="1540" t="n"/>
      <c r="U33" s="224" t="n"/>
      <c r="V33" s="1540" t="n"/>
      <c r="W33" s="224" t="n"/>
      <c r="X33" s="1541">
        <f>SUM(X34:Y64)</f>
        <v/>
      </c>
      <c r="Y33" s="220" t="n"/>
      <c r="Z33" s="1541">
        <f>SUM(Z34:AA64)</f>
        <v/>
      </c>
      <c r="AA33" s="220" t="n"/>
      <c r="AB33" s="1542">
        <f>SUM(AB34:AC64)</f>
        <v/>
      </c>
      <c r="AC33" s="220" t="n"/>
      <c r="AD33" s="1543">
        <f>SUM(AD34:AE64)</f>
        <v/>
      </c>
      <c r="AE33" s="220" t="n"/>
      <c r="AF33" s="1544">
        <f>SUM(AF34:AG64)</f>
        <v/>
      </c>
      <c r="AG33" s="220" t="n"/>
      <c r="AH33" s="1544">
        <f>SUM(AH34:AI64)</f>
        <v/>
      </c>
      <c r="AI33" s="220" t="n"/>
      <c r="AJ33" s="1544">
        <f>SUM(AJ34:AK64)</f>
        <v/>
      </c>
      <c r="AK33" s="220" t="n"/>
      <c r="AL33" s="1545">
        <f>SUM(AL34:AL64)</f>
        <v/>
      </c>
      <c r="AM33" s="1546">
        <f>SUM(AM34:AM64)</f>
        <v/>
      </c>
      <c r="AN33" s="1547">
        <f>SUM(AN34:AN64)</f>
        <v/>
      </c>
      <c r="AO33" s="1546">
        <f>SUM(AO34:AO64)</f>
        <v/>
      </c>
      <c r="AP33" s="1548">
        <f>SUM(AP34:AP64)</f>
        <v/>
      </c>
      <c r="AQ33" s="1549">
        <f>SUM(AQ34:AQ64)</f>
        <v/>
      </c>
      <c r="AR33" s="1550">
        <f>SUM(AR34:AR64)</f>
        <v/>
      </c>
      <c r="AS33" s="1551">
        <f>SUM(AS34:AS64)</f>
        <v/>
      </c>
      <c r="AT33" s="1549">
        <f>SUM(AT34:AT64)</f>
        <v/>
      </c>
      <c r="AU33" s="1552">
        <f>SUM(AU34:AU64)</f>
        <v/>
      </c>
      <c r="AV33" s="1548">
        <f>SUM(AV34:AV64)</f>
        <v/>
      </c>
      <c r="AW33" s="1547">
        <f>SUM(AW34:AW64)</f>
        <v/>
      </c>
      <c r="AX33" s="1553">
        <f>SUM(AX34:AX64)</f>
        <v/>
      </c>
      <c r="AY33" s="1551">
        <f>SUM(AY34:AY64)</f>
        <v/>
      </c>
      <c r="AZ33" s="1549">
        <f>SUM(AZ34:AZ64)</f>
        <v/>
      </c>
      <c r="BA33" s="1552">
        <f>SUM(BA34:BA64)</f>
        <v/>
      </c>
      <c r="BB33" s="1548">
        <f>SUM(BB34:BB64)</f>
        <v/>
      </c>
      <c r="BC33" s="1549">
        <f>SUM(BC34:BC64)</f>
        <v/>
      </c>
      <c r="BD33" s="1550">
        <f>SUM(BD34:BD64)</f>
        <v/>
      </c>
      <c r="BE33" s="1551">
        <f>SUM(BE34:BE64)</f>
        <v/>
      </c>
      <c r="BF33" s="1549">
        <f>SUM(BF34:BF64)</f>
        <v/>
      </c>
      <c r="BG33" s="1552">
        <f>SUM(BG34:BG64)</f>
        <v/>
      </c>
      <c r="BH33" s="1548">
        <f>SUM(BH34:BH64)</f>
        <v/>
      </c>
      <c r="BI33" s="1549">
        <f>SUM(BI34:BI64)</f>
        <v/>
      </c>
      <c r="BJ33" s="1550">
        <f>SUM(BJ34:BJ64)</f>
        <v/>
      </c>
      <c r="BK33" s="1554">
        <f>SUM(BK34:BK64)</f>
        <v/>
      </c>
      <c r="BL33" s="1547">
        <f>SUM(BL34:BL64)</f>
        <v/>
      </c>
      <c r="BM33" s="1553">
        <f>SUM(BM34:BM64)</f>
        <v/>
      </c>
      <c r="BN33" s="1555">
        <f>SUM(BN34:BN64)</f>
        <v/>
      </c>
      <c r="BO33" s="1547">
        <f>SUM(BO34:BO64)</f>
        <v/>
      </c>
      <c r="BP33" s="1546">
        <f>SUM(BP34:BP64)</f>
        <v/>
      </c>
      <c r="BQ33" s="1556">
        <f>SUM(BQ35:BQ64)</f>
        <v/>
      </c>
      <c r="BR33" s="1557" t="n"/>
      <c r="BS33" s="2" t="n"/>
      <c r="BT33" s="2" t="n"/>
      <c r="BU33" s="2" t="n"/>
      <c r="BV33" s="2" t="n"/>
    </row>
    <row r="34">
      <c r="A34" s="1558" t="inlineStr">
        <is>
          <t>1.1</t>
        </is>
      </c>
      <c r="B34" s="244" t="n"/>
      <c r="C34" s="1559" t="inlineStr">
        <is>
          <t>Социально-гуманитарный модуль 1</t>
        </is>
      </c>
      <c r="D34" s="534" t="n"/>
      <c r="E34" s="534" t="n"/>
      <c r="F34" s="534" t="n"/>
      <c r="G34" s="534" t="n"/>
      <c r="H34" s="534" t="n"/>
      <c r="I34" s="534" t="n"/>
      <c r="J34" s="534" t="n"/>
      <c r="K34" s="534" t="n"/>
      <c r="L34" s="534" t="n"/>
      <c r="M34" s="534" t="n"/>
      <c r="N34" s="534" t="n"/>
      <c r="O34" s="534" t="n"/>
      <c r="P34" s="534" t="n"/>
      <c r="Q34" s="534" t="n"/>
      <c r="R34" s="244" t="n"/>
      <c r="S34" s="1560" t="n"/>
      <c r="T34" s="1561" t="n"/>
      <c r="U34" s="244" t="n"/>
      <c r="V34" s="1561" t="n"/>
      <c r="W34" s="244" t="n"/>
      <c r="X34" s="1562" t="n"/>
      <c r="Y34" s="536" t="n"/>
      <c r="Z34" s="1563" t="n"/>
      <c r="AA34" s="1564" t="n"/>
      <c r="AB34" s="1565" t="n"/>
      <c r="AC34" s="250" t="n"/>
      <c r="AD34" s="1566" t="n"/>
      <c r="AE34" s="246" t="n"/>
      <c r="AF34" s="1567" t="n"/>
      <c r="AG34" s="246" t="n"/>
      <c r="AH34" s="1567" t="n"/>
      <c r="AI34" s="246" t="n"/>
      <c r="AJ34" s="1568" t="n"/>
      <c r="AK34" s="244" t="n"/>
      <c r="AL34" s="1569" t="n"/>
      <c r="AM34" s="1570" t="n"/>
      <c r="AN34" s="1571" t="n"/>
      <c r="AO34" s="1572" t="n"/>
      <c r="AP34" s="1573" t="n"/>
      <c r="AQ34" s="1571" t="n"/>
      <c r="AR34" s="1572" t="n"/>
      <c r="AS34" s="1574" t="n"/>
      <c r="AT34" s="1571" t="n"/>
      <c r="AU34" s="1575" t="n"/>
      <c r="AV34" s="1576" t="n"/>
      <c r="AW34" s="1571" t="n"/>
      <c r="AX34" s="1577" t="n"/>
      <c r="AY34" s="1576" t="n"/>
      <c r="AZ34" s="1571" t="n"/>
      <c r="BA34" s="1572" t="n"/>
      <c r="BB34" s="1573" t="n"/>
      <c r="BC34" s="1571" t="n"/>
      <c r="BD34" s="1572" t="n"/>
      <c r="BE34" s="1574" t="n"/>
      <c r="BF34" s="1571" t="n"/>
      <c r="BG34" s="1575" t="n"/>
      <c r="BH34" s="1576" t="n"/>
      <c r="BI34" s="1571" t="n"/>
      <c r="BJ34" s="1577" t="n"/>
      <c r="BK34" s="1574" t="n"/>
      <c r="BL34" s="1571" t="n"/>
      <c r="BM34" s="1578" t="n"/>
      <c r="BN34" s="1579" t="n"/>
      <c r="BO34" s="1571" t="n"/>
      <c r="BP34" s="1580" t="n"/>
      <c r="BQ34" s="1581" t="n"/>
      <c r="BR34" s="1582" t="n"/>
      <c r="BS34" s="1583">
        <f>Z34*0.22</f>
        <v/>
      </c>
      <c r="BT34" s="2" t="n"/>
      <c r="BU34" s="2" t="n"/>
      <c r="BV34" s="2" t="n"/>
    </row>
    <row r="35">
      <c r="A35" s="263" t="inlineStr">
        <is>
          <t>1.1.1</t>
        </is>
      </c>
      <c r="B35" s="264" t="n"/>
      <c r="C35" s="265" t="inlineStr">
        <is>
          <t>История белорусской государственности</t>
        </is>
      </c>
      <c r="D35" s="266" t="n"/>
      <c r="E35" s="266" t="n"/>
      <c r="F35" s="266" t="n"/>
      <c r="G35" s="266" t="n"/>
      <c r="H35" s="266" t="n"/>
      <c r="I35" s="266" t="n"/>
      <c r="J35" s="266" t="n"/>
      <c r="K35" s="266" t="n"/>
      <c r="L35" s="266" t="n"/>
      <c r="M35" s="266" t="n"/>
      <c r="N35" s="266" t="n"/>
      <c r="O35" s="266" t="n"/>
      <c r="P35" s="266" t="n"/>
      <c r="Q35" s="266" t="n"/>
      <c r="R35" s="264" t="n"/>
      <c r="S35" s="267" t="n"/>
      <c r="T35" s="268" t="n">
        <v>3</v>
      </c>
      <c r="U35" s="269" t="n"/>
      <c r="V35" s="268" t="n"/>
      <c r="W35" s="269" t="n"/>
      <c r="X35" s="270" t="n">
        <v>108</v>
      </c>
      <c r="Y35" s="264" t="n"/>
      <c r="Z35" s="271" t="n">
        <v>54</v>
      </c>
      <c r="AA35" s="264" t="n"/>
      <c r="AB35" s="272">
        <f>AL35+AN35+AQ35+AT35+AW35+AZ35+BC35+BF35+BI35+BL35+BO35</f>
        <v/>
      </c>
      <c r="AC35" s="273" t="n"/>
      <c r="AD35" s="252" t="n">
        <v>8</v>
      </c>
      <c r="AE35" s="264" t="n"/>
      <c r="AF35" s="274" t="n"/>
      <c r="AG35" s="264" t="n"/>
      <c r="AH35" s="274" t="n"/>
      <c r="AI35" s="264" t="n"/>
      <c r="AJ35" s="274" t="n">
        <v>4</v>
      </c>
      <c r="AK35" s="264" t="n"/>
      <c r="AL35" s="1584" t="n"/>
      <c r="AM35" s="1585" t="n"/>
      <c r="AN35" s="1586" t="n"/>
      <c r="AO35" s="1587" t="n"/>
      <c r="AP35" s="1588" t="n"/>
      <c r="AQ35" s="1586" t="n">
        <v>2</v>
      </c>
      <c r="AR35" s="1587" t="n"/>
      <c r="AS35" s="1589" t="n">
        <v>108</v>
      </c>
      <c r="AT35" s="1590" t="n">
        <v>10</v>
      </c>
      <c r="AU35" s="1591" t="n">
        <v>3</v>
      </c>
      <c r="AV35" s="1592" t="n"/>
      <c r="AW35" s="1590" t="n"/>
      <c r="AX35" s="1593" t="n"/>
      <c r="AY35" s="1594" t="n"/>
      <c r="AZ35" s="1595" t="n"/>
      <c r="BA35" s="1596" t="n"/>
      <c r="BB35" s="1597" t="n"/>
      <c r="BC35" s="1595" t="n"/>
      <c r="BD35" s="1596" t="n"/>
      <c r="BE35" s="1598" t="n"/>
      <c r="BF35" s="1599" t="n"/>
      <c r="BG35" s="1600" t="n"/>
      <c r="BH35" s="1594" t="n"/>
      <c r="BI35" s="1599" t="n"/>
      <c r="BJ35" s="1601" t="n"/>
      <c r="BK35" s="1602" t="n"/>
      <c r="BL35" s="1599" t="n"/>
      <c r="BM35" s="1603" t="n"/>
      <c r="BN35" s="1604" t="n"/>
      <c r="BO35" s="1599" t="n"/>
      <c r="BP35" s="1605" t="n"/>
      <c r="BQ35" s="252">
        <f>AO35+AR35+AU35+AX35+BA35+BD35+BG35+BJ35+BM35+BP35</f>
        <v/>
      </c>
      <c r="BR35" s="1606" t="inlineStr">
        <is>
          <t>ИБиП</t>
        </is>
      </c>
      <c r="BS35" s="1607">
        <f>Z35*0.22</f>
        <v/>
      </c>
      <c r="BT35" s="2" t="n"/>
      <c r="BU35" s="2" t="n"/>
      <c r="BV35" s="2" t="n"/>
    </row>
    <row r="36">
      <c r="A36" s="263" t="inlineStr">
        <is>
          <t>1.1.2</t>
        </is>
      </c>
      <c r="B36" s="264" t="n"/>
      <c r="C36" s="265" t="inlineStr">
        <is>
          <t>Философия</t>
        </is>
      </c>
      <c r="D36" s="266" t="n"/>
      <c r="E36" s="266" t="n"/>
      <c r="F36" s="266" t="n"/>
      <c r="G36" s="266" t="n"/>
      <c r="H36" s="266" t="n"/>
      <c r="I36" s="266" t="n"/>
      <c r="J36" s="266" t="n"/>
      <c r="K36" s="266" t="n"/>
      <c r="L36" s="266" t="n"/>
      <c r="M36" s="266" t="n"/>
      <c r="N36" s="266" t="n"/>
      <c r="O36" s="266" t="n"/>
      <c r="P36" s="266" t="n"/>
      <c r="Q36" s="266" t="n"/>
      <c r="R36" s="264" t="n"/>
      <c r="S36" s="267" t="n"/>
      <c r="T36" s="268" t="n">
        <v>5</v>
      </c>
      <c r="U36" s="269" t="n"/>
      <c r="V36" s="268" t="n"/>
      <c r="W36" s="269" t="n"/>
      <c r="X36" s="270" t="n">
        <v>108</v>
      </c>
      <c r="Y36" s="264" t="n"/>
      <c r="Z36" s="271" t="n">
        <v>54</v>
      </c>
      <c r="AA36" s="264" t="n"/>
      <c r="AB36" s="272">
        <f>AL36+AN36+AQ36+AT36+AW36+AZ36+BC36+BF36+BI36+BL36+BO36</f>
        <v/>
      </c>
      <c r="AC36" s="273" t="n"/>
      <c r="AD36" s="252" t="n">
        <v>8</v>
      </c>
      <c r="AE36" s="264" t="n"/>
      <c r="AF36" s="274" t="n"/>
      <c r="AG36" s="264" t="n"/>
      <c r="AH36" s="274" t="n"/>
      <c r="AI36" s="264" t="n"/>
      <c r="AJ36" s="274" t="n">
        <v>4</v>
      </c>
      <c r="AK36" s="264" t="n"/>
      <c r="AL36" s="1584" t="n"/>
      <c r="AM36" s="1585" t="n"/>
      <c r="AN36" s="1586" t="n"/>
      <c r="AO36" s="1587" t="n"/>
      <c r="AP36" s="1588" t="n"/>
      <c r="AQ36" s="1586" t="n"/>
      <c r="AR36" s="1587" t="n"/>
      <c r="AS36" s="1589" t="n"/>
      <c r="AT36" s="1590" t="n"/>
      <c r="AU36" s="1591" t="n"/>
      <c r="AV36" s="1592" t="n"/>
      <c r="AW36" s="1590" t="n">
        <v>4</v>
      </c>
      <c r="AX36" s="1593" t="n"/>
      <c r="AY36" s="1594" t="n">
        <v>108</v>
      </c>
      <c r="AZ36" s="1595" t="n">
        <v>8</v>
      </c>
      <c r="BA36" s="1596" t="n">
        <v>3</v>
      </c>
      <c r="BB36" s="1597" t="n"/>
      <c r="BC36" s="1595" t="n"/>
      <c r="BD36" s="1596" t="n"/>
      <c r="BE36" s="1598" t="n"/>
      <c r="BF36" s="1599" t="n"/>
      <c r="BG36" s="1600" t="n"/>
      <c r="BH36" s="1594" t="n"/>
      <c r="BI36" s="1599" t="n"/>
      <c r="BJ36" s="1601" t="n"/>
      <c r="BK36" s="1602" t="n"/>
      <c r="BL36" s="1599" t="n"/>
      <c r="BM36" s="1603" t="n"/>
      <c r="BN36" s="1604" t="n"/>
      <c r="BO36" s="1599" t="n"/>
      <c r="BP36" s="1605" t="n"/>
      <c r="BQ36" s="252">
        <f>AO36+AR36+AU36+AX36+BA36+BD36+BG36+BJ36+BM36+BP36</f>
        <v/>
      </c>
      <c r="BR36" s="1606" t="inlineStr">
        <is>
          <t>ФиП</t>
        </is>
      </c>
      <c r="BS36" s="1607">
        <f>Z36*0.22</f>
        <v/>
      </c>
      <c r="BT36" s="2" t="n"/>
      <c r="BU36" s="2" t="n"/>
      <c r="BV36" s="2" t="n"/>
    </row>
    <row r="37">
      <c r="A37" s="1608" t="inlineStr">
        <is>
          <t>1.2</t>
        </is>
      </c>
      <c r="B37" s="264" t="n"/>
      <c r="C37" s="1609" t="inlineStr">
        <is>
          <t>Иностранный язык</t>
        </is>
      </c>
      <c r="D37" s="266" t="n"/>
      <c r="E37" s="266" t="n"/>
      <c r="F37" s="266" t="n"/>
      <c r="G37" s="266" t="n"/>
      <c r="H37" s="266" t="n"/>
      <c r="I37" s="266" t="n"/>
      <c r="J37" s="266" t="n"/>
      <c r="K37" s="266" t="n"/>
      <c r="L37" s="266" t="n"/>
      <c r="M37" s="266" t="n"/>
      <c r="N37" s="266" t="n"/>
      <c r="O37" s="266" t="n"/>
      <c r="P37" s="266" t="n"/>
      <c r="Q37" s="266" t="n"/>
      <c r="R37" s="264" t="n"/>
      <c r="S37" s="1610" t="inlineStr">
        <is>
          <t>2085/2024</t>
        </is>
      </c>
      <c r="T37" s="452" t="n">
        <v>2</v>
      </c>
      <c r="U37" s="269" t="n"/>
      <c r="V37" s="452" t="n">
        <v>1</v>
      </c>
      <c r="W37" s="269" t="n"/>
      <c r="X37" s="1611" t="n">
        <v>216</v>
      </c>
      <c r="Y37" s="264" t="n"/>
      <c r="Z37" s="297" t="n">
        <v>144</v>
      </c>
      <c r="AA37" s="264" t="n"/>
      <c r="AB37" s="296">
        <f>AL37+AN37+AQ37+AT37+AW37+AZ37+BC37+BF37+BI37+BL37+BO37</f>
        <v/>
      </c>
      <c r="AC37" s="273" t="n"/>
      <c r="AD37" s="297" t="n"/>
      <c r="AE37" s="264" t="n"/>
      <c r="AF37" s="298" t="n"/>
      <c r="AG37" s="264" t="n"/>
      <c r="AH37" s="298" t="n">
        <v>32</v>
      </c>
      <c r="AI37" s="264" t="n"/>
      <c r="AJ37" s="302" t="n"/>
      <c r="AK37" s="264" t="n"/>
      <c r="AL37" s="1612" t="n">
        <v>10</v>
      </c>
      <c r="AM37" s="1613" t="n">
        <v>108</v>
      </c>
      <c r="AN37" s="1614" t="n">
        <v>12</v>
      </c>
      <c r="AO37" s="1615" t="n">
        <v>3</v>
      </c>
      <c r="AP37" s="1616" t="n">
        <v>108</v>
      </c>
      <c r="AQ37" s="1614" t="n">
        <v>10</v>
      </c>
      <c r="AR37" s="1617" t="n">
        <v>3</v>
      </c>
      <c r="AS37" s="1618" t="n"/>
      <c r="AT37" s="1619" t="n"/>
      <c r="AU37" s="1620" t="n"/>
      <c r="AV37" s="1616" t="n"/>
      <c r="AW37" s="1621" t="n"/>
      <c r="AX37" s="1622" t="n"/>
      <c r="AY37" s="1621" t="n"/>
      <c r="AZ37" s="1619" t="n"/>
      <c r="BA37" s="1623" t="n"/>
      <c r="BB37" s="1624" t="n"/>
      <c r="BC37" s="1619" t="n"/>
      <c r="BD37" s="1623" t="n"/>
      <c r="BE37" s="1618" t="n"/>
      <c r="BF37" s="1614" t="n"/>
      <c r="BG37" s="1625" t="n"/>
      <c r="BH37" s="1621" t="n"/>
      <c r="BI37" s="1614" t="n"/>
      <c r="BJ37" s="1626" t="n"/>
      <c r="BK37" s="1627" t="n"/>
      <c r="BL37" s="1613" t="n"/>
      <c r="BM37" s="1628" t="n"/>
      <c r="BN37" s="1616" t="n"/>
      <c r="BO37" s="1613" t="n"/>
      <c r="BP37" s="1629" t="n"/>
      <c r="BQ37" s="298">
        <f>AO37+AR37+AU37+AX37+BA37+BD37+BG37+BJ37+BM37+BP37</f>
        <v/>
      </c>
      <c r="BR37" s="306" t="inlineStr">
        <is>
          <t>МКиТП</t>
        </is>
      </c>
      <c r="BS37" s="1607">
        <f>Z37*0.22</f>
        <v/>
      </c>
      <c r="BT37" s="2" t="n"/>
      <c r="BU37" s="2" t="n"/>
      <c r="BV37" s="2" t="n"/>
    </row>
    <row r="38">
      <c r="A38" s="288" t="inlineStr">
        <is>
          <t>1.3</t>
        </is>
      </c>
      <c r="B38" s="289" t="n"/>
      <c r="C38" s="290" t="inlineStr">
        <is>
          <t>Информационные технологии</t>
        </is>
      </c>
      <c r="D38" s="291" t="n"/>
      <c r="E38" s="291" t="n"/>
      <c r="F38" s="291" t="n"/>
      <c r="G38" s="291" t="n"/>
      <c r="H38" s="291" t="n"/>
      <c r="I38" s="291" t="n"/>
      <c r="J38" s="291" t="n"/>
      <c r="K38" s="291" t="n"/>
      <c r="L38" s="291" t="n"/>
      <c r="M38" s="291" t="n"/>
      <c r="N38" s="291" t="n"/>
      <c r="O38" s="291" t="n"/>
      <c r="P38" s="291" t="n"/>
      <c r="Q38" s="291" t="n"/>
      <c r="R38" s="289" t="n"/>
      <c r="S38" s="1630" t="inlineStr">
        <is>
          <t>2072/2024</t>
        </is>
      </c>
      <c r="T38" s="293" t="n">
        <v>2</v>
      </c>
      <c r="U38" s="289" t="n"/>
      <c r="V38" s="1631" t="n">
        <v>1</v>
      </c>
      <c r="W38" s="1632" t="inlineStr">
        <is>
          <t>д</t>
        </is>
      </c>
      <c r="X38" s="294" t="n">
        <v>288</v>
      </c>
      <c r="Y38" s="273" t="n"/>
      <c r="Z38" s="1633" t="n">
        <v>144</v>
      </c>
      <c r="AA38" s="1634" t="n"/>
      <c r="AB38" s="296">
        <f>AL38+AN38+AQ38+AT38+AW38+AZ38+BC38+BF38+BI38+BL38+BO38</f>
        <v/>
      </c>
      <c r="AC38" s="273" t="n"/>
      <c r="AD38" s="297" t="n">
        <v>12</v>
      </c>
      <c r="AE38" s="264" t="n"/>
      <c r="AF38" s="298" t="n">
        <v>20</v>
      </c>
      <c r="AG38" s="264" t="n"/>
      <c r="AH38" s="298" t="n"/>
      <c r="AI38" s="264" t="n"/>
      <c r="AJ38" s="299" t="n"/>
      <c r="AK38" s="269" t="n"/>
      <c r="AL38" s="1612" t="n">
        <v>10</v>
      </c>
      <c r="AM38" s="1617" t="n">
        <v>108</v>
      </c>
      <c r="AN38" s="1614" t="n">
        <v>14</v>
      </c>
      <c r="AO38" s="1628" t="n">
        <v>3</v>
      </c>
      <c r="AP38" s="1616" t="n">
        <v>180</v>
      </c>
      <c r="AQ38" s="1613" t="n">
        <v>8</v>
      </c>
      <c r="AR38" s="1629" t="n">
        <v>5</v>
      </c>
      <c r="AS38" s="1627" t="n"/>
      <c r="AT38" s="1613" t="n"/>
      <c r="AU38" s="1628" t="n"/>
      <c r="AV38" s="1616" t="n"/>
      <c r="AW38" s="1613" t="n"/>
      <c r="AX38" s="1629" t="n"/>
      <c r="AY38" s="1627" t="n"/>
      <c r="AZ38" s="1613" t="n"/>
      <c r="BA38" s="1617" t="n"/>
      <c r="BB38" s="1635" t="n"/>
      <c r="BC38" s="1614" t="n"/>
      <c r="BD38" s="1629" t="n"/>
      <c r="BE38" s="1627" t="n"/>
      <c r="BF38" s="1613" t="n"/>
      <c r="BG38" s="1628" t="n"/>
      <c r="BH38" s="1616" t="n"/>
      <c r="BI38" s="1613" t="n"/>
      <c r="BJ38" s="1629" t="n"/>
      <c r="BK38" s="1627" t="n"/>
      <c r="BL38" s="1613" t="n"/>
      <c r="BM38" s="1628" t="n"/>
      <c r="BN38" s="1616" t="n"/>
      <c r="BO38" s="1613" t="n"/>
      <c r="BP38" s="1629" t="n"/>
      <c r="BQ38" s="1636">
        <f>AO38+AR38+AU38+AX38+BA38+BD38+BG38+BJ38+BM38+BP38</f>
        <v/>
      </c>
      <c r="BR38" s="306" t="inlineStr">
        <is>
          <t>ИиВД</t>
        </is>
      </c>
      <c r="BS38" s="1607">
        <f>Z38*0.22</f>
        <v/>
      </c>
      <c r="BT38" s="2" t="n"/>
      <c r="BU38" s="2" t="n"/>
      <c r="BV38" s="2" t="n"/>
    </row>
    <row r="39">
      <c r="A39" s="1637" t="inlineStr">
        <is>
          <t>1.4</t>
        </is>
      </c>
      <c r="B39" s="269" t="n"/>
      <c r="C39" s="1638" t="inlineStr">
        <is>
          <t>Математический модуль</t>
        </is>
      </c>
      <c r="D39" s="291" t="n"/>
      <c r="E39" s="291" t="n"/>
      <c r="F39" s="291" t="n"/>
      <c r="G39" s="291" t="n"/>
      <c r="H39" s="291" t="n"/>
      <c r="I39" s="291" t="n"/>
      <c r="J39" s="291" t="n"/>
      <c r="K39" s="291" t="n"/>
      <c r="L39" s="291" t="n"/>
      <c r="M39" s="291" t="n"/>
      <c r="N39" s="291" t="n"/>
      <c r="O39" s="291" t="n"/>
      <c r="P39" s="291" t="n"/>
      <c r="Q39" s="291" t="n"/>
      <c r="R39" s="289" t="n"/>
      <c r="S39" s="1639" t="n"/>
      <c r="T39" s="1640" t="n"/>
      <c r="U39" s="269" t="n"/>
      <c r="V39" s="1640" t="n"/>
      <c r="W39" s="269" t="n"/>
      <c r="X39" s="1641" t="n"/>
      <c r="Y39" s="273" t="n"/>
      <c r="Z39" s="1642" t="n"/>
      <c r="AA39" s="1634" t="n"/>
      <c r="AB39" s="1643" t="n"/>
      <c r="AC39" s="273" t="n"/>
      <c r="AD39" s="1644" t="n"/>
      <c r="AE39" s="264" t="n"/>
      <c r="AF39" s="1645" t="n"/>
      <c r="AG39" s="264" t="n"/>
      <c r="AH39" s="1645" t="n"/>
      <c r="AI39" s="264" t="n"/>
      <c r="AJ39" s="1646" t="n"/>
      <c r="AK39" s="269" t="n"/>
      <c r="AL39" s="1647" t="n"/>
      <c r="AM39" s="1648" t="n"/>
      <c r="AN39" s="1570" t="n"/>
      <c r="AO39" s="1649" t="n"/>
      <c r="AP39" s="1648" t="n"/>
      <c r="AQ39" s="1570" t="n"/>
      <c r="AR39" s="1650" t="n"/>
      <c r="AS39" s="1651" t="n"/>
      <c r="AT39" s="1570" t="n"/>
      <c r="AU39" s="1649" t="n"/>
      <c r="AV39" s="1648" t="n"/>
      <c r="AW39" s="1570" t="n"/>
      <c r="AX39" s="1650" t="n"/>
      <c r="AY39" s="1651" t="n"/>
      <c r="AZ39" s="1570" t="n"/>
      <c r="BA39" s="1649" t="n"/>
      <c r="BB39" s="1652" t="n"/>
      <c r="BC39" s="1653" t="n"/>
      <c r="BD39" s="1650" t="n"/>
      <c r="BE39" s="1651" t="n"/>
      <c r="BF39" s="1570" t="n"/>
      <c r="BG39" s="1649" t="n"/>
      <c r="BH39" s="1648" t="n"/>
      <c r="BI39" s="1570" t="n"/>
      <c r="BJ39" s="1650" t="n"/>
      <c r="BK39" s="1651" t="n"/>
      <c r="BL39" s="1570" t="n"/>
      <c r="BM39" s="1649" t="n"/>
      <c r="BN39" s="1648" t="n"/>
      <c r="BO39" s="1570" t="n"/>
      <c r="BP39" s="1650" t="n"/>
      <c r="BQ39" s="1654" t="n"/>
      <c r="BR39" s="1655" t="n"/>
      <c r="BS39" s="1583">
        <f>Z39*0.22</f>
        <v/>
      </c>
      <c r="BT39" s="2" t="n"/>
      <c r="BU39" s="2" t="n"/>
      <c r="BV39" s="2" t="n"/>
    </row>
    <row r="40">
      <c r="A40" s="1656" t="inlineStr">
        <is>
          <t>1.4.1</t>
        </is>
      </c>
      <c r="B40" s="269" t="n"/>
      <c r="C40" s="1657" t="inlineStr">
        <is>
          <t>Высшая математика</t>
        </is>
      </c>
      <c r="D40" s="291" t="n"/>
      <c r="E40" s="291" t="n"/>
      <c r="F40" s="291" t="n"/>
      <c r="G40" s="291" t="n"/>
      <c r="H40" s="291" t="n"/>
      <c r="I40" s="291" t="n"/>
      <c r="J40" s="291" t="n"/>
      <c r="K40" s="291" t="n"/>
      <c r="L40" s="291" t="n"/>
      <c r="M40" s="291" t="n"/>
      <c r="N40" s="291" t="n"/>
      <c r="O40" s="291" t="n"/>
      <c r="P40" s="291" t="n"/>
      <c r="Q40" s="291" t="n"/>
      <c r="R40" s="289" t="n"/>
      <c r="S40" s="292" t="inlineStr">
        <is>
          <t>2006/2023</t>
        </is>
      </c>
      <c r="T40" s="1636" t="n">
        <v>1</v>
      </c>
      <c r="U40" s="299" t="n">
        <v>2</v>
      </c>
      <c r="V40" s="440" t="n"/>
      <c r="W40" s="190" t="n"/>
      <c r="X40" s="294" t="n">
        <v>216</v>
      </c>
      <c r="Y40" s="273" t="n"/>
      <c r="Z40" s="1633" t="n">
        <v>144</v>
      </c>
      <c r="AA40" s="1634" t="n"/>
      <c r="AB40" s="296">
        <f>AL40+AN40+AQ40+AT40+AW40+AZ40+BC40+BF40+BI40+BL40+BO40</f>
        <v/>
      </c>
      <c r="AC40" s="273" t="n"/>
      <c r="AD40" s="297" t="n">
        <v>18</v>
      </c>
      <c r="AE40" s="264" t="n"/>
      <c r="AF40" s="298" t="n"/>
      <c r="AG40" s="264" t="n"/>
      <c r="AH40" s="298" t="n">
        <v>18</v>
      </c>
      <c r="AI40" s="264" t="n"/>
      <c r="AJ40" s="299" t="n"/>
      <c r="AK40" s="269" t="n"/>
      <c r="AL40" s="1612" t="n">
        <v>12</v>
      </c>
      <c r="AM40" s="1616" t="n">
        <v>108</v>
      </c>
      <c r="AN40" s="1613" t="n">
        <v>12</v>
      </c>
      <c r="AO40" s="1628" t="n">
        <v>3</v>
      </c>
      <c r="AP40" s="1616" t="n">
        <v>108</v>
      </c>
      <c r="AQ40" s="1613" t="n">
        <v>12</v>
      </c>
      <c r="AR40" s="1629" t="n">
        <v>3</v>
      </c>
      <c r="AS40" s="1627" t="n"/>
      <c r="AT40" s="1613" t="n"/>
      <c r="AU40" s="1628" t="n"/>
      <c r="AV40" s="1616" t="n"/>
      <c r="AW40" s="1613" t="n"/>
      <c r="AX40" s="1629" t="n"/>
      <c r="AY40" s="1627" t="n"/>
      <c r="AZ40" s="1613" t="n"/>
      <c r="BA40" s="1628" t="n"/>
      <c r="BB40" s="1617" t="n"/>
      <c r="BC40" s="1614" t="n"/>
      <c r="BD40" s="1629" t="n"/>
      <c r="BE40" s="1627" t="n"/>
      <c r="BF40" s="1613" t="n"/>
      <c r="BG40" s="1628" t="n"/>
      <c r="BH40" s="1616" t="n"/>
      <c r="BI40" s="1613" t="n"/>
      <c r="BJ40" s="1629" t="n"/>
      <c r="BK40" s="1627" t="n"/>
      <c r="BL40" s="1613" t="n"/>
      <c r="BM40" s="1628" t="n"/>
      <c r="BN40" s="1616" t="n"/>
      <c r="BO40" s="1613" t="n"/>
      <c r="BP40" s="1629" t="n"/>
      <c r="BQ40" s="1636">
        <f>AO40+AR40+AU40+AX40+BA40+BD40+BG40+BJ40+BM40+BP40</f>
        <v/>
      </c>
      <c r="BR40" s="306" t="inlineStr">
        <is>
          <t>ВМ</t>
        </is>
      </c>
      <c r="BS40" s="1607">
        <f>Z40*0.22</f>
        <v/>
      </c>
      <c r="BT40" s="2" t="n"/>
      <c r="BU40" s="2" t="n"/>
      <c r="BV40" s="2" t="n"/>
    </row>
    <row r="41">
      <c r="A41" s="1658" t="inlineStr">
        <is>
          <t>1.4.2</t>
        </is>
      </c>
      <c r="B41" s="190" t="n"/>
      <c r="C41" s="437" t="inlineStr">
        <is>
          <t>Теория вероятностей</t>
        </is>
      </c>
      <c r="D41" s="266" t="n"/>
      <c r="E41" s="266" t="n"/>
      <c r="F41" s="266" t="n"/>
      <c r="G41" s="266" t="n"/>
      <c r="H41" s="266" t="n"/>
      <c r="I41" s="266" t="n"/>
      <c r="J41" s="266" t="n"/>
      <c r="K41" s="266" t="n"/>
      <c r="L41" s="266" t="n"/>
      <c r="M41" s="266" t="n"/>
      <c r="N41" s="266" t="n"/>
      <c r="O41" s="266" t="n"/>
      <c r="P41" s="266" t="n"/>
      <c r="Q41" s="266" t="n"/>
      <c r="R41" s="269" t="n"/>
      <c r="S41" s="438" t="inlineStr">
        <is>
          <t>2005/2023</t>
        </is>
      </c>
      <c r="T41" s="440" t="n">
        <v>3</v>
      </c>
      <c r="U41" s="190" t="n"/>
      <c r="V41" s="293" t="n"/>
      <c r="W41" s="289" t="n"/>
      <c r="X41" s="294" t="n">
        <v>108</v>
      </c>
      <c r="Y41" s="273" t="n"/>
      <c r="Z41" s="1633" t="n">
        <v>72</v>
      </c>
      <c r="AA41" s="1634" t="n"/>
      <c r="AB41" s="296">
        <f>AL41+AN41+AQ41+AT41+AW41+AZ41+BC41+BF41+BI41+BL41+BO41</f>
        <v/>
      </c>
      <c r="AC41" s="273" t="n"/>
      <c r="AD41" s="297" t="n">
        <v>10</v>
      </c>
      <c r="AE41" s="264" t="n"/>
      <c r="AF41" s="298" t="n"/>
      <c r="AG41" s="264" t="n"/>
      <c r="AH41" s="298" t="n">
        <v>10</v>
      </c>
      <c r="AI41" s="264" t="n"/>
      <c r="AJ41" s="299" t="n"/>
      <c r="AK41" s="269" t="n"/>
      <c r="AL41" s="1612" t="n"/>
      <c r="AM41" s="1616" t="n"/>
      <c r="AN41" s="1613" t="n"/>
      <c r="AO41" s="1628" t="n"/>
      <c r="AP41" s="1616" t="n"/>
      <c r="AQ41" s="1613" t="n">
        <v>4</v>
      </c>
      <c r="AR41" s="1629" t="n"/>
      <c r="AS41" s="1627" t="n">
        <v>108</v>
      </c>
      <c r="AT41" s="1613" t="n">
        <v>16</v>
      </c>
      <c r="AU41" s="1628" t="n">
        <v>3</v>
      </c>
      <c r="AV41" s="1616" t="n"/>
      <c r="AW41" s="1613" t="n"/>
      <c r="AX41" s="1629" t="n"/>
      <c r="AY41" s="1627" t="n"/>
      <c r="AZ41" s="1613" t="n"/>
      <c r="BA41" s="1628" t="n"/>
      <c r="BB41" s="1617" t="n"/>
      <c r="BC41" s="1614" t="n"/>
      <c r="BD41" s="1629" t="n"/>
      <c r="BE41" s="1618" t="n"/>
      <c r="BF41" s="1613" t="n"/>
      <c r="BG41" s="1628" t="n"/>
      <c r="BH41" s="1616" t="n"/>
      <c r="BI41" s="1613" t="n"/>
      <c r="BJ41" s="1629" t="n"/>
      <c r="BK41" s="1627" t="n"/>
      <c r="BL41" s="1613" t="n"/>
      <c r="BM41" s="1628" t="n"/>
      <c r="BN41" s="1616" t="n"/>
      <c r="BO41" s="1613" t="n"/>
      <c r="BP41" s="1629" t="n"/>
      <c r="BQ41" s="1636">
        <f>AO41+AR41+AU41+AX41+BA41+BD41+BG41+BJ41+BM41+BP41</f>
        <v/>
      </c>
      <c r="BR41" s="306" t="inlineStr">
        <is>
          <t>ВМ</t>
        </is>
      </c>
      <c r="BS41" s="1607">
        <f>Z41*0.22</f>
        <v/>
      </c>
      <c r="BT41" s="2" t="n"/>
      <c r="BU41" s="2" t="n"/>
      <c r="BV41" s="2" t="n"/>
    </row>
    <row r="42">
      <c r="A42" s="1659" t="inlineStr">
        <is>
          <t>1.5</t>
        </is>
      </c>
      <c r="B42" s="289" t="n"/>
      <c r="C42" s="1660" t="inlineStr">
        <is>
          <t>Модуль "Статистика и эконометрика"</t>
        </is>
      </c>
      <c r="D42" s="266" t="n"/>
      <c r="E42" s="266" t="n"/>
      <c r="F42" s="266" t="n"/>
      <c r="G42" s="266" t="n"/>
      <c r="H42" s="266" t="n"/>
      <c r="I42" s="266" t="n"/>
      <c r="J42" s="266" t="n"/>
      <c r="K42" s="266" t="n"/>
      <c r="L42" s="266" t="n"/>
      <c r="M42" s="266" t="n"/>
      <c r="N42" s="266" t="n"/>
      <c r="O42" s="266" t="n"/>
      <c r="P42" s="266" t="n"/>
      <c r="Q42" s="266" t="n"/>
      <c r="R42" s="269" t="n"/>
      <c r="S42" s="1661" t="n"/>
      <c r="T42" s="1640" t="n"/>
      <c r="U42" s="269" t="n"/>
      <c r="V42" s="1662" t="n"/>
      <c r="W42" s="289" t="n"/>
      <c r="X42" s="1641" t="n"/>
      <c r="Y42" s="273" t="n"/>
      <c r="Z42" s="1642" t="n"/>
      <c r="AA42" s="1634" t="n"/>
      <c r="AB42" s="1643" t="n"/>
      <c r="AC42" s="273" t="n"/>
      <c r="AD42" s="1644" t="n"/>
      <c r="AE42" s="264" t="n"/>
      <c r="AF42" s="1645" t="n"/>
      <c r="AG42" s="264" t="n"/>
      <c r="AH42" s="1645" t="n"/>
      <c r="AI42" s="264" t="n"/>
      <c r="AJ42" s="1646" t="n"/>
      <c r="AK42" s="269" t="n"/>
      <c r="AL42" s="1647" t="n"/>
      <c r="AM42" s="1648" t="n"/>
      <c r="AN42" s="1570" t="n"/>
      <c r="AO42" s="1649" t="n"/>
      <c r="AP42" s="1648" t="n"/>
      <c r="AQ42" s="1570" t="n"/>
      <c r="AR42" s="1650" t="n"/>
      <c r="AS42" s="1651" t="n"/>
      <c r="AT42" s="1570" t="n"/>
      <c r="AU42" s="1649" t="n"/>
      <c r="AV42" s="1648" t="n"/>
      <c r="AW42" s="1570" t="n"/>
      <c r="AX42" s="1650" t="n"/>
      <c r="AY42" s="1651" t="n"/>
      <c r="AZ42" s="1570" t="n"/>
      <c r="BA42" s="1649" t="n"/>
      <c r="BB42" s="1652" t="n"/>
      <c r="BC42" s="1653" t="n"/>
      <c r="BD42" s="1650" t="n"/>
      <c r="BE42" s="1651" t="n"/>
      <c r="BF42" s="1570" t="n"/>
      <c r="BG42" s="1649" t="n"/>
      <c r="BH42" s="1648" t="n"/>
      <c r="BI42" s="1570" t="n"/>
      <c r="BJ42" s="1650" t="n"/>
      <c r="BK42" s="1651" t="n"/>
      <c r="BL42" s="1570" t="n"/>
      <c r="BM42" s="1649" t="n"/>
      <c r="BN42" s="1648" t="n"/>
      <c r="BO42" s="1570" t="n"/>
      <c r="BP42" s="1650" t="n"/>
      <c r="BQ42" s="1654" t="n"/>
      <c r="BR42" s="1655" t="n"/>
      <c r="BS42" s="1583">
        <f>Z42*0.22</f>
        <v/>
      </c>
      <c r="BT42" s="2" t="n"/>
      <c r="BU42" s="2" t="n"/>
      <c r="BV42" s="2" t="n"/>
    </row>
    <row r="43">
      <c r="A43" s="344" t="inlineStr">
        <is>
          <t>1.5.1</t>
        </is>
      </c>
      <c r="B43" s="289" t="n"/>
      <c r="C43" s="347" t="inlineStr">
        <is>
          <t>Статистика</t>
        </is>
      </c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190" t="n"/>
      <c r="S43" s="10" t="n"/>
      <c r="T43" s="316" t="n">
        <v>4</v>
      </c>
      <c r="U43" s="190" t="n"/>
      <c r="V43" s="268" t="n"/>
      <c r="W43" s="269" t="n"/>
      <c r="X43" s="310" t="n">
        <v>216</v>
      </c>
      <c r="Y43" s="273" t="n"/>
      <c r="Z43" s="1663" t="n">
        <v>108</v>
      </c>
      <c r="AA43" s="1634" t="n"/>
      <c r="AB43" s="272">
        <f>AL43+AN43+AQ43+AT43+AW43+AZ43+BC43+BF43+BI43+BL43+BO43</f>
        <v/>
      </c>
      <c r="AC43" s="273" t="n"/>
      <c r="AD43" s="271" t="n">
        <v>12</v>
      </c>
      <c r="AE43" s="264" t="n"/>
      <c r="AF43" s="252" t="n"/>
      <c r="AG43" s="264" t="n"/>
      <c r="AH43" s="252" t="n">
        <v>12</v>
      </c>
      <c r="AI43" s="264" t="n"/>
      <c r="AJ43" s="280" t="n"/>
      <c r="AK43" s="269" t="n"/>
      <c r="AL43" s="1584" t="n"/>
      <c r="AM43" s="1588" t="n"/>
      <c r="AN43" s="1585" t="n"/>
      <c r="AO43" s="1664" t="n"/>
      <c r="AP43" s="1588" t="n"/>
      <c r="AQ43" s="1585" t="n"/>
      <c r="AR43" s="1665" t="n"/>
      <c r="AS43" s="1666" t="n"/>
      <c r="AT43" s="1585" t="n">
        <v>12</v>
      </c>
      <c r="AU43" s="1664" t="n"/>
      <c r="AV43" s="1588" t="n">
        <v>216</v>
      </c>
      <c r="AW43" s="1585" t="n">
        <v>12</v>
      </c>
      <c r="AX43" s="1665" t="n">
        <v>6</v>
      </c>
      <c r="AY43" s="1602" t="n"/>
      <c r="AZ43" s="1667" t="n"/>
      <c r="BA43" s="1603" t="n"/>
      <c r="BB43" s="1604" t="n"/>
      <c r="BC43" s="1599" t="n"/>
      <c r="BD43" s="1605" t="n"/>
      <c r="BE43" s="1602" t="n"/>
      <c r="BF43" s="1667" t="n"/>
      <c r="BG43" s="1603" t="n"/>
      <c r="BH43" s="511" t="n"/>
      <c r="BI43" s="1667" t="n"/>
      <c r="BJ43" s="1605" t="n"/>
      <c r="BK43" s="1602" t="n"/>
      <c r="BL43" s="1667" t="n"/>
      <c r="BM43" s="1603" t="n"/>
      <c r="BN43" s="511" t="n"/>
      <c r="BO43" s="1667" t="n"/>
      <c r="BP43" s="1605" t="n"/>
      <c r="BQ43" s="315">
        <f>AO43+AR43+AU43+AX43+BA43+BD43+BG43+BJ43+BM43+BP43</f>
        <v/>
      </c>
      <c r="BR43" s="1606" t="inlineStr">
        <is>
          <t>ЭиУП</t>
        </is>
      </c>
      <c r="BS43" s="1607">
        <f>Z43*0.22</f>
        <v/>
      </c>
      <c r="BT43" s="2" t="n"/>
      <c r="BU43" s="2" t="n"/>
      <c r="BV43" s="2" t="n"/>
    </row>
    <row r="44">
      <c r="A44" s="344" t="inlineStr">
        <is>
          <t>1.5.2</t>
        </is>
      </c>
      <c r="B44" s="289" t="n"/>
      <c r="C44" s="313" t="inlineStr">
        <is>
          <t>Эконометрика</t>
        </is>
      </c>
      <c r="D44" s="291" t="n"/>
      <c r="E44" s="291" t="n"/>
      <c r="F44" s="291" t="n"/>
      <c r="G44" s="291" t="n"/>
      <c r="H44" s="291" t="n"/>
      <c r="I44" s="291" t="n"/>
      <c r="J44" s="291" t="n"/>
      <c r="K44" s="291" t="n"/>
      <c r="L44" s="291" t="n"/>
      <c r="M44" s="291" t="n"/>
      <c r="N44" s="291" t="n"/>
      <c r="O44" s="291" t="n"/>
      <c r="P44" s="291" t="n"/>
      <c r="Q44" s="291" t="n"/>
      <c r="R44" s="289" t="n"/>
      <c r="S44" s="314" t="n"/>
      <c r="T44" s="268" t="n">
        <v>4</v>
      </c>
      <c r="U44" s="269" t="n"/>
      <c r="V44" s="268" t="n"/>
      <c r="W44" s="269" t="n"/>
      <c r="X44" s="310" t="n">
        <v>108</v>
      </c>
      <c r="Y44" s="273" t="n"/>
      <c r="Z44" s="1663" t="n">
        <v>72</v>
      </c>
      <c r="AA44" s="1634" t="n"/>
      <c r="AB44" s="272">
        <f>AL44+AN44+AQ44+AT44+AW44+AZ44+BC44+BF44+BI44+BL44+BO44</f>
        <v/>
      </c>
      <c r="AC44" s="273" t="n"/>
      <c r="AD44" s="271" t="n">
        <v>8</v>
      </c>
      <c r="AE44" s="264" t="n"/>
      <c r="AF44" s="252" t="n">
        <v>8</v>
      </c>
      <c r="AG44" s="264" t="n"/>
      <c r="AH44" s="252" t="n"/>
      <c r="AI44" s="264" t="n"/>
      <c r="AJ44" s="277" t="n"/>
      <c r="AK44" s="269" t="n"/>
      <c r="AL44" s="1664" t="n"/>
      <c r="AM44" s="1588" t="n"/>
      <c r="AN44" s="1585" t="n"/>
      <c r="AO44" s="1664" t="n"/>
      <c r="AP44" s="1588" t="n"/>
      <c r="AQ44" s="1585" t="n"/>
      <c r="AR44" s="1665" t="n"/>
      <c r="AS44" s="1666" t="n"/>
      <c r="AT44" s="1585" t="n">
        <v>4</v>
      </c>
      <c r="AU44" s="1664" t="n"/>
      <c r="AV44" s="1588" t="n">
        <v>108</v>
      </c>
      <c r="AW44" s="1585" t="n">
        <v>12</v>
      </c>
      <c r="AX44" s="1665" t="n">
        <v>3</v>
      </c>
      <c r="AY44" s="1602" t="n"/>
      <c r="AZ44" s="1667" t="n"/>
      <c r="BA44" s="1603" t="n"/>
      <c r="BB44" s="1604" t="n"/>
      <c r="BC44" s="1599" t="n"/>
      <c r="BD44" s="1605" t="n"/>
      <c r="BE44" s="1602" t="n"/>
      <c r="BF44" s="1667" t="n"/>
      <c r="BG44" s="1603" t="n"/>
      <c r="BH44" s="511" t="n"/>
      <c r="BI44" s="1667" t="n"/>
      <c r="BJ44" s="1605" t="n"/>
      <c r="BK44" s="1602" t="n"/>
      <c r="BL44" s="1667" t="n"/>
      <c r="BM44" s="188" t="n"/>
      <c r="BN44" s="185" t="n"/>
      <c r="BO44" s="184" t="n"/>
      <c r="BP44" s="189" t="n"/>
      <c r="BQ44" s="315">
        <f>AO44+AR44+AU44+AX44+BA44+BD44+BG44+BJ44+BM44+BP44</f>
        <v/>
      </c>
      <c r="BR44" s="1668" t="inlineStr">
        <is>
          <t>ВМ</t>
        </is>
      </c>
      <c r="BS44" s="1607">
        <f>Z44*0.22</f>
        <v/>
      </c>
      <c r="BT44" s="2" t="n"/>
      <c r="BU44" s="2" t="n"/>
      <c r="BV44" s="2" t="n"/>
    </row>
    <row r="45">
      <c r="A45" s="1659" t="inlineStr">
        <is>
          <t>1.6</t>
        </is>
      </c>
      <c r="B45" s="289" t="n"/>
      <c r="C45" s="1660" t="inlineStr">
        <is>
          <t>Модуль "Экономика 1"</t>
        </is>
      </c>
      <c r="D45" s="266" t="n"/>
      <c r="E45" s="266" t="n"/>
      <c r="F45" s="266" t="n"/>
      <c r="G45" s="266" t="n"/>
      <c r="H45" s="266" t="n"/>
      <c r="I45" s="266" t="n"/>
      <c r="J45" s="266" t="n"/>
      <c r="K45" s="266" t="n"/>
      <c r="L45" s="266" t="n"/>
      <c r="M45" s="266" t="n"/>
      <c r="N45" s="266" t="n"/>
      <c r="O45" s="266" t="n"/>
      <c r="P45" s="266" t="n"/>
      <c r="Q45" s="266" t="n"/>
      <c r="R45" s="269" t="n"/>
      <c r="S45" s="1661" t="n"/>
      <c r="T45" s="1640" t="n"/>
      <c r="U45" s="269" t="n"/>
      <c r="V45" s="1640" t="n"/>
      <c r="W45" s="269" t="n"/>
      <c r="X45" s="1641" t="n"/>
      <c r="Y45" s="273" t="n"/>
      <c r="Z45" s="1642" t="n"/>
      <c r="AA45" s="1634" t="n"/>
      <c r="AB45" s="1643" t="n"/>
      <c r="AC45" s="273" t="n"/>
      <c r="AD45" s="1644" t="n"/>
      <c r="AE45" s="264" t="n"/>
      <c r="AF45" s="1645" t="n"/>
      <c r="AG45" s="264" t="n"/>
      <c r="AH45" s="1645" t="n"/>
      <c r="AI45" s="264" t="n"/>
      <c r="AJ45" s="1669" t="n"/>
      <c r="AK45" s="269" t="n"/>
      <c r="AL45" s="1649" t="n"/>
      <c r="AM45" s="1648" t="n"/>
      <c r="AN45" s="1570" t="n"/>
      <c r="AO45" s="1649" t="n"/>
      <c r="AP45" s="1648" t="n"/>
      <c r="AQ45" s="1570" t="n"/>
      <c r="AR45" s="1650" t="n"/>
      <c r="AS45" s="1651" t="n"/>
      <c r="AT45" s="1570" t="n"/>
      <c r="AU45" s="1649" t="n"/>
      <c r="AV45" s="1648" t="n"/>
      <c r="AW45" s="1570" t="n"/>
      <c r="AX45" s="1650" t="n"/>
      <c r="AY45" s="1651" t="n"/>
      <c r="AZ45" s="1570" t="n"/>
      <c r="BA45" s="1649" t="n"/>
      <c r="BB45" s="1652" t="n"/>
      <c r="BC45" s="1653" t="n"/>
      <c r="BD45" s="1650" t="n"/>
      <c r="BE45" s="1651" t="n"/>
      <c r="BF45" s="1570" t="n"/>
      <c r="BG45" s="1649" t="n"/>
      <c r="BH45" s="1648" t="n"/>
      <c r="BI45" s="1570" t="n"/>
      <c r="BJ45" s="1650" t="n"/>
      <c r="BK45" s="1651" t="n"/>
      <c r="BL45" s="1570" t="n"/>
      <c r="BM45" s="1649" t="n"/>
      <c r="BN45" s="1648" t="n"/>
      <c r="BO45" s="1570" t="n"/>
      <c r="BP45" s="1670" t="n"/>
      <c r="BQ45" s="1654" t="n"/>
      <c r="BR45" s="1655" t="n"/>
      <c r="BS45" s="1583">
        <f>Z45*0.22</f>
        <v/>
      </c>
      <c r="BT45" s="2" t="n"/>
      <c r="BU45" s="2" t="n"/>
      <c r="BV45" s="2" t="n"/>
    </row>
    <row r="46">
      <c r="A46" s="344" t="inlineStr">
        <is>
          <t>1.6.1</t>
        </is>
      </c>
      <c r="B46" s="289" t="n"/>
      <c r="C46" s="345" t="inlineStr">
        <is>
          <t>Экономическая теория</t>
        </is>
      </c>
      <c r="D46" s="266" t="n"/>
      <c r="E46" s="266" t="n"/>
      <c r="F46" s="266" t="n"/>
      <c r="G46" s="266" t="n"/>
      <c r="H46" s="266" t="n"/>
      <c r="I46" s="266" t="n"/>
      <c r="J46" s="266" t="n"/>
      <c r="K46" s="266" t="n"/>
      <c r="L46" s="266" t="n"/>
      <c r="M46" s="266" t="n"/>
      <c r="N46" s="266" t="n"/>
      <c r="O46" s="266" t="n"/>
      <c r="P46" s="266" t="n"/>
      <c r="Q46" s="266" t="n"/>
      <c r="R46" s="269" t="n"/>
      <c r="S46" s="267" t="n"/>
      <c r="T46" s="280" t="n">
        <v>1</v>
      </c>
      <c r="U46" s="269" t="n"/>
      <c r="V46" s="268" t="n"/>
      <c r="W46" s="269" t="n"/>
      <c r="X46" s="310" t="n">
        <v>108</v>
      </c>
      <c r="Y46" s="273" t="n"/>
      <c r="Z46" s="1663" t="n">
        <v>72</v>
      </c>
      <c r="AA46" s="1634" t="n"/>
      <c r="AB46" s="272">
        <f>AL46+AN46+AQ46+AT46+AW46+AZ46+BC46+BF46+BI46+BL46+BO46</f>
        <v/>
      </c>
      <c r="AC46" s="273" t="n"/>
      <c r="AD46" s="271" t="n">
        <v>8</v>
      </c>
      <c r="AE46" s="264" t="n"/>
      <c r="AF46" s="252" t="n"/>
      <c r="AG46" s="264" t="n"/>
      <c r="AH46" s="252" t="n">
        <v>8</v>
      </c>
      <c r="AI46" s="264" t="n"/>
      <c r="AJ46" s="277" t="n"/>
      <c r="AK46" s="269" t="n"/>
      <c r="AL46" s="1664" t="n">
        <v>4</v>
      </c>
      <c r="AM46" s="1588" t="n">
        <v>108</v>
      </c>
      <c r="AN46" s="1585" t="n">
        <v>12</v>
      </c>
      <c r="AO46" s="1664" t="n">
        <v>3</v>
      </c>
      <c r="AP46" s="1588" t="n"/>
      <c r="AQ46" s="1585" t="n"/>
      <c r="AR46" s="1665" t="n"/>
      <c r="AS46" s="1666" t="n"/>
      <c r="AT46" s="1585" t="n"/>
      <c r="AU46" s="1664" t="n"/>
      <c r="AV46" s="1588" t="n"/>
      <c r="AW46" s="1585" t="n"/>
      <c r="AX46" s="1665" t="n"/>
      <c r="AY46" s="1602" t="n"/>
      <c r="AZ46" s="1667" t="n"/>
      <c r="BA46" s="1603" t="n"/>
      <c r="BB46" s="1604" t="n"/>
      <c r="BC46" s="1599" t="n"/>
      <c r="BD46" s="1605" t="n"/>
      <c r="BE46" s="1602" t="n"/>
      <c r="BF46" s="1667" t="n"/>
      <c r="BG46" s="1603" t="n"/>
      <c r="BH46" s="511" t="n"/>
      <c r="BI46" s="1667" t="n"/>
      <c r="BJ46" s="1605" t="n"/>
      <c r="BK46" s="1602" t="n"/>
      <c r="BL46" s="1667" t="n"/>
      <c r="BM46" s="188" t="n"/>
      <c r="BN46" s="185" t="n"/>
      <c r="BO46" s="184" t="n"/>
      <c r="BP46" s="1671" t="n"/>
      <c r="BQ46" s="315">
        <f>AO46+AR46+AU46+AX46+BA46+BD46+BG46+BJ46+BM46+BP46</f>
        <v/>
      </c>
      <c r="BR46" s="1668" t="inlineStr">
        <is>
          <t>ЭТиМ</t>
        </is>
      </c>
      <c r="BS46" s="1607">
        <f>Z46*0.22</f>
        <v/>
      </c>
      <c r="BT46" s="2" t="n"/>
      <c r="BU46" s="2" t="n"/>
      <c r="BV46" s="2" t="n"/>
    </row>
    <row r="47">
      <c r="A47" s="344" t="inlineStr">
        <is>
          <t>1.6.2</t>
        </is>
      </c>
      <c r="B47" s="289" t="n"/>
      <c r="C47" s="345" t="inlineStr">
        <is>
          <t>Микроэкономика</t>
        </is>
      </c>
      <c r="D47" s="266" t="n"/>
      <c r="E47" s="266" t="n"/>
      <c r="F47" s="266" t="n"/>
      <c r="G47" s="266" t="n"/>
      <c r="H47" s="266" t="n"/>
      <c r="I47" s="266" t="n"/>
      <c r="J47" s="266" t="n"/>
      <c r="K47" s="266" t="n"/>
      <c r="L47" s="266" t="n"/>
      <c r="M47" s="266" t="n"/>
      <c r="N47" s="266" t="n"/>
      <c r="O47" s="266" t="n"/>
      <c r="P47" s="266" t="n"/>
      <c r="Q47" s="266" t="n"/>
      <c r="R47" s="269" t="n"/>
      <c r="S47" s="10" t="n"/>
      <c r="T47" s="349" t="n">
        <v>2</v>
      </c>
      <c r="U47" s="190" t="n"/>
      <c r="V47" s="316" t="n"/>
      <c r="W47" s="190" t="n"/>
      <c r="X47" s="365" t="n">
        <v>108</v>
      </c>
      <c r="Y47" s="173" t="n"/>
      <c r="Z47" s="1672" t="n">
        <v>72</v>
      </c>
      <c r="AA47" s="1673" t="n"/>
      <c r="AB47" s="272">
        <f>AL47+AN47+AQ47+AT47+AW47+AZ47+BC47+BF47+BI47+BL47+BO47</f>
        <v/>
      </c>
      <c r="AC47" s="273" t="n"/>
      <c r="AD47" s="1674" t="n">
        <v>8</v>
      </c>
      <c r="AE47" s="169" t="n"/>
      <c r="AF47" s="318" t="n"/>
      <c r="AG47" s="169" t="n"/>
      <c r="AH47" s="318" t="n">
        <v>8</v>
      </c>
      <c r="AI47" s="169" t="n"/>
      <c r="AJ47" s="368" t="n"/>
      <c r="AK47" s="190" t="n"/>
      <c r="AL47" s="1675" t="n"/>
      <c r="AM47" s="1510" t="n"/>
      <c r="AN47" s="1509" t="n">
        <v>4</v>
      </c>
      <c r="AO47" s="1675" t="n"/>
      <c r="AP47" s="1510" t="n">
        <v>108</v>
      </c>
      <c r="AQ47" s="1509" t="n">
        <v>12</v>
      </c>
      <c r="AR47" s="1676" t="n">
        <v>3</v>
      </c>
      <c r="AS47" s="1511" t="n"/>
      <c r="AT47" s="1509" t="n"/>
      <c r="AU47" s="1675" t="n"/>
      <c r="AV47" s="1510" t="n"/>
      <c r="AW47" s="1509" t="n"/>
      <c r="AX47" s="1676" t="n"/>
      <c r="AY47" s="187" t="n"/>
      <c r="AZ47" s="184" t="n"/>
      <c r="BA47" s="188" t="n"/>
      <c r="BB47" s="128" t="n"/>
      <c r="BC47" s="1677" t="n"/>
      <c r="BD47" s="189" t="n"/>
      <c r="BE47" s="187" t="n"/>
      <c r="BF47" s="184" t="n"/>
      <c r="BG47" s="188" t="n"/>
      <c r="BH47" s="185" t="n"/>
      <c r="BI47" s="184" t="n"/>
      <c r="BJ47" s="189" t="n"/>
      <c r="BK47" s="187" t="n"/>
      <c r="BL47" s="184" t="n"/>
      <c r="BM47" s="1603" t="n"/>
      <c r="BN47" s="511" t="n"/>
      <c r="BO47" s="1667" t="n"/>
      <c r="BP47" s="1601" t="n"/>
      <c r="BQ47" s="315">
        <f>AO47+AR47+AU47+AX47+BA47+BD47+BG47+BJ47+BM47+BP47</f>
        <v/>
      </c>
      <c r="BR47" s="1606" t="inlineStr">
        <is>
          <t>ЭТиМ</t>
        </is>
      </c>
      <c r="BS47" s="1607">
        <f>Z47*0.22</f>
        <v/>
      </c>
      <c r="BT47" s="2" t="n"/>
      <c r="BU47" s="2" t="n"/>
      <c r="BV47" s="2" t="n"/>
    </row>
    <row r="48">
      <c r="A48" s="1637" t="inlineStr">
        <is>
          <t>1.7</t>
        </is>
      </c>
      <c r="B48" s="269" t="n"/>
      <c r="C48" s="1660" t="inlineStr">
        <is>
          <t>Модуль "Экономика 2"</t>
        </is>
      </c>
      <c r="D48" s="266" t="n"/>
      <c r="E48" s="266" t="n"/>
      <c r="F48" s="266" t="n"/>
      <c r="G48" s="266" t="n"/>
      <c r="H48" s="266" t="n"/>
      <c r="I48" s="266" t="n"/>
      <c r="J48" s="266" t="n"/>
      <c r="K48" s="266" t="n"/>
      <c r="L48" s="266" t="n"/>
      <c r="M48" s="266" t="n"/>
      <c r="N48" s="266" t="n"/>
      <c r="O48" s="266" t="n"/>
      <c r="P48" s="266" t="n"/>
      <c r="Q48" s="266" t="n"/>
      <c r="R48" s="269" t="n"/>
      <c r="S48" s="1661" t="n"/>
      <c r="T48" s="1646" t="n"/>
      <c r="U48" s="269" t="n"/>
      <c r="V48" s="1640" t="n"/>
      <c r="W48" s="269" t="n"/>
      <c r="X48" s="1641" t="n"/>
      <c r="Y48" s="273" t="n"/>
      <c r="Z48" s="1642" t="n"/>
      <c r="AA48" s="1634" t="n"/>
      <c r="AB48" s="1643" t="n"/>
      <c r="AC48" s="273" t="n"/>
      <c r="AD48" s="1644" t="n"/>
      <c r="AE48" s="264" t="n"/>
      <c r="AF48" s="1645" t="n"/>
      <c r="AG48" s="264" t="n"/>
      <c r="AH48" s="1645" t="n"/>
      <c r="AI48" s="264" t="n"/>
      <c r="AJ48" s="1669" t="n"/>
      <c r="AK48" s="269" t="n"/>
      <c r="AL48" s="1649" t="n"/>
      <c r="AM48" s="1648" t="n"/>
      <c r="AN48" s="1570" t="n"/>
      <c r="AO48" s="1649" t="n"/>
      <c r="AP48" s="1648" t="n"/>
      <c r="AQ48" s="1570" t="n"/>
      <c r="AR48" s="1650" t="n"/>
      <c r="AS48" s="1651" t="n"/>
      <c r="AT48" s="1570" t="n"/>
      <c r="AU48" s="1649" t="n"/>
      <c r="AV48" s="1648" t="n"/>
      <c r="AW48" s="1570" t="n"/>
      <c r="AX48" s="1650" t="n"/>
      <c r="AY48" s="1651" t="n"/>
      <c r="AZ48" s="1570" t="n"/>
      <c r="BA48" s="1649" t="n"/>
      <c r="BB48" s="1652" t="n"/>
      <c r="BC48" s="1653" t="n"/>
      <c r="BD48" s="1650" t="n"/>
      <c r="BE48" s="1651" t="n"/>
      <c r="BF48" s="1570" t="n"/>
      <c r="BG48" s="1649" t="n"/>
      <c r="BH48" s="1648" t="n"/>
      <c r="BI48" s="1570" t="n"/>
      <c r="BJ48" s="1650" t="n"/>
      <c r="BK48" s="1651" t="n"/>
      <c r="BL48" s="1570" t="n"/>
      <c r="BM48" s="1678" t="n"/>
      <c r="BN48" s="1679" t="n"/>
      <c r="BO48" s="1680" t="n"/>
      <c r="BP48" s="1681" t="n"/>
      <c r="BQ48" s="1654" t="n"/>
      <c r="BR48" s="1682" t="n"/>
      <c r="BS48" s="1583">
        <f>Z48*0.22</f>
        <v/>
      </c>
      <c r="BT48" s="2" t="n"/>
      <c r="BU48" s="2" t="n"/>
      <c r="BV48" s="2" t="n"/>
    </row>
    <row r="49">
      <c r="A49" s="312" t="inlineStr">
        <is>
          <t>1.7.1</t>
        </is>
      </c>
      <c r="B49" s="269" t="n"/>
      <c r="C49" s="345" t="inlineStr">
        <is>
          <t>Макроэкономика</t>
        </is>
      </c>
      <c r="D49" s="266" t="n"/>
      <c r="E49" s="266" t="n"/>
      <c r="F49" s="266" t="n"/>
      <c r="G49" s="266" t="n"/>
      <c r="H49" s="266" t="n"/>
      <c r="I49" s="266" t="n"/>
      <c r="J49" s="266" t="n"/>
      <c r="K49" s="266" t="n"/>
      <c r="L49" s="266" t="n"/>
      <c r="M49" s="266" t="n"/>
      <c r="N49" s="266" t="n"/>
      <c r="O49" s="266" t="n"/>
      <c r="P49" s="266" t="n"/>
      <c r="Q49" s="266" t="n"/>
      <c r="R49" s="269" t="n"/>
      <c r="S49" s="10" t="n"/>
      <c r="T49" s="349" t="n">
        <v>3</v>
      </c>
      <c r="U49" s="190" t="n"/>
      <c r="V49" s="316" t="n"/>
      <c r="W49" s="190" t="n"/>
      <c r="X49" s="365" t="n">
        <v>216</v>
      </c>
      <c r="Y49" s="173" t="n"/>
      <c r="Z49" s="1672" t="n">
        <v>108</v>
      </c>
      <c r="AA49" s="1673" t="n"/>
      <c r="AB49" s="272">
        <f>AL49+AN49+AQ49+AT49+AW49+AZ49+BC49+BF49+BI49+BL49+BO49</f>
        <v/>
      </c>
      <c r="AC49" s="273" t="n"/>
      <c r="AD49" s="1674" t="n">
        <v>12</v>
      </c>
      <c r="AE49" s="169" t="n"/>
      <c r="AF49" s="318" t="n"/>
      <c r="AG49" s="169" t="n"/>
      <c r="AH49" s="318" t="n">
        <v>12</v>
      </c>
      <c r="AI49" s="169" t="n"/>
      <c r="AJ49" s="368" t="n"/>
      <c r="AK49" s="190" t="n"/>
      <c r="AL49" s="1675" t="n"/>
      <c r="AM49" s="1510" t="n"/>
      <c r="AN49" s="1509" t="n"/>
      <c r="AO49" s="1675" t="n"/>
      <c r="AP49" s="1510" t="n"/>
      <c r="AQ49" s="1509" t="n">
        <v>4</v>
      </c>
      <c r="AR49" s="1676" t="n"/>
      <c r="AS49" s="1511" t="n">
        <v>216</v>
      </c>
      <c r="AT49" s="1509" t="n">
        <v>20</v>
      </c>
      <c r="AU49" s="1675" t="n">
        <v>6</v>
      </c>
      <c r="AV49" s="1510" t="n"/>
      <c r="AW49" s="1509" t="n"/>
      <c r="AX49" s="1676" t="n"/>
      <c r="AY49" s="187" t="n"/>
      <c r="AZ49" s="184" t="n"/>
      <c r="BA49" s="188" t="n"/>
      <c r="BB49" s="128" t="n"/>
      <c r="BC49" s="1677" t="n"/>
      <c r="BD49" s="189" t="n"/>
      <c r="BE49" s="187" t="n"/>
      <c r="BF49" s="184" t="n"/>
      <c r="BG49" s="188" t="n"/>
      <c r="BH49" s="185" t="n"/>
      <c r="BI49" s="184" t="n"/>
      <c r="BJ49" s="189" t="n"/>
      <c r="BK49" s="187" t="n"/>
      <c r="BL49" s="184" t="n"/>
      <c r="BM49" s="1603" t="n"/>
      <c r="BN49" s="511" t="n"/>
      <c r="BO49" s="1667" t="n"/>
      <c r="BP49" s="1601" t="n"/>
      <c r="BQ49" s="315">
        <f>AO49+AR49+AU49+AX49+BA49+BD49+BG49+BJ49+BM49+BP49</f>
        <v/>
      </c>
      <c r="BR49" s="1606" t="inlineStr">
        <is>
          <t>ЭТиМ</t>
        </is>
      </c>
      <c r="BS49" s="1607">
        <f>Z49*0.22</f>
        <v/>
      </c>
      <c r="BT49" s="2" t="n"/>
      <c r="BU49" s="2" t="n"/>
      <c r="BV49" s="2" t="n"/>
    </row>
    <row r="50">
      <c r="A50" s="1683" t="inlineStr">
        <is>
          <t>1.7.2</t>
        </is>
      </c>
      <c r="B50" s="190" t="n"/>
      <c r="C50" s="1684" t="inlineStr">
        <is>
          <t>Курсовая работа по учебной дисциплине "Макроэкономика"</t>
        </is>
      </c>
      <c r="D50" s="266" t="n"/>
      <c r="E50" s="266" t="n"/>
      <c r="F50" s="266" t="n"/>
      <c r="G50" s="266" t="n"/>
      <c r="H50" s="266" t="n"/>
      <c r="I50" s="266" t="n"/>
      <c r="J50" s="266" t="n"/>
      <c r="K50" s="266" t="n"/>
      <c r="L50" s="266" t="n"/>
      <c r="M50" s="266" t="n"/>
      <c r="N50" s="266" t="n"/>
      <c r="O50" s="266" t="n"/>
      <c r="P50" s="266" t="n"/>
      <c r="Q50" s="266" t="n"/>
      <c r="R50" s="269" t="n"/>
      <c r="S50" s="1685" t="n"/>
      <c r="T50" s="1646" t="n"/>
      <c r="U50" s="269" t="n"/>
      <c r="V50" s="1640" t="n"/>
      <c r="W50" s="269" t="n"/>
      <c r="X50" s="1641" t="n">
        <v>30</v>
      </c>
      <c r="Y50" s="273" t="n"/>
      <c r="Z50" s="1642" t="n"/>
      <c r="AA50" s="1634" t="n"/>
      <c r="AB50" s="1643">
        <f>AL50+AN50+AQ50+AT50+AW50+AZ50+BC50+BF50+BI50+BL50+BO50</f>
        <v/>
      </c>
      <c r="AC50" s="273" t="n"/>
      <c r="AD50" s="1644" t="n"/>
      <c r="AE50" s="264" t="n"/>
      <c r="AF50" s="1645" t="n"/>
      <c r="AG50" s="264" t="n"/>
      <c r="AH50" s="1645" t="n"/>
      <c r="AI50" s="264" t="n"/>
      <c r="AJ50" s="1669" t="n"/>
      <c r="AK50" s="269" t="n"/>
      <c r="AL50" s="1649" t="n"/>
      <c r="AM50" s="1648" t="n"/>
      <c r="AN50" s="1570" t="n"/>
      <c r="AO50" s="1649" t="n"/>
      <c r="AP50" s="1648" t="n"/>
      <c r="AQ50" s="1570" t="n"/>
      <c r="AR50" s="1650" t="n"/>
      <c r="AS50" s="1651" t="n">
        <v>30</v>
      </c>
      <c r="AT50" s="1570" t="n"/>
      <c r="AU50" s="1649" t="n">
        <v>1</v>
      </c>
      <c r="AV50" s="1648" t="n"/>
      <c r="AW50" s="1570" t="n"/>
      <c r="AX50" s="1650" t="n"/>
      <c r="AY50" s="1651" t="n"/>
      <c r="AZ50" s="1570" t="n"/>
      <c r="BA50" s="1649" t="n"/>
      <c r="BB50" s="1652" t="n"/>
      <c r="BC50" s="1653" t="n"/>
      <c r="BD50" s="1650" t="n"/>
      <c r="BE50" s="1651" t="n"/>
      <c r="BF50" s="1570" t="n"/>
      <c r="BG50" s="1649" t="n"/>
      <c r="BH50" s="1648" t="n"/>
      <c r="BI50" s="1570" t="n"/>
      <c r="BJ50" s="1650" t="n"/>
      <c r="BK50" s="1651" t="n"/>
      <c r="BL50" s="1570" t="n"/>
      <c r="BM50" s="1678" t="n"/>
      <c r="BN50" s="1679" t="n"/>
      <c r="BO50" s="1680" t="n"/>
      <c r="BP50" s="1681" t="n"/>
      <c r="BQ50" s="1654">
        <f>AO50+AR50+AU50+AX50+BA50+BD50+BG50+BJ50+BM50+BP50</f>
        <v/>
      </c>
      <c r="BR50" s="1682" t="n"/>
      <c r="BS50" s="1583">
        <f>Z50*0.22</f>
        <v/>
      </c>
      <c r="BT50" s="2" t="n"/>
      <c r="BU50" s="2" t="n"/>
      <c r="BV50" s="2" t="n"/>
    </row>
    <row r="51">
      <c r="A51" s="344" t="inlineStr">
        <is>
          <t>1.7.3</t>
        </is>
      </c>
      <c r="B51" s="289" t="n"/>
      <c r="C51" s="345" t="inlineStr">
        <is>
          <t>Международная экономика</t>
        </is>
      </c>
      <c r="D51" s="266" t="n"/>
      <c r="E51" s="266" t="n"/>
      <c r="F51" s="266" t="n"/>
      <c r="G51" s="266" t="n"/>
      <c r="H51" s="266" t="n"/>
      <c r="I51" s="266" t="n"/>
      <c r="J51" s="266" t="n"/>
      <c r="K51" s="266" t="n"/>
      <c r="L51" s="266" t="n"/>
      <c r="M51" s="266" t="n"/>
      <c r="N51" s="266" t="n"/>
      <c r="O51" s="266" t="n"/>
      <c r="P51" s="266" t="n"/>
      <c r="Q51" s="266" t="n"/>
      <c r="R51" s="269" t="n"/>
      <c r="S51" s="10" t="n"/>
      <c r="T51" s="349" t="n"/>
      <c r="U51" s="190" t="n"/>
      <c r="V51" s="316" t="n">
        <v>4</v>
      </c>
      <c r="W51" s="190" t="n"/>
      <c r="X51" s="365" t="n">
        <v>108</v>
      </c>
      <c r="Y51" s="173" t="n"/>
      <c r="Z51" s="1672" t="n">
        <v>54</v>
      </c>
      <c r="AA51" s="1673" t="n"/>
      <c r="AB51" s="272">
        <f>AL51+AN51+AQ51+AT51+AW51+AZ51+BC51+BF51+BI51+BL51+BO51</f>
        <v/>
      </c>
      <c r="AC51" s="273" t="n"/>
      <c r="AD51" s="1674" t="n">
        <v>8</v>
      </c>
      <c r="AE51" s="169" t="n"/>
      <c r="AF51" s="318" t="n"/>
      <c r="AG51" s="169" t="n"/>
      <c r="AH51" s="318" t="n">
        <v>4</v>
      </c>
      <c r="AI51" s="169" t="n"/>
      <c r="AJ51" s="368" t="n"/>
      <c r="AK51" s="190" t="n"/>
      <c r="AL51" s="1675" t="n"/>
      <c r="AM51" s="1510" t="n"/>
      <c r="AN51" s="1509" t="n"/>
      <c r="AO51" s="1675" t="n"/>
      <c r="AP51" s="1510" t="n"/>
      <c r="AQ51" s="1509" t="n"/>
      <c r="AR51" s="1676" t="n"/>
      <c r="AS51" s="1511" t="n"/>
      <c r="AT51" s="1509" t="n">
        <v>4</v>
      </c>
      <c r="AU51" s="1675" t="n"/>
      <c r="AV51" s="1510" t="n">
        <v>108</v>
      </c>
      <c r="AW51" s="1509" t="n">
        <v>8</v>
      </c>
      <c r="AX51" s="1676" t="n">
        <v>3</v>
      </c>
      <c r="AY51" s="187" t="n"/>
      <c r="AZ51" s="184" t="n"/>
      <c r="BA51" s="188" t="n"/>
      <c r="BB51" s="128" t="n"/>
      <c r="BC51" s="1677" t="n"/>
      <c r="BD51" s="189" t="n"/>
      <c r="BE51" s="187" t="n"/>
      <c r="BF51" s="184" t="n"/>
      <c r="BG51" s="188" t="n"/>
      <c r="BH51" s="185" t="n"/>
      <c r="BI51" s="184" t="n"/>
      <c r="BJ51" s="189" t="n"/>
      <c r="BK51" s="187" t="n"/>
      <c r="BL51" s="184" t="n"/>
      <c r="BM51" s="1603" t="n"/>
      <c r="BN51" s="511" t="n"/>
      <c r="BO51" s="1667" t="n"/>
      <c r="BP51" s="1601" t="n"/>
      <c r="BQ51" s="315">
        <f>AO51+AR51+AU51+AX51+BA51+BD51+BG51+BJ51+BM51+BP51</f>
        <v/>
      </c>
      <c r="BR51" s="1606" t="inlineStr">
        <is>
          <t>ЭТиМ</t>
        </is>
      </c>
      <c r="BS51" s="1607">
        <f>Z51*0.22</f>
        <v/>
      </c>
      <c r="BT51" s="2" t="n"/>
      <c r="BU51" s="2" t="n"/>
      <c r="BV51" s="2" t="n"/>
    </row>
    <row r="52">
      <c r="A52" s="1659" t="inlineStr">
        <is>
          <t>1.8</t>
        </is>
      </c>
      <c r="B52" s="289" t="n"/>
      <c r="C52" s="1660" t="inlineStr">
        <is>
          <t>Национальная экономика Беларуси</t>
        </is>
      </c>
      <c r="D52" s="266" t="n"/>
      <c r="E52" s="266" t="n"/>
      <c r="F52" s="266" t="n"/>
      <c r="G52" s="266" t="n"/>
      <c r="H52" s="266" t="n"/>
      <c r="I52" s="266" t="n"/>
      <c r="J52" s="266" t="n"/>
      <c r="K52" s="266" t="n"/>
      <c r="L52" s="266" t="n"/>
      <c r="M52" s="266" t="n"/>
      <c r="N52" s="266" t="n"/>
      <c r="O52" s="266" t="n"/>
      <c r="P52" s="266" t="n"/>
      <c r="Q52" s="266" t="n"/>
      <c r="R52" s="269" t="n"/>
      <c r="S52" s="1661" t="n"/>
      <c r="T52" s="1646" t="n"/>
      <c r="U52" s="269" t="n"/>
      <c r="V52" s="1640" t="n">
        <v>8</v>
      </c>
      <c r="W52" s="269" t="n"/>
      <c r="X52" s="1641" t="n">
        <v>108</v>
      </c>
      <c r="Y52" s="273" t="n"/>
      <c r="Z52" s="1642" t="n">
        <v>72</v>
      </c>
      <c r="AA52" s="1634" t="n"/>
      <c r="AB52" s="1643">
        <f>AL52+AN52+AQ52+AT52+AW52+AZ52+BC52+BF52+BI52+BL52+BO52</f>
        <v/>
      </c>
      <c r="AC52" s="273" t="n"/>
      <c r="AD52" s="1644" t="n">
        <v>8</v>
      </c>
      <c r="AE52" s="264" t="n"/>
      <c r="AF52" s="1645" t="n"/>
      <c r="AG52" s="264" t="n"/>
      <c r="AH52" s="1645" t="n">
        <v>8</v>
      </c>
      <c r="AI52" s="264" t="n"/>
      <c r="AJ52" s="1669" t="n"/>
      <c r="AK52" s="269" t="n"/>
      <c r="AL52" s="1649" t="n"/>
      <c r="AM52" s="1648" t="n"/>
      <c r="AN52" s="1570" t="n"/>
      <c r="AO52" s="1649" t="n"/>
      <c r="AP52" s="1648" t="n"/>
      <c r="AQ52" s="1570" t="n"/>
      <c r="AR52" s="1650" t="n"/>
      <c r="AS52" s="1651" t="n"/>
      <c r="AT52" s="1570" t="n"/>
      <c r="AU52" s="1649" t="n"/>
      <c r="AV52" s="1648" t="n"/>
      <c r="AW52" s="1570" t="n"/>
      <c r="AX52" s="1650" t="n"/>
      <c r="AY52" s="1651" t="n"/>
      <c r="AZ52" s="1570" t="n"/>
      <c r="BA52" s="1649" t="n"/>
      <c r="BB52" s="1652" t="n"/>
      <c r="BC52" s="1653" t="n"/>
      <c r="BD52" s="1650" t="n"/>
      <c r="BE52" s="1651" t="n"/>
      <c r="BF52" s="1570" t="n">
        <v>2</v>
      </c>
      <c r="BG52" s="1649" t="n"/>
      <c r="BH52" s="1648" t="n">
        <v>108</v>
      </c>
      <c r="BI52" s="1570" t="n">
        <v>14</v>
      </c>
      <c r="BJ52" s="1650" t="n">
        <v>3</v>
      </c>
      <c r="BK52" s="1651" t="n"/>
      <c r="BL52" s="1570" t="n"/>
      <c r="BM52" s="1678" t="n"/>
      <c r="BN52" s="1679" t="n"/>
      <c r="BO52" s="1680" t="n"/>
      <c r="BP52" s="1681" t="n"/>
      <c r="BQ52" s="1654">
        <f>AO52+AR52+AU52+AX52+BA52+BD52+BG52+BJ52+BM52+BP52</f>
        <v/>
      </c>
      <c r="BR52" s="1682" t="n"/>
      <c r="BS52" s="1583">
        <f>Z52*0.22</f>
        <v/>
      </c>
      <c r="BT52" s="2" t="n"/>
      <c r="BU52" s="2" t="n"/>
      <c r="BV52" s="2" t="n"/>
    </row>
    <row r="53">
      <c r="A53" s="1659" t="inlineStr">
        <is>
          <t>1.9</t>
        </is>
      </c>
      <c r="B53" s="289" t="n"/>
      <c r="C53" s="1660" t="inlineStr">
        <is>
          <t>Модуль "Экономика 3"</t>
        </is>
      </c>
      <c r="D53" s="266" t="n"/>
      <c r="E53" s="266" t="n"/>
      <c r="F53" s="266" t="n"/>
      <c r="G53" s="266" t="n"/>
      <c r="H53" s="266" t="n"/>
      <c r="I53" s="266" t="n"/>
      <c r="J53" s="266" t="n"/>
      <c r="K53" s="266" t="n"/>
      <c r="L53" s="266" t="n"/>
      <c r="M53" s="266" t="n"/>
      <c r="N53" s="266" t="n"/>
      <c r="O53" s="266" t="n"/>
      <c r="P53" s="266" t="n"/>
      <c r="Q53" s="266" t="n"/>
      <c r="R53" s="269" t="n"/>
      <c r="S53" s="1661" t="n"/>
      <c r="T53" s="1640" t="n"/>
      <c r="U53" s="269" t="n"/>
      <c r="V53" s="1654" t="n"/>
      <c r="W53" s="266" t="n"/>
      <c r="X53" s="1641" t="n"/>
      <c r="Y53" s="273" t="n"/>
      <c r="Z53" s="1642" t="n"/>
      <c r="AA53" s="1634" t="n"/>
      <c r="AB53" s="1643" t="n"/>
      <c r="AC53" s="273" t="n"/>
      <c r="AD53" s="1644" t="n"/>
      <c r="AE53" s="264" t="n"/>
      <c r="AF53" s="1645" t="n"/>
      <c r="AG53" s="264" t="n"/>
      <c r="AH53" s="1645" t="n"/>
      <c r="AI53" s="264" t="n"/>
      <c r="AJ53" s="1669" t="n"/>
      <c r="AK53" s="269" t="n"/>
      <c r="AL53" s="1649" t="n"/>
      <c r="AM53" s="1648" t="n"/>
      <c r="AN53" s="1570" t="n"/>
      <c r="AO53" s="1649" t="n"/>
      <c r="AP53" s="1648" t="n"/>
      <c r="AQ53" s="1570" t="n"/>
      <c r="AR53" s="1650" t="n"/>
      <c r="AS53" s="1651" t="n"/>
      <c r="AT53" s="1570" t="n"/>
      <c r="AU53" s="1649" t="n"/>
      <c r="AV53" s="1648" t="n"/>
      <c r="AW53" s="1570" t="n"/>
      <c r="AX53" s="1650" t="n"/>
      <c r="AY53" s="1651" t="n"/>
      <c r="AZ53" s="1570" t="n"/>
      <c r="BA53" s="1649" t="n"/>
      <c r="BB53" s="1652" t="n"/>
      <c r="BC53" s="1653" t="n"/>
      <c r="BD53" s="1650" t="n"/>
      <c r="BE53" s="1651" t="n"/>
      <c r="BF53" s="1570" t="n"/>
      <c r="BG53" s="1649" t="n"/>
      <c r="BH53" s="1648" t="n"/>
      <c r="BI53" s="1570" t="n"/>
      <c r="BJ53" s="1650" t="n"/>
      <c r="BK53" s="1651" t="n"/>
      <c r="BL53" s="1570" t="n"/>
      <c r="BM53" s="1649" t="n"/>
      <c r="BN53" s="1648" t="n"/>
      <c r="BO53" s="1570" t="n"/>
      <c r="BP53" s="1670" t="n"/>
      <c r="BQ53" s="1654" t="n"/>
      <c r="BR53" s="1655" t="n"/>
      <c r="BS53" s="1583">
        <f>Z53*0.22</f>
        <v/>
      </c>
      <c r="BT53" s="2" t="n"/>
      <c r="BU53" s="2" t="n"/>
      <c r="BV53" s="2" t="n"/>
    </row>
    <row r="54">
      <c r="A54" s="1686" t="inlineStr">
        <is>
          <t>1.9.1</t>
        </is>
      </c>
      <c r="B54" s="321" t="n"/>
      <c r="C54" s="1687" t="inlineStr">
        <is>
          <t>Экономика организации</t>
        </is>
      </c>
      <c r="D54" s="291" t="n"/>
      <c r="E54" s="291" t="n"/>
      <c r="F54" s="291" t="n"/>
      <c r="G54" s="291" t="n"/>
      <c r="H54" s="291" t="n"/>
      <c r="I54" s="291" t="n"/>
      <c r="J54" s="291" t="n"/>
      <c r="K54" s="291" t="n"/>
      <c r="L54" s="291" t="n"/>
      <c r="M54" s="291" t="n"/>
      <c r="N54" s="291" t="n"/>
      <c r="O54" s="291" t="n"/>
      <c r="P54" s="291" t="n"/>
      <c r="Q54" s="291" t="n"/>
      <c r="R54" s="321" t="n"/>
      <c r="S54" s="314" t="n"/>
      <c r="T54" s="1688" t="n">
        <v>4</v>
      </c>
      <c r="U54" s="387" t="n">
        <v>5</v>
      </c>
      <c r="V54" s="459" t="n"/>
      <c r="W54" s="190" t="n"/>
      <c r="X54" s="251" t="n">
        <v>468</v>
      </c>
      <c r="Y54" s="173" t="n"/>
      <c r="Z54" s="1689" t="n">
        <v>252</v>
      </c>
      <c r="AA54" s="1673" t="n"/>
      <c r="AB54" s="319">
        <f>AL54+AN54+AQ54+AT54+AW54+AZ54+BC54+BF54+BI54+BL54+BO54</f>
        <v/>
      </c>
      <c r="AC54" s="173" t="n"/>
      <c r="AD54" s="461" t="n">
        <v>28</v>
      </c>
      <c r="AE54" s="169" t="n"/>
      <c r="AF54" s="182" t="n"/>
      <c r="AG54" s="169" t="n"/>
      <c r="AH54" s="182" t="n">
        <v>32</v>
      </c>
      <c r="AI54" s="169" t="n"/>
      <c r="AJ54" s="257" t="n"/>
      <c r="AK54" s="190" t="n"/>
      <c r="AL54" s="1690" t="n"/>
      <c r="AM54" s="1691" t="n"/>
      <c r="AN54" s="1692" t="n"/>
      <c r="AO54" s="1693" t="n"/>
      <c r="AP54" s="1691" t="n"/>
      <c r="AQ54" s="1692" t="n"/>
      <c r="AR54" s="1694" t="n"/>
      <c r="AS54" s="1695" t="n"/>
      <c r="AT54" s="1692" t="n">
        <v>6</v>
      </c>
      <c r="AU54" s="1693" t="n"/>
      <c r="AV54" s="1691" t="n">
        <v>144</v>
      </c>
      <c r="AW54" s="1692" t="n">
        <v>12</v>
      </c>
      <c r="AX54" s="1694" t="n">
        <v>4</v>
      </c>
      <c r="AY54" s="1696" t="n">
        <v>108</v>
      </c>
      <c r="AZ54" s="1697" t="n">
        <v>14</v>
      </c>
      <c r="BA54" s="1698" t="n">
        <v>3</v>
      </c>
      <c r="BB54" s="1699" t="n">
        <v>216</v>
      </c>
      <c r="BC54" s="1697" t="n">
        <v>28</v>
      </c>
      <c r="BD54" s="1700" t="n">
        <v>6</v>
      </c>
      <c r="BE54" s="1696" t="n"/>
      <c r="BF54" s="1697" t="n"/>
      <c r="BG54" s="1698" t="n"/>
      <c r="BH54" s="1699" t="n"/>
      <c r="BI54" s="1697" t="n"/>
      <c r="BJ54" s="1700" t="n"/>
      <c r="BK54" s="1696" t="n"/>
      <c r="BL54" s="1697" t="n"/>
      <c r="BM54" s="1698" t="n"/>
      <c r="BN54" s="1699" t="n"/>
      <c r="BO54" s="1697" t="n"/>
      <c r="BP54" s="1700" t="n"/>
      <c r="BQ54" s="1701">
        <f>AO54+AR54+AU54+AX54+BA54+BD54+BG54+BJ54+BM54+BP54</f>
        <v/>
      </c>
      <c r="BR54" s="1702" t="inlineStr">
        <is>
          <t>ЭиУП</t>
        </is>
      </c>
      <c r="BS54" s="1607">
        <f>Z54*0.22</f>
        <v/>
      </c>
      <c r="BT54" s="2" t="n"/>
      <c r="BU54" s="2" t="n"/>
      <c r="BV54" s="2" t="n"/>
    </row>
    <row r="55">
      <c r="A55" s="332" t="n"/>
      <c r="B55" s="333" t="n"/>
      <c r="C55" s="332" t="n"/>
      <c r="D55" s="201" t="n"/>
      <c r="E55" s="201" t="n"/>
      <c r="F55" s="201" t="n"/>
      <c r="G55" s="201" t="n"/>
      <c r="H55" s="201" t="n"/>
      <c r="I55" s="201" t="n"/>
      <c r="J55" s="201" t="n"/>
      <c r="K55" s="201" t="n"/>
      <c r="L55" s="201" t="n"/>
      <c r="M55" s="201" t="n"/>
      <c r="N55" s="201" t="n"/>
      <c r="O55" s="201" t="n"/>
      <c r="P55" s="201" t="n"/>
      <c r="Q55" s="201" t="n"/>
      <c r="R55" s="333" t="n"/>
      <c r="S55" s="458" t="n"/>
      <c r="T55" s="459" t="n">
        <v>6</v>
      </c>
      <c r="U55" s="333" t="n"/>
      <c r="V55" s="199" t="n"/>
      <c r="W55" s="333" t="n"/>
      <c r="X55" s="199" t="n"/>
      <c r="Y55" s="337" t="n"/>
      <c r="Z55" s="1703" t="n"/>
      <c r="AA55" s="1704" t="n"/>
      <c r="AB55" s="201" t="n"/>
      <c r="AC55" s="337" t="n"/>
      <c r="AD55" s="1703" t="n"/>
      <c r="AE55" s="200" t="n"/>
      <c r="AF55" s="208" t="n"/>
      <c r="AG55" s="200" t="n"/>
      <c r="AH55" s="208" t="n"/>
      <c r="AI55" s="200" t="n"/>
      <c r="AJ55" s="208" t="n"/>
      <c r="AK55" s="333" t="n"/>
      <c r="AL55" s="1705" t="n"/>
      <c r="AM55" s="1706" t="n"/>
      <c r="AN55" s="1707" t="n"/>
      <c r="AO55" s="1708" t="n"/>
      <c r="AP55" s="1706" t="n"/>
      <c r="AQ55" s="1707" t="n"/>
      <c r="AR55" s="1709" t="n"/>
      <c r="AS55" s="1710" t="n"/>
      <c r="AT55" s="1707" t="n"/>
      <c r="AU55" s="1708" t="n"/>
      <c r="AV55" s="1706" t="n"/>
      <c r="AW55" s="1707" t="n"/>
      <c r="AX55" s="1709" t="n"/>
      <c r="AY55" s="1710" t="n"/>
      <c r="AZ55" s="1707" t="n"/>
      <c r="BA55" s="1708" t="n"/>
      <c r="BB55" s="1706" t="n"/>
      <c r="BC55" s="1707" t="n"/>
      <c r="BD55" s="1709" t="n"/>
      <c r="BE55" s="1710" t="n"/>
      <c r="BF55" s="1707" t="n"/>
      <c r="BG55" s="1708" t="n"/>
      <c r="BH55" s="1706" t="n"/>
      <c r="BI55" s="1707" t="n"/>
      <c r="BJ55" s="1709" t="n"/>
      <c r="BK55" s="1710" t="n"/>
      <c r="BL55" s="1707" t="n"/>
      <c r="BM55" s="1708" t="n"/>
      <c r="BN55" s="1706" t="n"/>
      <c r="BO55" s="1707" t="n"/>
      <c r="BP55" s="1709" t="n"/>
      <c r="BQ55" s="199" t="n"/>
      <c r="BR55" s="1711" t="n"/>
      <c r="BS55" s="1607">
        <f>Z55*0.22</f>
        <v/>
      </c>
      <c r="BT55" s="2" t="n"/>
      <c r="BU55" s="2" t="n"/>
      <c r="BV55" s="2" t="n"/>
    </row>
    <row r="56">
      <c r="A56" s="1683" t="inlineStr">
        <is>
          <t>1.9.2</t>
        </is>
      </c>
      <c r="B56" s="190" t="n"/>
      <c r="C56" s="1684" t="inlineStr">
        <is>
          <t>Курсовая работа по учебной дисциплине "Экономика организации"</t>
        </is>
      </c>
      <c r="D56" s="266" t="n"/>
      <c r="E56" s="266" t="n"/>
      <c r="F56" s="266" t="n"/>
      <c r="G56" s="266" t="n"/>
      <c r="H56" s="266" t="n"/>
      <c r="I56" s="266" t="n"/>
      <c r="J56" s="266" t="n"/>
      <c r="K56" s="266" t="n"/>
      <c r="L56" s="266" t="n"/>
      <c r="M56" s="266" t="n"/>
      <c r="N56" s="266" t="n"/>
      <c r="O56" s="266" t="n"/>
      <c r="P56" s="266" t="n"/>
      <c r="Q56" s="266" t="n"/>
      <c r="R56" s="269" t="n"/>
      <c r="S56" s="1006" t="n"/>
      <c r="T56" s="1712" t="n"/>
      <c r="U56" s="190" t="n"/>
      <c r="V56" s="1713" t="n"/>
      <c r="W56" s="190" t="n"/>
      <c r="X56" s="1714" t="n">
        <v>30</v>
      </c>
      <c r="Y56" s="173" t="n"/>
      <c r="Z56" s="1715" t="n"/>
      <c r="AA56" s="1673" t="n"/>
      <c r="AB56" s="1716" t="n"/>
      <c r="AC56" s="173" t="n"/>
      <c r="AD56" s="1717" t="n"/>
      <c r="AE56" s="169" t="n"/>
      <c r="AF56" s="1718" t="n"/>
      <c r="AG56" s="169" t="n"/>
      <c r="AH56" s="1718" t="n"/>
      <c r="AI56" s="169" t="n"/>
      <c r="AJ56" s="1719" t="n"/>
      <c r="AK56" s="190" t="n"/>
      <c r="AL56" s="1678" t="n"/>
      <c r="AM56" s="1679" t="n"/>
      <c r="AN56" s="1680" t="n"/>
      <c r="AO56" s="1678" t="n"/>
      <c r="AP56" s="1679" t="n"/>
      <c r="AQ56" s="1680" t="n"/>
      <c r="AR56" s="1720" t="n"/>
      <c r="AS56" s="1721" t="n"/>
      <c r="AT56" s="1680" t="n"/>
      <c r="AU56" s="1678" t="n"/>
      <c r="AV56" s="1679" t="n"/>
      <c r="AW56" s="1680" t="n"/>
      <c r="AX56" s="1720" t="n"/>
      <c r="AY56" s="1721" t="n"/>
      <c r="AZ56" s="1680" t="n"/>
      <c r="BA56" s="1678" t="n"/>
      <c r="BB56" s="843" t="n">
        <v>30</v>
      </c>
      <c r="BC56" s="1722" t="n"/>
      <c r="BD56" s="1720" t="n">
        <v>1</v>
      </c>
      <c r="BE56" s="1721" t="n"/>
      <c r="BF56" s="1680" t="n"/>
      <c r="BG56" s="1678" t="n"/>
      <c r="BH56" s="1679" t="n"/>
      <c r="BI56" s="1680" t="n"/>
      <c r="BJ56" s="1720" t="n"/>
      <c r="BK56" s="1721" t="n"/>
      <c r="BL56" s="1680" t="n"/>
      <c r="BM56" s="1649" t="n"/>
      <c r="BN56" s="1648" t="n"/>
      <c r="BO56" s="1570" t="n"/>
      <c r="BP56" s="1670" t="n"/>
      <c r="BQ56" s="1723">
        <f>AO56+AR56+AU56+AX56+BA56+BD56+BG56+BJ56+BM56+BP56</f>
        <v/>
      </c>
      <c r="BR56" s="1655" t="n"/>
      <c r="BS56" s="1583">
        <f>Z56*0.22</f>
        <v/>
      </c>
      <c r="BT56" s="2" t="n"/>
      <c r="BU56" s="2" t="n"/>
      <c r="BV56" s="2" t="n"/>
    </row>
    <row r="57">
      <c r="A57" s="1637" t="inlineStr">
        <is>
          <t>1.10</t>
        </is>
      </c>
      <c r="B57" s="269" t="n"/>
      <c r="C57" s="1724" t="inlineStr">
        <is>
          <t>Бухгалтерский учет</t>
        </is>
      </c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190" t="n"/>
      <c r="S57" s="1725" t="n"/>
      <c r="T57" s="1646" t="n">
        <v>8</v>
      </c>
      <c r="U57" s="269" t="n"/>
      <c r="V57" s="1640" t="n">
        <v>7</v>
      </c>
      <c r="W57" s="269" t="n"/>
      <c r="X57" s="1641" t="n">
        <v>216</v>
      </c>
      <c r="Y57" s="273" t="n"/>
      <c r="Z57" s="1642" t="n">
        <v>144</v>
      </c>
      <c r="AA57" s="1634" t="n"/>
      <c r="AB57" s="1643">
        <f>AL57+AN57+AQ57+AT57+AW57+AZ57+BC57+BF57+BI57+BL57+BO57</f>
        <v/>
      </c>
      <c r="AC57" s="273" t="n"/>
      <c r="AD57" s="1644" t="n">
        <v>16</v>
      </c>
      <c r="AE57" s="264" t="n"/>
      <c r="AF57" s="1645" t="n">
        <v>4</v>
      </c>
      <c r="AG57" s="264" t="n"/>
      <c r="AH57" s="1645" t="n">
        <v>14</v>
      </c>
      <c r="AI57" s="264" t="n"/>
      <c r="AJ57" s="1669" t="n"/>
      <c r="AK57" s="269" t="n"/>
      <c r="AL57" s="1649" t="n"/>
      <c r="AM57" s="1648" t="n"/>
      <c r="AN57" s="1570" t="n"/>
      <c r="AO57" s="1649" t="n"/>
      <c r="AP57" s="1648" t="n"/>
      <c r="AQ57" s="1570" t="n"/>
      <c r="AR57" s="1650" t="n"/>
      <c r="AS57" s="1651" t="n"/>
      <c r="AT57" s="1570" t="n"/>
      <c r="AU57" s="1649" t="n"/>
      <c r="AV57" s="1648" t="n"/>
      <c r="AW57" s="1570" t="n"/>
      <c r="AX57" s="1650" t="n"/>
      <c r="AY57" s="1651" t="n"/>
      <c r="AZ57" s="1570" t="n"/>
      <c r="BA57" s="1649" t="n"/>
      <c r="BB57" s="1652" t="n"/>
      <c r="BC57" s="1653" t="n">
        <v>4</v>
      </c>
      <c r="BD57" s="1650" t="n"/>
      <c r="BE57" s="1651" t="n">
        <v>108</v>
      </c>
      <c r="BF57" s="1570" t="n">
        <v>10</v>
      </c>
      <c r="BG57" s="1649" t="n">
        <v>3</v>
      </c>
      <c r="BH57" s="1648" t="n">
        <v>108</v>
      </c>
      <c r="BI57" s="1570" t="n">
        <v>20</v>
      </c>
      <c r="BJ57" s="1650" t="n">
        <v>3</v>
      </c>
      <c r="BK57" s="1651" t="n"/>
      <c r="BL57" s="1570" t="n"/>
      <c r="BM57" s="1678" t="n"/>
      <c r="BN57" s="1679" t="n"/>
      <c r="BO57" s="1680" t="n"/>
      <c r="BP57" s="1681" t="n"/>
      <c r="BQ57" s="1723">
        <f>AO57+AR57+AU57+AX57+BA57+BD57+BG57+BJ57+BM57+BP57</f>
        <v/>
      </c>
      <c r="BR57" s="1682" t="n"/>
      <c r="BS57" s="1583">
        <f>Z57*0.22</f>
        <v/>
      </c>
      <c r="BT57" s="2" t="n"/>
      <c r="BU57" s="2" t="n"/>
      <c r="BV57" s="2" t="n"/>
    </row>
    <row r="58">
      <c r="A58" s="1726" t="inlineStr">
        <is>
          <t>1.11</t>
        </is>
      </c>
      <c r="B58" s="190" t="n"/>
      <c r="C58" s="1660" t="inlineStr">
        <is>
          <t>Модуль "Организационное развитие"</t>
        </is>
      </c>
      <c r="D58" s="266" t="n"/>
      <c r="E58" s="266" t="n"/>
      <c r="F58" s="266" t="n"/>
      <c r="G58" s="266" t="n"/>
      <c r="H58" s="266" t="n"/>
      <c r="I58" s="266" t="n"/>
      <c r="J58" s="266" t="n"/>
      <c r="K58" s="266" t="n"/>
      <c r="L58" s="266" t="n"/>
      <c r="M58" s="266" t="n"/>
      <c r="N58" s="266" t="n"/>
      <c r="O58" s="266" t="n"/>
      <c r="P58" s="266" t="n"/>
      <c r="Q58" s="266" t="n"/>
      <c r="R58" s="269" t="n"/>
      <c r="S58" s="1725" t="n"/>
      <c r="T58" s="1712" t="n"/>
      <c r="U58" s="190" t="n"/>
      <c r="V58" s="1713" t="n"/>
      <c r="W58" s="190" t="n"/>
      <c r="X58" s="1714" t="n"/>
      <c r="Y58" s="173" t="n"/>
      <c r="Z58" s="1715" t="n"/>
      <c r="AA58" s="1673" t="n"/>
      <c r="AB58" s="1643" t="n"/>
      <c r="AC58" s="273" t="n"/>
      <c r="AD58" s="1717" t="n"/>
      <c r="AE58" s="169" t="n"/>
      <c r="AF58" s="1718" t="n"/>
      <c r="AG58" s="169" t="n"/>
      <c r="AH58" s="1718" t="n"/>
      <c r="AI58" s="169" t="n"/>
      <c r="AJ58" s="1719" t="n"/>
      <c r="AK58" s="190" t="n"/>
      <c r="AL58" s="1678" t="n"/>
      <c r="AM58" s="1679" t="n"/>
      <c r="AN58" s="1680" t="n"/>
      <c r="AO58" s="1678" t="n"/>
      <c r="AP58" s="1679" t="n"/>
      <c r="AQ58" s="1680" t="n"/>
      <c r="AR58" s="1720" t="n"/>
      <c r="AS58" s="1721" t="n"/>
      <c r="AT58" s="1680" t="n"/>
      <c r="AU58" s="1678" t="n"/>
      <c r="AV58" s="1679" t="n"/>
      <c r="AW58" s="1680" t="n"/>
      <c r="AX58" s="1720" t="n"/>
      <c r="AY58" s="1721" t="n"/>
      <c r="AZ58" s="1680" t="n"/>
      <c r="BA58" s="1678" t="n"/>
      <c r="BB58" s="843" t="n"/>
      <c r="BC58" s="1722" t="n"/>
      <c r="BD58" s="1720" t="n"/>
      <c r="BE58" s="1721" t="n"/>
      <c r="BF58" s="1680" t="n"/>
      <c r="BG58" s="1678" t="n"/>
      <c r="BH58" s="1679" t="n"/>
      <c r="BI58" s="1680" t="n"/>
      <c r="BJ58" s="1720" t="n"/>
      <c r="BK58" s="1721" t="n"/>
      <c r="BL58" s="1680" t="n"/>
      <c r="BM58" s="1649" t="n"/>
      <c r="BN58" s="1648" t="n"/>
      <c r="BO58" s="1570" t="n"/>
      <c r="BP58" s="1670" t="n"/>
      <c r="BQ58" s="1723" t="n"/>
      <c r="BR58" s="1655" t="n"/>
      <c r="BS58" s="1583">
        <f>Z58*0.22</f>
        <v/>
      </c>
      <c r="BT58" s="2" t="n"/>
      <c r="BU58" s="2" t="n"/>
      <c r="BV58" s="2" t="n"/>
    </row>
    <row r="59">
      <c r="A59" s="436" t="inlineStr">
        <is>
          <t>1.11.1</t>
        </is>
      </c>
      <c r="B59" s="289" t="n"/>
      <c r="C59" s="1727" t="inlineStr">
        <is>
          <t>Менеджмент организации</t>
        </is>
      </c>
      <c r="D59" s="266" t="n"/>
      <c r="E59" s="266" t="n"/>
      <c r="F59" s="266" t="n"/>
      <c r="G59" s="266" t="n"/>
      <c r="H59" s="266" t="n"/>
      <c r="I59" s="266" t="n"/>
      <c r="J59" s="266" t="n"/>
      <c r="K59" s="266" t="n"/>
      <c r="L59" s="266" t="n"/>
      <c r="M59" s="266" t="n"/>
      <c r="N59" s="266" t="n"/>
      <c r="O59" s="266" t="n"/>
      <c r="P59" s="266" t="n"/>
      <c r="Q59" s="266" t="n"/>
      <c r="R59" s="269" t="n"/>
      <c r="S59" s="1728" t="inlineStr">
        <is>
          <t xml:space="preserve"> + </t>
        </is>
      </c>
      <c r="T59" s="301" t="n">
        <v>6</v>
      </c>
      <c r="U59" s="299" t="n">
        <v>7</v>
      </c>
      <c r="V59" s="452" t="n"/>
      <c r="W59" s="269" t="n"/>
      <c r="X59" s="294" t="n">
        <v>216</v>
      </c>
      <c r="Y59" s="273" t="n"/>
      <c r="Z59" s="1633" t="n">
        <v>126</v>
      </c>
      <c r="AA59" s="1634" t="n"/>
      <c r="AB59" s="296">
        <f>AL59+AN59+AQ59+AT59+AW59+AZ59+BC59+BF59+BI59+BL59+BO59</f>
        <v/>
      </c>
      <c r="AC59" s="273" t="n"/>
      <c r="AD59" s="297" t="n">
        <v>16</v>
      </c>
      <c r="AE59" s="264" t="n"/>
      <c r="AF59" s="298" t="n"/>
      <c r="AG59" s="264" t="n"/>
      <c r="AH59" s="298" t="n">
        <v>12</v>
      </c>
      <c r="AI59" s="264" t="n"/>
      <c r="AJ59" s="303" t="n"/>
      <c r="AK59" s="269" t="n"/>
      <c r="AL59" s="1649" t="n"/>
      <c r="AM59" s="1648" t="n"/>
      <c r="AN59" s="1570" t="n"/>
      <c r="AO59" s="1649" t="n"/>
      <c r="AP59" s="1648" t="n"/>
      <c r="AQ59" s="1570" t="n"/>
      <c r="AR59" s="1650" t="n"/>
      <c r="AS59" s="1651" t="n"/>
      <c r="AT59" s="1570" t="n"/>
      <c r="AU59" s="1649" t="n"/>
      <c r="AV59" s="1648" t="n"/>
      <c r="AW59" s="1570" t="n"/>
      <c r="AX59" s="1650" t="n"/>
      <c r="AY59" s="1651" t="n"/>
      <c r="AZ59" s="1570" t="n">
        <v>4</v>
      </c>
      <c r="BA59" s="1649" t="n"/>
      <c r="BB59" s="1652" t="n">
        <v>108</v>
      </c>
      <c r="BC59" s="1653" t="n">
        <v>10</v>
      </c>
      <c r="BD59" s="1650" t="n">
        <v>3</v>
      </c>
      <c r="BE59" s="1651" t="n">
        <v>108</v>
      </c>
      <c r="BF59" s="1570" t="n">
        <v>14</v>
      </c>
      <c r="BG59" s="1649" t="n">
        <v>3</v>
      </c>
      <c r="BH59" s="1648" t="n"/>
      <c r="BI59" s="1570" t="n"/>
      <c r="BJ59" s="1650" t="n"/>
      <c r="BK59" s="1651" t="n"/>
      <c r="BL59" s="1729" t="n"/>
      <c r="BM59" s="1678" t="n"/>
      <c r="BN59" s="1679" t="n"/>
      <c r="BO59" s="1680" t="n"/>
      <c r="BP59" s="1681" t="n"/>
      <c r="BQ59" s="1723">
        <f>AO59+AR59+AU59+AX59+BA59+BD59+BG59+BJ59+BM59+BP59</f>
        <v/>
      </c>
      <c r="BR59" s="1682" t="n"/>
      <c r="BS59" s="1583">
        <f>Z59*0.22</f>
        <v/>
      </c>
      <c r="BT59" s="2" t="n"/>
      <c r="BU59" s="2" t="n"/>
      <c r="BV59" s="2" t="n"/>
    </row>
    <row r="60">
      <c r="A60" s="1730" t="inlineStr">
        <is>
          <t>1.11.2</t>
        </is>
      </c>
      <c r="B60" s="289" t="n"/>
      <c r="C60" s="1731" t="inlineStr">
        <is>
          <t>Курсовая работа по учебной дисциплине "Менеджмент организации"</t>
        </is>
      </c>
      <c r="D60" s="291" t="n"/>
      <c r="E60" s="291" t="n"/>
      <c r="F60" s="291" t="n"/>
      <c r="G60" s="291" t="n"/>
      <c r="H60" s="291" t="n"/>
      <c r="I60" s="291" t="n"/>
      <c r="J60" s="291" t="n"/>
      <c r="K60" s="291" t="n"/>
      <c r="L60" s="291" t="n"/>
      <c r="M60" s="291" t="n"/>
      <c r="N60" s="291" t="n"/>
      <c r="O60" s="291" t="n"/>
      <c r="P60" s="291" t="n"/>
      <c r="Q60" s="291" t="n"/>
      <c r="R60" s="289" t="n"/>
      <c r="S60" s="1006" t="n"/>
      <c r="T60" s="1712" t="n"/>
      <c r="U60" s="190" t="n"/>
      <c r="V60" s="1713" t="n"/>
      <c r="W60" s="190" t="n"/>
      <c r="X60" s="1714" t="n">
        <v>30</v>
      </c>
      <c r="Y60" s="173" t="n"/>
      <c r="Z60" s="1715" t="n"/>
      <c r="AA60" s="1673" t="n"/>
      <c r="AB60" s="1643" t="n"/>
      <c r="AC60" s="273" t="n"/>
      <c r="AD60" s="1717" t="n"/>
      <c r="AE60" s="169" t="n"/>
      <c r="AF60" s="1718" t="n"/>
      <c r="AG60" s="169" t="n"/>
      <c r="AH60" s="1718" t="n"/>
      <c r="AI60" s="169" t="n"/>
      <c r="AJ60" s="1719" t="n"/>
      <c r="AK60" s="190" t="n"/>
      <c r="AL60" s="1678" t="n"/>
      <c r="AM60" s="1679" t="n"/>
      <c r="AN60" s="1680" t="n"/>
      <c r="AO60" s="1678" t="n"/>
      <c r="AP60" s="1679" t="n"/>
      <c r="AQ60" s="1680" t="n"/>
      <c r="AR60" s="1720" t="n"/>
      <c r="AS60" s="1721" t="n"/>
      <c r="AT60" s="1680" t="n"/>
      <c r="AU60" s="1678" t="n"/>
      <c r="AV60" s="1679" t="n"/>
      <c r="AW60" s="1680" t="n"/>
      <c r="AX60" s="1720" t="n"/>
      <c r="AY60" s="1721" t="n"/>
      <c r="AZ60" s="1680" t="n"/>
      <c r="BA60" s="1678" t="n"/>
      <c r="BB60" s="843" t="n"/>
      <c r="BC60" s="1722" t="n"/>
      <c r="BD60" s="1720" t="n"/>
      <c r="BE60" s="1721" t="n">
        <v>30</v>
      </c>
      <c r="BF60" s="1680" t="n"/>
      <c r="BG60" s="1678" t="n">
        <v>1</v>
      </c>
      <c r="BH60" s="1679" t="n"/>
      <c r="BI60" s="1680" t="n"/>
      <c r="BJ60" s="1720" t="n"/>
      <c r="BK60" s="1721" t="n"/>
      <c r="BL60" s="1570" t="n"/>
      <c r="BM60" s="1649" t="n"/>
      <c r="BN60" s="1648" t="n"/>
      <c r="BO60" s="1570" t="n"/>
      <c r="BP60" s="1670" t="n"/>
      <c r="BQ60" s="1723">
        <f>AO60+AR60+AU60+AX60+BA60+BD60+BG60+BJ60+BM60+BP60</f>
        <v/>
      </c>
      <c r="BR60" s="1655" t="n"/>
      <c r="BS60" s="1583">
        <f>Z60*0.22</f>
        <v/>
      </c>
      <c r="BT60" s="2" t="n"/>
      <c r="BU60" s="2" t="n"/>
      <c r="BV60" s="2" t="n"/>
    </row>
    <row r="61">
      <c r="A61" s="1659" t="inlineStr">
        <is>
          <t>1.12</t>
        </is>
      </c>
      <c r="B61" s="289" t="n"/>
      <c r="C61" s="1660" t="inlineStr">
        <is>
          <t>Модуль "Инвестиции и инновационное развитие организации</t>
        </is>
      </c>
      <c r="D61" s="266" t="n"/>
      <c r="E61" s="266" t="n"/>
      <c r="F61" s="266" t="n"/>
      <c r="G61" s="266" t="n"/>
      <c r="H61" s="266" t="n"/>
      <c r="I61" s="266" t="n"/>
      <c r="J61" s="266" t="n"/>
      <c r="K61" s="266" t="n"/>
      <c r="L61" s="266" t="n"/>
      <c r="M61" s="266" t="n"/>
      <c r="N61" s="266" t="n"/>
      <c r="O61" s="266" t="n"/>
      <c r="P61" s="266" t="n"/>
      <c r="Q61" s="266" t="n"/>
      <c r="R61" s="269" t="n"/>
      <c r="S61" s="1661" t="n"/>
      <c r="T61" s="1646" t="n"/>
      <c r="U61" s="269" t="n"/>
      <c r="V61" s="1640" t="n"/>
      <c r="W61" s="269" t="n"/>
      <c r="X61" s="1641" t="n"/>
      <c r="Y61" s="273" t="n"/>
      <c r="Z61" s="1642" t="n"/>
      <c r="AA61" s="1634" t="n"/>
      <c r="AB61" s="1643" t="n"/>
      <c r="AC61" s="273" t="n"/>
      <c r="AD61" s="1644" t="n"/>
      <c r="AE61" s="264" t="n"/>
      <c r="AF61" s="1645" t="n"/>
      <c r="AG61" s="264" t="n"/>
      <c r="AH61" s="1645" t="n"/>
      <c r="AI61" s="264" t="n"/>
      <c r="AJ61" s="1669" t="n"/>
      <c r="AK61" s="269" t="n"/>
      <c r="AL61" s="1649" t="n"/>
      <c r="AM61" s="1648" t="n"/>
      <c r="AN61" s="1570" t="n"/>
      <c r="AO61" s="1649" t="n"/>
      <c r="AP61" s="1648" t="n"/>
      <c r="AQ61" s="1570" t="n"/>
      <c r="AR61" s="1650" t="n"/>
      <c r="AS61" s="1651" t="n"/>
      <c r="AT61" s="1570" t="n"/>
      <c r="AU61" s="1649" t="n"/>
      <c r="AV61" s="1648" t="n"/>
      <c r="AW61" s="1570" t="n"/>
      <c r="AX61" s="1650" t="n"/>
      <c r="AY61" s="1651" t="n"/>
      <c r="AZ61" s="1570" t="n"/>
      <c r="BA61" s="1649" t="n"/>
      <c r="BB61" s="1652" t="n"/>
      <c r="BC61" s="1653" t="n"/>
      <c r="BD61" s="1650" t="n"/>
      <c r="BE61" s="1651" t="n"/>
      <c r="BF61" s="1570" t="n"/>
      <c r="BG61" s="1649" t="n"/>
      <c r="BH61" s="1648" t="n"/>
      <c r="BI61" s="1570" t="n"/>
      <c r="BJ61" s="1650" t="n"/>
      <c r="BK61" s="1651" t="n"/>
      <c r="BL61" s="1576" t="n"/>
      <c r="BM61" s="1678" t="n"/>
      <c r="BN61" s="1679" t="n"/>
      <c r="BO61" s="1680" t="n"/>
      <c r="BP61" s="1681" t="n"/>
      <c r="BQ61" s="1723" t="n"/>
      <c r="BR61" s="1682" t="n"/>
      <c r="BS61" s="1583">
        <f>Z61*0.22</f>
        <v/>
      </c>
      <c r="BT61" s="2" t="n"/>
      <c r="BU61" s="2" t="n"/>
      <c r="BV61" s="2" t="n"/>
    </row>
    <row r="62">
      <c r="A62" s="312" t="inlineStr">
        <is>
          <t>1.12.1</t>
        </is>
      </c>
      <c r="B62" s="269" t="n"/>
      <c r="C62" s="347" t="inlineStr">
        <is>
          <t>Экономика и управление инновациями</t>
        </is>
      </c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190" t="n"/>
      <c r="S62" s="10" t="n"/>
      <c r="T62" s="349" t="n">
        <v>4</v>
      </c>
      <c r="U62" s="190" t="n"/>
      <c r="V62" s="316" t="n"/>
      <c r="W62" s="190" t="n"/>
      <c r="X62" s="365" t="n">
        <v>108</v>
      </c>
      <c r="Y62" s="173" t="n"/>
      <c r="Z62" s="1672" t="n">
        <v>54</v>
      </c>
      <c r="AA62" s="1673" t="n"/>
      <c r="AB62" s="272">
        <f>AL62+AN62+AQ62+AT62+AW62+AZ62+BC62+BF62+BI62+BL62+BO62</f>
        <v/>
      </c>
      <c r="AC62" s="273" t="n"/>
      <c r="AD62" s="1674" t="n">
        <v>10</v>
      </c>
      <c r="AE62" s="169" t="n"/>
      <c r="AF62" s="318" t="n"/>
      <c r="AG62" s="169" t="n"/>
      <c r="AH62" s="318" t="n">
        <v>6</v>
      </c>
      <c r="AI62" s="169" t="n"/>
      <c r="AJ62" s="368" t="n"/>
      <c r="AK62" s="190" t="n"/>
      <c r="AL62" s="1675" t="n"/>
      <c r="AM62" s="1510" t="n"/>
      <c r="AN62" s="1509" t="n"/>
      <c r="AO62" s="1675" t="n"/>
      <c r="AP62" s="1510" t="n"/>
      <c r="AQ62" s="1509" t="n"/>
      <c r="AR62" s="1676" t="n"/>
      <c r="AS62" s="1511" t="n"/>
      <c r="AT62" s="1509" t="n">
        <v>2</v>
      </c>
      <c r="AU62" s="1675" t="n"/>
      <c r="AV62" s="1510" t="n">
        <v>108</v>
      </c>
      <c r="AW62" s="1509" t="n">
        <v>14</v>
      </c>
      <c r="AX62" s="1676" t="n">
        <v>3</v>
      </c>
      <c r="AY62" s="187" t="n"/>
      <c r="AZ62" s="184" t="n"/>
      <c r="BA62" s="188" t="n"/>
      <c r="BB62" s="128" t="n"/>
      <c r="BC62" s="1677" t="n"/>
      <c r="BD62" s="189" t="n"/>
      <c r="BE62" s="187" t="n"/>
      <c r="BF62" s="184" t="n"/>
      <c r="BG62" s="188" t="n"/>
      <c r="BH62" s="185" t="n"/>
      <c r="BI62" s="184" t="n"/>
      <c r="BJ62" s="189" t="n"/>
      <c r="BK62" s="187" t="n"/>
      <c r="BL62" s="184" t="n"/>
      <c r="BM62" s="1603" t="n"/>
      <c r="BN62" s="511" t="n"/>
      <c r="BO62" s="1667" t="n"/>
      <c r="BP62" s="1601" t="n"/>
      <c r="BQ62" s="283">
        <f>AO62+AR62+AU62+AX62+BA62+BD62+BG62+BJ62+BM62+BP62</f>
        <v/>
      </c>
      <c r="BR62" s="1606" t="inlineStr">
        <is>
          <t>ЭиУП</t>
        </is>
      </c>
      <c r="BS62" s="1607">
        <f>Z62*0.22</f>
        <v/>
      </c>
      <c r="BT62" s="2" t="n"/>
      <c r="BU62" s="2" t="n"/>
      <c r="BV62" s="2" t="n"/>
    </row>
    <row r="63">
      <c r="A63" s="1732" t="inlineStr">
        <is>
          <t>1.12.2</t>
        </is>
      </c>
      <c r="B63" s="269" t="n"/>
      <c r="C63" s="1684" t="inlineStr">
        <is>
          <t>Экономика и управление инвестиционной деятельностью</t>
        </is>
      </c>
      <c r="D63" s="266" t="n"/>
      <c r="E63" s="266" t="n"/>
      <c r="F63" s="266" t="n"/>
      <c r="G63" s="266" t="n"/>
      <c r="H63" s="266" t="n"/>
      <c r="I63" s="266" t="n"/>
      <c r="J63" s="266" t="n"/>
      <c r="K63" s="266" t="n"/>
      <c r="L63" s="266" t="n"/>
      <c r="M63" s="266" t="n"/>
      <c r="N63" s="266" t="n"/>
      <c r="O63" s="266" t="n"/>
      <c r="P63" s="266" t="n"/>
      <c r="Q63" s="266" t="n"/>
      <c r="R63" s="269" t="n"/>
      <c r="S63" s="1685" t="n"/>
      <c r="T63" s="1646" t="n">
        <v>10</v>
      </c>
      <c r="U63" s="269" t="n"/>
      <c r="V63" s="1640" t="n"/>
      <c r="W63" s="269" t="n"/>
      <c r="X63" s="1641" t="n">
        <v>192</v>
      </c>
      <c r="Y63" s="273" t="n"/>
      <c r="Z63" s="1642" t="n">
        <v>108</v>
      </c>
      <c r="AA63" s="1634" t="n"/>
      <c r="AB63" s="1643">
        <f>AL63+AN63+AQ63+AT63+AW63+AZ63+BC63+BF63+BI63+BL63+BO63</f>
        <v/>
      </c>
      <c r="AC63" s="273" t="n"/>
      <c r="AD63" s="1644" t="n">
        <v>14</v>
      </c>
      <c r="AE63" s="264" t="n"/>
      <c r="AF63" s="1645" t="n">
        <v>4</v>
      </c>
      <c r="AG63" s="264" t="n"/>
      <c r="AH63" s="1645" t="n">
        <v>8</v>
      </c>
      <c r="AI63" s="264" t="n"/>
      <c r="AJ63" s="1669" t="n"/>
      <c r="AK63" s="269" t="n"/>
      <c r="AL63" s="1649" t="n"/>
      <c r="AM63" s="1648" t="n"/>
      <c r="AN63" s="1570" t="n"/>
      <c r="AO63" s="1649" t="n"/>
      <c r="AP63" s="1648" t="n"/>
      <c r="AQ63" s="1570" t="n"/>
      <c r="AR63" s="1650" t="n"/>
      <c r="AS63" s="1651" t="n"/>
      <c r="AT63" s="1570" t="n"/>
      <c r="AU63" s="1649" t="n"/>
      <c r="AV63" s="1648" t="n"/>
      <c r="AW63" s="1570" t="n"/>
      <c r="AX63" s="1650" t="n"/>
      <c r="AY63" s="1651" t="n"/>
      <c r="AZ63" s="1570" t="n"/>
      <c r="BA63" s="1649" t="n"/>
      <c r="BB63" s="1652" t="n"/>
      <c r="BC63" s="1653" t="n"/>
      <c r="BD63" s="1650" t="n"/>
      <c r="BE63" s="1651" t="n"/>
      <c r="BF63" s="1570" t="n"/>
      <c r="BG63" s="1649" t="n"/>
      <c r="BH63" s="1648" t="n"/>
      <c r="BI63" s="1570" t="n"/>
      <c r="BJ63" s="1650" t="n"/>
      <c r="BK63" s="1651" t="n"/>
      <c r="BL63" s="1570" t="n">
        <v>12</v>
      </c>
      <c r="BM63" s="1678" t="n"/>
      <c r="BN63" s="1679" t="n">
        <v>192</v>
      </c>
      <c r="BO63" s="1680" t="n">
        <v>14</v>
      </c>
      <c r="BP63" s="1681" t="n">
        <v>6</v>
      </c>
      <c r="BQ63" s="1723">
        <f>AO63+AR63+AU63+AX63+BA63+BD63+BG63+BJ63+BM63+BP63</f>
        <v/>
      </c>
      <c r="BR63" s="1682" t="n"/>
      <c r="BS63" s="1583">
        <f>Z63*0.22</f>
        <v/>
      </c>
      <c r="BT63" s="2" t="n"/>
      <c r="BU63" s="2" t="n"/>
      <c r="BV63" s="2" t="n"/>
    </row>
    <row r="64">
      <c r="A64" s="1733" t="inlineStr">
        <is>
          <t>1.12.3</t>
        </is>
      </c>
      <c r="B64" s="514" t="n"/>
      <c r="C64" s="1734" t="inlineStr">
        <is>
          <t>Курсовой проект по учебной дисциплине "Экономика и управление инвестиционной деятельностью"</t>
        </is>
      </c>
      <c r="D64" s="516" t="n"/>
      <c r="E64" s="516" t="n"/>
      <c r="F64" s="516" t="n"/>
      <c r="G64" s="516" t="n"/>
      <c r="H64" s="516" t="n"/>
      <c r="I64" s="516" t="n"/>
      <c r="J64" s="516" t="n"/>
      <c r="K64" s="516" t="n"/>
      <c r="L64" s="516" t="n"/>
      <c r="M64" s="516" t="n"/>
      <c r="N64" s="516" t="n"/>
      <c r="O64" s="516" t="n"/>
      <c r="P64" s="516" t="n"/>
      <c r="Q64" s="516" t="n"/>
      <c r="R64" s="514" t="n"/>
      <c r="S64" s="1735" t="n"/>
      <c r="T64" s="1736" t="n"/>
      <c r="U64" s="514" t="n"/>
      <c r="V64" s="1737" t="n"/>
      <c r="W64" s="514" t="n"/>
      <c r="X64" s="1738" t="n">
        <v>60</v>
      </c>
      <c r="Y64" s="520" t="n"/>
      <c r="Z64" s="1739" t="n"/>
      <c r="AA64" s="1740" t="n"/>
      <c r="AB64" s="1741" t="n"/>
      <c r="AC64" s="520" t="n"/>
      <c r="AD64" s="1742" t="n"/>
      <c r="AE64" s="523" t="n"/>
      <c r="AF64" s="1743" t="n"/>
      <c r="AG64" s="523" t="n"/>
      <c r="AH64" s="1743" t="n"/>
      <c r="AI64" s="523" t="n"/>
      <c r="AJ64" s="1736" t="n"/>
      <c r="AK64" s="514" t="n"/>
      <c r="AL64" s="1744" t="n"/>
      <c r="AM64" s="1745" t="n"/>
      <c r="AN64" s="1746" t="n"/>
      <c r="AO64" s="1747" t="n"/>
      <c r="AP64" s="1745" t="n"/>
      <c r="AQ64" s="1746" t="n"/>
      <c r="AR64" s="1748" t="n"/>
      <c r="AS64" s="1749" t="n"/>
      <c r="AT64" s="1746" t="n"/>
      <c r="AU64" s="1747" t="n"/>
      <c r="AV64" s="1745" t="n"/>
      <c r="AW64" s="1746" t="n"/>
      <c r="AX64" s="1748" t="n"/>
      <c r="AY64" s="1749" t="n"/>
      <c r="AZ64" s="1746" t="n"/>
      <c r="BA64" s="1747" t="n"/>
      <c r="BB64" s="1750" t="n"/>
      <c r="BC64" s="1751" t="n"/>
      <c r="BD64" s="1748" t="n"/>
      <c r="BE64" s="1749" t="n"/>
      <c r="BF64" s="1746" t="n"/>
      <c r="BG64" s="1747" t="n"/>
      <c r="BH64" s="1745" t="n"/>
      <c r="BI64" s="1746" t="n"/>
      <c r="BJ64" s="1748" t="n"/>
      <c r="BK64" s="1749" t="n"/>
      <c r="BL64" s="1746" t="n"/>
      <c r="BM64" s="1747" t="n"/>
      <c r="BN64" s="1745" t="n">
        <v>60</v>
      </c>
      <c r="BO64" s="1746" t="n"/>
      <c r="BP64" s="1752" t="n">
        <v>2</v>
      </c>
      <c r="BQ64" s="1753">
        <f>AO64+AR64+AU64+AX64+BA64+BD64+BG64+BJ64+BM64+BP64</f>
        <v/>
      </c>
      <c r="BR64" s="1754" t="n"/>
      <c r="BS64" s="1583">
        <f>Z64*0.22</f>
        <v/>
      </c>
      <c r="BT64" s="2" t="n"/>
      <c r="BU64" s="2" t="n"/>
      <c r="BV64" s="2" t="n"/>
    </row>
    <row r="65">
      <c r="A65" s="1755" t="inlineStr">
        <is>
          <t>2</t>
        </is>
      </c>
      <c r="B65" s="81" t="n"/>
      <c r="C65" s="1756" t="inlineStr">
        <is>
          <t>Компонент учреждения образования</t>
        </is>
      </c>
      <c r="D65" s="78" t="n"/>
      <c r="E65" s="78" t="n"/>
      <c r="F65" s="78" t="n"/>
      <c r="G65" s="78" t="n"/>
      <c r="H65" s="78" t="n"/>
      <c r="I65" s="78" t="n"/>
      <c r="J65" s="78" t="n"/>
      <c r="K65" s="78" t="n"/>
      <c r="L65" s="78" t="n"/>
      <c r="M65" s="78" t="n"/>
      <c r="N65" s="78" t="n"/>
      <c r="O65" s="78" t="n"/>
      <c r="P65" s="78" t="n"/>
      <c r="Q65" s="78" t="n"/>
      <c r="R65" s="81" t="n"/>
      <c r="S65" s="1757" t="n"/>
      <c r="T65" s="1758" t="n"/>
      <c r="U65" s="81" t="n"/>
      <c r="V65" s="1759" t="n"/>
      <c r="W65" s="81" t="n"/>
      <c r="X65" s="1760">
        <f>SUM(X66:Y117)</f>
        <v/>
      </c>
      <c r="Y65" s="78" t="n"/>
      <c r="Z65" s="1761">
        <f>SUM(Z66:AA117)</f>
        <v/>
      </c>
      <c r="AA65" s="1762" t="n"/>
      <c r="AB65" s="1763">
        <f>SUM(AB66:AC117)</f>
        <v/>
      </c>
      <c r="AC65" s="131" t="n"/>
      <c r="AD65" s="1764">
        <f>SUM(AD66:AE117)</f>
        <v/>
      </c>
      <c r="AE65" s="1765" t="n"/>
      <c r="AF65" s="1766">
        <f>SUM(AF66:AG117)</f>
        <v/>
      </c>
      <c r="AG65" s="220" t="n"/>
      <c r="AH65" s="1767">
        <f>SUM(AH66:AI117)</f>
        <v/>
      </c>
      <c r="AI65" s="78" t="n"/>
      <c r="AJ65" s="1768">
        <f>SUM(AJ66:AK117)</f>
        <v/>
      </c>
      <c r="AK65" s="131" t="n"/>
      <c r="AL65" s="1551">
        <f>SUM(AL66:AL117)</f>
        <v/>
      </c>
      <c r="AM65" s="1548">
        <f>SUM(AM66:AM117)</f>
        <v/>
      </c>
      <c r="AN65" s="1547">
        <f>SUM(AN66:AN117)</f>
        <v/>
      </c>
      <c r="AO65" s="1553">
        <f>SUM(AO66:AO117)</f>
        <v/>
      </c>
      <c r="AP65" s="1555">
        <f>SUM(AP66:AP117)</f>
        <v/>
      </c>
      <c r="AQ65" s="1546">
        <f>SUM(AQ66:AQ117)</f>
        <v/>
      </c>
      <c r="AR65" s="1550">
        <f>SUM(AR66:AR117)</f>
        <v/>
      </c>
      <c r="AS65" s="1551">
        <f>SUM(AS66:AS117)</f>
        <v/>
      </c>
      <c r="AT65" s="1547">
        <f>SUM(AT66:AT117)</f>
        <v/>
      </c>
      <c r="AU65" s="1546">
        <f>SUM(AU66:AU117)</f>
        <v/>
      </c>
      <c r="AV65" s="1548">
        <f>SUM(AV66:AV117)</f>
        <v/>
      </c>
      <c r="AW65" s="1549">
        <f>SUM(AW66:AW117)</f>
        <v/>
      </c>
      <c r="AX65" s="1550">
        <f>SUM(AX66:AX117)</f>
        <v/>
      </c>
      <c r="AY65" s="1551">
        <f>SUM(AY66:AY117)</f>
        <v/>
      </c>
      <c r="AZ65" s="1549">
        <f>SUM(AZ66:AZ117)</f>
        <v/>
      </c>
      <c r="BA65" s="1552">
        <f>SUM(BA66:BA117)</f>
        <v/>
      </c>
      <c r="BB65" s="1555">
        <f>SUM(BB66:BB117)</f>
        <v/>
      </c>
      <c r="BC65" s="1547">
        <f>SUM(BC66:BC117)</f>
        <v/>
      </c>
      <c r="BD65" s="1553">
        <f>SUM(BD66:BD117)</f>
        <v/>
      </c>
      <c r="BE65" s="1551">
        <f>SUM(BE66:BE117)</f>
        <v/>
      </c>
      <c r="BF65" s="1547">
        <f>SUM(BF66:BF117)</f>
        <v/>
      </c>
      <c r="BG65" s="1546">
        <f>SUM(BG66:BG117)</f>
        <v/>
      </c>
      <c r="BH65" s="1548">
        <f>SUM(BH66:BH117)</f>
        <v/>
      </c>
      <c r="BI65" s="1549">
        <f>SUM(BI66:BI117)</f>
        <v/>
      </c>
      <c r="BJ65" s="1550">
        <f>SUM(BJ66:BJ117)</f>
        <v/>
      </c>
      <c r="BK65" s="1551">
        <f>SUM(BK66:BK117)</f>
        <v/>
      </c>
      <c r="BL65" s="1547">
        <f>SUM(BL66:BL117)</f>
        <v/>
      </c>
      <c r="BM65" s="1553">
        <f>SUM(BM66:BM117)</f>
        <v/>
      </c>
      <c r="BN65" s="1546">
        <f>SUM(BN66:BN117)</f>
        <v/>
      </c>
      <c r="BO65" s="1547">
        <f>SUM(BO66:BO117)</f>
        <v/>
      </c>
      <c r="BP65" s="1550">
        <f>SUM(BP66:BP117)</f>
        <v/>
      </c>
      <c r="BQ65" s="1769">
        <f>SUM(BQ67:BQ117)</f>
        <v/>
      </c>
      <c r="BR65" s="1770" t="n"/>
      <c r="BS65" s="1583">
        <f>Z65*0.22</f>
        <v/>
      </c>
      <c r="BT65" s="2" t="n"/>
      <c r="BU65" s="2" t="n"/>
      <c r="BV65" s="2" t="n"/>
    </row>
    <row r="66">
      <c r="A66" s="1726" t="inlineStr">
        <is>
          <t>2.1</t>
        </is>
      </c>
      <c r="B66" s="190" t="n"/>
      <c r="C66" s="1771" t="inlineStr">
        <is>
          <t>Социально-гуманитарный модуль 2</t>
        </is>
      </c>
      <c r="D66" s="201" t="n"/>
      <c r="E66" s="201" t="n"/>
      <c r="F66" s="201" t="n"/>
      <c r="G66" s="201" t="n"/>
      <c r="H66" s="201" t="n"/>
      <c r="I66" s="201" t="n"/>
      <c r="J66" s="201" t="n"/>
      <c r="K66" s="201" t="n"/>
      <c r="L66" s="201" t="n"/>
      <c r="M66" s="201" t="n"/>
      <c r="N66" s="201" t="n"/>
      <c r="O66" s="201" t="n"/>
      <c r="P66" s="201" t="n"/>
      <c r="Q66" s="201" t="n"/>
      <c r="R66" s="333" t="n"/>
      <c r="S66" s="1725" t="n"/>
      <c r="T66" s="1712" t="n"/>
      <c r="U66" s="190" t="n"/>
      <c r="V66" s="1713" t="n"/>
      <c r="W66" s="190" t="n"/>
      <c r="X66" s="1714" t="n"/>
      <c r="Y66" s="173" t="n"/>
      <c r="Z66" s="1715" t="n"/>
      <c r="AA66" s="1673" t="n"/>
      <c r="AB66" s="1716" t="n"/>
      <c r="AC66" s="173" t="n"/>
      <c r="AD66" s="1772" t="n"/>
      <c r="AE66" s="169" t="n"/>
      <c r="AF66" s="1718" t="n"/>
      <c r="AG66" s="169" t="n"/>
      <c r="AH66" s="1718" t="n"/>
      <c r="AI66" s="169" t="n"/>
      <c r="AJ66" s="1719" t="n"/>
      <c r="AK66" s="190" t="n"/>
      <c r="AL66" s="1678" t="n"/>
      <c r="AM66" s="1679" t="n"/>
      <c r="AN66" s="1680" t="n"/>
      <c r="AO66" s="1678" t="n"/>
      <c r="AP66" s="1679" t="n"/>
      <c r="AQ66" s="1680" t="n"/>
      <c r="AR66" s="1720" t="n"/>
      <c r="AS66" s="1721" t="n"/>
      <c r="AT66" s="1680" t="n"/>
      <c r="AU66" s="1678" t="n"/>
      <c r="AV66" s="1679" t="n"/>
      <c r="AW66" s="1680" t="n"/>
      <c r="AX66" s="1720" t="n"/>
      <c r="AY66" s="1721" t="n"/>
      <c r="AZ66" s="1680" t="n"/>
      <c r="BA66" s="1678" t="n"/>
      <c r="BB66" s="843" t="n"/>
      <c r="BC66" s="1722" t="n"/>
      <c r="BD66" s="1720" t="n"/>
      <c r="BE66" s="1721" t="n"/>
      <c r="BF66" s="1680" t="n"/>
      <c r="BG66" s="1678" t="n"/>
      <c r="BH66" s="1679" t="n"/>
      <c r="BI66" s="1680" t="n"/>
      <c r="BJ66" s="1720" t="n"/>
      <c r="BK66" s="1721" t="n"/>
      <c r="BL66" s="1680" t="n"/>
      <c r="BM66" s="1773" t="n"/>
      <c r="BN66" s="1573" t="n"/>
      <c r="BO66" s="1576" t="n"/>
      <c r="BP66" s="1577" t="n"/>
      <c r="BQ66" s="1774" t="n"/>
      <c r="BR66" s="1775" t="n"/>
      <c r="BS66" s="1583">
        <f>Z66*0.22</f>
        <v/>
      </c>
      <c r="BT66" s="2" t="n"/>
      <c r="BU66" s="2" t="n"/>
      <c r="BV66" s="2" t="n"/>
    </row>
    <row r="67">
      <c r="A67" s="344" t="inlineStr">
        <is>
          <t>2.1.1</t>
        </is>
      </c>
      <c r="B67" s="289" t="n"/>
      <c r="C67" s="347" t="inlineStr">
        <is>
          <t>Социология</t>
        </is>
      </c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190" t="n"/>
      <c r="S67" s="10" t="n"/>
      <c r="T67" s="280" t="n"/>
      <c r="U67" s="269" t="n"/>
      <c r="V67" s="268" t="n">
        <v>4</v>
      </c>
      <c r="W67" s="269" t="n"/>
      <c r="X67" s="310" t="n">
        <v>108</v>
      </c>
      <c r="Y67" s="273" t="n"/>
      <c r="Z67" s="1663" t="n">
        <v>36</v>
      </c>
      <c r="AA67" s="1634" t="n"/>
      <c r="AB67" s="272">
        <f>AL67+AN67+AQ67+AT67+AW67+AZ67+BC67+BF67+BI67+BL67+BO67</f>
        <v/>
      </c>
      <c r="AC67" s="273" t="n"/>
      <c r="AD67" s="271" t="n">
        <v>6</v>
      </c>
      <c r="AE67" s="264" t="n"/>
      <c r="AF67" s="252" t="n"/>
      <c r="AG67" s="264" t="n"/>
      <c r="AH67" s="252" t="n"/>
      <c r="AI67" s="264" t="n"/>
      <c r="AJ67" s="277" t="n">
        <v>2</v>
      </c>
      <c r="AK67" s="269" t="n"/>
      <c r="AL67" s="1664" t="n"/>
      <c r="AM67" s="1588" t="n"/>
      <c r="AN67" s="1585" t="n"/>
      <c r="AO67" s="1664" t="n"/>
      <c r="AP67" s="1588" t="n"/>
      <c r="AQ67" s="1585" t="n"/>
      <c r="AR67" s="1665" t="n"/>
      <c r="AS67" s="1666" t="n"/>
      <c r="AT67" s="1585" t="n">
        <v>2</v>
      </c>
      <c r="AU67" s="1664" t="n"/>
      <c r="AV67" s="1588" t="n">
        <v>108</v>
      </c>
      <c r="AW67" s="1585" t="n">
        <v>6</v>
      </c>
      <c r="AX67" s="1665" t="n">
        <v>3</v>
      </c>
      <c r="AY67" s="1602" t="n"/>
      <c r="AZ67" s="1667" t="n"/>
      <c r="BA67" s="1603" t="n"/>
      <c r="BB67" s="1604" t="n"/>
      <c r="BC67" s="1599" t="n"/>
      <c r="BD67" s="1605" t="n"/>
      <c r="BE67" s="1602" t="n"/>
      <c r="BF67" s="1667" t="n"/>
      <c r="BG67" s="1603" t="n"/>
      <c r="BH67" s="511" t="n"/>
      <c r="BI67" s="1667" t="n"/>
      <c r="BJ67" s="1605" t="n"/>
      <c r="BK67" s="1602" t="n"/>
      <c r="BL67" s="1667" t="n"/>
      <c r="BM67" s="188" t="n"/>
      <c r="BN67" s="128" t="n"/>
      <c r="BO67" s="1776" t="n"/>
      <c r="BP67" s="1671" t="n"/>
      <c r="BQ67" s="283">
        <f>AO67+AR67+AU67+AX67+BA67+BD67+BG67+BJ67+BM67+BP67</f>
        <v/>
      </c>
      <c r="BR67" s="1668" t="inlineStr">
        <is>
          <t>ФиП</t>
        </is>
      </c>
      <c r="BS67" s="1607">
        <f>Z67*0.22</f>
        <v/>
      </c>
      <c r="BT67" s="2" t="n"/>
      <c r="BU67" s="2" t="n"/>
      <c r="BV67" s="2" t="n"/>
    </row>
    <row r="68">
      <c r="A68" s="344" t="inlineStr">
        <is>
          <t>2.1.2</t>
        </is>
      </c>
      <c r="B68" s="289" t="n"/>
      <c r="C68" s="345" t="inlineStr">
        <is>
          <t>Экономическая история</t>
        </is>
      </c>
      <c r="D68" s="266" t="n"/>
      <c r="E68" s="266" t="n"/>
      <c r="F68" s="266" t="n"/>
      <c r="G68" s="266" t="n"/>
      <c r="H68" s="266" t="n"/>
      <c r="I68" s="266" t="n"/>
      <c r="J68" s="266" t="n"/>
      <c r="K68" s="266" t="n"/>
      <c r="L68" s="266" t="n"/>
      <c r="M68" s="266" t="n"/>
      <c r="N68" s="266" t="n"/>
      <c r="O68" s="266" t="n"/>
      <c r="P68" s="266" t="n"/>
      <c r="Q68" s="266" t="n"/>
      <c r="R68" s="269" t="n"/>
      <c r="S68" s="10" t="n"/>
      <c r="T68" s="349" t="n">
        <v>2</v>
      </c>
      <c r="U68" s="190" t="n"/>
      <c r="V68" s="316" t="n"/>
      <c r="W68" s="190" t="n"/>
      <c r="X68" s="365" t="n">
        <v>108</v>
      </c>
      <c r="Y68" s="173" t="n"/>
      <c r="Z68" s="1672" t="n">
        <v>72</v>
      </c>
      <c r="AA68" s="1673" t="n"/>
      <c r="AB68" s="272">
        <f>AL68+AN68+AQ68+AT68+AW68+AZ68+BC68+BF68+BI68+BL68+BO68</f>
        <v/>
      </c>
      <c r="AC68" s="273" t="n"/>
      <c r="AD68" s="1674" t="n">
        <v>8</v>
      </c>
      <c r="AE68" s="169" t="n"/>
      <c r="AF68" s="318" t="n"/>
      <c r="AG68" s="169" t="n"/>
      <c r="AH68" s="318" t="n"/>
      <c r="AI68" s="169" t="n"/>
      <c r="AJ68" s="368" t="n">
        <v>8</v>
      </c>
      <c r="AK68" s="190" t="n"/>
      <c r="AL68" s="1675" t="n"/>
      <c r="AM68" s="1510" t="n"/>
      <c r="AN68" s="1509" t="n">
        <v>4</v>
      </c>
      <c r="AO68" s="1675" t="n"/>
      <c r="AP68" s="1510" t="n">
        <v>108</v>
      </c>
      <c r="AQ68" s="1509" t="n">
        <v>12</v>
      </c>
      <c r="AR68" s="1676" t="n">
        <v>3</v>
      </c>
      <c r="AS68" s="1511" t="n"/>
      <c r="AT68" s="1509" t="n"/>
      <c r="AU68" s="1675" t="n"/>
      <c r="AV68" s="1510" t="n"/>
      <c r="AW68" s="1509" t="n"/>
      <c r="AX68" s="1676" t="n"/>
      <c r="AY68" s="187" t="n"/>
      <c r="AZ68" s="184" t="n"/>
      <c r="BA68" s="188" t="n"/>
      <c r="BB68" s="128" t="n"/>
      <c r="BC68" s="1677" t="n"/>
      <c r="BD68" s="189" t="n"/>
      <c r="BE68" s="187" t="n"/>
      <c r="BF68" s="184" t="n"/>
      <c r="BG68" s="188" t="n"/>
      <c r="BH68" s="185" t="n"/>
      <c r="BI68" s="184" t="n"/>
      <c r="BJ68" s="189" t="n"/>
      <c r="BK68" s="187" t="n"/>
      <c r="BL68" s="128" t="n"/>
      <c r="BM68" s="1600" t="n"/>
      <c r="BN68" s="1604" t="n"/>
      <c r="BO68" s="1599" t="n"/>
      <c r="BP68" s="1601" t="n"/>
      <c r="BQ68" s="283">
        <f>AO68+AR68+AU68+AX68+BA68+BD68+BG68+BJ68+BM68+BP68</f>
        <v/>
      </c>
      <c r="BR68" s="1606" t="inlineStr">
        <is>
          <t>ИБиП</t>
        </is>
      </c>
      <c r="BS68" s="1607">
        <f>Z68*0.22</f>
        <v/>
      </c>
      <c r="BT68" s="2" t="n"/>
      <c r="BU68" s="2" t="n"/>
      <c r="BV68" s="2" t="n"/>
    </row>
    <row r="69">
      <c r="A69" s="1730" t="inlineStr">
        <is>
          <t>2.1.3</t>
        </is>
      </c>
      <c r="B69" s="289" t="n"/>
      <c r="C69" s="1684" t="inlineStr">
        <is>
          <t>Политология</t>
        </is>
      </c>
      <c r="D69" s="266" t="n"/>
      <c r="E69" s="266" t="n"/>
      <c r="F69" s="266" t="n"/>
      <c r="G69" s="266" t="n"/>
      <c r="H69" s="266" t="n"/>
      <c r="I69" s="266" t="n"/>
      <c r="J69" s="266" t="n"/>
      <c r="K69" s="266" t="n"/>
      <c r="L69" s="266" t="n"/>
      <c r="M69" s="266" t="n"/>
      <c r="N69" s="266" t="n"/>
      <c r="O69" s="266" t="n"/>
      <c r="P69" s="266" t="n"/>
      <c r="Q69" s="266" t="n"/>
      <c r="R69" s="269" t="n"/>
      <c r="S69" s="1685" t="n"/>
      <c r="T69" s="1646" t="n"/>
      <c r="U69" s="269" t="n"/>
      <c r="V69" s="1777" t="n">
        <v>9</v>
      </c>
      <c r="W69" s="1778" t="inlineStr">
        <is>
          <t>д</t>
        </is>
      </c>
      <c r="X69" s="1641" t="n">
        <v>72</v>
      </c>
      <c r="Y69" s="273" t="n"/>
      <c r="Z69" s="1642" t="n">
        <v>36</v>
      </c>
      <c r="AA69" s="1634" t="n"/>
      <c r="AB69" s="1643">
        <f>AL69+AN69+AQ69+AT69+AW69+AZ69+BC69+BF69+BI69+BL69+BO69</f>
        <v/>
      </c>
      <c r="AC69" s="273" t="n"/>
      <c r="AD69" s="1644" t="n">
        <v>6</v>
      </c>
      <c r="AE69" s="264" t="n"/>
      <c r="AF69" s="1645" t="n"/>
      <c r="AG69" s="264" t="n"/>
      <c r="AH69" s="1645" t="n"/>
      <c r="AI69" s="264" t="n"/>
      <c r="AJ69" s="1669" t="n">
        <v>2</v>
      </c>
      <c r="AK69" s="269" t="n"/>
      <c r="AL69" s="1649" t="n"/>
      <c r="AM69" s="1648" t="n"/>
      <c r="AN69" s="1570" t="n"/>
      <c r="AO69" s="1649" t="n"/>
      <c r="AP69" s="1648" t="n"/>
      <c r="AQ69" s="1570" t="n"/>
      <c r="AR69" s="1650" t="n"/>
      <c r="AS69" s="1651" t="n"/>
      <c r="AT69" s="1570" t="n"/>
      <c r="AU69" s="1649" t="n"/>
      <c r="AV69" s="1648" t="n"/>
      <c r="AW69" s="1570" t="n"/>
      <c r="AX69" s="1650" t="n"/>
      <c r="AY69" s="1651" t="n"/>
      <c r="AZ69" s="1570" t="n"/>
      <c r="BA69" s="1649" t="n"/>
      <c r="BB69" s="1652" t="n"/>
      <c r="BC69" s="1653" t="n"/>
      <c r="BD69" s="1650" t="n"/>
      <c r="BE69" s="1651" t="n"/>
      <c r="BF69" s="1570" t="n"/>
      <c r="BG69" s="1649" t="n"/>
      <c r="BH69" s="1648" t="n"/>
      <c r="BI69" s="1570" t="n">
        <v>2</v>
      </c>
      <c r="BJ69" s="1650" t="n"/>
      <c r="BK69" s="1651" t="n">
        <v>72</v>
      </c>
      <c r="BL69" s="1729" t="n">
        <v>6</v>
      </c>
      <c r="BM69" s="1678" t="n">
        <v>2</v>
      </c>
      <c r="BN69" s="843" t="n"/>
      <c r="BO69" s="1653" t="n"/>
      <c r="BP69" s="1681" t="n"/>
      <c r="BQ69" s="1723">
        <f>AO69+AR69+AU69+AX69+BA69+BD69+BG69+BJ69+BM69+BP69</f>
        <v/>
      </c>
      <c r="BR69" s="1682" t="n"/>
      <c r="BS69" s="1583">
        <f>Z69*0.22</f>
        <v/>
      </c>
      <c r="BT69" s="2" t="n"/>
      <c r="BU69" s="2" t="n"/>
      <c r="BV69" s="2" t="n"/>
    </row>
    <row r="70">
      <c r="A70" s="344" t="inlineStr">
        <is>
          <t>2.1.4</t>
        </is>
      </c>
      <c r="B70" s="289" t="n"/>
      <c r="C70" s="347" t="inlineStr">
        <is>
          <t>Социальная психология / Личностно-профессиональное развитие специалиста</t>
        </is>
      </c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190" t="n"/>
      <c r="S70" s="10" t="n"/>
      <c r="T70" s="349" t="n"/>
      <c r="U70" s="190" t="n"/>
      <c r="V70" s="432" t="n">
        <v>4</v>
      </c>
      <c r="W70" s="433" t="inlineStr">
        <is>
          <t>д</t>
        </is>
      </c>
      <c r="X70" s="365" t="n">
        <v>72</v>
      </c>
      <c r="Y70" s="173" t="n"/>
      <c r="Z70" s="1672" t="n">
        <v>36</v>
      </c>
      <c r="AA70" s="1673" t="n"/>
      <c r="AB70" s="272">
        <f>AL70+AN70+AQ70+AT70+AW70+AZ70+BC70+BF70+BI70+BL70+BO70</f>
        <v/>
      </c>
      <c r="AC70" s="273" t="n"/>
      <c r="AD70" s="1674" t="n">
        <v>6</v>
      </c>
      <c r="AE70" s="169" t="n"/>
      <c r="AF70" s="318" t="n"/>
      <c r="AG70" s="169" t="n"/>
      <c r="AH70" s="391" t="n"/>
      <c r="AI70" s="329" t="n"/>
      <c r="AJ70" s="368" t="n">
        <v>2</v>
      </c>
      <c r="AK70" s="190" t="n"/>
      <c r="AL70" s="1675" t="n"/>
      <c r="AM70" s="1510" t="n"/>
      <c r="AN70" s="1509" t="n"/>
      <c r="AO70" s="1675" t="n"/>
      <c r="AP70" s="1510" t="n"/>
      <c r="AQ70" s="1509" t="n"/>
      <c r="AR70" s="1676" t="n"/>
      <c r="AS70" s="1779" t="n"/>
      <c r="AT70" s="1509" t="n">
        <v>2</v>
      </c>
      <c r="AU70" s="1675" t="n"/>
      <c r="AV70" s="1510" t="n">
        <v>72</v>
      </c>
      <c r="AW70" s="1509" t="n">
        <v>6</v>
      </c>
      <c r="AX70" s="1676" t="n">
        <v>2</v>
      </c>
      <c r="AY70" s="187" t="n"/>
      <c r="AZ70" s="184" t="n"/>
      <c r="BA70" s="188" t="n"/>
      <c r="BB70" s="128" t="n"/>
      <c r="BC70" s="1677" t="n"/>
      <c r="BD70" s="189" t="n"/>
      <c r="BE70" s="187" t="n"/>
      <c r="BF70" s="184" t="n"/>
      <c r="BG70" s="188" t="n"/>
      <c r="BH70" s="185" t="n"/>
      <c r="BI70" s="184" t="n"/>
      <c r="BJ70" s="189" t="n"/>
      <c r="BK70" s="128" t="n"/>
      <c r="BL70" s="1599" t="n"/>
      <c r="BM70" s="1603" t="n"/>
      <c r="BN70" s="1604" t="n"/>
      <c r="BO70" s="1599" t="n"/>
      <c r="BP70" s="1601" t="n"/>
      <c r="BQ70" s="283">
        <f>AO70+AR70+AU70+AX70+BA70+BD70+BG70+BJ70+BM70+BP70</f>
        <v/>
      </c>
      <c r="BR70" s="1606" t="inlineStr">
        <is>
          <t>ФиП / ИБиП</t>
        </is>
      </c>
      <c r="BS70" s="1607">
        <f>Z70*0.22</f>
        <v/>
      </c>
      <c r="BT70" s="2" t="n"/>
      <c r="BU70" s="2" t="n"/>
      <c r="BV70" s="2" t="n"/>
    </row>
    <row r="71">
      <c r="A71" s="344" t="inlineStr">
        <is>
          <t>2.1.5</t>
        </is>
      </c>
      <c r="B71" s="289" t="n"/>
      <c r="C71" s="345" t="inlineStr">
        <is>
          <t>Логика</t>
        </is>
      </c>
      <c r="D71" s="266" t="n"/>
      <c r="E71" s="266" t="n"/>
      <c r="F71" s="266" t="n"/>
      <c r="G71" s="266" t="n"/>
      <c r="H71" s="266" t="n"/>
      <c r="I71" s="266" t="n"/>
      <c r="J71" s="266" t="n"/>
      <c r="K71" s="266" t="n"/>
      <c r="L71" s="266" t="n"/>
      <c r="M71" s="266" t="n"/>
      <c r="N71" s="266" t="n"/>
      <c r="O71" s="266" t="n"/>
      <c r="P71" s="266" t="n"/>
      <c r="Q71" s="266" t="n"/>
      <c r="R71" s="269" t="n"/>
      <c r="S71" s="267" t="n"/>
      <c r="T71" s="280" t="n"/>
      <c r="U71" s="269" t="n"/>
      <c r="V71" s="268" t="n">
        <v>2</v>
      </c>
      <c r="W71" s="269" t="n"/>
      <c r="X71" s="310" t="n">
        <v>108</v>
      </c>
      <c r="Y71" s="273" t="n"/>
      <c r="Z71" s="1663" t="n">
        <v>36</v>
      </c>
      <c r="AA71" s="1634" t="n"/>
      <c r="AB71" s="272">
        <f>AL71+AN71+AQ71+AT71+AW71+AZ71+BC71+BF71+BI71+BL71+BO71</f>
        <v/>
      </c>
      <c r="AC71" s="273" t="n"/>
      <c r="AD71" s="271" t="n">
        <v>6</v>
      </c>
      <c r="AE71" s="264" t="n"/>
      <c r="AF71" s="252" t="n"/>
      <c r="AG71" s="264" t="n"/>
      <c r="AH71" s="252" t="n"/>
      <c r="AI71" s="264" t="n"/>
      <c r="AJ71" s="277" t="n">
        <v>2</v>
      </c>
      <c r="AK71" s="269" t="n"/>
      <c r="AL71" s="1664" t="n"/>
      <c r="AM71" s="1588" t="n"/>
      <c r="AN71" s="1585" t="n">
        <v>2</v>
      </c>
      <c r="AO71" s="1664" t="n"/>
      <c r="AP71" s="1588" t="n">
        <v>108</v>
      </c>
      <c r="AQ71" s="1585" t="n">
        <v>6</v>
      </c>
      <c r="AR71" s="1665" t="n">
        <v>3</v>
      </c>
      <c r="AS71" s="1666" t="n"/>
      <c r="AT71" s="1585" t="n"/>
      <c r="AU71" s="1664" t="n"/>
      <c r="AV71" s="1588" t="n"/>
      <c r="AW71" s="1585" t="n"/>
      <c r="AX71" s="1665" t="n"/>
      <c r="AY71" s="1602" t="n"/>
      <c r="AZ71" s="1599" t="n"/>
      <c r="BA71" s="1603" t="n"/>
      <c r="BB71" s="1604" t="n"/>
      <c r="BC71" s="1599" t="n"/>
      <c r="BD71" s="1605" t="n"/>
      <c r="BE71" s="1602" t="n"/>
      <c r="BF71" s="1667" t="n"/>
      <c r="BG71" s="1603" t="n"/>
      <c r="BH71" s="1780" t="n"/>
      <c r="BI71" s="1599" t="n"/>
      <c r="BJ71" s="1605" t="n"/>
      <c r="BK71" s="1604" t="n"/>
      <c r="BL71" s="1595" t="n"/>
      <c r="BM71" s="188" t="n"/>
      <c r="BN71" s="128" t="n"/>
      <c r="BO71" s="1677" t="n"/>
      <c r="BP71" s="1671" t="n"/>
      <c r="BQ71" s="283">
        <f>AO71+AR71+AU71+AX71+BA71+BD71+BG71+BJ71+BM71+BP71</f>
        <v/>
      </c>
      <c r="BR71" s="1668" t="inlineStr">
        <is>
          <t>ФиП</t>
        </is>
      </c>
      <c r="BS71" s="1607">
        <f>Z71*0.22</f>
        <v/>
      </c>
      <c r="BT71" s="2" t="n"/>
      <c r="BU71" s="2" t="n"/>
      <c r="BV71" s="2" t="n"/>
    </row>
    <row r="72">
      <c r="A72" s="344" t="inlineStr">
        <is>
          <t>2.1.6</t>
        </is>
      </c>
      <c r="B72" s="289" t="n"/>
      <c r="C72" s="347" t="inlineStr">
        <is>
          <t>Основы права</t>
        </is>
      </c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190" t="n"/>
      <c r="S72" s="10" t="n"/>
      <c r="T72" s="349" t="n"/>
      <c r="U72" s="190" t="n"/>
      <c r="V72" s="432" t="n">
        <v>4</v>
      </c>
      <c r="W72" s="433" t="inlineStr">
        <is>
          <t>д</t>
        </is>
      </c>
      <c r="X72" s="365" t="n">
        <v>72</v>
      </c>
      <c r="Y72" s="173" t="n"/>
      <c r="Z72" s="1672" t="n">
        <v>36</v>
      </c>
      <c r="AA72" s="1673" t="n"/>
      <c r="AB72" s="272" t="n">
        <v>8</v>
      </c>
      <c r="AC72" s="273" t="n"/>
      <c r="AD72" s="1674" t="n">
        <v>6</v>
      </c>
      <c r="AE72" s="169" t="n"/>
      <c r="AF72" s="318" t="n"/>
      <c r="AG72" s="169" t="n"/>
      <c r="AH72" s="318" t="n"/>
      <c r="AI72" s="169" t="n"/>
      <c r="AJ72" s="368" t="n">
        <v>2</v>
      </c>
      <c r="AK72" s="190" t="n"/>
      <c r="AL72" s="1675" t="n"/>
      <c r="AM72" s="1781" t="n"/>
      <c r="AN72" s="1782" t="n"/>
      <c r="AO72" s="1675" t="n"/>
      <c r="AP72" s="1510" t="n"/>
      <c r="AQ72" s="1782" t="n"/>
      <c r="AR72" s="1676" t="n"/>
      <c r="AS72" s="1589" t="n"/>
      <c r="AT72" s="1586" t="n">
        <v>2</v>
      </c>
      <c r="AU72" s="1675" t="n"/>
      <c r="AV72" s="1783" t="n">
        <v>72</v>
      </c>
      <c r="AW72" s="1586" t="n">
        <v>6</v>
      </c>
      <c r="AX72" s="1676" t="n">
        <v>2</v>
      </c>
      <c r="AY72" s="1784" t="n"/>
      <c r="AZ72" s="1677" t="n"/>
      <c r="BA72" s="188" t="n"/>
      <c r="BB72" s="128" t="n"/>
      <c r="BC72" s="1776" t="n"/>
      <c r="BD72" s="189" t="n"/>
      <c r="BE72" s="1598" t="n"/>
      <c r="BF72" s="1594" t="n"/>
      <c r="BG72" s="188" t="n"/>
      <c r="BH72" s="128" t="n"/>
      <c r="BI72" s="1677" t="n"/>
      <c r="BJ72" s="189" t="n"/>
      <c r="BK72" s="128" t="n"/>
      <c r="BL72" s="1677" t="n"/>
      <c r="BM72" s="1603" t="n"/>
      <c r="BN72" s="1604" t="n"/>
      <c r="BO72" s="1599" t="n"/>
      <c r="BP72" s="1601" t="n"/>
      <c r="BQ72" s="283">
        <f>AO72+AR72+AU72+AX72+BA72+BD72+BG72+BJ72+BM72+BP72</f>
        <v/>
      </c>
      <c r="BR72" s="1606" t="inlineStr">
        <is>
          <t>ФиП</t>
        </is>
      </c>
      <c r="BS72" s="1607">
        <f>Z72*0.22</f>
        <v/>
      </c>
      <c r="BT72" s="2" t="n"/>
      <c r="BU72" s="2" t="n"/>
      <c r="BV72" s="2" t="n"/>
    </row>
    <row r="73">
      <c r="A73" s="352" t="inlineStr">
        <is>
          <t>2.2</t>
        </is>
      </c>
      <c r="B73" s="289" t="n"/>
      <c r="C73" s="353" t="inlineStr">
        <is>
          <t>Белорусский язык (профессиональная лексика)</t>
        </is>
      </c>
      <c r="D73" s="266" t="n"/>
      <c r="E73" s="266" t="n"/>
      <c r="F73" s="266" t="n"/>
      <c r="G73" s="266" t="n"/>
      <c r="H73" s="266" t="n"/>
      <c r="I73" s="266" t="n"/>
      <c r="J73" s="266" t="n"/>
      <c r="K73" s="266" t="n"/>
      <c r="L73" s="266" t="n"/>
      <c r="M73" s="266" t="n"/>
      <c r="N73" s="266" t="n"/>
      <c r="O73" s="266" t="n"/>
      <c r="P73" s="266" t="n"/>
      <c r="Q73" s="266" t="n"/>
      <c r="R73" s="269" t="n"/>
      <c r="S73" s="354" t="n"/>
      <c r="T73" s="280" t="n"/>
      <c r="U73" s="269" t="n"/>
      <c r="V73" s="268" t="n">
        <v>2</v>
      </c>
      <c r="W73" s="269" t="n"/>
      <c r="X73" s="310" t="n">
        <v>108</v>
      </c>
      <c r="Y73" s="273" t="n"/>
      <c r="Z73" s="1663" t="n">
        <v>36</v>
      </c>
      <c r="AA73" s="1634" t="n"/>
      <c r="AB73" s="272">
        <f>AL73+AN73+AQ73+AT73+AW73+AZ73+BC73+BF73+BI73+BL73+BO73</f>
        <v/>
      </c>
      <c r="AC73" s="273" t="n"/>
      <c r="AD73" s="271" t="n"/>
      <c r="AE73" s="264" t="n"/>
      <c r="AF73" s="252" t="n"/>
      <c r="AG73" s="264" t="n"/>
      <c r="AH73" s="252" t="n">
        <v>8</v>
      </c>
      <c r="AI73" s="264" t="n"/>
      <c r="AJ73" s="277" t="n"/>
      <c r="AK73" s="269" t="n"/>
      <c r="AL73" s="1664" t="n"/>
      <c r="AM73" s="1588" t="n"/>
      <c r="AN73" s="1586" t="n">
        <v>4</v>
      </c>
      <c r="AO73" s="1664" t="n"/>
      <c r="AP73" s="1588" t="n">
        <v>108</v>
      </c>
      <c r="AQ73" s="1586" t="n">
        <v>4</v>
      </c>
      <c r="AR73" s="1665" t="n">
        <v>3</v>
      </c>
      <c r="AS73" s="1666" t="n"/>
      <c r="AT73" s="1586" t="n"/>
      <c r="AU73" s="1664" t="n"/>
      <c r="AV73" s="1588" t="n"/>
      <c r="AW73" s="1586" t="n"/>
      <c r="AX73" s="1665" t="n"/>
      <c r="AY73" s="1602" t="n"/>
      <c r="AZ73" s="1599" t="n"/>
      <c r="BA73" s="1603" t="n"/>
      <c r="BB73" s="1604" t="n"/>
      <c r="BC73" s="1599" t="n"/>
      <c r="BD73" s="1605" t="n"/>
      <c r="BE73" s="1604" t="n"/>
      <c r="BF73" s="1599" t="n"/>
      <c r="BG73" s="1603" t="n"/>
      <c r="BH73" s="1604" t="n"/>
      <c r="BI73" s="1599" t="n"/>
      <c r="BJ73" s="1605" t="n"/>
      <c r="BK73" s="1604" t="n"/>
      <c r="BL73" s="1599" t="n"/>
      <c r="BM73" s="188" t="n"/>
      <c r="BN73" s="128" t="n"/>
      <c r="BO73" s="1677" t="n"/>
      <c r="BP73" s="1671" t="n"/>
      <c r="BQ73" s="283">
        <f>AO73+AR73+AU73+AX73+BA73+BD73+BG73+BJ73+BM73+BP73</f>
        <v/>
      </c>
      <c r="BR73" s="1668" t="inlineStr">
        <is>
          <t>БФ</t>
        </is>
      </c>
      <c r="BS73" s="1607">
        <f>Z73*0.22</f>
        <v/>
      </c>
      <c r="BT73" s="2" t="n"/>
      <c r="BU73" s="2" t="n"/>
      <c r="BV73" s="2" t="n"/>
    </row>
    <row r="74">
      <c r="A74" s="288" t="inlineStr">
        <is>
          <t>2.3</t>
        </is>
      </c>
      <c r="B74" s="289" t="n"/>
      <c r="C74" s="1785" t="inlineStr">
        <is>
          <t>Экономика природопользования</t>
        </is>
      </c>
      <c r="D74" s="266" t="n"/>
      <c r="E74" s="266" t="n"/>
      <c r="F74" s="266" t="n"/>
      <c r="G74" s="266" t="n"/>
      <c r="H74" s="266" t="n"/>
      <c r="I74" s="266" t="n"/>
      <c r="J74" s="266" t="n"/>
      <c r="K74" s="266" t="n"/>
      <c r="L74" s="266" t="n"/>
      <c r="M74" s="266" t="n"/>
      <c r="N74" s="266" t="n"/>
      <c r="O74" s="266" t="n"/>
      <c r="P74" s="266" t="n"/>
      <c r="Q74" s="266" t="n"/>
      <c r="R74" s="269" t="n"/>
      <c r="S74" s="438" t="inlineStr">
        <is>
          <t>2087.1/2024</t>
        </is>
      </c>
      <c r="T74" s="439" t="n"/>
      <c r="U74" s="190" t="n"/>
      <c r="V74" s="440" t="n">
        <v>9</v>
      </c>
      <c r="W74" s="190" t="n"/>
      <c r="X74" s="441" t="n">
        <v>108</v>
      </c>
      <c r="Y74" s="173" t="n"/>
      <c r="Z74" s="1786" t="n">
        <v>72</v>
      </c>
      <c r="AA74" s="1673" t="n"/>
      <c r="AB74" s="296">
        <f>AL74+AN74+AQ74+AT74+AW74+AZ74+BC74+BF74+BI74+BL74+BO74</f>
        <v/>
      </c>
      <c r="AC74" s="273" t="n"/>
      <c r="AD74" s="1787" t="n">
        <v>8</v>
      </c>
      <c r="AE74" s="169" t="n"/>
      <c r="AF74" s="1788" t="n"/>
      <c r="AG74" s="329" t="n"/>
      <c r="AH74" s="445" t="n">
        <v>8</v>
      </c>
      <c r="AI74" s="169" t="n"/>
      <c r="AJ74" s="446" t="n"/>
      <c r="AK74" s="190" t="n"/>
      <c r="AL74" s="1678" t="n"/>
      <c r="AM74" s="1679" t="n"/>
      <c r="AN74" s="1722" t="n"/>
      <c r="AO74" s="1678" t="n"/>
      <c r="AP74" s="1679" t="n"/>
      <c r="AQ74" s="1722" t="n"/>
      <c r="AR74" s="1720" t="n"/>
      <c r="AS74" s="1721" t="n"/>
      <c r="AT74" s="1722" t="n"/>
      <c r="AU74" s="1678" t="n"/>
      <c r="AV74" s="1679" t="n"/>
      <c r="AW74" s="1722" t="n"/>
      <c r="AX74" s="1720" t="n"/>
      <c r="AY74" s="1721" t="n"/>
      <c r="AZ74" s="1722" t="n"/>
      <c r="BA74" s="1678" t="n"/>
      <c r="BB74" s="843" t="n"/>
      <c r="BC74" s="1722" t="n"/>
      <c r="BD74" s="1720" t="n"/>
      <c r="BE74" s="843" t="n"/>
      <c r="BF74" s="1722" t="n"/>
      <c r="BG74" s="1678" t="n"/>
      <c r="BH74" s="843" t="n"/>
      <c r="BI74" s="1722" t="n">
        <v>2</v>
      </c>
      <c r="BJ74" s="1720" t="n"/>
      <c r="BK74" s="843" t="n">
        <v>108</v>
      </c>
      <c r="BL74" s="1722" t="n">
        <v>14</v>
      </c>
      <c r="BM74" s="1649" t="n">
        <v>3</v>
      </c>
      <c r="BN74" s="1652" t="n"/>
      <c r="BO74" s="1653" t="n"/>
      <c r="BP74" s="1670" t="n"/>
      <c r="BQ74" s="1723">
        <f>AO74+AR74+AU74+AX74+BA74+BD74+BG74+BJ74+BM74+BP74</f>
        <v/>
      </c>
      <c r="BR74" s="1789" t="inlineStr">
        <is>
          <t>МТБиУР</t>
        </is>
      </c>
      <c r="BS74" s="1607">
        <f>Z74*0.22</f>
        <v/>
      </c>
      <c r="BT74" s="2" t="n"/>
      <c r="BU74" s="2" t="n"/>
      <c r="BV74" s="2" t="n"/>
    </row>
    <row r="75">
      <c r="A75" s="1659" t="inlineStr">
        <is>
          <t>2.4</t>
        </is>
      </c>
      <c r="B75" s="289" t="n"/>
      <c r="C75" s="1660" t="inlineStr">
        <is>
          <t>Модуль "Организация производства и труда"</t>
        </is>
      </c>
      <c r="D75" s="266" t="n"/>
      <c r="E75" s="266" t="n"/>
      <c r="F75" s="266" t="n"/>
      <c r="G75" s="266" t="n"/>
      <c r="H75" s="266" t="n"/>
      <c r="I75" s="266" t="n"/>
      <c r="J75" s="266" t="n"/>
      <c r="K75" s="266" t="n"/>
      <c r="L75" s="266" t="n"/>
      <c r="M75" s="266" t="n"/>
      <c r="N75" s="266" t="n"/>
      <c r="O75" s="266" t="n"/>
      <c r="P75" s="266" t="n"/>
      <c r="Q75" s="266" t="n"/>
      <c r="R75" s="269" t="n"/>
      <c r="S75" s="1661" t="n"/>
      <c r="T75" s="1646" t="n"/>
      <c r="U75" s="269" t="n"/>
      <c r="V75" s="1640" t="n"/>
      <c r="W75" s="269" t="n"/>
      <c r="X75" s="1641" t="n"/>
      <c r="Y75" s="273" t="n"/>
      <c r="Z75" s="1642" t="n"/>
      <c r="AA75" s="1634" t="n"/>
      <c r="AB75" s="1643" t="n"/>
      <c r="AC75" s="273" t="n"/>
      <c r="AD75" s="1644" t="n"/>
      <c r="AE75" s="264" t="n"/>
      <c r="AF75" s="1790" t="n"/>
      <c r="AG75" s="264" t="n"/>
      <c r="AH75" s="1645" t="n"/>
      <c r="AI75" s="264" t="n"/>
      <c r="AJ75" s="1669" t="n"/>
      <c r="AK75" s="269" t="n"/>
      <c r="AL75" s="1649" t="n"/>
      <c r="AM75" s="1648" t="n"/>
      <c r="AN75" s="1653" t="n"/>
      <c r="AO75" s="1649" t="n"/>
      <c r="AP75" s="1648" t="n"/>
      <c r="AQ75" s="1653" t="n"/>
      <c r="AR75" s="1650" t="n"/>
      <c r="AS75" s="1651" t="n"/>
      <c r="AT75" s="1653" t="n"/>
      <c r="AU75" s="1649" t="n"/>
      <c r="AV75" s="1648" t="n"/>
      <c r="AW75" s="1653" t="n"/>
      <c r="AX75" s="1650" t="n"/>
      <c r="AY75" s="1651" t="n"/>
      <c r="AZ75" s="1653" t="n"/>
      <c r="BA75" s="1649" t="n"/>
      <c r="BB75" s="1652" t="n"/>
      <c r="BC75" s="1653" t="n"/>
      <c r="BD75" s="1650" t="n"/>
      <c r="BE75" s="1652" t="n"/>
      <c r="BF75" s="1653" t="n"/>
      <c r="BG75" s="1649" t="n"/>
      <c r="BH75" s="1652" t="n"/>
      <c r="BI75" s="1653" t="n"/>
      <c r="BJ75" s="1650" t="n"/>
      <c r="BK75" s="1652" t="n"/>
      <c r="BL75" s="1653" t="n"/>
      <c r="BM75" s="1649" t="n"/>
      <c r="BN75" s="1652" t="n"/>
      <c r="BO75" s="1653" t="n"/>
      <c r="BP75" s="1670" t="n"/>
      <c r="BQ75" s="1723" t="n"/>
      <c r="BR75" s="1655" t="n"/>
      <c r="BS75" s="1583">
        <f>Z75*0.22</f>
        <v/>
      </c>
      <c r="BT75" s="2" t="n"/>
      <c r="BU75" s="2" t="n"/>
      <c r="BV75" s="2" t="n"/>
    </row>
    <row r="76">
      <c r="A76" s="312" t="inlineStr">
        <is>
          <t>2.4.1</t>
        </is>
      </c>
      <c r="B76" s="269" t="n"/>
      <c r="C76" s="1791" t="inlineStr">
        <is>
          <t>Деловые комуникации</t>
        </is>
      </c>
      <c r="D76" s="266" t="n"/>
      <c r="E76" s="266" t="n"/>
      <c r="F76" s="266" t="n"/>
      <c r="G76" s="266" t="n"/>
      <c r="H76" s="266" t="n"/>
      <c r="I76" s="266" t="n"/>
      <c r="J76" s="266" t="n"/>
      <c r="K76" s="266" t="n"/>
      <c r="L76" s="266" t="n"/>
      <c r="M76" s="266" t="n"/>
      <c r="N76" s="266" t="n"/>
      <c r="O76" s="266" t="n"/>
      <c r="P76" s="266" t="n"/>
      <c r="Q76" s="266" t="n"/>
      <c r="R76" s="269" t="n"/>
      <c r="S76" s="267" t="n"/>
      <c r="T76" s="268" t="n"/>
      <c r="U76" s="269" t="n"/>
      <c r="V76" s="268" t="n">
        <v>5</v>
      </c>
      <c r="W76" s="269" t="n"/>
      <c r="X76" s="310" t="n">
        <v>108</v>
      </c>
      <c r="Y76" s="273" t="n"/>
      <c r="Z76" s="1663" t="n">
        <v>72</v>
      </c>
      <c r="AA76" s="1634" t="n"/>
      <c r="AB76" s="272" t="n">
        <v>16</v>
      </c>
      <c r="AC76" s="273" t="n"/>
      <c r="AD76" s="271" t="n">
        <v>8</v>
      </c>
      <c r="AE76" s="264" t="n"/>
      <c r="AF76" s="274" t="n"/>
      <c r="AG76" s="264" t="n"/>
      <c r="AH76" s="274" t="n">
        <v>8</v>
      </c>
      <c r="AI76" s="264" t="n"/>
      <c r="AJ76" s="277" t="n"/>
      <c r="AK76" s="269" t="n"/>
      <c r="AL76" s="1664" t="n"/>
      <c r="AM76" s="1588" t="n"/>
      <c r="AN76" s="1586" t="n"/>
      <c r="AO76" s="1664" t="n"/>
      <c r="AP76" s="1588" t="n"/>
      <c r="AQ76" s="1586" t="n"/>
      <c r="AR76" s="1665" t="n"/>
      <c r="AS76" s="1666" t="n"/>
      <c r="AT76" s="1586" t="n"/>
      <c r="AU76" s="1664" t="n"/>
      <c r="AV76" s="1588" t="n"/>
      <c r="AW76" s="1586" t="n">
        <v>8</v>
      </c>
      <c r="AX76" s="1665" t="n"/>
      <c r="AY76" s="1602" t="n">
        <v>108</v>
      </c>
      <c r="AZ76" s="1599" t="n">
        <v>8</v>
      </c>
      <c r="BA76" s="1792" t="n">
        <v>3</v>
      </c>
      <c r="BB76" s="1793" t="n"/>
      <c r="BC76" s="1595" t="n"/>
      <c r="BD76" s="1794" t="n"/>
      <c r="BE76" s="1793" t="n"/>
      <c r="BF76" s="1595" t="n"/>
      <c r="BG76" s="1792" t="n"/>
      <c r="BH76" s="1793" t="n"/>
      <c r="BI76" s="1595" t="n"/>
      <c r="BJ76" s="1794" t="n"/>
      <c r="BK76" s="1793" t="n"/>
      <c r="BL76" s="1595" t="n"/>
      <c r="BM76" s="1792" t="n"/>
      <c r="BN76" s="1793" t="n"/>
      <c r="BO76" s="1595" t="n"/>
      <c r="BP76" s="1795" t="n"/>
      <c r="BQ76" s="1701" t="n">
        <v>3</v>
      </c>
      <c r="BR76" s="1796" t="inlineStr">
        <is>
          <t>МТБиУР</t>
        </is>
      </c>
      <c r="BS76" s="1607">
        <f>Z76*0.22</f>
        <v/>
      </c>
      <c r="BT76" s="2" t="n"/>
      <c r="BU76" s="2" t="n"/>
      <c r="BV76" s="2" t="n"/>
    </row>
    <row r="77">
      <c r="A77" s="1730" t="inlineStr">
        <is>
          <t>2.4.2</t>
        </is>
      </c>
      <c r="B77" s="289" t="n"/>
      <c r="C77" s="1684" t="inlineStr">
        <is>
          <t>Организация труда / Экономика труда</t>
        </is>
      </c>
      <c r="D77" s="266" t="n"/>
      <c r="E77" s="266" t="n"/>
      <c r="F77" s="266" t="n"/>
      <c r="G77" s="266" t="n"/>
      <c r="H77" s="266" t="n"/>
      <c r="I77" s="266" t="n"/>
      <c r="J77" s="266" t="n"/>
      <c r="K77" s="266" t="n"/>
      <c r="L77" s="266" t="n"/>
      <c r="M77" s="266" t="n"/>
      <c r="N77" s="266" t="n"/>
      <c r="O77" s="266" t="n"/>
      <c r="P77" s="266" t="n"/>
      <c r="Q77" s="266" t="n"/>
      <c r="R77" s="269" t="n"/>
      <c r="S77" s="1006" t="n"/>
      <c r="T77" s="1712" t="n">
        <v>9</v>
      </c>
      <c r="U77" s="190" t="n"/>
      <c r="V77" s="1713" t="n"/>
      <c r="W77" s="190" t="n"/>
      <c r="X77" s="1714" t="n">
        <v>108</v>
      </c>
      <c r="Y77" s="173" t="n"/>
      <c r="Z77" s="1715" t="n">
        <v>72</v>
      </c>
      <c r="AA77" s="1673" t="n"/>
      <c r="AB77" s="1797">
        <f>AL77+AN77+AQ77+AT77+AW77+AZ77+BC77+BF77+BI77+BL77+BO77</f>
        <v/>
      </c>
      <c r="AC77" s="337" t="n"/>
      <c r="AD77" s="1772" t="n">
        <v>8</v>
      </c>
      <c r="AE77" s="169" t="n"/>
      <c r="AF77" s="1798" t="n"/>
      <c r="AG77" s="169" t="n"/>
      <c r="AH77" s="1718" t="n">
        <v>8</v>
      </c>
      <c r="AI77" s="169" t="n"/>
      <c r="AJ77" s="1719" t="n"/>
      <c r="AK77" s="190" t="n"/>
      <c r="AL77" s="1678" t="n"/>
      <c r="AM77" s="1679" t="n"/>
      <c r="AN77" s="1722" t="n"/>
      <c r="AO77" s="1678" t="n"/>
      <c r="AP77" s="1679" t="n"/>
      <c r="AQ77" s="1722" t="n"/>
      <c r="AR77" s="1720" t="n"/>
      <c r="AS77" s="1721" t="n"/>
      <c r="AT77" s="1722" t="n"/>
      <c r="AU77" s="1678" t="n"/>
      <c r="AV77" s="1679" t="n"/>
      <c r="AW77" s="1722" t="n"/>
      <c r="AX77" s="1720" t="n"/>
      <c r="AY77" s="1721" t="n"/>
      <c r="AZ77" s="1722" t="n"/>
      <c r="BA77" s="1678" t="n"/>
      <c r="BB77" s="843" t="n"/>
      <c r="BC77" s="1722" t="n"/>
      <c r="BD77" s="1720" t="n"/>
      <c r="BE77" s="843" t="n"/>
      <c r="BF77" s="1722" t="n"/>
      <c r="BG77" s="1678" t="n"/>
      <c r="BH77" s="843" t="n"/>
      <c r="BI77" s="1722" t="n">
        <v>2</v>
      </c>
      <c r="BJ77" s="1720" t="n"/>
      <c r="BK77" s="843" t="n">
        <v>108</v>
      </c>
      <c r="BL77" s="1722" t="n">
        <v>14</v>
      </c>
      <c r="BM77" s="1773" t="n">
        <v>3</v>
      </c>
      <c r="BN77" s="1579" t="n"/>
      <c r="BO77" s="1571" t="n"/>
      <c r="BP77" s="1577" t="n"/>
      <c r="BQ77" s="1799">
        <f>AO77+AR77+AU77+AX77+BA77+BD77+BG77+BJ77+BM77+BP77</f>
        <v/>
      </c>
      <c r="BR77" s="1655" t="n"/>
      <c r="BS77" s="1583">
        <f>Z77*0.22</f>
        <v/>
      </c>
      <c r="BT77" s="2" t="n"/>
      <c r="BU77" s="2" t="n"/>
      <c r="BV77" s="2" t="n"/>
    </row>
    <row r="78">
      <c r="A78" s="1732" t="inlineStr">
        <is>
          <t>2.4.3</t>
        </is>
      </c>
      <c r="B78" s="269" t="n"/>
      <c r="C78" s="1684" t="inlineStr">
        <is>
          <t>Организация производства</t>
        </is>
      </c>
      <c r="D78" s="266" t="n"/>
      <c r="E78" s="266" t="n"/>
      <c r="F78" s="266" t="n"/>
      <c r="G78" s="266" t="n"/>
      <c r="H78" s="266" t="n"/>
      <c r="I78" s="266" t="n"/>
      <c r="J78" s="266" t="n"/>
      <c r="K78" s="266" t="n"/>
      <c r="L78" s="266" t="n"/>
      <c r="M78" s="266" t="n"/>
      <c r="N78" s="266" t="n"/>
      <c r="O78" s="266" t="n"/>
      <c r="P78" s="266" t="n"/>
      <c r="Q78" s="266" t="n"/>
      <c r="R78" s="269" t="n"/>
      <c r="S78" s="1685" t="n"/>
      <c r="T78" s="1646" t="n">
        <v>10</v>
      </c>
      <c r="U78" s="269" t="n"/>
      <c r="V78" s="1640" t="n"/>
      <c r="W78" s="269" t="n"/>
      <c r="X78" s="1641" t="n">
        <v>192</v>
      </c>
      <c r="Y78" s="273" t="n"/>
      <c r="Z78" s="1642" t="n">
        <v>108</v>
      </c>
      <c r="AA78" s="1634" t="n"/>
      <c r="AB78" s="1643">
        <f>AL78+AN78+AQ78+AT78+AW78+AZ78+BC78+BF78+BI78+BL78+BO78</f>
        <v/>
      </c>
      <c r="AC78" s="273" t="n"/>
      <c r="AD78" s="1644" t="n">
        <v>12</v>
      </c>
      <c r="AE78" s="264" t="n"/>
      <c r="AF78" s="1790" t="n"/>
      <c r="AG78" s="264" t="n"/>
      <c r="AH78" s="1645" t="n">
        <v>12</v>
      </c>
      <c r="AI78" s="264" t="n"/>
      <c r="AJ78" s="1669" t="n"/>
      <c r="AK78" s="269" t="n"/>
      <c r="AL78" s="1649" t="n"/>
      <c r="AM78" s="1648" t="n"/>
      <c r="AN78" s="1653" t="n"/>
      <c r="AO78" s="1649" t="n"/>
      <c r="AP78" s="1648" t="n"/>
      <c r="AQ78" s="1653" t="n"/>
      <c r="AR78" s="1650" t="n"/>
      <c r="AS78" s="1651" t="n"/>
      <c r="AT78" s="1653" t="n"/>
      <c r="AU78" s="1649" t="n"/>
      <c r="AV78" s="1648" t="n"/>
      <c r="AW78" s="1653" t="n"/>
      <c r="AX78" s="1650" t="n"/>
      <c r="AY78" s="1651" t="n"/>
      <c r="AZ78" s="1653" t="n"/>
      <c r="BA78" s="1649" t="n"/>
      <c r="BB78" s="1652" t="n"/>
      <c r="BC78" s="1653" t="n"/>
      <c r="BD78" s="1650" t="n"/>
      <c r="BE78" s="1652" t="n"/>
      <c r="BF78" s="1653" t="n"/>
      <c r="BG78" s="1649" t="n"/>
      <c r="BH78" s="1652" t="n"/>
      <c r="BI78" s="1653" t="n"/>
      <c r="BJ78" s="1650" t="n"/>
      <c r="BK78" s="1652" t="n"/>
      <c r="BL78" s="1653" t="n">
        <v>4</v>
      </c>
      <c r="BM78" s="1678" t="n"/>
      <c r="BN78" s="843" t="n">
        <v>192</v>
      </c>
      <c r="BO78" s="1722" t="n">
        <v>20</v>
      </c>
      <c r="BP78" s="1800" t="n">
        <v>6</v>
      </c>
      <c r="BQ78" s="1723">
        <f>AO78+AR78+AU78+AX78+BA78+BD78+BG78+BJ78+BM78+BP78</f>
        <v/>
      </c>
      <c r="BR78" s="1682" t="n"/>
      <c r="BS78" s="1583">
        <f>Z78*0.22</f>
        <v/>
      </c>
      <c r="BT78" s="2" t="n"/>
      <c r="BU78" s="2" t="n"/>
      <c r="BV78" s="2" t="n"/>
    </row>
    <row r="79">
      <c r="A79" s="1683" t="inlineStr">
        <is>
          <t>2.4.4</t>
        </is>
      </c>
      <c r="B79" s="190" t="n"/>
      <c r="C79" s="1801" t="inlineStr">
        <is>
          <t>Курсовая проект по учебной дисциплине "Организация производства"</t>
        </is>
      </c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190" t="n"/>
      <c r="S79" s="1006" t="n"/>
      <c r="T79" s="1712" t="n"/>
      <c r="U79" s="190" t="n"/>
      <c r="V79" s="1713" t="n"/>
      <c r="W79" s="190" t="n"/>
      <c r="X79" s="1714" t="n">
        <v>40</v>
      </c>
      <c r="Y79" s="173" t="n"/>
      <c r="Z79" s="1715" t="n"/>
      <c r="AA79" s="1673" t="n"/>
      <c r="AB79" s="1643" t="n"/>
      <c r="AC79" s="273" t="n"/>
      <c r="AD79" s="1802" t="n"/>
      <c r="AE79" s="329" t="n"/>
      <c r="AF79" s="1798" t="n"/>
      <c r="AG79" s="169" t="n"/>
      <c r="AH79" s="1718" t="n"/>
      <c r="AI79" s="169" t="n"/>
      <c r="AJ79" s="1719" t="n"/>
      <c r="AK79" s="190" t="n"/>
      <c r="AL79" s="1678" t="n"/>
      <c r="AM79" s="1679" t="n"/>
      <c r="AN79" s="1722" t="n"/>
      <c r="AO79" s="1678" t="n"/>
      <c r="AP79" s="1679" t="n"/>
      <c r="AQ79" s="1722" t="n"/>
      <c r="AR79" s="1720" t="n"/>
      <c r="AS79" s="1721" t="n"/>
      <c r="AT79" s="1722" t="n"/>
      <c r="AU79" s="1678" t="n"/>
      <c r="AV79" s="1679" t="n"/>
      <c r="AW79" s="1722" t="n"/>
      <c r="AX79" s="1720" t="n"/>
      <c r="AY79" s="1721" t="n"/>
      <c r="AZ79" s="1722" t="n"/>
      <c r="BA79" s="1678" t="n"/>
      <c r="BB79" s="843" t="n"/>
      <c r="BC79" s="1722" t="n"/>
      <c r="BD79" s="1720" t="n"/>
      <c r="BE79" s="843" t="n"/>
      <c r="BF79" s="1722" t="n"/>
      <c r="BG79" s="1678" t="n"/>
      <c r="BH79" s="843" t="n"/>
      <c r="BI79" s="1722" t="n"/>
      <c r="BJ79" s="1720" t="n"/>
      <c r="BK79" s="843" t="n"/>
      <c r="BL79" s="1722" t="n"/>
      <c r="BM79" s="1649" t="n"/>
      <c r="BN79" s="1652" t="n">
        <v>40</v>
      </c>
      <c r="BO79" s="1653" t="n"/>
      <c r="BP79" s="1670" t="n">
        <v>1</v>
      </c>
      <c r="BQ79" s="1723">
        <f>AO79+AR79+AU79+AX79+BA79+BD79+BG79+BJ79+BM79+BP79</f>
        <v/>
      </c>
      <c r="BR79" s="1655" t="n"/>
      <c r="BS79" s="1583">
        <f>Z79*0.22</f>
        <v/>
      </c>
      <c r="BT79" s="2" t="n"/>
      <c r="BU79" s="2" t="n"/>
      <c r="BV79" s="2" t="n"/>
    </row>
    <row r="80">
      <c r="A80" s="1659" t="inlineStr">
        <is>
          <t>2.5</t>
        </is>
      </c>
      <c r="B80" s="289" t="n"/>
      <c r="C80" s="1660" t="inlineStr">
        <is>
          <t>Модуль "Аналитическое обеспечение деятельности организации"</t>
        </is>
      </c>
      <c r="D80" s="266" t="n"/>
      <c r="E80" s="266" t="n"/>
      <c r="F80" s="266" t="n"/>
      <c r="G80" s="266" t="n"/>
      <c r="H80" s="266" t="n"/>
      <c r="I80" s="266" t="n"/>
      <c r="J80" s="266" t="n"/>
      <c r="K80" s="266" t="n"/>
      <c r="L80" s="266" t="n"/>
      <c r="M80" s="266" t="n"/>
      <c r="N80" s="266" t="n"/>
      <c r="O80" s="266" t="n"/>
      <c r="P80" s="266" t="n"/>
      <c r="Q80" s="266" t="n"/>
      <c r="R80" s="269" t="n"/>
      <c r="S80" s="1661" t="n"/>
      <c r="T80" s="1646" t="n"/>
      <c r="U80" s="269" t="n"/>
      <c r="V80" s="1640" t="n"/>
      <c r="W80" s="269" t="n"/>
      <c r="X80" s="1641" t="n"/>
      <c r="Y80" s="273" t="n"/>
      <c r="Z80" s="1642" t="n"/>
      <c r="AA80" s="1634" t="n"/>
      <c r="AB80" s="1643" t="n"/>
      <c r="AC80" s="273" t="n"/>
      <c r="AD80" s="1644" t="n"/>
      <c r="AE80" s="264" t="n"/>
      <c r="AF80" s="1790" t="n"/>
      <c r="AG80" s="264" t="n"/>
      <c r="AH80" s="1645" t="n"/>
      <c r="AI80" s="264" t="n"/>
      <c r="AJ80" s="1669" t="n"/>
      <c r="AK80" s="269" t="n"/>
      <c r="AL80" s="1649" t="n"/>
      <c r="AM80" s="1648" t="n"/>
      <c r="AN80" s="1653" t="n"/>
      <c r="AO80" s="1649" t="n"/>
      <c r="AP80" s="1648" t="n"/>
      <c r="AQ80" s="1653" t="n"/>
      <c r="AR80" s="1650" t="n"/>
      <c r="AS80" s="1651" t="n"/>
      <c r="AT80" s="1653" t="n"/>
      <c r="AU80" s="1649" t="n"/>
      <c r="AV80" s="1648" t="n"/>
      <c r="AW80" s="1653" t="n"/>
      <c r="AX80" s="1650" t="n"/>
      <c r="AY80" s="1651" t="n"/>
      <c r="AZ80" s="1653" t="n"/>
      <c r="BA80" s="1649" t="n"/>
      <c r="BB80" s="1652" t="n"/>
      <c r="BC80" s="1653" t="n"/>
      <c r="BD80" s="1650" t="n"/>
      <c r="BE80" s="1652" t="n"/>
      <c r="BF80" s="1653" t="n"/>
      <c r="BG80" s="1649" t="n"/>
      <c r="BH80" s="1652" t="n"/>
      <c r="BI80" s="1653" t="n"/>
      <c r="BJ80" s="1650" t="n"/>
      <c r="BK80" s="1652" t="n"/>
      <c r="BL80" s="1653" t="n"/>
      <c r="BM80" s="1773" t="n"/>
      <c r="BN80" s="1579" t="n"/>
      <c r="BO80" s="1571" t="n"/>
      <c r="BP80" s="1577" t="n"/>
      <c r="BQ80" s="1723" t="n"/>
      <c r="BR80" s="1775" t="n"/>
      <c r="BS80" s="1583">
        <f>Z80*0.22</f>
        <v/>
      </c>
      <c r="BT80" s="2" t="n"/>
      <c r="BU80" s="2" t="n"/>
      <c r="BV80" s="2" t="n"/>
    </row>
    <row r="81">
      <c r="A81" s="1732" t="inlineStr">
        <is>
          <t>2.5.1</t>
        </is>
      </c>
      <c r="B81" s="269" t="n"/>
      <c r="C81" s="1684" t="inlineStr">
        <is>
          <t>Инвестиционный анализ</t>
        </is>
      </c>
      <c r="D81" s="266" t="n"/>
      <c r="E81" s="266" t="n"/>
      <c r="F81" s="266" t="n"/>
      <c r="G81" s="266" t="n"/>
      <c r="H81" s="266" t="n"/>
      <c r="I81" s="266" t="n"/>
      <c r="J81" s="266" t="n"/>
      <c r="K81" s="266" t="n"/>
      <c r="L81" s="266" t="n"/>
      <c r="M81" s="266" t="n"/>
      <c r="N81" s="266" t="n"/>
      <c r="O81" s="266" t="n"/>
      <c r="P81" s="266" t="n"/>
      <c r="Q81" s="266" t="n"/>
      <c r="R81" s="269" t="n"/>
      <c r="S81" s="1006" t="n"/>
      <c r="T81" s="1712" t="n"/>
      <c r="U81" s="190" t="n"/>
      <c r="V81" s="1713" t="n">
        <v>7</v>
      </c>
      <c r="W81" s="190" t="n"/>
      <c r="X81" s="1714" t="n">
        <v>108</v>
      </c>
      <c r="Y81" s="173" t="n"/>
      <c r="Z81" s="1715" t="n">
        <v>72</v>
      </c>
      <c r="AA81" s="1673" t="n"/>
      <c r="AB81" s="1643">
        <f>AL81+AN81+AQ81+AT81+AW81+AZ81+BC81+BF81+BI81+BL81+BO81</f>
        <v/>
      </c>
      <c r="AC81" s="273" t="n"/>
      <c r="AD81" s="1717" t="n">
        <v>8</v>
      </c>
      <c r="AE81" s="169" t="n"/>
      <c r="AF81" s="1798" t="n"/>
      <c r="AG81" s="169" t="n"/>
      <c r="AH81" s="1718" t="n">
        <v>8</v>
      </c>
      <c r="AI81" s="169" t="n"/>
      <c r="AJ81" s="1719" t="n"/>
      <c r="AK81" s="190" t="n"/>
      <c r="AL81" s="1678" t="n"/>
      <c r="AM81" s="1679" t="n"/>
      <c r="AN81" s="1722" t="n"/>
      <c r="AO81" s="1678" t="n"/>
      <c r="AP81" s="1679" t="n"/>
      <c r="AQ81" s="1722" t="n"/>
      <c r="AR81" s="1720" t="n"/>
      <c r="AS81" s="1721" t="n"/>
      <c r="AT81" s="1722" t="n"/>
      <c r="AU81" s="1678" t="n"/>
      <c r="AV81" s="1679" t="n"/>
      <c r="AW81" s="1722" t="n"/>
      <c r="AX81" s="1720" t="n"/>
      <c r="AY81" s="1721" t="n"/>
      <c r="AZ81" s="1722" t="n"/>
      <c r="BA81" s="1678" t="n"/>
      <c r="BB81" s="843" t="n"/>
      <c r="BC81" s="1722" t="n">
        <v>6</v>
      </c>
      <c r="BD81" s="1720" t="n"/>
      <c r="BE81" s="843" t="n">
        <v>108</v>
      </c>
      <c r="BF81" s="1722" t="n">
        <v>10</v>
      </c>
      <c r="BG81" s="1678" t="n">
        <v>3</v>
      </c>
      <c r="BH81" s="843" t="n"/>
      <c r="BI81" s="1722" t="n"/>
      <c r="BJ81" s="1720" t="n"/>
      <c r="BK81" s="843" t="n"/>
      <c r="BL81" s="1722" t="n"/>
      <c r="BM81" s="1649" t="n"/>
      <c r="BN81" s="1652" t="n"/>
      <c r="BO81" s="1653" t="n"/>
      <c r="BP81" s="1670" t="n"/>
      <c r="BQ81" s="1723">
        <f>AO81+AR81+AU81+AX81+BA81+BD81+BG81+BJ81+BM81+BP81</f>
        <v/>
      </c>
      <c r="BR81" s="1655" t="n"/>
      <c r="BS81" s="1583">
        <f>Z81*0.22</f>
        <v/>
      </c>
      <c r="BT81" s="2" t="n"/>
      <c r="BU81" s="2" t="n"/>
      <c r="BV81" s="2" t="n"/>
    </row>
    <row r="82">
      <c r="A82" s="1683" t="inlineStr">
        <is>
          <t>2.5.2</t>
        </is>
      </c>
      <c r="B82" s="190" t="n"/>
      <c r="C82" s="1684" t="inlineStr">
        <is>
          <t>Экономический анализ деятельности организации</t>
        </is>
      </c>
      <c r="D82" s="266" t="n"/>
      <c r="E82" s="266" t="n"/>
      <c r="F82" s="266" t="n"/>
      <c r="G82" s="266" t="n"/>
      <c r="H82" s="266" t="n"/>
      <c r="I82" s="266" t="n"/>
      <c r="J82" s="266" t="n"/>
      <c r="K82" s="266" t="n"/>
      <c r="L82" s="266" t="n"/>
      <c r="M82" s="266" t="n"/>
      <c r="N82" s="266" t="n"/>
      <c r="O82" s="266" t="n"/>
      <c r="P82" s="266" t="n"/>
      <c r="Q82" s="266" t="n"/>
      <c r="R82" s="269" t="n"/>
      <c r="S82" s="1685" t="n"/>
      <c r="T82" s="1646" t="n">
        <v>8</v>
      </c>
      <c r="U82" s="269" t="n"/>
      <c r="V82" s="1640" t="n"/>
      <c r="W82" s="269" t="n"/>
      <c r="X82" s="1641" t="n">
        <v>180</v>
      </c>
      <c r="Y82" s="273" t="n"/>
      <c r="Z82" s="1642" t="n">
        <v>90</v>
      </c>
      <c r="AA82" s="1634" t="n"/>
      <c r="AB82" s="1643">
        <f>AL82+AN82+AQ82+AT82+AW82+AZ82+BC82+BF82+BI82+BL82+BO82</f>
        <v/>
      </c>
      <c r="AC82" s="273" t="n"/>
      <c r="AD82" s="1644" t="n">
        <v>8</v>
      </c>
      <c r="AE82" s="264" t="n"/>
      <c r="AF82" s="1790" t="n"/>
      <c r="AG82" s="264" t="n"/>
      <c r="AH82" s="1645" t="n">
        <v>12</v>
      </c>
      <c r="AI82" s="264" t="n"/>
      <c r="AJ82" s="1669" t="n"/>
      <c r="AK82" s="269" t="n"/>
      <c r="AL82" s="1649" t="n"/>
      <c r="AM82" s="1648" t="n"/>
      <c r="AN82" s="1653" t="n"/>
      <c r="AO82" s="1649" t="n"/>
      <c r="AP82" s="1648" t="n"/>
      <c r="AQ82" s="1653" t="n"/>
      <c r="AR82" s="1650" t="n"/>
      <c r="AS82" s="1651" t="n"/>
      <c r="AT82" s="1653" t="n"/>
      <c r="AU82" s="1649" t="n"/>
      <c r="AV82" s="1648" t="n"/>
      <c r="AW82" s="1653" t="n"/>
      <c r="AX82" s="1650" t="n"/>
      <c r="AY82" s="1651" t="n"/>
      <c r="AZ82" s="1653" t="n"/>
      <c r="BA82" s="1649" t="n"/>
      <c r="BB82" s="1652" t="n"/>
      <c r="BC82" s="1653" t="n"/>
      <c r="BD82" s="1650" t="n"/>
      <c r="BE82" s="1652" t="n"/>
      <c r="BF82" s="1653" t="n">
        <v>10</v>
      </c>
      <c r="BG82" s="1649" t="n"/>
      <c r="BH82" s="1652" t="n">
        <v>180</v>
      </c>
      <c r="BI82" s="1653" t="n">
        <v>10</v>
      </c>
      <c r="BJ82" s="1650" t="n">
        <v>5</v>
      </c>
      <c r="BK82" s="1652" t="n"/>
      <c r="BL82" s="1653" t="n"/>
      <c r="BM82" s="1678" t="n"/>
      <c r="BN82" s="843" t="n"/>
      <c r="BO82" s="1722" t="n"/>
      <c r="BP82" s="1681" t="n"/>
      <c r="BQ82" s="1723">
        <f>AO82+AR82+AU82+AX82+BA82+BD82+BG82+BJ82+BM82+BP82</f>
        <v/>
      </c>
      <c r="BR82" s="1682" t="n"/>
      <c r="BS82" s="1583">
        <f>Z82*0.22</f>
        <v/>
      </c>
      <c r="BT82" s="2" t="n"/>
      <c r="BU82" s="2" t="n"/>
      <c r="BV82" s="2" t="n"/>
    </row>
    <row r="83">
      <c r="A83" s="1732" t="inlineStr">
        <is>
          <t>2.5.3</t>
        </is>
      </c>
      <c r="B83" s="269" t="n"/>
      <c r="C83" s="1684" t="inlineStr">
        <is>
          <t>Курсовая работа по учебной дисциплине "Экономический анализ деятельности организации"</t>
        </is>
      </c>
      <c r="D83" s="266" t="n"/>
      <c r="E83" s="266" t="n"/>
      <c r="F83" s="266" t="n"/>
      <c r="G83" s="266" t="n"/>
      <c r="H83" s="266" t="n"/>
      <c r="I83" s="266" t="n"/>
      <c r="J83" s="266" t="n"/>
      <c r="K83" s="266" t="n"/>
      <c r="L83" s="266" t="n"/>
      <c r="M83" s="266" t="n"/>
      <c r="N83" s="266" t="n"/>
      <c r="O83" s="266" t="n"/>
      <c r="P83" s="266" t="n"/>
      <c r="Q83" s="266" t="n"/>
      <c r="R83" s="269" t="n"/>
      <c r="S83" s="1006" t="n"/>
      <c r="T83" s="1712" t="n"/>
      <c r="U83" s="190" t="n"/>
      <c r="V83" s="1713" t="n"/>
      <c r="W83" s="190" t="n"/>
      <c r="X83" s="1714" t="n">
        <v>30</v>
      </c>
      <c r="Y83" s="173" t="n"/>
      <c r="Z83" s="1715" t="n"/>
      <c r="AA83" s="1673" t="n"/>
      <c r="AB83" s="1643" t="n"/>
      <c r="AC83" s="273" t="n"/>
      <c r="AD83" s="1717" t="n"/>
      <c r="AE83" s="169" t="n"/>
      <c r="AF83" s="1798" t="n"/>
      <c r="AG83" s="169" t="n"/>
      <c r="AH83" s="1718" t="n"/>
      <c r="AI83" s="169" t="n"/>
      <c r="AJ83" s="1719" t="n"/>
      <c r="AK83" s="190" t="n"/>
      <c r="AL83" s="1678" t="n"/>
      <c r="AM83" s="1679" t="n"/>
      <c r="AN83" s="1722" t="n"/>
      <c r="AO83" s="1678" t="n"/>
      <c r="AP83" s="1679" t="n"/>
      <c r="AQ83" s="1722" t="n"/>
      <c r="AR83" s="1720" t="n"/>
      <c r="AS83" s="1721" t="n"/>
      <c r="AT83" s="1722" t="n"/>
      <c r="AU83" s="1678" t="n"/>
      <c r="AV83" s="1679" t="n"/>
      <c r="AW83" s="1722" t="n"/>
      <c r="AX83" s="1720" t="n"/>
      <c r="AY83" s="1721" t="n"/>
      <c r="AZ83" s="1722" t="n"/>
      <c r="BA83" s="1678" t="n"/>
      <c r="BB83" s="843" t="n"/>
      <c r="BC83" s="1722" t="n"/>
      <c r="BD83" s="1720" t="n"/>
      <c r="BE83" s="843" t="n"/>
      <c r="BF83" s="1722" t="n"/>
      <c r="BG83" s="1678" t="n"/>
      <c r="BH83" s="843" t="n">
        <v>30</v>
      </c>
      <c r="BI83" s="1722" t="n"/>
      <c r="BJ83" s="1720" t="n">
        <v>1</v>
      </c>
      <c r="BK83" s="843" t="n"/>
      <c r="BL83" s="1722" t="n"/>
      <c r="BM83" s="1649" t="n"/>
      <c r="BN83" s="1652" t="n"/>
      <c r="BO83" s="1653" t="n"/>
      <c r="BP83" s="1670" t="n"/>
      <c r="BQ83" s="1723">
        <f>AO83+AR83+AU83+AX83+BA83+BD83+BG83+BJ83+BM83+BP83</f>
        <v/>
      </c>
      <c r="BR83" s="1655" t="n"/>
      <c r="BS83" s="1583">
        <f>Z83*0.22</f>
        <v/>
      </c>
      <c r="BT83" s="2" t="n"/>
      <c r="BU83" s="2" t="n"/>
      <c r="BV83" s="2" t="n"/>
    </row>
    <row r="84">
      <c r="A84" s="1637" t="inlineStr">
        <is>
          <t>2.6</t>
        </is>
      </c>
      <c r="B84" s="269" t="n"/>
      <c r="C84" s="1724" t="inlineStr">
        <is>
          <t>Модуль "Прогнозирование и планирование"</t>
        </is>
      </c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190" t="n"/>
      <c r="S84" s="1725" t="n"/>
      <c r="T84" s="1646" t="n"/>
      <c r="U84" s="269" t="n"/>
      <c r="V84" s="1640" t="n"/>
      <c r="W84" s="269" t="n"/>
      <c r="X84" s="1641" t="n"/>
      <c r="Y84" s="273" t="n"/>
      <c r="Z84" s="1642" t="n"/>
      <c r="AA84" s="1634" t="n"/>
      <c r="AB84" s="1643" t="n"/>
      <c r="AC84" s="273" t="n"/>
      <c r="AD84" s="1644" t="n"/>
      <c r="AE84" s="264" t="n"/>
      <c r="AF84" s="1790" t="n"/>
      <c r="AG84" s="264" t="n"/>
      <c r="AH84" s="1645" t="n"/>
      <c r="AI84" s="264" t="n"/>
      <c r="AJ84" s="1669" t="n"/>
      <c r="AK84" s="269" t="n"/>
      <c r="AL84" s="1649" t="n"/>
      <c r="AM84" s="1648" t="n"/>
      <c r="AN84" s="1653" t="n"/>
      <c r="AO84" s="1649" t="n"/>
      <c r="AP84" s="1648" t="n"/>
      <c r="AQ84" s="1653" t="n"/>
      <c r="AR84" s="1650" t="n"/>
      <c r="AS84" s="1651" t="n"/>
      <c r="AT84" s="1653" t="n"/>
      <c r="AU84" s="1649" t="n"/>
      <c r="AV84" s="1648" t="n"/>
      <c r="AW84" s="1653" t="n"/>
      <c r="AX84" s="1650" t="n"/>
      <c r="AY84" s="1651" t="n"/>
      <c r="AZ84" s="1653" t="n"/>
      <c r="BA84" s="1649" t="n"/>
      <c r="BB84" s="1652" t="n"/>
      <c r="BC84" s="1653" t="n"/>
      <c r="BD84" s="1650" t="n"/>
      <c r="BE84" s="1652" t="n"/>
      <c r="BF84" s="1653" t="n"/>
      <c r="BG84" s="1649" t="n"/>
      <c r="BH84" s="1652" t="n"/>
      <c r="BI84" s="1653" t="n"/>
      <c r="BJ84" s="1650" t="n"/>
      <c r="BK84" s="1652" t="n"/>
      <c r="BL84" s="1653" t="n"/>
      <c r="BM84" s="1678" t="n"/>
      <c r="BN84" s="843" t="n"/>
      <c r="BO84" s="1722" t="n"/>
      <c r="BP84" s="1681" t="n"/>
      <c r="BQ84" s="1723" t="n"/>
      <c r="BR84" s="1682" t="n"/>
      <c r="BS84" s="1583">
        <f>Z84*0.22</f>
        <v/>
      </c>
      <c r="BT84" s="2" t="n"/>
      <c r="BU84" s="2" t="n"/>
      <c r="BV84" s="2" t="n"/>
    </row>
    <row r="85">
      <c r="A85" s="1683" t="inlineStr">
        <is>
          <t>2.6.1</t>
        </is>
      </c>
      <c r="B85" s="190" t="n"/>
      <c r="C85" s="1731" t="inlineStr">
        <is>
          <t>Прогнозирование экономических процессов</t>
        </is>
      </c>
      <c r="D85" s="291" t="n"/>
      <c r="E85" s="291" t="n"/>
      <c r="F85" s="291" t="n"/>
      <c r="G85" s="291" t="n"/>
      <c r="H85" s="291" t="n"/>
      <c r="I85" s="291" t="n"/>
      <c r="J85" s="291" t="n"/>
      <c r="K85" s="291" t="n"/>
      <c r="L85" s="291" t="n"/>
      <c r="M85" s="291" t="n"/>
      <c r="N85" s="291" t="n"/>
      <c r="O85" s="291" t="n"/>
      <c r="P85" s="291" t="n"/>
      <c r="Q85" s="291" t="n"/>
      <c r="R85" s="289" t="n"/>
      <c r="S85" s="1006" t="n"/>
      <c r="T85" s="1712" t="n">
        <v>7</v>
      </c>
      <c r="U85" s="190" t="n"/>
      <c r="V85" s="1713" t="n"/>
      <c r="W85" s="190" t="n"/>
      <c r="X85" s="1714" t="n">
        <v>108</v>
      </c>
      <c r="Y85" s="173" t="n"/>
      <c r="Z85" s="1715" t="n">
        <v>72</v>
      </c>
      <c r="AA85" s="1673" t="n"/>
      <c r="AB85" s="1643">
        <f>AL85+AN85+AQ85+AT85+AW85+AZ85+BC85+BF85+BI85+BL85+BO85</f>
        <v/>
      </c>
      <c r="AC85" s="273" t="n"/>
      <c r="AD85" s="1717" t="n">
        <v>8</v>
      </c>
      <c r="AE85" s="169" t="n"/>
      <c r="AF85" s="1798" t="n">
        <v>2</v>
      </c>
      <c r="AG85" s="169" t="n"/>
      <c r="AH85" s="1718" t="n">
        <v>8</v>
      </c>
      <c r="AI85" s="169" t="n"/>
      <c r="AJ85" s="1719" t="n"/>
      <c r="AK85" s="190" t="n"/>
      <c r="AL85" s="1678" t="n"/>
      <c r="AM85" s="1679" t="n"/>
      <c r="AN85" s="1722" t="n"/>
      <c r="AO85" s="1678" t="n"/>
      <c r="AP85" s="1679" t="n"/>
      <c r="AQ85" s="1722" t="n"/>
      <c r="AR85" s="1720" t="n"/>
      <c r="AS85" s="1721" t="n"/>
      <c r="AT85" s="1722" t="n"/>
      <c r="AU85" s="1678" t="n"/>
      <c r="AV85" s="1679" t="n"/>
      <c r="AW85" s="1722" t="n"/>
      <c r="AX85" s="1720" t="n"/>
      <c r="AY85" s="1721" t="n"/>
      <c r="AZ85" s="1722" t="n"/>
      <c r="BA85" s="1678" t="n"/>
      <c r="BB85" s="843" t="n"/>
      <c r="BC85" s="1722" t="n">
        <v>8</v>
      </c>
      <c r="BD85" s="1720" t="n"/>
      <c r="BE85" s="843" t="n">
        <v>108</v>
      </c>
      <c r="BF85" s="1722" t="n">
        <v>10</v>
      </c>
      <c r="BG85" s="1678" t="n">
        <v>3</v>
      </c>
      <c r="BH85" s="843" t="n"/>
      <c r="BI85" s="1722" t="n"/>
      <c r="BJ85" s="1720" t="n"/>
      <c r="BK85" s="843" t="n"/>
      <c r="BL85" s="1722" t="n"/>
      <c r="BM85" s="1649" t="n"/>
      <c r="BN85" s="1652" t="n"/>
      <c r="BO85" s="1653" t="n"/>
      <c r="BP85" s="1670" t="n"/>
      <c r="BQ85" s="1723">
        <f>AO85+AR85+AU85+AX85+BA85+BD85+BG85+BJ85+BM85+BP85</f>
        <v/>
      </c>
      <c r="BR85" s="1655" t="n"/>
      <c r="BS85" s="1583">
        <f>Z85*0.22</f>
        <v/>
      </c>
      <c r="BT85" s="2" t="n"/>
      <c r="BU85" s="2" t="n"/>
      <c r="BV85" s="2" t="n"/>
    </row>
    <row r="86">
      <c r="A86" s="1730" t="inlineStr">
        <is>
          <t>2.6.2</t>
        </is>
      </c>
      <c r="B86" s="289" t="n"/>
      <c r="C86" s="1731" t="inlineStr">
        <is>
          <t>Планирование в организации</t>
        </is>
      </c>
      <c r="D86" s="291" t="n"/>
      <c r="E86" s="291" t="n"/>
      <c r="F86" s="291" t="n"/>
      <c r="G86" s="291" t="n"/>
      <c r="H86" s="291" t="n"/>
      <c r="I86" s="291" t="n"/>
      <c r="J86" s="291" t="n"/>
      <c r="K86" s="291" t="n"/>
      <c r="L86" s="291" t="n"/>
      <c r="M86" s="291" t="n"/>
      <c r="N86" s="291" t="n"/>
      <c r="O86" s="291" t="n"/>
      <c r="P86" s="291" t="n"/>
      <c r="Q86" s="291" t="n"/>
      <c r="R86" s="289" t="n"/>
      <c r="S86" s="1803" t="n"/>
      <c r="T86" s="1646" t="n">
        <v>10</v>
      </c>
      <c r="U86" s="269" t="n"/>
      <c r="V86" s="1640" t="n"/>
      <c r="W86" s="269" t="n"/>
      <c r="X86" s="1641" t="n">
        <v>192</v>
      </c>
      <c r="Y86" s="273" t="n"/>
      <c r="Z86" s="1642" t="n">
        <v>90</v>
      </c>
      <c r="AA86" s="1634" t="n"/>
      <c r="AB86" s="1643">
        <f>AL86+AN86+AQ86+AT86+AW86+AZ86+BC86+BF86+BI86+BL86+BO86</f>
        <v/>
      </c>
      <c r="AC86" s="273" t="n"/>
      <c r="AD86" s="1644" t="n">
        <v>12</v>
      </c>
      <c r="AE86" s="264" t="n"/>
      <c r="AF86" s="1790" t="n"/>
      <c r="AG86" s="264" t="n"/>
      <c r="AH86" s="1645" t="n">
        <v>12</v>
      </c>
      <c r="AI86" s="264" t="n"/>
      <c r="AJ86" s="1669" t="n"/>
      <c r="AK86" s="269" t="n"/>
      <c r="AL86" s="1649" t="n"/>
      <c r="AM86" s="1648" t="n"/>
      <c r="AN86" s="1653" t="n"/>
      <c r="AO86" s="1649" t="n"/>
      <c r="AP86" s="1648" t="n"/>
      <c r="AQ86" s="1653" t="n"/>
      <c r="AR86" s="1650" t="n"/>
      <c r="AS86" s="1651" t="n"/>
      <c r="AT86" s="1653" t="n"/>
      <c r="AU86" s="1649" t="n"/>
      <c r="AV86" s="1648" t="n"/>
      <c r="AW86" s="1653" t="n"/>
      <c r="AX86" s="1650" t="n"/>
      <c r="AY86" s="1651" t="n"/>
      <c r="AZ86" s="1653" t="n"/>
      <c r="BA86" s="1649" t="n"/>
      <c r="BB86" s="1652" t="n"/>
      <c r="BC86" s="1653" t="n"/>
      <c r="BD86" s="1650" t="n"/>
      <c r="BE86" s="1652" t="n"/>
      <c r="BF86" s="1653" t="n"/>
      <c r="BG86" s="1649" t="n"/>
      <c r="BH86" s="1652" t="n"/>
      <c r="BI86" s="1653" t="n"/>
      <c r="BJ86" s="1650" t="n"/>
      <c r="BK86" s="1652" t="n"/>
      <c r="BL86" s="1653" t="n">
        <v>4</v>
      </c>
      <c r="BM86" s="1678" t="n"/>
      <c r="BN86" s="843" t="n">
        <v>192</v>
      </c>
      <c r="BO86" s="1722" t="n">
        <v>20</v>
      </c>
      <c r="BP86" s="1681" t="n">
        <v>6</v>
      </c>
      <c r="BQ86" s="1723">
        <f>AO86+AR86+AU86+AX86+BA86+BD86+BG86+BJ86+BM86+BP86</f>
        <v/>
      </c>
      <c r="BR86" s="1682" t="n"/>
      <c r="BS86" s="1583">
        <f>Z86*0.22</f>
        <v/>
      </c>
      <c r="BT86" s="2" t="n"/>
      <c r="BU86" s="2" t="n"/>
      <c r="BV86" s="2" t="n"/>
    </row>
    <row r="87">
      <c r="A87" s="1659" t="inlineStr">
        <is>
          <t>2.7</t>
        </is>
      </c>
      <c r="B87" s="289" t="n"/>
      <c r="C87" s="1638" t="inlineStr">
        <is>
          <t>Модуль "Управление устойчивым развитием организации"</t>
        </is>
      </c>
      <c r="D87" s="291" t="n"/>
      <c r="E87" s="291" t="n"/>
      <c r="F87" s="291" t="n"/>
      <c r="G87" s="291" t="n"/>
      <c r="H87" s="291" t="n"/>
      <c r="I87" s="291" t="n"/>
      <c r="J87" s="291" t="n"/>
      <c r="K87" s="291" t="n"/>
      <c r="L87" s="291" t="n"/>
      <c r="M87" s="291" t="n"/>
      <c r="N87" s="291" t="n"/>
      <c r="O87" s="291" t="n"/>
      <c r="P87" s="291" t="n"/>
      <c r="Q87" s="291" t="n"/>
      <c r="R87" s="289" t="n"/>
      <c r="S87" s="1725" t="n"/>
      <c r="T87" s="1712" t="n"/>
      <c r="U87" s="190" t="n"/>
      <c r="V87" s="1713" t="n"/>
      <c r="W87" s="190" t="n"/>
      <c r="X87" s="1714" t="n"/>
      <c r="Y87" s="173" t="n"/>
      <c r="Z87" s="1715" t="n"/>
      <c r="AA87" s="1673" t="n"/>
      <c r="AB87" s="1643" t="n"/>
      <c r="AC87" s="273" t="n"/>
      <c r="AD87" s="1717" t="n"/>
      <c r="AE87" s="169" t="n"/>
      <c r="AF87" s="1798" t="n"/>
      <c r="AG87" s="169" t="n"/>
      <c r="AH87" s="1718" t="n"/>
      <c r="AI87" s="169" t="n"/>
      <c r="AJ87" s="1719" t="n"/>
      <c r="AK87" s="190" t="n"/>
      <c r="AL87" s="1678" t="n"/>
      <c r="AM87" s="1679" t="n"/>
      <c r="AN87" s="1722" t="n"/>
      <c r="AO87" s="1678" t="n"/>
      <c r="AP87" s="1679" t="n"/>
      <c r="AQ87" s="1722" t="n"/>
      <c r="AR87" s="1720" t="n"/>
      <c r="AS87" s="1721" t="n"/>
      <c r="AT87" s="1722" t="n"/>
      <c r="AU87" s="1678" t="n"/>
      <c r="AV87" s="1679" t="n"/>
      <c r="AW87" s="1722" t="n"/>
      <c r="AX87" s="1720" t="n"/>
      <c r="AY87" s="1721" t="n"/>
      <c r="AZ87" s="1722" t="n"/>
      <c r="BA87" s="1678" t="n"/>
      <c r="BB87" s="843" t="n"/>
      <c r="BC87" s="1722" t="n"/>
      <c r="BD87" s="1720" t="n"/>
      <c r="BE87" s="843" t="n"/>
      <c r="BF87" s="1722" t="n"/>
      <c r="BG87" s="1678" t="n"/>
      <c r="BH87" s="843" t="n"/>
      <c r="BI87" s="1722" t="n"/>
      <c r="BJ87" s="1720" t="n"/>
      <c r="BK87" s="843" t="n"/>
      <c r="BL87" s="1722" t="n"/>
      <c r="BM87" s="1649" t="n"/>
      <c r="BN87" s="1652" t="n"/>
      <c r="BO87" s="1653" t="n"/>
      <c r="BP87" s="1670" t="n"/>
      <c r="BQ87" s="1723" t="n"/>
      <c r="BR87" s="1655" t="n"/>
      <c r="BS87" s="1583">
        <f>Z87*0.22</f>
        <v/>
      </c>
      <c r="BT87" s="2" t="n"/>
      <c r="BU87" s="2" t="n"/>
      <c r="BV87" s="2" t="n"/>
    </row>
    <row r="88">
      <c r="A88" s="312" t="inlineStr">
        <is>
          <t>2.7.1</t>
        </is>
      </c>
      <c r="B88" s="269" t="n"/>
      <c r="C88" s="313" t="inlineStr">
        <is>
          <t>Финансы организации</t>
        </is>
      </c>
      <c r="D88" s="291" t="n"/>
      <c r="E88" s="291" t="n"/>
      <c r="F88" s="291" t="n"/>
      <c r="G88" s="291" t="n"/>
      <c r="H88" s="291" t="n"/>
      <c r="I88" s="291" t="n"/>
      <c r="J88" s="291" t="n"/>
      <c r="K88" s="291" t="n"/>
      <c r="L88" s="291" t="n"/>
      <c r="M88" s="291" t="n"/>
      <c r="N88" s="291" t="n"/>
      <c r="O88" s="291" t="n"/>
      <c r="P88" s="291" t="n"/>
      <c r="Q88" s="291" t="n"/>
      <c r="R88" s="289" t="n"/>
      <c r="S88" s="314" t="n"/>
      <c r="T88" s="280" t="n"/>
      <c r="U88" s="269" t="n"/>
      <c r="V88" s="268" t="n">
        <v>5</v>
      </c>
      <c r="W88" s="269" t="n"/>
      <c r="X88" s="310" t="n">
        <v>108</v>
      </c>
      <c r="Y88" s="273" t="n"/>
      <c r="Z88" s="1663" t="n">
        <v>72</v>
      </c>
      <c r="AA88" s="1634" t="n"/>
      <c r="AB88" s="272">
        <f>AL88+AN88+AQ88+AT88+AW88+AZ88+BC88+BF88+BI88+BL88+BO88</f>
        <v/>
      </c>
      <c r="AC88" s="273" t="n"/>
      <c r="AD88" s="271" t="n">
        <v>10</v>
      </c>
      <c r="AE88" s="264" t="n"/>
      <c r="AF88" s="274" t="n"/>
      <c r="AG88" s="264" t="n"/>
      <c r="AH88" s="252" t="n">
        <v>10</v>
      </c>
      <c r="AI88" s="264" t="n"/>
      <c r="AJ88" s="277" t="n"/>
      <c r="AK88" s="269" t="n"/>
      <c r="AL88" s="1664" t="n"/>
      <c r="AM88" s="1588" t="n"/>
      <c r="AN88" s="1586" t="n"/>
      <c r="AO88" s="1664" t="n"/>
      <c r="AP88" s="1588" t="n"/>
      <c r="AQ88" s="1586" t="n"/>
      <c r="AR88" s="1665" t="n"/>
      <c r="AS88" s="1666" t="n"/>
      <c r="AT88" s="1586" t="n"/>
      <c r="AU88" s="1664" t="n"/>
      <c r="AV88" s="1588" t="n"/>
      <c r="AW88" s="1586" t="n">
        <v>4</v>
      </c>
      <c r="AX88" s="1665" t="n"/>
      <c r="AY88" s="1602" t="n">
        <v>108</v>
      </c>
      <c r="AZ88" s="1599" t="n">
        <v>16</v>
      </c>
      <c r="BA88" s="1603" t="n">
        <v>3</v>
      </c>
      <c r="BB88" s="1604" t="n"/>
      <c r="BC88" s="1599" t="n"/>
      <c r="BD88" s="1605" t="n"/>
      <c r="BE88" s="1604" t="n"/>
      <c r="BF88" s="1599" t="n"/>
      <c r="BG88" s="1603" t="n"/>
      <c r="BH88" s="1604" t="n"/>
      <c r="BI88" s="1599" t="n"/>
      <c r="BJ88" s="1605" t="n"/>
      <c r="BK88" s="1604" t="n"/>
      <c r="BL88" s="1599" t="n"/>
      <c r="BM88" s="188" t="n"/>
      <c r="BN88" s="128" t="n"/>
      <c r="BO88" s="1677" t="n"/>
      <c r="BP88" s="1671" t="n"/>
      <c r="BQ88" s="283">
        <f>AO88+AR88+AU88+AX88+BA88+BD88+BG88+BJ88+BM88+BP88</f>
        <v/>
      </c>
      <c r="BR88" s="1668" t="inlineStr">
        <is>
          <t>ЭиУП</t>
        </is>
      </c>
      <c r="BS88" s="1607">
        <f>Z88*0.22</f>
        <v/>
      </c>
      <c r="BT88" s="2" t="n"/>
      <c r="BU88" s="2" t="n"/>
      <c r="BV88" s="2" t="n"/>
    </row>
    <row r="89">
      <c r="A89" s="1732" t="inlineStr">
        <is>
          <t>2.7.2</t>
        </is>
      </c>
      <c r="B89" s="269" t="n"/>
      <c r="C89" s="1684" t="inlineStr">
        <is>
          <t>Управление конкурентоспособностью организации</t>
        </is>
      </c>
      <c r="D89" s="266" t="n"/>
      <c r="E89" s="266" t="n"/>
      <c r="F89" s="266" t="n"/>
      <c r="G89" s="266" t="n"/>
      <c r="H89" s="266" t="n"/>
      <c r="I89" s="266" t="n"/>
      <c r="J89" s="266" t="n"/>
      <c r="K89" s="266" t="n"/>
      <c r="L89" s="266" t="n"/>
      <c r="M89" s="266" t="n"/>
      <c r="N89" s="266" t="n"/>
      <c r="O89" s="266" t="n"/>
      <c r="P89" s="266" t="n"/>
      <c r="Q89" s="266" t="n"/>
      <c r="R89" s="269" t="n"/>
      <c r="S89" s="1006" t="n"/>
      <c r="T89" s="1712" t="n">
        <v>9</v>
      </c>
      <c r="U89" s="190" t="n"/>
      <c r="V89" s="1713" t="n"/>
      <c r="W89" s="190" t="n"/>
      <c r="X89" s="1714" t="n">
        <v>108</v>
      </c>
      <c r="Y89" s="173" t="n"/>
      <c r="Z89" s="1715" t="n">
        <v>72</v>
      </c>
      <c r="AA89" s="1673" t="n"/>
      <c r="AB89" s="1643">
        <f>AL89+AN89+AQ89+AT89+AW89+AZ89+BC89+BF89+BI89+BL89+BO89</f>
        <v/>
      </c>
      <c r="AC89" s="273" t="n"/>
      <c r="AD89" s="1717" t="n">
        <v>10</v>
      </c>
      <c r="AE89" s="169" t="n"/>
      <c r="AF89" s="1798" t="n"/>
      <c r="AG89" s="169" t="n"/>
      <c r="AH89" s="1718" t="n">
        <v>10</v>
      </c>
      <c r="AI89" s="169" t="n"/>
      <c r="AJ89" s="1719" t="n"/>
      <c r="AK89" s="190" t="n"/>
      <c r="AL89" s="1678" t="n"/>
      <c r="AM89" s="1679" t="n"/>
      <c r="AN89" s="1722" t="n"/>
      <c r="AO89" s="1678" t="n"/>
      <c r="AP89" s="1679" t="n"/>
      <c r="AQ89" s="1722" t="n"/>
      <c r="AR89" s="1720" t="n"/>
      <c r="AS89" s="1721" t="n"/>
      <c r="AT89" s="1722" t="n"/>
      <c r="AU89" s="1678" t="n"/>
      <c r="AV89" s="1679" t="n"/>
      <c r="AW89" s="1722" t="n"/>
      <c r="AX89" s="1720" t="n"/>
      <c r="AY89" s="1721" t="n"/>
      <c r="AZ89" s="1722" t="n"/>
      <c r="BA89" s="1678" t="n"/>
      <c r="BB89" s="843" t="n"/>
      <c r="BC89" s="1722" t="n"/>
      <c r="BD89" s="1720" t="n"/>
      <c r="BE89" s="843" t="n"/>
      <c r="BF89" s="1722" t="n"/>
      <c r="BG89" s="1678" t="n"/>
      <c r="BH89" s="843" t="n"/>
      <c r="BI89" s="1722" t="n">
        <v>4</v>
      </c>
      <c r="BJ89" s="1720" t="n"/>
      <c r="BK89" s="843" t="n">
        <v>108</v>
      </c>
      <c r="BL89" s="1722" t="n">
        <v>16</v>
      </c>
      <c r="BM89" s="1649" t="n">
        <v>3</v>
      </c>
      <c r="BN89" s="1652" t="n"/>
      <c r="BO89" s="1653" t="n"/>
      <c r="BP89" s="1670" t="n"/>
      <c r="BQ89" s="1723">
        <f>AO89+AR89+AU89+AX89+BA89+BD89+BG89+BJ89+BM89+BP89</f>
        <v/>
      </c>
      <c r="BR89" s="1655" t="n"/>
      <c r="BS89" s="1583">
        <f>Z89*0.22</f>
        <v/>
      </c>
      <c r="BT89" s="2" t="n"/>
      <c r="BU89" s="2" t="n"/>
      <c r="BV89" s="2" t="n"/>
    </row>
    <row r="90">
      <c r="A90" s="1732" t="inlineStr">
        <is>
          <t>2.7.3</t>
        </is>
      </c>
      <c r="B90" s="269" t="n"/>
      <c r="C90" s="1801" t="inlineStr">
        <is>
          <t>Внешнеэкономическая деятельность</t>
        </is>
      </c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190" t="n"/>
      <c r="S90" s="1006" t="n"/>
      <c r="T90" s="1646" t="n">
        <v>9</v>
      </c>
      <c r="U90" s="269" t="n"/>
      <c r="V90" s="1640" t="n"/>
      <c r="W90" s="269" t="n"/>
      <c r="X90" s="1641" t="n">
        <v>144</v>
      </c>
      <c r="Y90" s="273" t="n"/>
      <c r="Z90" s="1642" t="n">
        <v>90</v>
      </c>
      <c r="AA90" s="1634" t="n"/>
      <c r="AB90" s="1643">
        <f>AL90+AN90+AQ90+AT90+AW90+AZ90+BC90+BF90+BI90+BL90+BO90</f>
        <v/>
      </c>
      <c r="AC90" s="273" t="n"/>
      <c r="AD90" s="1644" t="n">
        <v>12</v>
      </c>
      <c r="AE90" s="264" t="n"/>
      <c r="AF90" s="1790" t="n"/>
      <c r="AG90" s="264" t="n"/>
      <c r="AH90" s="1645" t="n">
        <v>10</v>
      </c>
      <c r="AI90" s="264" t="n"/>
      <c r="AJ90" s="1669" t="n"/>
      <c r="AK90" s="269" t="n"/>
      <c r="AL90" s="1649" t="n"/>
      <c r="AM90" s="1648" t="n"/>
      <c r="AN90" s="1653" t="n"/>
      <c r="AO90" s="1649" t="n"/>
      <c r="AP90" s="1648" t="n"/>
      <c r="AQ90" s="1653" t="n"/>
      <c r="AR90" s="1650" t="n"/>
      <c r="AS90" s="1651" t="n"/>
      <c r="AT90" s="1653" t="n"/>
      <c r="AU90" s="1649" t="n"/>
      <c r="AV90" s="1648" t="n"/>
      <c r="AW90" s="1653" t="n"/>
      <c r="AX90" s="1650" t="n"/>
      <c r="AY90" s="1651" t="n"/>
      <c r="AZ90" s="1653" t="n"/>
      <c r="BA90" s="1649" t="n"/>
      <c r="BB90" s="1652" t="n"/>
      <c r="BC90" s="1653" t="n"/>
      <c r="BD90" s="1650" t="n"/>
      <c r="BE90" s="1652" t="n"/>
      <c r="BF90" s="1653" t="n"/>
      <c r="BG90" s="1649" t="n"/>
      <c r="BH90" s="1652" t="n"/>
      <c r="BI90" s="1653" t="n">
        <v>2</v>
      </c>
      <c r="BJ90" s="1650" t="n"/>
      <c r="BK90" s="1652" t="n">
        <v>144</v>
      </c>
      <c r="BL90" s="1653" t="n">
        <v>20</v>
      </c>
      <c r="BM90" s="1678" t="n">
        <v>4</v>
      </c>
      <c r="BN90" s="843" t="n"/>
      <c r="BO90" s="1722" t="n"/>
      <c r="BP90" s="1681" t="n"/>
      <c r="BQ90" s="1723">
        <f>AO90+AR90+AU90+AX90+BA90+BD90+BG90+BJ90+BM90+BP90</f>
        <v/>
      </c>
      <c r="BR90" s="1682" t="n"/>
      <c r="BS90" s="1583">
        <f>Z90*0.22</f>
        <v/>
      </c>
      <c r="BT90" s="2" t="n"/>
      <c r="BU90" s="2" t="n"/>
      <c r="BV90" s="2" t="n"/>
    </row>
    <row r="91">
      <c r="A91" s="1683" t="inlineStr">
        <is>
          <t>2.7.4</t>
        </is>
      </c>
      <c r="B91" s="190" t="n"/>
      <c r="C91" s="1731" t="inlineStr">
        <is>
          <t>Курсовая работа по учебной дисциплине "Внешнеэкономическая деятельность"</t>
        </is>
      </c>
      <c r="D91" s="291" t="n"/>
      <c r="E91" s="291" t="n"/>
      <c r="F91" s="291" t="n"/>
      <c r="G91" s="291" t="n"/>
      <c r="H91" s="291" t="n"/>
      <c r="I91" s="291" t="n"/>
      <c r="J91" s="291" t="n"/>
      <c r="K91" s="291" t="n"/>
      <c r="L91" s="291" t="n"/>
      <c r="M91" s="291" t="n"/>
      <c r="N91" s="291" t="n"/>
      <c r="O91" s="291" t="n"/>
      <c r="P91" s="291" t="n"/>
      <c r="Q91" s="291" t="n"/>
      <c r="R91" s="289" t="n"/>
      <c r="S91" s="1006" t="n"/>
      <c r="T91" s="1712" t="n"/>
      <c r="U91" s="190" t="n"/>
      <c r="V91" s="1713" t="n"/>
      <c r="W91" s="190" t="n"/>
      <c r="X91" s="1714" t="n">
        <v>30</v>
      </c>
      <c r="Y91" s="173" t="n"/>
      <c r="Z91" s="1715" t="n"/>
      <c r="AA91" s="1673" t="n"/>
      <c r="AB91" s="1643" t="n"/>
      <c r="AC91" s="273" t="n"/>
      <c r="AD91" s="1717" t="n"/>
      <c r="AE91" s="169" t="n"/>
      <c r="AF91" s="1798" t="n"/>
      <c r="AG91" s="169" t="n"/>
      <c r="AH91" s="1718" t="n"/>
      <c r="AI91" s="169" t="n"/>
      <c r="AJ91" s="1719" t="n"/>
      <c r="AK91" s="190" t="n"/>
      <c r="AL91" s="1678" t="n"/>
      <c r="AM91" s="1679" t="n"/>
      <c r="AN91" s="1722" t="n"/>
      <c r="AO91" s="1678" t="n"/>
      <c r="AP91" s="1679" t="n"/>
      <c r="AQ91" s="1722" t="n"/>
      <c r="AR91" s="1720" t="n"/>
      <c r="AS91" s="1721" t="n"/>
      <c r="AT91" s="1722" t="n"/>
      <c r="AU91" s="1678" t="n"/>
      <c r="AV91" s="1679" t="n"/>
      <c r="AW91" s="1722" t="n"/>
      <c r="AX91" s="1720" t="n"/>
      <c r="AY91" s="1721" t="n"/>
      <c r="AZ91" s="1722" t="n"/>
      <c r="BA91" s="1678" t="n"/>
      <c r="BB91" s="843" t="n"/>
      <c r="BC91" s="1722" t="n"/>
      <c r="BD91" s="1720" t="n"/>
      <c r="BE91" s="843" t="n"/>
      <c r="BF91" s="1722" t="n"/>
      <c r="BG91" s="1678" t="n"/>
      <c r="BH91" s="843" t="n"/>
      <c r="BI91" s="1722" t="n"/>
      <c r="BJ91" s="1720" t="n"/>
      <c r="BK91" s="843" t="n">
        <v>30</v>
      </c>
      <c r="BL91" s="1722" t="n"/>
      <c r="BM91" s="1649" t="n">
        <v>1</v>
      </c>
      <c r="BN91" s="1652" t="n"/>
      <c r="BO91" s="1653" t="n"/>
      <c r="BP91" s="1670" t="n"/>
      <c r="BQ91" s="1723">
        <f>AO91+AR91+AU91+AX91+BA91+BD91+BG91+BJ91+BM91+BP91</f>
        <v/>
      </c>
      <c r="BR91" s="1655" t="n"/>
      <c r="BS91" s="1583">
        <f>Z91*0.22</f>
        <v/>
      </c>
      <c r="BT91" s="2" t="n"/>
      <c r="BU91" s="2" t="n"/>
      <c r="BV91" s="2" t="n"/>
    </row>
    <row r="92">
      <c r="A92" s="1730" t="inlineStr">
        <is>
          <t>2.7.5</t>
        </is>
      </c>
      <c r="B92" s="289" t="n"/>
      <c r="C92" s="1731" t="inlineStr">
        <is>
          <t>Налоги и налогообложение</t>
        </is>
      </c>
      <c r="D92" s="291" t="n"/>
      <c r="E92" s="291" t="n"/>
      <c r="F92" s="291" t="n"/>
      <c r="G92" s="291" t="n"/>
      <c r="H92" s="291" t="n"/>
      <c r="I92" s="291" t="n"/>
      <c r="J92" s="291" t="n"/>
      <c r="K92" s="291" t="n"/>
      <c r="L92" s="291" t="n"/>
      <c r="M92" s="291" t="n"/>
      <c r="N92" s="291" t="n"/>
      <c r="O92" s="291" t="n"/>
      <c r="P92" s="291" t="n"/>
      <c r="Q92" s="291" t="n"/>
      <c r="R92" s="289" t="n"/>
      <c r="S92" s="1803" t="n"/>
      <c r="T92" s="1646" t="n"/>
      <c r="U92" s="269" t="n"/>
      <c r="V92" s="1640" t="n">
        <v>8</v>
      </c>
      <c r="W92" s="269" t="n"/>
      <c r="X92" s="1641" t="n">
        <v>108</v>
      </c>
      <c r="Y92" s="273" t="n"/>
      <c r="Z92" s="1642" t="n">
        <v>54</v>
      </c>
      <c r="AA92" s="1634" t="n"/>
      <c r="AB92" s="1643">
        <f>AL92+AN92+AQ92+AT92+AW92+AZ92+BC92+BF92+BI92+BL92+BO92</f>
        <v/>
      </c>
      <c r="AC92" s="273" t="n"/>
      <c r="AD92" s="1644" t="n">
        <v>8</v>
      </c>
      <c r="AE92" s="264" t="n"/>
      <c r="AF92" s="1790" t="n"/>
      <c r="AG92" s="264" t="n"/>
      <c r="AH92" s="1645" t="n">
        <v>4</v>
      </c>
      <c r="AI92" s="264" t="n"/>
      <c r="AJ92" s="1669" t="n"/>
      <c r="AK92" s="269" t="n"/>
      <c r="AL92" s="1649" t="n"/>
      <c r="AM92" s="1648" t="n"/>
      <c r="AN92" s="1653" t="n"/>
      <c r="AO92" s="1649" t="n"/>
      <c r="AP92" s="1648" t="n"/>
      <c r="AQ92" s="1653" t="n"/>
      <c r="AR92" s="1650" t="n"/>
      <c r="AS92" s="1651" t="n"/>
      <c r="AT92" s="1653" t="n"/>
      <c r="AU92" s="1649" t="n"/>
      <c r="AV92" s="1648" t="n"/>
      <c r="AW92" s="1653" t="n"/>
      <c r="AX92" s="1650" t="n"/>
      <c r="AY92" s="1651" t="n"/>
      <c r="AZ92" s="1653" t="n"/>
      <c r="BA92" s="1649" t="n"/>
      <c r="BB92" s="1652" t="n"/>
      <c r="BC92" s="1653" t="n"/>
      <c r="BD92" s="1650" t="n"/>
      <c r="BE92" s="1652" t="n"/>
      <c r="BF92" s="1653" t="n">
        <v>6</v>
      </c>
      <c r="BG92" s="1649" t="n"/>
      <c r="BH92" s="1652" t="n">
        <v>108</v>
      </c>
      <c r="BI92" s="1653" t="n">
        <v>6</v>
      </c>
      <c r="BJ92" s="1650" t="n">
        <v>3</v>
      </c>
      <c r="BK92" s="1652" t="n"/>
      <c r="BL92" s="1653" t="n"/>
      <c r="BM92" s="1678" t="n"/>
      <c r="BN92" s="843" t="n"/>
      <c r="BO92" s="1722" t="n"/>
      <c r="BP92" s="1681" t="n"/>
      <c r="BQ92" s="1723">
        <f>AO92+AR92+AU92+AX92+BA92+BD92+BG92+BJ92+BM92+BP92</f>
        <v/>
      </c>
      <c r="BR92" s="1682" t="n"/>
      <c r="BS92" s="1583">
        <f>Z92*0.22</f>
        <v/>
      </c>
      <c r="BT92" s="2" t="n"/>
      <c r="BU92" s="2" t="n"/>
      <c r="BV92" s="2" t="n"/>
    </row>
    <row r="93">
      <c r="A93" s="1659" t="inlineStr">
        <is>
          <t>2.8</t>
        </is>
      </c>
      <c r="B93" s="289" t="n"/>
      <c r="C93" s="1660" t="inlineStr">
        <is>
          <t>Модуль "Маркетинг и ценообразование"</t>
        </is>
      </c>
      <c r="D93" s="266" t="n"/>
      <c r="E93" s="266" t="n"/>
      <c r="F93" s="266" t="n"/>
      <c r="G93" s="266" t="n"/>
      <c r="H93" s="266" t="n"/>
      <c r="I93" s="266" t="n"/>
      <c r="J93" s="266" t="n"/>
      <c r="K93" s="266" t="n"/>
      <c r="L93" s="266" t="n"/>
      <c r="M93" s="266" t="n"/>
      <c r="N93" s="266" t="n"/>
      <c r="O93" s="266" t="n"/>
      <c r="P93" s="266" t="n"/>
      <c r="Q93" s="266" t="n"/>
      <c r="R93" s="269" t="n"/>
      <c r="S93" s="1725" t="n"/>
      <c r="T93" s="1712" t="n"/>
      <c r="U93" s="190" t="n"/>
      <c r="V93" s="1713" t="n"/>
      <c r="W93" s="190" t="n"/>
      <c r="X93" s="1714" t="n"/>
      <c r="Y93" s="173" t="n"/>
      <c r="Z93" s="1715" t="n"/>
      <c r="AA93" s="1673" t="n"/>
      <c r="AB93" s="1643" t="n"/>
      <c r="AC93" s="273" t="n"/>
      <c r="AD93" s="1717" t="n"/>
      <c r="AE93" s="169" t="n"/>
      <c r="AF93" s="1798" t="n"/>
      <c r="AG93" s="169" t="n"/>
      <c r="AH93" s="1718" t="n"/>
      <c r="AI93" s="169" t="n"/>
      <c r="AJ93" s="1719" t="n"/>
      <c r="AK93" s="190" t="n"/>
      <c r="AL93" s="1678" t="n"/>
      <c r="AM93" s="1679" t="n"/>
      <c r="AN93" s="1722" t="n"/>
      <c r="AO93" s="1678" t="n"/>
      <c r="AP93" s="1679" t="n"/>
      <c r="AQ93" s="1722" t="n"/>
      <c r="AR93" s="1720" t="n"/>
      <c r="AS93" s="1721" t="n"/>
      <c r="AT93" s="1722" t="n"/>
      <c r="AU93" s="1678" t="n"/>
      <c r="AV93" s="1679" t="n"/>
      <c r="AW93" s="1722" t="n"/>
      <c r="AX93" s="1720" t="n"/>
      <c r="AY93" s="1721" t="n"/>
      <c r="AZ93" s="1722" t="n"/>
      <c r="BA93" s="1678" t="n"/>
      <c r="BB93" s="843" t="n"/>
      <c r="BC93" s="1722" t="n"/>
      <c r="BD93" s="1720" t="n"/>
      <c r="BE93" s="843" t="n"/>
      <c r="BF93" s="1722" t="n"/>
      <c r="BG93" s="1678" t="n"/>
      <c r="BH93" s="843" t="n"/>
      <c r="BI93" s="1722" t="n"/>
      <c r="BJ93" s="1720" t="n"/>
      <c r="BK93" s="843" t="n"/>
      <c r="BL93" s="1722" t="n"/>
      <c r="BM93" s="1649" t="n"/>
      <c r="BN93" s="1652" t="n"/>
      <c r="BO93" s="1653" t="n"/>
      <c r="BP93" s="1670" t="n"/>
      <c r="BQ93" s="1723" t="n"/>
      <c r="BR93" s="1655" t="n"/>
      <c r="BS93" s="1583">
        <f>Z93*0.22</f>
        <v/>
      </c>
      <c r="BT93" s="2" t="n"/>
      <c r="BU93" s="2" t="n"/>
      <c r="BV93" s="2" t="n"/>
    </row>
    <row r="94">
      <c r="A94" s="1732" t="inlineStr">
        <is>
          <t>2.8.1</t>
        </is>
      </c>
      <c r="B94" s="269" t="n"/>
      <c r="C94" s="1804" t="inlineStr">
        <is>
          <t>Маркетинг</t>
        </is>
      </c>
      <c r="D94" s="201" t="n"/>
      <c r="E94" s="201" t="n"/>
      <c r="F94" s="201" t="n"/>
      <c r="G94" s="201" t="n"/>
      <c r="H94" s="201" t="n"/>
      <c r="I94" s="201" t="n"/>
      <c r="J94" s="201" t="n"/>
      <c r="K94" s="201" t="n"/>
      <c r="L94" s="201" t="n"/>
      <c r="M94" s="201" t="n"/>
      <c r="N94" s="201" t="n"/>
      <c r="O94" s="201" t="n"/>
      <c r="P94" s="201" t="n"/>
      <c r="Q94" s="201" t="n"/>
      <c r="R94" s="333" t="n"/>
      <c r="S94" s="1805" t="n"/>
      <c r="T94" s="1646" t="n">
        <v>8</v>
      </c>
      <c r="U94" s="269" t="n"/>
      <c r="V94" s="1640" t="n"/>
      <c r="W94" s="269" t="n"/>
      <c r="X94" s="1641" t="n">
        <v>108</v>
      </c>
      <c r="Y94" s="273" t="n"/>
      <c r="Z94" s="1642" t="n">
        <v>72</v>
      </c>
      <c r="AA94" s="1634" t="n"/>
      <c r="AB94" s="1643">
        <f>AL94+AN94+AQ94+AT94+AW94+AZ94+BC94+BF94+BI94+BL94+BO94</f>
        <v/>
      </c>
      <c r="AC94" s="273" t="n"/>
      <c r="AD94" s="1644" t="n">
        <v>8</v>
      </c>
      <c r="AE94" s="264" t="n"/>
      <c r="AF94" s="1790" t="n"/>
      <c r="AG94" s="264" t="n"/>
      <c r="AH94" s="1645" t="n">
        <v>8</v>
      </c>
      <c r="AI94" s="264" t="n"/>
      <c r="AJ94" s="1669" t="n"/>
      <c r="AK94" s="269" t="n"/>
      <c r="AL94" s="1649" t="n"/>
      <c r="AM94" s="1648" t="n"/>
      <c r="AN94" s="1653" t="n"/>
      <c r="AO94" s="1649" t="n"/>
      <c r="AP94" s="1648" t="n"/>
      <c r="AQ94" s="1653" t="n"/>
      <c r="AR94" s="1650" t="n"/>
      <c r="AS94" s="1651" t="n"/>
      <c r="AT94" s="1653" t="n"/>
      <c r="AU94" s="1649" t="n"/>
      <c r="AV94" s="1648" t="n"/>
      <c r="AW94" s="1653" t="n"/>
      <c r="AX94" s="1650" t="n"/>
      <c r="AY94" s="1651" t="n"/>
      <c r="AZ94" s="1653" t="n"/>
      <c r="BA94" s="1649" t="n"/>
      <c r="BB94" s="1652" t="n"/>
      <c r="BC94" s="1653" t="n"/>
      <c r="BD94" s="1650" t="n"/>
      <c r="BE94" s="1652" t="n"/>
      <c r="BF94" s="1653" t="n">
        <v>8</v>
      </c>
      <c r="BG94" s="1649" t="n"/>
      <c r="BH94" s="1652" t="n">
        <v>108</v>
      </c>
      <c r="BI94" s="1653" t="n">
        <v>8</v>
      </c>
      <c r="BJ94" s="1650" t="n">
        <v>3</v>
      </c>
      <c r="BK94" s="1652" t="n"/>
      <c r="BL94" s="1653" t="n"/>
      <c r="BM94" s="1678" t="n"/>
      <c r="BN94" s="843" t="n"/>
      <c r="BO94" s="1722" t="n"/>
      <c r="BP94" s="1681" t="n"/>
      <c r="BQ94" s="1723">
        <f>AO94+AR94+AU94+AX94+BA94+BD94+BG94+BJ94+BM94+BP94</f>
        <v/>
      </c>
      <c r="BR94" s="1682" t="n"/>
      <c r="BS94" s="1583">
        <f>Z94*0.22</f>
        <v/>
      </c>
      <c r="BT94" s="2" t="n"/>
      <c r="BU94" s="2" t="n"/>
      <c r="BV94" s="2" t="n"/>
    </row>
    <row r="95">
      <c r="A95" s="385" t="inlineStr">
        <is>
          <t>2.8.2</t>
        </is>
      </c>
      <c r="B95" s="190" t="n"/>
      <c r="C95" s="313" t="inlineStr">
        <is>
          <t>Логистика</t>
        </is>
      </c>
      <c r="D95" s="291" t="n"/>
      <c r="E95" s="291" t="n"/>
      <c r="F95" s="291" t="n"/>
      <c r="G95" s="291" t="n"/>
      <c r="H95" s="291" t="n"/>
      <c r="I95" s="291" t="n"/>
      <c r="J95" s="291" t="n"/>
      <c r="K95" s="291" t="n"/>
      <c r="L95" s="291" t="n"/>
      <c r="M95" s="291" t="n"/>
      <c r="N95" s="291" t="n"/>
      <c r="O95" s="291" t="n"/>
      <c r="P95" s="291" t="n"/>
      <c r="Q95" s="291" t="n"/>
      <c r="R95" s="289" t="n"/>
      <c r="S95" s="10" t="n"/>
      <c r="T95" s="316" t="n"/>
      <c r="U95" s="190" t="n"/>
      <c r="V95" s="316" t="n">
        <v>3</v>
      </c>
      <c r="W95" s="190" t="n"/>
      <c r="X95" s="365" t="n">
        <v>108</v>
      </c>
      <c r="Y95" s="173" t="n"/>
      <c r="Z95" s="1672" t="n">
        <v>54</v>
      </c>
      <c r="AA95" s="1673" t="n"/>
      <c r="AB95" s="272">
        <f>AL95+AN95+AQ95+AT95+AW95+AZ95+BC95+BF95+BI95+BL95+BO95</f>
        <v/>
      </c>
      <c r="AC95" s="273" t="n"/>
      <c r="AD95" s="1674" t="n">
        <v>8</v>
      </c>
      <c r="AE95" s="169" t="n"/>
      <c r="AF95" s="454" t="n"/>
      <c r="AG95" s="169" t="n"/>
      <c r="AH95" s="318" t="n">
        <v>4</v>
      </c>
      <c r="AI95" s="169" t="n"/>
      <c r="AJ95" s="368" t="n"/>
      <c r="AK95" s="190" t="n"/>
      <c r="AL95" s="1675" t="n"/>
      <c r="AM95" s="1510" t="n"/>
      <c r="AN95" s="1806" t="n"/>
      <c r="AO95" s="1675" t="n"/>
      <c r="AP95" s="1510" t="n"/>
      <c r="AQ95" s="1806" t="n">
        <v>2</v>
      </c>
      <c r="AR95" s="1676" t="n"/>
      <c r="AS95" s="1511" t="n">
        <v>108</v>
      </c>
      <c r="AT95" s="1806" t="n">
        <v>10</v>
      </c>
      <c r="AU95" s="1675" t="n">
        <v>3</v>
      </c>
      <c r="AV95" s="1510" t="n"/>
      <c r="AW95" s="1806" t="n"/>
      <c r="AX95" s="1676" t="n"/>
      <c r="AY95" s="187" t="n"/>
      <c r="AZ95" s="1677" t="n"/>
      <c r="BA95" s="188" t="n"/>
      <c r="BB95" s="128" t="n"/>
      <c r="BC95" s="1677" t="n"/>
      <c r="BD95" s="189" t="n"/>
      <c r="BE95" s="128" t="n"/>
      <c r="BF95" s="1677" t="n"/>
      <c r="BG95" s="188" t="n"/>
      <c r="BH95" s="128" t="n"/>
      <c r="BI95" s="1677" t="n"/>
      <c r="BJ95" s="189" t="n"/>
      <c r="BK95" s="128" t="n"/>
      <c r="BL95" s="1677" t="n"/>
      <c r="BM95" s="1603" t="n"/>
      <c r="BN95" s="1604" t="n"/>
      <c r="BO95" s="1599" t="n"/>
      <c r="BP95" s="1601" t="n"/>
      <c r="BQ95" s="283">
        <f>AO95+AR95+AU95+AX95+BA95+BD95+BG95+BJ95+BM95+BP95</f>
        <v/>
      </c>
      <c r="BR95" s="1606" t="inlineStr">
        <is>
          <t>ЭТиМ</t>
        </is>
      </c>
      <c r="BS95" s="1607">
        <f>Z95*0.22</f>
        <v/>
      </c>
      <c r="BT95" s="2" t="n"/>
      <c r="BU95" s="2" t="n"/>
      <c r="BV95" s="2" t="n"/>
    </row>
    <row r="96">
      <c r="A96" s="1730" t="inlineStr">
        <is>
          <t>2.8.3</t>
        </is>
      </c>
      <c r="B96" s="289" t="n"/>
      <c r="C96" s="1684" t="inlineStr">
        <is>
          <t>Ценообразование</t>
        </is>
      </c>
      <c r="D96" s="266" t="n"/>
      <c r="E96" s="266" t="n"/>
      <c r="F96" s="266" t="n"/>
      <c r="G96" s="266" t="n"/>
      <c r="H96" s="266" t="n"/>
      <c r="I96" s="266" t="n"/>
      <c r="J96" s="266" t="n"/>
      <c r="K96" s="266" t="n"/>
      <c r="L96" s="266" t="n"/>
      <c r="M96" s="266" t="n"/>
      <c r="N96" s="266" t="n"/>
      <c r="O96" s="266" t="n"/>
      <c r="P96" s="266" t="n"/>
      <c r="Q96" s="266" t="n"/>
      <c r="R96" s="269" t="n"/>
      <c r="S96" s="1685" t="n"/>
      <c r="T96" s="1646" t="n"/>
      <c r="U96" s="269" t="n"/>
      <c r="V96" s="1640" t="n">
        <v>7</v>
      </c>
      <c r="W96" s="269" t="n"/>
      <c r="X96" s="1641" t="n">
        <v>108</v>
      </c>
      <c r="Y96" s="273" t="n"/>
      <c r="Z96" s="1642" t="n">
        <v>72</v>
      </c>
      <c r="AA96" s="1634" t="n"/>
      <c r="AB96" s="1643">
        <f>AL96+AN96+AQ96+AT96+AW96+AZ96+BC96+BF96+BI96+BL96+BO96</f>
        <v/>
      </c>
      <c r="AC96" s="273" t="n"/>
      <c r="AD96" s="1644" t="n">
        <v>8</v>
      </c>
      <c r="AE96" s="264" t="n"/>
      <c r="AF96" s="1790" t="n"/>
      <c r="AG96" s="264" t="n"/>
      <c r="AH96" s="1645" t="n">
        <v>8</v>
      </c>
      <c r="AI96" s="264" t="n"/>
      <c r="AJ96" s="1669" t="n"/>
      <c r="AK96" s="269" t="n"/>
      <c r="AL96" s="1649" t="n"/>
      <c r="AM96" s="1648" t="n"/>
      <c r="AN96" s="1653" t="n"/>
      <c r="AO96" s="1649" t="n"/>
      <c r="AP96" s="1648" t="n"/>
      <c r="AQ96" s="1653" t="n"/>
      <c r="AR96" s="1650" t="n"/>
      <c r="AS96" s="1651" t="n"/>
      <c r="AT96" s="1653" t="n"/>
      <c r="AU96" s="1649" t="n"/>
      <c r="AV96" s="1648" t="n"/>
      <c r="AW96" s="1653" t="n"/>
      <c r="AX96" s="1650" t="n"/>
      <c r="AY96" s="1651" t="n"/>
      <c r="AZ96" s="1653" t="n"/>
      <c r="BA96" s="1649" t="n"/>
      <c r="BB96" s="1652" t="n"/>
      <c r="BC96" s="1653" t="n">
        <v>10</v>
      </c>
      <c r="BD96" s="1650" t="n"/>
      <c r="BE96" s="1652" t="n">
        <v>108</v>
      </c>
      <c r="BF96" s="1653" t="n">
        <v>6</v>
      </c>
      <c r="BG96" s="1649" t="n">
        <v>3</v>
      </c>
      <c r="BH96" s="1652" t="n"/>
      <c r="BI96" s="1653" t="n"/>
      <c r="BJ96" s="1650" t="n"/>
      <c r="BK96" s="1652" t="n"/>
      <c r="BL96" s="1653" t="n"/>
      <c r="BM96" s="1773" t="n"/>
      <c r="BN96" s="1579" t="n"/>
      <c r="BO96" s="1571" t="n"/>
      <c r="BP96" s="1577" t="n"/>
      <c r="BQ96" s="1723">
        <f>AO96+AR96+AU96+AX96+BA96+BD96+BG96+BJ96+BM96+BP96</f>
        <v/>
      </c>
      <c r="BR96" s="1775" t="n"/>
      <c r="BS96" s="1583">
        <f>Z96*0.22</f>
        <v/>
      </c>
      <c r="BT96" s="2" t="n"/>
      <c r="BU96" s="2" t="n"/>
      <c r="BV96" s="2" t="n"/>
    </row>
    <row r="97">
      <c r="A97" s="1659" t="inlineStr">
        <is>
          <t>2.9</t>
        </is>
      </c>
      <c r="B97" s="289" t="n"/>
      <c r="C97" s="1724" t="inlineStr">
        <is>
          <t>Модуль "Управление бизнесом"</t>
        </is>
      </c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190" t="n"/>
      <c r="S97" s="1725" t="n"/>
      <c r="T97" s="1712" t="n"/>
      <c r="U97" s="190" t="n"/>
      <c r="V97" s="1713" t="n"/>
      <c r="W97" s="190" t="n"/>
      <c r="X97" s="1714" t="n"/>
      <c r="Y97" s="173" t="n"/>
      <c r="Z97" s="1715" t="n"/>
      <c r="AA97" s="1673" t="n"/>
      <c r="AB97" s="1643" t="n"/>
      <c r="AC97" s="273" t="n"/>
      <c r="AD97" s="1717" t="n"/>
      <c r="AE97" s="169" t="n"/>
      <c r="AF97" s="1798" t="n"/>
      <c r="AG97" s="169" t="n"/>
      <c r="AH97" s="1718" t="n"/>
      <c r="AI97" s="169" t="n"/>
      <c r="AJ97" s="1719" t="n"/>
      <c r="AK97" s="190" t="n"/>
      <c r="AL97" s="1678" t="n"/>
      <c r="AM97" s="1679" t="n"/>
      <c r="AN97" s="1722" t="n"/>
      <c r="AO97" s="1678" t="n"/>
      <c r="AP97" s="1679" t="n"/>
      <c r="AQ97" s="1722" t="n"/>
      <c r="AR97" s="1720" t="n"/>
      <c r="AS97" s="1721" t="n"/>
      <c r="AT97" s="1722" t="n"/>
      <c r="AU97" s="1678" t="n"/>
      <c r="AV97" s="1679" t="n"/>
      <c r="AW97" s="1722" t="n"/>
      <c r="AX97" s="1720" t="n"/>
      <c r="AY97" s="1721" t="n"/>
      <c r="AZ97" s="1722" t="n"/>
      <c r="BA97" s="1678" t="n"/>
      <c r="BB97" s="843" t="n"/>
      <c r="BC97" s="1722" t="n"/>
      <c r="BD97" s="1720" t="n"/>
      <c r="BE97" s="843" t="n"/>
      <c r="BF97" s="1722" t="n"/>
      <c r="BG97" s="1678" t="n"/>
      <c r="BH97" s="843" t="n"/>
      <c r="BI97" s="1722" t="n"/>
      <c r="BJ97" s="1720" t="n"/>
      <c r="BK97" s="843" t="n"/>
      <c r="BL97" s="1571" t="n"/>
      <c r="BM97" s="1773" t="n"/>
      <c r="BN97" s="1579" t="n"/>
      <c r="BO97" s="1571" t="n"/>
      <c r="BP97" s="1580" t="n"/>
      <c r="BQ97" s="1723" t="n"/>
      <c r="BR97" s="1775" t="n"/>
      <c r="BS97" s="1583">
        <f>Z97*0.22</f>
        <v/>
      </c>
      <c r="BT97" s="2" t="n"/>
      <c r="BU97" s="2" t="n"/>
      <c r="BV97" s="2" t="n"/>
    </row>
    <row r="98">
      <c r="A98" s="1730" t="inlineStr">
        <is>
          <t>2.9.1</t>
        </is>
      </c>
      <c r="B98" s="289" t="n"/>
      <c r="C98" s="1731" t="inlineStr">
        <is>
          <t>Создание стартап-проектов</t>
        </is>
      </c>
      <c r="D98" s="291" t="n"/>
      <c r="E98" s="291" t="n"/>
      <c r="F98" s="291" t="n"/>
      <c r="G98" s="291" t="n"/>
      <c r="H98" s="291" t="n"/>
      <c r="I98" s="291" t="n"/>
      <c r="J98" s="291" t="n"/>
      <c r="K98" s="291" t="n"/>
      <c r="L98" s="291" t="n"/>
      <c r="M98" s="291" t="n"/>
      <c r="N98" s="291" t="n"/>
      <c r="O98" s="291" t="n"/>
      <c r="P98" s="291" t="n"/>
      <c r="Q98" s="291" t="n"/>
      <c r="R98" s="289" t="n"/>
      <c r="S98" s="1803" t="n"/>
      <c r="T98" s="1646" t="n"/>
      <c r="U98" s="269" t="n"/>
      <c r="V98" s="1640" t="n">
        <v>6</v>
      </c>
      <c r="W98" s="269" t="n"/>
      <c r="X98" s="1641" t="n">
        <v>108</v>
      </c>
      <c r="Y98" s="273" t="n"/>
      <c r="Z98" s="1642" t="n">
        <v>72</v>
      </c>
      <c r="AA98" s="1634" t="n"/>
      <c r="AB98" s="1643">
        <f>AL98+AN98+AQ98+AT98+AW98+AZ98+BC98+BF98+BI98+BL98+BO98</f>
        <v/>
      </c>
      <c r="AC98" s="273" t="n"/>
      <c r="AD98" s="1644" t="n">
        <v>8</v>
      </c>
      <c r="AE98" s="264" t="n"/>
      <c r="AF98" s="1790" t="n"/>
      <c r="AG98" s="264" t="n"/>
      <c r="AH98" s="1645" t="n">
        <v>8</v>
      </c>
      <c r="AI98" s="264" t="n"/>
      <c r="AJ98" s="1669" t="n"/>
      <c r="AK98" s="269" t="n"/>
      <c r="AL98" s="1649" t="n"/>
      <c r="AM98" s="1648" t="n"/>
      <c r="AN98" s="1653" t="n"/>
      <c r="AO98" s="1649" t="n"/>
      <c r="AP98" s="1648" t="n"/>
      <c r="AQ98" s="1653" t="n"/>
      <c r="AR98" s="1650" t="n"/>
      <c r="AS98" s="1651" t="n"/>
      <c r="AT98" s="1653" t="n"/>
      <c r="AU98" s="1649" t="n"/>
      <c r="AV98" s="1648" t="n"/>
      <c r="AW98" s="1653" t="n"/>
      <c r="AX98" s="1650" t="n"/>
      <c r="AY98" s="1651" t="n"/>
      <c r="AZ98" s="1653" t="n">
        <v>2</v>
      </c>
      <c r="BA98" s="1649" t="n"/>
      <c r="BB98" s="1652" t="n">
        <v>108</v>
      </c>
      <c r="BC98" s="1653" t="n">
        <v>14</v>
      </c>
      <c r="BD98" s="1650" t="n">
        <v>3</v>
      </c>
      <c r="BE98" s="1652" t="n"/>
      <c r="BF98" s="1653" t="n"/>
      <c r="BG98" s="1649" t="n"/>
      <c r="BH98" s="1652" t="n"/>
      <c r="BI98" s="1653" t="n"/>
      <c r="BJ98" s="1650" t="n"/>
      <c r="BK98" s="1652" t="n"/>
      <c r="BL98" s="1571" t="n"/>
      <c r="BM98" s="1773" t="n"/>
      <c r="BN98" s="1579" t="n"/>
      <c r="BO98" s="1571" t="n"/>
      <c r="BP98" s="1580" t="n"/>
      <c r="BQ98" s="1723">
        <f>AO98+AR98+AU98+AX98+BA98+BD98+BG98+BJ98+BM98+BP98</f>
        <v/>
      </c>
      <c r="BR98" s="1775" t="n"/>
      <c r="BS98" s="1583">
        <f>Z98*0.22</f>
        <v/>
      </c>
      <c r="BT98" s="2" t="n"/>
      <c r="BU98" s="2" t="n"/>
      <c r="BV98" s="2" t="n"/>
    </row>
    <row r="99">
      <c r="A99" s="1732" t="inlineStr">
        <is>
          <t>2.9.2</t>
        </is>
      </c>
      <c r="B99" s="269" t="n"/>
      <c r="C99" s="1731" t="inlineStr">
        <is>
          <t>Анализ данных</t>
        </is>
      </c>
      <c r="D99" s="291" t="n"/>
      <c r="E99" s="291" t="n"/>
      <c r="F99" s="291" t="n"/>
      <c r="G99" s="291" t="n"/>
      <c r="H99" s="291" t="n"/>
      <c r="I99" s="291" t="n"/>
      <c r="J99" s="291" t="n"/>
      <c r="K99" s="291" t="n"/>
      <c r="L99" s="291" t="n"/>
      <c r="M99" s="291" t="n"/>
      <c r="N99" s="291" t="n"/>
      <c r="O99" s="291" t="n"/>
      <c r="P99" s="291" t="n"/>
      <c r="Q99" s="291" t="n"/>
      <c r="R99" s="289" t="n"/>
      <c r="S99" s="1006" t="n"/>
      <c r="T99" s="1712" t="n"/>
      <c r="U99" s="190" t="n"/>
      <c r="V99" s="1713" t="n">
        <v>9</v>
      </c>
      <c r="W99" s="190" t="n"/>
      <c r="X99" s="1714" t="n">
        <v>96</v>
      </c>
      <c r="Y99" s="173" t="n"/>
      <c r="Z99" s="1715" t="n">
        <v>54</v>
      </c>
      <c r="AA99" s="1673" t="n"/>
      <c r="AB99" s="1643">
        <f>AL99+AN99+AQ99+AT99+AW99+AZ99+BC99+BF99+BI99+BL99+BO99</f>
        <v/>
      </c>
      <c r="AC99" s="273" t="n"/>
      <c r="AD99" s="1717" t="n">
        <v>8</v>
      </c>
      <c r="AE99" s="169" t="n"/>
      <c r="AF99" s="1798" t="n">
        <v>4</v>
      </c>
      <c r="AG99" s="169" t="n"/>
      <c r="AH99" s="1718" t="n"/>
      <c r="AI99" s="169" t="n"/>
      <c r="AJ99" s="1719" t="n"/>
      <c r="AK99" s="190" t="n"/>
      <c r="AL99" s="1678" t="n"/>
      <c r="AM99" s="1679" t="n"/>
      <c r="AN99" s="1722" t="n"/>
      <c r="AO99" s="1678" t="n"/>
      <c r="AP99" s="1679" t="n"/>
      <c r="AQ99" s="1722" t="n"/>
      <c r="AR99" s="1720" t="n"/>
      <c r="AS99" s="1721" t="n"/>
      <c r="AT99" s="1722" t="n"/>
      <c r="AU99" s="1678" t="n"/>
      <c r="AV99" s="1679" t="n"/>
      <c r="AW99" s="1722" t="n"/>
      <c r="AX99" s="1720" t="n"/>
      <c r="AY99" s="1721" t="n"/>
      <c r="AZ99" s="1722" t="n"/>
      <c r="BA99" s="1678" t="n"/>
      <c r="BB99" s="843" t="n"/>
      <c r="BC99" s="1722" t="n"/>
      <c r="BD99" s="1720" t="n"/>
      <c r="BE99" s="843" t="n"/>
      <c r="BF99" s="1722" t="n"/>
      <c r="BG99" s="1678" t="n"/>
      <c r="BH99" s="843" t="n"/>
      <c r="BI99" s="1722" t="n">
        <v>4</v>
      </c>
      <c r="BJ99" s="1720" t="n"/>
      <c r="BK99" s="843" t="n">
        <v>96</v>
      </c>
      <c r="BL99" s="1722" t="n">
        <v>8</v>
      </c>
      <c r="BM99" s="1773" t="n">
        <v>3</v>
      </c>
      <c r="BN99" s="1579" t="n"/>
      <c r="BO99" s="1571" t="n"/>
      <c r="BP99" s="1580" t="n"/>
      <c r="BQ99" s="1723">
        <f>AO99+AR99+AU99+AX99+BA99+BD99+BG99+BJ99+BM99+BP99</f>
        <v/>
      </c>
      <c r="BR99" s="1775" t="n"/>
      <c r="BS99" s="1583">
        <f>Z99*0.22</f>
        <v/>
      </c>
      <c r="BT99" s="2" t="n"/>
      <c r="BU99" s="2" t="n"/>
      <c r="BV99" s="2" t="n"/>
    </row>
    <row r="100">
      <c r="A100" s="1732" t="inlineStr">
        <is>
          <t>2.9.3</t>
        </is>
      </c>
      <c r="B100" s="269" t="n"/>
      <c r="C100" s="1684" t="inlineStr">
        <is>
          <t>Биржевая деятельность. Фондовый рынок</t>
        </is>
      </c>
      <c r="D100" s="266" t="n"/>
      <c r="E100" s="266" t="n"/>
      <c r="F100" s="266" t="n"/>
      <c r="G100" s="266" t="n"/>
      <c r="H100" s="266" t="n"/>
      <c r="I100" s="266" t="n"/>
      <c r="J100" s="266" t="n"/>
      <c r="K100" s="266" t="n"/>
      <c r="L100" s="266" t="n"/>
      <c r="M100" s="266" t="n"/>
      <c r="N100" s="266" t="n"/>
      <c r="O100" s="266" t="n"/>
      <c r="P100" s="266" t="n"/>
      <c r="Q100" s="266" t="n"/>
      <c r="R100" s="269" t="n"/>
      <c r="S100" s="1685" t="n"/>
      <c r="T100" s="1646" t="n"/>
      <c r="U100" s="269" t="n"/>
      <c r="V100" s="1640" t="n">
        <v>10</v>
      </c>
      <c r="W100" s="269" t="n"/>
      <c r="X100" s="1641" t="n">
        <v>96</v>
      </c>
      <c r="Y100" s="273" t="n"/>
      <c r="Z100" s="1642" t="n">
        <v>54</v>
      </c>
      <c r="AA100" s="1634" t="n"/>
      <c r="AB100" s="1643">
        <f>AL100+AN100+AQ100+AT100+AW100+AZ100+BC100+BF100+BI100+BL100+BO100</f>
        <v/>
      </c>
      <c r="AC100" s="273" t="n"/>
      <c r="AD100" s="1644" t="n">
        <v>8</v>
      </c>
      <c r="AE100" s="264" t="n"/>
      <c r="AF100" s="1790" t="n"/>
      <c r="AG100" s="264" t="n"/>
      <c r="AH100" s="1645" t="n">
        <v>6</v>
      </c>
      <c r="AI100" s="264" t="n"/>
      <c r="AJ100" s="1669" t="n"/>
      <c r="AK100" s="269" t="n"/>
      <c r="AL100" s="1649" t="n"/>
      <c r="AM100" s="1648" t="n"/>
      <c r="AN100" s="1653" t="n"/>
      <c r="AO100" s="1649" t="n"/>
      <c r="AP100" s="1648" t="n"/>
      <c r="AQ100" s="1653" t="n"/>
      <c r="AR100" s="1650" t="n"/>
      <c r="AS100" s="1651" t="n"/>
      <c r="AT100" s="1653" t="n"/>
      <c r="AU100" s="1649" t="n"/>
      <c r="AV100" s="1648" t="n"/>
      <c r="AW100" s="1653" t="n"/>
      <c r="AX100" s="1650" t="n"/>
      <c r="AY100" s="1651" t="n"/>
      <c r="AZ100" s="1653" t="n"/>
      <c r="BA100" s="1649" t="n"/>
      <c r="BB100" s="1652" t="n"/>
      <c r="BC100" s="1653" t="n"/>
      <c r="BD100" s="1650" t="n"/>
      <c r="BE100" s="1652" t="n"/>
      <c r="BF100" s="1653" t="n"/>
      <c r="BG100" s="1649" t="n"/>
      <c r="BH100" s="1652" t="n"/>
      <c r="BI100" s="1653" t="n"/>
      <c r="BJ100" s="1650" t="n"/>
      <c r="BK100" s="1652" t="n"/>
      <c r="BL100" s="1653" t="n">
        <v>4</v>
      </c>
      <c r="BM100" s="1773" t="n"/>
      <c r="BN100" s="1579" t="n">
        <v>96</v>
      </c>
      <c r="BO100" s="1571" t="n">
        <v>10</v>
      </c>
      <c r="BP100" s="1580" t="n">
        <v>3</v>
      </c>
      <c r="BQ100" s="1723">
        <f>AO100+AR100+AU100+AX100+BA100+BD100+BG100+BJ100+BM100+BP100</f>
        <v/>
      </c>
      <c r="BR100" s="1807" t="n"/>
      <c r="BS100" s="1583">
        <f>Z100*0.22</f>
        <v/>
      </c>
      <c r="BT100" s="2" t="n"/>
      <c r="BU100" s="2" t="n"/>
      <c r="BV100" s="2" t="n"/>
    </row>
    <row r="101">
      <c r="A101" s="1683" t="inlineStr">
        <is>
          <t>2.9.4</t>
        </is>
      </c>
      <c r="B101" s="190" t="n"/>
      <c r="C101" s="1684" t="inlineStr">
        <is>
          <t>Организация предпринимательской деятельности</t>
        </is>
      </c>
      <c r="D101" s="266" t="n"/>
      <c r="E101" s="266" t="n"/>
      <c r="F101" s="266" t="n"/>
      <c r="G101" s="266" t="n"/>
      <c r="H101" s="266" t="n"/>
      <c r="I101" s="266" t="n"/>
      <c r="J101" s="266" t="n"/>
      <c r="K101" s="266" t="n"/>
      <c r="L101" s="266" t="n"/>
      <c r="M101" s="266" t="n"/>
      <c r="N101" s="266" t="n"/>
      <c r="O101" s="266" t="n"/>
      <c r="P101" s="266" t="n"/>
      <c r="Q101" s="266" t="n"/>
      <c r="R101" s="269" t="n"/>
      <c r="S101" s="1685" t="n"/>
      <c r="T101" s="1640" t="n"/>
      <c r="U101" s="269" t="n"/>
      <c r="V101" s="1640" t="n">
        <v>9</v>
      </c>
      <c r="W101" s="269" t="n"/>
      <c r="X101" s="1641" t="n">
        <v>108</v>
      </c>
      <c r="Y101" s="273" t="n"/>
      <c r="Z101" s="1642" t="n">
        <v>72</v>
      </c>
      <c r="AA101" s="1634" t="n"/>
      <c r="AB101" s="1643">
        <f>AL101+AN101+AQ101+AT101+AW101+AZ101+BC101+BF101+BI101+BL101+BO101</f>
        <v/>
      </c>
      <c r="AC101" s="273" t="n"/>
      <c r="AD101" s="1808" t="n">
        <v>10</v>
      </c>
      <c r="AE101" s="266" t="n"/>
      <c r="AF101" s="1790" t="n"/>
      <c r="AG101" s="264" t="n"/>
      <c r="AH101" s="1645" t="n">
        <v>8</v>
      </c>
      <c r="AI101" s="264" t="n"/>
      <c r="AJ101" s="1646" t="n"/>
      <c r="AK101" s="269" t="n"/>
      <c r="AL101" s="1647" t="n"/>
      <c r="AM101" s="1648" t="n"/>
      <c r="AN101" s="1653" t="n"/>
      <c r="AO101" s="1649" t="n"/>
      <c r="AP101" s="1648" t="n"/>
      <c r="AQ101" s="1652" t="n"/>
      <c r="AR101" s="1670" t="n"/>
      <c r="AS101" s="1651" t="n"/>
      <c r="AT101" s="1653" t="n"/>
      <c r="AU101" s="1649" t="n"/>
      <c r="AV101" s="1648" t="n"/>
      <c r="AW101" s="1653" t="n"/>
      <c r="AX101" s="1650" t="n"/>
      <c r="AY101" s="1651" t="n"/>
      <c r="AZ101" s="1652" t="n"/>
      <c r="BA101" s="1809" t="n"/>
      <c r="BB101" s="1652" t="n"/>
      <c r="BC101" s="1653" t="n"/>
      <c r="BD101" s="1670" t="n"/>
      <c r="BE101" s="1652" t="n"/>
      <c r="BF101" s="1653" t="n"/>
      <c r="BG101" s="1809" t="n"/>
      <c r="BH101" s="1652" t="n"/>
      <c r="BI101" s="1653" t="n">
        <v>4</v>
      </c>
      <c r="BJ101" s="1650" t="n"/>
      <c r="BK101" s="1652" t="n">
        <v>108</v>
      </c>
      <c r="BL101" s="1653" t="n">
        <v>14</v>
      </c>
      <c r="BM101" s="1773" t="n">
        <v>3</v>
      </c>
      <c r="BN101" s="1579" t="n"/>
      <c r="BO101" s="1571" t="n"/>
      <c r="BP101" s="1580" t="n"/>
      <c r="BQ101" s="1723">
        <f>AO101+AR101+AU101+AX101+BA101+BD101+BG101+BJ101+BM101+BP101</f>
        <v/>
      </c>
      <c r="BR101" s="1810" t="n"/>
      <c r="BS101" s="1583">
        <f>Z101*0.22</f>
        <v/>
      </c>
      <c r="BT101" s="2" t="n"/>
      <c r="BU101" s="2" t="n"/>
      <c r="BV101" s="2" t="n"/>
    </row>
    <row r="102">
      <c r="A102" s="1732" t="inlineStr">
        <is>
          <t>2.9.5</t>
        </is>
      </c>
      <c r="B102" s="269" t="n"/>
      <c r="C102" s="1684" t="inlineStr">
        <is>
          <t>Правовое обеспечение бизнеса</t>
        </is>
      </c>
      <c r="D102" s="266" t="n"/>
      <c r="E102" s="266" t="n"/>
      <c r="F102" s="266" t="n"/>
      <c r="G102" s="266" t="n"/>
      <c r="H102" s="266" t="n"/>
      <c r="I102" s="266" t="n"/>
      <c r="J102" s="266" t="n"/>
      <c r="K102" s="266" t="n"/>
      <c r="L102" s="266" t="n"/>
      <c r="M102" s="266" t="n"/>
      <c r="N102" s="266" t="n"/>
      <c r="O102" s="266" t="n"/>
      <c r="P102" s="266" t="n"/>
      <c r="Q102" s="266" t="n"/>
      <c r="R102" s="269" t="n"/>
      <c r="S102" s="1685" t="n"/>
      <c r="T102" s="1646" t="n">
        <v>10</v>
      </c>
      <c r="U102" s="269" t="n"/>
      <c r="V102" s="1640" t="n"/>
      <c r="W102" s="269" t="n"/>
      <c r="X102" s="1641" t="n">
        <v>108</v>
      </c>
      <c r="Y102" s="273" t="n"/>
      <c r="Z102" s="1642" t="n">
        <v>54</v>
      </c>
      <c r="AA102" s="1634" t="n"/>
      <c r="AB102" s="1643">
        <f>AL102+AN102+AQ102+AT102+AW102+AZ102+BC102+BF102+BI102+BL102+BO102</f>
        <v/>
      </c>
      <c r="AC102" s="273" t="n"/>
      <c r="AD102" s="1644" t="n">
        <v>10</v>
      </c>
      <c r="AE102" s="264" t="n"/>
      <c r="AF102" s="1790" t="n"/>
      <c r="AG102" s="264" t="n"/>
      <c r="AH102" s="1645" t="n">
        <v>6</v>
      </c>
      <c r="AI102" s="264" t="n"/>
      <c r="AJ102" s="1669" t="n"/>
      <c r="AK102" s="269" t="n"/>
      <c r="AL102" s="1649" t="n"/>
      <c r="AM102" s="1648" t="n"/>
      <c r="AN102" s="1653" t="n"/>
      <c r="AO102" s="1649" t="n"/>
      <c r="AP102" s="1648" t="n"/>
      <c r="AQ102" s="1653" t="n"/>
      <c r="AR102" s="1650" t="n"/>
      <c r="AS102" s="1651" t="n"/>
      <c r="AT102" s="1653" t="n"/>
      <c r="AU102" s="1649" t="n"/>
      <c r="AV102" s="1648" t="n"/>
      <c r="AW102" s="1653" t="n"/>
      <c r="AX102" s="1650" t="n"/>
      <c r="AY102" s="1651" t="n"/>
      <c r="AZ102" s="1653" t="n"/>
      <c r="BA102" s="1649" t="n"/>
      <c r="BB102" s="1652" t="n"/>
      <c r="BC102" s="1653" t="n"/>
      <c r="BD102" s="1650" t="n"/>
      <c r="BE102" s="1652" t="n"/>
      <c r="BF102" s="1653" t="n"/>
      <c r="BG102" s="1649" t="n"/>
      <c r="BH102" s="1652" t="n"/>
      <c r="BI102" s="1653" t="n"/>
      <c r="BJ102" s="1650" t="n"/>
      <c r="BK102" s="1652" t="n"/>
      <c r="BL102" s="1653" t="n">
        <v>2</v>
      </c>
      <c r="BM102" s="1649" t="n"/>
      <c r="BN102" s="1652" t="n">
        <v>108</v>
      </c>
      <c r="BO102" s="1653" t="n">
        <v>14</v>
      </c>
      <c r="BP102" s="1670" t="n">
        <v>3</v>
      </c>
      <c r="BQ102" s="1723">
        <f>AO102+AR102+AU102+AX102+BA102+BD102+BG102+BJ102+BM102+BP102</f>
        <v/>
      </c>
      <c r="BR102" s="1807" t="n"/>
      <c r="BS102" s="1583">
        <f>Z102*0.22</f>
        <v/>
      </c>
      <c r="BT102" s="2" t="n"/>
      <c r="BU102" s="2" t="n"/>
      <c r="BV102" s="2" t="n"/>
    </row>
    <row r="103">
      <c r="A103" s="1811" t="inlineStr">
        <is>
          <t>Профилизация "Экономика и управление в лесном комплексе"</t>
        </is>
      </c>
      <c r="B103" s="201" t="n"/>
      <c r="C103" s="201" t="n"/>
      <c r="D103" s="201" t="n"/>
      <c r="E103" s="201" t="n"/>
      <c r="F103" s="201" t="n"/>
      <c r="G103" s="201" t="n"/>
      <c r="H103" s="201" t="n"/>
      <c r="I103" s="201" t="n"/>
      <c r="J103" s="201" t="n"/>
      <c r="K103" s="201" t="n"/>
      <c r="L103" s="201" t="n"/>
      <c r="M103" s="201" t="n"/>
      <c r="N103" s="201" t="n"/>
      <c r="O103" s="201" t="n"/>
      <c r="P103" s="201" t="n"/>
      <c r="Q103" s="201" t="n"/>
      <c r="R103" s="333" t="n"/>
      <c r="S103" s="1812" t="n"/>
      <c r="T103" s="1813" t="n"/>
      <c r="U103" s="333" t="n"/>
      <c r="V103" s="1814" t="n"/>
      <c r="W103" s="333" t="n"/>
      <c r="X103" s="1815" t="n"/>
      <c r="Y103" s="337" t="n"/>
      <c r="Z103" s="1816" t="n"/>
      <c r="AA103" s="1704" t="n"/>
      <c r="AB103" s="1797" t="n"/>
      <c r="AC103" s="337" t="n"/>
      <c r="AD103" s="1817" t="n"/>
      <c r="AE103" s="200" t="n"/>
      <c r="AF103" s="1818" t="n"/>
      <c r="AG103" s="200" t="n"/>
      <c r="AH103" s="1581" t="n"/>
      <c r="AI103" s="200" t="n"/>
      <c r="AJ103" s="1819" t="n"/>
      <c r="AK103" s="333" t="n"/>
      <c r="AL103" s="1773" t="n"/>
      <c r="AM103" s="1573" t="n"/>
      <c r="AN103" s="1571" t="n"/>
      <c r="AO103" s="1773" t="n"/>
      <c r="AP103" s="1573" t="n"/>
      <c r="AQ103" s="1571" t="n"/>
      <c r="AR103" s="1580" t="n"/>
      <c r="AS103" s="1574" t="n"/>
      <c r="AT103" s="1571" t="n"/>
      <c r="AU103" s="1773" t="n"/>
      <c r="AV103" s="1573" t="n"/>
      <c r="AW103" s="1571" t="n"/>
      <c r="AX103" s="1580" t="n"/>
      <c r="AY103" s="1574" t="n"/>
      <c r="AZ103" s="1571" t="n"/>
      <c r="BA103" s="1773" t="n"/>
      <c r="BB103" s="1579" t="n"/>
      <c r="BC103" s="1571" t="n"/>
      <c r="BD103" s="1580" t="n"/>
      <c r="BE103" s="1579" t="n"/>
      <c r="BF103" s="1571" t="n"/>
      <c r="BG103" s="1773" t="n"/>
      <c r="BH103" s="1579" t="n"/>
      <c r="BI103" s="1571" t="n"/>
      <c r="BJ103" s="1580" t="n"/>
      <c r="BK103" s="1579" t="n"/>
      <c r="BL103" s="1571" t="n"/>
      <c r="BM103" s="1678" t="n"/>
      <c r="BN103" s="843" t="n"/>
      <c r="BO103" s="1722" t="n"/>
      <c r="BP103" s="1681" t="n"/>
      <c r="BQ103" s="1799" t="n"/>
      <c r="BR103" s="1820" t="n"/>
      <c r="BS103" s="1583">
        <f>Z103*0.22</f>
        <v/>
      </c>
      <c r="BT103" s="2" t="n"/>
      <c r="BU103" s="2" t="n"/>
      <c r="BV103" s="2" t="n"/>
    </row>
    <row r="104">
      <c r="A104" s="1821" t="inlineStr">
        <is>
          <t>2.10</t>
        </is>
      </c>
      <c r="B104" s="269" t="n"/>
      <c r="C104" s="1660" t="inlineStr">
        <is>
          <t>Модуль "Организация технологических процессов в лесном комплексе"</t>
        </is>
      </c>
      <c r="D104" s="266" t="n"/>
      <c r="E104" s="266" t="n"/>
      <c r="F104" s="266" t="n"/>
      <c r="G104" s="266" t="n"/>
      <c r="H104" s="266" t="n"/>
      <c r="I104" s="266" t="n"/>
      <c r="J104" s="266" t="n"/>
      <c r="K104" s="266" t="n"/>
      <c r="L104" s="266" t="n"/>
      <c r="M104" s="266" t="n"/>
      <c r="N104" s="266" t="n"/>
      <c r="O104" s="266" t="n"/>
      <c r="P104" s="266" t="n"/>
      <c r="Q104" s="266" t="n"/>
      <c r="R104" s="269" t="n"/>
      <c r="S104" s="1725" t="n"/>
      <c r="T104" s="1712" t="n"/>
      <c r="U104" s="190" t="n"/>
      <c r="V104" s="1713" t="n"/>
      <c r="W104" s="190" t="n"/>
      <c r="X104" s="1714" t="n"/>
      <c r="Y104" s="173" t="n"/>
      <c r="Z104" s="1715" t="n"/>
      <c r="AA104" s="1673" t="n"/>
      <c r="AB104" s="1643" t="n"/>
      <c r="AC104" s="273" t="n"/>
      <c r="AD104" s="1772" t="n"/>
      <c r="AE104" s="169" t="n"/>
      <c r="AF104" s="1798" t="n"/>
      <c r="AG104" s="169" t="n"/>
      <c r="AH104" s="1718" t="n"/>
      <c r="AI104" s="169" t="n"/>
      <c r="AJ104" s="1719" t="n"/>
      <c r="AK104" s="190" t="n"/>
      <c r="AL104" s="1678" t="n"/>
      <c r="AM104" s="1679" t="n"/>
      <c r="AN104" s="1722" t="n"/>
      <c r="AO104" s="1678" t="n"/>
      <c r="AP104" s="1679" t="n"/>
      <c r="AQ104" s="1722" t="n"/>
      <c r="AR104" s="1720" t="n"/>
      <c r="AS104" s="1721" t="n"/>
      <c r="AT104" s="1722" t="n"/>
      <c r="AU104" s="1678" t="n"/>
      <c r="AV104" s="1679" t="n"/>
      <c r="AW104" s="1722" t="n"/>
      <c r="AX104" s="1720" t="n"/>
      <c r="AY104" s="1721" t="n"/>
      <c r="AZ104" s="1722" t="n"/>
      <c r="BA104" s="1678" t="n"/>
      <c r="BB104" s="843" t="n"/>
      <c r="BC104" s="1722" t="n"/>
      <c r="BD104" s="1720" t="n"/>
      <c r="BE104" s="843" t="n"/>
      <c r="BF104" s="1722" t="n"/>
      <c r="BG104" s="1678" t="n"/>
      <c r="BH104" s="843" t="n"/>
      <c r="BI104" s="1722" t="n"/>
      <c r="BJ104" s="1720" t="n"/>
      <c r="BK104" s="843" t="n"/>
      <c r="BL104" s="1722" t="n"/>
      <c r="BM104" s="1649" t="n"/>
      <c r="BN104" s="1652" t="n"/>
      <c r="BO104" s="1653" t="n"/>
      <c r="BP104" s="1670" t="n"/>
      <c r="BQ104" s="1723" t="n"/>
      <c r="BR104" s="1807" t="n"/>
      <c r="BS104" s="1583">
        <f>Z104*0.22</f>
        <v/>
      </c>
      <c r="BT104" s="2" t="n"/>
      <c r="BU104" s="2" t="n"/>
      <c r="BV104" s="2" t="n"/>
    </row>
    <row r="105">
      <c r="A105" s="1822" t="inlineStr">
        <is>
          <t>2.10.1</t>
        </is>
      </c>
      <c r="B105" s="269" t="n"/>
      <c r="C105" s="347" t="inlineStr">
        <is>
          <t>Теоретические основы химии</t>
        </is>
      </c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190" t="n"/>
      <c r="S105" s="10" t="n"/>
      <c r="T105" s="280" t="n"/>
      <c r="U105" s="269" t="n"/>
      <c r="V105" s="268" t="n">
        <v>1</v>
      </c>
      <c r="W105" s="269" t="n"/>
      <c r="X105" s="310" t="n">
        <v>108</v>
      </c>
      <c r="Y105" s="273" t="n"/>
      <c r="Z105" s="1663" t="n">
        <v>72</v>
      </c>
      <c r="AA105" s="1634" t="n"/>
      <c r="AB105" s="272">
        <f>AL105+AN105+AQ105+AT105+AW105+AZ105+BC105+BF105+BI105+BL105+BO105</f>
        <v/>
      </c>
      <c r="AC105" s="273" t="n"/>
      <c r="AD105" s="271" t="n">
        <v>8</v>
      </c>
      <c r="AE105" s="264" t="n"/>
      <c r="AF105" s="274" t="n">
        <v>4</v>
      </c>
      <c r="AG105" s="264" t="n"/>
      <c r="AH105" s="252" t="n">
        <v>4</v>
      </c>
      <c r="AI105" s="264" t="n"/>
      <c r="AJ105" s="277" t="n"/>
      <c r="AK105" s="269" t="n"/>
      <c r="AL105" s="1664" t="n">
        <v>4</v>
      </c>
      <c r="AM105" s="1588" t="n">
        <v>108</v>
      </c>
      <c r="AN105" s="1586" t="n">
        <v>12</v>
      </c>
      <c r="AO105" s="1664" t="n">
        <v>3</v>
      </c>
      <c r="AP105" s="1588" t="n"/>
      <c r="AQ105" s="1586" t="n"/>
      <c r="AR105" s="1665" t="n"/>
      <c r="AS105" s="1666" t="n"/>
      <c r="AT105" s="1586" t="n"/>
      <c r="AU105" s="1664" t="n"/>
      <c r="AV105" s="1588" t="n"/>
      <c r="AW105" s="1586" t="n"/>
      <c r="AX105" s="1665" t="n"/>
      <c r="AY105" s="1602" t="n"/>
      <c r="AZ105" s="1599" t="n"/>
      <c r="BA105" s="1603" t="n"/>
      <c r="BB105" s="1604" t="n"/>
      <c r="BC105" s="1599" t="n"/>
      <c r="BD105" s="1605" t="n"/>
      <c r="BE105" s="1604" t="n"/>
      <c r="BF105" s="1599" t="n"/>
      <c r="BG105" s="1603" t="n"/>
      <c r="BH105" s="1604" t="n"/>
      <c r="BI105" s="1599" t="n"/>
      <c r="BJ105" s="1605" t="n"/>
      <c r="BK105" s="1604" t="n"/>
      <c r="BL105" s="1599" t="n"/>
      <c r="BM105" s="188" t="n"/>
      <c r="BN105" s="128" t="n"/>
      <c r="BO105" s="1677" t="n"/>
      <c r="BP105" s="1671" t="n"/>
      <c r="BQ105" s="283">
        <f>AO105+AR105+AU105+AX105+BA105+BD105+BG105+BJ105+BM105+BP105</f>
        <v/>
      </c>
      <c r="BR105" s="1823" t="inlineStr">
        <is>
          <t>ХТЭПиМЭТ</t>
        </is>
      </c>
      <c r="BS105" s="1607">
        <f>Z105*0.22</f>
        <v/>
      </c>
      <c r="BT105" s="2" t="n"/>
      <c r="BU105" s="2" t="n"/>
      <c r="BV105" s="2" t="n"/>
    </row>
    <row r="106">
      <c r="A106" s="1824" t="inlineStr">
        <is>
          <t>2.10.2</t>
        </is>
      </c>
      <c r="B106" s="190" t="n"/>
      <c r="C106" s="1825" t="inlineStr">
        <is>
          <t>Основы лесоустройства</t>
        </is>
      </c>
      <c r="D106" s="291" t="n"/>
      <c r="E106" s="291" t="n"/>
      <c r="F106" s="291" t="n"/>
      <c r="G106" s="291" t="n"/>
      <c r="H106" s="291" t="n"/>
      <c r="I106" s="291" t="n"/>
      <c r="J106" s="291" t="n"/>
      <c r="K106" s="291" t="n"/>
      <c r="L106" s="291" t="n"/>
      <c r="M106" s="291" t="n"/>
      <c r="N106" s="291" t="n"/>
      <c r="O106" s="291" t="n"/>
      <c r="P106" s="291" t="n"/>
      <c r="Q106" s="291" t="n"/>
      <c r="R106" s="289" t="n"/>
      <c r="S106" s="10" t="n"/>
      <c r="T106" s="349" t="n"/>
      <c r="U106" s="190" t="n"/>
      <c r="V106" s="316" t="n">
        <v>3</v>
      </c>
      <c r="W106" s="190" t="n"/>
      <c r="X106" s="365" t="n">
        <v>108</v>
      </c>
      <c r="Y106" s="173" t="n"/>
      <c r="Z106" s="1672" t="n">
        <v>72</v>
      </c>
      <c r="AA106" s="1673" t="n"/>
      <c r="AB106" s="272">
        <f>AL106+AN106+AQ106+AT106+AW106+AZ106+BC106+BF106+BI106+BL106+BO106</f>
        <v/>
      </c>
      <c r="AC106" s="273" t="n"/>
      <c r="AD106" s="367" t="n">
        <v>8</v>
      </c>
      <c r="AE106" s="169" t="n"/>
      <c r="AF106" s="454" t="n">
        <v>4</v>
      </c>
      <c r="AG106" s="169" t="n"/>
      <c r="AH106" s="318" t="n">
        <v>4</v>
      </c>
      <c r="AI106" s="169" t="n"/>
      <c r="AJ106" s="368" t="n"/>
      <c r="AK106" s="190" t="n"/>
      <c r="AL106" s="1675" t="n"/>
      <c r="AM106" s="1510" t="n"/>
      <c r="AN106" s="1806" t="n"/>
      <c r="AO106" s="1675" t="n"/>
      <c r="AP106" s="1510" t="n"/>
      <c r="AQ106" s="1806" t="n">
        <v>2</v>
      </c>
      <c r="AR106" s="1676" t="n"/>
      <c r="AS106" s="1511" t="n">
        <v>108</v>
      </c>
      <c r="AT106" s="1806" t="n">
        <v>14</v>
      </c>
      <c r="AU106" s="1675" t="n">
        <v>3</v>
      </c>
      <c r="AV106" s="1510" t="n"/>
      <c r="AW106" s="1806" t="n"/>
      <c r="AX106" s="1676" t="n"/>
      <c r="AY106" s="187" t="n"/>
      <c r="AZ106" s="1677" t="n"/>
      <c r="BA106" s="188" t="n"/>
      <c r="BB106" s="128" t="n"/>
      <c r="BC106" s="1677" t="n"/>
      <c r="BD106" s="189" t="n"/>
      <c r="BE106" s="128" t="n"/>
      <c r="BF106" s="1677" t="n"/>
      <c r="BG106" s="188" t="n"/>
      <c r="BH106" s="128" t="n"/>
      <c r="BI106" s="1677" t="n"/>
      <c r="BJ106" s="189" t="n"/>
      <c r="BK106" s="128" t="n"/>
      <c r="BL106" s="1677" t="n"/>
      <c r="BM106" s="1603" t="n"/>
      <c r="BN106" s="1604" t="n"/>
      <c r="BO106" s="1599" t="n"/>
      <c r="BP106" s="1601" t="n"/>
      <c r="BQ106" s="283">
        <f>AO106+AR106+AU106+AX106+BA106+BD106+BG106+BJ106+BM106+BP106</f>
        <v/>
      </c>
      <c r="BR106" s="1826" t="inlineStr">
        <is>
          <t>ЛУ</t>
        </is>
      </c>
      <c r="BS106" s="1607">
        <f>Z106*0.22</f>
        <v/>
      </c>
      <c r="BT106" s="2" t="n"/>
      <c r="BU106" s="2" t="n"/>
      <c r="BV106" s="2" t="n"/>
    </row>
    <row r="107">
      <c r="A107" s="1822" t="inlineStr">
        <is>
          <t>2.10.3</t>
        </is>
      </c>
      <c r="B107" s="269" t="n"/>
      <c r="C107" s="345" t="inlineStr">
        <is>
          <t>Комплексное использование древесного сырья</t>
        </is>
      </c>
      <c r="D107" s="266" t="n"/>
      <c r="E107" s="266" t="n"/>
      <c r="F107" s="266" t="n"/>
      <c r="G107" s="266" t="n"/>
      <c r="H107" s="266" t="n"/>
      <c r="I107" s="266" t="n"/>
      <c r="J107" s="266" t="n"/>
      <c r="K107" s="266" t="n"/>
      <c r="L107" s="266" t="n"/>
      <c r="M107" s="266" t="n"/>
      <c r="N107" s="266" t="n"/>
      <c r="O107" s="266" t="n"/>
      <c r="P107" s="266" t="n"/>
      <c r="Q107" s="266" t="n"/>
      <c r="R107" s="269" t="n"/>
      <c r="S107" s="267" t="n"/>
      <c r="T107" s="280" t="n"/>
      <c r="U107" s="269" t="n"/>
      <c r="V107" s="268" t="n">
        <v>4</v>
      </c>
      <c r="W107" s="269" t="n"/>
      <c r="X107" s="310" t="n">
        <v>108</v>
      </c>
      <c r="Y107" s="273" t="n"/>
      <c r="Z107" s="1663" t="n">
        <v>72</v>
      </c>
      <c r="AA107" s="1634" t="n"/>
      <c r="AB107" s="272">
        <f>AL107+AN107+AQ107+AT107+AW107+AZ107+BC107+BF107+BI107+BL107+BO107</f>
        <v/>
      </c>
      <c r="AC107" s="273" t="n"/>
      <c r="AD107" s="271" t="n">
        <v>8</v>
      </c>
      <c r="AE107" s="264" t="n"/>
      <c r="AF107" s="274" t="n"/>
      <c r="AG107" s="264" t="n"/>
      <c r="AH107" s="252" t="n">
        <v>8</v>
      </c>
      <c r="AI107" s="264" t="n"/>
      <c r="AJ107" s="277" t="n"/>
      <c r="AK107" s="269" t="n"/>
      <c r="AL107" s="1664" t="n"/>
      <c r="AM107" s="1588" t="n"/>
      <c r="AN107" s="1586" t="n"/>
      <c r="AO107" s="1664" t="n"/>
      <c r="AP107" s="1588" t="n"/>
      <c r="AQ107" s="1586" t="n"/>
      <c r="AR107" s="1665" t="n"/>
      <c r="AS107" s="1666" t="n"/>
      <c r="AT107" s="1586" t="n">
        <v>4</v>
      </c>
      <c r="AU107" s="1664" t="n"/>
      <c r="AV107" s="1588" t="n">
        <v>108</v>
      </c>
      <c r="AW107" s="1586" t="n">
        <v>12</v>
      </c>
      <c r="AX107" s="1665" t="n">
        <v>3</v>
      </c>
      <c r="AY107" s="1602" t="n"/>
      <c r="AZ107" s="1599" t="n"/>
      <c r="BA107" s="1603" t="n"/>
      <c r="BB107" s="1604" t="n"/>
      <c r="BC107" s="1599" t="n"/>
      <c r="BD107" s="1605" t="n"/>
      <c r="BE107" s="1604" t="n"/>
      <c r="BF107" s="1599" t="n"/>
      <c r="BG107" s="1603" t="n"/>
      <c r="BH107" s="1604" t="n"/>
      <c r="BI107" s="1599" t="n"/>
      <c r="BJ107" s="1605" t="n"/>
      <c r="BK107" s="1604" t="n"/>
      <c r="BL107" s="1599" t="n"/>
      <c r="BM107" s="1603" t="n"/>
      <c r="BN107" s="1604" t="n"/>
      <c r="BO107" s="1599" t="n"/>
      <c r="BP107" s="1601" t="n"/>
      <c r="BQ107" s="283">
        <f>AO107+AR107+AU107+AX107+BA107+BD107+BG107+BJ107+BM107+BP107</f>
        <v/>
      </c>
      <c r="BR107" s="1827" t="inlineStr">
        <is>
          <t>ЛМДиТЛП</t>
        </is>
      </c>
      <c r="BS107" s="1607">
        <f>Z107*0.22</f>
        <v/>
      </c>
      <c r="BT107" s="2" t="n"/>
      <c r="BU107" s="2" t="n"/>
      <c r="BV107" s="2" t="n"/>
    </row>
    <row r="108">
      <c r="A108" s="680" t="n"/>
      <c r="B108" s="68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40" t="n"/>
      <c r="U108" s="140" t="n"/>
      <c r="V108" s="140" t="n"/>
      <c r="W108" s="140" t="n"/>
      <c r="X108" s="140" t="n"/>
      <c r="Y108" s="140" t="n"/>
      <c r="Z108" s="140" t="n"/>
      <c r="AA108" s="140" t="n"/>
      <c r="AB108" s="140" t="n"/>
      <c r="AC108" s="140" t="n"/>
      <c r="AD108" s="140" t="n"/>
      <c r="AE108" s="140" t="n"/>
      <c r="AF108" s="140" t="n"/>
      <c r="AG108" s="140" t="n"/>
      <c r="AH108" s="140" t="n"/>
      <c r="AI108" s="140" t="n"/>
      <c r="AJ108" s="140" t="n"/>
      <c r="AK108" s="140" t="n"/>
      <c r="AL108" s="806" t="n"/>
      <c r="AM108" s="806" t="n"/>
      <c r="AN108" s="806" t="n"/>
      <c r="AO108" s="806" t="n"/>
      <c r="AP108" s="806" t="n"/>
      <c r="AQ108" s="806" t="n"/>
      <c r="AR108" s="806" t="n"/>
      <c r="AS108" s="806" t="n"/>
      <c r="AT108" s="806" t="n"/>
      <c r="AU108" s="806" t="n"/>
      <c r="AV108" s="806" t="n"/>
      <c r="AW108" s="806" t="n"/>
      <c r="AX108" s="806" t="n"/>
      <c r="AY108" s="128" t="n"/>
      <c r="AZ108" s="128" t="n"/>
      <c r="BA108" s="128" t="n"/>
      <c r="BB108" s="128" t="n"/>
      <c r="BC108" s="128" t="n"/>
      <c r="BD108" s="128" t="n"/>
      <c r="BE108" s="128" t="n"/>
      <c r="BF108" s="128" t="n"/>
      <c r="BG108" s="128" t="n"/>
      <c r="BH108" s="128" t="n"/>
      <c r="BI108" s="128" t="n"/>
      <c r="BJ108" s="128" t="n"/>
      <c r="BK108" s="128" t="n"/>
      <c r="BL108" s="128" t="n"/>
      <c r="BM108" s="128" t="n"/>
      <c r="BN108" s="128" t="n"/>
      <c r="BO108" s="128" t="n"/>
      <c r="BP108" s="128" t="n"/>
      <c r="BQ108" s="140" t="n"/>
      <c r="BR108" s="139" t="n"/>
      <c r="BS108" s="1607" t="n"/>
      <c r="BT108" s="2" t="n"/>
      <c r="BU108" s="2" t="n"/>
      <c r="BV108" s="2" t="n"/>
    </row>
    <row r="109">
      <c r="A109" s="1828" t="inlineStr">
        <is>
          <t>№
п/п</t>
        </is>
      </c>
      <c r="B109" s="1829" t="n"/>
      <c r="C109" s="1830" t="inlineStr">
        <is>
          <t>Название модуля, учебной дисциплины, курсового проекта (курсовой работы)</t>
        </is>
      </c>
      <c r="D109" s="1831" t="n"/>
      <c r="E109" s="1831" t="n"/>
      <c r="F109" s="1831" t="n"/>
      <c r="G109" s="1831" t="n"/>
      <c r="H109" s="1831" t="n"/>
      <c r="I109" s="1831" t="n"/>
      <c r="J109" s="1831" t="n"/>
      <c r="K109" s="1831" t="n"/>
      <c r="L109" s="1831" t="n"/>
      <c r="M109" s="1831" t="n"/>
      <c r="N109" s="1831" t="n"/>
      <c r="O109" s="1831" t="n"/>
      <c r="P109" s="1831" t="n"/>
      <c r="Q109" s="1831" t="n"/>
      <c r="R109" s="1829" t="n"/>
      <c r="S109" s="1832" t="n"/>
      <c r="T109" s="1830" t="inlineStr">
        <is>
          <t>Экзамены</t>
        </is>
      </c>
      <c r="U109" s="1829" t="n"/>
      <c r="V109" s="1833" t="inlineStr">
        <is>
          <t>Зачеты</t>
        </is>
      </c>
      <c r="W109" s="1829" t="n"/>
      <c r="X109" s="1834" t="inlineStr">
        <is>
          <t>Общее количество акад. часов по учебному плану для дневной формы</t>
        </is>
      </c>
      <c r="Y109" s="703" t="n"/>
      <c r="Z109" s="1835" t="inlineStr">
        <is>
          <t>Количество аудиторных часов по учебному плану для дневной формы</t>
        </is>
      </c>
      <c r="AA109" s="703" t="n"/>
      <c r="AB109" s="1836" t="inlineStr">
        <is>
          <t>Количество аудиторных часов</t>
        </is>
      </c>
      <c r="AC109" s="1837" t="n"/>
      <c r="AD109" s="1837" t="n"/>
      <c r="AE109" s="1837" t="n"/>
      <c r="AF109" s="1837" t="n"/>
      <c r="AG109" s="1837" t="n"/>
      <c r="AH109" s="1837" t="n"/>
      <c r="AI109" s="1837" t="n"/>
      <c r="AJ109" s="1837" t="n"/>
      <c r="AK109" s="1838" t="n"/>
      <c r="AL109" s="1839" t="inlineStr">
        <is>
          <t>Распределение по курсам и семестрам</t>
        </is>
      </c>
      <c r="AM109" s="1837" t="n"/>
      <c r="AN109" s="1837" t="n"/>
      <c r="AO109" s="1837" t="n"/>
      <c r="AP109" s="1837" t="n"/>
      <c r="AQ109" s="1837" t="n"/>
      <c r="AR109" s="1837" t="n"/>
      <c r="AS109" s="1837" t="n"/>
      <c r="AT109" s="1837" t="n"/>
      <c r="AU109" s="1837" t="n"/>
      <c r="AV109" s="1837" t="n"/>
      <c r="AW109" s="1837" t="n"/>
      <c r="AX109" s="1837" t="n"/>
      <c r="AY109" s="1837" t="n"/>
      <c r="AZ109" s="1837" t="n"/>
      <c r="BA109" s="1837" t="n"/>
      <c r="BB109" s="1837" t="n"/>
      <c r="BC109" s="1837" t="n"/>
      <c r="BD109" s="1837" t="n"/>
      <c r="BE109" s="1837" t="n"/>
      <c r="BF109" s="1837" t="n"/>
      <c r="BG109" s="1837" t="n"/>
      <c r="BH109" s="1837" t="n"/>
      <c r="BI109" s="1837" t="n"/>
      <c r="BJ109" s="1837" t="n"/>
      <c r="BK109" s="1837" t="n"/>
      <c r="BL109" s="1837" t="n"/>
      <c r="BM109" s="1837" t="n"/>
      <c r="BN109" s="1837" t="n"/>
      <c r="BO109" s="1837" t="n"/>
      <c r="BP109" s="1838" t="n"/>
      <c r="BQ109" s="1830" t="inlineStr">
        <is>
          <t>Всего зачетных единиц</t>
        </is>
      </c>
      <c r="BR109" s="1840" t="n"/>
      <c r="BS109" s="140" t="n"/>
      <c r="BT109" s="2" t="n"/>
      <c r="BU109" s="2" t="n"/>
      <c r="BV109" s="2" t="n"/>
    </row>
    <row r="110">
      <c r="A110" s="707" t="n"/>
      <c r="B110" s="169" t="n"/>
      <c r="C110" s="168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169" t="n"/>
      <c r="S110" s="1723" t="n"/>
      <c r="T110" s="168" t="n"/>
      <c r="U110" s="169" t="n"/>
      <c r="V110" s="2" t="n"/>
      <c r="W110" s="169" t="n"/>
      <c r="X110" s="69" t="n"/>
      <c r="Y110" s="70" t="n"/>
      <c r="Z110" s="171" t="n"/>
      <c r="AA110" s="70" t="n"/>
      <c r="AB110" s="1841" t="inlineStr">
        <is>
          <t>Всего</t>
        </is>
      </c>
      <c r="AC110" s="173" t="n"/>
      <c r="AD110" s="1842" t="inlineStr">
        <is>
          <t>Из них</t>
        </is>
      </c>
      <c r="AE110" s="175" t="n"/>
      <c r="AF110" s="175" t="n"/>
      <c r="AG110" s="175" t="n"/>
      <c r="AH110" s="175" t="n"/>
      <c r="AI110" s="175" t="n"/>
      <c r="AJ110" s="175" t="n"/>
      <c r="AK110" s="176" t="n"/>
      <c r="AL110" s="1843" t="inlineStr">
        <is>
          <t>I курс</t>
        </is>
      </c>
      <c r="AM110" s="175" t="n"/>
      <c r="AN110" s="175" t="n"/>
      <c r="AO110" s="175" t="n"/>
      <c r="AP110" s="175" t="n"/>
      <c r="AQ110" s="175" t="n"/>
      <c r="AR110" s="178" t="n"/>
      <c r="AS110" s="1844" t="inlineStr">
        <is>
          <t>II курс</t>
        </is>
      </c>
      <c r="AT110" s="175" t="n"/>
      <c r="AU110" s="175" t="n"/>
      <c r="AV110" s="175" t="n"/>
      <c r="AW110" s="175" t="n"/>
      <c r="AX110" s="176" t="n"/>
      <c r="AY110" s="1845" t="inlineStr">
        <is>
          <t>III курс</t>
        </is>
      </c>
      <c r="AZ110" s="175" t="n"/>
      <c r="BA110" s="175" t="n"/>
      <c r="BB110" s="175" t="n"/>
      <c r="BC110" s="175" t="n"/>
      <c r="BD110" s="176" t="n"/>
      <c r="BE110" s="1844" t="inlineStr">
        <is>
          <t>IV курс</t>
        </is>
      </c>
      <c r="BF110" s="175" t="n"/>
      <c r="BG110" s="175" t="n"/>
      <c r="BH110" s="175" t="n"/>
      <c r="BI110" s="175" t="n"/>
      <c r="BJ110" s="176" t="n"/>
      <c r="BK110" s="1845" t="inlineStr">
        <is>
          <t>V курс</t>
        </is>
      </c>
      <c r="BL110" s="175" t="n"/>
      <c r="BM110" s="175" t="n"/>
      <c r="BN110" s="175" t="n"/>
      <c r="BO110" s="175" t="n"/>
      <c r="BP110" s="176" t="n"/>
      <c r="BQ110" s="1507" t="n"/>
      <c r="BR110" s="1846" t="n"/>
      <c r="BS110" s="140" t="n"/>
      <c r="BT110" s="2" t="n"/>
      <c r="BU110" s="2" t="n"/>
      <c r="BV110" s="2" t="n"/>
    </row>
    <row r="111">
      <c r="A111" s="707" t="n"/>
      <c r="B111" s="169" t="n"/>
      <c r="C111" s="168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169" t="n"/>
      <c r="S111" s="1723" t="n"/>
      <c r="T111" s="168" t="n"/>
      <c r="U111" s="169" t="n"/>
      <c r="V111" s="2" t="n"/>
      <c r="W111" s="169" t="n"/>
      <c r="X111" s="69" t="n"/>
      <c r="Y111" s="70" t="n"/>
      <c r="Z111" s="171" t="n"/>
      <c r="AA111" s="70" t="n"/>
      <c r="AB111" s="2" t="n"/>
      <c r="AC111" s="173" t="n"/>
      <c r="AD111" s="1581" t="inlineStr">
        <is>
          <t>Лекции</t>
        </is>
      </c>
      <c r="AE111" s="169" t="n"/>
      <c r="AF111" s="1818" t="inlineStr">
        <is>
          <t>Лабораторные</t>
        </is>
      </c>
      <c r="AG111" s="169" t="n"/>
      <c r="AH111" s="1818" t="inlineStr">
        <is>
          <t>Практические</t>
        </is>
      </c>
      <c r="AI111" s="169" t="n"/>
      <c r="AJ111" s="1818" t="inlineStr">
        <is>
          <t>Семинарские</t>
        </is>
      </c>
      <c r="AK111" s="169" t="n"/>
      <c r="AL111" s="1847" t="inlineStr">
        <is>
          <t>УС</t>
        </is>
      </c>
      <c r="AM111" s="1842" t="inlineStr">
        <is>
          <t>1 семестр</t>
        </is>
      </c>
      <c r="AN111" s="175" t="n"/>
      <c r="AO111" s="176" t="n"/>
      <c r="AP111" s="1842" t="inlineStr">
        <is>
          <t>2 семестр</t>
        </is>
      </c>
      <c r="AQ111" s="175" t="n"/>
      <c r="AR111" s="176" t="n"/>
      <c r="AS111" s="1844" t="inlineStr">
        <is>
          <t>3 семестр</t>
        </is>
      </c>
      <c r="AT111" s="175" t="n"/>
      <c r="AU111" s="176" t="n"/>
      <c r="AV111" s="1845" t="inlineStr">
        <is>
          <t>4 семестр</t>
        </is>
      </c>
      <c r="AW111" s="175" t="n"/>
      <c r="AX111" s="176" t="n"/>
      <c r="AY111" s="1845" t="inlineStr">
        <is>
          <t>5 семестр</t>
        </is>
      </c>
      <c r="AZ111" s="175" t="n"/>
      <c r="BA111" s="176" t="n"/>
      <c r="BB111" s="1842" t="inlineStr">
        <is>
          <t>6 семестр</t>
        </is>
      </c>
      <c r="BC111" s="175" t="n"/>
      <c r="BD111" s="176" t="n"/>
      <c r="BE111" s="1844" t="inlineStr">
        <is>
          <t>7 семестр</t>
        </is>
      </c>
      <c r="BF111" s="175" t="n"/>
      <c r="BG111" s="176" t="n"/>
      <c r="BH111" s="1845" t="inlineStr">
        <is>
          <t>8 семестр</t>
        </is>
      </c>
      <c r="BI111" s="175" t="n"/>
      <c r="BJ111" s="176" t="n"/>
      <c r="BK111" s="1848" t="inlineStr">
        <is>
          <t>9 семестр</t>
        </is>
      </c>
      <c r="BL111" s="175" t="n"/>
      <c r="BM111" s="1849" t="n"/>
      <c r="BN111" s="1850" t="inlineStr">
        <is>
          <t>10 семестр</t>
        </is>
      </c>
      <c r="BO111" s="175" t="n"/>
      <c r="BP111" s="178" t="n"/>
      <c r="BQ111" s="1507" t="n"/>
      <c r="BR111" s="1846" t="n"/>
      <c r="BS111" s="140" t="n"/>
      <c r="BT111" s="2" t="n"/>
      <c r="BU111" s="2" t="n"/>
      <c r="BV111" s="2" t="n"/>
    </row>
    <row r="112">
      <c r="A112" s="707" t="n"/>
      <c r="B112" s="169" t="n"/>
      <c r="C112" s="168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169" t="n"/>
      <c r="S112" s="1723" t="n"/>
      <c r="T112" s="168" t="n"/>
      <c r="U112" s="169" t="n"/>
      <c r="V112" s="2" t="n"/>
      <c r="W112" s="169" t="n"/>
      <c r="X112" s="69" t="n"/>
      <c r="Y112" s="70" t="n"/>
      <c r="Z112" s="171" t="n"/>
      <c r="AA112" s="70" t="n"/>
      <c r="AB112" s="2" t="n"/>
      <c r="AC112" s="173" t="n"/>
      <c r="AD112" s="2" t="n"/>
      <c r="AE112" s="169" t="n"/>
      <c r="AF112" s="191" t="n"/>
      <c r="AG112" s="169" t="n"/>
      <c r="AH112" s="191" t="n"/>
      <c r="AI112" s="169" t="n"/>
      <c r="AJ112" s="191" t="n"/>
      <c r="AK112" s="169" t="n"/>
      <c r="AL112" s="192" t="n"/>
      <c r="AM112" s="1851" t="inlineStr">
        <is>
          <t>2 недели</t>
        </is>
      </c>
      <c r="AN112" s="477" t="n"/>
      <c r="AO112" s="478" t="n"/>
      <c r="AP112" s="1851" t="inlineStr">
        <is>
          <t>2 недели</t>
        </is>
      </c>
      <c r="AQ112" s="477" t="n"/>
      <c r="AR112" s="478" t="n"/>
      <c r="AS112" s="1852" t="inlineStr">
        <is>
          <t>3 недели</t>
        </is>
      </c>
      <c r="AT112" s="477" t="n"/>
      <c r="AU112" s="1853" t="n"/>
      <c r="AV112" s="1854" t="inlineStr">
        <is>
          <t>3 недели</t>
        </is>
      </c>
      <c r="AW112" s="477" t="n"/>
      <c r="AX112" s="482" t="n"/>
      <c r="AY112" s="1852" t="inlineStr">
        <is>
          <t>2 недели</t>
        </is>
      </c>
      <c r="AZ112" s="477" t="n"/>
      <c r="BA112" s="1853" t="n"/>
      <c r="BB112" s="1854" t="inlineStr">
        <is>
          <t>3 недели</t>
        </is>
      </c>
      <c r="BC112" s="477" t="n"/>
      <c r="BD112" s="482" t="n"/>
      <c r="BE112" s="1852" t="inlineStr">
        <is>
          <t>2 недели</t>
        </is>
      </c>
      <c r="BF112" s="477" t="n"/>
      <c r="BG112" s="1853" t="n"/>
      <c r="BH112" s="1854" t="inlineStr">
        <is>
          <t>2 недели</t>
        </is>
      </c>
      <c r="BI112" s="477" t="n"/>
      <c r="BJ112" s="482" t="n"/>
      <c r="BK112" s="1852" t="inlineStr">
        <is>
          <t>3 недели</t>
        </is>
      </c>
      <c r="BL112" s="477" t="n"/>
      <c r="BM112" s="1853" t="n"/>
      <c r="BN112" s="1854" t="inlineStr">
        <is>
          <t>2 недели</t>
        </is>
      </c>
      <c r="BO112" s="477" t="n"/>
      <c r="BP112" s="482" t="n"/>
      <c r="BQ112" s="1507" t="n"/>
      <c r="BR112" s="1846" t="n"/>
      <c r="BS112" s="140" t="n"/>
      <c r="BT112" s="2" t="n"/>
      <c r="BU112" s="2" t="n"/>
      <c r="BV112" s="2" t="n"/>
    </row>
    <row r="113">
      <c r="A113" s="1855" t="n"/>
      <c r="B113" s="200" t="n"/>
      <c r="C113" s="199" t="n"/>
      <c r="D113" s="201" t="n"/>
      <c r="E113" s="201" t="n"/>
      <c r="F113" s="201" t="n"/>
      <c r="G113" s="201" t="n"/>
      <c r="H113" s="201" t="n"/>
      <c r="I113" s="201" t="n"/>
      <c r="J113" s="201" t="n"/>
      <c r="K113" s="201" t="n"/>
      <c r="L113" s="201" t="n"/>
      <c r="M113" s="201" t="n"/>
      <c r="N113" s="201" t="n"/>
      <c r="O113" s="201" t="n"/>
      <c r="P113" s="201" t="n"/>
      <c r="Q113" s="201" t="n"/>
      <c r="R113" s="200" t="n"/>
      <c r="S113" s="1856" t="n"/>
      <c r="T113" s="199" t="n"/>
      <c r="U113" s="200" t="n"/>
      <c r="V113" s="201" t="n"/>
      <c r="W113" s="200" t="n"/>
      <c r="X113" s="203" t="n"/>
      <c r="Y113" s="204" t="n"/>
      <c r="Z113" s="205" t="n"/>
      <c r="AA113" s="204" t="n"/>
      <c r="AB113" s="206" t="n"/>
      <c r="AC113" s="207" t="n"/>
      <c r="AD113" s="201" t="n"/>
      <c r="AE113" s="200" t="n"/>
      <c r="AF113" s="208" t="n"/>
      <c r="AG113" s="200" t="n"/>
      <c r="AH113" s="208" t="n"/>
      <c r="AI113" s="200" t="n"/>
      <c r="AJ113" s="208" t="n"/>
      <c r="AK113" s="200" t="n"/>
      <c r="AL113" s="1857" t="inlineStr">
        <is>
          <t>Ауд.часов</t>
        </is>
      </c>
      <c r="AM113" s="1858" t="inlineStr">
        <is>
          <t>Всего часов</t>
        </is>
      </c>
      <c r="AN113" s="1859" t="inlineStr">
        <is>
          <t>Ауд.часов</t>
        </is>
      </c>
      <c r="AO113" s="1860" t="inlineStr">
        <is>
          <t>Зач.единиц</t>
        </is>
      </c>
      <c r="AP113" s="1861" t="inlineStr">
        <is>
          <t>Всего часов</t>
        </is>
      </c>
      <c r="AQ113" s="1859" t="inlineStr">
        <is>
          <t>Ауд.часов</t>
        </is>
      </c>
      <c r="AR113" s="1860" t="inlineStr">
        <is>
          <t>Зач.единиц</t>
        </is>
      </c>
      <c r="AS113" s="1862" t="inlineStr">
        <is>
          <t>Всего часов</t>
        </is>
      </c>
      <c r="AT113" s="1859" t="inlineStr">
        <is>
          <t>Ауд.часов</t>
        </is>
      </c>
      <c r="AU113" s="1863" t="inlineStr">
        <is>
          <t>Зач.единиц</t>
        </is>
      </c>
      <c r="AV113" s="1858" t="inlineStr">
        <is>
          <t>Всего часов</t>
        </is>
      </c>
      <c r="AW113" s="1859" t="inlineStr">
        <is>
          <t>Ауд.часов</t>
        </is>
      </c>
      <c r="AX113" s="1864" t="inlineStr">
        <is>
          <t>Зач.единиц</t>
        </is>
      </c>
      <c r="AY113" s="1858" t="inlineStr">
        <is>
          <t>Всего часов</t>
        </is>
      </c>
      <c r="AZ113" s="1859" t="inlineStr">
        <is>
          <t>Ауд.часов</t>
        </is>
      </c>
      <c r="BA113" s="1860" t="inlineStr">
        <is>
          <t>Зач.единиц</t>
        </is>
      </c>
      <c r="BB113" s="1861" t="inlineStr">
        <is>
          <t>Всего часов</t>
        </is>
      </c>
      <c r="BC113" s="1859" t="inlineStr">
        <is>
          <t>Ауд.часов</t>
        </is>
      </c>
      <c r="BD113" s="1860" t="inlineStr">
        <is>
          <t>Зач.единиц</t>
        </is>
      </c>
      <c r="BE113" s="1862" t="inlineStr">
        <is>
          <t>Всего часов</t>
        </is>
      </c>
      <c r="BF113" s="1859" t="inlineStr">
        <is>
          <t>Ауд.часов</t>
        </is>
      </c>
      <c r="BG113" s="1863" t="inlineStr">
        <is>
          <t>Зач.единиц</t>
        </is>
      </c>
      <c r="BH113" s="1858" t="inlineStr">
        <is>
          <t>Всего часов</t>
        </is>
      </c>
      <c r="BI113" s="1859" t="inlineStr">
        <is>
          <t>Ауд.часов</t>
        </is>
      </c>
      <c r="BJ113" s="1864" t="inlineStr">
        <is>
          <t>Зач.единиц</t>
        </is>
      </c>
      <c r="BK113" s="1858" t="inlineStr">
        <is>
          <t>Всего часов</t>
        </is>
      </c>
      <c r="BL113" s="1859" t="inlineStr">
        <is>
          <t>Ауд.часов</t>
        </is>
      </c>
      <c r="BM113" s="1863" t="inlineStr">
        <is>
          <t>Зач.единиц</t>
        </is>
      </c>
      <c r="BN113" s="1858" t="inlineStr">
        <is>
          <t>Всего часов</t>
        </is>
      </c>
      <c r="BO113" s="1859" t="inlineStr">
        <is>
          <t>Ауд.часов</t>
        </is>
      </c>
      <c r="BP113" s="1865" t="inlineStr">
        <is>
          <t>Зач.единиц</t>
        </is>
      </c>
      <c r="BQ113" s="1536" t="n"/>
      <c r="BR113" s="1866" t="n"/>
      <c r="BS113" s="140" t="n"/>
      <c r="BT113" s="2" t="n"/>
      <c r="BU113" s="2" t="n"/>
      <c r="BV113" s="2" t="n"/>
    </row>
    <row r="114">
      <c r="A114" s="1867" t="inlineStr">
        <is>
          <t>2.10.4</t>
        </is>
      </c>
      <c r="B114" s="289" t="n"/>
      <c r="C114" s="313" t="inlineStr">
        <is>
          <t>Технология лесохозяйственного производства</t>
        </is>
      </c>
      <c r="D114" s="291" t="n"/>
      <c r="E114" s="291" t="n"/>
      <c r="F114" s="291" t="n"/>
      <c r="G114" s="291" t="n"/>
      <c r="H114" s="291" t="n"/>
      <c r="I114" s="291" t="n"/>
      <c r="J114" s="291" t="n"/>
      <c r="K114" s="291" t="n"/>
      <c r="L114" s="291" t="n"/>
      <c r="M114" s="291" t="n"/>
      <c r="N114" s="291" t="n"/>
      <c r="O114" s="291" t="n"/>
      <c r="P114" s="291" t="n"/>
      <c r="Q114" s="291" t="n"/>
      <c r="R114" s="289" t="n"/>
      <c r="S114" s="10" t="n"/>
      <c r="T114" s="349" t="n">
        <v>5</v>
      </c>
      <c r="U114" s="190" t="n"/>
      <c r="V114" s="316" t="n"/>
      <c r="W114" s="190" t="n"/>
      <c r="X114" s="365" t="n">
        <v>108</v>
      </c>
      <c r="Y114" s="173" t="n"/>
      <c r="Z114" s="1672" t="n">
        <v>72</v>
      </c>
      <c r="AA114" s="1673" t="n"/>
      <c r="AB114" s="272">
        <f>AL114+AN114+AQ114+AT114+AW114+AZ114+BC114+BF114+BI114+BL114+BO114</f>
        <v/>
      </c>
      <c r="AC114" s="273" t="n"/>
      <c r="AD114" s="367" t="n">
        <v>8</v>
      </c>
      <c r="AE114" s="169" t="n"/>
      <c r="AF114" s="454" t="n">
        <v>4</v>
      </c>
      <c r="AG114" s="169" t="n"/>
      <c r="AH114" s="318" t="n">
        <v>4</v>
      </c>
      <c r="AI114" s="169" t="n"/>
      <c r="AJ114" s="368" t="n"/>
      <c r="AK114" s="190" t="n"/>
      <c r="AL114" s="1675" t="n"/>
      <c r="AM114" s="1510" t="n"/>
      <c r="AN114" s="1806" t="n"/>
      <c r="AO114" s="1675" t="n"/>
      <c r="AP114" s="1510" t="n"/>
      <c r="AQ114" s="1806" t="n"/>
      <c r="AR114" s="1676" t="n"/>
      <c r="AS114" s="1511" t="n"/>
      <c r="AT114" s="1806" t="n"/>
      <c r="AU114" s="1675" t="n"/>
      <c r="AV114" s="1510" t="n"/>
      <c r="AW114" s="1806" t="n">
        <v>4</v>
      </c>
      <c r="AX114" s="1676" t="n"/>
      <c r="AY114" s="187" t="n">
        <v>108</v>
      </c>
      <c r="AZ114" s="1677" t="n">
        <v>12</v>
      </c>
      <c r="BA114" s="188" t="n">
        <v>3</v>
      </c>
      <c r="BB114" s="128" t="n"/>
      <c r="BC114" s="1677" t="n"/>
      <c r="BD114" s="189" t="n"/>
      <c r="BE114" s="128" t="n"/>
      <c r="BF114" s="1677" t="n"/>
      <c r="BG114" s="188" t="n"/>
      <c r="BH114" s="128" t="n"/>
      <c r="BI114" s="1677" t="n"/>
      <c r="BJ114" s="189" t="n"/>
      <c r="BK114" s="128" t="n"/>
      <c r="BL114" s="1677" t="n"/>
      <c r="BM114" s="1603" t="n"/>
      <c r="BN114" s="1604" t="n"/>
      <c r="BO114" s="1599" t="n"/>
      <c r="BP114" s="1601" t="n"/>
      <c r="BQ114" s="283">
        <f>AO114+AR114+AU114+AX114+BA114+BD114+BG114+BJ114+BM114+BP114</f>
        <v/>
      </c>
      <c r="BR114" s="1868" t="inlineStr">
        <is>
          <t>ЛВ</t>
        </is>
      </c>
      <c r="BS114" s="1607">
        <f>Z114*0.22</f>
        <v/>
      </c>
      <c r="BT114" s="2" t="n"/>
      <c r="BU114" s="2" t="n"/>
      <c r="BV114" s="2" t="n"/>
    </row>
    <row r="115">
      <c r="A115" s="1869" t="inlineStr">
        <is>
          <t>2.10.5</t>
        </is>
      </c>
      <c r="B115" s="269" t="n"/>
      <c r="C115" s="1731" t="inlineStr">
        <is>
          <t>Технология и оборудование лесозаготовительного производства</t>
        </is>
      </c>
      <c r="D115" s="291" t="n"/>
      <c r="E115" s="291" t="n"/>
      <c r="F115" s="291" t="n"/>
      <c r="G115" s="291" t="n"/>
      <c r="H115" s="291" t="n"/>
      <c r="I115" s="291" t="n"/>
      <c r="J115" s="291" t="n"/>
      <c r="K115" s="291" t="n"/>
      <c r="L115" s="291" t="n"/>
      <c r="M115" s="291" t="n"/>
      <c r="N115" s="291" t="n"/>
      <c r="O115" s="291" t="n"/>
      <c r="P115" s="291" t="n"/>
      <c r="Q115" s="291" t="n"/>
      <c r="R115" s="289" t="n"/>
      <c r="S115" s="1803" t="n"/>
      <c r="T115" s="1646" t="n">
        <v>6</v>
      </c>
      <c r="U115" s="269" t="n"/>
      <c r="V115" s="1640" t="n"/>
      <c r="W115" s="269" t="n"/>
      <c r="X115" s="1641" t="n">
        <v>108</v>
      </c>
      <c r="Y115" s="273" t="n"/>
      <c r="Z115" s="1642" t="n">
        <v>72</v>
      </c>
      <c r="AA115" s="1634" t="n"/>
      <c r="AB115" s="1643">
        <f>AL115+AN115+AQ115+AT115+AW115+AZ115+BC115+BF115+BI115+BL115+BO115</f>
        <v/>
      </c>
      <c r="AC115" s="273" t="n"/>
      <c r="AD115" s="1644" t="n">
        <v>8</v>
      </c>
      <c r="AE115" s="264" t="n"/>
      <c r="AF115" s="1790" t="n">
        <v>4</v>
      </c>
      <c r="AG115" s="264" t="n"/>
      <c r="AH115" s="1645" t="n">
        <v>4</v>
      </c>
      <c r="AI115" s="264" t="n"/>
      <c r="AJ115" s="1669" t="n"/>
      <c r="AK115" s="269" t="n"/>
      <c r="AL115" s="1649" t="n"/>
      <c r="AM115" s="1648" t="n"/>
      <c r="AN115" s="1653" t="n"/>
      <c r="AO115" s="1649" t="n"/>
      <c r="AP115" s="1648" t="n"/>
      <c r="AQ115" s="1653" t="n"/>
      <c r="AR115" s="1650" t="n"/>
      <c r="AS115" s="1651" t="n"/>
      <c r="AT115" s="1653" t="n"/>
      <c r="AU115" s="1649" t="n"/>
      <c r="AV115" s="1648" t="n"/>
      <c r="AW115" s="1653" t="n"/>
      <c r="AX115" s="1650" t="n"/>
      <c r="AY115" s="1651" t="n"/>
      <c r="AZ115" s="1653" t="n">
        <v>4</v>
      </c>
      <c r="BA115" s="1649" t="n"/>
      <c r="BB115" s="1652" t="n">
        <v>108</v>
      </c>
      <c r="BC115" s="1653" t="n">
        <v>12</v>
      </c>
      <c r="BD115" s="1650" t="n">
        <v>3</v>
      </c>
      <c r="BE115" s="1652" t="n"/>
      <c r="BF115" s="1653" t="n"/>
      <c r="BG115" s="1649" t="n"/>
      <c r="BH115" s="1652" t="n"/>
      <c r="BI115" s="1653" t="n"/>
      <c r="BJ115" s="1650" t="n"/>
      <c r="BK115" s="1652" t="n"/>
      <c r="BL115" s="1653" t="n"/>
      <c r="BM115" s="1678" t="n"/>
      <c r="BN115" s="843" t="n"/>
      <c r="BO115" s="1722" t="n"/>
      <c r="BP115" s="1681" t="n"/>
      <c r="BQ115" s="1723">
        <f>AO115+AR115+AU115+AX115+BA115+BD115+BG115+BJ115+BM115+BP115</f>
        <v/>
      </c>
      <c r="BR115" s="1820" t="n"/>
      <c r="BS115" s="1583">
        <f>Z115*0.22</f>
        <v/>
      </c>
      <c r="BT115" s="2" t="n"/>
      <c r="BU115" s="2" t="n"/>
      <c r="BV115" s="2" t="n"/>
    </row>
    <row r="116">
      <c r="A116" s="1869" t="inlineStr">
        <is>
          <t>2.10.6</t>
        </is>
      </c>
      <c r="B116" s="269" t="n"/>
      <c r="C116" s="1684" t="inlineStr">
        <is>
          <t>Технология и оборудование деревообрабатывающих производств</t>
        </is>
      </c>
      <c r="D116" s="266" t="n"/>
      <c r="E116" s="266" t="n"/>
      <c r="F116" s="266" t="n"/>
      <c r="G116" s="266" t="n"/>
      <c r="H116" s="266" t="n"/>
      <c r="I116" s="266" t="n"/>
      <c r="J116" s="266" t="n"/>
      <c r="K116" s="266" t="n"/>
      <c r="L116" s="266" t="n"/>
      <c r="M116" s="266" t="n"/>
      <c r="N116" s="266" t="n"/>
      <c r="O116" s="266" t="n"/>
      <c r="P116" s="266" t="n"/>
      <c r="Q116" s="266" t="n"/>
      <c r="R116" s="269" t="n"/>
      <c r="S116" s="1006" t="n"/>
      <c r="T116" s="1712" t="n">
        <v>6</v>
      </c>
      <c r="U116" s="190" t="n"/>
      <c r="V116" s="1713" t="n"/>
      <c r="W116" s="190" t="n"/>
      <c r="X116" s="1714" t="n">
        <v>108</v>
      </c>
      <c r="Y116" s="173" t="n"/>
      <c r="Z116" s="1715" t="n">
        <v>72</v>
      </c>
      <c r="AA116" s="1673" t="n"/>
      <c r="AB116" s="1643">
        <f>AL116+AN116+AQ116+AT116+AW116+AZ116+BC116+BF116+BI116+BL116+BO116</f>
        <v/>
      </c>
      <c r="AC116" s="273" t="n"/>
      <c r="AD116" s="1772" t="n">
        <v>8</v>
      </c>
      <c r="AE116" s="169" t="n"/>
      <c r="AF116" s="1798" t="n">
        <v>4</v>
      </c>
      <c r="AG116" s="169" t="n"/>
      <c r="AH116" s="1718" t="n">
        <v>4</v>
      </c>
      <c r="AI116" s="169" t="n"/>
      <c r="AJ116" s="1719" t="n"/>
      <c r="AK116" s="190" t="n"/>
      <c r="AL116" s="1678" t="n"/>
      <c r="AM116" s="1679" t="n"/>
      <c r="AN116" s="1722" t="n"/>
      <c r="AO116" s="1678" t="n"/>
      <c r="AP116" s="1679" t="n"/>
      <c r="AQ116" s="1722" t="n"/>
      <c r="AR116" s="1720" t="n"/>
      <c r="AS116" s="1721" t="n"/>
      <c r="AT116" s="1722" t="n"/>
      <c r="AU116" s="1678" t="n"/>
      <c r="AV116" s="1679" t="n"/>
      <c r="AW116" s="1722" t="n"/>
      <c r="AX116" s="1720" t="n"/>
      <c r="AY116" s="1721" t="n"/>
      <c r="AZ116" s="1722" t="n">
        <v>4</v>
      </c>
      <c r="BA116" s="1678" t="n"/>
      <c r="BB116" s="843" t="n">
        <v>108</v>
      </c>
      <c r="BC116" s="1722" t="n">
        <v>12</v>
      </c>
      <c r="BD116" s="1720" t="n">
        <v>3</v>
      </c>
      <c r="BE116" s="843" t="n"/>
      <c r="BF116" s="1722" t="n"/>
      <c r="BG116" s="1678" t="n"/>
      <c r="BH116" s="843" t="n"/>
      <c r="BI116" s="1722" t="n"/>
      <c r="BJ116" s="1720" t="n"/>
      <c r="BK116" s="843" t="n"/>
      <c r="BL116" s="1722" t="n"/>
      <c r="BM116" s="1649" t="n"/>
      <c r="BN116" s="1652" t="n"/>
      <c r="BO116" s="1653" t="n"/>
      <c r="BP116" s="1670" t="n"/>
      <c r="BQ116" s="1723">
        <f>AO116+AR116+AU116+AX116+BA116+BD116+BG116+BJ116+BM116+BP116</f>
        <v/>
      </c>
      <c r="BR116" s="1807" t="n"/>
      <c r="BS116" s="1583">
        <f>Z116*0.22</f>
        <v/>
      </c>
      <c r="BT116" s="2" t="n"/>
      <c r="BU116" s="2" t="n"/>
      <c r="BV116" s="2" t="n"/>
    </row>
    <row r="117">
      <c r="A117" s="1869" t="inlineStr">
        <is>
          <t>2.10.7</t>
        </is>
      </c>
      <c r="B117" s="269" t="n"/>
      <c r="C117" s="1801" t="inlineStr">
        <is>
          <t>Курсовая работа по учебной дисциплине по выбору студента (пп 2.10.4-2.10.6)</t>
        </is>
      </c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190" t="n"/>
      <c r="S117" s="1006" t="n"/>
      <c r="T117" s="1646" t="n"/>
      <c r="U117" s="269" t="n"/>
      <c r="V117" s="1640" t="n"/>
      <c r="W117" s="269" t="n"/>
      <c r="X117" s="1641" t="n">
        <v>30</v>
      </c>
      <c r="Y117" s="273" t="n"/>
      <c r="Z117" s="1642" t="n"/>
      <c r="AA117" s="1634" t="n"/>
      <c r="AB117" s="1643" t="n"/>
      <c r="AC117" s="273" t="n"/>
      <c r="AD117" s="1644" t="n"/>
      <c r="AE117" s="264" t="n"/>
      <c r="AF117" s="1790" t="n"/>
      <c r="AG117" s="264" t="n"/>
      <c r="AH117" s="1645" t="n"/>
      <c r="AI117" s="264" t="n"/>
      <c r="AJ117" s="1669" t="n"/>
      <c r="AK117" s="269" t="n"/>
      <c r="AL117" s="1649" t="n"/>
      <c r="AM117" s="1648" t="n"/>
      <c r="AN117" s="1653" t="n"/>
      <c r="AO117" s="1649" t="n"/>
      <c r="AP117" s="1648" t="n"/>
      <c r="AQ117" s="1653" t="n"/>
      <c r="AR117" s="1650" t="n"/>
      <c r="AS117" s="1651" t="n"/>
      <c r="AT117" s="1653" t="n"/>
      <c r="AU117" s="1649" t="n"/>
      <c r="AV117" s="1648" t="n"/>
      <c r="AW117" s="1653" t="n"/>
      <c r="AX117" s="1650" t="n"/>
      <c r="AY117" s="1651" t="n"/>
      <c r="AZ117" s="1653" t="n"/>
      <c r="BA117" s="1649" t="n"/>
      <c r="BB117" s="1652" t="n">
        <v>30</v>
      </c>
      <c r="BC117" s="1653" t="n"/>
      <c r="BD117" s="1650" t="n">
        <v>1</v>
      </c>
      <c r="BE117" s="1652" t="n"/>
      <c r="BF117" s="1653" t="n"/>
      <c r="BG117" s="1649" t="n"/>
      <c r="BH117" s="1652" t="n"/>
      <c r="BI117" s="1653" t="n"/>
      <c r="BJ117" s="1650" t="n"/>
      <c r="BK117" s="1652" t="n"/>
      <c r="BL117" s="1653" t="n"/>
      <c r="BM117" s="1678" t="n"/>
      <c r="BN117" s="843" t="n"/>
      <c r="BO117" s="1722" t="n"/>
      <c r="BP117" s="1681" t="n"/>
      <c r="BQ117" s="1723">
        <f>AO117+AR117+AU117+AX117+BA117+BD117+BG117+BJ117+BM117+BP117</f>
        <v/>
      </c>
      <c r="BR117" s="1820" t="n"/>
      <c r="BS117" s="1583">
        <f>Z117*0.22</f>
        <v/>
      </c>
      <c r="BT117" s="2" t="n"/>
      <c r="BU117" s="2" t="n"/>
      <c r="BV117" s="2" t="n"/>
    </row>
    <row r="118">
      <c r="A118" s="1870" t="inlineStr">
        <is>
          <t>Профилизация "Экономика и управление в химической промышленности"</t>
        </is>
      </c>
      <c r="B118" s="266" t="n"/>
      <c r="C118" s="266" t="n"/>
      <c r="D118" s="266" t="n"/>
      <c r="E118" s="266" t="n"/>
      <c r="F118" s="266" t="n"/>
      <c r="G118" s="266" t="n"/>
      <c r="H118" s="266" t="n"/>
      <c r="I118" s="266" t="n"/>
      <c r="J118" s="266" t="n"/>
      <c r="K118" s="266" t="n"/>
      <c r="L118" s="266" t="n"/>
      <c r="M118" s="266" t="n"/>
      <c r="N118" s="266" t="n"/>
      <c r="O118" s="266" t="n"/>
      <c r="P118" s="266" t="n"/>
      <c r="Q118" s="266" t="n"/>
      <c r="R118" s="269" t="n"/>
      <c r="S118" s="1871" t="n"/>
      <c r="T118" s="1872" t="n"/>
      <c r="U118" s="190" t="n"/>
      <c r="V118" s="1873" t="n"/>
      <c r="W118" s="190" t="n"/>
      <c r="X118" s="1714" t="n"/>
      <c r="Y118" s="173" t="n"/>
      <c r="Z118" s="1715" t="n"/>
      <c r="AA118" s="1673" t="n"/>
      <c r="AB118" s="1643" t="n"/>
      <c r="AC118" s="273" t="n"/>
      <c r="AD118" s="1772" t="n"/>
      <c r="AE118" s="169" t="n"/>
      <c r="AF118" s="1798" t="n"/>
      <c r="AG118" s="169" t="n"/>
      <c r="AH118" s="1718" t="n"/>
      <c r="AI118" s="169" t="n"/>
      <c r="AJ118" s="1719" t="n"/>
      <c r="AK118" s="190" t="n"/>
      <c r="AL118" s="1678" t="n"/>
      <c r="AM118" s="1679" t="n"/>
      <c r="AN118" s="1722" t="n"/>
      <c r="AO118" s="1678" t="n"/>
      <c r="AP118" s="1679" t="n"/>
      <c r="AQ118" s="1722" t="n"/>
      <c r="AR118" s="1720" t="n"/>
      <c r="AS118" s="1721" t="n"/>
      <c r="AT118" s="1722" t="n"/>
      <c r="AU118" s="1678" t="n"/>
      <c r="AV118" s="1679" t="n"/>
      <c r="AW118" s="1722" t="n"/>
      <c r="AX118" s="1720" t="n"/>
      <c r="AY118" s="1721" t="n"/>
      <c r="AZ118" s="1722" t="n"/>
      <c r="BA118" s="1678" t="n"/>
      <c r="BB118" s="843" t="n"/>
      <c r="BC118" s="1722" t="n"/>
      <c r="BD118" s="1720" t="n"/>
      <c r="BE118" s="843" t="n"/>
      <c r="BF118" s="1722" t="n"/>
      <c r="BG118" s="1678" t="n"/>
      <c r="BH118" s="843" t="n"/>
      <c r="BI118" s="1722" t="n"/>
      <c r="BJ118" s="1720" t="n"/>
      <c r="BK118" s="843" t="n"/>
      <c r="BL118" s="1722" t="n"/>
      <c r="BM118" s="1649" t="n"/>
      <c r="BN118" s="1652" t="n"/>
      <c r="BO118" s="1653" t="n"/>
      <c r="BP118" s="1670" t="n"/>
      <c r="BQ118" s="1723" t="n"/>
      <c r="BR118" s="1807" t="n"/>
      <c r="BS118" s="1583">
        <f>Z118*0.22</f>
        <v/>
      </c>
      <c r="BT118" s="2" t="n"/>
      <c r="BU118" s="2" t="n"/>
      <c r="BV118" s="2" t="n"/>
    </row>
    <row r="119">
      <c r="A119" s="1874" t="inlineStr">
        <is>
          <t>2.11</t>
        </is>
      </c>
      <c r="B119" s="289" t="n"/>
      <c r="C119" s="1638" t="inlineStr">
        <is>
          <t>Модуль "Организация технологических процессов в химической промышленности"</t>
        </is>
      </c>
      <c r="D119" s="291" t="n"/>
      <c r="E119" s="291" t="n"/>
      <c r="F119" s="291" t="n"/>
      <c r="G119" s="291" t="n"/>
      <c r="H119" s="291" t="n"/>
      <c r="I119" s="291" t="n"/>
      <c r="J119" s="291" t="n"/>
      <c r="K119" s="291" t="n"/>
      <c r="L119" s="291" t="n"/>
      <c r="M119" s="291" t="n"/>
      <c r="N119" s="291" t="n"/>
      <c r="O119" s="291" t="n"/>
      <c r="P119" s="291" t="n"/>
      <c r="Q119" s="291" t="n"/>
      <c r="R119" s="289" t="n"/>
      <c r="S119" s="1639" t="n"/>
      <c r="T119" s="1875" t="n"/>
      <c r="U119" s="269" t="n"/>
      <c r="V119" s="1876" t="n"/>
      <c r="W119" s="269" t="n"/>
      <c r="X119" s="1641" t="n"/>
      <c r="Y119" s="273" t="n"/>
      <c r="Z119" s="1642" t="n"/>
      <c r="AA119" s="1634" t="n"/>
      <c r="AB119" s="1643" t="n"/>
      <c r="AC119" s="273" t="n"/>
      <c r="AD119" s="1644" t="n"/>
      <c r="AE119" s="264" t="n"/>
      <c r="AF119" s="1790" t="n"/>
      <c r="AG119" s="264" t="n"/>
      <c r="AH119" s="1645" t="n"/>
      <c r="AI119" s="264" t="n"/>
      <c r="AJ119" s="1669" t="n"/>
      <c r="AK119" s="269" t="n"/>
      <c r="AL119" s="1649" t="n"/>
      <c r="AM119" s="1648" t="n"/>
      <c r="AN119" s="1653" t="n"/>
      <c r="AO119" s="1649" t="n"/>
      <c r="AP119" s="1648" t="n"/>
      <c r="AQ119" s="1653" t="n"/>
      <c r="AR119" s="1650" t="n"/>
      <c r="AS119" s="1651" t="n"/>
      <c r="AT119" s="1653" t="n"/>
      <c r="AU119" s="1649" t="n"/>
      <c r="AV119" s="1648" t="n"/>
      <c r="AW119" s="1653" t="n"/>
      <c r="AX119" s="1650" t="n"/>
      <c r="AY119" s="1651" t="n"/>
      <c r="AZ119" s="1653" t="n"/>
      <c r="BA119" s="1649" t="n"/>
      <c r="BB119" s="1652" t="n"/>
      <c r="BC119" s="1653" t="n"/>
      <c r="BD119" s="1650" t="n"/>
      <c r="BE119" s="1652" t="n"/>
      <c r="BF119" s="1653" t="n"/>
      <c r="BG119" s="1649" t="n"/>
      <c r="BH119" s="1652" t="n"/>
      <c r="BI119" s="1653" t="n"/>
      <c r="BJ119" s="1650" t="n"/>
      <c r="BK119" s="1652" t="n"/>
      <c r="BL119" s="1653" t="n"/>
      <c r="BM119" s="1678" t="n"/>
      <c r="BN119" s="843" t="n"/>
      <c r="BO119" s="1722" t="n"/>
      <c r="BP119" s="1681" t="n"/>
      <c r="BQ119" s="1723" t="n"/>
      <c r="BR119" s="1820" t="n"/>
      <c r="BS119" s="1583">
        <f>Z119*0.22</f>
        <v/>
      </c>
      <c r="BT119" s="2" t="n"/>
      <c r="BU119" s="2" t="n"/>
      <c r="BV119" s="2" t="n"/>
    </row>
    <row r="120">
      <c r="A120" s="1867" t="inlineStr">
        <is>
          <t>2.11.1</t>
        </is>
      </c>
      <c r="B120" s="289" t="n"/>
      <c r="C120" s="345" t="inlineStr">
        <is>
          <t>Теоретические основы химии</t>
        </is>
      </c>
      <c r="D120" s="266" t="n"/>
      <c r="E120" s="266" t="n"/>
      <c r="F120" s="266" t="n"/>
      <c r="G120" s="266" t="n"/>
      <c r="H120" s="266" t="n"/>
      <c r="I120" s="266" t="n"/>
      <c r="J120" s="266" t="n"/>
      <c r="K120" s="266" t="n"/>
      <c r="L120" s="266" t="n"/>
      <c r="M120" s="266" t="n"/>
      <c r="N120" s="266" t="n"/>
      <c r="O120" s="266" t="n"/>
      <c r="P120" s="266" t="n"/>
      <c r="Q120" s="266" t="n"/>
      <c r="R120" s="269" t="n"/>
      <c r="S120" s="10" t="n"/>
      <c r="T120" s="349" t="n"/>
      <c r="U120" s="190" t="n"/>
      <c r="V120" s="316" t="n">
        <v>1</v>
      </c>
      <c r="W120" s="190" t="n"/>
      <c r="X120" s="365" t="n">
        <v>108</v>
      </c>
      <c r="Y120" s="173" t="n"/>
      <c r="Z120" s="1672" t="n">
        <v>72</v>
      </c>
      <c r="AA120" s="1673" t="n"/>
      <c r="AB120" s="272">
        <f>AL120+AN120+AQ120+AT120+AW120+AZ120+BC120+BF120+BI120+BL120+BO120</f>
        <v/>
      </c>
      <c r="AC120" s="273" t="n"/>
      <c r="AD120" s="367" t="n">
        <v>8</v>
      </c>
      <c r="AE120" s="169" t="n"/>
      <c r="AF120" s="454" t="n">
        <v>4</v>
      </c>
      <c r="AG120" s="169" t="n"/>
      <c r="AH120" s="318" t="n">
        <v>4</v>
      </c>
      <c r="AI120" s="169" t="n"/>
      <c r="AJ120" s="368" t="n"/>
      <c r="AK120" s="190" t="n"/>
      <c r="AL120" s="1675" t="n">
        <v>4</v>
      </c>
      <c r="AM120" s="1510" t="n">
        <v>108</v>
      </c>
      <c r="AN120" s="1806" t="n">
        <v>12</v>
      </c>
      <c r="AO120" s="1675" t="n">
        <v>3</v>
      </c>
      <c r="AP120" s="1510" t="n"/>
      <c r="AQ120" s="1806" t="n"/>
      <c r="AR120" s="1676" t="n"/>
      <c r="AS120" s="1511" t="n"/>
      <c r="AT120" s="1806" t="n"/>
      <c r="AU120" s="1675" t="n"/>
      <c r="AV120" s="1510" t="n"/>
      <c r="AW120" s="1806" t="n"/>
      <c r="AX120" s="1676" t="n"/>
      <c r="AY120" s="187" t="n"/>
      <c r="AZ120" s="1677" t="n"/>
      <c r="BA120" s="188" t="n"/>
      <c r="BB120" s="1604" t="n"/>
      <c r="BC120" s="1599" t="n"/>
      <c r="BD120" s="1605" t="n"/>
      <c r="BE120" s="1604" t="n"/>
      <c r="BF120" s="1599" t="n"/>
      <c r="BG120" s="1603" t="n"/>
      <c r="BH120" s="1604" t="n"/>
      <c r="BI120" s="1599" t="n"/>
      <c r="BJ120" s="1605" t="n"/>
      <c r="BK120" s="128" t="n"/>
      <c r="BL120" s="1677" t="n"/>
      <c r="BM120" s="1603" t="n"/>
      <c r="BN120" s="1604" t="n"/>
      <c r="BO120" s="1599" t="n"/>
      <c r="BP120" s="1601" t="n"/>
      <c r="BQ120" s="283">
        <f>AO120+AR120+AU120+AX120+BA120+BD120+BG120+BJ120+BM120+BP120</f>
        <v/>
      </c>
      <c r="BR120" s="1827" t="inlineStr">
        <is>
          <t>ХТЭПиМЭТ</t>
        </is>
      </c>
      <c r="BS120" s="1607">
        <f>Z120*0.22</f>
        <v/>
      </c>
      <c r="BT120" s="2" t="n"/>
      <c r="BU120" s="2" t="n"/>
      <c r="BV120" s="2" t="n"/>
    </row>
    <row r="121">
      <c r="A121" s="1822" t="inlineStr">
        <is>
          <t>2.11.2</t>
        </is>
      </c>
      <c r="B121" s="269" t="n"/>
      <c r="C121" s="495" t="inlineStr">
        <is>
          <t>Органическая химия</t>
        </is>
      </c>
      <c r="D121" s="201" t="n"/>
      <c r="E121" s="201" t="n"/>
      <c r="F121" s="201" t="n"/>
      <c r="G121" s="201" t="n"/>
      <c r="H121" s="201" t="n"/>
      <c r="I121" s="201" t="n"/>
      <c r="J121" s="201" t="n"/>
      <c r="K121" s="201" t="n"/>
      <c r="L121" s="201" t="n"/>
      <c r="M121" s="201" t="n"/>
      <c r="N121" s="201" t="n"/>
      <c r="O121" s="201" t="n"/>
      <c r="P121" s="201" t="n"/>
      <c r="Q121" s="201" t="n"/>
      <c r="R121" s="333" t="n"/>
      <c r="S121" s="458" t="n"/>
      <c r="T121" s="280" t="n"/>
      <c r="U121" s="269" t="n"/>
      <c r="V121" s="268" t="n">
        <v>3</v>
      </c>
      <c r="W121" s="269" t="n"/>
      <c r="X121" s="310" t="n">
        <v>108</v>
      </c>
      <c r="Y121" s="273" t="n"/>
      <c r="Z121" s="1663" t="n">
        <v>72</v>
      </c>
      <c r="AA121" s="1634" t="n"/>
      <c r="AB121" s="272">
        <f>AL121+AN121+AQ121+AT121+AW121+AZ121+BC121+BF121+BI121+BL121+BO121</f>
        <v/>
      </c>
      <c r="AC121" s="273" t="n"/>
      <c r="AD121" s="271" t="n">
        <v>8</v>
      </c>
      <c r="AE121" s="264" t="n"/>
      <c r="AF121" s="274" t="n">
        <v>4</v>
      </c>
      <c r="AG121" s="264" t="n"/>
      <c r="AH121" s="252" t="n">
        <v>4</v>
      </c>
      <c r="AI121" s="264" t="n"/>
      <c r="AJ121" s="277" t="n"/>
      <c r="AK121" s="269" t="n"/>
      <c r="AL121" s="1664" t="n"/>
      <c r="AM121" s="1588" t="n"/>
      <c r="AN121" s="1586" t="n"/>
      <c r="AO121" s="1664" t="n"/>
      <c r="AP121" s="1588" t="n"/>
      <c r="AQ121" s="1586" t="n">
        <v>2</v>
      </c>
      <c r="AR121" s="1665" t="n"/>
      <c r="AS121" s="1666" t="n">
        <v>108</v>
      </c>
      <c r="AT121" s="1586" t="n">
        <v>14</v>
      </c>
      <c r="AU121" s="1664" t="n">
        <v>3</v>
      </c>
      <c r="AV121" s="1588" t="n"/>
      <c r="AW121" s="1586" t="n"/>
      <c r="AX121" s="1665" t="n"/>
      <c r="AY121" s="1602" t="n"/>
      <c r="AZ121" s="1599" t="n"/>
      <c r="BA121" s="1603" t="n"/>
      <c r="BB121" s="1604" t="n"/>
      <c r="BC121" s="1599" t="n"/>
      <c r="BD121" s="1605" t="n"/>
      <c r="BE121" s="1604" t="n"/>
      <c r="BF121" s="1677" t="n"/>
      <c r="BG121" s="188" t="n"/>
      <c r="BH121" s="511" t="n"/>
      <c r="BI121" s="1677" t="n"/>
      <c r="BJ121" s="189" t="n"/>
      <c r="BK121" s="1604" t="n"/>
      <c r="BL121" s="1599" t="n"/>
      <c r="BM121" s="188" t="n"/>
      <c r="BN121" s="128" t="n"/>
      <c r="BO121" s="1677" t="n"/>
      <c r="BP121" s="1671" t="n"/>
      <c r="BQ121" s="283">
        <f>AO121+AR121+AU121+AX121+BA121+BD121+BG121+BJ121+BM121+BP121</f>
        <v/>
      </c>
      <c r="BR121" s="1823" t="inlineStr">
        <is>
          <t>ОХ</t>
        </is>
      </c>
      <c r="BS121" s="1607">
        <f>Z121*0.22</f>
        <v/>
      </c>
      <c r="BT121" s="2" t="n"/>
      <c r="BU121" s="2" t="n"/>
      <c r="BV121" s="2" t="n"/>
    </row>
    <row r="122">
      <c r="A122" s="1824" t="inlineStr">
        <is>
          <t>2.11.3</t>
        </is>
      </c>
      <c r="B122" s="190" t="n"/>
      <c r="C122" s="313" t="inlineStr">
        <is>
          <t>Процессы и аппараты химической технологии</t>
        </is>
      </c>
      <c r="D122" s="291" t="n"/>
      <c r="E122" s="291" t="n"/>
      <c r="F122" s="291" t="n"/>
      <c r="G122" s="291" t="n"/>
      <c r="H122" s="291" t="n"/>
      <c r="I122" s="291" t="n"/>
      <c r="J122" s="291" t="n"/>
      <c r="K122" s="291" t="n"/>
      <c r="L122" s="291" t="n"/>
      <c r="M122" s="291" t="n"/>
      <c r="N122" s="291" t="n"/>
      <c r="O122" s="291" t="n"/>
      <c r="P122" s="291" t="n"/>
      <c r="Q122" s="291" t="n"/>
      <c r="R122" s="289" t="n"/>
      <c r="S122" s="10" t="n"/>
      <c r="T122" s="316" t="n"/>
      <c r="U122" s="190" t="n"/>
      <c r="V122" s="316" t="n">
        <v>4</v>
      </c>
      <c r="W122" s="190" t="n"/>
      <c r="X122" s="365" t="n">
        <v>108</v>
      </c>
      <c r="Y122" s="173" t="n"/>
      <c r="Z122" s="1672" t="n">
        <v>72</v>
      </c>
      <c r="AA122" s="1673" t="n"/>
      <c r="AB122" s="272">
        <f>AL122+AN122+AQ122+AT122+AW122+AZ122+BC122+BF122+BI122+BL122+BO122</f>
        <v/>
      </c>
      <c r="AC122" s="273" t="n"/>
      <c r="AD122" s="367" t="n">
        <v>8</v>
      </c>
      <c r="AE122" s="169" t="n"/>
      <c r="AF122" s="454" t="n"/>
      <c r="AG122" s="169" t="n"/>
      <c r="AH122" s="318" t="n">
        <v>8</v>
      </c>
      <c r="AI122" s="169" t="n"/>
      <c r="AJ122" s="368" t="n"/>
      <c r="AK122" s="190" t="n"/>
      <c r="AL122" s="1675" t="n"/>
      <c r="AM122" s="1510" t="n"/>
      <c r="AN122" s="1806" t="n"/>
      <c r="AO122" s="1675" t="n"/>
      <c r="AP122" s="1510" t="n"/>
      <c r="AQ122" s="1806" t="n"/>
      <c r="AR122" s="1676" t="n"/>
      <c r="AS122" s="1511" t="n"/>
      <c r="AT122" s="1806" t="n">
        <v>4</v>
      </c>
      <c r="AU122" s="1675" t="n"/>
      <c r="AV122" s="1510" t="n">
        <v>108</v>
      </c>
      <c r="AW122" s="1806" t="n">
        <v>12</v>
      </c>
      <c r="AX122" s="1676" t="n">
        <v>3</v>
      </c>
      <c r="AY122" s="187" t="n"/>
      <c r="AZ122" s="1677" t="n"/>
      <c r="BA122" s="188" t="n"/>
      <c r="BB122" s="128" t="n"/>
      <c r="BC122" s="1677" t="n"/>
      <c r="BD122" s="189" t="n"/>
      <c r="BE122" s="1604" t="n"/>
      <c r="BF122" s="1599" t="n"/>
      <c r="BG122" s="1603" t="n"/>
      <c r="BH122" s="128" t="n"/>
      <c r="BI122" s="1599" t="n"/>
      <c r="BJ122" s="1601" t="n"/>
      <c r="BK122" s="128" t="n"/>
      <c r="BL122" s="1677" t="n"/>
      <c r="BM122" s="1603" t="n"/>
      <c r="BN122" s="1604" t="n"/>
      <c r="BO122" s="1599" t="n"/>
      <c r="BP122" s="1601" t="n"/>
      <c r="BQ122" s="283">
        <f>AO122+AR122+AU122+AX122+BA122+BD122+BG122+BJ122+BM122+BP122</f>
        <v/>
      </c>
      <c r="BR122" s="1827" t="inlineStr">
        <is>
          <t>ПиАХП</t>
        </is>
      </c>
      <c r="BS122" s="1607">
        <f>Z122*0.22</f>
        <v/>
      </c>
      <c r="BT122" s="2" t="n"/>
      <c r="BU122" s="2" t="n"/>
      <c r="BV122" s="2" t="n"/>
    </row>
    <row r="123">
      <c r="A123" s="1867" t="inlineStr">
        <is>
          <t>2.11.4</t>
        </is>
      </c>
      <c r="B123" s="289" t="n"/>
      <c r="C123" s="345" t="inlineStr">
        <is>
          <t>Технология и оборудование синтеза и переработки полимеров</t>
        </is>
      </c>
      <c r="D123" s="266" t="n"/>
      <c r="E123" s="266" t="n"/>
      <c r="F123" s="266" t="n"/>
      <c r="G123" s="266" t="n"/>
      <c r="H123" s="266" t="n"/>
      <c r="I123" s="266" t="n"/>
      <c r="J123" s="266" t="n"/>
      <c r="K123" s="266" t="n"/>
      <c r="L123" s="266" t="n"/>
      <c r="M123" s="266" t="n"/>
      <c r="N123" s="266" t="n"/>
      <c r="O123" s="266" t="n"/>
      <c r="P123" s="266" t="n"/>
      <c r="Q123" s="266" t="n"/>
      <c r="R123" s="269" t="n"/>
      <c r="S123" s="267" t="n"/>
      <c r="T123" s="280" t="n">
        <v>5</v>
      </c>
      <c r="U123" s="269" t="n"/>
      <c r="V123" s="268" t="n"/>
      <c r="W123" s="269" t="n"/>
      <c r="X123" s="310" t="n">
        <v>108</v>
      </c>
      <c r="Y123" s="273" t="n"/>
      <c r="Z123" s="1663" t="n">
        <v>72</v>
      </c>
      <c r="AA123" s="1634" t="n"/>
      <c r="AB123" s="272">
        <f>AL123+AN123+AQ123+AT123+AW123+AZ123+BC123+BF123+BI123+BL123+BO123</f>
        <v/>
      </c>
      <c r="AC123" s="273" t="n"/>
      <c r="AD123" s="271" t="n">
        <v>8</v>
      </c>
      <c r="AE123" s="264" t="n"/>
      <c r="AF123" s="274" t="n">
        <v>4</v>
      </c>
      <c r="AG123" s="264" t="n"/>
      <c r="AH123" s="252" t="n">
        <v>4</v>
      </c>
      <c r="AI123" s="264" t="n"/>
      <c r="AJ123" s="277" t="n"/>
      <c r="AK123" s="269" t="n"/>
      <c r="AL123" s="1664" t="n"/>
      <c r="AM123" s="1588" t="n"/>
      <c r="AN123" s="1586" t="n"/>
      <c r="AO123" s="1664" t="n"/>
      <c r="AP123" s="1588" t="n"/>
      <c r="AQ123" s="1586" t="n"/>
      <c r="AR123" s="1665" t="n"/>
      <c r="AS123" s="1666" t="n"/>
      <c r="AT123" s="1586" t="n"/>
      <c r="AU123" s="1664" t="n"/>
      <c r="AV123" s="1588" t="n"/>
      <c r="AW123" s="1586" t="n">
        <v>4</v>
      </c>
      <c r="AX123" s="1665" t="n"/>
      <c r="AY123" s="1602" t="n">
        <v>108</v>
      </c>
      <c r="AZ123" s="1599" t="n">
        <v>12</v>
      </c>
      <c r="BA123" s="1603" t="n">
        <v>3</v>
      </c>
      <c r="BB123" s="1604" t="n"/>
      <c r="BC123" s="1599" t="n"/>
      <c r="BD123" s="1605" t="n"/>
      <c r="BE123" s="1604" t="n"/>
      <c r="BF123" s="1599" t="n"/>
      <c r="BG123" s="1603" t="n"/>
      <c r="BH123" s="1604" t="n"/>
      <c r="BI123" s="1599" t="n"/>
      <c r="BJ123" s="1605" t="n"/>
      <c r="BK123" s="1604" t="n"/>
      <c r="BL123" s="1599" t="n"/>
      <c r="BM123" s="1792" t="n"/>
      <c r="BN123" s="1793" t="n"/>
      <c r="BO123" s="1595" t="n"/>
      <c r="BP123" s="1795" t="n"/>
      <c r="BQ123" s="283">
        <f>AO123+AR123+AU123+AX123+BA123+BD123+BG123+BJ123+BM123+BP123</f>
        <v/>
      </c>
      <c r="BR123" s="1877" t="inlineStr">
        <is>
          <t>ПКМ</t>
        </is>
      </c>
      <c r="BS123" s="1607">
        <f>Z123*0.22</f>
        <v/>
      </c>
      <c r="BT123" s="2" t="n"/>
      <c r="BU123" s="2" t="n"/>
      <c r="BV123" s="2" t="n"/>
    </row>
    <row r="124">
      <c r="A124" s="1878" t="inlineStr">
        <is>
          <t>2.11.5</t>
        </is>
      </c>
      <c r="B124" s="289" t="n"/>
      <c r="C124" s="1801" t="inlineStr">
        <is>
          <t>Технология и оборудование производства минеральных удобрений и солей</t>
        </is>
      </c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190" t="n"/>
      <c r="S124" s="1006" t="n"/>
      <c r="T124" s="1712" t="n">
        <v>6</v>
      </c>
      <c r="U124" s="190" t="n"/>
      <c r="V124" s="1713" t="n"/>
      <c r="W124" s="190" t="n"/>
      <c r="X124" s="1714" t="n">
        <v>108</v>
      </c>
      <c r="Y124" s="173" t="n"/>
      <c r="Z124" s="1715" t="n">
        <v>72</v>
      </c>
      <c r="AA124" s="1673" t="n"/>
      <c r="AB124" s="1643">
        <f>AL124+AN124+AQ124+AT124+AW124+AZ124+BC124+BF124+BI124+BL124+BO124</f>
        <v/>
      </c>
      <c r="AC124" s="273" t="n"/>
      <c r="AD124" s="1772" t="n">
        <v>8</v>
      </c>
      <c r="AE124" s="169" t="n"/>
      <c r="AF124" s="1798" t="n">
        <v>4</v>
      </c>
      <c r="AG124" s="169" t="n"/>
      <c r="AH124" s="1718" t="n">
        <v>4</v>
      </c>
      <c r="AI124" s="169" t="n"/>
      <c r="AJ124" s="1719" t="n"/>
      <c r="AK124" s="190" t="n"/>
      <c r="AL124" s="1678" t="n"/>
      <c r="AM124" s="1679" t="n"/>
      <c r="AN124" s="1722" t="n"/>
      <c r="AO124" s="1678" t="n"/>
      <c r="AP124" s="1679" t="n"/>
      <c r="AQ124" s="1722" t="n"/>
      <c r="AR124" s="1720" t="n"/>
      <c r="AS124" s="1721" t="n"/>
      <c r="AT124" s="1722" t="n"/>
      <c r="AU124" s="1678" t="n"/>
      <c r="AV124" s="1679" t="n"/>
      <c r="AW124" s="1722" t="n"/>
      <c r="AX124" s="1720" t="n"/>
      <c r="AY124" s="1721" t="n"/>
      <c r="AZ124" s="1722" t="n">
        <v>4</v>
      </c>
      <c r="BA124" s="1678" t="n"/>
      <c r="BB124" s="843" t="n">
        <v>108</v>
      </c>
      <c r="BC124" s="1722" t="n">
        <v>12</v>
      </c>
      <c r="BD124" s="1720" t="n">
        <v>3</v>
      </c>
      <c r="BE124" s="1652" t="n"/>
      <c r="BF124" s="1722" t="n"/>
      <c r="BG124" s="1678" t="n"/>
      <c r="BH124" s="843" t="n"/>
      <c r="BI124" s="1722" t="n"/>
      <c r="BJ124" s="1720" t="n"/>
      <c r="BK124" s="843" t="n"/>
      <c r="BL124" s="1571" t="n"/>
      <c r="BM124" s="1773" t="n"/>
      <c r="BN124" s="1579" t="n"/>
      <c r="BO124" s="1571" t="n"/>
      <c r="BP124" s="1580" t="n"/>
      <c r="BQ124" s="1723">
        <f>AO124+AR124+AU124+AX124+BA124+BD124+BG124+BJ124+BM124+BP124</f>
        <v/>
      </c>
      <c r="BR124" s="1810" t="n"/>
      <c r="BS124" s="1583">
        <f>Z124*0.22</f>
        <v/>
      </c>
      <c r="BT124" s="2" t="n"/>
      <c r="BU124" s="2" t="n"/>
      <c r="BV124" s="2" t="n"/>
    </row>
    <row r="125">
      <c r="A125" s="1878" t="inlineStr">
        <is>
          <t>2.11.6</t>
        </is>
      </c>
      <c r="B125" s="289" t="n"/>
      <c r="C125" s="1731" t="inlineStr">
        <is>
          <t>Технология и оборудование основного органического и нефтехимического синтеза</t>
        </is>
      </c>
      <c r="D125" s="291" t="n"/>
      <c r="E125" s="291" t="n"/>
      <c r="F125" s="291" t="n"/>
      <c r="G125" s="291" t="n"/>
      <c r="H125" s="291" t="n"/>
      <c r="I125" s="291" t="n"/>
      <c r="J125" s="291" t="n"/>
      <c r="K125" s="291" t="n"/>
      <c r="L125" s="291" t="n"/>
      <c r="M125" s="291" t="n"/>
      <c r="N125" s="291" t="n"/>
      <c r="O125" s="291" t="n"/>
      <c r="P125" s="291" t="n"/>
      <c r="Q125" s="291" t="n"/>
      <c r="R125" s="289" t="n"/>
      <c r="S125" s="1803" t="n"/>
      <c r="T125" s="1646" t="n">
        <v>6</v>
      </c>
      <c r="U125" s="269" t="n"/>
      <c r="V125" s="1640" t="n"/>
      <c r="W125" s="269" t="n"/>
      <c r="X125" s="1641" t="n">
        <v>108</v>
      </c>
      <c r="Y125" s="273" t="n"/>
      <c r="Z125" s="1642" t="n">
        <v>72</v>
      </c>
      <c r="AA125" s="1634" t="n"/>
      <c r="AB125" s="1643">
        <f>AL125+AN125+AQ125+AT125+AW125+AZ125+BC125+BF125+BI125+BL125+BO125</f>
        <v/>
      </c>
      <c r="AC125" s="273" t="n"/>
      <c r="AD125" s="1644" t="n">
        <v>8</v>
      </c>
      <c r="AE125" s="264" t="n"/>
      <c r="AF125" s="1790" t="n">
        <v>4</v>
      </c>
      <c r="AG125" s="264" t="n"/>
      <c r="AH125" s="1645" t="n">
        <v>4</v>
      </c>
      <c r="AI125" s="264" t="n"/>
      <c r="AJ125" s="1669" t="n"/>
      <c r="AK125" s="269" t="n"/>
      <c r="AL125" s="1649" t="n"/>
      <c r="AM125" s="1648" t="n"/>
      <c r="AN125" s="1653" t="n"/>
      <c r="AO125" s="1649" t="n"/>
      <c r="AP125" s="1648" t="n"/>
      <c r="AQ125" s="1653" t="n"/>
      <c r="AR125" s="1650" t="n"/>
      <c r="AS125" s="1651" t="n"/>
      <c r="AT125" s="1653" t="n"/>
      <c r="AU125" s="1649" t="n"/>
      <c r="AV125" s="1648" t="n"/>
      <c r="AW125" s="1653" t="n"/>
      <c r="AX125" s="1650" t="n"/>
      <c r="AY125" s="1651" t="n"/>
      <c r="AZ125" s="1653" t="n">
        <v>4</v>
      </c>
      <c r="BA125" s="1649" t="n"/>
      <c r="BB125" s="1652" t="n">
        <v>108</v>
      </c>
      <c r="BC125" s="1653" t="n">
        <v>12</v>
      </c>
      <c r="BD125" s="1650" t="n">
        <v>3</v>
      </c>
      <c r="BE125" s="1652" t="n"/>
      <c r="BF125" s="1653" t="n"/>
      <c r="BG125" s="1649" t="n"/>
      <c r="BH125" s="1652" t="n"/>
      <c r="BI125" s="1653" t="n"/>
      <c r="BJ125" s="1650" t="n"/>
      <c r="BK125" s="1652" t="n"/>
      <c r="BL125" s="1571" t="n"/>
      <c r="BM125" s="1773" t="n"/>
      <c r="BN125" s="1579" t="n"/>
      <c r="BO125" s="1571" t="n"/>
      <c r="BP125" s="1580" t="n"/>
      <c r="BQ125" s="1723">
        <f>AO125+AR125+AU125+AX125+BA125+BD125+BG125+BJ125+BM125+BP125</f>
        <v/>
      </c>
      <c r="BR125" s="1810" t="n"/>
      <c r="BS125" s="1583">
        <f>Z125*0.22</f>
        <v/>
      </c>
      <c r="BT125" s="2" t="n"/>
      <c r="BU125" s="2" t="n"/>
      <c r="BV125" s="2" t="n"/>
    </row>
    <row r="126">
      <c r="A126" s="1869" t="inlineStr">
        <is>
          <t>2.11.7</t>
        </is>
      </c>
      <c r="B126" s="269" t="n"/>
      <c r="C126" s="1731" t="inlineStr">
        <is>
          <t>Курсовая работа по учебной дисциплине по выбору студента (пп 2.11.4-2.11.6)</t>
        </is>
      </c>
      <c r="D126" s="291" t="n"/>
      <c r="E126" s="291" t="n"/>
      <c r="F126" s="291" t="n"/>
      <c r="G126" s="291" t="n"/>
      <c r="H126" s="291" t="n"/>
      <c r="I126" s="291" t="n"/>
      <c r="J126" s="291" t="n"/>
      <c r="K126" s="291" t="n"/>
      <c r="L126" s="291" t="n"/>
      <c r="M126" s="291" t="n"/>
      <c r="N126" s="291" t="n"/>
      <c r="O126" s="291" t="n"/>
      <c r="P126" s="291" t="n"/>
      <c r="Q126" s="291" t="n"/>
      <c r="R126" s="289" t="n"/>
      <c r="S126" s="1006" t="n"/>
      <c r="T126" s="1712" t="n"/>
      <c r="U126" s="190" t="n"/>
      <c r="V126" s="1713" t="n"/>
      <c r="W126" s="190" t="n"/>
      <c r="X126" s="1714" t="n">
        <v>30</v>
      </c>
      <c r="Y126" s="173" t="n"/>
      <c r="Z126" s="1715" t="n"/>
      <c r="AA126" s="1673" t="n"/>
      <c r="AB126" s="1643" t="n"/>
      <c r="AC126" s="273" t="n"/>
      <c r="AD126" s="1772" t="n"/>
      <c r="AE126" s="169" t="n"/>
      <c r="AF126" s="1798" t="n"/>
      <c r="AG126" s="169" t="n"/>
      <c r="AH126" s="1718" t="n"/>
      <c r="AI126" s="169" t="n"/>
      <c r="AJ126" s="1719" t="n"/>
      <c r="AK126" s="190" t="n"/>
      <c r="AL126" s="1678" t="n"/>
      <c r="AM126" s="1679" t="n"/>
      <c r="AN126" s="1722" t="n"/>
      <c r="AO126" s="1678" t="n"/>
      <c r="AP126" s="1679" t="n"/>
      <c r="AQ126" s="1722" t="n"/>
      <c r="AR126" s="1720" t="n"/>
      <c r="AS126" s="1721" t="n"/>
      <c r="AT126" s="1722" t="n"/>
      <c r="AU126" s="1678" t="n"/>
      <c r="AV126" s="1679" t="n"/>
      <c r="AW126" s="1722" t="n"/>
      <c r="AX126" s="1720" t="n"/>
      <c r="AY126" s="1721" t="n"/>
      <c r="AZ126" s="1722" t="n"/>
      <c r="BA126" s="1678" t="n"/>
      <c r="BB126" s="843" t="n">
        <v>30</v>
      </c>
      <c r="BC126" s="1722" t="n"/>
      <c r="BD126" s="1720" t="n">
        <v>1</v>
      </c>
      <c r="BE126" s="843" t="n"/>
      <c r="BF126" s="1722" t="n"/>
      <c r="BG126" s="1678" t="n"/>
      <c r="BH126" s="843" t="n"/>
      <c r="BI126" s="1722" t="n"/>
      <c r="BJ126" s="1720" t="n"/>
      <c r="BK126" s="843" t="n"/>
      <c r="BL126" s="1722" t="n"/>
      <c r="BM126" s="1773" t="n"/>
      <c r="BN126" s="1579" t="n"/>
      <c r="BO126" s="1571" t="n"/>
      <c r="BP126" s="1580" t="n"/>
      <c r="BQ126" s="1723">
        <f>AO126+AR126+AU126+AX126+BA126+BD126+BG126+BJ126+BM126+BP126</f>
        <v/>
      </c>
      <c r="BR126" s="1810" t="n"/>
      <c r="BS126" s="1583">
        <f>Z126*0.22</f>
        <v/>
      </c>
      <c r="BT126" s="2" t="n"/>
      <c r="BU126" s="2" t="n"/>
      <c r="BV126" s="2" t="n"/>
    </row>
    <row r="127">
      <c r="A127" s="1821" t="inlineStr">
        <is>
          <t>2.12</t>
        </is>
      </c>
      <c r="B127" s="269" t="n"/>
      <c r="C127" s="1660" t="inlineStr">
        <is>
          <t>Факультативные дисциплины</t>
        </is>
      </c>
      <c r="D127" s="266" t="n"/>
      <c r="E127" s="266" t="n"/>
      <c r="F127" s="266" t="n"/>
      <c r="G127" s="266" t="n"/>
      <c r="H127" s="266" t="n"/>
      <c r="I127" s="266" t="n"/>
      <c r="J127" s="266" t="n"/>
      <c r="K127" s="266" t="n"/>
      <c r="L127" s="266" t="n"/>
      <c r="M127" s="266" t="n"/>
      <c r="N127" s="266" t="n"/>
      <c r="O127" s="266" t="n"/>
      <c r="P127" s="266" t="n"/>
      <c r="Q127" s="266" t="n"/>
      <c r="R127" s="269" t="n"/>
      <c r="S127" s="1661" t="n"/>
      <c r="T127" s="1875" t="n"/>
      <c r="U127" s="269" t="n"/>
      <c r="V127" s="1876" t="n"/>
      <c r="W127" s="269" t="n"/>
      <c r="X127" s="1641" t="n"/>
      <c r="Y127" s="273" t="n"/>
      <c r="Z127" s="1642" t="n"/>
      <c r="AA127" s="1634" t="n"/>
      <c r="AB127" s="1643" t="n"/>
      <c r="AC127" s="273" t="n"/>
      <c r="AD127" s="1644" t="n"/>
      <c r="AE127" s="264" t="n"/>
      <c r="AF127" s="1790" t="n"/>
      <c r="AG127" s="264" t="n"/>
      <c r="AH127" s="1645" t="n"/>
      <c r="AI127" s="264" t="n"/>
      <c r="AJ127" s="1669" t="n"/>
      <c r="AK127" s="269" t="n"/>
      <c r="AL127" s="1649" t="n"/>
      <c r="AM127" s="1648" t="n"/>
      <c r="AN127" s="1653" t="n"/>
      <c r="AO127" s="1649" t="n"/>
      <c r="AP127" s="1648" t="n"/>
      <c r="AQ127" s="1653" t="n"/>
      <c r="AR127" s="1650" t="n"/>
      <c r="AS127" s="1651" t="n"/>
      <c r="AT127" s="1653" t="n"/>
      <c r="AU127" s="1649" t="n"/>
      <c r="AV127" s="1648" t="n"/>
      <c r="AW127" s="1653" t="n"/>
      <c r="AX127" s="1650" t="n"/>
      <c r="AY127" s="1651" t="n"/>
      <c r="AZ127" s="1653" t="n"/>
      <c r="BA127" s="1649" t="n"/>
      <c r="BB127" s="1652" t="n"/>
      <c r="BC127" s="1653" t="n"/>
      <c r="BD127" s="1650" t="n"/>
      <c r="BE127" s="1652" t="n"/>
      <c r="BF127" s="1653" t="n"/>
      <c r="BG127" s="1649" t="n"/>
      <c r="BH127" s="1652" t="n"/>
      <c r="BI127" s="1653" t="n"/>
      <c r="BJ127" s="1650" t="n"/>
      <c r="BK127" s="1652" t="n"/>
      <c r="BL127" s="1653" t="n"/>
      <c r="BM127" s="1773" t="n"/>
      <c r="BN127" s="1579" t="n"/>
      <c r="BO127" s="1571" t="n"/>
      <c r="BP127" s="1580" t="n"/>
      <c r="BQ127" s="1879" t="n"/>
      <c r="BR127" s="1810" t="n"/>
      <c r="BS127" s="1583">
        <f>Z127*0.22</f>
        <v/>
      </c>
      <c r="BT127" s="2" t="n"/>
      <c r="BU127" s="2" t="n"/>
      <c r="BV127" s="2" t="n"/>
    </row>
    <row r="128">
      <c r="A128" s="1824" t="inlineStr">
        <is>
          <t>2.12.1</t>
        </is>
      </c>
      <c r="B128" s="190" t="n"/>
      <c r="C128" s="345" t="inlineStr">
        <is>
          <t>Великая Отечественная война советского народа (в контексте Второй мировой войны)</t>
        </is>
      </c>
      <c r="D128" s="266" t="n"/>
      <c r="E128" s="266" t="n"/>
      <c r="F128" s="266" t="n"/>
      <c r="G128" s="266" t="n"/>
      <c r="H128" s="266" t="n"/>
      <c r="I128" s="266" t="n"/>
      <c r="J128" s="266" t="n"/>
      <c r="K128" s="266" t="n"/>
      <c r="L128" s="266" t="n"/>
      <c r="M128" s="266" t="n"/>
      <c r="N128" s="266" t="n"/>
      <c r="O128" s="266" t="n"/>
      <c r="P128" s="266" t="n"/>
      <c r="Q128" s="266" t="n"/>
      <c r="R128" s="269" t="n"/>
      <c r="S128" s="267" t="n"/>
      <c r="T128" s="268" t="n"/>
      <c r="U128" s="269" t="n"/>
      <c r="V128" s="268" t="n"/>
      <c r="W128" s="269" t="n"/>
      <c r="X128" s="310" t="inlineStr">
        <is>
          <t>/10</t>
        </is>
      </c>
      <c r="Y128" s="273" t="n"/>
      <c r="Z128" s="1663" t="inlineStr">
        <is>
          <t>/10</t>
        </is>
      </c>
      <c r="AA128" s="1634" t="n"/>
      <c r="AB128" s="272" t="inlineStr">
        <is>
          <t>/4</t>
        </is>
      </c>
      <c r="AC128" s="273" t="n"/>
      <c r="AD128" s="1880" t="inlineStr">
        <is>
          <t>/4</t>
        </is>
      </c>
      <c r="AE128" s="266" t="n"/>
      <c r="AF128" s="274" t="n"/>
      <c r="AG128" s="264" t="n"/>
      <c r="AH128" s="252" t="n"/>
      <c r="AI128" s="264" t="n"/>
      <c r="AJ128" s="280" t="n"/>
      <c r="AK128" s="269" t="n"/>
      <c r="AL128" s="1584" t="n"/>
      <c r="AM128" s="1588" t="inlineStr">
        <is>
          <t>/10</t>
        </is>
      </c>
      <c r="AN128" s="1586" t="inlineStr">
        <is>
          <t>/4</t>
        </is>
      </c>
      <c r="AO128" s="1664" t="n"/>
      <c r="AP128" s="1588" t="n"/>
      <c r="AQ128" s="1881" t="n"/>
      <c r="AR128" s="1882" t="n"/>
      <c r="AS128" s="1666" t="n"/>
      <c r="AT128" s="1586" t="n"/>
      <c r="AU128" s="1664" t="n"/>
      <c r="AV128" s="1588" t="n"/>
      <c r="AW128" s="1586" t="n"/>
      <c r="AX128" s="1665" t="n"/>
      <c r="AY128" s="1602" t="n"/>
      <c r="AZ128" s="1604" t="n"/>
      <c r="BA128" s="1600" t="n"/>
      <c r="BB128" s="1604" t="n"/>
      <c r="BC128" s="1599" t="n"/>
      <c r="BD128" s="1601" t="n"/>
      <c r="BE128" s="1604" t="n"/>
      <c r="BF128" s="1599" t="n"/>
      <c r="BG128" s="1600" t="n"/>
      <c r="BH128" s="1604" t="n"/>
      <c r="BI128" s="1599" t="n"/>
      <c r="BJ128" s="1605" t="n"/>
      <c r="BK128" s="1604" t="n"/>
      <c r="BL128" s="1599" t="n"/>
      <c r="BM128" s="1792" t="n"/>
      <c r="BN128" s="1793" t="n"/>
      <c r="BO128" s="1595" t="n"/>
      <c r="BP128" s="1794" t="n"/>
      <c r="BQ128" s="1701" t="n"/>
      <c r="BR128" s="1883" t="inlineStr">
        <is>
          <t>ИБиП</t>
        </is>
      </c>
      <c r="BS128" s="1607">
        <f>Z128*0.22</f>
        <v/>
      </c>
      <c r="BT128" s="2" t="n"/>
      <c r="BU128" s="2" t="n"/>
      <c r="BV128" s="2" t="n"/>
    </row>
    <row r="129">
      <c r="A129" s="1884" t="inlineStr">
        <is>
          <t>2.12.2</t>
        </is>
      </c>
      <c r="B129" s="269" t="n"/>
      <c r="C129" s="1885" t="inlineStr">
        <is>
          <t>Противодействие коррупции</t>
        </is>
      </c>
      <c r="D129" s="266" t="n"/>
      <c r="E129" s="266" t="n"/>
      <c r="F129" s="266" t="n"/>
      <c r="G129" s="266" t="n"/>
      <c r="H129" s="266" t="n"/>
      <c r="I129" s="266" t="n"/>
      <c r="J129" s="266" t="n"/>
      <c r="K129" s="266" t="n"/>
      <c r="L129" s="266" t="n"/>
      <c r="M129" s="266" t="n"/>
      <c r="N129" s="266" t="n"/>
      <c r="O129" s="266" t="n"/>
      <c r="P129" s="266" t="n"/>
      <c r="Q129" s="266" t="n"/>
      <c r="R129" s="269" t="n"/>
      <c r="S129" s="1886" t="n"/>
      <c r="T129" s="1887" t="n"/>
      <c r="U129" s="269" t="n"/>
      <c r="V129" s="1888" t="n"/>
      <c r="W129" s="269" t="n"/>
      <c r="X129" s="1889" t="inlineStr">
        <is>
          <t>/34</t>
        </is>
      </c>
      <c r="Y129" s="273" t="n"/>
      <c r="Z129" s="1890" t="inlineStr">
        <is>
          <t>/34</t>
        </is>
      </c>
      <c r="AA129" s="1634" t="n"/>
      <c r="AB129" s="1891" t="inlineStr">
        <is>
          <t>/8</t>
        </is>
      </c>
      <c r="AC129" s="273" t="n"/>
      <c r="AD129" s="1892" t="inlineStr">
        <is>
          <t>/6</t>
        </is>
      </c>
      <c r="AE129" s="264" t="n"/>
      <c r="AF129" s="1893" t="n"/>
      <c r="AG129" s="264" t="n"/>
      <c r="AH129" s="1894" t="n"/>
      <c r="AI129" s="264" t="n"/>
      <c r="AJ129" s="1895" t="inlineStr">
        <is>
          <t>/2</t>
        </is>
      </c>
      <c r="AK129" s="269" t="n"/>
      <c r="AL129" s="1896" t="n"/>
      <c r="AM129" s="1897" t="n"/>
      <c r="AN129" s="1898" t="n"/>
      <c r="AO129" s="1896" t="n"/>
      <c r="AP129" s="1897" t="n"/>
      <c r="AQ129" s="1898" t="n"/>
      <c r="AR129" s="1899" t="n"/>
      <c r="AS129" s="1900" t="n"/>
      <c r="AT129" s="1898" t="n"/>
      <c r="AU129" s="1896" t="n"/>
      <c r="AV129" s="1897" t="n"/>
      <c r="AW129" s="1898" t="n"/>
      <c r="AX129" s="1899" t="n"/>
      <c r="AY129" s="1900" t="n"/>
      <c r="AZ129" s="1898" t="n"/>
      <c r="BA129" s="1896" t="n"/>
      <c r="BB129" s="1901" t="inlineStr">
        <is>
          <t>/34</t>
        </is>
      </c>
      <c r="BC129" s="1898" t="inlineStr">
        <is>
          <t>/8</t>
        </is>
      </c>
      <c r="BD129" s="1899" t="n"/>
      <c r="BE129" s="1901" t="n"/>
      <c r="BF129" s="1898" t="n"/>
      <c r="BG129" s="1896" t="n"/>
      <c r="BH129" s="1901" t="n"/>
      <c r="BI129" s="1898" t="n"/>
      <c r="BJ129" s="1899" t="n"/>
      <c r="BK129" s="1901" t="n"/>
      <c r="BL129" s="1898" t="n"/>
      <c r="BM129" s="1896" t="n"/>
      <c r="BN129" s="1901" t="n"/>
      <c r="BO129" s="1898" t="n"/>
      <c r="BP129" s="1902" t="n"/>
      <c r="BQ129" s="1903" t="n"/>
      <c r="BR129" s="1904" t="n"/>
      <c r="BS129" s="1905">
        <f>Z129*0.22</f>
        <v/>
      </c>
      <c r="BT129" s="2" t="n"/>
      <c r="BU129" s="2" t="n"/>
      <c r="BV129" s="2" t="n"/>
    </row>
    <row r="130">
      <c r="A130" s="1884" t="inlineStr">
        <is>
          <t>2.12.3</t>
        </is>
      </c>
      <c r="B130" s="269" t="n"/>
      <c r="C130" s="1885" t="inlineStr">
        <is>
          <t>Интернет-маркетинг</t>
        </is>
      </c>
      <c r="D130" s="266" t="n"/>
      <c r="E130" s="266" t="n"/>
      <c r="F130" s="266" t="n"/>
      <c r="G130" s="266" t="n"/>
      <c r="H130" s="266" t="n"/>
      <c r="I130" s="266" t="n"/>
      <c r="J130" s="266" t="n"/>
      <c r="K130" s="266" t="n"/>
      <c r="L130" s="266" t="n"/>
      <c r="M130" s="266" t="n"/>
      <c r="N130" s="266" t="n"/>
      <c r="O130" s="266" t="n"/>
      <c r="P130" s="266" t="n"/>
      <c r="Q130" s="266" t="n"/>
      <c r="R130" s="269" t="n"/>
      <c r="S130" s="1906" t="n"/>
      <c r="T130" s="1907" t="n"/>
      <c r="U130" s="333" t="n"/>
      <c r="V130" s="1907" t="inlineStr">
        <is>
          <t>/9</t>
        </is>
      </c>
      <c r="W130" s="333" t="n"/>
      <c r="X130" s="1908" t="inlineStr">
        <is>
          <t>/108</t>
        </is>
      </c>
      <c r="Y130" s="337" t="n"/>
      <c r="Z130" s="1909" t="inlineStr">
        <is>
          <t>/72</t>
        </is>
      </c>
      <c r="AA130" s="1704" t="n"/>
      <c r="AB130" s="1910" t="inlineStr">
        <is>
          <t>/16</t>
        </is>
      </c>
      <c r="AC130" s="1911" t="n"/>
      <c r="AD130" s="1912" t="inlineStr">
        <is>
          <t>/8</t>
        </is>
      </c>
      <c r="AE130" s="1913" t="n"/>
      <c r="AF130" s="1914" t="inlineStr">
        <is>
          <t>/8</t>
        </is>
      </c>
      <c r="AG130" s="1913" t="n"/>
      <c r="AH130" s="1914" t="n"/>
      <c r="AI130" s="1913" t="n"/>
      <c r="AJ130" s="1915" t="n"/>
      <c r="AK130" s="1916" t="n"/>
      <c r="AL130" s="1917" t="n"/>
      <c r="AM130" s="1918" t="n"/>
      <c r="AN130" s="1919" t="n"/>
      <c r="AO130" s="1917" t="n"/>
      <c r="AP130" s="1918" t="n"/>
      <c r="AQ130" s="1919" t="n"/>
      <c r="AR130" s="1920" t="n"/>
      <c r="AS130" s="1921" t="n"/>
      <c r="AT130" s="1919" t="n"/>
      <c r="AU130" s="1917" t="n"/>
      <c r="AV130" s="1918" t="n"/>
      <c r="AW130" s="1919" t="n"/>
      <c r="AX130" s="1920" t="n"/>
      <c r="AY130" s="1921" t="n"/>
      <c r="AZ130" s="1919" t="n"/>
      <c r="BA130" s="1917" t="n"/>
      <c r="BB130" s="1922" t="n"/>
      <c r="BC130" s="1919" t="n"/>
      <c r="BD130" s="1920" t="n"/>
      <c r="BE130" s="1922" t="n"/>
      <c r="BF130" s="1919" t="n"/>
      <c r="BG130" s="1917" t="n"/>
      <c r="BH130" s="1922" t="n"/>
      <c r="BI130" s="1919" t="inlineStr">
        <is>
          <t>/6</t>
        </is>
      </c>
      <c r="BJ130" s="1920" t="n"/>
      <c r="BK130" s="1922" t="inlineStr">
        <is>
          <t>/108</t>
        </is>
      </c>
      <c r="BL130" s="1919" t="inlineStr">
        <is>
          <t>/10</t>
        </is>
      </c>
      <c r="BM130" s="1917" t="n"/>
      <c r="BN130" s="1922" t="n"/>
      <c r="BO130" s="1919" t="n"/>
      <c r="BP130" s="1902" t="n"/>
      <c r="BQ130" s="1923" t="n"/>
      <c r="BR130" s="1904" t="n"/>
      <c r="BS130" s="1905">
        <f>Z130*0.22</f>
        <v/>
      </c>
      <c r="BT130" s="2" t="n"/>
      <c r="BU130" s="2" t="n"/>
      <c r="BV130" s="2" t="n"/>
    </row>
    <row r="131">
      <c r="A131" s="1924" t="inlineStr">
        <is>
          <t>2.13</t>
        </is>
      </c>
      <c r="B131" s="190" t="n"/>
      <c r="C131" s="1925" t="inlineStr">
        <is>
          <t>Дополнительные виды обучения</t>
        </is>
      </c>
      <c r="D131" s="291" t="n"/>
      <c r="E131" s="291" t="n"/>
      <c r="F131" s="291" t="n"/>
      <c r="G131" s="291" t="n"/>
      <c r="H131" s="291" t="n"/>
      <c r="I131" s="291" t="n"/>
      <c r="J131" s="291" t="n"/>
      <c r="K131" s="291" t="n"/>
      <c r="L131" s="291" t="n"/>
      <c r="M131" s="291" t="n"/>
      <c r="N131" s="291" t="n"/>
      <c r="O131" s="291" t="n"/>
      <c r="P131" s="291" t="n"/>
      <c r="Q131" s="291" t="n"/>
      <c r="R131" s="289" t="n"/>
      <c r="S131" s="1926" t="n"/>
      <c r="T131" s="1927" t="n"/>
      <c r="U131" s="190" t="n"/>
      <c r="V131" s="1928" t="n"/>
      <c r="W131" s="190" t="n"/>
      <c r="X131" s="1929" t="n"/>
      <c r="Y131" s="173" t="n"/>
      <c r="Z131" s="1930" t="n"/>
      <c r="AA131" s="1673" t="n"/>
      <c r="AB131" s="1931" t="n"/>
      <c r="AC131" s="173" t="n"/>
      <c r="AD131" s="1932" t="n"/>
      <c r="AE131" s="169" t="n"/>
      <c r="AF131" s="1933" t="n"/>
      <c r="AG131" s="169" t="n"/>
      <c r="AH131" s="1934" t="n"/>
      <c r="AI131" s="169" t="n"/>
      <c r="AJ131" s="1935" t="n"/>
      <c r="AK131" s="190" t="n"/>
      <c r="AL131" s="1936" t="n"/>
      <c r="AM131" s="1937" t="n"/>
      <c r="AN131" s="1938" t="n"/>
      <c r="AO131" s="1936" t="n"/>
      <c r="AP131" s="1937" t="n"/>
      <c r="AQ131" s="1938" t="n"/>
      <c r="AR131" s="1939" t="n"/>
      <c r="AS131" s="1940" t="n"/>
      <c r="AT131" s="1938" t="n"/>
      <c r="AU131" s="1936" t="n"/>
      <c r="AV131" s="1937" t="n"/>
      <c r="AW131" s="1938" t="n"/>
      <c r="AX131" s="1939" t="n"/>
      <c r="AY131" s="1940" t="n"/>
      <c r="AZ131" s="1938" t="n"/>
      <c r="BA131" s="1936" t="n"/>
      <c r="BB131" s="1941" t="n"/>
      <c r="BC131" s="1938" t="n"/>
      <c r="BD131" s="1939" t="n"/>
      <c r="BE131" s="1941" t="n"/>
      <c r="BF131" s="1938" t="n"/>
      <c r="BG131" s="1936" t="n"/>
      <c r="BH131" s="1941" t="n"/>
      <c r="BI131" s="1938" t="n"/>
      <c r="BJ131" s="1939" t="n"/>
      <c r="BK131" s="1941" t="n"/>
      <c r="BL131" s="1938" t="n"/>
      <c r="BM131" s="1942" t="n"/>
      <c r="BN131" s="1943" t="n"/>
      <c r="BO131" s="1944" t="n"/>
      <c r="BP131" s="1945" t="n"/>
      <c r="BQ131" s="1946" t="n"/>
      <c r="BR131" s="1904" t="n"/>
      <c r="BS131" s="1905">
        <f>Z131*0.22</f>
        <v/>
      </c>
      <c r="BT131" s="2" t="n"/>
      <c r="BU131" s="2" t="n"/>
      <c r="BV131" s="2" t="n"/>
    </row>
    <row r="132">
      <c r="A132" s="1947" t="inlineStr">
        <is>
          <t>2.13.1</t>
        </is>
      </c>
      <c r="B132" s="289" t="n"/>
      <c r="C132" s="1948" t="inlineStr">
        <is>
          <t>Лесное товароведение*</t>
        </is>
      </c>
      <c r="D132" s="291" t="n"/>
      <c r="E132" s="291" t="n"/>
      <c r="F132" s="291" t="n"/>
      <c r="G132" s="291" t="n"/>
      <c r="H132" s="291" t="n"/>
      <c r="I132" s="291" t="n"/>
      <c r="J132" s="291" t="n"/>
      <c r="K132" s="291" t="n"/>
      <c r="L132" s="291" t="n"/>
      <c r="M132" s="291" t="n"/>
      <c r="N132" s="291" t="n"/>
      <c r="O132" s="291" t="n"/>
      <c r="P132" s="291" t="n"/>
      <c r="Q132" s="291" t="n"/>
      <c r="R132" s="289" t="n"/>
      <c r="S132" s="1949" t="n"/>
      <c r="T132" s="1950" t="n"/>
      <c r="U132" s="269" t="n"/>
      <c r="V132" s="1951" t="inlineStr">
        <is>
          <t>/5</t>
        </is>
      </c>
      <c r="W132" s="269" t="n"/>
      <c r="X132" s="1952" t="inlineStr">
        <is>
          <t>/108</t>
        </is>
      </c>
      <c r="Y132" s="273" t="n"/>
      <c r="Z132" s="1953" t="inlineStr">
        <is>
          <t>/54</t>
        </is>
      </c>
      <c r="AA132" s="1634" t="n"/>
      <c r="AB132" s="1954" t="inlineStr">
        <is>
          <t>/12</t>
        </is>
      </c>
      <c r="AC132" s="273" t="n"/>
      <c r="AD132" s="1955" t="inlineStr">
        <is>
          <t>/4</t>
        </is>
      </c>
      <c r="AE132" s="264" t="n"/>
      <c r="AF132" s="1956" t="inlineStr">
        <is>
          <t>/4</t>
        </is>
      </c>
      <c r="AG132" s="264" t="n"/>
      <c r="AH132" s="1957" t="inlineStr">
        <is>
          <t>/4</t>
        </is>
      </c>
      <c r="AI132" s="264" t="n"/>
      <c r="AJ132" s="1958" t="n"/>
      <c r="AK132" s="269" t="n"/>
      <c r="AL132" s="1959" t="n"/>
      <c r="AM132" s="1960" t="n"/>
      <c r="AN132" s="1961" t="n"/>
      <c r="AO132" s="1959" t="n"/>
      <c r="AP132" s="1960" t="n"/>
      <c r="AQ132" s="1961" t="n"/>
      <c r="AR132" s="1962" t="n"/>
      <c r="AS132" s="1963" t="n"/>
      <c r="AT132" s="1961" t="n"/>
      <c r="AU132" s="1959" t="n"/>
      <c r="AV132" s="1960" t="n"/>
      <c r="AW132" s="1961" t="inlineStr">
        <is>
          <t>/2</t>
        </is>
      </c>
      <c r="AX132" s="1962" t="n"/>
      <c r="AY132" s="1964" t="inlineStr">
        <is>
          <t>/108</t>
        </is>
      </c>
      <c r="AZ132" s="1965" t="inlineStr">
        <is>
          <t>/10</t>
        </is>
      </c>
      <c r="BA132" s="1966" t="n"/>
      <c r="BB132" s="1967" t="n"/>
      <c r="BC132" s="1965" t="n"/>
      <c r="BD132" s="1968" t="n"/>
      <c r="BE132" s="1967" t="n"/>
      <c r="BF132" s="1965" t="n"/>
      <c r="BG132" s="1966" t="n"/>
      <c r="BH132" s="1967" t="n"/>
      <c r="BI132" s="1965" t="n"/>
      <c r="BJ132" s="1968" t="n"/>
      <c r="BK132" s="1967" t="n"/>
      <c r="BL132" s="1965" t="n"/>
      <c r="BM132" s="1969" t="n"/>
      <c r="BN132" s="1970" t="n"/>
      <c r="BO132" s="1971" t="n"/>
      <c r="BP132" s="1972" t="n"/>
      <c r="BQ132" s="468" t="n"/>
      <c r="BR132" s="1973" t="inlineStr">
        <is>
          <t>ЛЗиД</t>
        </is>
      </c>
      <c r="BS132" s="1974">
        <f>Z132*0.22</f>
        <v/>
      </c>
      <c r="BT132" s="2" t="n"/>
      <c r="BU132" s="2" t="n"/>
      <c r="BV132" s="2" t="n"/>
    </row>
    <row r="133">
      <c r="A133" s="1975" t="inlineStr">
        <is>
          <t>2.13.2</t>
        </is>
      </c>
      <c r="B133" s="269" t="n"/>
      <c r="C133" s="1976" t="inlineStr">
        <is>
          <t>Безопасность жизнедеятельности человека**</t>
        </is>
      </c>
      <c r="D133" s="266" t="n"/>
      <c r="E133" s="266" t="n"/>
      <c r="F133" s="266" t="n"/>
      <c r="G133" s="266" t="n"/>
      <c r="H133" s="266" t="n"/>
      <c r="I133" s="266" t="n"/>
      <c r="J133" s="266" t="n"/>
      <c r="K133" s="266" t="n"/>
      <c r="L133" s="266" t="n"/>
      <c r="M133" s="266" t="n"/>
      <c r="N133" s="266" t="n"/>
      <c r="O133" s="266" t="n"/>
      <c r="P133" s="266" t="n"/>
      <c r="Q133" s="266" t="n"/>
      <c r="R133" s="266" t="n"/>
      <c r="S133" s="1977" t="n"/>
      <c r="T133" s="1951" t="n"/>
      <c r="U133" s="269" t="n"/>
      <c r="V133" s="1951" t="inlineStr">
        <is>
          <t>/5</t>
        </is>
      </c>
      <c r="W133" s="269" t="n"/>
      <c r="X133" s="1952" t="inlineStr">
        <is>
          <t>/108</t>
        </is>
      </c>
      <c r="Y133" s="273" t="n"/>
      <c r="Z133" s="1953" t="inlineStr">
        <is>
          <t>/72</t>
        </is>
      </c>
      <c r="AA133" s="1634" t="n"/>
      <c r="AB133" s="1954" t="inlineStr">
        <is>
          <t>/16</t>
        </is>
      </c>
      <c r="AC133" s="273" t="n"/>
      <c r="AD133" s="1955" t="inlineStr">
        <is>
          <t>/8</t>
        </is>
      </c>
      <c r="AE133" s="264" t="n"/>
      <c r="AF133" s="1978" t="inlineStr">
        <is>
          <t>/4</t>
        </is>
      </c>
      <c r="AG133" s="266" t="n"/>
      <c r="AH133" s="1956" t="inlineStr">
        <is>
          <t>/4</t>
        </is>
      </c>
      <c r="AI133" s="264" t="n"/>
      <c r="AJ133" s="1958" t="n"/>
      <c r="AK133" s="269" t="n"/>
      <c r="AL133" s="1959" t="n"/>
      <c r="AM133" s="1960" t="n"/>
      <c r="AN133" s="1961" t="n"/>
      <c r="AO133" s="1959" t="n"/>
      <c r="AP133" s="1960" t="n"/>
      <c r="AQ133" s="1961" t="n"/>
      <c r="AR133" s="1962" t="n"/>
      <c r="AS133" s="1963" t="n"/>
      <c r="AT133" s="1961" t="n"/>
      <c r="AU133" s="1959" t="n"/>
      <c r="AV133" s="1960" t="n"/>
      <c r="AW133" s="1961" t="inlineStr">
        <is>
          <t>/4</t>
        </is>
      </c>
      <c r="AX133" s="1962" t="n"/>
      <c r="AY133" s="1964" t="inlineStr">
        <is>
          <t>/108</t>
        </is>
      </c>
      <c r="AZ133" s="1965" t="inlineStr">
        <is>
          <t>/12</t>
        </is>
      </c>
      <c r="BA133" s="1966" t="n"/>
      <c r="BB133" s="1967" t="n"/>
      <c r="BC133" s="1965" t="n"/>
      <c r="BD133" s="1968" t="n"/>
      <c r="BE133" s="1967" t="n"/>
      <c r="BF133" s="1965" t="n"/>
      <c r="BG133" s="1966" t="n"/>
      <c r="BH133" s="1967" t="n"/>
      <c r="BI133" s="1965" t="n"/>
      <c r="BJ133" s="1968" t="n"/>
      <c r="BK133" s="1967" t="n"/>
      <c r="BL133" s="1965" t="n"/>
      <c r="BM133" s="1966" t="n"/>
      <c r="BN133" s="1967" t="n"/>
      <c r="BO133" s="1965" t="n"/>
      <c r="BP133" s="1979" t="n"/>
      <c r="BQ133" s="1980" t="n"/>
      <c r="BR133" s="1973" t="inlineStr">
        <is>
          <t>БЖД</t>
        </is>
      </c>
      <c r="BS133" s="1974">
        <f>Z133*0.22</f>
        <v/>
      </c>
      <c r="BT133" s="2" t="n"/>
      <c r="BU133" s="2" t="n"/>
      <c r="BV133" s="2" t="n"/>
    </row>
    <row r="134">
      <c r="A134" s="1884" t="inlineStr">
        <is>
          <t>2.13.3</t>
        </is>
      </c>
      <c r="B134" s="269" t="n"/>
      <c r="C134" s="1684" t="inlineStr">
        <is>
          <t>Управление проектами</t>
        </is>
      </c>
      <c r="D134" s="266" t="n"/>
      <c r="E134" s="266" t="n"/>
      <c r="F134" s="266" t="n"/>
      <c r="G134" s="266" t="n"/>
      <c r="H134" s="266" t="n"/>
      <c r="I134" s="266" t="n"/>
      <c r="J134" s="266" t="n"/>
      <c r="K134" s="266" t="n"/>
      <c r="L134" s="266" t="n"/>
      <c r="M134" s="266" t="n"/>
      <c r="N134" s="266" t="n"/>
      <c r="O134" s="266" t="n"/>
      <c r="P134" s="266" t="n"/>
      <c r="Q134" s="266" t="n"/>
      <c r="R134" s="269" t="n"/>
      <c r="S134" s="1685" t="n"/>
      <c r="T134" s="1640" t="n"/>
      <c r="U134" s="269" t="n"/>
      <c r="V134" s="1645" t="inlineStr">
        <is>
          <t>/7</t>
        </is>
      </c>
      <c r="W134" s="264" t="n"/>
      <c r="X134" s="1981" t="inlineStr">
        <is>
          <t>/108</t>
        </is>
      </c>
      <c r="Y134" s="264" t="n"/>
      <c r="Z134" s="1644" t="inlineStr">
        <is>
          <t>/36</t>
        </is>
      </c>
      <c r="AA134" s="264" t="n"/>
      <c r="AB134" s="1891" t="inlineStr">
        <is>
          <t>/8</t>
        </is>
      </c>
      <c r="AC134" s="273" t="n"/>
      <c r="AD134" s="1892" t="inlineStr">
        <is>
          <t>/4</t>
        </is>
      </c>
      <c r="AE134" s="264" t="n"/>
      <c r="AF134" s="1893" t="n"/>
      <c r="AG134" s="264" t="n"/>
      <c r="AH134" s="1893" t="inlineStr">
        <is>
          <t>/4</t>
        </is>
      </c>
      <c r="AI134" s="264" t="n"/>
      <c r="AJ134" s="1895" t="n"/>
      <c r="AK134" s="269" t="n"/>
      <c r="AL134" s="1982" t="n"/>
      <c r="AM134" s="1983" t="n"/>
      <c r="AN134" s="1984" t="n"/>
      <c r="AO134" s="1985" t="n"/>
      <c r="AP134" s="1983" t="n"/>
      <c r="AQ134" s="1984" t="n"/>
      <c r="AR134" s="1986" t="n"/>
      <c r="AS134" s="1987" t="n"/>
      <c r="AT134" s="1984" t="n"/>
      <c r="AU134" s="1985" t="n"/>
      <c r="AV134" s="1983" t="n"/>
      <c r="AW134" s="1984" t="n"/>
      <c r="AX134" s="1986" t="n"/>
      <c r="AY134" s="1987" t="n"/>
      <c r="AZ134" s="1984" t="n"/>
      <c r="BA134" s="1985" t="n"/>
      <c r="BB134" s="1988" t="n"/>
      <c r="BC134" s="1984" t="inlineStr">
        <is>
          <t>/2</t>
        </is>
      </c>
      <c r="BD134" s="1986" t="n"/>
      <c r="BE134" s="1988" t="inlineStr">
        <is>
          <t>/108</t>
        </is>
      </c>
      <c r="BF134" s="1984" t="inlineStr">
        <is>
          <t>/6</t>
        </is>
      </c>
      <c r="BG134" s="1985" t="n"/>
      <c r="BH134" s="1988" t="n"/>
      <c r="BI134" s="1984" t="n"/>
      <c r="BJ134" s="1986" t="n"/>
      <c r="BK134" s="1901" t="n"/>
      <c r="BL134" s="1898" t="n"/>
      <c r="BM134" s="1896" t="n"/>
      <c r="BN134" s="1901" t="n"/>
      <c r="BO134" s="1898" t="n"/>
      <c r="BP134" s="1902" t="n"/>
      <c r="BQ134" s="1923" t="n"/>
      <c r="BR134" s="1904" t="n"/>
      <c r="BS134" s="1905">
        <f>Z134*0.22</f>
        <v/>
      </c>
      <c r="BT134" s="2" t="n"/>
      <c r="BU134" s="2" t="n"/>
      <c r="BV134" s="2" t="n"/>
    </row>
    <row r="135">
      <c r="A135" s="1884" t="inlineStr">
        <is>
          <t>2.13.4</t>
        </is>
      </c>
      <c r="B135" s="269" t="n"/>
      <c r="C135" s="1989" t="inlineStr">
        <is>
          <t>Основы управления интеллектуальной собственностью</t>
        </is>
      </c>
      <c r="D135" s="1990" t="n"/>
      <c r="E135" s="1990" t="n"/>
      <c r="F135" s="1990" t="n"/>
      <c r="G135" s="1990" t="n"/>
      <c r="H135" s="1990" t="n"/>
      <c r="I135" s="1990" t="n"/>
      <c r="J135" s="1990" t="n"/>
      <c r="K135" s="1990" t="n"/>
      <c r="L135" s="1990" t="n"/>
      <c r="M135" s="1990" t="n"/>
      <c r="N135" s="1990" t="n"/>
      <c r="O135" s="1990" t="n"/>
      <c r="P135" s="1990" t="n"/>
      <c r="Q135" s="1990" t="n"/>
      <c r="R135" s="1916" t="n"/>
      <c r="S135" s="1991" t="n"/>
      <c r="T135" s="1992" t="n"/>
      <c r="U135" s="1916" t="n"/>
      <c r="V135" s="1993" t="inlineStr">
        <is>
          <t>/6</t>
        </is>
      </c>
      <c r="W135" s="1916" t="n"/>
      <c r="X135" s="1994" t="inlineStr">
        <is>
          <t>/60</t>
        </is>
      </c>
      <c r="Y135" s="1911" t="n"/>
      <c r="Z135" s="1995" t="inlineStr">
        <is>
          <t>/34</t>
        </is>
      </c>
      <c r="AA135" s="1996" t="n"/>
      <c r="AB135" s="1997" t="inlineStr">
        <is>
          <t>/8</t>
        </is>
      </c>
      <c r="AC135" s="1911" t="n"/>
      <c r="AD135" s="1912" t="inlineStr">
        <is>
          <t>/4</t>
        </is>
      </c>
      <c r="AE135" s="1913" t="n"/>
      <c r="AF135" s="1914" t="n"/>
      <c r="AG135" s="1913" t="n"/>
      <c r="AH135" s="1998" t="inlineStr">
        <is>
          <t>/4</t>
        </is>
      </c>
      <c r="AI135" s="1913" t="n"/>
      <c r="AJ135" s="1915" t="n"/>
      <c r="AK135" s="1916" t="n"/>
      <c r="AL135" s="1917" t="n"/>
      <c r="AM135" s="1918" t="n"/>
      <c r="AN135" s="1919" t="n"/>
      <c r="AO135" s="1917" t="n"/>
      <c r="AP135" s="1918" t="n"/>
      <c r="AQ135" s="1919" t="n"/>
      <c r="AR135" s="1920" t="n"/>
      <c r="AS135" s="1921" t="n"/>
      <c r="AT135" s="1919" t="n"/>
      <c r="AU135" s="1917" t="n"/>
      <c r="AV135" s="1918" t="n"/>
      <c r="AW135" s="1919" t="n"/>
      <c r="AX135" s="1920" t="n"/>
      <c r="AY135" s="1921" t="n"/>
      <c r="AZ135" s="1919" t="inlineStr">
        <is>
          <t>/2</t>
        </is>
      </c>
      <c r="BA135" s="1917" t="n"/>
      <c r="BB135" s="1922" t="inlineStr">
        <is>
          <t>/60</t>
        </is>
      </c>
      <c r="BC135" s="1919" t="inlineStr">
        <is>
          <t>/6</t>
        </is>
      </c>
      <c r="BD135" s="1920" t="n"/>
      <c r="BE135" s="1922" t="n"/>
      <c r="BF135" s="1919" t="n"/>
      <c r="BG135" s="1917" t="n"/>
      <c r="BH135" s="1922" t="n"/>
      <c r="BI135" s="1919" t="n"/>
      <c r="BJ135" s="1920" t="n"/>
      <c r="BK135" s="1922" t="n"/>
      <c r="BL135" s="1919" t="n"/>
      <c r="BM135" s="1917" t="n"/>
      <c r="BN135" s="1922" t="n"/>
      <c r="BO135" s="1919" t="n"/>
      <c r="BP135" s="1999" t="n"/>
      <c r="BQ135" s="2000" t="n"/>
      <c r="BR135" s="2001" t="n"/>
      <c r="BS135" s="1905">
        <f>Z135*0.22</f>
        <v/>
      </c>
      <c r="BT135" s="2" t="n"/>
      <c r="BU135" s="2" t="n"/>
      <c r="BV135" s="2" t="n"/>
    </row>
    <row r="136">
      <c r="A136" s="1884" t="inlineStr">
        <is>
          <t>2.13.5</t>
        </is>
      </c>
      <c r="B136" s="269" t="n"/>
      <c r="C136" s="1804" t="inlineStr">
        <is>
          <t>Корпоративные информационные системы в управлении организацией</t>
        </is>
      </c>
      <c r="D136" s="201" t="n"/>
      <c r="E136" s="201" t="n"/>
      <c r="F136" s="201" t="n"/>
      <c r="G136" s="201" t="n"/>
      <c r="H136" s="201" t="n"/>
      <c r="I136" s="201" t="n"/>
      <c r="J136" s="201" t="n"/>
      <c r="K136" s="201" t="n"/>
      <c r="L136" s="201" t="n"/>
      <c r="M136" s="201" t="n"/>
      <c r="N136" s="201" t="n"/>
      <c r="O136" s="201" t="n"/>
      <c r="P136" s="201" t="n"/>
      <c r="Q136" s="201" t="n"/>
      <c r="R136" s="333" t="n"/>
      <c r="S136" s="1805" t="n"/>
      <c r="T136" s="1814" t="n"/>
      <c r="U136" s="333" t="n"/>
      <c r="V136" s="1814" t="inlineStr">
        <is>
          <t>/8</t>
        </is>
      </c>
      <c r="W136" s="333" t="n"/>
      <c r="X136" s="2002" t="inlineStr">
        <is>
          <t>/96</t>
        </is>
      </c>
      <c r="Y136" s="200" t="n"/>
      <c r="Z136" s="2003" t="inlineStr">
        <is>
          <t>/36</t>
        </is>
      </c>
      <c r="AA136" s="200" t="n"/>
      <c r="AB136" s="2004" t="inlineStr">
        <is>
          <t>/8</t>
        </is>
      </c>
      <c r="AC136" s="337" t="n"/>
      <c r="AD136" s="2005" t="inlineStr">
        <is>
          <t>/4</t>
        </is>
      </c>
      <c r="AE136" s="200" t="n"/>
      <c r="AF136" s="2006" t="inlineStr">
        <is>
          <t>/4</t>
        </is>
      </c>
      <c r="AG136" s="200" t="n"/>
      <c r="AH136" s="2006" t="n"/>
      <c r="AI136" s="200" t="n"/>
      <c r="AJ136" s="2007" t="n"/>
      <c r="AK136" s="333" t="n"/>
      <c r="AL136" s="2008" t="n"/>
      <c r="AM136" s="2009" t="n"/>
      <c r="AN136" s="2010" t="n"/>
      <c r="AO136" s="2008" t="n"/>
      <c r="AP136" s="2009" t="n"/>
      <c r="AQ136" s="2010" t="n"/>
      <c r="AR136" s="2011" t="n"/>
      <c r="AS136" s="2012" t="n"/>
      <c r="AT136" s="2010" t="n"/>
      <c r="AU136" s="2008" t="n"/>
      <c r="AV136" s="2009" t="n"/>
      <c r="AW136" s="2010" t="n"/>
      <c r="AX136" s="2011" t="n"/>
      <c r="AY136" s="2012" t="n"/>
      <c r="AZ136" s="2010" t="n"/>
      <c r="BA136" s="2008" t="n"/>
      <c r="BB136" s="2013" t="n"/>
      <c r="BC136" s="2010" t="n"/>
      <c r="BD136" s="2011" t="n"/>
      <c r="BE136" s="2013" t="n"/>
      <c r="BF136" s="2010" t="inlineStr">
        <is>
          <t>/2</t>
        </is>
      </c>
      <c r="BG136" s="2008" t="n"/>
      <c r="BH136" s="2013" t="inlineStr">
        <is>
          <t>/96</t>
        </is>
      </c>
      <c r="BI136" s="2010" t="inlineStr">
        <is>
          <t>/6</t>
        </is>
      </c>
      <c r="BJ136" s="2011" t="n"/>
      <c r="BK136" s="2013" t="n"/>
      <c r="BL136" s="2010" t="n"/>
      <c r="BM136" s="1985" t="n"/>
      <c r="BN136" s="1988" t="n"/>
      <c r="BO136" s="1984" t="n"/>
      <c r="BP136" s="2014" t="n"/>
      <c r="BQ136" s="2015" t="n"/>
      <c r="BR136" s="2016" t="n"/>
      <c r="BS136" s="1905">
        <f>Z136*0.22</f>
        <v/>
      </c>
      <c r="BT136" s="2" t="n"/>
      <c r="BU136" s="2" t="n"/>
      <c r="BV136" s="2" t="n"/>
    </row>
    <row r="137">
      <c r="A137" s="2017" t="inlineStr">
        <is>
          <t>2.13.6</t>
        </is>
      </c>
      <c r="B137" s="2018" t="n"/>
      <c r="C137" s="2019" t="inlineStr">
        <is>
          <t>Обзорные лекции по специальности</t>
        </is>
      </c>
      <c r="D137" s="2020" t="n"/>
      <c r="E137" s="2020" t="n"/>
      <c r="F137" s="2020" t="n"/>
      <c r="G137" s="2020" t="n"/>
      <c r="H137" s="2020" t="n"/>
      <c r="I137" s="2020" t="n"/>
      <c r="J137" s="2020" t="n"/>
      <c r="K137" s="2020" t="n"/>
      <c r="L137" s="2020" t="n"/>
      <c r="M137" s="2020" t="n"/>
      <c r="N137" s="2020" t="n"/>
      <c r="O137" s="2020" t="n"/>
      <c r="P137" s="2020" t="n"/>
      <c r="Q137" s="2020" t="n"/>
      <c r="R137" s="2018" t="n"/>
      <c r="S137" s="2021" t="n"/>
      <c r="T137" s="2022" t="n"/>
      <c r="U137" s="2018" t="n"/>
      <c r="V137" s="2023" t="n"/>
      <c r="W137" s="2018" t="n"/>
      <c r="X137" s="2024" t="inlineStr">
        <is>
          <t>/16</t>
        </is>
      </c>
      <c r="Y137" s="2025" t="n"/>
      <c r="Z137" s="2026" t="inlineStr">
        <is>
          <t>/16</t>
        </is>
      </c>
      <c r="AA137" s="2027" t="n"/>
      <c r="AB137" s="2028" t="inlineStr">
        <is>
          <t>/16</t>
        </is>
      </c>
      <c r="AC137" s="2025" t="n"/>
      <c r="AD137" s="2029" t="inlineStr">
        <is>
          <t>/16</t>
        </is>
      </c>
      <c r="AE137" s="2030" t="n"/>
      <c r="AF137" s="2031" t="n"/>
      <c r="AG137" s="2030" t="n"/>
      <c r="AH137" s="2032" t="n"/>
      <c r="AI137" s="2030" t="n"/>
      <c r="AJ137" s="2033" t="n"/>
      <c r="AK137" s="2018" t="n"/>
      <c r="AL137" s="2034" t="n"/>
      <c r="AM137" s="2035" t="n"/>
      <c r="AN137" s="2036" t="n"/>
      <c r="AO137" s="2034" t="n"/>
      <c r="AP137" s="2035" t="n"/>
      <c r="AQ137" s="2036" t="n"/>
      <c r="AR137" s="2037" t="n"/>
      <c r="AS137" s="2038" t="n"/>
      <c r="AT137" s="2036" t="n"/>
      <c r="AU137" s="2034" t="n"/>
      <c r="AV137" s="2035" t="n"/>
      <c r="AW137" s="2036" t="n"/>
      <c r="AX137" s="2037" t="n"/>
      <c r="AY137" s="2038" t="n"/>
      <c r="AZ137" s="2036" t="n"/>
      <c r="BA137" s="2034" t="n"/>
      <c r="BB137" s="2039" t="n"/>
      <c r="BC137" s="2036" t="n"/>
      <c r="BD137" s="2037" t="n"/>
      <c r="BE137" s="2039" t="n"/>
      <c r="BF137" s="2036" t="n"/>
      <c r="BG137" s="2034" t="n"/>
      <c r="BH137" s="2039" t="n"/>
      <c r="BI137" s="2036" t="n"/>
      <c r="BJ137" s="2037" t="n"/>
      <c r="BK137" s="2039" t="n"/>
      <c r="BL137" s="2036" t="n"/>
      <c r="BM137" s="2034" t="n"/>
      <c r="BN137" s="2039" t="inlineStr">
        <is>
          <t>/16</t>
        </is>
      </c>
      <c r="BO137" s="2036" t="inlineStr">
        <is>
          <t>/16</t>
        </is>
      </c>
      <c r="BP137" s="2040" t="n"/>
      <c r="BQ137" s="2041" t="n"/>
      <c r="BR137" s="2042" t="n"/>
      <c r="BS137" s="1905">
        <f>Z137*0.22</f>
        <v/>
      </c>
      <c r="BT137" s="2" t="n"/>
      <c r="BU137" s="2" t="n"/>
      <c r="BV137" s="2" t="n"/>
    </row>
    <row r="138">
      <c r="A138" s="2043" t="n"/>
      <c r="B138" s="2043" t="n"/>
      <c r="C138" s="2044" t="n"/>
      <c r="D138" s="2044" t="n"/>
      <c r="E138" s="2044" t="n"/>
      <c r="F138" s="2044" t="n"/>
      <c r="G138" s="2044" t="n"/>
      <c r="H138" s="2044" t="n"/>
      <c r="I138" s="2044" t="n"/>
      <c r="J138" s="2044" t="n"/>
      <c r="K138" s="2044" t="n"/>
      <c r="L138" s="2044" t="n"/>
      <c r="M138" s="2044" t="n"/>
      <c r="N138" s="2044" t="n"/>
      <c r="O138" s="2044" t="n"/>
      <c r="P138" s="2044" t="n"/>
      <c r="Q138" s="2044" t="n"/>
      <c r="R138" s="2044" t="n"/>
      <c r="S138" s="2044" t="n"/>
      <c r="T138" s="468" t="n"/>
      <c r="U138" s="468" t="n"/>
      <c r="V138" s="468" t="n"/>
      <c r="W138" s="468" t="n"/>
      <c r="X138" s="468" t="n"/>
      <c r="Y138" s="468" t="n"/>
      <c r="Z138" s="468" t="n"/>
      <c r="AA138" s="468" t="n"/>
      <c r="AB138" s="468" t="n"/>
      <c r="AC138" s="468" t="n"/>
      <c r="AD138" s="468" t="n"/>
      <c r="AE138" s="468" t="n"/>
      <c r="AF138" s="468" t="n"/>
      <c r="AG138" s="468" t="n"/>
      <c r="AH138" s="468" t="n"/>
      <c r="AI138" s="468" t="n"/>
      <c r="AJ138" s="468" t="n"/>
      <c r="AK138" s="468" t="n"/>
      <c r="AL138" s="1970" t="n"/>
      <c r="AM138" s="1970" t="n"/>
      <c r="AN138" s="1970" t="n"/>
      <c r="AO138" s="1970" t="n"/>
      <c r="AP138" s="1970" t="n"/>
      <c r="AQ138" s="1970" t="n"/>
      <c r="AR138" s="1970" t="n"/>
      <c r="AS138" s="1970" t="n"/>
      <c r="AT138" s="1970" t="n"/>
      <c r="AU138" s="1970" t="n"/>
      <c r="AV138" s="1970" t="n"/>
      <c r="AW138" s="1970" t="n"/>
      <c r="AX138" s="1970" t="n"/>
      <c r="AY138" s="1970" t="n"/>
      <c r="AZ138" s="1970" t="n"/>
      <c r="BA138" s="1970" t="n"/>
      <c r="BB138" s="1970" t="n"/>
      <c r="BC138" s="1970" t="n"/>
      <c r="BD138" s="1970" t="n"/>
      <c r="BE138" s="1970" t="n"/>
      <c r="BF138" s="1970" t="n"/>
      <c r="BG138" s="1970" t="n"/>
      <c r="BH138" s="1970" t="n"/>
      <c r="BI138" s="1970" t="n"/>
      <c r="BJ138" s="1970" t="n"/>
      <c r="BK138" s="1970" t="n"/>
      <c r="BL138" s="1970" t="n"/>
      <c r="BM138" s="1970" t="n"/>
      <c r="BN138" s="1970" t="n"/>
      <c r="BO138" s="1970" t="n"/>
      <c r="BP138" s="1970" t="n"/>
      <c r="BQ138" s="468" t="n"/>
      <c r="BR138" s="2045" t="n"/>
      <c r="BS138" s="1974" t="n"/>
      <c r="BT138" s="2" t="n"/>
      <c r="BU138" s="2" t="n"/>
      <c r="BV138" s="2" t="n"/>
    </row>
    <row r="139">
      <c r="A139" s="533" t="inlineStr">
        <is>
          <t>Количество часов учебных занятий</t>
        </is>
      </c>
      <c r="B139" s="534" t="n"/>
      <c r="C139" s="534" t="n"/>
      <c r="D139" s="534" t="n"/>
      <c r="E139" s="534" t="n"/>
      <c r="F139" s="534" t="n"/>
      <c r="G139" s="534" t="n"/>
      <c r="H139" s="534" t="n"/>
      <c r="I139" s="534" t="n"/>
      <c r="J139" s="534" t="n"/>
      <c r="K139" s="534" t="n"/>
      <c r="L139" s="534" t="n"/>
      <c r="M139" s="534" t="n"/>
      <c r="N139" s="534" t="n"/>
      <c r="O139" s="534" t="n"/>
      <c r="P139" s="534" t="n"/>
      <c r="Q139" s="534" t="n"/>
      <c r="R139" s="534" t="n"/>
      <c r="S139" s="534" t="n"/>
      <c r="T139" s="534" t="n"/>
      <c r="U139" s="534" t="n"/>
      <c r="V139" s="534" t="n"/>
      <c r="W139" s="244" t="n"/>
      <c r="X139" s="535">
        <f>X33+X65</f>
        <v/>
      </c>
      <c r="Y139" s="536" t="n"/>
      <c r="Z139" s="2046">
        <f>Z33+Z65</f>
        <v/>
      </c>
      <c r="AA139" s="2047" t="n"/>
      <c r="AB139" s="2048">
        <f>AB33+AB65</f>
        <v/>
      </c>
      <c r="AC139" s="2049" t="n"/>
      <c r="AD139" s="2050">
        <f>AD33+AD65</f>
        <v/>
      </c>
      <c r="AE139" s="534" t="n"/>
      <c r="AF139" s="540">
        <f>AF33+AF65</f>
        <v/>
      </c>
      <c r="AG139" s="534" t="n"/>
      <c r="AH139" s="540">
        <f>AH33+AH65</f>
        <v/>
      </c>
      <c r="AI139" s="534" t="n"/>
      <c r="AJ139" s="2051">
        <f>AJ33+AJ65</f>
        <v/>
      </c>
      <c r="AK139" s="244" t="n"/>
      <c r="AL139" s="2052">
        <f>AL33+AL65</f>
        <v/>
      </c>
      <c r="AM139" s="2053">
        <f>AM33+AM65</f>
        <v/>
      </c>
      <c r="AN139" s="2054">
        <f>AN33+AN65</f>
        <v/>
      </c>
      <c r="AO139" s="2055">
        <f>AO33+AO65</f>
        <v/>
      </c>
      <c r="AP139" s="2053">
        <f>AP33+AP65</f>
        <v/>
      </c>
      <c r="AQ139" s="2054">
        <f>AQ33+AQ65</f>
        <v/>
      </c>
      <c r="AR139" s="2056">
        <f>AR33+AR65</f>
        <v/>
      </c>
      <c r="AS139" s="2057">
        <f>AS33+AS65</f>
        <v/>
      </c>
      <c r="AT139" s="2054">
        <f>AT33+AT65</f>
        <v/>
      </c>
      <c r="AU139" s="2055">
        <f>AU33+AU65</f>
        <v/>
      </c>
      <c r="AV139" s="2053">
        <f>AV33+AV65</f>
        <v/>
      </c>
      <c r="AW139" s="2058">
        <f>AW33+AW65</f>
        <v/>
      </c>
      <c r="AX139" s="2056">
        <f>AX33+AX65</f>
        <v/>
      </c>
      <c r="AY139" s="2054">
        <f>AY33+AY65</f>
        <v/>
      </c>
      <c r="AZ139" s="548">
        <f>AZ33+AZ65</f>
        <v/>
      </c>
      <c r="BA139" s="2055">
        <f>BA33+BA65</f>
        <v/>
      </c>
      <c r="BB139" s="2054">
        <f>BB33+BB65</f>
        <v/>
      </c>
      <c r="BC139" s="548">
        <f>BC33+BC65</f>
        <v/>
      </c>
      <c r="BD139" s="2056">
        <f>BD33+BD65</f>
        <v/>
      </c>
      <c r="BE139" s="2054">
        <f>BE33+BE65</f>
        <v/>
      </c>
      <c r="BF139" s="548">
        <f>BF33+BF65</f>
        <v/>
      </c>
      <c r="BG139" s="2055">
        <f>BG33+BG65</f>
        <v/>
      </c>
      <c r="BH139" s="2054">
        <f>BH33+BH65</f>
        <v/>
      </c>
      <c r="BI139" s="2058">
        <f>BI33+BI65</f>
        <v/>
      </c>
      <c r="BJ139" s="2054">
        <f>BJ33+BJ65</f>
        <v/>
      </c>
      <c r="BK139" s="2059">
        <f>BK33+BK65</f>
        <v/>
      </c>
      <c r="BL139" s="2058">
        <f>BL33+BL65</f>
        <v/>
      </c>
      <c r="BM139" s="2052">
        <f>BM33+BM65</f>
        <v/>
      </c>
      <c r="BN139" s="2053">
        <f>BN33+BN65</f>
        <v/>
      </c>
      <c r="BO139" s="2054">
        <f>BO33+BO65</f>
        <v/>
      </c>
      <c r="BP139" s="2056">
        <f>BP33+BP65</f>
        <v/>
      </c>
      <c r="BQ139" s="546">
        <f>BQ33+BQ65</f>
        <v/>
      </c>
      <c r="BR139" s="2060" t="n"/>
      <c r="BS139" s="1974">
        <f>Z139*0.22</f>
        <v/>
      </c>
      <c r="BT139" s="2" t="n"/>
      <c r="BU139" s="2" t="n"/>
      <c r="BV139" s="2" t="n"/>
    </row>
    <row r="140">
      <c r="A140" s="555" t="inlineStr">
        <is>
          <t>Количество часов учебных занятий в неделю</t>
        </is>
      </c>
      <c r="B140" s="266" t="n"/>
      <c r="C140" s="266" t="n"/>
      <c r="D140" s="266" t="n"/>
      <c r="E140" s="266" t="n"/>
      <c r="F140" s="266" t="n"/>
      <c r="G140" s="266" t="n"/>
      <c r="H140" s="266" t="n"/>
      <c r="I140" s="266" t="n"/>
      <c r="J140" s="266" t="n"/>
      <c r="K140" s="266" t="n"/>
      <c r="L140" s="266" t="n"/>
      <c r="M140" s="266" t="n"/>
      <c r="N140" s="266" t="n"/>
      <c r="O140" s="266" t="n"/>
      <c r="P140" s="266" t="n"/>
      <c r="Q140" s="266" t="n"/>
      <c r="R140" s="266" t="n"/>
      <c r="S140" s="266" t="n"/>
      <c r="T140" s="266" t="n"/>
      <c r="U140" s="266" t="n"/>
      <c r="V140" s="266" t="n"/>
      <c r="W140" s="269" t="n"/>
      <c r="X140" s="2061">
        <f>AM139+AP139+AS139+AV139+AY139+BB139+BE139+BH139+BK139+BN139</f>
        <v/>
      </c>
      <c r="Y140" s="273" t="n"/>
      <c r="Z140" s="1953" t="n"/>
      <c r="AA140" s="1634" t="n"/>
      <c r="AB140" s="2062">
        <f>AD139+AF139+AH139+AJ139</f>
        <v/>
      </c>
      <c r="AC140" s="273" t="n"/>
      <c r="AD140" s="1955" t="n"/>
      <c r="AE140" s="264" t="n"/>
      <c r="AF140" s="1956" t="n"/>
      <c r="AG140" s="264" t="n"/>
      <c r="AH140" s="1957" t="n"/>
      <c r="AI140" s="264" t="n"/>
      <c r="AJ140" s="1958" t="n"/>
      <c r="AK140" s="269" t="n"/>
      <c r="AL140" s="2063" t="n"/>
      <c r="AM140" s="2064" t="n"/>
      <c r="AN140" s="2065">
        <f>AN139/AM31</f>
        <v/>
      </c>
      <c r="AO140" s="1954" t="n"/>
      <c r="AP140" s="2064" t="n"/>
      <c r="AQ140" s="2065">
        <f>AQ139/AP31</f>
        <v/>
      </c>
      <c r="AR140" s="2066">
        <f>AR139+AO139</f>
        <v/>
      </c>
      <c r="AS140" s="1980" t="n"/>
      <c r="AT140" s="2065">
        <f>AT139/AS31</f>
        <v/>
      </c>
      <c r="AU140" s="1954" t="n"/>
      <c r="AV140" s="2064" t="n"/>
      <c r="AW140" s="2065">
        <f>AW139/AV31</f>
        <v/>
      </c>
      <c r="AX140" s="2066">
        <f>AU139+AX139</f>
        <v/>
      </c>
      <c r="AY140" s="1980" t="n"/>
      <c r="AZ140" s="2065">
        <f>AZ139/AY31</f>
        <v/>
      </c>
      <c r="BA140" s="1954" t="n"/>
      <c r="BB140" s="2067" t="n"/>
      <c r="BC140" s="2065">
        <f>BC139/BB31</f>
        <v/>
      </c>
      <c r="BD140" s="2066">
        <f>BD139+BA139</f>
        <v/>
      </c>
      <c r="BE140" s="2067" t="n"/>
      <c r="BF140" s="2065">
        <f>BF139/BE31</f>
        <v/>
      </c>
      <c r="BG140" s="1954" t="n"/>
      <c r="BH140" s="2067" t="n"/>
      <c r="BI140" s="2065">
        <f>BI139/BH31</f>
        <v/>
      </c>
      <c r="BJ140" s="2068">
        <f>BJ139+BG139+O148+AK148</f>
        <v/>
      </c>
      <c r="BK140" s="2067" t="n"/>
      <c r="BL140" s="2065">
        <f>BL139/BK31</f>
        <v/>
      </c>
      <c r="BM140" s="1954" t="n"/>
      <c r="BN140" s="1955" t="n"/>
      <c r="BO140" s="561">
        <f>BO139/BN31</f>
        <v/>
      </c>
      <c r="BP140" s="2069">
        <f>BP139+BM139+AK149+AK150+AX148</f>
        <v/>
      </c>
      <c r="BQ140" s="2070">
        <f>BQ139+O148+AK148+AK149+AK150+AX148</f>
        <v/>
      </c>
      <c r="BR140" s="2071" t="n"/>
      <c r="BS140" s="1974">
        <f>Z140*0.22</f>
        <v/>
      </c>
      <c r="BT140" s="2" t="n"/>
      <c r="BU140" s="2" t="n"/>
      <c r="BV140" s="2" t="n"/>
    </row>
    <row r="141">
      <c r="A141" s="555" t="inlineStr">
        <is>
          <t>Количество курсовых проектов</t>
        </is>
      </c>
      <c r="B141" s="266" t="n"/>
      <c r="C141" s="266" t="n"/>
      <c r="D141" s="266" t="n"/>
      <c r="E141" s="266" t="n"/>
      <c r="F141" s="266" t="n"/>
      <c r="G141" s="266" t="n"/>
      <c r="H141" s="266" t="n"/>
      <c r="I141" s="266" t="n"/>
      <c r="J141" s="266" t="n"/>
      <c r="K141" s="266" t="n"/>
      <c r="L141" s="266" t="n"/>
      <c r="M141" s="266" t="n"/>
      <c r="N141" s="266" t="n"/>
      <c r="O141" s="266" t="n"/>
      <c r="P141" s="266" t="n"/>
      <c r="Q141" s="266" t="n"/>
      <c r="R141" s="266" t="n"/>
      <c r="S141" s="266" t="n"/>
      <c r="T141" s="266" t="n"/>
      <c r="U141" s="266" t="n"/>
      <c r="V141" s="266" t="n"/>
      <c r="W141" s="269" t="n"/>
      <c r="X141" s="2072">
        <f>SUM(AM141:BP141)</f>
        <v/>
      </c>
      <c r="Y141" s="173" t="n"/>
      <c r="Z141" s="2073" t="n"/>
      <c r="AA141" s="1673" t="n"/>
      <c r="AB141" s="2074">
        <f>AL139+AN139+AQ139+AT139+AW139+AZ139+BC139+BF139+BI139+BL139+BO139</f>
        <v/>
      </c>
      <c r="AC141" s="173" t="n"/>
      <c r="AD141" s="2075" t="n"/>
      <c r="AE141" s="169" t="n"/>
      <c r="AF141" s="2076" t="n"/>
      <c r="AG141" s="169" t="n"/>
      <c r="AH141" s="2077" t="n"/>
      <c r="AI141" s="169" t="n"/>
      <c r="AJ141" s="2078" t="n"/>
      <c r="AK141" s="190" t="n"/>
      <c r="AL141" s="2079" t="n"/>
      <c r="AM141" s="2080">
        <f>COUNTIF(AM33:AM117,40)+COUNTIF(AM33:AM117,60)</f>
        <v/>
      </c>
      <c r="AN141" s="201" t="n"/>
      <c r="AO141" s="337" t="n"/>
      <c r="AP141" s="574">
        <f>COUNTIF(AP33:AP117,40)+COUNTIF(AP33:AP117,60)</f>
        <v/>
      </c>
      <c r="AQ141" s="201" t="n"/>
      <c r="AR141" s="333" t="n"/>
      <c r="AS141" s="585">
        <f>COUNTIF(AS33:AS117,40)+COUNTIF(AS33:AS117,60)</f>
        <v/>
      </c>
      <c r="AT141" s="201" t="n"/>
      <c r="AU141" s="337" t="n"/>
      <c r="AV141" s="574">
        <f>COUNTIF(AV33:AV117,40)+COUNTIF(AV33:AV117,60)</f>
        <v/>
      </c>
      <c r="AW141" s="201" t="n"/>
      <c r="AX141" s="333" t="n"/>
      <c r="AY141" s="585">
        <f>COUNTIF(AY33:AY117,40)+COUNTIF(AY33:AY117,60)</f>
        <v/>
      </c>
      <c r="AZ141" s="201" t="n"/>
      <c r="BA141" s="337" t="n"/>
      <c r="BB141" s="574">
        <f>COUNTIF(BB33:BB117,40)+COUNTIF(BB33:BB117,60)</f>
        <v/>
      </c>
      <c r="BC141" s="201" t="n"/>
      <c r="BD141" s="333" t="n"/>
      <c r="BE141" s="585">
        <f>COUNTIF(BE33:BE117,40)+COUNTIF(BE33:BE117,60)</f>
        <v/>
      </c>
      <c r="BF141" s="201" t="n"/>
      <c r="BG141" s="337" t="n"/>
      <c r="BH141" s="574">
        <f>COUNTIF(BH33:BH117,40)+COUNTIF(BH33:BH117,60)</f>
        <v/>
      </c>
      <c r="BI141" s="201" t="n"/>
      <c r="BJ141" s="333" t="n"/>
      <c r="BK141" s="585">
        <f>COUNTIF(BK33:BK117,40)+COUNTIF(BK33:BK117,60)</f>
        <v/>
      </c>
      <c r="BL141" s="201" t="n"/>
      <c r="BM141" s="337" t="n"/>
      <c r="BN141" s="574">
        <f>COUNTIF(BN33:BN117,40)+COUNTIF(BN33:BN117,60)</f>
        <v/>
      </c>
      <c r="BO141" s="201" t="n"/>
      <c r="BP141" s="333" t="n"/>
      <c r="BQ141" s="2081">
        <f>AR140+AX140+BD140+BJ140+BP140</f>
        <v/>
      </c>
      <c r="BR141" s="2082" t="n"/>
      <c r="BS141" s="1974">
        <f>Z141*0.22</f>
        <v/>
      </c>
      <c r="BT141" s="2" t="n"/>
      <c r="BU141" s="2" t="n"/>
      <c r="BV141" s="2" t="n"/>
    </row>
    <row r="142">
      <c r="A142" s="555" t="inlineStr">
        <is>
          <t>Количество курсовых работ</t>
        </is>
      </c>
      <c r="B142" s="266" t="n"/>
      <c r="C142" s="266" t="n"/>
      <c r="D142" s="266" t="n"/>
      <c r="E142" s="266" t="n"/>
      <c r="F142" s="266" t="n"/>
      <c r="G142" s="266" t="n"/>
      <c r="H142" s="266" t="n"/>
      <c r="I142" s="266" t="n"/>
      <c r="J142" s="266" t="n"/>
      <c r="K142" s="266" t="n"/>
      <c r="L142" s="266" t="n"/>
      <c r="M142" s="266" t="n"/>
      <c r="N142" s="266" t="n"/>
      <c r="O142" s="266" t="n"/>
      <c r="P142" s="266" t="n"/>
      <c r="Q142" s="266" t="n"/>
      <c r="R142" s="266" t="n"/>
      <c r="S142" s="266" t="n"/>
      <c r="T142" s="266" t="n"/>
      <c r="U142" s="266" t="n"/>
      <c r="V142" s="266" t="n"/>
      <c r="W142" s="269" t="n"/>
      <c r="X142" s="2083">
        <f>SUM(AM142:BP142)</f>
        <v/>
      </c>
      <c r="Y142" s="273" t="n"/>
      <c r="Z142" s="2084" t="n"/>
      <c r="AA142" s="2085" t="n"/>
      <c r="AB142" s="1954" t="n"/>
      <c r="AC142" s="273" t="n"/>
      <c r="AD142" s="1955" t="n"/>
      <c r="AE142" s="264" t="n"/>
      <c r="AF142" s="1956" t="n"/>
      <c r="AG142" s="264" t="n"/>
      <c r="AH142" s="1957" t="n"/>
      <c r="AI142" s="264" t="n"/>
      <c r="AJ142" s="1958" t="n"/>
      <c r="AK142" s="269" t="n"/>
      <c r="AL142" s="2063" t="n"/>
      <c r="AM142" s="2086">
        <f>COUNTIF(AM33:AM117,30)</f>
        <v/>
      </c>
      <c r="AN142" s="266" t="n"/>
      <c r="AO142" s="273" t="n"/>
      <c r="AP142" s="2087">
        <f>COUNTIF(AP33:AP117,30)</f>
        <v/>
      </c>
      <c r="AQ142" s="266" t="n"/>
      <c r="AR142" s="269" t="n"/>
      <c r="AS142" s="2088">
        <f>COUNTIF(AS33:AS117,30)</f>
        <v/>
      </c>
      <c r="AT142" s="266" t="n"/>
      <c r="AU142" s="273" t="n"/>
      <c r="AV142" s="2087">
        <f>COUNTIF(AV33:AV117,30)</f>
        <v/>
      </c>
      <c r="AW142" s="266" t="n"/>
      <c r="AX142" s="269" t="n"/>
      <c r="AY142" s="2088">
        <f>COUNTIF(AY33:AY117,30)</f>
        <v/>
      </c>
      <c r="AZ142" s="266" t="n"/>
      <c r="BA142" s="273" t="n"/>
      <c r="BB142" s="2087">
        <f>COUNTIF(BB33:BB117,30)</f>
        <v/>
      </c>
      <c r="BC142" s="266" t="n"/>
      <c r="BD142" s="269" t="n"/>
      <c r="BE142" s="2088">
        <f>COUNTIF(BE33:BE117,30)</f>
        <v/>
      </c>
      <c r="BF142" s="266" t="n"/>
      <c r="BG142" s="273" t="n"/>
      <c r="BH142" s="2087">
        <f>COUNTIF(BH33:BH117,30)</f>
        <v/>
      </c>
      <c r="BI142" s="266" t="n"/>
      <c r="BJ142" s="269" t="n"/>
      <c r="BK142" s="2088">
        <f>COUNTIF(BK33:BK117,30)</f>
        <v/>
      </c>
      <c r="BL142" s="266" t="n"/>
      <c r="BM142" s="273" t="n"/>
      <c r="BN142" s="2087">
        <f>COUNTIF(BN33:BN117,30)</f>
        <v/>
      </c>
      <c r="BO142" s="266" t="n"/>
      <c r="BP142" s="269" t="n"/>
      <c r="BQ142" s="468" t="n"/>
      <c r="BR142" s="2089" t="n"/>
      <c r="BS142" s="1974">
        <f>Z142*0.22</f>
        <v/>
      </c>
      <c r="BT142" s="2" t="n"/>
      <c r="BU142" s="2" t="n"/>
      <c r="BV142" s="2" t="n"/>
    </row>
    <row r="143">
      <c r="A143" s="555" t="inlineStr">
        <is>
          <t>Количество экзаменов</t>
        </is>
      </c>
      <c r="B143" s="266" t="n"/>
      <c r="C143" s="266" t="n"/>
      <c r="D143" s="266" t="n"/>
      <c r="E143" s="266" t="n"/>
      <c r="F143" s="266" t="n"/>
      <c r="G143" s="266" t="n"/>
      <c r="H143" s="266" t="n"/>
      <c r="I143" s="266" t="n"/>
      <c r="J143" s="266" t="n"/>
      <c r="K143" s="266" t="n"/>
      <c r="L143" s="266" t="n"/>
      <c r="M143" s="266" t="n"/>
      <c r="N143" s="266" t="n"/>
      <c r="O143" s="266" t="n"/>
      <c r="P143" s="266" t="n"/>
      <c r="Q143" s="266" t="n"/>
      <c r="R143" s="266" t="n"/>
      <c r="S143" s="266" t="n"/>
      <c r="T143" s="266" t="n"/>
      <c r="U143" s="266" t="n"/>
      <c r="V143" s="266" t="n"/>
      <c r="W143" s="269" t="n"/>
      <c r="X143" s="2072">
        <f>SUM(AM143:BP143)</f>
        <v/>
      </c>
      <c r="Y143" s="173" t="n"/>
      <c r="Z143" s="2084" t="n"/>
      <c r="AA143" s="2085" t="n"/>
      <c r="AB143" s="2090" t="n"/>
      <c r="AC143" s="173" t="n"/>
      <c r="AD143" s="2091" t="n"/>
      <c r="AE143" s="169" t="n"/>
      <c r="AF143" s="2092" t="n"/>
      <c r="AG143" s="169" t="n"/>
      <c r="AH143" s="2093" t="n"/>
      <c r="AI143" s="169" t="n"/>
      <c r="AJ143" s="2094" t="n"/>
      <c r="AK143" s="190" t="n"/>
      <c r="AL143" s="2095" t="n"/>
      <c r="AM143" s="2086">
        <f>COUNTIF(T34:U117,1)</f>
        <v/>
      </c>
      <c r="AN143" s="266" t="n"/>
      <c r="AO143" s="273" t="n"/>
      <c r="AP143" s="2087">
        <f>COUNTIF(T34:U117,2)</f>
        <v/>
      </c>
      <c r="AQ143" s="266" t="n"/>
      <c r="AR143" s="269" t="n"/>
      <c r="AS143" s="2083">
        <f>COUNTIF(T34:U117,3)</f>
        <v/>
      </c>
      <c r="AT143" s="266" t="n"/>
      <c r="AU143" s="273" t="n"/>
      <c r="AV143" s="2087">
        <f>COUNTIF(T34:U117,4)</f>
        <v/>
      </c>
      <c r="AW143" s="266" t="n"/>
      <c r="AX143" s="269" t="n"/>
      <c r="AY143" s="2083">
        <f>COUNTIF(T34:U117,5)</f>
        <v/>
      </c>
      <c r="AZ143" s="266" t="n"/>
      <c r="BA143" s="273" t="n"/>
      <c r="BB143" s="2087">
        <f>COUNTIF(T34:U117,6)</f>
        <v/>
      </c>
      <c r="BC143" s="266" t="n"/>
      <c r="BD143" s="269" t="n"/>
      <c r="BE143" s="2083">
        <f>COUNTIF(T34:U117,7)</f>
        <v/>
      </c>
      <c r="BF143" s="266" t="n"/>
      <c r="BG143" s="273" t="n"/>
      <c r="BH143" s="2087">
        <f>COUNTIF(T34:U117,8)</f>
        <v/>
      </c>
      <c r="BI143" s="266" t="n"/>
      <c r="BJ143" s="269" t="n"/>
      <c r="BK143" s="2083">
        <f>COUNTIF(T34:U114,9)</f>
        <v/>
      </c>
      <c r="BL143" s="266" t="n"/>
      <c r="BM143" s="273" t="n"/>
      <c r="BN143" s="2087">
        <f>COUNTIF(T34:U117,10)</f>
        <v/>
      </c>
      <c r="BO143" s="266" t="n"/>
      <c r="BP143" s="269" t="n"/>
      <c r="BQ143" s="2067" t="n"/>
      <c r="BR143" s="2071" t="n"/>
      <c r="BS143" s="1974">
        <f>Z143*0.22</f>
        <v/>
      </c>
      <c r="BT143" s="2" t="n"/>
      <c r="BU143" s="2" t="n"/>
      <c r="BV143" s="2" t="n"/>
    </row>
    <row r="144">
      <c r="A144" s="596" t="inlineStr">
        <is>
          <t>Количество зачетов</t>
        </is>
      </c>
      <c r="B144" s="516" t="n"/>
      <c r="C144" s="516" t="n"/>
      <c r="D144" s="516" t="n"/>
      <c r="E144" s="516" t="n"/>
      <c r="F144" s="516" t="n"/>
      <c r="G144" s="516" t="n"/>
      <c r="H144" s="516" t="n"/>
      <c r="I144" s="516" t="n"/>
      <c r="J144" s="516" t="n"/>
      <c r="K144" s="516" t="n"/>
      <c r="L144" s="516" t="n"/>
      <c r="M144" s="516" t="n"/>
      <c r="N144" s="516" t="n"/>
      <c r="O144" s="516" t="n"/>
      <c r="P144" s="516" t="n"/>
      <c r="Q144" s="516" t="n"/>
      <c r="R144" s="516" t="n"/>
      <c r="S144" s="516" t="n"/>
      <c r="T144" s="516" t="n"/>
      <c r="U144" s="516" t="n"/>
      <c r="V144" s="516" t="n"/>
      <c r="W144" s="514" t="n"/>
      <c r="X144" s="2096">
        <f>SUM(AM144:BP144)</f>
        <v/>
      </c>
      <c r="Y144" s="520" t="n"/>
      <c r="Z144" s="2097" t="n"/>
      <c r="AA144" s="1740" t="n"/>
      <c r="AB144" s="2098" t="n"/>
      <c r="AC144" s="520" t="n"/>
      <c r="AD144" s="2099" t="n"/>
      <c r="AE144" s="523" t="n"/>
      <c r="AF144" s="2100" t="n"/>
      <c r="AG144" s="523" t="n"/>
      <c r="AH144" s="2101" t="n"/>
      <c r="AI144" s="523" t="n"/>
      <c r="AJ144" s="2102" t="n"/>
      <c r="AK144" s="514" t="n"/>
      <c r="AL144" s="2103" t="n"/>
      <c r="AM144" s="2104">
        <f>COUNTIF(V34:W117,1)</f>
        <v/>
      </c>
      <c r="AN144" s="516" t="n"/>
      <c r="AO144" s="520" t="n"/>
      <c r="AP144" s="2105">
        <f>COUNTIF(V34:W117,2)</f>
        <v/>
      </c>
      <c r="AQ144" s="516" t="n"/>
      <c r="AR144" s="514" t="n"/>
      <c r="AS144" s="2096">
        <f>COUNTIF(V34:W117,3)</f>
        <v/>
      </c>
      <c r="AT144" s="516" t="n"/>
      <c r="AU144" s="520" t="n"/>
      <c r="AV144" s="2105">
        <f>COUNTIF(V34:W117,4)</f>
        <v/>
      </c>
      <c r="AW144" s="516" t="n"/>
      <c r="AX144" s="514" t="n"/>
      <c r="AY144" s="2096">
        <f>COUNTIF(V34:W117,5)</f>
        <v/>
      </c>
      <c r="AZ144" s="516" t="n"/>
      <c r="BA144" s="520" t="n"/>
      <c r="BB144" s="2105">
        <f>COUNTIF(V34:W117,6)</f>
        <v/>
      </c>
      <c r="BC144" s="516" t="n"/>
      <c r="BD144" s="514" t="n"/>
      <c r="BE144" s="2096">
        <f>COUNTIF(V34:W117,7)</f>
        <v/>
      </c>
      <c r="BF144" s="516" t="n"/>
      <c r="BG144" s="520" t="n"/>
      <c r="BH144" s="2105">
        <f>COUNTIF(V34:W117,8)</f>
        <v/>
      </c>
      <c r="BI144" s="516" t="n"/>
      <c r="BJ144" s="514" t="n"/>
      <c r="BK144" s="2096">
        <f>COUNTIF(V34:W117,9)</f>
        <v/>
      </c>
      <c r="BL144" s="516" t="n"/>
      <c r="BM144" s="520" t="n"/>
      <c r="BN144" s="2105">
        <f>COUNTIF(V34:W117,10)</f>
        <v/>
      </c>
      <c r="BO144" s="516" t="n"/>
      <c r="BP144" s="514" t="n"/>
      <c r="BQ144" s="2106" t="n"/>
      <c r="BR144" s="2107" t="n"/>
      <c r="BS144" s="1974">
        <f>Z144*0.22</f>
        <v/>
      </c>
      <c r="BT144" s="2" t="n"/>
      <c r="BU144" s="2" t="n"/>
      <c r="BV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44" t="n"/>
      <c r="U145" s="44" t="n"/>
      <c r="V145" s="44" t="n"/>
      <c r="W145" s="44" t="n"/>
      <c r="X145" s="44" t="n"/>
      <c r="Y145" s="44" t="n"/>
      <c r="Z145" s="2108" t="n"/>
      <c r="AA145" s="2108" t="n"/>
      <c r="AB145" s="44" t="n"/>
      <c r="AC145" s="44" t="n"/>
      <c r="AD145" s="44" t="n"/>
      <c r="AE145" s="44" t="n"/>
      <c r="AF145" s="44" t="n"/>
      <c r="AG145" s="44" t="n"/>
      <c r="AH145" s="44" t="n"/>
      <c r="AI145" s="44" t="n"/>
      <c r="AJ145" s="44" t="n"/>
      <c r="AK145" s="44" t="n"/>
      <c r="AL145" s="44" t="n"/>
      <c r="AM145" s="44" t="n"/>
      <c r="AN145" s="44" t="n"/>
      <c r="AO145" s="44" t="n"/>
      <c r="AP145" s="44" t="n"/>
      <c r="AQ145" s="44" t="n"/>
      <c r="AR145" s="44" t="n"/>
      <c r="AS145" s="44" t="n"/>
      <c r="AT145" s="44" t="n"/>
      <c r="AU145" s="44" t="n"/>
      <c r="AV145" s="44" t="n"/>
      <c r="AW145" s="44" t="n"/>
      <c r="AX145" s="44" t="n"/>
      <c r="AY145" s="44" t="n"/>
      <c r="AZ145" s="44" t="n"/>
      <c r="BA145" s="44" t="n"/>
      <c r="BB145" s="44" t="n"/>
      <c r="BC145" s="44" t="n"/>
      <c r="BD145" s="44" t="n"/>
      <c r="BE145" s="44" t="n"/>
      <c r="BF145" s="44" t="n"/>
      <c r="BG145" s="44" t="n"/>
      <c r="BH145" s="44" t="n"/>
      <c r="BI145" s="44" t="n"/>
      <c r="BJ145" s="44" t="n"/>
      <c r="BK145" s="44" t="n"/>
      <c r="BL145" s="44" t="n"/>
      <c r="BM145" s="44" t="n"/>
      <c r="BN145" s="44" t="n"/>
      <c r="BO145" s="44" t="n"/>
      <c r="BP145" s="44" t="n"/>
      <c r="BQ145" s="44" t="n"/>
      <c r="BR145" s="44" t="n"/>
      <c r="BS145" s="2" t="n"/>
      <c r="BT145" s="2" t="n"/>
      <c r="BU145" s="2" t="n"/>
      <c r="BV145" s="2" t="n"/>
    </row>
    <row r="146">
      <c r="A146" s="2109" t="inlineStr">
        <is>
          <t>IV. Учебные практики</t>
        </is>
      </c>
      <c r="B146" s="60" t="n"/>
      <c r="C146" s="60" t="n"/>
      <c r="D146" s="60" t="n"/>
      <c r="E146" s="60" t="n"/>
      <c r="F146" s="60" t="n"/>
      <c r="G146" s="60" t="n"/>
      <c r="H146" s="60" t="n"/>
      <c r="I146" s="60" t="n"/>
      <c r="J146" s="60" t="n"/>
      <c r="K146" s="60" t="n"/>
      <c r="L146" s="60" t="n"/>
      <c r="M146" s="60" t="n"/>
      <c r="N146" s="60" t="n"/>
      <c r="O146" s="60" t="n"/>
      <c r="P146" s="60" t="n"/>
      <c r="Q146" s="60" t="n"/>
      <c r="R146" s="617" t="n"/>
      <c r="S146" s="2110" t="n"/>
      <c r="T146" s="2111" t="inlineStr">
        <is>
          <t>V. Производственные практики</t>
        </is>
      </c>
      <c r="U146" s="158" t="n"/>
      <c r="V146" s="158" t="n"/>
      <c r="W146" s="158" t="n"/>
      <c r="X146" s="158" t="n"/>
      <c r="Y146" s="158" t="n"/>
      <c r="Z146" s="158" t="n"/>
      <c r="AA146" s="158" t="n"/>
      <c r="AB146" s="158" t="n"/>
      <c r="AC146" s="158" t="n"/>
      <c r="AD146" s="158" t="n"/>
      <c r="AE146" s="158" t="n"/>
      <c r="AF146" s="158" t="n"/>
      <c r="AG146" s="158" t="n"/>
      <c r="AH146" s="158" t="n"/>
      <c r="AI146" s="158" t="n"/>
      <c r="AJ146" s="158" t="n"/>
      <c r="AK146" s="158" t="n"/>
      <c r="AL146" s="158" t="n"/>
      <c r="AM146" s="158" t="n"/>
      <c r="AN146" s="158" t="n"/>
      <c r="AO146" s="156" t="n"/>
      <c r="AP146" s="2112" t="inlineStr">
        <is>
          <t>VI. Дипломное проектирование</t>
        </is>
      </c>
      <c r="AQ146" s="60" t="n"/>
      <c r="AR146" s="60" t="n"/>
      <c r="AS146" s="60" t="n"/>
      <c r="AT146" s="60" t="n"/>
      <c r="AU146" s="60" t="n"/>
      <c r="AV146" s="60" t="n"/>
      <c r="AW146" s="60" t="n"/>
      <c r="AX146" s="60" t="n"/>
      <c r="AY146" s="60" t="n"/>
      <c r="AZ146" s="60" t="n"/>
      <c r="BA146" s="60" t="n"/>
      <c r="BB146" s="2113" t="inlineStr">
        <is>
          <t>VII. Итоговая аттестация</t>
        </is>
      </c>
      <c r="BC146" s="2114" t="n"/>
      <c r="BD146" s="2114" t="n"/>
      <c r="BE146" s="2114" t="n"/>
      <c r="BF146" s="2114" t="n"/>
      <c r="BG146" s="2114" t="n"/>
      <c r="BH146" s="2114" t="n"/>
      <c r="BI146" s="2114" t="n"/>
      <c r="BJ146" s="2114" t="n"/>
      <c r="BK146" s="2114" t="n"/>
      <c r="BL146" s="2114" t="n"/>
      <c r="BM146" s="2114" t="n"/>
      <c r="BN146" s="2114" t="n"/>
      <c r="BO146" s="2114" t="n"/>
      <c r="BP146" s="2114" t="n"/>
      <c r="BQ146" s="2114" t="n"/>
      <c r="BR146" s="2115" t="n"/>
      <c r="BS146" s="2" t="n"/>
      <c r="BT146" s="2" t="n"/>
      <c r="BU146" s="2" t="n"/>
      <c r="BV146" s="2" t="n"/>
    </row>
    <row r="147">
      <c r="A147" s="622" t="inlineStr">
        <is>
          <t>Название практики</t>
        </is>
      </c>
      <c r="B147" s="131" t="n"/>
      <c r="C147" s="131" t="n"/>
      <c r="D147" s="131" t="n"/>
      <c r="E147" s="131" t="n"/>
      <c r="F147" s="131" t="n"/>
      <c r="G147" s="131" t="n"/>
      <c r="H147" s="220" t="n"/>
      <c r="I147" s="623" t="inlineStr">
        <is>
          <t>Семестр</t>
        </is>
      </c>
      <c r="J147" s="131" t="n"/>
      <c r="K147" s="220" t="n"/>
      <c r="L147" s="623" t="inlineStr">
        <is>
          <t>Недель</t>
        </is>
      </c>
      <c r="M147" s="131" t="n"/>
      <c r="N147" s="220" t="n"/>
      <c r="O147" s="624" t="inlineStr">
        <is>
          <t>Зачетных единиц</t>
        </is>
      </c>
      <c r="P147" s="131" t="n"/>
      <c r="Q147" s="131" t="n"/>
      <c r="R147" s="220" t="n"/>
      <c r="S147" s="625" t="n"/>
      <c r="T147" s="626" t="inlineStr">
        <is>
          <t>Название практики</t>
        </is>
      </c>
      <c r="U147" s="131" t="n"/>
      <c r="V147" s="131" t="n"/>
      <c r="W147" s="131" t="n"/>
      <c r="X147" s="131" t="n"/>
      <c r="Y147" s="131" t="n"/>
      <c r="Z147" s="131" t="n"/>
      <c r="AA147" s="131" t="n"/>
      <c r="AB147" s="131" t="n"/>
      <c r="AC147" s="131" t="n"/>
      <c r="AD147" s="220" t="n"/>
      <c r="AE147" s="623" t="inlineStr">
        <is>
          <t>Семестр</t>
        </is>
      </c>
      <c r="AF147" s="131" t="n"/>
      <c r="AG147" s="220" t="n"/>
      <c r="AH147" s="623" t="inlineStr">
        <is>
          <t>Недель</t>
        </is>
      </c>
      <c r="AI147" s="131" t="n"/>
      <c r="AJ147" s="220" t="n"/>
      <c r="AK147" s="624" t="inlineStr">
        <is>
          <t>Зачетных единиц</t>
        </is>
      </c>
      <c r="AL147" s="131" t="n"/>
      <c r="AM147" s="131" t="n"/>
      <c r="AN147" s="131" t="n"/>
      <c r="AO147" s="220" t="n"/>
      <c r="AP147" s="622" t="inlineStr">
        <is>
          <t>Семестр</t>
        </is>
      </c>
      <c r="AQ147" s="131" t="n"/>
      <c r="AR147" s="131" t="n"/>
      <c r="AS147" s="220" t="n"/>
      <c r="AT147" s="627" t="inlineStr">
        <is>
          <t>Недель</t>
        </is>
      </c>
      <c r="AU147" s="131" t="n"/>
      <c r="AV147" s="131" t="n"/>
      <c r="AW147" s="220" t="n"/>
      <c r="AX147" s="2116" t="inlineStr">
        <is>
          <t>Зачетных единиц</t>
        </is>
      </c>
      <c r="AY147" s="131" t="n"/>
      <c r="AZ147" s="131" t="n"/>
      <c r="BA147" s="131" t="n"/>
      <c r="BB147" s="2117" t="inlineStr">
        <is>
          <t>1. Государственный экзамен по специальности
2. Защита дипломной работы в ГЭК</t>
        </is>
      </c>
      <c r="BC147" s="60" t="n"/>
      <c r="BD147" s="60" t="n"/>
      <c r="BE147" s="60" t="n"/>
      <c r="BF147" s="60" t="n"/>
      <c r="BG147" s="60" t="n"/>
      <c r="BH147" s="60" t="n"/>
      <c r="BI147" s="60" t="n"/>
      <c r="BJ147" s="60" t="n"/>
      <c r="BK147" s="60" t="n"/>
      <c r="BL147" s="60" t="n"/>
      <c r="BM147" s="60" t="n"/>
      <c r="BN147" s="60" t="n"/>
      <c r="BO147" s="60" t="n"/>
      <c r="BP147" s="60" t="n"/>
      <c r="BQ147" s="60" t="n"/>
      <c r="BR147" s="64" t="n"/>
      <c r="BS147" s="2" t="n"/>
      <c r="BT147" s="2" t="n"/>
      <c r="BU147" s="2" t="n"/>
      <c r="BV147" s="2" t="n"/>
    </row>
    <row r="148">
      <c r="A148" s="2118" t="inlineStr">
        <is>
          <t>Ознакомительная</t>
        </is>
      </c>
      <c r="B148" s="60" t="n"/>
      <c r="C148" s="60" t="n"/>
      <c r="D148" s="60" t="n"/>
      <c r="E148" s="60" t="n"/>
      <c r="F148" s="60" t="n"/>
      <c r="G148" s="60" t="n"/>
      <c r="H148" s="617" t="n"/>
      <c r="I148" s="2119" t="n">
        <v>8</v>
      </c>
      <c r="J148" s="158" t="n"/>
      <c r="K148" s="156" t="n"/>
      <c r="L148" s="2119" t="n">
        <v>2</v>
      </c>
      <c r="M148" s="158" t="n"/>
      <c r="N148" s="156" t="n"/>
      <c r="O148" s="2120" t="n">
        <v>3</v>
      </c>
      <c r="P148" s="158" t="n"/>
      <c r="Q148" s="158" t="n"/>
      <c r="R148" s="2121" t="n"/>
      <c r="S148" s="2122" t="n"/>
      <c r="T148" s="634" t="inlineStr">
        <is>
          <t>Технологическая</t>
        </is>
      </c>
      <c r="U148" s="201" t="n"/>
      <c r="V148" s="201" t="n"/>
      <c r="W148" s="201" t="n"/>
      <c r="X148" s="201" t="n"/>
      <c r="Y148" s="201" t="n"/>
      <c r="Z148" s="201" t="n"/>
      <c r="AA148" s="201" t="n"/>
      <c r="AB148" s="201" t="n"/>
      <c r="AC148" s="201" t="n"/>
      <c r="AD148" s="200" t="n"/>
      <c r="AE148" s="631" t="n">
        <v>8</v>
      </c>
      <c r="AF148" s="201" t="n"/>
      <c r="AG148" s="200" t="n"/>
      <c r="AH148" s="631" t="n">
        <v>2</v>
      </c>
      <c r="AI148" s="201" t="n"/>
      <c r="AJ148" s="200" t="n"/>
      <c r="AK148" s="632" t="n">
        <v>3</v>
      </c>
      <c r="AL148" s="201" t="n"/>
      <c r="AM148" s="201" t="n"/>
      <c r="AN148" s="201" t="n"/>
      <c r="AO148" s="200" t="n"/>
      <c r="AP148" s="2123" t="inlineStr">
        <is>
          <t>10</t>
        </is>
      </c>
      <c r="AQ148" s="2" t="n"/>
      <c r="AR148" s="2" t="n"/>
      <c r="AS148" s="169" t="n"/>
      <c r="AT148" s="2124" t="inlineStr">
        <is>
          <t>10</t>
        </is>
      </c>
      <c r="AU148" s="2" t="n"/>
      <c r="AV148" s="2" t="n"/>
      <c r="AW148" s="169" t="n"/>
      <c r="AX148" s="2125" t="n">
        <v>15</v>
      </c>
      <c r="AY148" s="2" t="n"/>
      <c r="AZ148" s="2" t="n"/>
      <c r="BA148" s="2" t="n"/>
      <c r="BB148" s="760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72" t="n"/>
      <c r="BS148" s="2" t="n"/>
      <c r="BT148" s="2" t="n"/>
      <c r="BU148" s="2" t="n"/>
      <c r="BV148" s="2" t="n"/>
    </row>
    <row r="149">
      <c r="A149" s="69" t="n"/>
      <c r="B149" s="2" t="n"/>
      <c r="C149" s="2" t="n"/>
      <c r="D149" s="2" t="n"/>
      <c r="E149" s="2" t="n"/>
      <c r="F149" s="2" t="n"/>
      <c r="G149" s="2" t="n"/>
      <c r="H149" s="169" t="n"/>
      <c r="I149" s="191" t="n"/>
      <c r="J149" s="2" t="n"/>
      <c r="K149" s="169" t="n"/>
      <c r="L149" s="191" t="n"/>
      <c r="M149" s="2" t="n"/>
      <c r="N149" s="169" t="n"/>
      <c r="O149" s="191" t="n"/>
      <c r="P149" s="2" t="n"/>
      <c r="Q149" s="2" t="n"/>
      <c r="R149" s="72" t="n"/>
      <c r="S149" s="44" t="n"/>
      <c r="T149" s="634" t="inlineStr">
        <is>
          <t>Организационно-экономическая</t>
        </is>
      </c>
      <c r="U149" s="201" t="n"/>
      <c r="V149" s="201" t="n"/>
      <c r="W149" s="201" t="n"/>
      <c r="X149" s="201" t="n"/>
      <c r="Y149" s="201" t="n"/>
      <c r="Z149" s="201" t="n"/>
      <c r="AA149" s="201" t="n"/>
      <c r="AB149" s="201" t="n"/>
      <c r="AC149" s="201" t="n"/>
      <c r="AD149" s="200" t="n"/>
      <c r="AE149" s="2126" t="n">
        <v>9</v>
      </c>
      <c r="AF149" s="266" t="n"/>
      <c r="AG149" s="264" t="n"/>
      <c r="AH149" s="2126" t="n">
        <v>4</v>
      </c>
      <c r="AI149" s="266" t="n"/>
      <c r="AJ149" s="264" t="n"/>
      <c r="AK149" s="2127" t="n">
        <v>6</v>
      </c>
      <c r="AL149" s="266" t="n"/>
      <c r="AM149" s="266" t="n"/>
      <c r="AN149" s="266" t="n"/>
      <c r="AO149" s="269" t="n"/>
      <c r="AP149" s="168" t="n"/>
      <c r="AQ149" s="2" t="n"/>
      <c r="AR149" s="2" t="n"/>
      <c r="AS149" s="169" t="n"/>
      <c r="AT149" s="191" t="n"/>
      <c r="AU149" s="2" t="n"/>
      <c r="AV149" s="2" t="n"/>
      <c r="AW149" s="169" t="n"/>
      <c r="AX149" s="191" t="n"/>
      <c r="AY149" s="2" t="n"/>
      <c r="AZ149" s="2" t="n"/>
      <c r="BA149" s="2" t="n"/>
      <c r="BB149" s="760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72" t="n"/>
      <c r="BS149" s="2" t="n"/>
      <c r="BT149" s="2" t="n"/>
      <c r="BU149" s="2" t="n"/>
      <c r="BV149" s="2" t="n"/>
    </row>
    <row r="150">
      <c r="A150" s="77" t="n"/>
      <c r="B150" s="78" t="n"/>
      <c r="C150" s="78" t="n"/>
      <c r="D150" s="78" t="n"/>
      <c r="E150" s="78" t="n"/>
      <c r="F150" s="78" t="n"/>
      <c r="G150" s="78" t="n"/>
      <c r="H150" s="2128" t="n"/>
      <c r="I150" s="647" t="n"/>
      <c r="J150" s="78" t="n"/>
      <c r="K150" s="2128" t="n"/>
      <c r="L150" s="647" t="n"/>
      <c r="M150" s="78" t="n"/>
      <c r="N150" s="2128" t="n"/>
      <c r="O150" s="647" t="n"/>
      <c r="P150" s="78" t="n"/>
      <c r="Q150" s="78" t="n"/>
      <c r="R150" s="81" t="n"/>
      <c r="S150" s="2129" t="n"/>
      <c r="T150" s="643" t="inlineStr">
        <is>
          <t>Преддипломная</t>
        </is>
      </c>
      <c r="U150" s="516" t="n"/>
      <c r="V150" s="516" t="n"/>
      <c r="W150" s="516" t="n"/>
      <c r="X150" s="516" t="n"/>
      <c r="Y150" s="516" t="n"/>
      <c r="Z150" s="516" t="n"/>
      <c r="AA150" s="516" t="n"/>
      <c r="AB150" s="516" t="n"/>
      <c r="AC150" s="516" t="n"/>
      <c r="AD150" s="523" t="n"/>
      <c r="AE150" s="640" t="n">
        <v>10</v>
      </c>
      <c r="AF150" s="516" t="n"/>
      <c r="AG150" s="523" t="n"/>
      <c r="AH150" s="640" t="n">
        <v>6</v>
      </c>
      <c r="AI150" s="516" t="n"/>
      <c r="AJ150" s="523" t="n"/>
      <c r="AK150" s="641">
        <f>AH150*54/36</f>
        <v/>
      </c>
      <c r="AL150" s="516" t="n"/>
      <c r="AM150" s="516" t="n"/>
      <c r="AN150" s="516" t="n"/>
      <c r="AO150" s="523" t="n"/>
      <c r="AP150" s="2130" t="n"/>
      <c r="AQ150" s="78" t="n"/>
      <c r="AR150" s="78" t="n"/>
      <c r="AS150" s="2128" t="n"/>
      <c r="AT150" s="647" t="n"/>
      <c r="AU150" s="78" t="n"/>
      <c r="AV150" s="78" t="n"/>
      <c r="AW150" s="2128" t="n"/>
      <c r="AX150" s="647" t="n"/>
      <c r="AY150" s="78" t="n"/>
      <c r="AZ150" s="78" t="n"/>
      <c r="BA150" s="78" t="n"/>
      <c r="BB150" s="2131" t="n"/>
      <c r="BC150" s="78" t="n"/>
      <c r="BD150" s="78" t="n"/>
      <c r="BE150" s="78" t="n"/>
      <c r="BF150" s="78" t="n"/>
      <c r="BG150" s="78" t="n"/>
      <c r="BH150" s="78" t="n"/>
      <c r="BI150" s="78" t="n"/>
      <c r="BJ150" s="78" t="n"/>
      <c r="BK150" s="78" t="n"/>
      <c r="BL150" s="78" t="n"/>
      <c r="BM150" s="78" t="n"/>
      <c r="BN150" s="78" t="n"/>
      <c r="BO150" s="78" t="n"/>
      <c r="BP150" s="78" t="n"/>
      <c r="BQ150" s="78" t="n"/>
      <c r="BR150" s="81" t="n"/>
      <c r="BS150" s="2" t="n"/>
      <c r="BT150" s="2" t="n"/>
      <c r="BU150" s="2" t="n"/>
      <c r="BV150" s="2" t="n"/>
    </row>
    <row r="151">
      <c r="A151" s="37" t="n"/>
      <c r="B151" s="37" t="n"/>
      <c r="C151" s="37" t="n"/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7" t="n"/>
      <c r="AI151" s="37" t="n"/>
      <c r="AJ151" s="37" t="n"/>
      <c r="AK151" s="37" t="n"/>
      <c r="AL151" s="2132" t="n"/>
      <c r="AM151" s="37" t="n"/>
      <c r="AN151" s="37" t="n"/>
      <c r="AO151" s="37" t="n"/>
      <c r="AP151" s="37" t="n"/>
      <c r="AQ151" s="37" t="n"/>
      <c r="AR151" s="37" t="n"/>
      <c r="AS151" s="37" t="n"/>
      <c r="AT151" s="37" t="n"/>
      <c r="AU151" s="37" t="n"/>
      <c r="AV151" s="37" t="n"/>
      <c r="AW151" s="37" t="n"/>
      <c r="AX151" s="37" t="n"/>
      <c r="AY151" s="37" t="n"/>
      <c r="AZ151" s="37" t="n"/>
      <c r="BA151" s="37" t="n"/>
      <c r="BB151" s="37" t="n"/>
      <c r="BC151" s="37" t="n"/>
      <c r="BD151" s="37" t="n"/>
      <c r="BE151" s="37" t="n"/>
      <c r="BF151" s="37" t="n"/>
      <c r="BG151" s="37" t="n"/>
      <c r="BH151" s="37" t="n"/>
      <c r="BI151" s="37" t="n"/>
      <c r="BJ151" s="37" t="n"/>
      <c r="BK151" s="37" t="n"/>
      <c r="BL151" s="37" t="n"/>
      <c r="BM151" s="37" t="n"/>
      <c r="BN151" s="37" t="n"/>
      <c r="BO151" s="37" t="n"/>
      <c r="BP151" s="37" t="n"/>
      <c r="BQ151" s="37" t="n"/>
      <c r="BR151" s="37" t="n"/>
      <c r="BS151" s="37" t="n"/>
      <c r="BT151" s="2" t="n"/>
      <c r="BU151" s="2" t="n"/>
      <c r="BV151" s="2" t="n"/>
    </row>
    <row r="152">
      <c r="A152" s="7" t="inlineStr">
        <is>
          <t>VIII. Матрица компетенций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</row>
    <row r="153">
      <c r="A153" s="2133" t="inlineStr">
        <is>
          <t>Код компетенции</t>
        </is>
      </c>
      <c r="B153" s="814" t="n"/>
      <c r="C153" s="814" t="n"/>
      <c r="D153" s="2134" t="n"/>
      <c r="E153" s="2135" t="inlineStr">
        <is>
          <t>Наименование компетенции</t>
        </is>
      </c>
      <c r="F153" s="814" t="n"/>
      <c r="G153" s="814" t="n"/>
      <c r="H153" s="814" t="n"/>
      <c r="I153" s="814" t="n"/>
      <c r="J153" s="814" t="n"/>
      <c r="K153" s="814" t="n"/>
      <c r="L153" s="814" t="n"/>
      <c r="M153" s="814" t="n"/>
      <c r="N153" s="814" t="n"/>
      <c r="O153" s="814" t="n"/>
      <c r="P153" s="814" t="n"/>
      <c r="Q153" s="814" t="n"/>
      <c r="R153" s="814" t="n"/>
      <c r="S153" s="814" t="n"/>
      <c r="T153" s="814" t="n"/>
      <c r="U153" s="814" t="n"/>
      <c r="V153" s="814" t="n"/>
      <c r="W153" s="814" t="n"/>
      <c r="X153" s="814" t="n"/>
      <c r="Y153" s="814" t="n"/>
      <c r="Z153" s="814" t="n"/>
      <c r="AA153" s="814" t="n"/>
      <c r="AB153" s="814" t="n"/>
      <c r="AC153" s="814" t="n"/>
      <c r="AD153" s="814" t="n"/>
      <c r="AE153" s="814" t="n"/>
      <c r="AF153" s="814" t="n"/>
      <c r="AG153" s="814" t="n"/>
      <c r="AH153" s="814" t="n"/>
      <c r="AI153" s="814" t="n"/>
      <c r="AJ153" s="814" t="n"/>
      <c r="AK153" s="814" t="n"/>
      <c r="AL153" s="814" t="n"/>
      <c r="AM153" s="814" t="n"/>
      <c r="AN153" s="814" t="n"/>
      <c r="AO153" s="814" t="n"/>
      <c r="AP153" s="814" t="n"/>
      <c r="AQ153" s="814" t="n"/>
      <c r="AR153" s="814" t="n"/>
      <c r="AS153" s="814" t="n"/>
      <c r="AT153" s="814" t="n"/>
      <c r="AU153" s="814" t="n"/>
      <c r="AV153" s="814" t="n"/>
      <c r="AW153" s="814" t="n"/>
      <c r="AX153" s="814" t="n"/>
      <c r="AY153" s="814" t="n"/>
      <c r="AZ153" s="814" t="n"/>
      <c r="BA153" s="814" t="n"/>
      <c r="BB153" s="814" t="n"/>
      <c r="BC153" s="814" t="n"/>
      <c r="BD153" s="814" t="n"/>
      <c r="BE153" s="814" t="n"/>
      <c r="BF153" s="814" t="n"/>
      <c r="BG153" s="814" t="n"/>
      <c r="BH153" s="814" t="n"/>
      <c r="BI153" s="814" t="n"/>
      <c r="BJ153" s="814" t="n"/>
      <c r="BK153" s="814" t="n"/>
      <c r="BL153" s="814" t="n"/>
      <c r="BM153" s="814" t="n"/>
      <c r="BN153" s="814" t="n"/>
      <c r="BO153" s="814" t="n"/>
      <c r="BP153" s="2136" t="inlineStr">
        <is>
          <t>Код модуля, учебной дисциплины</t>
        </is>
      </c>
      <c r="BQ153" s="814" t="n"/>
      <c r="BR153" s="2137" t="n"/>
      <c r="BS153" s="2" t="n"/>
      <c r="BT153" s="2" t="n"/>
      <c r="BU153" s="2" t="n"/>
      <c r="BV153" s="2" t="n"/>
    </row>
    <row r="154">
      <c r="A154" s="2138" t="inlineStr">
        <is>
          <t>УК-1</t>
        </is>
      </c>
      <c r="B154" s="201" t="n"/>
      <c r="C154" s="201" t="n"/>
      <c r="D154" s="200" t="n"/>
      <c r="E154" s="2139" t="inlineStr">
        <is>
          <t>Владеть основами исследовательской деятельности, осуществлять поиск, анализ и синтез информации</t>
        </is>
      </c>
      <c r="F154" s="2140" t="n"/>
      <c r="G154" s="2140" t="n"/>
      <c r="H154" s="2140" t="n"/>
      <c r="I154" s="2140" t="n"/>
      <c r="J154" s="2140" t="n"/>
      <c r="K154" s="2140" t="n"/>
      <c r="L154" s="2140" t="n"/>
      <c r="M154" s="2140" t="n"/>
      <c r="N154" s="2140" t="n"/>
      <c r="O154" s="2140" t="n"/>
      <c r="P154" s="2140" t="n"/>
      <c r="Q154" s="2140" t="n"/>
      <c r="R154" s="2140" t="n"/>
      <c r="S154" s="2140" t="n"/>
      <c r="T154" s="2140" t="n"/>
      <c r="U154" s="2140" t="n"/>
      <c r="V154" s="2140" t="n"/>
      <c r="W154" s="2140" t="n"/>
      <c r="X154" s="2140" t="n"/>
      <c r="Y154" s="2140" t="n"/>
      <c r="Z154" s="2140" t="n"/>
      <c r="AA154" s="2140" t="n"/>
      <c r="AB154" s="2140" t="n"/>
      <c r="AC154" s="2140" t="n"/>
      <c r="AD154" s="2140" t="n"/>
      <c r="AE154" s="2140" t="n"/>
      <c r="AF154" s="2140" t="n"/>
      <c r="AG154" s="2140" t="n"/>
      <c r="AH154" s="2140" t="n"/>
      <c r="AI154" s="2140" t="n"/>
      <c r="AJ154" s="2140" t="n"/>
      <c r="AK154" s="2140" t="n"/>
      <c r="AL154" s="2140" t="n"/>
      <c r="AM154" s="2140" t="n"/>
      <c r="AN154" s="2140" t="n"/>
      <c r="AO154" s="2140" t="n"/>
      <c r="AP154" s="2140" t="n"/>
      <c r="AQ154" s="2140" t="n"/>
      <c r="AR154" s="2140" t="n"/>
      <c r="AS154" s="2140" t="n"/>
      <c r="AT154" s="2140" t="n"/>
      <c r="AU154" s="2140" t="n"/>
      <c r="AV154" s="2140" t="n"/>
      <c r="AW154" s="2140" t="n"/>
      <c r="AX154" s="2140" t="n"/>
      <c r="AY154" s="2140" t="n"/>
      <c r="AZ154" s="2140" t="n"/>
      <c r="BA154" s="2140" t="n"/>
      <c r="BB154" s="2140" t="n"/>
      <c r="BC154" s="2140" t="n"/>
      <c r="BD154" s="2140" t="n"/>
      <c r="BE154" s="2140" t="n"/>
      <c r="BF154" s="2140" t="n"/>
      <c r="BG154" s="2140" t="n"/>
      <c r="BH154" s="2140" t="n"/>
      <c r="BI154" s="2140" t="n"/>
      <c r="BJ154" s="2140" t="n"/>
      <c r="BK154" s="2140" t="n"/>
      <c r="BL154" s="2140" t="n"/>
      <c r="BM154" s="2140" t="n"/>
      <c r="BN154" s="2140" t="n"/>
      <c r="BO154" s="2140" t="n"/>
      <c r="BP154" s="2141" t="inlineStr">
        <is>
          <t>1.7.2, 1.9.2, 1.11.2, 1.12.3, 2.4.4, 2.5.3, 2.7.4, 2.10.7, 2.11.7</t>
        </is>
      </c>
      <c r="BQ154" s="2140" t="n"/>
      <c r="BR154" s="2142" t="n"/>
      <c r="BS154" s="2" t="n"/>
      <c r="BT154" s="2" t="n"/>
      <c r="BU154" s="2" t="n"/>
      <c r="BV154" s="2" t="n"/>
    </row>
    <row r="155">
      <c r="A155" s="2143" t="inlineStr">
        <is>
          <t>УК-2</t>
        </is>
      </c>
      <c r="B155" s="266" t="n"/>
      <c r="C155" s="266" t="n"/>
      <c r="D155" s="264" t="n"/>
      <c r="E155" s="2144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55" s="2145" t="n"/>
      <c r="G155" s="2145" t="n"/>
      <c r="H155" s="2145" t="n"/>
      <c r="I155" s="2145" t="n"/>
      <c r="J155" s="2145" t="n"/>
      <c r="K155" s="2145" t="n"/>
      <c r="L155" s="2145" t="n"/>
      <c r="M155" s="2145" t="n"/>
      <c r="N155" s="2145" t="n"/>
      <c r="O155" s="2145" t="n"/>
      <c r="P155" s="2145" t="n"/>
      <c r="Q155" s="2145" t="n"/>
      <c r="R155" s="2145" t="n"/>
      <c r="S155" s="2145" t="n"/>
      <c r="T155" s="2145" t="n"/>
      <c r="U155" s="2145" t="n"/>
      <c r="V155" s="2145" t="n"/>
      <c r="W155" s="2145" t="n"/>
      <c r="X155" s="2145" t="n"/>
      <c r="Y155" s="2145" t="n"/>
      <c r="Z155" s="2145" t="n"/>
      <c r="AA155" s="2145" t="n"/>
      <c r="AB155" s="2145" t="n"/>
      <c r="AC155" s="2145" t="n"/>
      <c r="AD155" s="2145" t="n"/>
      <c r="AE155" s="2145" t="n"/>
      <c r="AF155" s="2145" t="n"/>
      <c r="AG155" s="2145" t="n"/>
      <c r="AH155" s="2145" t="n"/>
      <c r="AI155" s="2145" t="n"/>
      <c r="AJ155" s="2145" t="n"/>
      <c r="AK155" s="2145" t="n"/>
      <c r="AL155" s="2145" t="n"/>
      <c r="AM155" s="2145" t="n"/>
      <c r="AN155" s="2145" t="n"/>
      <c r="AO155" s="2145" t="n"/>
      <c r="AP155" s="2145" t="n"/>
      <c r="AQ155" s="2145" t="n"/>
      <c r="AR155" s="2145" t="n"/>
      <c r="AS155" s="2145" t="n"/>
      <c r="AT155" s="2145" t="n"/>
      <c r="AU155" s="2145" t="n"/>
      <c r="AV155" s="2145" t="n"/>
      <c r="AW155" s="2145" t="n"/>
      <c r="AX155" s="2145" t="n"/>
      <c r="AY155" s="2145" t="n"/>
      <c r="AZ155" s="2145" t="n"/>
      <c r="BA155" s="2145" t="n"/>
      <c r="BB155" s="2145" t="n"/>
      <c r="BC155" s="2145" t="n"/>
      <c r="BD155" s="2145" t="n"/>
      <c r="BE155" s="2145" t="n"/>
      <c r="BF155" s="2145" t="n"/>
      <c r="BG155" s="2145" t="n"/>
      <c r="BH155" s="2145" t="n"/>
      <c r="BI155" s="2145" t="n"/>
      <c r="BJ155" s="2145" t="n"/>
      <c r="BK155" s="2145" t="n"/>
      <c r="BL155" s="2145" t="n"/>
      <c r="BM155" s="2145" t="n"/>
      <c r="BN155" s="2145" t="n"/>
      <c r="BO155" s="2145" t="n"/>
      <c r="BP155" s="2146" t="inlineStr">
        <is>
          <t>1.3</t>
        </is>
      </c>
      <c r="BQ155" s="2145" t="n"/>
      <c r="BR155" s="2147" t="n"/>
      <c r="BS155" s="2" t="n"/>
      <c r="BT155" s="2" t="n"/>
      <c r="BU155" s="2" t="n"/>
      <c r="BV155" s="2" t="n"/>
    </row>
    <row r="156">
      <c r="A156" s="2143" t="inlineStr">
        <is>
          <t>УК-3</t>
        </is>
      </c>
      <c r="B156" s="266" t="n"/>
      <c r="C156" s="266" t="n"/>
      <c r="D156" s="264" t="n"/>
      <c r="E156" s="2144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56" s="2145" t="n"/>
      <c r="G156" s="2145" t="n"/>
      <c r="H156" s="2145" t="n"/>
      <c r="I156" s="2145" t="n"/>
      <c r="J156" s="2145" t="n"/>
      <c r="K156" s="2145" t="n"/>
      <c r="L156" s="2145" t="n"/>
      <c r="M156" s="2145" t="n"/>
      <c r="N156" s="2145" t="n"/>
      <c r="O156" s="2145" t="n"/>
      <c r="P156" s="2145" t="n"/>
      <c r="Q156" s="2145" t="n"/>
      <c r="R156" s="2145" t="n"/>
      <c r="S156" s="2145" t="n"/>
      <c r="T156" s="2145" t="n"/>
      <c r="U156" s="2145" t="n"/>
      <c r="V156" s="2145" t="n"/>
      <c r="W156" s="2145" t="n"/>
      <c r="X156" s="2145" t="n"/>
      <c r="Y156" s="2145" t="n"/>
      <c r="Z156" s="2145" t="n"/>
      <c r="AA156" s="2145" t="n"/>
      <c r="AB156" s="2145" t="n"/>
      <c r="AC156" s="2145" t="n"/>
      <c r="AD156" s="2145" t="n"/>
      <c r="AE156" s="2145" t="n"/>
      <c r="AF156" s="2145" t="n"/>
      <c r="AG156" s="2145" t="n"/>
      <c r="AH156" s="2145" t="n"/>
      <c r="AI156" s="2145" t="n"/>
      <c r="AJ156" s="2145" t="n"/>
      <c r="AK156" s="2145" t="n"/>
      <c r="AL156" s="2145" t="n"/>
      <c r="AM156" s="2145" t="n"/>
      <c r="AN156" s="2145" t="n"/>
      <c r="AO156" s="2145" t="n"/>
      <c r="AP156" s="2145" t="n"/>
      <c r="AQ156" s="2145" t="n"/>
      <c r="AR156" s="2145" t="n"/>
      <c r="AS156" s="2145" t="n"/>
      <c r="AT156" s="2145" t="n"/>
      <c r="AU156" s="2145" t="n"/>
      <c r="AV156" s="2145" t="n"/>
      <c r="AW156" s="2145" t="n"/>
      <c r="AX156" s="2145" t="n"/>
      <c r="AY156" s="2145" t="n"/>
      <c r="AZ156" s="2145" t="n"/>
      <c r="BA156" s="2145" t="n"/>
      <c r="BB156" s="2145" t="n"/>
      <c r="BC156" s="2145" t="n"/>
      <c r="BD156" s="2145" t="n"/>
      <c r="BE156" s="2145" t="n"/>
      <c r="BF156" s="2145" t="n"/>
      <c r="BG156" s="2145" t="n"/>
      <c r="BH156" s="2145" t="n"/>
      <c r="BI156" s="2145" t="n"/>
      <c r="BJ156" s="2145" t="n"/>
      <c r="BK156" s="2145" t="n"/>
      <c r="BL156" s="2145" t="n"/>
      <c r="BM156" s="2145" t="n"/>
      <c r="BN156" s="2145" t="n"/>
      <c r="BO156" s="2145" t="n"/>
      <c r="BP156" s="2146" t="inlineStr">
        <is>
          <t>1.2</t>
        </is>
      </c>
      <c r="BQ156" s="2145" t="n"/>
      <c r="BR156" s="2147" t="n"/>
      <c r="BS156" s="2" t="n"/>
      <c r="BT156" s="2" t="n"/>
      <c r="BU156" s="2" t="n"/>
      <c r="BV156" s="2" t="n"/>
    </row>
    <row r="157">
      <c r="A157" s="2143" t="inlineStr">
        <is>
          <t>УК-4</t>
        </is>
      </c>
      <c r="B157" s="266" t="n"/>
      <c r="C157" s="266" t="n"/>
      <c r="D157" s="264" t="n"/>
      <c r="E157" s="2144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57" s="2145" t="n"/>
      <c r="G157" s="2145" t="n"/>
      <c r="H157" s="2145" t="n"/>
      <c r="I157" s="2145" t="n"/>
      <c r="J157" s="2145" t="n"/>
      <c r="K157" s="2145" t="n"/>
      <c r="L157" s="2145" t="n"/>
      <c r="M157" s="2145" t="n"/>
      <c r="N157" s="2145" t="n"/>
      <c r="O157" s="2145" t="n"/>
      <c r="P157" s="2145" t="n"/>
      <c r="Q157" s="2145" t="n"/>
      <c r="R157" s="2145" t="n"/>
      <c r="S157" s="2145" t="n"/>
      <c r="T157" s="2145" t="n"/>
      <c r="U157" s="2145" t="n"/>
      <c r="V157" s="2145" t="n"/>
      <c r="W157" s="2145" t="n"/>
      <c r="X157" s="2145" t="n"/>
      <c r="Y157" s="2145" t="n"/>
      <c r="Z157" s="2145" t="n"/>
      <c r="AA157" s="2145" t="n"/>
      <c r="AB157" s="2145" t="n"/>
      <c r="AC157" s="2145" t="n"/>
      <c r="AD157" s="2145" t="n"/>
      <c r="AE157" s="2145" t="n"/>
      <c r="AF157" s="2145" t="n"/>
      <c r="AG157" s="2145" t="n"/>
      <c r="AH157" s="2145" t="n"/>
      <c r="AI157" s="2145" t="n"/>
      <c r="AJ157" s="2145" t="n"/>
      <c r="AK157" s="2145" t="n"/>
      <c r="AL157" s="2145" t="n"/>
      <c r="AM157" s="2145" t="n"/>
      <c r="AN157" s="2145" t="n"/>
      <c r="AO157" s="2145" t="n"/>
      <c r="AP157" s="2145" t="n"/>
      <c r="AQ157" s="2145" t="n"/>
      <c r="AR157" s="2145" t="n"/>
      <c r="AS157" s="2145" t="n"/>
      <c r="AT157" s="2145" t="n"/>
      <c r="AU157" s="2145" t="n"/>
      <c r="AV157" s="2145" t="n"/>
      <c r="AW157" s="2145" t="n"/>
      <c r="AX157" s="2145" t="n"/>
      <c r="AY157" s="2145" t="n"/>
      <c r="AZ157" s="2145" t="n"/>
      <c r="BA157" s="2145" t="n"/>
      <c r="BB157" s="2145" t="n"/>
      <c r="BC157" s="2145" t="n"/>
      <c r="BD157" s="2145" t="n"/>
      <c r="BE157" s="2145" t="n"/>
      <c r="BF157" s="2145" t="n"/>
      <c r="BG157" s="2145" t="n"/>
      <c r="BH157" s="2145" t="n"/>
      <c r="BI157" s="2145" t="n"/>
      <c r="BJ157" s="2145" t="n"/>
      <c r="BK157" s="2145" t="n"/>
      <c r="BL157" s="2145" t="n"/>
      <c r="BM157" s="2145" t="n"/>
      <c r="BN157" s="2145" t="n"/>
      <c r="BO157" s="2145" t="n"/>
      <c r="BP157" s="2146" t="inlineStr">
        <is>
          <t>1.1.2, 2.1.4</t>
        </is>
      </c>
      <c r="BQ157" s="2145" t="n"/>
      <c r="BR157" s="2147" t="n"/>
      <c r="BS157" s="2" t="n"/>
      <c r="BT157" s="2" t="n"/>
      <c r="BU157" s="2" t="n"/>
      <c r="BV157" s="2" t="n"/>
    </row>
    <row r="158">
      <c r="A158" s="2143" t="inlineStr">
        <is>
          <t>УК-5</t>
        </is>
      </c>
      <c r="B158" s="266" t="n"/>
      <c r="C158" s="266" t="n"/>
      <c r="D158" s="264" t="n"/>
      <c r="E158" s="2144" t="inlineStr">
        <is>
          <t>Быть способным к саморазвитию и совершенствованию в профессиональной деятельности</t>
        </is>
      </c>
      <c r="F158" s="2145" t="n"/>
      <c r="G158" s="2145" t="n"/>
      <c r="H158" s="2145" t="n"/>
      <c r="I158" s="2145" t="n"/>
      <c r="J158" s="2145" t="n"/>
      <c r="K158" s="2145" t="n"/>
      <c r="L158" s="2145" t="n"/>
      <c r="M158" s="2145" t="n"/>
      <c r="N158" s="2145" t="n"/>
      <c r="O158" s="2145" t="n"/>
      <c r="P158" s="2145" t="n"/>
      <c r="Q158" s="2145" t="n"/>
      <c r="R158" s="2145" t="n"/>
      <c r="S158" s="2145" t="n"/>
      <c r="T158" s="2145" t="n"/>
      <c r="U158" s="2145" t="n"/>
      <c r="V158" s="2145" t="n"/>
      <c r="W158" s="2145" t="n"/>
      <c r="X158" s="2145" t="n"/>
      <c r="Y158" s="2145" t="n"/>
      <c r="Z158" s="2145" t="n"/>
      <c r="AA158" s="2145" t="n"/>
      <c r="AB158" s="2145" t="n"/>
      <c r="AC158" s="2145" t="n"/>
      <c r="AD158" s="2145" t="n"/>
      <c r="AE158" s="2145" t="n"/>
      <c r="AF158" s="2145" t="n"/>
      <c r="AG158" s="2145" t="n"/>
      <c r="AH158" s="2145" t="n"/>
      <c r="AI158" s="2145" t="n"/>
      <c r="AJ158" s="2145" t="n"/>
      <c r="AK158" s="2145" t="n"/>
      <c r="AL158" s="2145" t="n"/>
      <c r="AM158" s="2145" t="n"/>
      <c r="AN158" s="2145" t="n"/>
      <c r="AO158" s="2145" t="n"/>
      <c r="AP158" s="2145" t="n"/>
      <c r="AQ158" s="2145" t="n"/>
      <c r="AR158" s="2145" t="n"/>
      <c r="AS158" s="2145" t="n"/>
      <c r="AT158" s="2145" t="n"/>
      <c r="AU158" s="2145" t="n"/>
      <c r="AV158" s="2145" t="n"/>
      <c r="AW158" s="2145" t="n"/>
      <c r="AX158" s="2145" t="n"/>
      <c r="AY158" s="2145" t="n"/>
      <c r="AZ158" s="2145" t="n"/>
      <c r="BA158" s="2145" t="n"/>
      <c r="BB158" s="2145" t="n"/>
      <c r="BC158" s="2145" t="n"/>
      <c r="BD158" s="2145" t="n"/>
      <c r="BE158" s="2145" t="n"/>
      <c r="BF158" s="2145" t="n"/>
      <c r="BG158" s="2145" t="n"/>
      <c r="BH158" s="2145" t="n"/>
      <c r="BI158" s="2145" t="n"/>
      <c r="BJ158" s="2145" t="n"/>
      <c r="BK158" s="2145" t="n"/>
      <c r="BL158" s="2145" t="n"/>
      <c r="BM158" s="2145" t="n"/>
      <c r="BN158" s="2145" t="n"/>
      <c r="BO158" s="2145" t="n"/>
      <c r="BP158" s="2148" t="inlineStr">
        <is>
          <t>1.9.2, 1.11.2, 1.12.3, 2.4.4, 2.5.3, 2.7.4, 2.10.7, 2.11.7</t>
        </is>
      </c>
      <c r="BQ158" s="2145" t="n"/>
      <c r="BR158" s="2147" t="n"/>
      <c r="BS158" s="2" t="n"/>
      <c r="BT158" s="2" t="n"/>
      <c r="BU158" s="2" t="n"/>
      <c r="BV158" s="2" t="n"/>
    </row>
    <row r="159">
      <c r="A159" s="2143" t="inlineStr">
        <is>
          <t>УК-6</t>
        </is>
      </c>
      <c r="B159" s="266" t="n"/>
      <c r="C159" s="266" t="n"/>
      <c r="D159" s="264" t="n"/>
      <c r="E159" s="2144" t="inlineStr">
        <is>
          <t>Проявлять инициативу и адаптироваться к изменениям в профессиональной деятельности</t>
        </is>
      </c>
      <c r="F159" s="2145" t="n"/>
      <c r="G159" s="2145" t="n"/>
      <c r="H159" s="2145" t="n"/>
      <c r="I159" s="2145" t="n"/>
      <c r="J159" s="2145" t="n"/>
      <c r="K159" s="2145" t="n"/>
      <c r="L159" s="2145" t="n"/>
      <c r="M159" s="2145" t="n"/>
      <c r="N159" s="2145" t="n"/>
      <c r="O159" s="2145" t="n"/>
      <c r="P159" s="2145" t="n"/>
      <c r="Q159" s="2145" t="n"/>
      <c r="R159" s="2145" t="n"/>
      <c r="S159" s="2145" t="n"/>
      <c r="T159" s="2145" t="n"/>
      <c r="U159" s="2145" t="n"/>
      <c r="V159" s="2145" t="n"/>
      <c r="W159" s="2145" t="n"/>
      <c r="X159" s="2145" t="n"/>
      <c r="Y159" s="2145" t="n"/>
      <c r="Z159" s="2145" t="n"/>
      <c r="AA159" s="2145" t="n"/>
      <c r="AB159" s="2145" t="n"/>
      <c r="AC159" s="2145" t="n"/>
      <c r="AD159" s="2145" t="n"/>
      <c r="AE159" s="2145" t="n"/>
      <c r="AF159" s="2145" t="n"/>
      <c r="AG159" s="2145" t="n"/>
      <c r="AH159" s="2145" t="n"/>
      <c r="AI159" s="2145" t="n"/>
      <c r="AJ159" s="2145" t="n"/>
      <c r="AK159" s="2145" t="n"/>
      <c r="AL159" s="2145" t="n"/>
      <c r="AM159" s="2145" t="n"/>
      <c r="AN159" s="2145" t="n"/>
      <c r="AO159" s="2145" t="n"/>
      <c r="AP159" s="2145" t="n"/>
      <c r="AQ159" s="2145" t="n"/>
      <c r="AR159" s="2145" t="n"/>
      <c r="AS159" s="2145" t="n"/>
      <c r="AT159" s="2145" t="n"/>
      <c r="AU159" s="2145" t="n"/>
      <c r="AV159" s="2145" t="n"/>
      <c r="AW159" s="2145" t="n"/>
      <c r="AX159" s="2145" t="n"/>
      <c r="AY159" s="2145" t="n"/>
      <c r="AZ159" s="2145" t="n"/>
      <c r="BA159" s="2145" t="n"/>
      <c r="BB159" s="2145" t="n"/>
      <c r="BC159" s="2145" t="n"/>
      <c r="BD159" s="2145" t="n"/>
      <c r="BE159" s="2145" t="n"/>
      <c r="BF159" s="2145" t="n"/>
      <c r="BG159" s="2145" t="n"/>
      <c r="BH159" s="2145" t="n"/>
      <c r="BI159" s="2145" t="n"/>
      <c r="BJ159" s="2145" t="n"/>
      <c r="BK159" s="2145" t="n"/>
      <c r="BL159" s="2145" t="n"/>
      <c r="BM159" s="2145" t="n"/>
      <c r="BN159" s="2145" t="n"/>
      <c r="BO159" s="2145" t="n"/>
      <c r="BP159" s="2148" t="inlineStr">
        <is>
          <t>1.9.2, 1.11.2, 1.12.3, 2.4.4, 2.5.3, 2.7.4, 2.10.7, 2.11.7</t>
        </is>
      </c>
      <c r="BQ159" s="2145" t="n"/>
      <c r="BR159" s="2147" t="n"/>
      <c r="BS159" s="2" t="n"/>
      <c r="BT159" s="2" t="n"/>
      <c r="BU159" s="2" t="n"/>
      <c r="BV159" s="2" t="n"/>
    </row>
    <row r="160">
      <c r="A160" s="2143" t="inlineStr">
        <is>
          <t>УК-7</t>
        </is>
      </c>
      <c r="B160" s="266" t="n"/>
      <c r="C160" s="266" t="n"/>
      <c r="D160" s="264" t="n"/>
      <c r="E160" s="2144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60" s="2145" t="n"/>
      <c r="G160" s="2145" t="n"/>
      <c r="H160" s="2145" t="n"/>
      <c r="I160" s="2145" t="n"/>
      <c r="J160" s="2145" t="n"/>
      <c r="K160" s="2145" t="n"/>
      <c r="L160" s="2145" t="n"/>
      <c r="M160" s="2145" t="n"/>
      <c r="N160" s="2145" t="n"/>
      <c r="O160" s="2145" t="n"/>
      <c r="P160" s="2145" t="n"/>
      <c r="Q160" s="2145" t="n"/>
      <c r="R160" s="2145" t="n"/>
      <c r="S160" s="2145" t="n"/>
      <c r="T160" s="2145" t="n"/>
      <c r="U160" s="2145" t="n"/>
      <c r="V160" s="2145" t="n"/>
      <c r="W160" s="2145" t="n"/>
      <c r="X160" s="2145" t="n"/>
      <c r="Y160" s="2145" t="n"/>
      <c r="Z160" s="2145" t="n"/>
      <c r="AA160" s="2145" t="n"/>
      <c r="AB160" s="2145" t="n"/>
      <c r="AC160" s="2145" t="n"/>
      <c r="AD160" s="2145" t="n"/>
      <c r="AE160" s="2145" t="n"/>
      <c r="AF160" s="2145" t="n"/>
      <c r="AG160" s="2145" t="n"/>
      <c r="AH160" s="2145" t="n"/>
      <c r="AI160" s="2145" t="n"/>
      <c r="AJ160" s="2145" t="n"/>
      <c r="AK160" s="2145" t="n"/>
      <c r="AL160" s="2145" t="n"/>
      <c r="AM160" s="2145" t="n"/>
      <c r="AN160" s="2145" t="n"/>
      <c r="AO160" s="2145" t="n"/>
      <c r="AP160" s="2145" t="n"/>
      <c r="AQ160" s="2145" t="n"/>
      <c r="AR160" s="2145" t="n"/>
      <c r="AS160" s="2145" t="n"/>
      <c r="AT160" s="2145" t="n"/>
      <c r="AU160" s="2145" t="n"/>
      <c r="AV160" s="2145" t="n"/>
      <c r="AW160" s="2145" t="n"/>
      <c r="AX160" s="2145" t="n"/>
      <c r="AY160" s="2145" t="n"/>
      <c r="AZ160" s="2145" t="n"/>
      <c r="BA160" s="2145" t="n"/>
      <c r="BB160" s="2145" t="n"/>
      <c r="BC160" s="2145" t="n"/>
      <c r="BD160" s="2145" t="n"/>
      <c r="BE160" s="2145" t="n"/>
      <c r="BF160" s="2145" t="n"/>
      <c r="BG160" s="2145" t="n"/>
      <c r="BH160" s="2145" t="n"/>
      <c r="BI160" s="2145" t="n"/>
      <c r="BJ160" s="2145" t="n"/>
      <c r="BK160" s="2145" t="n"/>
      <c r="BL160" s="2145" t="n"/>
      <c r="BM160" s="2145" t="n"/>
      <c r="BN160" s="2145" t="n"/>
      <c r="BO160" s="2145" t="n"/>
      <c r="BP160" s="2146" t="inlineStr">
        <is>
          <t>1.1.1</t>
        </is>
      </c>
      <c r="BQ160" s="2145" t="n"/>
      <c r="BR160" s="2147" t="n"/>
      <c r="BS160" s="2" t="n"/>
      <c r="BT160" s="2" t="n"/>
      <c r="BU160" s="2" t="n"/>
      <c r="BV160" s="2" t="n"/>
    </row>
    <row r="161">
      <c r="A161" s="2143" t="inlineStr">
        <is>
          <t>УК-8</t>
        </is>
      </c>
      <c r="B161" s="266" t="n"/>
      <c r="C161" s="266" t="n"/>
      <c r="D161" s="264" t="n"/>
      <c r="E161" s="2144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61" s="2145" t="n"/>
      <c r="G161" s="2145" t="n"/>
      <c r="H161" s="2145" t="n"/>
      <c r="I161" s="2145" t="n"/>
      <c r="J161" s="2145" t="n"/>
      <c r="K161" s="2145" t="n"/>
      <c r="L161" s="2145" t="n"/>
      <c r="M161" s="2145" t="n"/>
      <c r="N161" s="2145" t="n"/>
      <c r="O161" s="2145" t="n"/>
      <c r="P161" s="2145" t="n"/>
      <c r="Q161" s="2145" t="n"/>
      <c r="R161" s="2145" t="n"/>
      <c r="S161" s="2145" t="n"/>
      <c r="T161" s="2145" t="n"/>
      <c r="U161" s="2145" t="n"/>
      <c r="V161" s="2145" t="n"/>
      <c r="W161" s="2145" t="n"/>
      <c r="X161" s="2145" t="n"/>
      <c r="Y161" s="2145" t="n"/>
      <c r="Z161" s="2145" t="n"/>
      <c r="AA161" s="2145" t="n"/>
      <c r="AB161" s="2145" t="n"/>
      <c r="AC161" s="2145" t="n"/>
      <c r="AD161" s="2145" t="n"/>
      <c r="AE161" s="2145" t="n"/>
      <c r="AF161" s="2145" t="n"/>
      <c r="AG161" s="2145" t="n"/>
      <c r="AH161" s="2145" t="n"/>
      <c r="AI161" s="2145" t="n"/>
      <c r="AJ161" s="2145" t="n"/>
      <c r="AK161" s="2145" t="n"/>
      <c r="AL161" s="2145" t="n"/>
      <c r="AM161" s="2145" t="n"/>
      <c r="AN161" s="2145" t="n"/>
      <c r="AO161" s="2145" t="n"/>
      <c r="AP161" s="2145" t="n"/>
      <c r="AQ161" s="2145" t="n"/>
      <c r="AR161" s="2145" t="n"/>
      <c r="AS161" s="2145" t="n"/>
      <c r="AT161" s="2145" t="n"/>
      <c r="AU161" s="2145" t="n"/>
      <c r="AV161" s="2145" t="n"/>
      <c r="AW161" s="2145" t="n"/>
      <c r="AX161" s="2145" t="n"/>
      <c r="AY161" s="2145" t="n"/>
      <c r="AZ161" s="2145" t="n"/>
      <c r="BA161" s="2145" t="n"/>
      <c r="BB161" s="2145" t="n"/>
      <c r="BC161" s="2145" t="n"/>
      <c r="BD161" s="2145" t="n"/>
      <c r="BE161" s="2145" t="n"/>
      <c r="BF161" s="2145" t="n"/>
      <c r="BG161" s="2145" t="n"/>
      <c r="BH161" s="2145" t="n"/>
      <c r="BI161" s="2145" t="n"/>
      <c r="BJ161" s="2145" t="n"/>
      <c r="BK161" s="2145" t="n"/>
      <c r="BL161" s="2145" t="n"/>
      <c r="BM161" s="2145" t="n"/>
      <c r="BN161" s="2145" t="n"/>
      <c r="BO161" s="2145" t="n"/>
      <c r="BP161" s="2146" t="inlineStr">
        <is>
          <t>1.1.2</t>
        </is>
      </c>
      <c r="BQ161" s="2145" t="n"/>
      <c r="BR161" s="2147" t="n"/>
      <c r="BS161" s="2" t="n"/>
      <c r="BT161" s="2" t="n"/>
      <c r="BU161" s="2" t="n"/>
      <c r="BV161" s="2" t="n"/>
    </row>
    <row r="162">
      <c r="A162" s="2143" t="inlineStr">
        <is>
          <t>УК-9</t>
        </is>
      </c>
      <c r="B162" s="266" t="n"/>
      <c r="C162" s="266" t="n"/>
      <c r="D162" s="264" t="n"/>
      <c r="E162" s="2144" t="inlineStr">
        <is>
          <t>Использовать языковой материал в профессиональной области на белорусском языке</t>
        </is>
      </c>
      <c r="F162" s="2145" t="n"/>
      <c r="G162" s="2145" t="n"/>
      <c r="H162" s="2145" t="n"/>
      <c r="I162" s="2145" t="n"/>
      <c r="J162" s="2145" t="n"/>
      <c r="K162" s="2145" t="n"/>
      <c r="L162" s="2145" t="n"/>
      <c r="M162" s="2145" t="n"/>
      <c r="N162" s="2145" t="n"/>
      <c r="O162" s="2145" t="n"/>
      <c r="P162" s="2145" t="n"/>
      <c r="Q162" s="2145" t="n"/>
      <c r="R162" s="2145" t="n"/>
      <c r="S162" s="2145" t="n"/>
      <c r="T162" s="2145" t="n"/>
      <c r="U162" s="2145" t="n"/>
      <c r="V162" s="2145" t="n"/>
      <c r="W162" s="2145" t="n"/>
      <c r="X162" s="2145" t="n"/>
      <c r="Y162" s="2145" t="n"/>
      <c r="Z162" s="2145" t="n"/>
      <c r="AA162" s="2145" t="n"/>
      <c r="AB162" s="2145" t="n"/>
      <c r="AC162" s="2145" t="n"/>
      <c r="AD162" s="2145" t="n"/>
      <c r="AE162" s="2145" t="n"/>
      <c r="AF162" s="2145" t="n"/>
      <c r="AG162" s="2145" t="n"/>
      <c r="AH162" s="2145" t="n"/>
      <c r="AI162" s="2145" t="n"/>
      <c r="AJ162" s="2145" t="n"/>
      <c r="AK162" s="2145" t="n"/>
      <c r="AL162" s="2145" t="n"/>
      <c r="AM162" s="2145" t="n"/>
      <c r="AN162" s="2145" t="n"/>
      <c r="AO162" s="2145" t="n"/>
      <c r="AP162" s="2145" t="n"/>
      <c r="AQ162" s="2145" t="n"/>
      <c r="AR162" s="2145" t="n"/>
      <c r="AS162" s="2145" t="n"/>
      <c r="AT162" s="2145" t="n"/>
      <c r="AU162" s="2145" t="n"/>
      <c r="AV162" s="2145" t="n"/>
      <c r="AW162" s="2145" t="n"/>
      <c r="AX162" s="2145" t="n"/>
      <c r="AY162" s="2145" t="n"/>
      <c r="AZ162" s="2145" t="n"/>
      <c r="BA162" s="2145" t="n"/>
      <c r="BB162" s="2145" t="n"/>
      <c r="BC162" s="2145" t="n"/>
      <c r="BD162" s="2145" t="n"/>
      <c r="BE162" s="2145" t="n"/>
      <c r="BF162" s="2145" t="n"/>
      <c r="BG162" s="2145" t="n"/>
      <c r="BH162" s="2145" t="n"/>
      <c r="BI162" s="2145" t="n"/>
      <c r="BJ162" s="2145" t="n"/>
      <c r="BK162" s="2145" t="n"/>
      <c r="BL162" s="2145" t="n"/>
      <c r="BM162" s="2145" t="n"/>
      <c r="BN162" s="2145" t="n"/>
      <c r="BO162" s="2145" t="n"/>
      <c r="BP162" s="2146" t="inlineStr">
        <is>
          <t>2.2</t>
        </is>
      </c>
      <c r="BQ162" s="2145" t="n"/>
      <c r="BR162" s="2147" t="n"/>
      <c r="BS162" s="2" t="n"/>
      <c r="BT162" s="2" t="n"/>
      <c r="BU162" s="2" t="n"/>
      <c r="BV162" s="2" t="n"/>
    </row>
    <row r="163">
      <c r="A163" s="2143" t="inlineStr">
        <is>
          <t>УК-11</t>
        </is>
      </c>
      <c r="B163" s="266" t="n"/>
      <c r="C163" s="266" t="n"/>
      <c r="D163" s="264" t="n"/>
      <c r="E163" s="2144" t="inlineStr">
        <is>
          <t>Обладать способностью анализировать происходящие в обществе процессы, осуществлять их социологическую диагностику, прогнозировать, упреждать или минимизировать последствия кризисных явлений в различных сферах жизнедеятельности</t>
        </is>
      </c>
      <c r="F163" s="2145" t="n"/>
      <c r="G163" s="2145" t="n"/>
      <c r="H163" s="2145" t="n"/>
      <c r="I163" s="2145" t="n"/>
      <c r="J163" s="2145" t="n"/>
      <c r="K163" s="2145" t="n"/>
      <c r="L163" s="2145" t="n"/>
      <c r="M163" s="2145" t="n"/>
      <c r="N163" s="2145" t="n"/>
      <c r="O163" s="2145" t="n"/>
      <c r="P163" s="2145" t="n"/>
      <c r="Q163" s="2145" t="n"/>
      <c r="R163" s="2145" t="n"/>
      <c r="S163" s="2145" t="n"/>
      <c r="T163" s="2145" t="n"/>
      <c r="U163" s="2145" t="n"/>
      <c r="V163" s="2145" t="n"/>
      <c r="W163" s="2145" t="n"/>
      <c r="X163" s="2145" t="n"/>
      <c r="Y163" s="2145" t="n"/>
      <c r="Z163" s="2145" t="n"/>
      <c r="AA163" s="2145" t="n"/>
      <c r="AB163" s="2145" t="n"/>
      <c r="AC163" s="2145" t="n"/>
      <c r="AD163" s="2145" t="n"/>
      <c r="AE163" s="2145" t="n"/>
      <c r="AF163" s="2145" t="n"/>
      <c r="AG163" s="2145" t="n"/>
      <c r="AH163" s="2145" t="n"/>
      <c r="AI163" s="2145" t="n"/>
      <c r="AJ163" s="2145" t="n"/>
      <c r="AK163" s="2145" t="n"/>
      <c r="AL163" s="2145" t="n"/>
      <c r="AM163" s="2145" t="n"/>
      <c r="AN163" s="2145" t="n"/>
      <c r="AO163" s="2145" t="n"/>
      <c r="AP163" s="2145" t="n"/>
      <c r="AQ163" s="2145" t="n"/>
      <c r="AR163" s="2145" t="n"/>
      <c r="AS163" s="2145" t="n"/>
      <c r="AT163" s="2145" t="n"/>
      <c r="AU163" s="2145" t="n"/>
      <c r="AV163" s="2145" t="n"/>
      <c r="AW163" s="2145" t="n"/>
      <c r="AX163" s="2145" t="n"/>
      <c r="AY163" s="2145" t="n"/>
      <c r="AZ163" s="2145" t="n"/>
      <c r="BA163" s="2145" t="n"/>
      <c r="BB163" s="2145" t="n"/>
      <c r="BC163" s="2145" t="n"/>
      <c r="BD163" s="2145" t="n"/>
      <c r="BE163" s="2145" t="n"/>
      <c r="BF163" s="2145" t="n"/>
      <c r="BG163" s="2145" t="n"/>
      <c r="BH163" s="2145" t="n"/>
      <c r="BI163" s="2145" t="n"/>
      <c r="BJ163" s="2145" t="n"/>
      <c r="BK163" s="2145" t="n"/>
      <c r="BL163" s="2145" t="n"/>
      <c r="BM163" s="2145" t="n"/>
      <c r="BN163" s="2145" t="n"/>
      <c r="BO163" s="2145" t="n"/>
      <c r="BP163" s="2146" t="inlineStr">
        <is>
          <t>2.1.1</t>
        </is>
      </c>
      <c r="BQ163" s="2145" t="n"/>
      <c r="BR163" s="2147" t="n"/>
      <c r="BS163" s="2" t="n"/>
      <c r="BT163" s="2" t="n"/>
      <c r="BU163" s="2" t="n"/>
      <c r="BV163" s="2" t="n"/>
    </row>
    <row r="164">
      <c r="A164" s="2143" t="inlineStr">
        <is>
          <t>УК-12</t>
        </is>
      </c>
      <c r="B164" s="266" t="n"/>
      <c r="C164" s="266" t="n"/>
      <c r="D164" s="264" t="n"/>
      <c r="E164" s="2144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64" s="2145" t="n"/>
      <c r="G164" s="2145" t="n"/>
      <c r="H164" s="2145" t="n"/>
      <c r="I164" s="2145" t="n"/>
      <c r="J164" s="2145" t="n"/>
      <c r="K164" s="2145" t="n"/>
      <c r="L164" s="2145" t="n"/>
      <c r="M164" s="2145" t="n"/>
      <c r="N164" s="2145" t="n"/>
      <c r="O164" s="2145" t="n"/>
      <c r="P164" s="2145" t="n"/>
      <c r="Q164" s="2145" t="n"/>
      <c r="R164" s="2145" t="n"/>
      <c r="S164" s="2145" t="n"/>
      <c r="T164" s="2145" t="n"/>
      <c r="U164" s="2145" t="n"/>
      <c r="V164" s="2145" t="n"/>
      <c r="W164" s="2145" t="n"/>
      <c r="X164" s="2145" t="n"/>
      <c r="Y164" s="2145" t="n"/>
      <c r="Z164" s="2145" t="n"/>
      <c r="AA164" s="2145" t="n"/>
      <c r="AB164" s="2145" t="n"/>
      <c r="AC164" s="2145" t="n"/>
      <c r="AD164" s="2145" t="n"/>
      <c r="AE164" s="2145" t="n"/>
      <c r="AF164" s="2145" t="n"/>
      <c r="AG164" s="2145" t="n"/>
      <c r="AH164" s="2145" t="n"/>
      <c r="AI164" s="2145" t="n"/>
      <c r="AJ164" s="2145" t="n"/>
      <c r="AK164" s="2145" t="n"/>
      <c r="AL164" s="2145" t="n"/>
      <c r="AM164" s="2145" t="n"/>
      <c r="AN164" s="2145" t="n"/>
      <c r="AO164" s="2145" t="n"/>
      <c r="AP164" s="2145" t="n"/>
      <c r="AQ164" s="2145" t="n"/>
      <c r="AR164" s="2145" t="n"/>
      <c r="AS164" s="2145" t="n"/>
      <c r="AT164" s="2145" t="n"/>
      <c r="AU164" s="2145" t="n"/>
      <c r="AV164" s="2145" t="n"/>
      <c r="AW164" s="2145" t="n"/>
      <c r="AX164" s="2145" t="n"/>
      <c r="AY164" s="2145" t="n"/>
      <c r="AZ164" s="2145" t="n"/>
      <c r="BA164" s="2145" t="n"/>
      <c r="BB164" s="2145" t="n"/>
      <c r="BC164" s="2145" t="n"/>
      <c r="BD164" s="2145" t="n"/>
      <c r="BE164" s="2145" t="n"/>
      <c r="BF164" s="2145" t="n"/>
      <c r="BG164" s="2145" t="n"/>
      <c r="BH164" s="2145" t="n"/>
      <c r="BI164" s="2145" t="n"/>
      <c r="BJ164" s="2145" t="n"/>
      <c r="BK164" s="2145" t="n"/>
      <c r="BL164" s="2145" t="n"/>
      <c r="BM164" s="2145" t="n"/>
      <c r="BN164" s="2145" t="n"/>
      <c r="BO164" s="2145" t="n"/>
      <c r="BP164" s="2146" t="inlineStr">
        <is>
          <t>2.1.3</t>
        </is>
      </c>
      <c r="BQ164" s="2145" t="n"/>
      <c r="BR164" s="2147" t="n"/>
      <c r="BS164" s="2" t="n"/>
      <c r="BT164" s="2" t="n"/>
      <c r="BU164" s="2" t="n"/>
      <c r="BV164" s="2" t="n"/>
    </row>
    <row r="165">
      <c r="A165" s="2143" t="inlineStr">
        <is>
          <t>УК-13</t>
        </is>
      </c>
      <c r="B165" s="266" t="n"/>
      <c r="C165" s="266" t="n"/>
      <c r="D165" s="264" t="n"/>
      <c r="E165" s="2144" t="inlineStr">
        <is>
          <t>Обладать способностью анализировать социально-психологические явления в социуме и прогнозировать тенденции их развития,использовать социально-психологические знания при управлении коллективной работой в профессиональной деятельности, эффективно использовать навыки делового общения в профессиональной среде</t>
        </is>
      </c>
      <c r="F165" s="2145" t="n"/>
      <c r="G165" s="2145" t="n"/>
      <c r="H165" s="2145" t="n"/>
      <c r="I165" s="2145" t="n"/>
      <c r="J165" s="2145" t="n"/>
      <c r="K165" s="2145" t="n"/>
      <c r="L165" s="2145" t="n"/>
      <c r="M165" s="2145" t="n"/>
      <c r="N165" s="2145" t="n"/>
      <c r="O165" s="2145" t="n"/>
      <c r="P165" s="2145" t="n"/>
      <c r="Q165" s="2145" t="n"/>
      <c r="R165" s="2145" t="n"/>
      <c r="S165" s="2145" t="n"/>
      <c r="T165" s="2145" t="n"/>
      <c r="U165" s="2145" t="n"/>
      <c r="V165" s="2145" t="n"/>
      <c r="W165" s="2145" t="n"/>
      <c r="X165" s="2145" t="n"/>
      <c r="Y165" s="2145" t="n"/>
      <c r="Z165" s="2145" t="n"/>
      <c r="AA165" s="2145" t="n"/>
      <c r="AB165" s="2145" t="n"/>
      <c r="AC165" s="2145" t="n"/>
      <c r="AD165" s="2145" t="n"/>
      <c r="AE165" s="2145" t="n"/>
      <c r="AF165" s="2145" t="n"/>
      <c r="AG165" s="2145" t="n"/>
      <c r="AH165" s="2145" t="n"/>
      <c r="AI165" s="2145" t="n"/>
      <c r="AJ165" s="2145" t="n"/>
      <c r="AK165" s="2145" t="n"/>
      <c r="AL165" s="2145" t="n"/>
      <c r="AM165" s="2145" t="n"/>
      <c r="AN165" s="2145" t="n"/>
      <c r="AO165" s="2145" t="n"/>
      <c r="AP165" s="2145" t="n"/>
      <c r="AQ165" s="2145" t="n"/>
      <c r="AR165" s="2145" t="n"/>
      <c r="AS165" s="2145" t="n"/>
      <c r="AT165" s="2145" t="n"/>
      <c r="AU165" s="2145" t="n"/>
      <c r="AV165" s="2145" t="n"/>
      <c r="AW165" s="2145" t="n"/>
      <c r="AX165" s="2145" t="n"/>
      <c r="AY165" s="2145" t="n"/>
      <c r="AZ165" s="2145" t="n"/>
      <c r="BA165" s="2145" t="n"/>
      <c r="BB165" s="2145" t="n"/>
      <c r="BC165" s="2145" t="n"/>
      <c r="BD165" s="2145" t="n"/>
      <c r="BE165" s="2145" t="n"/>
      <c r="BF165" s="2145" t="n"/>
      <c r="BG165" s="2145" t="n"/>
      <c r="BH165" s="2145" t="n"/>
      <c r="BI165" s="2145" t="n"/>
      <c r="BJ165" s="2145" t="n"/>
      <c r="BK165" s="2145" t="n"/>
      <c r="BL165" s="2145" t="n"/>
      <c r="BM165" s="2145" t="n"/>
      <c r="BN165" s="2145" t="n"/>
      <c r="BO165" s="2145" t="n"/>
      <c r="BP165" s="2146" t="inlineStr">
        <is>
          <t>2.1.4</t>
        </is>
      </c>
      <c r="BQ165" s="2145" t="n"/>
      <c r="BR165" s="2147" t="n"/>
      <c r="BS165" s="2" t="n"/>
      <c r="BT165" s="2" t="n"/>
      <c r="BU165" s="2" t="n"/>
      <c r="BV165" s="2" t="n"/>
    </row>
    <row r="166">
      <c r="A166" s="2143" t="inlineStr">
        <is>
          <t>УК-14</t>
        </is>
      </c>
      <c r="B166" s="266" t="n"/>
      <c r="C166" s="266" t="n"/>
      <c r="D166" s="264" t="n"/>
      <c r="E166" s="2144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66" s="2145" t="n"/>
      <c r="G166" s="2145" t="n"/>
      <c r="H166" s="2145" t="n"/>
      <c r="I166" s="2145" t="n"/>
      <c r="J166" s="2145" t="n"/>
      <c r="K166" s="2145" t="n"/>
      <c r="L166" s="2145" t="n"/>
      <c r="M166" s="2145" t="n"/>
      <c r="N166" s="2145" t="n"/>
      <c r="O166" s="2145" t="n"/>
      <c r="P166" s="2145" t="n"/>
      <c r="Q166" s="2145" t="n"/>
      <c r="R166" s="2145" t="n"/>
      <c r="S166" s="2145" t="n"/>
      <c r="T166" s="2145" t="n"/>
      <c r="U166" s="2145" t="n"/>
      <c r="V166" s="2145" t="n"/>
      <c r="W166" s="2145" t="n"/>
      <c r="X166" s="2145" t="n"/>
      <c r="Y166" s="2145" t="n"/>
      <c r="Z166" s="2145" t="n"/>
      <c r="AA166" s="2145" t="n"/>
      <c r="AB166" s="2145" t="n"/>
      <c r="AC166" s="2145" t="n"/>
      <c r="AD166" s="2145" t="n"/>
      <c r="AE166" s="2145" t="n"/>
      <c r="AF166" s="2145" t="n"/>
      <c r="AG166" s="2145" t="n"/>
      <c r="AH166" s="2145" t="n"/>
      <c r="AI166" s="2145" t="n"/>
      <c r="AJ166" s="2145" t="n"/>
      <c r="AK166" s="2145" t="n"/>
      <c r="AL166" s="2145" t="n"/>
      <c r="AM166" s="2145" t="n"/>
      <c r="AN166" s="2145" t="n"/>
      <c r="AO166" s="2145" t="n"/>
      <c r="AP166" s="2145" t="n"/>
      <c r="AQ166" s="2145" t="n"/>
      <c r="AR166" s="2145" t="n"/>
      <c r="AS166" s="2145" t="n"/>
      <c r="AT166" s="2145" t="n"/>
      <c r="AU166" s="2145" t="n"/>
      <c r="AV166" s="2145" t="n"/>
      <c r="AW166" s="2145" t="n"/>
      <c r="AX166" s="2145" t="n"/>
      <c r="AY166" s="2145" t="n"/>
      <c r="AZ166" s="2145" t="n"/>
      <c r="BA166" s="2145" t="n"/>
      <c r="BB166" s="2145" t="n"/>
      <c r="BC166" s="2145" t="n"/>
      <c r="BD166" s="2145" t="n"/>
      <c r="BE166" s="2145" t="n"/>
      <c r="BF166" s="2145" t="n"/>
      <c r="BG166" s="2145" t="n"/>
      <c r="BH166" s="2145" t="n"/>
      <c r="BI166" s="2145" t="n"/>
      <c r="BJ166" s="2145" t="n"/>
      <c r="BK166" s="2145" t="n"/>
      <c r="BL166" s="2145" t="n"/>
      <c r="BM166" s="2145" t="n"/>
      <c r="BN166" s="2145" t="n"/>
      <c r="BO166" s="2145" t="n"/>
      <c r="BP166" s="2146" t="inlineStr">
        <is>
          <t>2.1.4</t>
        </is>
      </c>
      <c r="BQ166" s="2145" t="n"/>
      <c r="BR166" s="2147" t="n"/>
      <c r="BS166" s="2" t="n"/>
      <c r="BT166" s="2" t="n"/>
      <c r="BU166" s="2" t="n"/>
      <c r="BV166" s="2" t="n"/>
    </row>
    <row r="167">
      <c r="A167" s="2143" t="inlineStr">
        <is>
          <t>УК-15</t>
        </is>
      </c>
      <c r="B167" s="266" t="n"/>
      <c r="C167" s="266" t="n"/>
      <c r="D167" s="264" t="n"/>
      <c r="E167" s="2144" t="inlineStr">
        <is>
          <t>Обладать способностью грамотно использовать основы правовых знаний в различных сферах жизнедеятельности,владеть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67" s="2145" t="n"/>
      <c r="G167" s="2145" t="n"/>
      <c r="H167" s="2145" t="n"/>
      <c r="I167" s="2145" t="n"/>
      <c r="J167" s="2145" t="n"/>
      <c r="K167" s="2145" t="n"/>
      <c r="L167" s="2145" t="n"/>
      <c r="M167" s="2145" t="n"/>
      <c r="N167" s="2145" t="n"/>
      <c r="O167" s="2145" t="n"/>
      <c r="P167" s="2145" t="n"/>
      <c r="Q167" s="2145" t="n"/>
      <c r="R167" s="2145" t="n"/>
      <c r="S167" s="2145" t="n"/>
      <c r="T167" s="2145" t="n"/>
      <c r="U167" s="2145" t="n"/>
      <c r="V167" s="2145" t="n"/>
      <c r="W167" s="2145" t="n"/>
      <c r="X167" s="2145" t="n"/>
      <c r="Y167" s="2145" t="n"/>
      <c r="Z167" s="2145" t="n"/>
      <c r="AA167" s="2145" t="n"/>
      <c r="AB167" s="2145" t="n"/>
      <c r="AC167" s="2145" t="n"/>
      <c r="AD167" s="2145" t="n"/>
      <c r="AE167" s="2145" t="n"/>
      <c r="AF167" s="2145" t="n"/>
      <c r="AG167" s="2145" t="n"/>
      <c r="AH167" s="2145" t="n"/>
      <c r="AI167" s="2145" t="n"/>
      <c r="AJ167" s="2145" t="n"/>
      <c r="AK167" s="2145" t="n"/>
      <c r="AL167" s="2145" t="n"/>
      <c r="AM167" s="2145" t="n"/>
      <c r="AN167" s="2145" t="n"/>
      <c r="AO167" s="2145" t="n"/>
      <c r="AP167" s="2145" t="n"/>
      <c r="AQ167" s="2145" t="n"/>
      <c r="AR167" s="2145" t="n"/>
      <c r="AS167" s="2145" t="n"/>
      <c r="AT167" s="2145" t="n"/>
      <c r="AU167" s="2145" t="n"/>
      <c r="AV167" s="2145" t="n"/>
      <c r="AW167" s="2145" t="n"/>
      <c r="AX167" s="2145" t="n"/>
      <c r="AY167" s="2145" t="n"/>
      <c r="AZ167" s="2145" t="n"/>
      <c r="BA167" s="2145" t="n"/>
      <c r="BB167" s="2145" t="n"/>
      <c r="BC167" s="2145" t="n"/>
      <c r="BD167" s="2145" t="n"/>
      <c r="BE167" s="2145" t="n"/>
      <c r="BF167" s="2145" t="n"/>
      <c r="BG167" s="2145" t="n"/>
      <c r="BH167" s="2145" t="n"/>
      <c r="BI167" s="2145" t="n"/>
      <c r="BJ167" s="2145" t="n"/>
      <c r="BK167" s="2145" t="n"/>
      <c r="BL167" s="2145" t="n"/>
      <c r="BM167" s="2145" t="n"/>
      <c r="BN167" s="2145" t="n"/>
      <c r="BO167" s="2145" t="n"/>
      <c r="BP167" s="2146" t="inlineStr">
        <is>
          <t>2.1.6</t>
        </is>
      </c>
      <c r="BQ167" s="2145" t="n"/>
      <c r="BR167" s="2147" t="n"/>
      <c r="BS167" s="2" t="n"/>
      <c r="BT167" s="2" t="n"/>
      <c r="BU167" s="2" t="n"/>
      <c r="BV167" s="2" t="n"/>
    </row>
    <row r="168">
      <c r="A168" s="2143" t="inlineStr">
        <is>
          <t>УК-16</t>
        </is>
      </c>
      <c r="B168" s="266" t="n"/>
      <c r="C168" s="266" t="n"/>
      <c r="D168" s="264" t="n"/>
      <c r="E168" s="2144" t="inlineStr">
        <is>
          <t>Понимать движущие силы и закономерности исторического процесса, события и процессы экономической истории, место и роль своей страны в истории человечества и в современном мире</t>
        </is>
      </c>
      <c r="F168" s="2145" t="n"/>
      <c r="G168" s="2145" t="n"/>
      <c r="H168" s="2145" t="n"/>
      <c r="I168" s="2145" t="n"/>
      <c r="J168" s="2145" t="n"/>
      <c r="K168" s="2145" t="n"/>
      <c r="L168" s="2145" t="n"/>
      <c r="M168" s="2145" t="n"/>
      <c r="N168" s="2145" t="n"/>
      <c r="O168" s="2145" t="n"/>
      <c r="P168" s="2145" t="n"/>
      <c r="Q168" s="2145" t="n"/>
      <c r="R168" s="2145" t="n"/>
      <c r="S168" s="2145" t="n"/>
      <c r="T168" s="2145" t="n"/>
      <c r="U168" s="2145" t="n"/>
      <c r="V168" s="2145" t="n"/>
      <c r="W168" s="2145" t="n"/>
      <c r="X168" s="2145" t="n"/>
      <c r="Y168" s="2145" t="n"/>
      <c r="Z168" s="2145" t="n"/>
      <c r="AA168" s="2145" t="n"/>
      <c r="AB168" s="2145" t="n"/>
      <c r="AC168" s="2145" t="n"/>
      <c r="AD168" s="2145" t="n"/>
      <c r="AE168" s="2145" t="n"/>
      <c r="AF168" s="2145" t="n"/>
      <c r="AG168" s="2145" t="n"/>
      <c r="AH168" s="2145" t="n"/>
      <c r="AI168" s="2145" t="n"/>
      <c r="AJ168" s="2145" t="n"/>
      <c r="AK168" s="2145" t="n"/>
      <c r="AL168" s="2145" t="n"/>
      <c r="AM168" s="2145" t="n"/>
      <c r="AN168" s="2145" t="n"/>
      <c r="AO168" s="2145" t="n"/>
      <c r="AP168" s="2145" t="n"/>
      <c r="AQ168" s="2145" t="n"/>
      <c r="AR168" s="2145" t="n"/>
      <c r="AS168" s="2145" t="n"/>
      <c r="AT168" s="2145" t="n"/>
      <c r="AU168" s="2145" t="n"/>
      <c r="AV168" s="2145" t="n"/>
      <c r="AW168" s="2145" t="n"/>
      <c r="AX168" s="2145" t="n"/>
      <c r="AY168" s="2145" t="n"/>
      <c r="AZ168" s="2145" t="n"/>
      <c r="BA168" s="2145" t="n"/>
      <c r="BB168" s="2145" t="n"/>
      <c r="BC168" s="2145" t="n"/>
      <c r="BD168" s="2145" t="n"/>
      <c r="BE168" s="2145" t="n"/>
      <c r="BF168" s="2145" t="n"/>
      <c r="BG168" s="2145" t="n"/>
      <c r="BH168" s="2145" t="n"/>
      <c r="BI168" s="2145" t="n"/>
      <c r="BJ168" s="2145" t="n"/>
      <c r="BK168" s="2145" t="n"/>
      <c r="BL168" s="2145" t="n"/>
      <c r="BM168" s="2145" t="n"/>
      <c r="BN168" s="2145" t="n"/>
      <c r="BO168" s="2145" t="n"/>
      <c r="BP168" s="2146" t="inlineStr">
        <is>
          <t>2.1.2</t>
        </is>
      </c>
      <c r="BQ168" s="2145" t="n"/>
      <c r="BR168" s="2147" t="n"/>
      <c r="BS168" s="2" t="n"/>
      <c r="BT168" s="2" t="n"/>
      <c r="BU168" s="2" t="n"/>
      <c r="BV168" s="2" t="n"/>
    </row>
    <row r="169">
      <c r="A169" s="2143" t="inlineStr">
        <is>
          <t>УК-17</t>
        </is>
      </c>
      <c r="B169" s="266" t="n"/>
      <c r="C169" s="266" t="n"/>
      <c r="D169" s="264" t="n"/>
      <c r="E169" s="2144" t="inlineStr">
        <is>
          <t>Использовать формы, приемы, методы и законы интеллектуальной познавательной деятельности в профессиональной сфере</t>
        </is>
      </c>
      <c r="F169" s="2145" t="n"/>
      <c r="G169" s="2145" t="n"/>
      <c r="H169" s="2145" t="n"/>
      <c r="I169" s="2145" t="n"/>
      <c r="J169" s="2145" t="n"/>
      <c r="K169" s="2145" t="n"/>
      <c r="L169" s="2145" t="n"/>
      <c r="M169" s="2145" t="n"/>
      <c r="N169" s="2145" t="n"/>
      <c r="O169" s="2145" t="n"/>
      <c r="P169" s="2145" t="n"/>
      <c r="Q169" s="2145" t="n"/>
      <c r="R169" s="2145" t="n"/>
      <c r="S169" s="2145" t="n"/>
      <c r="T169" s="2145" t="n"/>
      <c r="U169" s="2145" t="n"/>
      <c r="V169" s="2145" t="n"/>
      <c r="W169" s="2145" t="n"/>
      <c r="X169" s="2145" t="n"/>
      <c r="Y169" s="2145" t="n"/>
      <c r="Z169" s="2145" t="n"/>
      <c r="AA169" s="2145" t="n"/>
      <c r="AB169" s="2145" t="n"/>
      <c r="AC169" s="2145" t="n"/>
      <c r="AD169" s="2145" t="n"/>
      <c r="AE169" s="2145" t="n"/>
      <c r="AF169" s="2145" t="n"/>
      <c r="AG169" s="2145" t="n"/>
      <c r="AH169" s="2145" t="n"/>
      <c r="AI169" s="2145" t="n"/>
      <c r="AJ169" s="2145" t="n"/>
      <c r="AK169" s="2145" t="n"/>
      <c r="AL169" s="2145" t="n"/>
      <c r="AM169" s="2145" t="n"/>
      <c r="AN169" s="2145" t="n"/>
      <c r="AO169" s="2145" t="n"/>
      <c r="AP169" s="2145" t="n"/>
      <c r="AQ169" s="2145" t="n"/>
      <c r="AR169" s="2145" t="n"/>
      <c r="AS169" s="2145" t="n"/>
      <c r="AT169" s="2145" t="n"/>
      <c r="AU169" s="2145" t="n"/>
      <c r="AV169" s="2145" t="n"/>
      <c r="AW169" s="2145" t="n"/>
      <c r="AX169" s="2145" t="n"/>
      <c r="AY169" s="2145" t="n"/>
      <c r="AZ169" s="2145" t="n"/>
      <c r="BA169" s="2145" t="n"/>
      <c r="BB169" s="2145" t="n"/>
      <c r="BC169" s="2145" t="n"/>
      <c r="BD169" s="2145" t="n"/>
      <c r="BE169" s="2145" t="n"/>
      <c r="BF169" s="2145" t="n"/>
      <c r="BG169" s="2145" t="n"/>
      <c r="BH169" s="2145" t="n"/>
      <c r="BI169" s="2145" t="n"/>
      <c r="BJ169" s="2145" t="n"/>
      <c r="BK169" s="2145" t="n"/>
      <c r="BL169" s="2145" t="n"/>
      <c r="BM169" s="2145" t="n"/>
      <c r="BN169" s="2145" t="n"/>
      <c r="BO169" s="2145" t="n"/>
      <c r="BP169" s="2146" t="inlineStr">
        <is>
          <t>2.1.5</t>
        </is>
      </c>
      <c r="BQ169" s="2145" t="n"/>
      <c r="BR169" s="2147" t="n"/>
      <c r="BS169" s="2" t="n"/>
      <c r="BT169" s="2" t="n"/>
      <c r="BU169" s="2" t="n"/>
      <c r="BV169" s="2" t="n"/>
    </row>
    <row r="170">
      <c r="A170" s="2138" t="inlineStr">
        <is>
          <t>БПК-1</t>
        </is>
      </c>
      <c r="B170" s="201" t="n"/>
      <c r="C170" s="201" t="n"/>
      <c r="D170" s="200" t="n"/>
      <c r="E170" s="2144" t="inlineStr">
        <is>
          <t>Использовать основные математические понятия и методы вычислений для анализа и моделирования экономических процессов</t>
        </is>
      </c>
      <c r="F170" s="2145" t="n"/>
      <c r="G170" s="2145" t="n"/>
      <c r="H170" s="2145" t="n"/>
      <c r="I170" s="2145" t="n"/>
      <c r="J170" s="2145" t="n"/>
      <c r="K170" s="2145" t="n"/>
      <c r="L170" s="2145" t="n"/>
      <c r="M170" s="2145" t="n"/>
      <c r="N170" s="2145" t="n"/>
      <c r="O170" s="2145" t="n"/>
      <c r="P170" s="2145" t="n"/>
      <c r="Q170" s="2145" t="n"/>
      <c r="R170" s="2145" t="n"/>
      <c r="S170" s="2145" t="n"/>
      <c r="T170" s="2145" t="n"/>
      <c r="U170" s="2145" t="n"/>
      <c r="V170" s="2145" t="n"/>
      <c r="W170" s="2145" t="n"/>
      <c r="X170" s="2145" t="n"/>
      <c r="Y170" s="2145" t="n"/>
      <c r="Z170" s="2145" t="n"/>
      <c r="AA170" s="2145" t="n"/>
      <c r="AB170" s="2145" t="n"/>
      <c r="AC170" s="2145" t="n"/>
      <c r="AD170" s="2145" t="n"/>
      <c r="AE170" s="2145" t="n"/>
      <c r="AF170" s="2145" t="n"/>
      <c r="AG170" s="2145" t="n"/>
      <c r="AH170" s="2145" t="n"/>
      <c r="AI170" s="2145" t="n"/>
      <c r="AJ170" s="2145" t="n"/>
      <c r="AK170" s="2145" t="n"/>
      <c r="AL170" s="2145" t="n"/>
      <c r="AM170" s="2145" t="n"/>
      <c r="AN170" s="2145" t="n"/>
      <c r="AO170" s="2145" t="n"/>
      <c r="AP170" s="2145" t="n"/>
      <c r="AQ170" s="2145" t="n"/>
      <c r="AR170" s="2145" t="n"/>
      <c r="AS170" s="2145" t="n"/>
      <c r="AT170" s="2145" t="n"/>
      <c r="AU170" s="2145" t="n"/>
      <c r="AV170" s="2145" t="n"/>
      <c r="AW170" s="2145" t="n"/>
      <c r="AX170" s="2145" t="n"/>
      <c r="AY170" s="2145" t="n"/>
      <c r="AZ170" s="2145" t="n"/>
      <c r="BA170" s="2145" t="n"/>
      <c r="BB170" s="2145" t="n"/>
      <c r="BC170" s="2145" t="n"/>
      <c r="BD170" s="2145" t="n"/>
      <c r="BE170" s="2145" t="n"/>
      <c r="BF170" s="2145" t="n"/>
      <c r="BG170" s="2145" t="n"/>
      <c r="BH170" s="2145" t="n"/>
      <c r="BI170" s="2145" t="n"/>
      <c r="BJ170" s="2145" t="n"/>
      <c r="BK170" s="2145" t="n"/>
      <c r="BL170" s="2145" t="n"/>
      <c r="BM170" s="2145" t="n"/>
      <c r="BN170" s="2145" t="n"/>
      <c r="BO170" s="2145" t="n"/>
      <c r="BP170" s="2146" t="inlineStr">
        <is>
          <t>1.4</t>
        </is>
      </c>
      <c r="BQ170" s="2145" t="n"/>
      <c r="BR170" s="2147" t="n"/>
      <c r="BS170" s="2" t="n"/>
      <c r="BT170" s="2" t="n"/>
      <c r="BU170" s="2" t="n"/>
      <c r="BV170" s="2" t="n"/>
    </row>
    <row r="171">
      <c r="A171" s="2143" t="inlineStr">
        <is>
          <t>БПК-2</t>
        </is>
      </c>
      <c r="B171" s="266" t="n"/>
      <c r="C171" s="266" t="n"/>
      <c r="D171" s="264" t="n"/>
      <c r="E171" s="2144" t="inlineStr">
        <is>
          <t>Оперировать основными понятиями и методами статистики, применять статистический инструментарий для количественной оценки массовых социально-экономических явлений и процессов, устанавливать статистические закономерности их развития</t>
        </is>
      </c>
      <c r="F171" s="2145" t="n"/>
      <c r="G171" s="2145" t="n"/>
      <c r="H171" s="2145" t="n"/>
      <c r="I171" s="2145" t="n"/>
      <c r="J171" s="2145" t="n"/>
      <c r="K171" s="2145" t="n"/>
      <c r="L171" s="2145" t="n"/>
      <c r="M171" s="2145" t="n"/>
      <c r="N171" s="2145" t="n"/>
      <c r="O171" s="2145" t="n"/>
      <c r="P171" s="2145" t="n"/>
      <c r="Q171" s="2145" t="n"/>
      <c r="R171" s="2145" t="n"/>
      <c r="S171" s="2145" t="n"/>
      <c r="T171" s="2145" t="n"/>
      <c r="U171" s="2145" t="n"/>
      <c r="V171" s="2145" t="n"/>
      <c r="W171" s="2145" t="n"/>
      <c r="X171" s="2145" t="n"/>
      <c r="Y171" s="2145" t="n"/>
      <c r="Z171" s="2145" t="n"/>
      <c r="AA171" s="2145" t="n"/>
      <c r="AB171" s="2145" t="n"/>
      <c r="AC171" s="2145" t="n"/>
      <c r="AD171" s="2145" t="n"/>
      <c r="AE171" s="2145" t="n"/>
      <c r="AF171" s="2145" t="n"/>
      <c r="AG171" s="2145" t="n"/>
      <c r="AH171" s="2145" t="n"/>
      <c r="AI171" s="2145" t="n"/>
      <c r="AJ171" s="2145" t="n"/>
      <c r="AK171" s="2145" t="n"/>
      <c r="AL171" s="2145" t="n"/>
      <c r="AM171" s="2145" t="n"/>
      <c r="AN171" s="2145" t="n"/>
      <c r="AO171" s="2145" t="n"/>
      <c r="AP171" s="2145" t="n"/>
      <c r="AQ171" s="2145" t="n"/>
      <c r="AR171" s="2145" t="n"/>
      <c r="AS171" s="2145" t="n"/>
      <c r="AT171" s="2145" t="n"/>
      <c r="AU171" s="2145" t="n"/>
      <c r="AV171" s="2145" t="n"/>
      <c r="AW171" s="2145" t="n"/>
      <c r="AX171" s="2145" t="n"/>
      <c r="AY171" s="2145" t="n"/>
      <c r="AZ171" s="2145" t="n"/>
      <c r="BA171" s="2145" t="n"/>
      <c r="BB171" s="2145" t="n"/>
      <c r="BC171" s="2145" t="n"/>
      <c r="BD171" s="2145" t="n"/>
      <c r="BE171" s="2145" t="n"/>
      <c r="BF171" s="2145" t="n"/>
      <c r="BG171" s="2145" t="n"/>
      <c r="BH171" s="2145" t="n"/>
      <c r="BI171" s="2145" t="n"/>
      <c r="BJ171" s="2145" t="n"/>
      <c r="BK171" s="2145" t="n"/>
      <c r="BL171" s="2145" t="n"/>
      <c r="BM171" s="2145" t="n"/>
      <c r="BN171" s="2145" t="n"/>
      <c r="BO171" s="2145" t="n"/>
      <c r="BP171" s="2146" t="inlineStr">
        <is>
          <t>1.5.1</t>
        </is>
      </c>
      <c r="BQ171" s="2145" t="n"/>
      <c r="BR171" s="2147" t="n"/>
      <c r="BS171" s="2" t="n"/>
      <c r="BT171" s="2" t="n"/>
      <c r="BU171" s="2" t="n"/>
      <c r="BV171" s="2" t="n"/>
    </row>
    <row r="172">
      <c r="A172" s="2143" t="inlineStr">
        <is>
          <t>БПК-3</t>
        </is>
      </c>
      <c r="B172" s="266" t="n"/>
      <c r="C172" s="266" t="n"/>
      <c r="D172" s="264" t="n"/>
      <c r="E172" s="2144" t="inlineStr">
        <is>
          <t>Применять понятия, методы эконометрики, эконометрические модели и инструменты для количественной оценки статистических зависимостей индикаторов социально-экономического развития</t>
        </is>
      </c>
      <c r="F172" s="2145" t="n"/>
      <c r="G172" s="2145" t="n"/>
      <c r="H172" s="2145" t="n"/>
      <c r="I172" s="2145" t="n"/>
      <c r="J172" s="2145" t="n"/>
      <c r="K172" s="2145" t="n"/>
      <c r="L172" s="2145" t="n"/>
      <c r="M172" s="2145" t="n"/>
      <c r="N172" s="2145" t="n"/>
      <c r="O172" s="2145" t="n"/>
      <c r="P172" s="2145" t="n"/>
      <c r="Q172" s="2145" t="n"/>
      <c r="R172" s="2145" t="n"/>
      <c r="S172" s="2145" t="n"/>
      <c r="T172" s="2145" t="n"/>
      <c r="U172" s="2145" t="n"/>
      <c r="V172" s="2145" t="n"/>
      <c r="W172" s="2145" t="n"/>
      <c r="X172" s="2145" t="n"/>
      <c r="Y172" s="2145" t="n"/>
      <c r="Z172" s="2145" t="n"/>
      <c r="AA172" s="2145" t="n"/>
      <c r="AB172" s="2145" t="n"/>
      <c r="AC172" s="2145" t="n"/>
      <c r="AD172" s="2145" t="n"/>
      <c r="AE172" s="2145" t="n"/>
      <c r="AF172" s="2145" t="n"/>
      <c r="AG172" s="2145" t="n"/>
      <c r="AH172" s="2145" t="n"/>
      <c r="AI172" s="2145" t="n"/>
      <c r="AJ172" s="2145" t="n"/>
      <c r="AK172" s="2145" t="n"/>
      <c r="AL172" s="2145" t="n"/>
      <c r="AM172" s="2145" t="n"/>
      <c r="AN172" s="2145" t="n"/>
      <c r="AO172" s="2145" t="n"/>
      <c r="AP172" s="2145" t="n"/>
      <c r="AQ172" s="2145" t="n"/>
      <c r="AR172" s="2145" t="n"/>
      <c r="AS172" s="2145" t="n"/>
      <c r="AT172" s="2145" t="n"/>
      <c r="AU172" s="2145" t="n"/>
      <c r="AV172" s="2145" t="n"/>
      <c r="AW172" s="2145" t="n"/>
      <c r="AX172" s="2145" t="n"/>
      <c r="AY172" s="2145" t="n"/>
      <c r="AZ172" s="2145" t="n"/>
      <c r="BA172" s="2145" t="n"/>
      <c r="BB172" s="2145" t="n"/>
      <c r="BC172" s="2145" t="n"/>
      <c r="BD172" s="2145" t="n"/>
      <c r="BE172" s="2145" t="n"/>
      <c r="BF172" s="2145" t="n"/>
      <c r="BG172" s="2145" t="n"/>
      <c r="BH172" s="2145" t="n"/>
      <c r="BI172" s="2145" t="n"/>
      <c r="BJ172" s="2145" t="n"/>
      <c r="BK172" s="2145" t="n"/>
      <c r="BL172" s="2145" t="n"/>
      <c r="BM172" s="2145" t="n"/>
      <c r="BN172" s="2145" t="n"/>
      <c r="BO172" s="2145" t="n"/>
      <c r="BP172" s="2146" t="inlineStr">
        <is>
          <t>1.5.2</t>
        </is>
      </c>
      <c r="BQ172" s="2145" t="n"/>
      <c r="BR172" s="2147" t="n"/>
      <c r="BS172" s="2" t="n"/>
      <c r="BT172" s="2" t="n"/>
      <c r="BU172" s="2" t="n"/>
      <c r="BV172" s="2" t="n"/>
    </row>
    <row r="173">
      <c r="A173" s="2143" t="inlineStr">
        <is>
          <t>БПК-4</t>
        </is>
      </c>
      <c r="B173" s="266" t="n"/>
      <c r="C173" s="266" t="n"/>
      <c r="D173" s="264" t="n"/>
      <c r="E173" s="2144" t="inlineStr">
        <is>
          <t>Понимать мотивы поведения субъектов рыночной экономики, особенности экономических процессов в Республике Беларусь и других странах, анализировать экономическую информацию, применять полученные теоретические знания в качестве методологической основы изучения прикладных экономических дисциплин</t>
        </is>
      </c>
      <c r="F173" s="2145" t="n"/>
      <c r="G173" s="2145" t="n"/>
      <c r="H173" s="2145" t="n"/>
      <c r="I173" s="2145" t="n"/>
      <c r="J173" s="2145" t="n"/>
      <c r="K173" s="2145" t="n"/>
      <c r="L173" s="2145" t="n"/>
      <c r="M173" s="2145" t="n"/>
      <c r="N173" s="2145" t="n"/>
      <c r="O173" s="2145" t="n"/>
      <c r="P173" s="2145" t="n"/>
      <c r="Q173" s="2145" t="n"/>
      <c r="R173" s="2145" t="n"/>
      <c r="S173" s="2145" t="n"/>
      <c r="T173" s="2145" t="n"/>
      <c r="U173" s="2145" t="n"/>
      <c r="V173" s="2145" t="n"/>
      <c r="W173" s="2145" t="n"/>
      <c r="X173" s="2145" t="n"/>
      <c r="Y173" s="2145" t="n"/>
      <c r="Z173" s="2145" t="n"/>
      <c r="AA173" s="2145" t="n"/>
      <c r="AB173" s="2145" t="n"/>
      <c r="AC173" s="2145" t="n"/>
      <c r="AD173" s="2145" t="n"/>
      <c r="AE173" s="2145" t="n"/>
      <c r="AF173" s="2145" t="n"/>
      <c r="AG173" s="2145" t="n"/>
      <c r="AH173" s="2145" t="n"/>
      <c r="AI173" s="2145" t="n"/>
      <c r="AJ173" s="2145" t="n"/>
      <c r="AK173" s="2145" t="n"/>
      <c r="AL173" s="2145" t="n"/>
      <c r="AM173" s="2145" t="n"/>
      <c r="AN173" s="2145" t="n"/>
      <c r="AO173" s="2145" t="n"/>
      <c r="AP173" s="2145" t="n"/>
      <c r="AQ173" s="2145" t="n"/>
      <c r="AR173" s="2145" t="n"/>
      <c r="AS173" s="2145" t="n"/>
      <c r="AT173" s="2145" t="n"/>
      <c r="AU173" s="2145" t="n"/>
      <c r="AV173" s="2145" t="n"/>
      <c r="AW173" s="2145" t="n"/>
      <c r="AX173" s="2145" t="n"/>
      <c r="AY173" s="2145" t="n"/>
      <c r="AZ173" s="2145" t="n"/>
      <c r="BA173" s="2145" t="n"/>
      <c r="BB173" s="2145" t="n"/>
      <c r="BC173" s="2145" t="n"/>
      <c r="BD173" s="2145" t="n"/>
      <c r="BE173" s="2145" t="n"/>
      <c r="BF173" s="2145" t="n"/>
      <c r="BG173" s="2145" t="n"/>
      <c r="BH173" s="2145" t="n"/>
      <c r="BI173" s="2145" t="n"/>
      <c r="BJ173" s="2145" t="n"/>
      <c r="BK173" s="2145" t="n"/>
      <c r="BL173" s="2145" t="n"/>
      <c r="BM173" s="2145" t="n"/>
      <c r="BN173" s="2145" t="n"/>
      <c r="BO173" s="2145" t="n"/>
      <c r="BP173" s="2146" t="inlineStr">
        <is>
          <t>1.6.1</t>
        </is>
      </c>
      <c r="BQ173" s="2145" t="n"/>
      <c r="BR173" s="2147" t="n"/>
      <c r="BS173" s="2" t="n"/>
      <c r="BT173" s="2" t="n"/>
      <c r="BU173" s="2" t="n"/>
      <c r="BV173" s="2" t="n"/>
    </row>
    <row r="174">
      <c r="A174" s="2143" t="inlineStr">
        <is>
          <t>БПК-5</t>
        </is>
      </c>
      <c r="B174" s="266" t="n"/>
      <c r="C174" s="266" t="n"/>
      <c r="D174" s="264" t="n"/>
      <c r="E174" s="2144" t="inlineStr">
        <is>
          <t>Понимать поведение потребителей и организаций в рыночной экономике, механизмы ценообразования на товарных и ресурсных рынках, условия общего экономического равновесия, направления, инструменты и границы государственной микроэкономической политики, применять теоретические знания для принятия оптимальных решений в условиях экономического выбора</t>
        </is>
      </c>
      <c r="F174" s="2145" t="n"/>
      <c r="G174" s="2145" t="n"/>
      <c r="H174" s="2145" t="n"/>
      <c r="I174" s="2145" t="n"/>
      <c r="J174" s="2145" t="n"/>
      <c r="K174" s="2145" t="n"/>
      <c r="L174" s="2145" t="n"/>
      <c r="M174" s="2145" t="n"/>
      <c r="N174" s="2145" t="n"/>
      <c r="O174" s="2145" t="n"/>
      <c r="P174" s="2145" t="n"/>
      <c r="Q174" s="2145" t="n"/>
      <c r="R174" s="2145" t="n"/>
      <c r="S174" s="2145" t="n"/>
      <c r="T174" s="2145" t="n"/>
      <c r="U174" s="2145" t="n"/>
      <c r="V174" s="2145" t="n"/>
      <c r="W174" s="2145" t="n"/>
      <c r="X174" s="2145" t="n"/>
      <c r="Y174" s="2145" t="n"/>
      <c r="Z174" s="2145" t="n"/>
      <c r="AA174" s="2145" t="n"/>
      <c r="AB174" s="2145" t="n"/>
      <c r="AC174" s="2145" t="n"/>
      <c r="AD174" s="2145" t="n"/>
      <c r="AE174" s="2145" t="n"/>
      <c r="AF174" s="2145" t="n"/>
      <c r="AG174" s="2145" t="n"/>
      <c r="AH174" s="2145" t="n"/>
      <c r="AI174" s="2145" t="n"/>
      <c r="AJ174" s="2145" t="n"/>
      <c r="AK174" s="2145" t="n"/>
      <c r="AL174" s="2145" t="n"/>
      <c r="AM174" s="2145" t="n"/>
      <c r="AN174" s="2145" t="n"/>
      <c r="AO174" s="2145" t="n"/>
      <c r="AP174" s="2145" t="n"/>
      <c r="AQ174" s="2145" t="n"/>
      <c r="AR174" s="2145" t="n"/>
      <c r="AS174" s="2145" t="n"/>
      <c r="AT174" s="2145" t="n"/>
      <c r="AU174" s="2145" t="n"/>
      <c r="AV174" s="2145" t="n"/>
      <c r="AW174" s="2145" t="n"/>
      <c r="AX174" s="2145" t="n"/>
      <c r="AY174" s="2145" t="n"/>
      <c r="AZ174" s="2145" t="n"/>
      <c r="BA174" s="2145" t="n"/>
      <c r="BB174" s="2145" t="n"/>
      <c r="BC174" s="2145" t="n"/>
      <c r="BD174" s="2145" t="n"/>
      <c r="BE174" s="2145" t="n"/>
      <c r="BF174" s="2145" t="n"/>
      <c r="BG174" s="2145" t="n"/>
      <c r="BH174" s="2145" t="n"/>
      <c r="BI174" s="2145" t="n"/>
      <c r="BJ174" s="2145" t="n"/>
      <c r="BK174" s="2145" t="n"/>
      <c r="BL174" s="2145" t="n"/>
      <c r="BM174" s="2145" t="n"/>
      <c r="BN174" s="2145" t="n"/>
      <c r="BO174" s="2145" t="n"/>
      <c r="BP174" s="2146" t="inlineStr">
        <is>
          <t>1.6.2</t>
        </is>
      </c>
      <c r="BQ174" s="2145" t="n"/>
      <c r="BR174" s="2147" t="n"/>
      <c r="BS174" s="2" t="n"/>
      <c r="BT174" s="2" t="n"/>
      <c r="BU174" s="2" t="n"/>
      <c r="BV174" s="2" t="n"/>
    </row>
    <row r="175">
      <c r="A175" s="2143" t="inlineStr">
        <is>
          <t>БПК-6</t>
        </is>
      </c>
      <c r="B175" s="266" t="n"/>
      <c r="C175" s="266" t="n"/>
      <c r="D175" s="264" t="n"/>
      <c r="E175" s="2144" t="inlineStr">
        <is>
          <t>Понимать механизмы функционирования агрегированных рынков и инструменты бюджетно-налоговой и денежно-кредитной политики, анализировать макроэкономические процессы, происходящие в Республике Беларусь и других странах, оценивать результаты макроэкономической политики</t>
        </is>
      </c>
      <c r="F175" s="2145" t="n"/>
      <c r="G175" s="2145" t="n"/>
      <c r="H175" s="2145" t="n"/>
      <c r="I175" s="2145" t="n"/>
      <c r="J175" s="2145" t="n"/>
      <c r="K175" s="2145" t="n"/>
      <c r="L175" s="2145" t="n"/>
      <c r="M175" s="2145" t="n"/>
      <c r="N175" s="2145" t="n"/>
      <c r="O175" s="2145" t="n"/>
      <c r="P175" s="2145" t="n"/>
      <c r="Q175" s="2145" t="n"/>
      <c r="R175" s="2145" t="n"/>
      <c r="S175" s="2145" t="n"/>
      <c r="T175" s="2145" t="n"/>
      <c r="U175" s="2145" t="n"/>
      <c r="V175" s="2145" t="n"/>
      <c r="W175" s="2145" t="n"/>
      <c r="X175" s="2145" t="n"/>
      <c r="Y175" s="2145" t="n"/>
      <c r="Z175" s="2145" t="n"/>
      <c r="AA175" s="2145" t="n"/>
      <c r="AB175" s="2145" t="n"/>
      <c r="AC175" s="2145" t="n"/>
      <c r="AD175" s="2145" t="n"/>
      <c r="AE175" s="2145" t="n"/>
      <c r="AF175" s="2145" t="n"/>
      <c r="AG175" s="2145" t="n"/>
      <c r="AH175" s="2145" t="n"/>
      <c r="AI175" s="2145" t="n"/>
      <c r="AJ175" s="2145" t="n"/>
      <c r="AK175" s="2145" t="n"/>
      <c r="AL175" s="2145" t="n"/>
      <c r="AM175" s="2145" t="n"/>
      <c r="AN175" s="2145" t="n"/>
      <c r="AO175" s="2145" t="n"/>
      <c r="AP175" s="2145" t="n"/>
      <c r="AQ175" s="2145" t="n"/>
      <c r="AR175" s="2145" t="n"/>
      <c r="AS175" s="2145" t="n"/>
      <c r="AT175" s="2145" t="n"/>
      <c r="AU175" s="2145" t="n"/>
      <c r="AV175" s="2145" t="n"/>
      <c r="AW175" s="2145" t="n"/>
      <c r="AX175" s="2145" t="n"/>
      <c r="AY175" s="2145" t="n"/>
      <c r="AZ175" s="2145" t="n"/>
      <c r="BA175" s="2145" t="n"/>
      <c r="BB175" s="2145" t="n"/>
      <c r="BC175" s="2145" t="n"/>
      <c r="BD175" s="2145" t="n"/>
      <c r="BE175" s="2145" t="n"/>
      <c r="BF175" s="2145" t="n"/>
      <c r="BG175" s="2145" t="n"/>
      <c r="BH175" s="2145" t="n"/>
      <c r="BI175" s="2145" t="n"/>
      <c r="BJ175" s="2145" t="n"/>
      <c r="BK175" s="2145" t="n"/>
      <c r="BL175" s="2145" t="n"/>
      <c r="BM175" s="2145" t="n"/>
      <c r="BN175" s="2145" t="n"/>
      <c r="BO175" s="2145" t="n"/>
      <c r="BP175" s="2146" t="inlineStr">
        <is>
          <t>1.7.1, 1.7.2</t>
        </is>
      </c>
      <c r="BQ175" s="2145" t="n"/>
      <c r="BR175" s="2147" t="n"/>
      <c r="BS175" s="2" t="n"/>
      <c r="BT175" s="2" t="n"/>
      <c r="BU175" s="2" t="n"/>
      <c r="BV175" s="2" t="n"/>
    </row>
    <row r="176">
      <c r="A176" s="2143" t="inlineStr">
        <is>
          <t>БПК-7</t>
        </is>
      </c>
      <c r="B176" s="266" t="n"/>
      <c r="C176" s="266" t="n"/>
      <c r="D176" s="264" t="n"/>
      <c r="E176" s="2144" t="inlineStr">
        <is>
          <t>Определять и анализировать современные тенденции развития международной экономики, осуществлять выбор оптимальных инструментов регулирования внешнеэкономической деятельности</t>
        </is>
      </c>
      <c r="F176" s="2145" t="n"/>
      <c r="G176" s="2145" t="n"/>
      <c r="H176" s="2145" t="n"/>
      <c r="I176" s="2145" t="n"/>
      <c r="J176" s="2145" t="n"/>
      <c r="K176" s="2145" t="n"/>
      <c r="L176" s="2145" t="n"/>
      <c r="M176" s="2145" t="n"/>
      <c r="N176" s="2145" t="n"/>
      <c r="O176" s="2145" t="n"/>
      <c r="P176" s="2145" t="n"/>
      <c r="Q176" s="2145" t="n"/>
      <c r="R176" s="2145" t="n"/>
      <c r="S176" s="2145" t="n"/>
      <c r="T176" s="2145" t="n"/>
      <c r="U176" s="2145" t="n"/>
      <c r="V176" s="2145" t="n"/>
      <c r="W176" s="2145" t="n"/>
      <c r="X176" s="2145" t="n"/>
      <c r="Y176" s="2145" t="n"/>
      <c r="Z176" s="2145" t="n"/>
      <c r="AA176" s="2145" t="n"/>
      <c r="AB176" s="2145" t="n"/>
      <c r="AC176" s="2145" t="n"/>
      <c r="AD176" s="2145" t="n"/>
      <c r="AE176" s="2145" t="n"/>
      <c r="AF176" s="2145" t="n"/>
      <c r="AG176" s="2145" t="n"/>
      <c r="AH176" s="2145" t="n"/>
      <c r="AI176" s="2145" t="n"/>
      <c r="AJ176" s="2145" t="n"/>
      <c r="AK176" s="2145" t="n"/>
      <c r="AL176" s="2145" t="n"/>
      <c r="AM176" s="2145" t="n"/>
      <c r="AN176" s="2145" t="n"/>
      <c r="AO176" s="2145" t="n"/>
      <c r="AP176" s="2145" t="n"/>
      <c r="AQ176" s="2145" t="n"/>
      <c r="AR176" s="2145" t="n"/>
      <c r="AS176" s="2145" t="n"/>
      <c r="AT176" s="2145" t="n"/>
      <c r="AU176" s="2145" t="n"/>
      <c r="AV176" s="2145" t="n"/>
      <c r="AW176" s="2145" t="n"/>
      <c r="AX176" s="2145" t="n"/>
      <c r="AY176" s="2145" t="n"/>
      <c r="AZ176" s="2145" t="n"/>
      <c r="BA176" s="2145" t="n"/>
      <c r="BB176" s="2145" t="n"/>
      <c r="BC176" s="2145" t="n"/>
      <c r="BD176" s="2145" t="n"/>
      <c r="BE176" s="2145" t="n"/>
      <c r="BF176" s="2145" t="n"/>
      <c r="BG176" s="2145" t="n"/>
      <c r="BH176" s="2145" t="n"/>
      <c r="BI176" s="2145" t="n"/>
      <c r="BJ176" s="2145" t="n"/>
      <c r="BK176" s="2145" t="n"/>
      <c r="BL176" s="2145" t="n"/>
      <c r="BM176" s="2145" t="n"/>
      <c r="BN176" s="2145" t="n"/>
      <c r="BO176" s="2145" t="n"/>
      <c r="BP176" s="2146" t="inlineStr">
        <is>
          <t>1.7.3</t>
        </is>
      </c>
      <c r="BQ176" s="2145" t="n"/>
      <c r="BR176" s="2147" t="n"/>
      <c r="BS176" s="2" t="n"/>
      <c r="BT176" s="2" t="n"/>
      <c r="BU176" s="2" t="n"/>
      <c r="BV176" s="2" t="n"/>
    </row>
    <row r="177">
      <c r="A177" s="2143" t="inlineStr">
        <is>
          <t>БПК-8</t>
        </is>
      </c>
      <c r="B177" s="266" t="n"/>
      <c r="C177" s="266" t="n"/>
      <c r="D177" s="264" t="n"/>
      <c r="E177" s="2144" t="inlineStr">
        <is>
          <t>Понимать особенности и механизм функционирования национальной экономики, оценивать ресурсный потенциал и конкурентные преимущества, определять тенденции и перспективы ее развития для решения текущих экономических проблем и реализации стратегических целей и задач социально-экономического развития</t>
        </is>
      </c>
      <c r="F177" s="2145" t="n"/>
      <c r="G177" s="2145" t="n"/>
      <c r="H177" s="2145" t="n"/>
      <c r="I177" s="2145" t="n"/>
      <c r="J177" s="2145" t="n"/>
      <c r="K177" s="2145" t="n"/>
      <c r="L177" s="2145" t="n"/>
      <c r="M177" s="2145" t="n"/>
      <c r="N177" s="2145" t="n"/>
      <c r="O177" s="2145" t="n"/>
      <c r="P177" s="2145" t="n"/>
      <c r="Q177" s="2145" t="n"/>
      <c r="R177" s="2145" t="n"/>
      <c r="S177" s="2145" t="n"/>
      <c r="T177" s="2145" t="n"/>
      <c r="U177" s="2145" t="n"/>
      <c r="V177" s="2145" t="n"/>
      <c r="W177" s="2145" t="n"/>
      <c r="X177" s="2145" t="n"/>
      <c r="Y177" s="2145" t="n"/>
      <c r="Z177" s="2145" t="n"/>
      <c r="AA177" s="2145" t="n"/>
      <c r="AB177" s="2145" t="n"/>
      <c r="AC177" s="2145" t="n"/>
      <c r="AD177" s="2145" t="n"/>
      <c r="AE177" s="2145" t="n"/>
      <c r="AF177" s="2145" t="n"/>
      <c r="AG177" s="2145" t="n"/>
      <c r="AH177" s="2145" t="n"/>
      <c r="AI177" s="2145" t="n"/>
      <c r="AJ177" s="2145" t="n"/>
      <c r="AK177" s="2145" t="n"/>
      <c r="AL177" s="2145" t="n"/>
      <c r="AM177" s="2145" t="n"/>
      <c r="AN177" s="2145" t="n"/>
      <c r="AO177" s="2145" t="n"/>
      <c r="AP177" s="2145" t="n"/>
      <c r="AQ177" s="2145" t="n"/>
      <c r="AR177" s="2145" t="n"/>
      <c r="AS177" s="2145" t="n"/>
      <c r="AT177" s="2145" t="n"/>
      <c r="AU177" s="2145" t="n"/>
      <c r="AV177" s="2145" t="n"/>
      <c r="AW177" s="2145" t="n"/>
      <c r="AX177" s="2145" t="n"/>
      <c r="AY177" s="2145" t="n"/>
      <c r="AZ177" s="2145" t="n"/>
      <c r="BA177" s="2145" t="n"/>
      <c r="BB177" s="2145" t="n"/>
      <c r="BC177" s="2145" t="n"/>
      <c r="BD177" s="2145" t="n"/>
      <c r="BE177" s="2145" t="n"/>
      <c r="BF177" s="2145" t="n"/>
      <c r="BG177" s="2145" t="n"/>
      <c r="BH177" s="2145" t="n"/>
      <c r="BI177" s="2145" t="n"/>
      <c r="BJ177" s="2145" t="n"/>
      <c r="BK177" s="2145" t="n"/>
      <c r="BL177" s="2145" t="n"/>
      <c r="BM177" s="2145" t="n"/>
      <c r="BN177" s="2145" t="n"/>
      <c r="BO177" s="2145" t="n"/>
      <c r="BP177" s="2146" t="inlineStr">
        <is>
          <t>1.8</t>
        </is>
      </c>
      <c r="BQ177" s="2145" t="n"/>
      <c r="BR177" s="2147" t="n"/>
      <c r="BS177" s="2" t="n"/>
      <c r="BT177" s="2" t="n"/>
      <c r="BU177" s="2" t="n"/>
      <c r="BV177" s="2" t="n"/>
    </row>
    <row r="178">
      <c r="A178" s="2143" t="inlineStr">
        <is>
          <t>БПК-9</t>
        </is>
      </c>
      <c r="B178" s="266" t="n"/>
      <c r="C178" s="266" t="n"/>
      <c r="D178" s="264" t="n"/>
      <c r="E178" s="2144" t="inlineStr">
        <is>
          <t>Понимать социально-экономическую природу организации, функции, место и роль в развитии национальной экономики, рассчитывать и анализировать основные показатели производственно-хозяйственной деятельности, вырабатывать и обосновывать решения по вопросам, связанным с экономической и коммерческой деятельностью организации</t>
        </is>
      </c>
      <c r="F178" s="2145" t="n"/>
      <c r="G178" s="2145" t="n"/>
      <c r="H178" s="2145" t="n"/>
      <c r="I178" s="2145" t="n"/>
      <c r="J178" s="2145" t="n"/>
      <c r="K178" s="2145" t="n"/>
      <c r="L178" s="2145" t="n"/>
      <c r="M178" s="2145" t="n"/>
      <c r="N178" s="2145" t="n"/>
      <c r="O178" s="2145" t="n"/>
      <c r="P178" s="2145" t="n"/>
      <c r="Q178" s="2145" t="n"/>
      <c r="R178" s="2145" t="n"/>
      <c r="S178" s="2145" t="n"/>
      <c r="T178" s="2145" t="n"/>
      <c r="U178" s="2145" t="n"/>
      <c r="V178" s="2145" t="n"/>
      <c r="W178" s="2145" t="n"/>
      <c r="X178" s="2145" t="n"/>
      <c r="Y178" s="2145" t="n"/>
      <c r="Z178" s="2145" t="n"/>
      <c r="AA178" s="2145" t="n"/>
      <c r="AB178" s="2145" t="n"/>
      <c r="AC178" s="2145" t="n"/>
      <c r="AD178" s="2145" t="n"/>
      <c r="AE178" s="2145" t="n"/>
      <c r="AF178" s="2145" t="n"/>
      <c r="AG178" s="2145" t="n"/>
      <c r="AH178" s="2145" t="n"/>
      <c r="AI178" s="2145" t="n"/>
      <c r="AJ178" s="2145" t="n"/>
      <c r="AK178" s="2145" t="n"/>
      <c r="AL178" s="2145" t="n"/>
      <c r="AM178" s="2145" t="n"/>
      <c r="AN178" s="2145" t="n"/>
      <c r="AO178" s="2145" t="n"/>
      <c r="AP178" s="2145" t="n"/>
      <c r="AQ178" s="2145" t="n"/>
      <c r="AR178" s="2145" t="n"/>
      <c r="AS178" s="2145" t="n"/>
      <c r="AT178" s="2145" t="n"/>
      <c r="AU178" s="2145" t="n"/>
      <c r="AV178" s="2145" t="n"/>
      <c r="AW178" s="2145" t="n"/>
      <c r="AX178" s="2145" t="n"/>
      <c r="AY178" s="2145" t="n"/>
      <c r="AZ178" s="2145" t="n"/>
      <c r="BA178" s="2145" t="n"/>
      <c r="BB178" s="2145" t="n"/>
      <c r="BC178" s="2145" t="n"/>
      <c r="BD178" s="2145" t="n"/>
      <c r="BE178" s="2145" t="n"/>
      <c r="BF178" s="2145" t="n"/>
      <c r="BG178" s="2145" t="n"/>
      <c r="BH178" s="2145" t="n"/>
      <c r="BI178" s="2145" t="n"/>
      <c r="BJ178" s="2145" t="n"/>
      <c r="BK178" s="2145" t="n"/>
      <c r="BL178" s="2145" t="n"/>
      <c r="BM178" s="2145" t="n"/>
      <c r="BN178" s="2145" t="n"/>
      <c r="BO178" s="2145" t="n"/>
      <c r="BP178" s="2146" t="inlineStr">
        <is>
          <t>1.9.1, 1.9.2</t>
        </is>
      </c>
      <c r="BQ178" s="2145" t="n"/>
      <c r="BR178" s="2147" t="n"/>
      <c r="BS178" s="2" t="n"/>
      <c r="BT178" s="2" t="n"/>
      <c r="BU178" s="2" t="n"/>
      <c r="BV178" s="2" t="n"/>
    </row>
    <row r="179">
      <c r="A179" s="2143" t="inlineStr">
        <is>
          <t>БПК-10</t>
        </is>
      </c>
      <c r="B179" s="266" t="n"/>
      <c r="C179" s="266" t="n"/>
      <c r="D179" s="264" t="n"/>
      <c r="E179" s="2144" t="inlineStr">
        <is>
          <t>Оформлять первичные учетные документы, применять методики оценки и учета активов, собственного капитала, обязательств, доходов и расходов хозяйственной деятельности организаций государственного и реального секторов экономики</t>
        </is>
      </c>
      <c r="F179" s="2145" t="n"/>
      <c r="G179" s="2145" t="n"/>
      <c r="H179" s="2145" t="n"/>
      <c r="I179" s="2145" t="n"/>
      <c r="J179" s="2145" t="n"/>
      <c r="K179" s="2145" t="n"/>
      <c r="L179" s="2145" t="n"/>
      <c r="M179" s="2145" t="n"/>
      <c r="N179" s="2145" t="n"/>
      <c r="O179" s="2145" t="n"/>
      <c r="P179" s="2145" t="n"/>
      <c r="Q179" s="2145" t="n"/>
      <c r="R179" s="2145" t="n"/>
      <c r="S179" s="2145" t="n"/>
      <c r="T179" s="2145" t="n"/>
      <c r="U179" s="2145" t="n"/>
      <c r="V179" s="2145" t="n"/>
      <c r="W179" s="2145" t="n"/>
      <c r="X179" s="2145" t="n"/>
      <c r="Y179" s="2145" t="n"/>
      <c r="Z179" s="2145" t="n"/>
      <c r="AA179" s="2145" t="n"/>
      <c r="AB179" s="2145" t="n"/>
      <c r="AC179" s="2145" t="n"/>
      <c r="AD179" s="2145" t="n"/>
      <c r="AE179" s="2145" t="n"/>
      <c r="AF179" s="2145" t="n"/>
      <c r="AG179" s="2145" t="n"/>
      <c r="AH179" s="2145" t="n"/>
      <c r="AI179" s="2145" t="n"/>
      <c r="AJ179" s="2145" t="n"/>
      <c r="AK179" s="2145" t="n"/>
      <c r="AL179" s="2145" t="n"/>
      <c r="AM179" s="2145" t="n"/>
      <c r="AN179" s="2145" t="n"/>
      <c r="AO179" s="2145" t="n"/>
      <c r="AP179" s="2145" t="n"/>
      <c r="AQ179" s="2145" t="n"/>
      <c r="AR179" s="2145" t="n"/>
      <c r="AS179" s="2145" t="n"/>
      <c r="AT179" s="2145" t="n"/>
      <c r="AU179" s="2145" t="n"/>
      <c r="AV179" s="2145" t="n"/>
      <c r="AW179" s="2145" t="n"/>
      <c r="AX179" s="2145" t="n"/>
      <c r="AY179" s="2145" t="n"/>
      <c r="AZ179" s="2145" t="n"/>
      <c r="BA179" s="2145" t="n"/>
      <c r="BB179" s="2145" t="n"/>
      <c r="BC179" s="2145" t="n"/>
      <c r="BD179" s="2145" t="n"/>
      <c r="BE179" s="2145" t="n"/>
      <c r="BF179" s="2145" t="n"/>
      <c r="BG179" s="2145" t="n"/>
      <c r="BH179" s="2145" t="n"/>
      <c r="BI179" s="2145" t="n"/>
      <c r="BJ179" s="2145" t="n"/>
      <c r="BK179" s="2145" t="n"/>
      <c r="BL179" s="2145" t="n"/>
      <c r="BM179" s="2145" t="n"/>
      <c r="BN179" s="2145" t="n"/>
      <c r="BO179" s="2145" t="n"/>
      <c r="BP179" s="2146" t="inlineStr">
        <is>
          <t>1.10</t>
        </is>
      </c>
      <c r="BQ179" s="2145" t="n"/>
      <c r="BR179" s="2147" t="n"/>
      <c r="BS179" s="2" t="n"/>
      <c r="BT179" s="2" t="n"/>
      <c r="BU179" s="2" t="n"/>
      <c r="BV179" s="2" t="n"/>
    </row>
    <row r="180">
      <c r="A180" s="2143" t="inlineStr">
        <is>
          <t>БПК-11</t>
        </is>
      </c>
      <c r="B180" s="266" t="n"/>
      <c r="C180" s="266" t="n"/>
      <c r="D180" s="264" t="n"/>
      <c r="E180" s="2144" t="inlineStr">
        <is>
          <t>Осуществлять основные функции управления деятельностью организации, организовывать работу исполнителей с учетом социальной политики государства, использовать современные техники принятия управленческих решений, оценивать эффективность управления</t>
        </is>
      </c>
      <c r="F180" s="2145" t="n"/>
      <c r="G180" s="2145" t="n"/>
      <c r="H180" s="2145" t="n"/>
      <c r="I180" s="2145" t="n"/>
      <c r="J180" s="2145" t="n"/>
      <c r="K180" s="2145" t="n"/>
      <c r="L180" s="2145" t="n"/>
      <c r="M180" s="2145" t="n"/>
      <c r="N180" s="2145" t="n"/>
      <c r="O180" s="2145" t="n"/>
      <c r="P180" s="2145" t="n"/>
      <c r="Q180" s="2145" t="n"/>
      <c r="R180" s="2145" t="n"/>
      <c r="S180" s="2145" t="n"/>
      <c r="T180" s="2145" t="n"/>
      <c r="U180" s="2145" t="n"/>
      <c r="V180" s="2145" t="n"/>
      <c r="W180" s="2145" t="n"/>
      <c r="X180" s="2145" t="n"/>
      <c r="Y180" s="2145" t="n"/>
      <c r="Z180" s="2145" t="n"/>
      <c r="AA180" s="2145" t="n"/>
      <c r="AB180" s="2145" t="n"/>
      <c r="AC180" s="2145" t="n"/>
      <c r="AD180" s="2145" t="n"/>
      <c r="AE180" s="2145" t="n"/>
      <c r="AF180" s="2145" t="n"/>
      <c r="AG180" s="2145" t="n"/>
      <c r="AH180" s="2145" t="n"/>
      <c r="AI180" s="2145" t="n"/>
      <c r="AJ180" s="2145" t="n"/>
      <c r="AK180" s="2145" t="n"/>
      <c r="AL180" s="2145" t="n"/>
      <c r="AM180" s="2145" t="n"/>
      <c r="AN180" s="2145" t="n"/>
      <c r="AO180" s="2145" t="n"/>
      <c r="AP180" s="2145" t="n"/>
      <c r="AQ180" s="2145" t="n"/>
      <c r="AR180" s="2145" t="n"/>
      <c r="AS180" s="2145" t="n"/>
      <c r="AT180" s="2145" t="n"/>
      <c r="AU180" s="2145" t="n"/>
      <c r="AV180" s="2145" t="n"/>
      <c r="AW180" s="2145" t="n"/>
      <c r="AX180" s="2145" t="n"/>
      <c r="AY180" s="2145" t="n"/>
      <c r="AZ180" s="2145" t="n"/>
      <c r="BA180" s="2145" t="n"/>
      <c r="BB180" s="2145" t="n"/>
      <c r="BC180" s="2145" t="n"/>
      <c r="BD180" s="2145" t="n"/>
      <c r="BE180" s="2145" t="n"/>
      <c r="BF180" s="2145" t="n"/>
      <c r="BG180" s="2145" t="n"/>
      <c r="BH180" s="2145" t="n"/>
      <c r="BI180" s="2145" t="n"/>
      <c r="BJ180" s="2145" t="n"/>
      <c r="BK180" s="2145" t="n"/>
      <c r="BL180" s="2145" t="n"/>
      <c r="BM180" s="2145" t="n"/>
      <c r="BN180" s="2145" t="n"/>
      <c r="BO180" s="2145" t="n"/>
      <c r="BP180" s="2146" t="inlineStr">
        <is>
          <t>1.11.1, 1.11.2</t>
        </is>
      </c>
      <c r="BQ180" s="2145" t="n"/>
      <c r="BR180" s="2147" t="n"/>
      <c r="BS180" s="2" t="n"/>
      <c r="BT180" s="2" t="n"/>
      <c r="BU180" s="2" t="n"/>
      <c r="BV180" s="2" t="n"/>
    </row>
    <row r="181">
      <c r="A181" s="2143" t="inlineStr">
        <is>
          <t>БПК-12</t>
        </is>
      </c>
      <c r="B181" s="266" t="n"/>
      <c r="C181" s="266" t="n"/>
      <c r="D181" s="264" t="n"/>
      <c r="E181" s="2144" t="inlineStr">
        <is>
          <t>Оперировать основными понятиями современных концепций инноватики, осуществлять оценку влияния инновационного развития на экономический рост</t>
        </is>
      </c>
      <c r="F181" s="2145" t="n"/>
      <c r="G181" s="2145" t="n"/>
      <c r="H181" s="2145" t="n"/>
      <c r="I181" s="2145" t="n"/>
      <c r="J181" s="2145" t="n"/>
      <c r="K181" s="2145" t="n"/>
      <c r="L181" s="2145" t="n"/>
      <c r="M181" s="2145" t="n"/>
      <c r="N181" s="2145" t="n"/>
      <c r="O181" s="2145" t="n"/>
      <c r="P181" s="2145" t="n"/>
      <c r="Q181" s="2145" t="n"/>
      <c r="R181" s="2145" t="n"/>
      <c r="S181" s="2145" t="n"/>
      <c r="T181" s="2145" t="n"/>
      <c r="U181" s="2145" t="n"/>
      <c r="V181" s="2145" t="n"/>
      <c r="W181" s="2145" t="n"/>
      <c r="X181" s="2145" t="n"/>
      <c r="Y181" s="2145" t="n"/>
      <c r="Z181" s="2145" t="n"/>
      <c r="AA181" s="2145" t="n"/>
      <c r="AB181" s="2145" t="n"/>
      <c r="AC181" s="2145" t="n"/>
      <c r="AD181" s="2145" t="n"/>
      <c r="AE181" s="2145" t="n"/>
      <c r="AF181" s="2145" t="n"/>
      <c r="AG181" s="2145" t="n"/>
      <c r="AH181" s="2145" t="n"/>
      <c r="AI181" s="2145" t="n"/>
      <c r="AJ181" s="2145" t="n"/>
      <c r="AK181" s="2145" t="n"/>
      <c r="AL181" s="2145" t="n"/>
      <c r="AM181" s="2145" t="n"/>
      <c r="AN181" s="2145" t="n"/>
      <c r="AO181" s="2145" t="n"/>
      <c r="AP181" s="2145" t="n"/>
      <c r="AQ181" s="2145" t="n"/>
      <c r="AR181" s="2145" t="n"/>
      <c r="AS181" s="2145" t="n"/>
      <c r="AT181" s="2145" t="n"/>
      <c r="AU181" s="2145" t="n"/>
      <c r="AV181" s="2145" t="n"/>
      <c r="AW181" s="2145" t="n"/>
      <c r="AX181" s="2145" t="n"/>
      <c r="AY181" s="2145" t="n"/>
      <c r="AZ181" s="2145" t="n"/>
      <c r="BA181" s="2145" t="n"/>
      <c r="BB181" s="2145" t="n"/>
      <c r="BC181" s="2145" t="n"/>
      <c r="BD181" s="2145" t="n"/>
      <c r="BE181" s="2145" t="n"/>
      <c r="BF181" s="2145" t="n"/>
      <c r="BG181" s="2145" t="n"/>
      <c r="BH181" s="2145" t="n"/>
      <c r="BI181" s="2145" t="n"/>
      <c r="BJ181" s="2145" t="n"/>
      <c r="BK181" s="2145" t="n"/>
      <c r="BL181" s="2145" t="n"/>
      <c r="BM181" s="2145" t="n"/>
      <c r="BN181" s="2145" t="n"/>
      <c r="BO181" s="2145" t="n"/>
      <c r="BP181" s="2146" t="inlineStr">
        <is>
          <t>1.12.1</t>
        </is>
      </c>
      <c r="BQ181" s="2145" t="n"/>
      <c r="BR181" s="2147" t="n"/>
      <c r="BS181" s="2" t="n"/>
      <c r="BT181" s="2" t="n"/>
      <c r="BU181" s="2" t="n"/>
      <c r="BV181" s="2" t="n"/>
    </row>
    <row r="182">
      <c r="A182" s="2143" t="inlineStr">
        <is>
          <t>БПК-13</t>
        </is>
      </c>
      <c r="B182" s="266" t="n"/>
      <c r="C182" s="266" t="n"/>
      <c r="D182" s="264" t="n"/>
      <c r="E182" s="2144" t="inlineStr">
        <is>
          <t>Рассчитывать и анализировать затраты-доходы деятельности организации, продукта (услуги) в соответствии с требованиями потребителя, обосновывать инвестиционное управленческое решение, разрабатывать инвестиционные проекты и на их основе формировать и развивать конкурентные преимущества бизнеса</t>
        </is>
      </c>
      <c r="F182" s="2145" t="n"/>
      <c r="G182" s="2145" t="n"/>
      <c r="H182" s="2145" t="n"/>
      <c r="I182" s="2145" t="n"/>
      <c r="J182" s="2145" t="n"/>
      <c r="K182" s="2145" t="n"/>
      <c r="L182" s="2145" t="n"/>
      <c r="M182" s="2145" t="n"/>
      <c r="N182" s="2145" t="n"/>
      <c r="O182" s="2145" t="n"/>
      <c r="P182" s="2145" t="n"/>
      <c r="Q182" s="2145" t="n"/>
      <c r="R182" s="2145" t="n"/>
      <c r="S182" s="2145" t="n"/>
      <c r="T182" s="2145" t="n"/>
      <c r="U182" s="2145" t="n"/>
      <c r="V182" s="2145" t="n"/>
      <c r="W182" s="2145" t="n"/>
      <c r="X182" s="2145" t="n"/>
      <c r="Y182" s="2145" t="n"/>
      <c r="Z182" s="2145" t="n"/>
      <c r="AA182" s="2145" t="n"/>
      <c r="AB182" s="2145" t="n"/>
      <c r="AC182" s="2145" t="n"/>
      <c r="AD182" s="2145" t="n"/>
      <c r="AE182" s="2145" t="n"/>
      <c r="AF182" s="2145" t="n"/>
      <c r="AG182" s="2145" t="n"/>
      <c r="AH182" s="2145" t="n"/>
      <c r="AI182" s="2145" t="n"/>
      <c r="AJ182" s="2145" t="n"/>
      <c r="AK182" s="2145" t="n"/>
      <c r="AL182" s="2145" t="n"/>
      <c r="AM182" s="2145" t="n"/>
      <c r="AN182" s="2145" t="n"/>
      <c r="AO182" s="2145" t="n"/>
      <c r="AP182" s="2145" t="n"/>
      <c r="AQ182" s="2145" t="n"/>
      <c r="AR182" s="2145" t="n"/>
      <c r="AS182" s="2145" t="n"/>
      <c r="AT182" s="2145" t="n"/>
      <c r="AU182" s="2145" t="n"/>
      <c r="AV182" s="2145" t="n"/>
      <c r="AW182" s="2145" t="n"/>
      <c r="AX182" s="2145" t="n"/>
      <c r="AY182" s="2145" t="n"/>
      <c r="AZ182" s="2145" t="n"/>
      <c r="BA182" s="2145" t="n"/>
      <c r="BB182" s="2145" t="n"/>
      <c r="BC182" s="2145" t="n"/>
      <c r="BD182" s="2145" t="n"/>
      <c r="BE182" s="2145" t="n"/>
      <c r="BF182" s="2145" t="n"/>
      <c r="BG182" s="2145" t="n"/>
      <c r="BH182" s="2145" t="n"/>
      <c r="BI182" s="2145" t="n"/>
      <c r="BJ182" s="2145" t="n"/>
      <c r="BK182" s="2145" t="n"/>
      <c r="BL182" s="2145" t="n"/>
      <c r="BM182" s="2145" t="n"/>
      <c r="BN182" s="2145" t="n"/>
      <c r="BO182" s="2145" t="n"/>
      <c r="BP182" s="2146" t="inlineStr">
        <is>
          <t>1.12.2, 1.12.3</t>
        </is>
      </c>
      <c r="BQ182" s="2145" t="n"/>
      <c r="BR182" s="2147" t="n"/>
      <c r="BS182" s="2" t="n"/>
      <c r="BT182" s="2" t="n"/>
      <c r="BU182" s="2" t="n"/>
      <c r="BV182" s="2" t="n"/>
    </row>
    <row r="183">
      <c r="A183" s="2143" t="inlineStr">
        <is>
          <t>БПК-14</t>
        </is>
      </c>
      <c r="B183" s="266" t="n"/>
      <c r="C183" s="266" t="n"/>
      <c r="D183" s="264" t="n"/>
      <c r="E183" s="2144" t="inlineStr">
        <is>
          <t>Применять основные методы защиты населения от негативных факторов антропогенного, техногенного,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83" s="2145" t="n"/>
      <c r="G183" s="2145" t="n"/>
      <c r="H183" s="2145" t="n"/>
      <c r="I183" s="2145" t="n"/>
      <c r="J183" s="2145" t="n"/>
      <c r="K183" s="2145" t="n"/>
      <c r="L183" s="2145" t="n"/>
      <c r="M183" s="2145" t="n"/>
      <c r="N183" s="2145" t="n"/>
      <c r="O183" s="2145" t="n"/>
      <c r="P183" s="2145" t="n"/>
      <c r="Q183" s="2145" t="n"/>
      <c r="R183" s="2145" t="n"/>
      <c r="S183" s="2145" t="n"/>
      <c r="T183" s="2145" t="n"/>
      <c r="U183" s="2145" t="n"/>
      <c r="V183" s="2145" t="n"/>
      <c r="W183" s="2145" t="n"/>
      <c r="X183" s="2145" t="n"/>
      <c r="Y183" s="2145" t="n"/>
      <c r="Z183" s="2145" t="n"/>
      <c r="AA183" s="2145" t="n"/>
      <c r="AB183" s="2145" t="n"/>
      <c r="AC183" s="2145" t="n"/>
      <c r="AD183" s="2145" t="n"/>
      <c r="AE183" s="2145" t="n"/>
      <c r="AF183" s="2145" t="n"/>
      <c r="AG183" s="2145" t="n"/>
      <c r="AH183" s="2145" t="n"/>
      <c r="AI183" s="2145" t="n"/>
      <c r="AJ183" s="2145" t="n"/>
      <c r="AK183" s="2145" t="n"/>
      <c r="AL183" s="2145" t="n"/>
      <c r="AM183" s="2145" t="n"/>
      <c r="AN183" s="2145" t="n"/>
      <c r="AO183" s="2145" t="n"/>
      <c r="AP183" s="2145" t="n"/>
      <c r="AQ183" s="2145" t="n"/>
      <c r="AR183" s="2145" t="n"/>
      <c r="AS183" s="2145" t="n"/>
      <c r="AT183" s="2145" t="n"/>
      <c r="AU183" s="2145" t="n"/>
      <c r="AV183" s="2145" t="n"/>
      <c r="AW183" s="2145" t="n"/>
      <c r="AX183" s="2145" t="n"/>
      <c r="AY183" s="2145" t="n"/>
      <c r="AZ183" s="2145" t="n"/>
      <c r="BA183" s="2145" t="n"/>
      <c r="BB183" s="2145" t="n"/>
      <c r="BC183" s="2145" t="n"/>
      <c r="BD183" s="2145" t="n"/>
      <c r="BE183" s="2145" t="n"/>
      <c r="BF183" s="2145" t="n"/>
      <c r="BG183" s="2145" t="n"/>
      <c r="BH183" s="2145" t="n"/>
      <c r="BI183" s="2145" t="n"/>
      <c r="BJ183" s="2145" t="n"/>
      <c r="BK183" s="2145" t="n"/>
      <c r="BL183" s="2145" t="n"/>
      <c r="BM183" s="2145" t="n"/>
      <c r="BN183" s="2145" t="n"/>
      <c r="BO183" s="2145" t="n"/>
      <c r="BP183" s="2146" t="inlineStr">
        <is>
          <t>2.13.2</t>
        </is>
      </c>
      <c r="BQ183" s="2145" t="n"/>
      <c r="BR183" s="2147" t="n"/>
      <c r="BS183" s="2" t="n"/>
      <c r="BT183" s="2" t="n"/>
      <c r="BU183" s="2" t="n"/>
      <c r="BV183" s="2" t="n"/>
    </row>
    <row r="184">
      <c r="A184" s="655" t="inlineStr">
        <is>
          <t>Проректор по учебной работе</t>
        </is>
      </c>
      <c r="B184" s="655" t="n"/>
      <c r="C184" s="655" t="n"/>
      <c r="D184" s="655" t="n"/>
      <c r="E184" s="655" t="n"/>
      <c r="F184" s="655" t="n"/>
      <c r="G184" s="655" t="n"/>
      <c r="H184" s="655" t="n"/>
      <c r="I184" s="655" t="n"/>
      <c r="J184" s="655" t="n"/>
      <c r="K184" s="655" t="n"/>
      <c r="L184" s="655" t="n"/>
      <c r="M184" s="655" t="n"/>
      <c r="N184" s="655" t="n"/>
      <c r="O184" s="655" t="n"/>
      <c r="P184" s="655" t="n"/>
      <c r="Q184" s="655" t="n"/>
      <c r="R184" s="657" t="n"/>
      <c r="S184" s="657" t="n"/>
      <c r="T184" s="657" t="n"/>
      <c r="U184" s="657" t="n"/>
      <c r="V184" s="658" t="n"/>
      <c r="W184" s="655" t="n"/>
      <c r="X184" s="659" t="n"/>
      <c r="Y184" s="659" t="n"/>
      <c r="Z184" s="659" t="n"/>
      <c r="AA184" s="659" t="n"/>
      <c r="AB184" s="659" t="n"/>
      <c r="AC184" s="659" t="n"/>
      <c r="AD184" s="659" t="n"/>
      <c r="AE184" s="659" t="n"/>
      <c r="AF184" s="659" t="n"/>
      <c r="AG184" s="655" t="inlineStr">
        <is>
          <t>А.А.Сакович</t>
        </is>
      </c>
      <c r="AH184" s="657" t="n"/>
      <c r="AI184" s="656" t="n"/>
      <c r="AJ184" s="655" t="n"/>
      <c r="AK184" s="655" t="n"/>
      <c r="AL184" s="2149" t="n"/>
      <c r="AM184" s="2150" t="n"/>
      <c r="AN184" s="2149" t="n"/>
      <c r="AO184" s="2149" t="n"/>
      <c r="AP184" s="2150" t="n"/>
      <c r="AQ184" s="2150" t="n"/>
      <c r="AR184" s="2150" t="n"/>
      <c r="AS184" s="2150" t="n"/>
      <c r="AT184" s="2150" t="n"/>
      <c r="AU184" s="2150" t="n"/>
      <c r="AV184" s="2150" t="n"/>
      <c r="AW184" s="2150" t="n"/>
      <c r="AX184" s="2150" t="n"/>
      <c r="AY184" s="655" t="n"/>
      <c r="AZ184" s="655" t="n"/>
      <c r="BA184" s="655" t="n"/>
      <c r="BB184" s="655" t="n"/>
      <c r="BC184" s="655" t="n"/>
      <c r="BD184" s="655" t="n"/>
      <c r="BE184" s="655" t="n"/>
      <c r="BF184" s="655" t="n"/>
      <c r="BG184" s="655" t="n"/>
      <c r="BH184" s="655" t="n"/>
      <c r="BI184" s="655" t="n"/>
      <c r="BJ184" s="655" t="n"/>
      <c r="BK184" s="655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</row>
    <row r="185">
      <c r="A185" s="655" t="n"/>
      <c r="B185" s="655" t="n"/>
      <c r="C185" s="655" t="n"/>
      <c r="D185" s="655" t="n"/>
      <c r="E185" s="655" t="n"/>
      <c r="F185" s="655" t="n"/>
      <c r="G185" s="655" t="n"/>
      <c r="H185" s="655" t="n"/>
      <c r="I185" s="655" t="n"/>
      <c r="J185" s="655" t="n"/>
      <c r="K185" s="655" t="n"/>
      <c r="L185" s="655" t="n"/>
      <c r="M185" s="655" t="n"/>
      <c r="N185" s="655" t="n"/>
      <c r="O185" s="655" t="n"/>
      <c r="P185" s="655" t="n"/>
      <c r="Q185" s="655" t="n"/>
      <c r="R185" s="657" t="n"/>
      <c r="S185" s="657" t="n"/>
      <c r="T185" s="657" t="n"/>
      <c r="U185" s="657" t="n"/>
      <c r="V185" s="657" t="n"/>
      <c r="W185" s="660" t="n"/>
      <c r="X185" s="659" t="n"/>
      <c r="Y185" s="659" t="n"/>
      <c r="Z185" s="659" t="n"/>
      <c r="AA185" s="659" t="n"/>
      <c r="AB185" s="661" t="n">
        <v>2023</v>
      </c>
      <c r="AC185" s="662" t="n"/>
      <c r="AD185" s="657" t="n"/>
      <c r="AE185" s="657" t="n"/>
      <c r="AF185" s="657" t="n"/>
      <c r="AG185" s="655" t="n"/>
      <c r="AH185" s="655" t="n"/>
      <c r="AI185" s="655" t="n"/>
      <c r="AJ185" s="657" t="n"/>
      <c r="AK185" s="657" t="n"/>
      <c r="AL185" s="2149" t="n"/>
      <c r="AM185" s="2149" t="n"/>
      <c r="AN185" s="2149" t="n"/>
      <c r="AO185" s="2149" t="n"/>
      <c r="AP185" s="2150" t="n"/>
      <c r="AQ185" s="2150" t="n"/>
      <c r="AR185" s="2150" t="n"/>
      <c r="AS185" s="2150" t="n"/>
      <c r="AT185" s="2150" t="n"/>
      <c r="AU185" s="2150" t="n"/>
      <c r="AV185" s="2150" t="n"/>
      <c r="AW185" s="2150" t="n"/>
      <c r="AX185" s="2150" t="n"/>
      <c r="AY185" s="655" t="n"/>
      <c r="AZ185" s="655" t="n"/>
      <c r="BA185" s="655" t="n"/>
      <c r="BB185" s="655" t="n"/>
      <c r="BC185" s="655" t="n"/>
      <c r="BD185" s="655" t="n"/>
      <c r="BE185" s="655" t="n"/>
      <c r="BF185" s="655" t="n"/>
      <c r="BG185" s="655" t="n"/>
      <c r="BH185" s="655" t="n"/>
      <c r="BI185" s="655" t="n"/>
      <c r="BJ185" s="655" t="n"/>
      <c r="BK185" s="655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</row>
    <row r="186">
      <c r="A186" s="655" t="n"/>
      <c r="B186" s="655" t="n"/>
      <c r="C186" s="655" t="n"/>
      <c r="D186" s="655" t="n"/>
      <c r="E186" s="655" t="n"/>
      <c r="F186" s="655" t="n"/>
      <c r="G186" s="655" t="n"/>
      <c r="H186" s="655" t="n"/>
      <c r="I186" s="655" t="n"/>
      <c r="J186" s="655" t="n"/>
      <c r="K186" s="655" t="n"/>
      <c r="L186" s="655" t="n"/>
      <c r="M186" s="655" t="n"/>
      <c r="N186" s="655" t="n"/>
      <c r="O186" s="655" t="n"/>
      <c r="P186" s="655" t="n"/>
      <c r="Q186" s="655" t="n"/>
      <c r="R186" s="655" t="n"/>
      <c r="S186" s="655" t="n"/>
      <c r="T186" s="655" t="n"/>
      <c r="U186" s="655" t="n"/>
      <c r="V186" s="655" t="n"/>
      <c r="W186" s="655" t="n"/>
      <c r="X186" s="655" t="n"/>
      <c r="Y186" s="655" t="n"/>
      <c r="Z186" s="655" t="n"/>
      <c r="AA186" s="655" t="n"/>
      <c r="AB186" s="655" t="n"/>
      <c r="AC186" s="655" t="n"/>
      <c r="AD186" s="655" t="n"/>
      <c r="AE186" s="655" t="n"/>
      <c r="AF186" s="655" t="n"/>
      <c r="AG186" s="655" t="n"/>
      <c r="AH186" s="655" t="n"/>
      <c r="AI186" s="655" t="n"/>
      <c r="AJ186" s="665" t="n"/>
      <c r="AK186" s="665" t="n"/>
      <c r="AL186" s="2151" t="n"/>
      <c r="AM186" s="2151" t="n"/>
      <c r="AN186" s="2151" t="n"/>
      <c r="AO186" s="2151" t="n"/>
      <c r="AP186" s="2150" t="n"/>
      <c r="AQ186" s="2150" t="n"/>
      <c r="AR186" s="2150" t="n"/>
      <c r="AS186" s="2150" t="n"/>
      <c r="AT186" s="2150" t="n"/>
      <c r="AU186" s="2150" t="n"/>
      <c r="AV186" s="2150" t="n"/>
      <c r="AW186" s="2150" t="n"/>
      <c r="AX186" s="2150" t="n"/>
      <c r="AY186" s="655" t="n"/>
      <c r="AZ186" s="655" t="n"/>
      <c r="BA186" s="655" t="n"/>
      <c r="BB186" s="655" t="n"/>
      <c r="BC186" s="655" t="n"/>
      <c r="BD186" s="655" t="n"/>
      <c r="BE186" s="655" t="n"/>
      <c r="BF186" s="655" t="n"/>
      <c r="BG186" s="655" t="n"/>
      <c r="BH186" s="655" t="n"/>
      <c r="BI186" s="655" t="n"/>
      <c r="BJ186" s="655" t="n"/>
      <c r="BK186" s="655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</row>
    <row r="187">
      <c r="A187" s="666" t="inlineStr">
        <is>
          <t>Декан факультета заочного образования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655" t="n"/>
      <c r="V187" s="659" t="n"/>
      <c r="W187" s="655" t="n"/>
      <c r="X187" s="659" t="n"/>
      <c r="Y187" s="659" t="n"/>
      <c r="Z187" s="659" t="n"/>
      <c r="AA187" s="659" t="n"/>
      <c r="AB187" s="659" t="n"/>
      <c r="AC187" s="659" t="n"/>
      <c r="AD187" s="659" t="n"/>
      <c r="AE187" s="659" t="n"/>
      <c r="AF187" s="659" t="n"/>
      <c r="AG187" s="666" t="inlineStr">
        <is>
          <t>С.А.Прохорчик</t>
        </is>
      </c>
      <c r="AH187" s="2" t="n"/>
      <c r="AI187" s="2" t="n"/>
      <c r="AJ187" s="2" t="n"/>
      <c r="AK187" s="2" t="n"/>
      <c r="AL187" s="2" t="n"/>
      <c r="AM187" s="2" t="n"/>
      <c r="AN187" s="2152" t="n"/>
      <c r="AO187" s="2152" t="n"/>
      <c r="AP187" s="2152" t="n"/>
      <c r="AQ187" s="2152" t="n"/>
      <c r="AR187" s="2152" t="n"/>
      <c r="AS187" s="2152" t="n"/>
      <c r="AT187" s="2152" t="n"/>
      <c r="AU187" s="2152" t="n"/>
      <c r="AV187" s="2152" t="n"/>
      <c r="AW187" s="2152" t="n"/>
      <c r="AX187" s="2152" t="n"/>
      <c r="AY187" s="2132" t="n"/>
      <c r="AZ187" s="2132" t="n"/>
      <c r="BA187" s="2132" t="n"/>
      <c r="BB187" s="2132" t="n"/>
      <c r="BC187" s="2132" t="n"/>
      <c r="BD187" s="2132" t="n"/>
      <c r="BE187" s="2132" t="n"/>
      <c r="BF187" s="2132" t="n"/>
      <c r="BG187" s="2132" t="n"/>
      <c r="BH187" s="2132" t="n"/>
      <c r="BI187" s="2132" t="n"/>
      <c r="BJ187" s="2132" t="n"/>
      <c r="BK187" s="213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</row>
    <row r="188">
      <c r="A188" s="655" t="n"/>
      <c r="B188" s="2153" t="n"/>
      <c r="C188" s="655" t="n"/>
      <c r="D188" s="655" t="n"/>
      <c r="E188" s="655" t="n"/>
      <c r="F188" s="655" t="n"/>
      <c r="G188" s="655" t="n"/>
      <c r="H188" s="655" t="n"/>
      <c r="I188" s="655" t="n"/>
      <c r="J188" s="655" t="n"/>
      <c r="K188" s="655" t="n"/>
      <c r="L188" s="655" t="n"/>
      <c r="M188" s="655" t="n"/>
      <c r="N188" s="655" t="n"/>
      <c r="O188" s="655" t="n"/>
      <c r="P188" s="655" t="n"/>
      <c r="Q188" s="655" t="n"/>
      <c r="R188" s="655" t="n"/>
      <c r="S188" s="655" t="n"/>
      <c r="T188" s="655" t="n"/>
      <c r="U188" s="655" t="n"/>
      <c r="V188" s="655" t="n"/>
      <c r="W188" s="664" t="n"/>
      <c r="X188" s="659" t="n"/>
      <c r="Y188" s="659" t="n"/>
      <c r="Z188" s="659" t="n"/>
      <c r="AA188" s="659" t="n"/>
      <c r="AB188" s="141" t="n">
        <v>2023</v>
      </c>
      <c r="AC188" s="2" t="n"/>
      <c r="AD188" s="141" t="n"/>
      <c r="AE188" s="2" t="n"/>
      <c r="AF188" s="655" t="n"/>
      <c r="AG188" s="655" t="n"/>
      <c r="AH188" s="655" t="n"/>
      <c r="AI188" s="655" t="n"/>
      <c r="AJ188" s="655" t="n"/>
      <c r="AK188" s="655" t="n"/>
      <c r="AL188" s="2152" t="n"/>
      <c r="AM188" s="2152" t="n"/>
      <c r="AN188" s="2152" t="n"/>
      <c r="AO188" s="2152" t="n"/>
      <c r="AP188" s="2152" t="n"/>
      <c r="AQ188" s="2152" t="n"/>
      <c r="AR188" s="2152" t="n"/>
      <c r="AS188" s="2152" t="n"/>
      <c r="AT188" s="2152" t="n"/>
      <c r="AU188" s="2152" t="n"/>
      <c r="AV188" s="2152" t="n"/>
      <c r="AW188" s="2152" t="n"/>
      <c r="AX188" s="2152" t="n"/>
      <c r="AY188" s="2132" t="n"/>
      <c r="AZ188" s="2132" t="n"/>
      <c r="BA188" s="2132" t="n"/>
      <c r="BB188" s="2132" t="n"/>
      <c r="BC188" s="2132" t="n"/>
      <c r="BD188" s="2132" t="n"/>
      <c r="BE188" s="2132" t="n"/>
      <c r="BF188" s="2132" t="n"/>
      <c r="BG188" s="2132" t="n"/>
      <c r="BH188" s="2132" t="n"/>
      <c r="BI188" s="2132" t="n"/>
      <c r="BJ188" s="2132" t="n"/>
      <c r="BK188" s="213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</row>
    <row r="189">
      <c r="A189" s="655" t="n"/>
      <c r="B189" s="655" t="n"/>
      <c r="C189" s="655" t="n"/>
      <c r="D189" s="655" t="n"/>
      <c r="E189" s="655" t="n"/>
      <c r="F189" s="655" t="n"/>
      <c r="G189" s="655" t="n"/>
      <c r="H189" s="655" t="n"/>
      <c r="I189" s="655" t="n"/>
      <c r="J189" s="655" t="n"/>
      <c r="K189" s="655" t="n"/>
      <c r="L189" s="655" t="n"/>
      <c r="M189" s="655" t="n"/>
      <c r="N189" s="655" t="n"/>
      <c r="O189" s="655" t="n"/>
      <c r="P189" s="655" t="n"/>
      <c r="Q189" s="655" t="n"/>
      <c r="R189" s="655" t="n"/>
      <c r="S189" s="655" t="n"/>
      <c r="T189" s="655" t="n"/>
      <c r="U189" s="655" t="n"/>
      <c r="V189" s="655" t="n"/>
      <c r="W189" s="664" t="n"/>
      <c r="X189" s="655" t="n"/>
      <c r="Y189" s="655" t="n"/>
      <c r="Z189" s="655" t="n"/>
      <c r="AA189" s="655" t="n"/>
      <c r="AB189" s="655" t="n"/>
      <c r="AC189" s="655" t="n"/>
      <c r="AD189" s="655" t="n"/>
      <c r="AE189" s="655" t="n"/>
      <c r="AF189" s="655" t="n"/>
      <c r="AG189" s="655" t="n"/>
      <c r="AH189" s="655" t="n"/>
      <c r="AI189" s="655" t="n"/>
      <c r="AJ189" s="655" t="n"/>
      <c r="AK189" s="655" t="n"/>
      <c r="AL189" s="2152" t="n"/>
      <c r="AM189" s="2152" t="n"/>
      <c r="AN189" s="2152" t="n"/>
      <c r="AO189" s="2152" t="n"/>
      <c r="AP189" s="2152" t="n"/>
      <c r="AQ189" s="2152" t="n"/>
      <c r="AR189" s="2152" t="n"/>
      <c r="AS189" s="2152" t="n"/>
      <c r="AT189" s="2152" t="n"/>
      <c r="AU189" s="2152" t="n"/>
      <c r="AV189" s="2152" t="n"/>
      <c r="AW189" s="2152" t="n"/>
      <c r="AX189" s="2152" t="n"/>
      <c r="AY189" s="2132" t="n"/>
      <c r="AZ189" s="2132" t="n"/>
      <c r="BA189" s="2132" t="n"/>
      <c r="BB189" s="2132" t="n"/>
      <c r="BC189" s="2132" t="n"/>
      <c r="BD189" s="2132" t="n"/>
      <c r="BE189" s="2132" t="n"/>
      <c r="BF189" s="2132" t="n"/>
      <c r="BG189" s="2132" t="n"/>
      <c r="BH189" s="2132" t="n"/>
      <c r="BI189" s="2132" t="n"/>
      <c r="BJ189" s="2132" t="n"/>
      <c r="BK189" s="213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</row>
    <row r="190">
      <c r="A190" s="655" t="inlineStr">
        <is>
          <t>Заведующий кафедрой экономики и управления на предприятиях</t>
        </is>
      </c>
      <c r="B190" s="655" t="n"/>
      <c r="C190" s="655" t="n"/>
      <c r="D190" s="655" t="n"/>
      <c r="E190" s="655" t="n"/>
      <c r="F190" s="655" t="n"/>
      <c r="G190" s="655" t="n"/>
      <c r="H190" s="655" t="n"/>
      <c r="I190" s="655" t="n"/>
      <c r="J190" s="655" t="n"/>
      <c r="K190" s="655" t="n"/>
      <c r="L190" s="655" t="n"/>
      <c r="M190" s="655" t="n"/>
      <c r="N190" s="655" t="n"/>
      <c r="O190" s="655" t="n"/>
      <c r="P190" s="655" t="n"/>
      <c r="Q190" s="655" t="n"/>
      <c r="R190" s="655" t="n"/>
      <c r="S190" s="655" t="n"/>
      <c r="T190" s="655" t="n"/>
      <c r="U190" s="655" t="n"/>
      <c r="V190" s="659" t="n"/>
      <c r="W190" s="659" t="n"/>
      <c r="X190" s="659" t="n"/>
      <c r="Y190" s="659" t="n"/>
      <c r="Z190" s="659" t="n"/>
      <c r="AA190" s="659" t="n"/>
      <c r="AB190" s="659" t="n"/>
      <c r="AC190" s="659" t="n"/>
      <c r="AD190" s="659" t="n"/>
      <c r="AE190" s="659" t="n"/>
      <c r="AF190" s="659" t="n"/>
      <c r="AG190" s="655" t="inlineStr">
        <is>
          <t>А.В.Ледницкий</t>
        </is>
      </c>
      <c r="AH190" s="655" t="n"/>
      <c r="AI190" s="655" t="n"/>
      <c r="AJ190" s="655" t="n"/>
      <c r="AK190" s="655" t="n"/>
      <c r="AL190" s="2152" t="n"/>
      <c r="AM190" s="2152" t="n"/>
      <c r="AN190" s="2152" t="n"/>
      <c r="AO190" s="2152" t="n"/>
      <c r="AP190" s="2152" t="n"/>
      <c r="AQ190" s="2152" t="n"/>
      <c r="AR190" s="2152" t="n"/>
      <c r="AS190" s="2152" t="n"/>
      <c r="AT190" s="2152" t="n"/>
      <c r="AU190" s="2152" t="n"/>
      <c r="AV190" s="2152" t="n"/>
      <c r="AW190" s="2152" t="n"/>
      <c r="AX190" s="2152" t="n"/>
      <c r="AY190" s="2132" t="n"/>
      <c r="AZ190" s="2132" t="n"/>
      <c r="BA190" s="2132" t="n"/>
      <c r="BB190" s="2132" t="n"/>
      <c r="BC190" s="2132" t="n"/>
      <c r="BD190" s="2132" t="n"/>
      <c r="BE190" s="2132" t="n"/>
      <c r="BF190" s="2132" t="n"/>
      <c r="BG190" s="2132" t="n"/>
      <c r="BH190" s="2132" t="n"/>
      <c r="BI190" s="2132" t="n"/>
      <c r="BJ190" s="2132" t="n"/>
      <c r="BK190" s="213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</row>
    <row r="191">
      <c r="A191" s="655" t="n"/>
      <c r="B191" s="2153" t="n"/>
      <c r="C191" s="655" t="n"/>
      <c r="D191" s="655" t="n"/>
      <c r="E191" s="655" t="n"/>
      <c r="F191" s="655" t="n"/>
      <c r="G191" s="655" t="n"/>
      <c r="H191" s="655" t="n"/>
      <c r="I191" s="655" t="n"/>
      <c r="J191" s="655" t="n"/>
      <c r="K191" s="655" t="n"/>
      <c r="L191" s="655" t="n"/>
      <c r="M191" s="655" t="n"/>
      <c r="N191" s="655" t="n"/>
      <c r="O191" s="655" t="n"/>
      <c r="P191" s="655" t="n"/>
      <c r="Q191" s="655" t="n"/>
      <c r="R191" s="655" t="n"/>
      <c r="S191" s="655" t="n"/>
      <c r="T191" s="655" t="n"/>
      <c r="U191" s="655" t="n"/>
      <c r="V191" s="655" t="n"/>
      <c r="W191" s="655" t="n"/>
      <c r="X191" s="659" t="n"/>
      <c r="Y191" s="659" t="n"/>
      <c r="Z191" s="659" t="n"/>
      <c r="AA191" s="659" t="n"/>
      <c r="AB191" s="141" t="n">
        <v>2023</v>
      </c>
      <c r="AC191" s="2" t="n"/>
      <c r="AD191" s="141" t="n"/>
      <c r="AE191" s="2" t="n"/>
      <c r="AF191" s="655" t="n"/>
      <c r="AG191" s="655" t="n"/>
      <c r="AH191" s="655" t="n"/>
      <c r="AI191" s="655" t="n"/>
      <c r="AJ191" s="655" t="n"/>
      <c r="AK191" s="655" t="n"/>
      <c r="AL191" s="2152" t="n"/>
      <c r="AM191" s="2152" t="n"/>
      <c r="AN191" s="2152" t="n"/>
      <c r="AO191" s="2152" t="n"/>
      <c r="AP191" s="2152" t="n"/>
      <c r="AQ191" s="2152" t="n"/>
      <c r="AR191" s="2152" t="n"/>
      <c r="AS191" s="2152" t="n"/>
      <c r="AT191" s="2152" t="n"/>
      <c r="AU191" s="2152" t="n"/>
      <c r="AV191" s="2152" t="n"/>
      <c r="AW191" s="2152" t="n"/>
      <c r="AX191" s="2152" t="n"/>
      <c r="AY191" s="2132" t="n"/>
      <c r="AZ191" s="2132" t="n"/>
      <c r="BA191" s="2132" t="n"/>
      <c r="BB191" s="2132" t="n"/>
      <c r="BC191" s="2132" t="n"/>
      <c r="BD191" s="2132" t="n"/>
      <c r="BE191" s="2132" t="n"/>
      <c r="BF191" s="2132" t="n"/>
      <c r="BG191" s="2132" t="n"/>
      <c r="BH191" s="2132" t="n"/>
      <c r="BI191" s="2132" t="n"/>
      <c r="BJ191" s="2132" t="n"/>
      <c r="BK191" s="213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</row>
    <row r="192">
      <c r="A192" s="655" t="n"/>
      <c r="B192" s="37" t="n"/>
      <c r="C192" s="37" t="n"/>
      <c r="D192" s="11" t="n"/>
      <c r="E192" s="11" t="n"/>
      <c r="F192" s="11" t="n"/>
      <c r="G192" s="11" t="n"/>
      <c r="H192" s="11" t="n"/>
      <c r="I192" s="11" t="n"/>
      <c r="J192" s="11" t="n"/>
      <c r="K192" s="11" t="n"/>
      <c r="L192" s="11" t="n"/>
      <c r="M192" s="11" t="n"/>
      <c r="N192" s="11" t="n"/>
      <c r="O192" s="11" t="n"/>
      <c r="P192" s="11" t="n"/>
      <c r="Q192" s="11" t="n"/>
      <c r="R192" s="11" t="n"/>
      <c r="S192" s="11" t="n"/>
      <c r="T192" s="11" t="n"/>
      <c r="U192" s="11" t="n"/>
      <c r="V192" s="11" t="n"/>
      <c r="W192" s="1463" t="n"/>
      <c r="X192" s="11" t="n"/>
      <c r="Y192" s="11" t="n"/>
      <c r="Z192" s="11" t="n"/>
      <c r="AA192" s="11" t="n"/>
      <c r="AB192" s="11" t="n"/>
      <c r="AC192" s="11" t="n"/>
      <c r="AD192" s="11" t="n"/>
      <c r="AE192" s="11" t="n"/>
      <c r="AF192" s="11" t="n"/>
      <c r="AG192" s="11" t="n"/>
      <c r="AH192" s="11" t="n"/>
      <c r="AI192" s="11" t="n"/>
      <c r="AJ192" s="1456" t="n"/>
      <c r="AK192" s="1456" t="n"/>
      <c r="AL192" s="1471" t="n"/>
      <c r="AM192" s="1471" t="n"/>
      <c r="AN192" s="1471" t="n"/>
      <c r="AO192" s="1471" t="n"/>
      <c r="AP192" s="1471" t="n"/>
      <c r="AQ192" s="1471" t="n"/>
      <c r="AR192" s="1471" t="n"/>
      <c r="AS192" s="1471" t="n"/>
      <c r="AT192" s="1471" t="n"/>
      <c r="AU192" s="1471" t="n"/>
      <c r="AV192" s="1471" t="n"/>
      <c r="AW192" s="1471" t="n"/>
      <c r="AX192" s="1471" t="n"/>
      <c r="AY192" s="1456" t="n"/>
      <c r="AZ192" s="1456" t="n"/>
      <c r="BA192" s="1456" t="n"/>
      <c r="BB192" s="1456" t="n"/>
      <c r="BC192" s="1456" t="n"/>
      <c r="BD192" s="1456" t="n"/>
      <c r="BE192" s="1456" t="n"/>
      <c r="BF192" s="1456" t="n"/>
      <c r="BG192" s="1456" t="n"/>
      <c r="BH192" s="1481" t="n"/>
      <c r="BI192" s="1477" t="n"/>
      <c r="BJ192" s="1477" t="n"/>
      <c r="BK192" s="1481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</row>
    <row r="193">
      <c r="A193" s="657" t="inlineStr">
        <is>
          <t>Рекомендован к утверждению научно-методическим советом БГТУ, протокол № 6  от  28.04.2023</t>
        </is>
      </c>
      <c r="B193" s="37" t="n"/>
      <c r="C193" s="37" t="n"/>
      <c r="D193" s="11" t="n"/>
      <c r="E193" s="11" t="n"/>
      <c r="F193" s="11" t="n"/>
      <c r="G193" s="11" t="n"/>
      <c r="H193" s="11" t="n"/>
      <c r="I193" s="11" t="n"/>
      <c r="J193" s="11" t="n"/>
      <c r="K193" s="11" t="n"/>
      <c r="L193" s="11" t="n"/>
      <c r="M193" s="11" t="n"/>
      <c r="N193" s="11" t="n"/>
      <c r="O193" s="11" t="n"/>
      <c r="P193" s="11" t="n"/>
      <c r="Q193" s="11" t="n"/>
      <c r="R193" s="16" t="n"/>
      <c r="S193" s="16" t="n"/>
      <c r="T193" s="16" t="n"/>
      <c r="U193" s="11" t="n"/>
      <c r="V193" s="11" t="n"/>
      <c r="W193" s="11" t="n"/>
      <c r="X193" s="11" t="n"/>
      <c r="Y193" s="11" t="n"/>
      <c r="Z193" s="11" t="n"/>
      <c r="AA193" s="11" t="n"/>
      <c r="AB193" s="11" t="n"/>
      <c r="AC193" s="11" t="n"/>
      <c r="AD193" s="11" t="n"/>
      <c r="AE193" s="11" t="n"/>
      <c r="AF193" s="11" t="n"/>
      <c r="AG193" s="11" t="n"/>
      <c r="AH193" s="11" t="n"/>
      <c r="AI193" s="11" t="n"/>
      <c r="AJ193" s="1456" t="n"/>
      <c r="AK193" s="1456" t="n"/>
      <c r="AL193" s="1471" t="n"/>
      <c r="AM193" s="1471" t="n"/>
      <c r="AN193" s="1471" t="n"/>
      <c r="AO193" s="1471" t="n"/>
      <c r="AP193" s="1471" t="n"/>
      <c r="AQ193" s="1471" t="n"/>
      <c r="AR193" s="1471" t="n"/>
      <c r="AS193" s="1471" t="n"/>
      <c r="AT193" s="1471" t="n"/>
      <c r="AU193" s="1471" t="n"/>
      <c r="AV193" s="1471" t="n"/>
      <c r="AW193" s="1471" t="n"/>
      <c r="AX193" s="1471" t="n"/>
      <c r="AY193" s="1456" t="n"/>
      <c r="AZ193" s="1456" t="n"/>
      <c r="BA193" s="1456" t="n"/>
      <c r="BB193" s="1456" t="n"/>
      <c r="BC193" s="1456" t="n"/>
      <c r="BD193" s="1456" t="n"/>
      <c r="BE193" s="1456" t="n"/>
      <c r="BF193" s="1456" t="n"/>
      <c r="BG193" s="1456" t="n"/>
      <c r="BH193" s="1481" t="n"/>
      <c r="BI193" s="1477" t="n"/>
      <c r="BJ193" s="1477" t="n"/>
      <c r="BK193" s="1481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</row>
    <row r="194">
      <c r="A194" s="6" t="inlineStr">
        <is>
          <t>Продолжение учебного плана по специальности 6-05-0311-02 Экономика и управление, регистрационный № 05-031-002/уч.</t>
        </is>
      </c>
      <c r="B194" s="37" t="n"/>
      <c r="C194" s="37" t="n"/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7" t="n"/>
      <c r="AI194" s="37" t="n"/>
      <c r="AJ194" s="37" t="n"/>
      <c r="AK194" s="37" t="n"/>
      <c r="AL194" s="1438" t="n"/>
      <c r="AM194" s="1438" t="n"/>
      <c r="AN194" s="1438" t="n"/>
      <c r="AO194" s="1438" t="n"/>
      <c r="AP194" s="1438" t="n"/>
      <c r="AQ194" s="1438" t="n"/>
      <c r="AR194" s="1438" t="n"/>
      <c r="AS194" s="1438" t="n"/>
      <c r="AT194" s="1438" t="n"/>
      <c r="AU194" s="1438" t="n"/>
      <c r="AV194" s="1438" t="n"/>
      <c r="AW194" s="1438" t="n"/>
      <c r="AX194" s="1438" t="n"/>
      <c r="AY194" s="37" t="n"/>
      <c r="AZ194" s="37" t="n"/>
      <c r="BA194" s="37" t="n"/>
      <c r="BB194" s="37" t="n"/>
      <c r="BC194" s="37" t="n"/>
      <c r="BD194" s="37" t="n"/>
      <c r="BE194" s="37" t="n"/>
      <c r="BF194" s="37" t="n"/>
      <c r="BG194" s="37" t="n"/>
      <c r="BH194" s="37" t="n"/>
      <c r="BI194" s="37" t="n"/>
      <c r="BJ194" s="37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</row>
    <row r="195">
      <c r="A195" s="2133" t="inlineStr">
        <is>
          <t>Код компетенции</t>
        </is>
      </c>
      <c r="B195" s="814" t="n"/>
      <c r="C195" s="814" t="n"/>
      <c r="D195" s="2134" t="n"/>
      <c r="E195" s="2135" t="inlineStr">
        <is>
          <t>Наименование компетенции</t>
        </is>
      </c>
      <c r="F195" s="814" t="n"/>
      <c r="G195" s="814" t="n"/>
      <c r="H195" s="814" t="n"/>
      <c r="I195" s="814" t="n"/>
      <c r="J195" s="814" t="n"/>
      <c r="K195" s="814" t="n"/>
      <c r="L195" s="814" t="n"/>
      <c r="M195" s="814" t="n"/>
      <c r="N195" s="814" t="n"/>
      <c r="O195" s="814" t="n"/>
      <c r="P195" s="814" t="n"/>
      <c r="Q195" s="814" t="n"/>
      <c r="R195" s="814" t="n"/>
      <c r="S195" s="814" t="n"/>
      <c r="T195" s="814" t="n"/>
      <c r="U195" s="814" t="n"/>
      <c r="V195" s="814" t="n"/>
      <c r="W195" s="814" t="n"/>
      <c r="X195" s="814" t="n"/>
      <c r="Y195" s="814" t="n"/>
      <c r="Z195" s="814" t="n"/>
      <c r="AA195" s="814" t="n"/>
      <c r="AB195" s="814" t="n"/>
      <c r="AC195" s="814" t="n"/>
      <c r="AD195" s="814" t="n"/>
      <c r="AE195" s="814" t="n"/>
      <c r="AF195" s="814" t="n"/>
      <c r="AG195" s="814" t="n"/>
      <c r="AH195" s="814" t="n"/>
      <c r="AI195" s="814" t="n"/>
      <c r="AJ195" s="814" t="n"/>
      <c r="AK195" s="814" t="n"/>
      <c r="AL195" s="814" t="n"/>
      <c r="AM195" s="814" t="n"/>
      <c r="AN195" s="814" t="n"/>
      <c r="AO195" s="814" t="n"/>
      <c r="AP195" s="814" t="n"/>
      <c r="AQ195" s="814" t="n"/>
      <c r="AR195" s="814" t="n"/>
      <c r="AS195" s="814" t="n"/>
      <c r="AT195" s="814" t="n"/>
      <c r="AU195" s="814" t="n"/>
      <c r="AV195" s="814" t="n"/>
      <c r="AW195" s="814" t="n"/>
      <c r="AX195" s="814" t="n"/>
      <c r="AY195" s="814" t="n"/>
      <c r="AZ195" s="814" t="n"/>
      <c r="BA195" s="814" t="n"/>
      <c r="BB195" s="814" t="n"/>
      <c r="BC195" s="814" t="n"/>
      <c r="BD195" s="814" t="n"/>
      <c r="BE195" s="814" t="n"/>
      <c r="BF195" s="814" t="n"/>
      <c r="BG195" s="814" t="n"/>
      <c r="BH195" s="814" t="n"/>
      <c r="BI195" s="814" t="n"/>
      <c r="BJ195" s="814" t="n"/>
      <c r="BK195" s="814" t="n"/>
      <c r="BL195" s="814" t="n"/>
      <c r="BM195" s="814" t="n"/>
      <c r="BN195" s="814" t="n"/>
      <c r="BO195" s="814" t="n"/>
      <c r="BP195" s="2136" t="inlineStr">
        <is>
          <t>Код модуля, учебной дисциплины</t>
        </is>
      </c>
      <c r="BQ195" s="814" t="n"/>
      <c r="BR195" s="2137" t="n"/>
      <c r="BS195" s="2" t="n"/>
      <c r="BT195" s="2" t="n"/>
      <c r="BU195" s="2" t="n"/>
      <c r="BV195" s="2" t="n"/>
    </row>
    <row r="196">
      <c r="A196" s="2154" t="inlineStr">
        <is>
          <t>СК-1</t>
        </is>
      </c>
      <c r="B196" s="266" t="n"/>
      <c r="C196" s="266" t="n"/>
      <c r="D196" s="1634" t="n"/>
      <c r="E196" s="2144" t="inlineStr">
        <is>
          <t>Проводить мероприятия по внедрению передовых методов хозяйствования, методов и приемов труда, улучшению организации и обслуживания рабочих мест, созданию благоприятных условий труда</t>
        </is>
      </c>
      <c r="F196" s="2145" t="n"/>
      <c r="G196" s="2145" t="n"/>
      <c r="H196" s="2145" t="n"/>
      <c r="I196" s="2145" t="n"/>
      <c r="J196" s="2145" t="n"/>
      <c r="K196" s="2145" t="n"/>
      <c r="L196" s="2145" t="n"/>
      <c r="M196" s="2145" t="n"/>
      <c r="N196" s="2145" t="n"/>
      <c r="O196" s="2145" t="n"/>
      <c r="P196" s="2145" t="n"/>
      <c r="Q196" s="2145" t="n"/>
      <c r="R196" s="2145" t="n"/>
      <c r="S196" s="2145" t="n"/>
      <c r="T196" s="2145" t="n"/>
      <c r="U196" s="2145" t="n"/>
      <c r="V196" s="2145" t="n"/>
      <c r="W196" s="2145" t="n"/>
      <c r="X196" s="2145" t="n"/>
      <c r="Y196" s="2145" t="n"/>
      <c r="Z196" s="2145" t="n"/>
      <c r="AA196" s="2145" t="n"/>
      <c r="AB196" s="2145" t="n"/>
      <c r="AC196" s="2145" t="n"/>
      <c r="AD196" s="2145" t="n"/>
      <c r="AE196" s="2145" t="n"/>
      <c r="AF196" s="2145" t="n"/>
      <c r="AG196" s="2145" t="n"/>
      <c r="AH196" s="2145" t="n"/>
      <c r="AI196" s="2145" t="n"/>
      <c r="AJ196" s="2145" t="n"/>
      <c r="AK196" s="2145" t="n"/>
      <c r="AL196" s="2145" t="n"/>
      <c r="AM196" s="2145" t="n"/>
      <c r="AN196" s="2145" t="n"/>
      <c r="AO196" s="2145" t="n"/>
      <c r="AP196" s="2145" t="n"/>
      <c r="AQ196" s="2145" t="n"/>
      <c r="AR196" s="2145" t="n"/>
      <c r="AS196" s="2145" t="n"/>
      <c r="AT196" s="2145" t="n"/>
      <c r="AU196" s="2145" t="n"/>
      <c r="AV196" s="2145" t="n"/>
      <c r="AW196" s="2145" t="n"/>
      <c r="AX196" s="2145" t="n"/>
      <c r="AY196" s="2145" t="n"/>
      <c r="AZ196" s="2145" t="n"/>
      <c r="BA196" s="2145" t="n"/>
      <c r="BB196" s="2145" t="n"/>
      <c r="BC196" s="2145" t="n"/>
      <c r="BD196" s="2145" t="n"/>
      <c r="BE196" s="2145" t="n"/>
      <c r="BF196" s="2145" t="n"/>
      <c r="BG196" s="2145" t="n"/>
      <c r="BH196" s="2145" t="n"/>
      <c r="BI196" s="2145" t="n"/>
      <c r="BJ196" s="2145" t="n"/>
      <c r="BK196" s="2145" t="n"/>
      <c r="BL196" s="2145" t="n"/>
      <c r="BM196" s="2145" t="n"/>
      <c r="BN196" s="2145" t="n"/>
      <c r="BO196" s="2145" t="n"/>
      <c r="BP196" s="2146" t="inlineStr">
        <is>
          <t>2.4.2</t>
        </is>
      </c>
      <c r="BQ196" s="2145" t="n"/>
      <c r="BR196" s="2147" t="n"/>
      <c r="BS196" s="2" t="n"/>
      <c r="BT196" s="2" t="n"/>
      <c r="BU196" s="2" t="n"/>
      <c r="BV196" s="2" t="n"/>
    </row>
    <row r="197">
      <c r="A197" s="2154" t="inlineStr">
        <is>
          <t>СК-2</t>
        </is>
      </c>
      <c r="B197" s="266" t="n"/>
      <c r="C197" s="266" t="n"/>
      <c r="D197" s="1634" t="n"/>
      <c r="E197" s="2144" t="inlineStr">
        <is>
          <t xml:space="preserve">Использовать методологический инструментарий экономики природопользования, необходимый для повышения эффективности управления природными объектами, разработки политики эффективного природопользования </t>
        </is>
      </c>
      <c r="F197" s="2145" t="n"/>
      <c r="G197" s="2145" t="n"/>
      <c r="H197" s="2145" t="n"/>
      <c r="I197" s="2145" t="n"/>
      <c r="J197" s="2145" t="n"/>
      <c r="K197" s="2145" t="n"/>
      <c r="L197" s="2145" t="n"/>
      <c r="M197" s="2145" t="n"/>
      <c r="N197" s="2145" t="n"/>
      <c r="O197" s="2145" t="n"/>
      <c r="P197" s="2145" t="n"/>
      <c r="Q197" s="2145" t="n"/>
      <c r="R197" s="2145" t="n"/>
      <c r="S197" s="2145" t="n"/>
      <c r="T197" s="2145" t="n"/>
      <c r="U197" s="2145" t="n"/>
      <c r="V197" s="2145" t="n"/>
      <c r="W197" s="2145" t="n"/>
      <c r="X197" s="2145" t="n"/>
      <c r="Y197" s="2145" t="n"/>
      <c r="Z197" s="2145" t="n"/>
      <c r="AA197" s="2145" t="n"/>
      <c r="AB197" s="2145" t="n"/>
      <c r="AC197" s="2145" t="n"/>
      <c r="AD197" s="2145" t="n"/>
      <c r="AE197" s="2145" t="n"/>
      <c r="AF197" s="2145" t="n"/>
      <c r="AG197" s="2145" t="n"/>
      <c r="AH197" s="2145" t="n"/>
      <c r="AI197" s="2145" t="n"/>
      <c r="AJ197" s="2145" t="n"/>
      <c r="AK197" s="2145" t="n"/>
      <c r="AL197" s="2145" t="n"/>
      <c r="AM197" s="2145" t="n"/>
      <c r="AN197" s="2145" t="n"/>
      <c r="AO197" s="2145" t="n"/>
      <c r="AP197" s="2145" t="n"/>
      <c r="AQ197" s="2145" t="n"/>
      <c r="AR197" s="2145" t="n"/>
      <c r="AS197" s="2145" t="n"/>
      <c r="AT197" s="2145" t="n"/>
      <c r="AU197" s="2145" t="n"/>
      <c r="AV197" s="2145" t="n"/>
      <c r="AW197" s="2145" t="n"/>
      <c r="AX197" s="2145" t="n"/>
      <c r="AY197" s="2145" t="n"/>
      <c r="AZ197" s="2145" t="n"/>
      <c r="BA197" s="2145" t="n"/>
      <c r="BB197" s="2145" t="n"/>
      <c r="BC197" s="2145" t="n"/>
      <c r="BD197" s="2145" t="n"/>
      <c r="BE197" s="2145" t="n"/>
      <c r="BF197" s="2145" t="n"/>
      <c r="BG197" s="2145" t="n"/>
      <c r="BH197" s="2145" t="n"/>
      <c r="BI197" s="2145" t="n"/>
      <c r="BJ197" s="2145" t="n"/>
      <c r="BK197" s="2145" t="n"/>
      <c r="BL197" s="2145" t="n"/>
      <c r="BM197" s="2145" t="n"/>
      <c r="BN197" s="2145" t="n"/>
      <c r="BO197" s="2145" t="n"/>
      <c r="BP197" s="2146" t="inlineStr">
        <is>
          <t>2.3</t>
        </is>
      </c>
      <c r="BQ197" s="2145" t="n"/>
      <c r="BR197" s="2147" t="n"/>
      <c r="BS197" s="2" t="n"/>
      <c r="BT197" s="2" t="n"/>
      <c r="BU197" s="2" t="n"/>
      <c r="BV197" s="2" t="n"/>
    </row>
    <row r="198">
      <c r="A198" s="2154" t="inlineStr">
        <is>
          <t>СК-3</t>
        </is>
      </c>
      <c r="B198" s="266" t="n"/>
      <c r="C198" s="266" t="n"/>
      <c r="D198" s="1634" t="n"/>
      <c r="E198" s="2144" t="inlineStr">
        <is>
          <t>Применять аналитические инструменты оценки управленческих решений в сфере экономики труда с учетом критериев эффективности деятельности субъектов хозяйствования</t>
        </is>
      </c>
      <c r="F198" s="2145" t="n"/>
      <c r="G198" s="2145" t="n"/>
      <c r="H198" s="2145" t="n"/>
      <c r="I198" s="2145" t="n"/>
      <c r="J198" s="2145" t="n"/>
      <c r="K198" s="2145" t="n"/>
      <c r="L198" s="2145" t="n"/>
      <c r="M198" s="2145" t="n"/>
      <c r="N198" s="2145" t="n"/>
      <c r="O198" s="2145" t="n"/>
      <c r="P198" s="2145" t="n"/>
      <c r="Q198" s="2145" t="n"/>
      <c r="R198" s="2145" t="n"/>
      <c r="S198" s="2145" t="n"/>
      <c r="T198" s="2145" t="n"/>
      <c r="U198" s="2145" t="n"/>
      <c r="V198" s="2145" t="n"/>
      <c r="W198" s="2145" t="n"/>
      <c r="X198" s="2145" t="n"/>
      <c r="Y198" s="2145" t="n"/>
      <c r="Z198" s="2145" t="n"/>
      <c r="AA198" s="2145" t="n"/>
      <c r="AB198" s="2145" t="n"/>
      <c r="AC198" s="2145" t="n"/>
      <c r="AD198" s="2145" t="n"/>
      <c r="AE198" s="2145" t="n"/>
      <c r="AF198" s="2145" t="n"/>
      <c r="AG198" s="2145" t="n"/>
      <c r="AH198" s="2145" t="n"/>
      <c r="AI198" s="2145" t="n"/>
      <c r="AJ198" s="2145" t="n"/>
      <c r="AK198" s="2145" t="n"/>
      <c r="AL198" s="2145" t="n"/>
      <c r="AM198" s="2145" t="n"/>
      <c r="AN198" s="2145" t="n"/>
      <c r="AO198" s="2145" t="n"/>
      <c r="AP198" s="2145" t="n"/>
      <c r="AQ198" s="2145" t="n"/>
      <c r="AR198" s="2145" t="n"/>
      <c r="AS198" s="2145" t="n"/>
      <c r="AT198" s="2145" t="n"/>
      <c r="AU198" s="2145" t="n"/>
      <c r="AV198" s="2145" t="n"/>
      <c r="AW198" s="2145" t="n"/>
      <c r="AX198" s="2145" t="n"/>
      <c r="AY198" s="2145" t="n"/>
      <c r="AZ198" s="2145" t="n"/>
      <c r="BA198" s="2145" t="n"/>
      <c r="BB198" s="2145" t="n"/>
      <c r="BC198" s="2145" t="n"/>
      <c r="BD198" s="2145" t="n"/>
      <c r="BE198" s="2145" t="n"/>
      <c r="BF198" s="2145" t="n"/>
      <c r="BG198" s="2145" t="n"/>
      <c r="BH198" s="2145" t="n"/>
      <c r="BI198" s="2145" t="n"/>
      <c r="BJ198" s="2145" t="n"/>
      <c r="BK198" s="2145" t="n"/>
      <c r="BL198" s="2145" t="n"/>
      <c r="BM198" s="2145" t="n"/>
      <c r="BN198" s="2145" t="n"/>
      <c r="BO198" s="2145" t="n"/>
      <c r="BP198" s="2146" t="inlineStr">
        <is>
          <t>2.4.2</t>
        </is>
      </c>
      <c r="BQ198" s="2145" t="n"/>
      <c r="BR198" s="2147" t="n"/>
      <c r="BS198" s="2" t="n"/>
      <c r="BT198" s="2" t="n"/>
      <c r="BU198" s="2" t="n"/>
      <c r="BV198" s="2" t="n"/>
    </row>
    <row r="199">
      <c r="A199" s="2154" t="inlineStr">
        <is>
          <t>СК-4</t>
        </is>
      </c>
      <c r="B199" s="266" t="n"/>
      <c r="C199" s="266" t="n"/>
      <c r="D199" s="1634" t="n"/>
      <c r="E199" s="2144" t="inlineStr">
        <is>
          <t>Осуществлять организационную подготовку производства и контроль технологических процессов, обеспечивать ритмичную работу организации, выбирать оптимальную схему работы с поставщиками и потребителями</t>
        </is>
      </c>
      <c r="F199" s="2145" t="n"/>
      <c r="G199" s="2145" t="n"/>
      <c r="H199" s="2145" t="n"/>
      <c r="I199" s="2145" t="n"/>
      <c r="J199" s="2145" t="n"/>
      <c r="K199" s="2145" t="n"/>
      <c r="L199" s="2145" t="n"/>
      <c r="M199" s="2145" t="n"/>
      <c r="N199" s="2145" t="n"/>
      <c r="O199" s="2145" t="n"/>
      <c r="P199" s="2145" t="n"/>
      <c r="Q199" s="2145" t="n"/>
      <c r="R199" s="2145" t="n"/>
      <c r="S199" s="2145" t="n"/>
      <c r="T199" s="2145" t="n"/>
      <c r="U199" s="2145" t="n"/>
      <c r="V199" s="2145" t="n"/>
      <c r="W199" s="2145" t="n"/>
      <c r="X199" s="2145" t="n"/>
      <c r="Y199" s="2145" t="n"/>
      <c r="Z199" s="2145" t="n"/>
      <c r="AA199" s="2145" t="n"/>
      <c r="AB199" s="2145" t="n"/>
      <c r="AC199" s="2145" t="n"/>
      <c r="AD199" s="2145" t="n"/>
      <c r="AE199" s="2145" t="n"/>
      <c r="AF199" s="2145" t="n"/>
      <c r="AG199" s="2145" t="n"/>
      <c r="AH199" s="2145" t="n"/>
      <c r="AI199" s="2145" t="n"/>
      <c r="AJ199" s="2145" t="n"/>
      <c r="AK199" s="2145" t="n"/>
      <c r="AL199" s="2145" t="n"/>
      <c r="AM199" s="2145" t="n"/>
      <c r="AN199" s="2145" t="n"/>
      <c r="AO199" s="2145" t="n"/>
      <c r="AP199" s="2145" t="n"/>
      <c r="AQ199" s="2145" t="n"/>
      <c r="AR199" s="2145" t="n"/>
      <c r="AS199" s="2145" t="n"/>
      <c r="AT199" s="2145" t="n"/>
      <c r="AU199" s="2145" t="n"/>
      <c r="AV199" s="2145" t="n"/>
      <c r="AW199" s="2145" t="n"/>
      <c r="AX199" s="2145" t="n"/>
      <c r="AY199" s="2145" t="n"/>
      <c r="AZ199" s="2145" t="n"/>
      <c r="BA199" s="2145" t="n"/>
      <c r="BB199" s="2145" t="n"/>
      <c r="BC199" s="2145" t="n"/>
      <c r="BD199" s="2145" t="n"/>
      <c r="BE199" s="2145" t="n"/>
      <c r="BF199" s="2145" t="n"/>
      <c r="BG199" s="2145" t="n"/>
      <c r="BH199" s="2145" t="n"/>
      <c r="BI199" s="2145" t="n"/>
      <c r="BJ199" s="2145" t="n"/>
      <c r="BK199" s="2145" t="n"/>
      <c r="BL199" s="2145" t="n"/>
      <c r="BM199" s="2145" t="n"/>
      <c r="BN199" s="2145" t="n"/>
      <c r="BO199" s="2145" t="n"/>
      <c r="BP199" s="2146" t="inlineStr">
        <is>
          <t>2.4.3, 2.4.4</t>
        </is>
      </c>
      <c r="BQ199" s="2145" t="n"/>
      <c r="BR199" s="2147" t="n"/>
      <c r="BS199" s="2" t="n"/>
      <c r="BT199" s="2" t="n"/>
      <c r="BU199" s="2" t="n"/>
      <c r="BV199" s="2" t="n"/>
    </row>
    <row r="200">
      <c r="A200" s="2154" t="inlineStr">
        <is>
          <t>СК-5</t>
        </is>
      </c>
      <c r="B200" s="266" t="n"/>
      <c r="C200" s="266" t="n"/>
      <c r="D200" s="1634" t="n"/>
      <c r="E200" s="2144" t="inlineStr">
        <is>
          <t>Оценивать влияние инвестиционных решений и решений по финансированию инвестиций на показатели работы организации, проводить оценку инвестиционных проектов при различных условиях инвестирования и финансирования</t>
        </is>
      </c>
      <c r="F200" s="2145" t="n"/>
      <c r="G200" s="2145" t="n"/>
      <c r="H200" s="2145" t="n"/>
      <c r="I200" s="2145" t="n"/>
      <c r="J200" s="2145" t="n"/>
      <c r="K200" s="2145" t="n"/>
      <c r="L200" s="2145" t="n"/>
      <c r="M200" s="2145" t="n"/>
      <c r="N200" s="2145" t="n"/>
      <c r="O200" s="2145" t="n"/>
      <c r="P200" s="2145" t="n"/>
      <c r="Q200" s="2145" t="n"/>
      <c r="R200" s="2145" t="n"/>
      <c r="S200" s="2145" t="n"/>
      <c r="T200" s="2145" t="n"/>
      <c r="U200" s="2145" t="n"/>
      <c r="V200" s="2145" t="n"/>
      <c r="W200" s="2145" t="n"/>
      <c r="X200" s="2145" t="n"/>
      <c r="Y200" s="2145" t="n"/>
      <c r="Z200" s="2145" t="n"/>
      <c r="AA200" s="2145" t="n"/>
      <c r="AB200" s="2145" t="n"/>
      <c r="AC200" s="2145" t="n"/>
      <c r="AD200" s="2145" t="n"/>
      <c r="AE200" s="2145" t="n"/>
      <c r="AF200" s="2145" t="n"/>
      <c r="AG200" s="2145" t="n"/>
      <c r="AH200" s="2145" t="n"/>
      <c r="AI200" s="2145" t="n"/>
      <c r="AJ200" s="2145" t="n"/>
      <c r="AK200" s="2145" t="n"/>
      <c r="AL200" s="2145" t="n"/>
      <c r="AM200" s="2145" t="n"/>
      <c r="AN200" s="2145" t="n"/>
      <c r="AO200" s="2145" t="n"/>
      <c r="AP200" s="2145" t="n"/>
      <c r="AQ200" s="2145" t="n"/>
      <c r="AR200" s="2145" t="n"/>
      <c r="AS200" s="2145" t="n"/>
      <c r="AT200" s="2145" t="n"/>
      <c r="AU200" s="2145" t="n"/>
      <c r="AV200" s="2145" t="n"/>
      <c r="AW200" s="2145" t="n"/>
      <c r="AX200" s="2145" t="n"/>
      <c r="AY200" s="2145" t="n"/>
      <c r="AZ200" s="2145" t="n"/>
      <c r="BA200" s="2145" t="n"/>
      <c r="BB200" s="2145" t="n"/>
      <c r="BC200" s="2145" t="n"/>
      <c r="BD200" s="2145" t="n"/>
      <c r="BE200" s="2145" t="n"/>
      <c r="BF200" s="2145" t="n"/>
      <c r="BG200" s="2145" t="n"/>
      <c r="BH200" s="2145" t="n"/>
      <c r="BI200" s="2145" t="n"/>
      <c r="BJ200" s="2145" t="n"/>
      <c r="BK200" s="2145" t="n"/>
      <c r="BL200" s="2145" t="n"/>
      <c r="BM200" s="2145" t="n"/>
      <c r="BN200" s="2145" t="n"/>
      <c r="BO200" s="2145" t="n"/>
      <c r="BP200" s="2146" t="inlineStr">
        <is>
          <t>2.5.1</t>
        </is>
      </c>
      <c r="BQ200" s="2145" t="n"/>
      <c r="BR200" s="2147" t="n"/>
      <c r="BS200" s="2" t="n"/>
      <c r="BT200" s="2" t="n"/>
      <c r="BU200" s="2" t="n"/>
      <c r="BV200" s="2" t="n"/>
    </row>
    <row r="201">
      <c r="A201" s="2154" t="inlineStr">
        <is>
          <t>СК-6</t>
        </is>
      </c>
      <c r="B201" s="266" t="n"/>
      <c r="C201" s="266" t="n"/>
      <c r="D201" s="1634" t="n"/>
      <c r="E201" s="2144" t="inlineStr">
        <is>
          <t>Использовать учетные и отчетные данные, специальные приемы анализа при оценке финансового и экономического состояния организации  для принятия управленческих решений и обоснования плана ее перспективного развития</t>
        </is>
      </c>
      <c r="F201" s="2145" t="n"/>
      <c r="G201" s="2145" t="n"/>
      <c r="H201" s="2145" t="n"/>
      <c r="I201" s="2145" t="n"/>
      <c r="J201" s="2145" t="n"/>
      <c r="K201" s="2145" t="n"/>
      <c r="L201" s="2145" t="n"/>
      <c r="M201" s="2145" t="n"/>
      <c r="N201" s="2145" t="n"/>
      <c r="O201" s="2145" t="n"/>
      <c r="P201" s="2145" t="n"/>
      <c r="Q201" s="2145" t="n"/>
      <c r="R201" s="2145" t="n"/>
      <c r="S201" s="2145" t="n"/>
      <c r="T201" s="2145" t="n"/>
      <c r="U201" s="2145" t="n"/>
      <c r="V201" s="2145" t="n"/>
      <c r="W201" s="2145" t="n"/>
      <c r="X201" s="2145" t="n"/>
      <c r="Y201" s="2145" t="n"/>
      <c r="Z201" s="2145" t="n"/>
      <c r="AA201" s="2145" t="n"/>
      <c r="AB201" s="2145" t="n"/>
      <c r="AC201" s="2145" t="n"/>
      <c r="AD201" s="2145" t="n"/>
      <c r="AE201" s="2145" t="n"/>
      <c r="AF201" s="2145" t="n"/>
      <c r="AG201" s="2145" t="n"/>
      <c r="AH201" s="2145" t="n"/>
      <c r="AI201" s="2145" t="n"/>
      <c r="AJ201" s="2145" t="n"/>
      <c r="AK201" s="2145" t="n"/>
      <c r="AL201" s="2145" t="n"/>
      <c r="AM201" s="2145" t="n"/>
      <c r="AN201" s="2145" t="n"/>
      <c r="AO201" s="2145" t="n"/>
      <c r="AP201" s="2145" t="n"/>
      <c r="AQ201" s="2145" t="n"/>
      <c r="AR201" s="2145" t="n"/>
      <c r="AS201" s="2145" t="n"/>
      <c r="AT201" s="2145" t="n"/>
      <c r="AU201" s="2145" t="n"/>
      <c r="AV201" s="2145" t="n"/>
      <c r="AW201" s="2145" t="n"/>
      <c r="AX201" s="2145" t="n"/>
      <c r="AY201" s="2145" t="n"/>
      <c r="AZ201" s="2145" t="n"/>
      <c r="BA201" s="2145" t="n"/>
      <c r="BB201" s="2145" t="n"/>
      <c r="BC201" s="2145" t="n"/>
      <c r="BD201" s="2145" t="n"/>
      <c r="BE201" s="2145" t="n"/>
      <c r="BF201" s="2145" t="n"/>
      <c r="BG201" s="2145" t="n"/>
      <c r="BH201" s="2145" t="n"/>
      <c r="BI201" s="2145" t="n"/>
      <c r="BJ201" s="2145" t="n"/>
      <c r="BK201" s="2145" t="n"/>
      <c r="BL201" s="2145" t="n"/>
      <c r="BM201" s="2145" t="n"/>
      <c r="BN201" s="2145" t="n"/>
      <c r="BO201" s="2145" t="n"/>
      <c r="BP201" s="2146" t="inlineStr">
        <is>
          <t>2.5.2, 2.5.3</t>
        </is>
      </c>
      <c r="BQ201" s="2145" t="n"/>
      <c r="BR201" s="2147" t="n"/>
      <c r="BS201" s="2" t="n"/>
      <c r="BT201" s="2" t="n"/>
      <c r="BU201" s="2" t="n"/>
      <c r="BV201" s="2" t="n"/>
    </row>
    <row r="202">
      <c r="A202" s="2154" t="inlineStr">
        <is>
          <t>СК-7</t>
        </is>
      </c>
      <c r="B202" s="266" t="n"/>
      <c r="C202" s="266" t="n"/>
      <c r="D202" s="1634" t="n"/>
      <c r="E202" s="2144" t="inlineStr">
        <is>
          <t>Выявлять особенности развития экономических процессов, применять методы прогнозирования, разрабатывать модели для прогнозирования экономических процессов</t>
        </is>
      </c>
      <c r="F202" s="2145" t="n"/>
      <c r="G202" s="2145" t="n"/>
      <c r="H202" s="2145" t="n"/>
      <c r="I202" s="2145" t="n"/>
      <c r="J202" s="2145" t="n"/>
      <c r="K202" s="2145" t="n"/>
      <c r="L202" s="2145" t="n"/>
      <c r="M202" s="2145" t="n"/>
      <c r="N202" s="2145" t="n"/>
      <c r="O202" s="2145" t="n"/>
      <c r="P202" s="2145" t="n"/>
      <c r="Q202" s="2145" t="n"/>
      <c r="R202" s="2145" t="n"/>
      <c r="S202" s="2145" t="n"/>
      <c r="T202" s="2145" t="n"/>
      <c r="U202" s="2145" t="n"/>
      <c r="V202" s="2145" t="n"/>
      <c r="W202" s="2145" t="n"/>
      <c r="X202" s="2145" t="n"/>
      <c r="Y202" s="2145" t="n"/>
      <c r="Z202" s="2145" t="n"/>
      <c r="AA202" s="2145" t="n"/>
      <c r="AB202" s="2145" t="n"/>
      <c r="AC202" s="2145" t="n"/>
      <c r="AD202" s="2145" t="n"/>
      <c r="AE202" s="2145" t="n"/>
      <c r="AF202" s="2145" t="n"/>
      <c r="AG202" s="2145" t="n"/>
      <c r="AH202" s="2145" t="n"/>
      <c r="AI202" s="2145" t="n"/>
      <c r="AJ202" s="2145" t="n"/>
      <c r="AK202" s="2145" t="n"/>
      <c r="AL202" s="2145" t="n"/>
      <c r="AM202" s="2145" t="n"/>
      <c r="AN202" s="2145" t="n"/>
      <c r="AO202" s="2145" t="n"/>
      <c r="AP202" s="2145" t="n"/>
      <c r="AQ202" s="2145" t="n"/>
      <c r="AR202" s="2145" t="n"/>
      <c r="AS202" s="2145" t="n"/>
      <c r="AT202" s="2145" t="n"/>
      <c r="AU202" s="2145" t="n"/>
      <c r="AV202" s="2145" t="n"/>
      <c r="AW202" s="2145" t="n"/>
      <c r="AX202" s="2145" t="n"/>
      <c r="AY202" s="2145" t="n"/>
      <c r="AZ202" s="2145" t="n"/>
      <c r="BA202" s="2145" t="n"/>
      <c r="BB202" s="2145" t="n"/>
      <c r="BC202" s="2145" t="n"/>
      <c r="BD202" s="2145" t="n"/>
      <c r="BE202" s="2145" t="n"/>
      <c r="BF202" s="2145" t="n"/>
      <c r="BG202" s="2145" t="n"/>
      <c r="BH202" s="2145" t="n"/>
      <c r="BI202" s="2145" t="n"/>
      <c r="BJ202" s="2145" t="n"/>
      <c r="BK202" s="2145" t="n"/>
      <c r="BL202" s="2145" t="n"/>
      <c r="BM202" s="2145" t="n"/>
      <c r="BN202" s="2145" t="n"/>
      <c r="BO202" s="2145" t="n"/>
      <c r="BP202" s="2146" t="inlineStr">
        <is>
          <t>2.6.1</t>
        </is>
      </c>
      <c r="BQ202" s="2145" t="n"/>
      <c r="BR202" s="2147" t="n"/>
      <c r="BS202" s="2" t="n"/>
      <c r="BT202" s="2" t="n"/>
      <c r="BU202" s="2" t="n"/>
      <c r="BV202" s="2" t="n"/>
    </row>
    <row r="203">
      <c r="A203" s="2154" t="inlineStr">
        <is>
          <t>СК-8</t>
        </is>
      </c>
      <c r="B203" s="266" t="n"/>
      <c r="C203" s="266" t="n"/>
      <c r="D203" s="1634" t="n"/>
      <c r="E203" s="2144" t="inlineStr">
        <is>
          <t>Осуществлять стратегическое, тактическое и оперативное планирование производственно-хозяйственной и финансово-экономической деятельности организации с целью роста и устойчивого развития</t>
        </is>
      </c>
      <c r="F203" s="2145" t="n"/>
      <c r="G203" s="2145" t="n"/>
      <c r="H203" s="2145" t="n"/>
      <c r="I203" s="2145" t="n"/>
      <c r="J203" s="2145" t="n"/>
      <c r="K203" s="2145" t="n"/>
      <c r="L203" s="2145" t="n"/>
      <c r="M203" s="2145" t="n"/>
      <c r="N203" s="2145" t="n"/>
      <c r="O203" s="2145" t="n"/>
      <c r="P203" s="2145" t="n"/>
      <c r="Q203" s="2145" t="n"/>
      <c r="R203" s="2145" t="n"/>
      <c r="S203" s="2145" t="n"/>
      <c r="T203" s="2145" t="n"/>
      <c r="U203" s="2145" t="n"/>
      <c r="V203" s="2145" t="n"/>
      <c r="W203" s="2145" t="n"/>
      <c r="X203" s="2145" t="n"/>
      <c r="Y203" s="2145" t="n"/>
      <c r="Z203" s="2145" t="n"/>
      <c r="AA203" s="2145" t="n"/>
      <c r="AB203" s="2145" t="n"/>
      <c r="AC203" s="2145" t="n"/>
      <c r="AD203" s="2145" t="n"/>
      <c r="AE203" s="2145" t="n"/>
      <c r="AF203" s="2145" t="n"/>
      <c r="AG203" s="2145" t="n"/>
      <c r="AH203" s="2145" t="n"/>
      <c r="AI203" s="2145" t="n"/>
      <c r="AJ203" s="2145" t="n"/>
      <c r="AK203" s="2145" t="n"/>
      <c r="AL203" s="2145" t="n"/>
      <c r="AM203" s="2145" t="n"/>
      <c r="AN203" s="2145" t="n"/>
      <c r="AO203" s="2145" t="n"/>
      <c r="AP203" s="2145" t="n"/>
      <c r="AQ203" s="2145" t="n"/>
      <c r="AR203" s="2145" t="n"/>
      <c r="AS203" s="2145" t="n"/>
      <c r="AT203" s="2145" t="n"/>
      <c r="AU203" s="2145" t="n"/>
      <c r="AV203" s="2145" t="n"/>
      <c r="AW203" s="2145" t="n"/>
      <c r="AX203" s="2145" t="n"/>
      <c r="AY203" s="2145" t="n"/>
      <c r="AZ203" s="2145" t="n"/>
      <c r="BA203" s="2145" t="n"/>
      <c r="BB203" s="2145" t="n"/>
      <c r="BC203" s="2145" t="n"/>
      <c r="BD203" s="2145" t="n"/>
      <c r="BE203" s="2145" t="n"/>
      <c r="BF203" s="2145" t="n"/>
      <c r="BG203" s="2145" t="n"/>
      <c r="BH203" s="2145" t="n"/>
      <c r="BI203" s="2145" t="n"/>
      <c r="BJ203" s="2145" t="n"/>
      <c r="BK203" s="2145" t="n"/>
      <c r="BL203" s="2145" t="n"/>
      <c r="BM203" s="2145" t="n"/>
      <c r="BN203" s="2145" t="n"/>
      <c r="BO203" s="2145" t="n"/>
      <c r="BP203" s="2146" t="inlineStr">
        <is>
          <t>2.6.2</t>
        </is>
      </c>
      <c r="BQ203" s="2145" t="n"/>
      <c r="BR203" s="2147" t="n"/>
      <c r="BS203" s="2" t="n"/>
      <c r="BT203" s="2" t="n"/>
      <c r="BU203" s="2" t="n"/>
      <c r="BV203" s="2" t="n"/>
    </row>
    <row r="204">
      <c r="A204" s="2154" t="inlineStr">
        <is>
          <t>СК-9</t>
        </is>
      </c>
      <c r="B204" s="266" t="n"/>
      <c r="C204" s="266" t="n"/>
      <c r="D204" s="1634" t="n"/>
      <c r="E204" s="2144" t="inlineStr">
        <is>
          <t>Понимать сущность финансовой политики государства, принципы финансового планирования, содержание и функции финансов организаций реального сектора экономики</t>
        </is>
      </c>
      <c r="F204" s="2145" t="n"/>
      <c r="G204" s="2145" t="n"/>
      <c r="H204" s="2145" t="n"/>
      <c r="I204" s="2145" t="n"/>
      <c r="J204" s="2145" t="n"/>
      <c r="K204" s="2145" t="n"/>
      <c r="L204" s="2145" t="n"/>
      <c r="M204" s="2145" t="n"/>
      <c r="N204" s="2145" t="n"/>
      <c r="O204" s="2145" t="n"/>
      <c r="P204" s="2145" t="n"/>
      <c r="Q204" s="2145" t="n"/>
      <c r="R204" s="2145" t="n"/>
      <c r="S204" s="2145" t="n"/>
      <c r="T204" s="2145" t="n"/>
      <c r="U204" s="2145" t="n"/>
      <c r="V204" s="2145" t="n"/>
      <c r="W204" s="2145" t="n"/>
      <c r="X204" s="2145" t="n"/>
      <c r="Y204" s="2145" t="n"/>
      <c r="Z204" s="2145" t="n"/>
      <c r="AA204" s="2145" t="n"/>
      <c r="AB204" s="2145" t="n"/>
      <c r="AC204" s="2145" t="n"/>
      <c r="AD204" s="2145" t="n"/>
      <c r="AE204" s="2145" t="n"/>
      <c r="AF204" s="2145" t="n"/>
      <c r="AG204" s="2145" t="n"/>
      <c r="AH204" s="2145" t="n"/>
      <c r="AI204" s="2145" t="n"/>
      <c r="AJ204" s="2145" t="n"/>
      <c r="AK204" s="2145" t="n"/>
      <c r="AL204" s="2145" t="n"/>
      <c r="AM204" s="2145" t="n"/>
      <c r="AN204" s="2145" t="n"/>
      <c r="AO204" s="2145" t="n"/>
      <c r="AP204" s="2145" t="n"/>
      <c r="AQ204" s="2145" t="n"/>
      <c r="AR204" s="2145" t="n"/>
      <c r="AS204" s="2145" t="n"/>
      <c r="AT204" s="2145" t="n"/>
      <c r="AU204" s="2145" t="n"/>
      <c r="AV204" s="2145" t="n"/>
      <c r="AW204" s="2145" t="n"/>
      <c r="AX204" s="2145" t="n"/>
      <c r="AY204" s="2145" t="n"/>
      <c r="AZ204" s="2145" t="n"/>
      <c r="BA204" s="2145" t="n"/>
      <c r="BB204" s="2145" t="n"/>
      <c r="BC204" s="2145" t="n"/>
      <c r="BD204" s="2145" t="n"/>
      <c r="BE204" s="2145" t="n"/>
      <c r="BF204" s="2145" t="n"/>
      <c r="BG204" s="2145" t="n"/>
      <c r="BH204" s="2145" t="n"/>
      <c r="BI204" s="2145" t="n"/>
      <c r="BJ204" s="2145" t="n"/>
      <c r="BK204" s="2145" t="n"/>
      <c r="BL204" s="2145" t="n"/>
      <c r="BM204" s="2145" t="n"/>
      <c r="BN204" s="2145" t="n"/>
      <c r="BO204" s="2145" t="n"/>
      <c r="BP204" s="2146" t="inlineStr">
        <is>
          <t>2.7.1</t>
        </is>
      </c>
      <c r="BQ204" s="2145" t="n"/>
      <c r="BR204" s="2147" t="n"/>
      <c r="BS204" s="2" t="n"/>
      <c r="BT204" s="2" t="n"/>
      <c r="BU204" s="2" t="n"/>
      <c r="BV204" s="2" t="n"/>
    </row>
    <row r="205">
      <c r="A205" s="2154" t="inlineStr">
        <is>
          <t>СК-10</t>
        </is>
      </c>
      <c r="B205" s="266" t="n"/>
      <c r="C205" s="266" t="n"/>
      <c r="D205" s="1634" t="n"/>
      <c r="E205" s="2144" t="inlineStr">
        <is>
          <t>Разрабатывать и использовать инструментарий оценки конкурентоспособности и управлять конкурентным положением организации</t>
        </is>
      </c>
      <c r="F205" s="2145" t="n"/>
      <c r="G205" s="2145" t="n"/>
      <c r="H205" s="2145" t="n"/>
      <c r="I205" s="2145" t="n"/>
      <c r="J205" s="2145" t="n"/>
      <c r="K205" s="2145" t="n"/>
      <c r="L205" s="2145" t="n"/>
      <c r="M205" s="2145" t="n"/>
      <c r="N205" s="2145" t="n"/>
      <c r="O205" s="2145" t="n"/>
      <c r="P205" s="2145" t="n"/>
      <c r="Q205" s="2145" t="n"/>
      <c r="R205" s="2145" t="n"/>
      <c r="S205" s="2145" t="n"/>
      <c r="T205" s="2145" t="n"/>
      <c r="U205" s="2145" t="n"/>
      <c r="V205" s="2145" t="n"/>
      <c r="W205" s="2145" t="n"/>
      <c r="X205" s="2145" t="n"/>
      <c r="Y205" s="2145" t="n"/>
      <c r="Z205" s="2145" t="n"/>
      <c r="AA205" s="2145" t="n"/>
      <c r="AB205" s="2145" t="n"/>
      <c r="AC205" s="2145" t="n"/>
      <c r="AD205" s="2145" t="n"/>
      <c r="AE205" s="2145" t="n"/>
      <c r="AF205" s="2145" t="n"/>
      <c r="AG205" s="2145" t="n"/>
      <c r="AH205" s="2145" t="n"/>
      <c r="AI205" s="2145" t="n"/>
      <c r="AJ205" s="2145" t="n"/>
      <c r="AK205" s="2145" t="n"/>
      <c r="AL205" s="2145" t="n"/>
      <c r="AM205" s="2145" t="n"/>
      <c r="AN205" s="2145" t="n"/>
      <c r="AO205" s="2145" t="n"/>
      <c r="AP205" s="2145" t="n"/>
      <c r="AQ205" s="2145" t="n"/>
      <c r="AR205" s="2145" t="n"/>
      <c r="AS205" s="2145" t="n"/>
      <c r="AT205" s="2145" t="n"/>
      <c r="AU205" s="2145" t="n"/>
      <c r="AV205" s="2145" t="n"/>
      <c r="AW205" s="2145" t="n"/>
      <c r="AX205" s="2145" t="n"/>
      <c r="AY205" s="2145" t="n"/>
      <c r="AZ205" s="2145" t="n"/>
      <c r="BA205" s="2145" t="n"/>
      <c r="BB205" s="2145" t="n"/>
      <c r="BC205" s="2145" t="n"/>
      <c r="BD205" s="2145" t="n"/>
      <c r="BE205" s="2145" t="n"/>
      <c r="BF205" s="2145" t="n"/>
      <c r="BG205" s="2145" t="n"/>
      <c r="BH205" s="2145" t="n"/>
      <c r="BI205" s="2145" t="n"/>
      <c r="BJ205" s="2145" t="n"/>
      <c r="BK205" s="2145" t="n"/>
      <c r="BL205" s="2145" t="n"/>
      <c r="BM205" s="2145" t="n"/>
      <c r="BN205" s="2145" t="n"/>
      <c r="BO205" s="2145" t="n"/>
      <c r="BP205" s="2146" t="inlineStr">
        <is>
          <t>2.7.2</t>
        </is>
      </c>
      <c r="BQ205" s="2145" t="n"/>
      <c r="BR205" s="2147" t="n"/>
      <c r="BS205" s="2" t="n"/>
      <c r="BT205" s="2" t="n"/>
      <c r="BU205" s="2" t="n"/>
      <c r="BV205" s="2" t="n"/>
    </row>
    <row r="206">
      <c r="A206" s="2154" t="inlineStr">
        <is>
          <t>СК-11</t>
        </is>
      </c>
      <c r="B206" s="266" t="n"/>
      <c r="C206" s="266" t="n"/>
      <c r="D206" s="1634" t="n"/>
      <c r="E206" s="2144" t="inlineStr">
        <is>
          <t>Использовать механизм осуществления внешнеторговых операций, методы регулирования внешнеэкономической деятельности для освоения новых сегментов внешних рынков с учетом изменяющейся конъюнктуры</t>
        </is>
      </c>
      <c r="F206" s="2145" t="n"/>
      <c r="G206" s="2145" t="n"/>
      <c r="H206" s="2145" t="n"/>
      <c r="I206" s="2145" t="n"/>
      <c r="J206" s="2145" t="n"/>
      <c r="K206" s="2145" t="n"/>
      <c r="L206" s="2145" t="n"/>
      <c r="M206" s="2145" t="n"/>
      <c r="N206" s="2145" t="n"/>
      <c r="O206" s="2145" t="n"/>
      <c r="P206" s="2145" t="n"/>
      <c r="Q206" s="2145" t="n"/>
      <c r="R206" s="2145" t="n"/>
      <c r="S206" s="2145" t="n"/>
      <c r="T206" s="2145" t="n"/>
      <c r="U206" s="2145" t="n"/>
      <c r="V206" s="2145" t="n"/>
      <c r="W206" s="2145" t="n"/>
      <c r="X206" s="2145" t="n"/>
      <c r="Y206" s="2145" t="n"/>
      <c r="Z206" s="2145" t="n"/>
      <c r="AA206" s="2145" t="n"/>
      <c r="AB206" s="2145" t="n"/>
      <c r="AC206" s="2145" t="n"/>
      <c r="AD206" s="2145" t="n"/>
      <c r="AE206" s="2145" t="n"/>
      <c r="AF206" s="2145" t="n"/>
      <c r="AG206" s="2145" t="n"/>
      <c r="AH206" s="2145" t="n"/>
      <c r="AI206" s="2145" t="n"/>
      <c r="AJ206" s="2145" t="n"/>
      <c r="AK206" s="2145" t="n"/>
      <c r="AL206" s="2145" t="n"/>
      <c r="AM206" s="2145" t="n"/>
      <c r="AN206" s="2145" t="n"/>
      <c r="AO206" s="2145" t="n"/>
      <c r="AP206" s="2145" t="n"/>
      <c r="AQ206" s="2145" t="n"/>
      <c r="AR206" s="2145" t="n"/>
      <c r="AS206" s="2145" t="n"/>
      <c r="AT206" s="2145" t="n"/>
      <c r="AU206" s="2145" t="n"/>
      <c r="AV206" s="2145" t="n"/>
      <c r="AW206" s="2145" t="n"/>
      <c r="AX206" s="2145" t="n"/>
      <c r="AY206" s="2145" t="n"/>
      <c r="AZ206" s="2145" t="n"/>
      <c r="BA206" s="2145" t="n"/>
      <c r="BB206" s="2145" t="n"/>
      <c r="BC206" s="2145" t="n"/>
      <c r="BD206" s="2145" t="n"/>
      <c r="BE206" s="2145" t="n"/>
      <c r="BF206" s="2145" t="n"/>
      <c r="BG206" s="2145" t="n"/>
      <c r="BH206" s="2145" t="n"/>
      <c r="BI206" s="2145" t="n"/>
      <c r="BJ206" s="2145" t="n"/>
      <c r="BK206" s="2145" t="n"/>
      <c r="BL206" s="2145" t="n"/>
      <c r="BM206" s="2145" t="n"/>
      <c r="BN206" s="2145" t="n"/>
      <c r="BO206" s="2145" t="n"/>
      <c r="BP206" s="2146" t="inlineStr">
        <is>
          <t>2.7.3, 2.7.4</t>
        </is>
      </c>
      <c r="BQ206" s="2145" t="n"/>
      <c r="BR206" s="2147" t="n"/>
      <c r="BS206" s="2" t="n"/>
      <c r="BT206" s="2" t="n"/>
      <c r="BU206" s="2" t="n"/>
      <c r="BV206" s="2" t="n"/>
    </row>
    <row r="207">
      <c r="A207" s="2154" t="inlineStr">
        <is>
          <t>СК-12</t>
        </is>
      </c>
      <c r="B207" s="266" t="n"/>
      <c r="C207" s="266" t="n"/>
      <c r="D207" s="1634" t="n"/>
      <c r="E207" s="2144" t="inlineStr">
        <is>
          <t>Осуществлять расчет налоговой базы и сумм налогов, составлять налоговую отчётность, вести регистры налогового учета, формировать налоговый календарь и производить своевременное погашение налоговых обязательств перед бюджетом</t>
        </is>
      </c>
      <c r="F207" s="2145" t="n"/>
      <c r="G207" s="2145" t="n"/>
      <c r="H207" s="2145" t="n"/>
      <c r="I207" s="2145" t="n"/>
      <c r="J207" s="2145" t="n"/>
      <c r="K207" s="2145" t="n"/>
      <c r="L207" s="2145" t="n"/>
      <c r="M207" s="2145" t="n"/>
      <c r="N207" s="2145" t="n"/>
      <c r="O207" s="2145" t="n"/>
      <c r="P207" s="2145" t="n"/>
      <c r="Q207" s="2145" t="n"/>
      <c r="R207" s="2145" t="n"/>
      <c r="S207" s="2145" t="n"/>
      <c r="T207" s="2145" t="n"/>
      <c r="U207" s="2145" t="n"/>
      <c r="V207" s="2145" t="n"/>
      <c r="W207" s="2145" t="n"/>
      <c r="X207" s="2145" t="n"/>
      <c r="Y207" s="2145" t="n"/>
      <c r="Z207" s="2145" t="n"/>
      <c r="AA207" s="2145" t="n"/>
      <c r="AB207" s="2145" t="n"/>
      <c r="AC207" s="2145" t="n"/>
      <c r="AD207" s="2145" t="n"/>
      <c r="AE207" s="2145" t="n"/>
      <c r="AF207" s="2145" t="n"/>
      <c r="AG207" s="2145" t="n"/>
      <c r="AH207" s="2145" t="n"/>
      <c r="AI207" s="2145" t="n"/>
      <c r="AJ207" s="2145" t="n"/>
      <c r="AK207" s="2145" t="n"/>
      <c r="AL207" s="2145" t="n"/>
      <c r="AM207" s="2145" t="n"/>
      <c r="AN207" s="2145" t="n"/>
      <c r="AO207" s="2145" t="n"/>
      <c r="AP207" s="2145" t="n"/>
      <c r="AQ207" s="2145" t="n"/>
      <c r="AR207" s="2145" t="n"/>
      <c r="AS207" s="2145" t="n"/>
      <c r="AT207" s="2145" t="n"/>
      <c r="AU207" s="2145" t="n"/>
      <c r="AV207" s="2145" t="n"/>
      <c r="AW207" s="2145" t="n"/>
      <c r="AX207" s="2145" t="n"/>
      <c r="AY207" s="2145" t="n"/>
      <c r="AZ207" s="2145" t="n"/>
      <c r="BA207" s="2145" t="n"/>
      <c r="BB207" s="2145" t="n"/>
      <c r="BC207" s="2145" t="n"/>
      <c r="BD207" s="2145" t="n"/>
      <c r="BE207" s="2145" t="n"/>
      <c r="BF207" s="2145" t="n"/>
      <c r="BG207" s="2145" t="n"/>
      <c r="BH207" s="2145" t="n"/>
      <c r="BI207" s="2145" t="n"/>
      <c r="BJ207" s="2145" t="n"/>
      <c r="BK207" s="2145" t="n"/>
      <c r="BL207" s="2145" t="n"/>
      <c r="BM207" s="2145" t="n"/>
      <c r="BN207" s="2145" t="n"/>
      <c r="BO207" s="2145" t="n"/>
      <c r="BP207" s="2146" t="inlineStr">
        <is>
          <t>2.7.5</t>
        </is>
      </c>
      <c r="BQ207" s="2145" t="n"/>
      <c r="BR207" s="2147" t="n"/>
      <c r="BS207" s="2" t="n"/>
      <c r="BT207" s="2" t="n"/>
      <c r="BU207" s="2" t="n"/>
      <c r="BV207" s="2" t="n"/>
    </row>
    <row r="208">
      <c r="A208" s="2154" t="inlineStr">
        <is>
          <t>СК-13</t>
        </is>
      </c>
      <c r="B208" s="266" t="n"/>
      <c r="C208" s="266" t="n"/>
      <c r="D208" s="1634" t="n"/>
      <c r="E208" s="2144" t="inlineStr">
        <is>
          <t>Понимать сущность, концепции и виды маркетинга; реализовывать процесс сегментирования рынка и позиционирования организации/товара на нём; использовать аналитический инструментарий для планирования и реализации концепции маркетинга, а также оценки эффективности маркетинговой деятельности</t>
        </is>
      </c>
      <c r="F208" s="2145" t="n"/>
      <c r="G208" s="2145" t="n"/>
      <c r="H208" s="2145" t="n"/>
      <c r="I208" s="2145" t="n"/>
      <c r="J208" s="2145" t="n"/>
      <c r="K208" s="2145" t="n"/>
      <c r="L208" s="2145" t="n"/>
      <c r="M208" s="2145" t="n"/>
      <c r="N208" s="2145" t="n"/>
      <c r="O208" s="2145" t="n"/>
      <c r="P208" s="2145" t="n"/>
      <c r="Q208" s="2145" t="n"/>
      <c r="R208" s="2145" t="n"/>
      <c r="S208" s="2145" t="n"/>
      <c r="T208" s="2145" t="n"/>
      <c r="U208" s="2145" t="n"/>
      <c r="V208" s="2145" t="n"/>
      <c r="W208" s="2145" t="n"/>
      <c r="X208" s="2145" t="n"/>
      <c r="Y208" s="2145" t="n"/>
      <c r="Z208" s="2145" t="n"/>
      <c r="AA208" s="2145" t="n"/>
      <c r="AB208" s="2145" t="n"/>
      <c r="AC208" s="2145" t="n"/>
      <c r="AD208" s="2145" t="n"/>
      <c r="AE208" s="2145" t="n"/>
      <c r="AF208" s="2145" t="n"/>
      <c r="AG208" s="2145" t="n"/>
      <c r="AH208" s="2145" t="n"/>
      <c r="AI208" s="2145" t="n"/>
      <c r="AJ208" s="2145" t="n"/>
      <c r="AK208" s="2145" t="n"/>
      <c r="AL208" s="2145" t="n"/>
      <c r="AM208" s="2145" t="n"/>
      <c r="AN208" s="2145" t="n"/>
      <c r="AO208" s="2145" t="n"/>
      <c r="AP208" s="2145" t="n"/>
      <c r="AQ208" s="2145" t="n"/>
      <c r="AR208" s="2145" t="n"/>
      <c r="AS208" s="2145" t="n"/>
      <c r="AT208" s="2145" t="n"/>
      <c r="AU208" s="2145" t="n"/>
      <c r="AV208" s="2145" t="n"/>
      <c r="AW208" s="2145" t="n"/>
      <c r="AX208" s="2145" t="n"/>
      <c r="AY208" s="2145" t="n"/>
      <c r="AZ208" s="2145" t="n"/>
      <c r="BA208" s="2145" t="n"/>
      <c r="BB208" s="2145" t="n"/>
      <c r="BC208" s="2145" t="n"/>
      <c r="BD208" s="2145" t="n"/>
      <c r="BE208" s="2145" t="n"/>
      <c r="BF208" s="2145" t="n"/>
      <c r="BG208" s="2145" t="n"/>
      <c r="BH208" s="2145" t="n"/>
      <c r="BI208" s="2145" t="n"/>
      <c r="BJ208" s="2145" t="n"/>
      <c r="BK208" s="2145" t="n"/>
      <c r="BL208" s="2145" t="n"/>
      <c r="BM208" s="2145" t="n"/>
      <c r="BN208" s="2145" t="n"/>
      <c r="BO208" s="2145" t="n"/>
      <c r="BP208" s="2146" t="inlineStr">
        <is>
          <t>2.8.1</t>
        </is>
      </c>
      <c r="BQ208" s="2145" t="n"/>
      <c r="BR208" s="2147" t="n"/>
      <c r="BS208" s="2" t="n"/>
      <c r="BT208" s="2" t="n"/>
      <c r="BU208" s="2" t="n"/>
      <c r="BV208" s="2" t="n"/>
    </row>
    <row r="209">
      <c r="A209" s="2154" t="inlineStr">
        <is>
          <t>СК-14</t>
        </is>
      </c>
      <c r="B209" s="266" t="n"/>
      <c r="C209" s="266" t="n"/>
      <c r="D209" s="1634" t="n"/>
      <c r="E209" s="2144" t="inlineStr">
        <is>
          <t>Применять принципы логистики для повышения эффективности деятельности организации</t>
        </is>
      </c>
      <c r="F209" s="2145" t="n"/>
      <c r="G209" s="2145" t="n"/>
      <c r="H209" s="2145" t="n"/>
      <c r="I209" s="2145" t="n"/>
      <c r="J209" s="2145" t="n"/>
      <c r="K209" s="2145" t="n"/>
      <c r="L209" s="2145" t="n"/>
      <c r="M209" s="2145" t="n"/>
      <c r="N209" s="2145" t="n"/>
      <c r="O209" s="2145" t="n"/>
      <c r="P209" s="2145" t="n"/>
      <c r="Q209" s="2145" t="n"/>
      <c r="R209" s="2145" t="n"/>
      <c r="S209" s="2145" t="n"/>
      <c r="T209" s="2145" t="n"/>
      <c r="U209" s="2145" t="n"/>
      <c r="V209" s="2145" t="n"/>
      <c r="W209" s="2145" t="n"/>
      <c r="X209" s="2145" t="n"/>
      <c r="Y209" s="2145" t="n"/>
      <c r="Z209" s="2145" t="n"/>
      <c r="AA209" s="2145" t="n"/>
      <c r="AB209" s="2145" t="n"/>
      <c r="AC209" s="2145" t="n"/>
      <c r="AD209" s="2145" t="n"/>
      <c r="AE209" s="2145" t="n"/>
      <c r="AF209" s="2145" t="n"/>
      <c r="AG209" s="2145" t="n"/>
      <c r="AH209" s="2145" t="n"/>
      <c r="AI209" s="2145" t="n"/>
      <c r="AJ209" s="2145" t="n"/>
      <c r="AK209" s="2145" t="n"/>
      <c r="AL209" s="2145" t="n"/>
      <c r="AM209" s="2145" t="n"/>
      <c r="AN209" s="2145" t="n"/>
      <c r="AO209" s="2145" t="n"/>
      <c r="AP209" s="2145" t="n"/>
      <c r="AQ209" s="2145" t="n"/>
      <c r="AR209" s="2145" t="n"/>
      <c r="AS209" s="2145" t="n"/>
      <c r="AT209" s="2145" t="n"/>
      <c r="AU209" s="2145" t="n"/>
      <c r="AV209" s="2145" t="n"/>
      <c r="AW209" s="2145" t="n"/>
      <c r="AX209" s="2145" t="n"/>
      <c r="AY209" s="2145" t="n"/>
      <c r="AZ209" s="2145" t="n"/>
      <c r="BA209" s="2145" t="n"/>
      <c r="BB209" s="2145" t="n"/>
      <c r="BC209" s="2145" t="n"/>
      <c r="BD209" s="2145" t="n"/>
      <c r="BE209" s="2145" t="n"/>
      <c r="BF209" s="2145" t="n"/>
      <c r="BG209" s="2145" t="n"/>
      <c r="BH209" s="2145" t="n"/>
      <c r="BI209" s="2145" t="n"/>
      <c r="BJ209" s="2145" t="n"/>
      <c r="BK209" s="2145" t="n"/>
      <c r="BL209" s="2145" t="n"/>
      <c r="BM209" s="2145" t="n"/>
      <c r="BN209" s="2145" t="n"/>
      <c r="BO209" s="2145" t="n"/>
      <c r="BP209" s="2146" t="inlineStr">
        <is>
          <t>2.8.2</t>
        </is>
      </c>
      <c r="BQ209" s="2145" t="n"/>
      <c r="BR209" s="2147" t="n"/>
      <c r="BS209" s="2" t="n"/>
      <c r="BT209" s="2" t="n"/>
      <c r="BU209" s="2" t="n"/>
      <c r="BV209" s="2" t="n"/>
    </row>
    <row r="210">
      <c r="A210" s="2154" t="inlineStr">
        <is>
          <t>СК-15</t>
        </is>
      </c>
      <c r="B210" s="266" t="n"/>
      <c r="C210" s="266" t="n"/>
      <c r="D210" s="1634" t="n"/>
      <c r="E210" s="2144" t="inlineStr">
        <is>
          <t>Формировать цены по стадиям товародвижения, анализировать и принимать управленческие решения в области ценообразования и применения цен, и оценивать их эффективность</t>
        </is>
      </c>
      <c r="F210" s="2145" t="n"/>
      <c r="G210" s="2145" t="n"/>
      <c r="H210" s="2145" t="n"/>
      <c r="I210" s="2145" t="n"/>
      <c r="J210" s="2145" t="n"/>
      <c r="K210" s="2145" t="n"/>
      <c r="L210" s="2145" t="n"/>
      <c r="M210" s="2145" t="n"/>
      <c r="N210" s="2145" t="n"/>
      <c r="O210" s="2145" t="n"/>
      <c r="P210" s="2145" t="n"/>
      <c r="Q210" s="2145" t="n"/>
      <c r="R210" s="2145" t="n"/>
      <c r="S210" s="2145" t="n"/>
      <c r="T210" s="2145" t="n"/>
      <c r="U210" s="2145" t="n"/>
      <c r="V210" s="2145" t="n"/>
      <c r="W210" s="2145" t="n"/>
      <c r="X210" s="2145" t="n"/>
      <c r="Y210" s="2145" t="n"/>
      <c r="Z210" s="2145" t="n"/>
      <c r="AA210" s="2145" t="n"/>
      <c r="AB210" s="2145" t="n"/>
      <c r="AC210" s="2145" t="n"/>
      <c r="AD210" s="2145" t="n"/>
      <c r="AE210" s="2145" t="n"/>
      <c r="AF210" s="2145" t="n"/>
      <c r="AG210" s="2145" t="n"/>
      <c r="AH210" s="2145" t="n"/>
      <c r="AI210" s="2145" t="n"/>
      <c r="AJ210" s="2145" t="n"/>
      <c r="AK210" s="2145" t="n"/>
      <c r="AL210" s="2145" t="n"/>
      <c r="AM210" s="2145" t="n"/>
      <c r="AN210" s="2145" t="n"/>
      <c r="AO210" s="2145" t="n"/>
      <c r="AP210" s="2145" t="n"/>
      <c r="AQ210" s="2145" t="n"/>
      <c r="AR210" s="2145" t="n"/>
      <c r="AS210" s="2145" t="n"/>
      <c r="AT210" s="2145" t="n"/>
      <c r="AU210" s="2145" t="n"/>
      <c r="AV210" s="2145" t="n"/>
      <c r="AW210" s="2145" t="n"/>
      <c r="AX210" s="2145" t="n"/>
      <c r="AY210" s="2145" t="n"/>
      <c r="AZ210" s="2145" t="n"/>
      <c r="BA210" s="2145" t="n"/>
      <c r="BB210" s="2145" t="n"/>
      <c r="BC210" s="2145" t="n"/>
      <c r="BD210" s="2145" t="n"/>
      <c r="BE210" s="2145" t="n"/>
      <c r="BF210" s="2145" t="n"/>
      <c r="BG210" s="2145" t="n"/>
      <c r="BH210" s="2145" t="n"/>
      <c r="BI210" s="2145" t="n"/>
      <c r="BJ210" s="2145" t="n"/>
      <c r="BK210" s="2145" t="n"/>
      <c r="BL210" s="2145" t="n"/>
      <c r="BM210" s="2145" t="n"/>
      <c r="BN210" s="2145" t="n"/>
      <c r="BO210" s="2145" t="n"/>
      <c r="BP210" s="2146" t="inlineStr">
        <is>
          <t>2.8.3</t>
        </is>
      </c>
      <c r="BQ210" s="2145" t="n"/>
      <c r="BR210" s="2147" t="n"/>
      <c r="BS210" s="2" t="n"/>
      <c r="BT210" s="2" t="n"/>
      <c r="BU210" s="2" t="n"/>
      <c r="BV210" s="2" t="n"/>
    </row>
    <row r="211">
      <c r="A211" s="2154" t="inlineStr">
        <is>
          <t>СК-16</t>
        </is>
      </c>
      <c r="B211" s="266" t="n"/>
      <c r="C211" s="266" t="n"/>
      <c r="D211" s="1634" t="n"/>
      <c r="E211" s="2144" t="inlineStr">
        <is>
          <t>Генерировать бизнес-идеи на основе сбора, анализа и обработки данных, определять их экономическую эффективность и выявлять  предпринимательскую жизнеспособность</t>
        </is>
      </c>
      <c r="F211" s="2145" t="n"/>
      <c r="G211" s="2145" t="n"/>
      <c r="H211" s="2145" t="n"/>
      <c r="I211" s="2145" t="n"/>
      <c r="J211" s="2145" t="n"/>
      <c r="K211" s="2145" t="n"/>
      <c r="L211" s="2145" t="n"/>
      <c r="M211" s="2145" t="n"/>
      <c r="N211" s="2145" t="n"/>
      <c r="O211" s="2145" t="n"/>
      <c r="P211" s="2145" t="n"/>
      <c r="Q211" s="2145" t="n"/>
      <c r="R211" s="2145" t="n"/>
      <c r="S211" s="2145" t="n"/>
      <c r="T211" s="2145" t="n"/>
      <c r="U211" s="2145" t="n"/>
      <c r="V211" s="2145" t="n"/>
      <c r="W211" s="2145" t="n"/>
      <c r="X211" s="2145" t="n"/>
      <c r="Y211" s="2145" t="n"/>
      <c r="Z211" s="2145" t="n"/>
      <c r="AA211" s="2145" t="n"/>
      <c r="AB211" s="2145" t="n"/>
      <c r="AC211" s="2145" t="n"/>
      <c r="AD211" s="2145" t="n"/>
      <c r="AE211" s="2145" t="n"/>
      <c r="AF211" s="2145" t="n"/>
      <c r="AG211" s="2145" t="n"/>
      <c r="AH211" s="2145" t="n"/>
      <c r="AI211" s="2145" t="n"/>
      <c r="AJ211" s="2145" t="n"/>
      <c r="AK211" s="2145" t="n"/>
      <c r="AL211" s="2145" t="n"/>
      <c r="AM211" s="2145" t="n"/>
      <c r="AN211" s="2145" t="n"/>
      <c r="AO211" s="2145" t="n"/>
      <c r="AP211" s="2145" t="n"/>
      <c r="AQ211" s="2145" t="n"/>
      <c r="AR211" s="2145" t="n"/>
      <c r="AS211" s="2145" t="n"/>
      <c r="AT211" s="2145" t="n"/>
      <c r="AU211" s="2145" t="n"/>
      <c r="AV211" s="2145" t="n"/>
      <c r="AW211" s="2145" t="n"/>
      <c r="AX211" s="2145" t="n"/>
      <c r="AY211" s="2145" t="n"/>
      <c r="AZ211" s="2145" t="n"/>
      <c r="BA211" s="2145" t="n"/>
      <c r="BB211" s="2145" t="n"/>
      <c r="BC211" s="2145" t="n"/>
      <c r="BD211" s="2145" t="n"/>
      <c r="BE211" s="2145" t="n"/>
      <c r="BF211" s="2145" t="n"/>
      <c r="BG211" s="2145" t="n"/>
      <c r="BH211" s="2145" t="n"/>
      <c r="BI211" s="2145" t="n"/>
      <c r="BJ211" s="2145" t="n"/>
      <c r="BK211" s="2145" t="n"/>
      <c r="BL211" s="2145" t="n"/>
      <c r="BM211" s="2145" t="n"/>
      <c r="BN211" s="2145" t="n"/>
      <c r="BO211" s="2145" t="n"/>
      <c r="BP211" s="2146" t="inlineStr">
        <is>
          <t>2.9.1</t>
        </is>
      </c>
      <c r="BQ211" s="2145" t="n"/>
      <c r="BR211" s="2147" t="n"/>
      <c r="BS211" s="2" t="n"/>
      <c r="BT211" s="2" t="n"/>
      <c r="BU211" s="2" t="n"/>
      <c r="BV211" s="2" t="n"/>
    </row>
    <row r="212">
      <c r="A212" s="2154" t="inlineStr">
        <is>
          <t>СК-17</t>
        </is>
      </c>
      <c r="B212" s="266" t="n"/>
      <c r="C212" s="266" t="n"/>
      <c r="D212" s="1634" t="n"/>
      <c r="E212" s="2144" t="inlineStr">
        <is>
          <t>Применять методы поиска закономерностей, связей, правил в табулированных массивах данных большого объема овладение практическими умениями и навыками реализации технологий анализа данных, формирования и проверки гипотез о их природе и структуре, варьирования применяемыми моделями</t>
        </is>
      </c>
      <c r="F212" s="2145" t="n"/>
      <c r="G212" s="2145" t="n"/>
      <c r="H212" s="2145" t="n"/>
      <c r="I212" s="2145" t="n"/>
      <c r="J212" s="2145" t="n"/>
      <c r="K212" s="2145" t="n"/>
      <c r="L212" s="2145" t="n"/>
      <c r="M212" s="2145" t="n"/>
      <c r="N212" s="2145" t="n"/>
      <c r="O212" s="2145" t="n"/>
      <c r="P212" s="2145" t="n"/>
      <c r="Q212" s="2145" t="n"/>
      <c r="R212" s="2145" t="n"/>
      <c r="S212" s="2145" t="n"/>
      <c r="T212" s="2145" t="n"/>
      <c r="U212" s="2145" t="n"/>
      <c r="V212" s="2145" t="n"/>
      <c r="W212" s="2145" t="n"/>
      <c r="X212" s="2145" t="n"/>
      <c r="Y212" s="2145" t="n"/>
      <c r="Z212" s="2145" t="n"/>
      <c r="AA212" s="2145" t="n"/>
      <c r="AB212" s="2145" t="n"/>
      <c r="AC212" s="2145" t="n"/>
      <c r="AD212" s="2145" t="n"/>
      <c r="AE212" s="2145" t="n"/>
      <c r="AF212" s="2145" t="n"/>
      <c r="AG212" s="2145" t="n"/>
      <c r="AH212" s="2145" t="n"/>
      <c r="AI212" s="2145" t="n"/>
      <c r="AJ212" s="2145" t="n"/>
      <c r="AK212" s="2145" t="n"/>
      <c r="AL212" s="2145" t="n"/>
      <c r="AM212" s="2145" t="n"/>
      <c r="AN212" s="2145" t="n"/>
      <c r="AO212" s="2145" t="n"/>
      <c r="AP212" s="2145" t="n"/>
      <c r="AQ212" s="2145" t="n"/>
      <c r="AR212" s="2145" t="n"/>
      <c r="AS212" s="2145" t="n"/>
      <c r="AT212" s="2145" t="n"/>
      <c r="AU212" s="2145" t="n"/>
      <c r="AV212" s="2145" t="n"/>
      <c r="AW212" s="2145" t="n"/>
      <c r="AX212" s="2145" t="n"/>
      <c r="AY212" s="2145" t="n"/>
      <c r="AZ212" s="2145" t="n"/>
      <c r="BA212" s="2145" t="n"/>
      <c r="BB212" s="2145" t="n"/>
      <c r="BC212" s="2145" t="n"/>
      <c r="BD212" s="2145" t="n"/>
      <c r="BE212" s="2145" t="n"/>
      <c r="BF212" s="2145" t="n"/>
      <c r="BG212" s="2145" t="n"/>
      <c r="BH212" s="2145" t="n"/>
      <c r="BI212" s="2145" t="n"/>
      <c r="BJ212" s="2145" t="n"/>
      <c r="BK212" s="2145" t="n"/>
      <c r="BL212" s="2145" t="n"/>
      <c r="BM212" s="2145" t="n"/>
      <c r="BN212" s="2145" t="n"/>
      <c r="BO212" s="2145" t="n"/>
      <c r="BP212" s="2146" t="inlineStr">
        <is>
          <t>2.9.2</t>
        </is>
      </c>
      <c r="BQ212" s="2145" t="n"/>
      <c r="BR212" s="2147" t="n"/>
      <c r="BS212" s="2" t="n"/>
      <c r="BT212" s="2" t="n"/>
      <c r="BU212" s="2" t="n"/>
      <c r="BV212" s="2" t="n"/>
    </row>
    <row r="213">
      <c r="A213" s="2154" t="inlineStr">
        <is>
          <t>СК-18</t>
        </is>
      </c>
      <c r="B213" s="266" t="n"/>
      <c r="C213" s="266" t="n"/>
      <c r="D213" s="1634" t="n"/>
      <c r="E213" s="2144" t="inlineStr">
        <is>
          <t>Применять знания в области организации биржевой деятельности, использовать методы анализа фондового рынка</t>
        </is>
      </c>
      <c r="F213" s="2145" t="n"/>
      <c r="G213" s="2145" t="n"/>
      <c r="H213" s="2145" t="n"/>
      <c r="I213" s="2145" t="n"/>
      <c r="J213" s="2145" t="n"/>
      <c r="K213" s="2145" t="n"/>
      <c r="L213" s="2145" t="n"/>
      <c r="M213" s="2145" t="n"/>
      <c r="N213" s="2145" t="n"/>
      <c r="O213" s="2145" t="n"/>
      <c r="P213" s="2145" t="n"/>
      <c r="Q213" s="2145" t="n"/>
      <c r="R213" s="2145" t="n"/>
      <c r="S213" s="2145" t="n"/>
      <c r="T213" s="2145" t="n"/>
      <c r="U213" s="2145" t="n"/>
      <c r="V213" s="2145" t="n"/>
      <c r="W213" s="2145" t="n"/>
      <c r="X213" s="2145" t="n"/>
      <c r="Y213" s="2145" t="n"/>
      <c r="Z213" s="2145" t="n"/>
      <c r="AA213" s="2145" t="n"/>
      <c r="AB213" s="2145" t="n"/>
      <c r="AC213" s="2145" t="n"/>
      <c r="AD213" s="2145" t="n"/>
      <c r="AE213" s="2145" t="n"/>
      <c r="AF213" s="2145" t="n"/>
      <c r="AG213" s="2145" t="n"/>
      <c r="AH213" s="2145" t="n"/>
      <c r="AI213" s="2145" t="n"/>
      <c r="AJ213" s="2145" t="n"/>
      <c r="AK213" s="2145" t="n"/>
      <c r="AL213" s="2145" t="n"/>
      <c r="AM213" s="2145" t="n"/>
      <c r="AN213" s="2145" t="n"/>
      <c r="AO213" s="2145" t="n"/>
      <c r="AP213" s="2145" t="n"/>
      <c r="AQ213" s="2145" t="n"/>
      <c r="AR213" s="2145" t="n"/>
      <c r="AS213" s="2145" t="n"/>
      <c r="AT213" s="2145" t="n"/>
      <c r="AU213" s="2145" t="n"/>
      <c r="AV213" s="2145" t="n"/>
      <c r="AW213" s="2145" t="n"/>
      <c r="AX213" s="2145" t="n"/>
      <c r="AY213" s="2145" t="n"/>
      <c r="AZ213" s="2145" t="n"/>
      <c r="BA213" s="2145" t="n"/>
      <c r="BB213" s="2145" t="n"/>
      <c r="BC213" s="2145" t="n"/>
      <c r="BD213" s="2145" t="n"/>
      <c r="BE213" s="2145" t="n"/>
      <c r="BF213" s="2145" t="n"/>
      <c r="BG213" s="2145" t="n"/>
      <c r="BH213" s="2145" t="n"/>
      <c r="BI213" s="2145" t="n"/>
      <c r="BJ213" s="2145" t="n"/>
      <c r="BK213" s="2145" t="n"/>
      <c r="BL213" s="2145" t="n"/>
      <c r="BM213" s="2145" t="n"/>
      <c r="BN213" s="2145" t="n"/>
      <c r="BO213" s="2145" t="n"/>
      <c r="BP213" s="2146" t="inlineStr">
        <is>
          <t>2.9.3</t>
        </is>
      </c>
      <c r="BQ213" s="2145" t="n"/>
      <c r="BR213" s="2147" t="n"/>
      <c r="BS213" s="2" t="n"/>
      <c r="BT213" s="2" t="n"/>
      <c r="BU213" s="2" t="n"/>
      <c r="BV213" s="2" t="n"/>
    </row>
    <row r="214">
      <c r="A214" s="2154" t="inlineStr">
        <is>
          <t>СК-19</t>
        </is>
      </c>
      <c r="B214" s="266" t="n"/>
      <c r="C214" s="266" t="n"/>
      <c r="D214" s="1634" t="n"/>
      <c r="E214" s="2144" t="inlineStr">
        <is>
          <t>Принимать обоснованные решения при осуществлении предпринимательской деятельности, оценивать направления развития бизнеса</t>
        </is>
      </c>
      <c r="F214" s="2145" t="n"/>
      <c r="G214" s="2145" t="n"/>
      <c r="H214" s="2145" t="n"/>
      <c r="I214" s="2145" t="n"/>
      <c r="J214" s="2145" t="n"/>
      <c r="K214" s="2145" t="n"/>
      <c r="L214" s="2145" t="n"/>
      <c r="M214" s="2145" t="n"/>
      <c r="N214" s="2145" t="n"/>
      <c r="O214" s="2145" t="n"/>
      <c r="P214" s="2145" t="n"/>
      <c r="Q214" s="2145" t="n"/>
      <c r="R214" s="2145" t="n"/>
      <c r="S214" s="2145" t="n"/>
      <c r="T214" s="2145" t="n"/>
      <c r="U214" s="2145" t="n"/>
      <c r="V214" s="2145" t="n"/>
      <c r="W214" s="2145" t="n"/>
      <c r="X214" s="2145" t="n"/>
      <c r="Y214" s="2145" t="n"/>
      <c r="Z214" s="2145" t="n"/>
      <c r="AA214" s="2145" t="n"/>
      <c r="AB214" s="2145" t="n"/>
      <c r="AC214" s="2145" t="n"/>
      <c r="AD214" s="2145" t="n"/>
      <c r="AE214" s="2145" t="n"/>
      <c r="AF214" s="2145" t="n"/>
      <c r="AG214" s="2145" t="n"/>
      <c r="AH214" s="2145" t="n"/>
      <c r="AI214" s="2145" t="n"/>
      <c r="AJ214" s="2145" t="n"/>
      <c r="AK214" s="2145" t="n"/>
      <c r="AL214" s="2145" t="n"/>
      <c r="AM214" s="2145" t="n"/>
      <c r="AN214" s="2145" t="n"/>
      <c r="AO214" s="2145" t="n"/>
      <c r="AP214" s="2145" t="n"/>
      <c r="AQ214" s="2145" t="n"/>
      <c r="AR214" s="2145" t="n"/>
      <c r="AS214" s="2145" t="n"/>
      <c r="AT214" s="2145" t="n"/>
      <c r="AU214" s="2145" t="n"/>
      <c r="AV214" s="2145" t="n"/>
      <c r="AW214" s="2145" t="n"/>
      <c r="AX214" s="2145" t="n"/>
      <c r="AY214" s="2145" t="n"/>
      <c r="AZ214" s="2145" t="n"/>
      <c r="BA214" s="2145" t="n"/>
      <c r="BB214" s="2145" t="n"/>
      <c r="BC214" s="2145" t="n"/>
      <c r="BD214" s="2145" t="n"/>
      <c r="BE214" s="2145" t="n"/>
      <c r="BF214" s="2145" t="n"/>
      <c r="BG214" s="2145" t="n"/>
      <c r="BH214" s="2145" t="n"/>
      <c r="BI214" s="2145" t="n"/>
      <c r="BJ214" s="2145" t="n"/>
      <c r="BK214" s="2145" t="n"/>
      <c r="BL214" s="2145" t="n"/>
      <c r="BM214" s="2145" t="n"/>
      <c r="BN214" s="2145" t="n"/>
      <c r="BO214" s="2145" t="n"/>
      <c r="BP214" s="2146" t="inlineStr">
        <is>
          <t>2.9.4</t>
        </is>
      </c>
      <c r="BQ214" s="2145" t="n"/>
      <c r="BR214" s="2147" t="n"/>
      <c r="BS214" s="2" t="n"/>
      <c r="BT214" s="2" t="n"/>
      <c r="BU214" s="2" t="n"/>
      <c r="BV214" s="2" t="n"/>
    </row>
    <row r="215">
      <c r="A215" s="2154" t="inlineStr">
        <is>
          <t>СК-20</t>
        </is>
      </c>
      <c r="B215" s="266" t="n"/>
      <c r="C215" s="266" t="n"/>
      <c r="D215" s="1634" t="n"/>
      <c r="E215" s="2144" t="inlineStr">
        <is>
          <t>Понимать природу химических реакций, используемых в производстве химических веществ и материалов, кинетического и термодинамического подходов к  описанию химических процессов с целью оптимизации условий их практической реализации</t>
        </is>
      </c>
      <c r="F215" s="2145" t="n"/>
      <c r="G215" s="2145" t="n"/>
      <c r="H215" s="2145" t="n"/>
      <c r="I215" s="2145" t="n"/>
      <c r="J215" s="2145" t="n"/>
      <c r="K215" s="2145" t="n"/>
      <c r="L215" s="2145" t="n"/>
      <c r="M215" s="2145" t="n"/>
      <c r="N215" s="2145" t="n"/>
      <c r="O215" s="2145" t="n"/>
      <c r="P215" s="2145" t="n"/>
      <c r="Q215" s="2145" t="n"/>
      <c r="R215" s="2145" t="n"/>
      <c r="S215" s="2145" t="n"/>
      <c r="T215" s="2145" t="n"/>
      <c r="U215" s="2145" t="n"/>
      <c r="V215" s="2145" t="n"/>
      <c r="W215" s="2145" t="n"/>
      <c r="X215" s="2145" t="n"/>
      <c r="Y215" s="2145" t="n"/>
      <c r="Z215" s="2145" t="n"/>
      <c r="AA215" s="2145" t="n"/>
      <c r="AB215" s="2145" t="n"/>
      <c r="AC215" s="2145" t="n"/>
      <c r="AD215" s="2145" t="n"/>
      <c r="AE215" s="2145" t="n"/>
      <c r="AF215" s="2145" t="n"/>
      <c r="AG215" s="2145" t="n"/>
      <c r="AH215" s="2145" t="n"/>
      <c r="AI215" s="2145" t="n"/>
      <c r="AJ215" s="2145" t="n"/>
      <c r="AK215" s="2145" t="n"/>
      <c r="AL215" s="2145" t="n"/>
      <c r="AM215" s="2145" t="n"/>
      <c r="AN215" s="2145" t="n"/>
      <c r="AO215" s="2145" t="n"/>
      <c r="AP215" s="2145" t="n"/>
      <c r="AQ215" s="2145" t="n"/>
      <c r="AR215" s="2145" t="n"/>
      <c r="AS215" s="2145" t="n"/>
      <c r="AT215" s="2145" t="n"/>
      <c r="AU215" s="2145" t="n"/>
      <c r="AV215" s="2145" t="n"/>
      <c r="AW215" s="2145" t="n"/>
      <c r="AX215" s="2145" t="n"/>
      <c r="AY215" s="2145" t="n"/>
      <c r="AZ215" s="2145" t="n"/>
      <c r="BA215" s="2145" t="n"/>
      <c r="BB215" s="2145" t="n"/>
      <c r="BC215" s="2145" t="n"/>
      <c r="BD215" s="2145" t="n"/>
      <c r="BE215" s="2145" t="n"/>
      <c r="BF215" s="2145" t="n"/>
      <c r="BG215" s="2145" t="n"/>
      <c r="BH215" s="2145" t="n"/>
      <c r="BI215" s="2145" t="n"/>
      <c r="BJ215" s="2145" t="n"/>
      <c r="BK215" s="2145" t="n"/>
      <c r="BL215" s="2145" t="n"/>
      <c r="BM215" s="2145" t="n"/>
      <c r="BN215" s="2145" t="n"/>
      <c r="BO215" s="2145" t="n"/>
      <c r="BP215" s="2146" t="inlineStr">
        <is>
          <t>2.10.1, 2.11.1</t>
        </is>
      </c>
      <c r="BQ215" s="2145" t="n"/>
      <c r="BR215" s="2147" t="n"/>
      <c r="BS215" s="2" t="n"/>
      <c r="BT215" s="2" t="n"/>
      <c r="BU215" s="2" t="n"/>
      <c r="BV215" s="2" t="n"/>
    </row>
    <row r="216">
      <c r="A216" s="2154" t="inlineStr">
        <is>
          <t>СК-21</t>
        </is>
      </c>
      <c r="B216" s="266" t="n"/>
      <c r="C216" s="266" t="n"/>
      <c r="D216" s="1634" t="n"/>
      <c r="E216" s="2144" t="inlineStr">
        <is>
          <t>Проводить качественную и количественную оценку лесных ресурсов, использовать материалы лесоустройства и геоинформационные технологии при ведении лесного хозяйства</t>
        </is>
      </c>
      <c r="F216" s="2145" t="n"/>
      <c r="G216" s="2145" t="n"/>
      <c r="H216" s="2145" t="n"/>
      <c r="I216" s="2145" t="n"/>
      <c r="J216" s="2145" t="n"/>
      <c r="K216" s="2145" t="n"/>
      <c r="L216" s="2145" t="n"/>
      <c r="M216" s="2145" t="n"/>
      <c r="N216" s="2145" t="n"/>
      <c r="O216" s="2145" t="n"/>
      <c r="P216" s="2145" t="n"/>
      <c r="Q216" s="2145" t="n"/>
      <c r="R216" s="2145" t="n"/>
      <c r="S216" s="2145" t="n"/>
      <c r="T216" s="2145" t="n"/>
      <c r="U216" s="2145" t="n"/>
      <c r="V216" s="2145" t="n"/>
      <c r="W216" s="2145" t="n"/>
      <c r="X216" s="2145" t="n"/>
      <c r="Y216" s="2145" t="n"/>
      <c r="Z216" s="2145" t="n"/>
      <c r="AA216" s="2145" t="n"/>
      <c r="AB216" s="2145" t="n"/>
      <c r="AC216" s="2145" t="n"/>
      <c r="AD216" s="2145" t="n"/>
      <c r="AE216" s="2145" t="n"/>
      <c r="AF216" s="2145" t="n"/>
      <c r="AG216" s="2145" t="n"/>
      <c r="AH216" s="2145" t="n"/>
      <c r="AI216" s="2145" t="n"/>
      <c r="AJ216" s="2145" t="n"/>
      <c r="AK216" s="2145" t="n"/>
      <c r="AL216" s="2145" t="n"/>
      <c r="AM216" s="2145" t="n"/>
      <c r="AN216" s="2145" t="n"/>
      <c r="AO216" s="2145" t="n"/>
      <c r="AP216" s="2145" t="n"/>
      <c r="AQ216" s="2145" t="n"/>
      <c r="AR216" s="2145" t="n"/>
      <c r="AS216" s="2145" t="n"/>
      <c r="AT216" s="2145" t="n"/>
      <c r="AU216" s="2145" t="n"/>
      <c r="AV216" s="2145" t="n"/>
      <c r="AW216" s="2145" t="n"/>
      <c r="AX216" s="2145" t="n"/>
      <c r="AY216" s="2145" t="n"/>
      <c r="AZ216" s="2145" t="n"/>
      <c r="BA216" s="2145" t="n"/>
      <c r="BB216" s="2145" t="n"/>
      <c r="BC216" s="2145" t="n"/>
      <c r="BD216" s="2145" t="n"/>
      <c r="BE216" s="2145" t="n"/>
      <c r="BF216" s="2145" t="n"/>
      <c r="BG216" s="2145" t="n"/>
      <c r="BH216" s="2145" t="n"/>
      <c r="BI216" s="2145" t="n"/>
      <c r="BJ216" s="2145" t="n"/>
      <c r="BK216" s="2145" t="n"/>
      <c r="BL216" s="2145" t="n"/>
      <c r="BM216" s="2145" t="n"/>
      <c r="BN216" s="2145" t="n"/>
      <c r="BO216" s="2145" t="n"/>
      <c r="BP216" s="2146" t="inlineStr">
        <is>
          <t>2.10.2</t>
        </is>
      </c>
      <c r="BQ216" s="2145" t="n"/>
      <c r="BR216" s="2147" t="n"/>
      <c r="BS216" s="2" t="n"/>
      <c r="BT216" s="2" t="n"/>
      <c r="BU216" s="2" t="n"/>
      <c r="BV216" s="2" t="n"/>
    </row>
    <row r="217">
      <c r="A217" s="2154" t="inlineStr">
        <is>
          <t>СК-22</t>
        </is>
      </c>
      <c r="B217" s="266" t="n"/>
      <c r="C217" s="266" t="n"/>
      <c r="D217" s="1634" t="n"/>
      <c r="E217" s="2144" t="inlineStr">
        <is>
          <t>Применять навыки организации технологических процессов комплексной переработки и рационального использования древесного сырья с обоснованием их экономической эффективности</t>
        </is>
      </c>
      <c r="F217" s="2145" t="n"/>
      <c r="G217" s="2145" t="n"/>
      <c r="H217" s="2145" t="n"/>
      <c r="I217" s="2145" t="n"/>
      <c r="J217" s="2145" t="n"/>
      <c r="K217" s="2145" t="n"/>
      <c r="L217" s="2145" t="n"/>
      <c r="M217" s="2145" t="n"/>
      <c r="N217" s="2145" t="n"/>
      <c r="O217" s="2145" t="n"/>
      <c r="P217" s="2145" t="n"/>
      <c r="Q217" s="2145" t="n"/>
      <c r="R217" s="2145" t="n"/>
      <c r="S217" s="2145" t="n"/>
      <c r="T217" s="2145" t="n"/>
      <c r="U217" s="2145" t="n"/>
      <c r="V217" s="2145" t="n"/>
      <c r="W217" s="2145" t="n"/>
      <c r="X217" s="2145" t="n"/>
      <c r="Y217" s="2145" t="n"/>
      <c r="Z217" s="2145" t="n"/>
      <c r="AA217" s="2145" t="n"/>
      <c r="AB217" s="2145" t="n"/>
      <c r="AC217" s="2145" t="n"/>
      <c r="AD217" s="2145" t="n"/>
      <c r="AE217" s="2145" t="n"/>
      <c r="AF217" s="2145" t="n"/>
      <c r="AG217" s="2145" t="n"/>
      <c r="AH217" s="2145" t="n"/>
      <c r="AI217" s="2145" t="n"/>
      <c r="AJ217" s="2145" t="n"/>
      <c r="AK217" s="2145" t="n"/>
      <c r="AL217" s="2145" t="n"/>
      <c r="AM217" s="2145" t="n"/>
      <c r="AN217" s="2145" t="n"/>
      <c r="AO217" s="2145" t="n"/>
      <c r="AP217" s="2145" t="n"/>
      <c r="AQ217" s="2145" t="n"/>
      <c r="AR217" s="2145" t="n"/>
      <c r="AS217" s="2145" t="n"/>
      <c r="AT217" s="2145" t="n"/>
      <c r="AU217" s="2145" t="n"/>
      <c r="AV217" s="2145" t="n"/>
      <c r="AW217" s="2145" t="n"/>
      <c r="AX217" s="2145" t="n"/>
      <c r="AY217" s="2145" t="n"/>
      <c r="AZ217" s="2145" t="n"/>
      <c r="BA217" s="2145" t="n"/>
      <c r="BB217" s="2145" t="n"/>
      <c r="BC217" s="2145" t="n"/>
      <c r="BD217" s="2145" t="n"/>
      <c r="BE217" s="2145" t="n"/>
      <c r="BF217" s="2145" t="n"/>
      <c r="BG217" s="2145" t="n"/>
      <c r="BH217" s="2145" t="n"/>
      <c r="BI217" s="2145" t="n"/>
      <c r="BJ217" s="2145" t="n"/>
      <c r="BK217" s="2145" t="n"/>
      <c r="BL217" s="2145" t="n"/>
      <c r="BM217" s="2145" t="n"/>
      <c r="BN217" s="2145" t="n"/>
      <c r="BO217" s="2145" t="n"/>
      <c r="BP217" s="2146" t="inlineStr">
        <is>
          <t>2.10.3</t>
        </is>
      </c>
      <c r="BQ217" s="2145" t="n"/>
      <c r="BR217" s="2147" t="n"/>
      <c r="BS217" s="2" t="n"/>
      <c r="BT217" s="2" t="n"/>
      <c r="BU217" s="2" t="n"/>
      <c r="BV217" s="2" t="n"/>
    </row>
    <row r="218">
      <c r="A218" s="2154" t="inlineStr">
        <is>
          <t>СК-23</t>
        </is>
      </c>
      <c r="B218" s="266" t="n"/>
      <c r="C218" s="266" t="n"/>
      <c r="D218" s="1634" t="n"/>
      <c r="E218" s="2144" t="inlineStr">
        <is>
          <t>Понимать технологию лесовыращивания и использование товаров и услуг при побочном лесопользовании</t>
        </is>
      </c>
      <c r="F218" s="2145" t="n"/>
      <c r="G218" s="2145" t="n"/>
      <c r="H218" s="2145" t="n"/>
      <c r="I218" s="2145" t="n"/>
      <c r="J218" s="2145" t="n"/>
      <c r="K218" s="2145" t="n"/>
      <c r="L218" s="2145" t="n"/>
      <c r="M218" s="2145" t="n"/>
      <c r="N218" s="2145" t="n"/>
      <c r="O218" s="2145" t="n"/>
      <c r="P218" s="2145" t="n"/>
      <c r="Q218" s="2145" t="n"/>
      <c r="R218" s="2145" t="n"/>
      <c r="S218" s="2145" t="n"/>
      <c r="T218" s="2145" t="n"/>
      <c r="U218" s="2145" t="n"/>
      <c r="V218" s="2145" t="n"/>
      <c r="W218" s="2145" t="n"/>
      <c r="X218" s="2145" t="n"/>
      <c r="Y218" s="2145" t="n"/>
      <c r="Z218" s="2145" t="n"/>
      <c r="AA218" s="2145" t="n"/>
      <c r="AB218" s="2145" t="n"/>
      <c r="AC218" s="2145" t="n"/>
      <c r="AD218" s="2145" t="n"/>
      <c r="AE218" s="2145" t="n"/>
      <c r="AF218" s="2145" t="n"/>
      <c r="AG218" s="2145" t="n"/>
      <c r="AH218" s="2145" t="n"/>
      <c r="AI218" s="2145" t="n"/>
      <c r="AJ218" s="2145" t="n"/>
      <c r="AK218" s="2145" t="n"/>
      <c r="AL218" s="2145" t="n"/>
      <c r="AM218" s="2145" t="n"/>
      <c r="AN218" s="2145" t="n"/>
      <c r="AO218" s="2145" t="n"/>
      <c r="AP218" s="2145" t="n"/>
      <c r="AQ218" s="2145" t="n"/>
      <c r="AR218" s="2145" t="n"/>
      <c r="AS218" s="2145" t="n"/>
      <c r="AT218" s="2145" t="n"/>
      <c r="AU218" s="2145" t="n"/>
      <c r="AV218" s="2145" t="n"/>
      <c r="AW218" s="2145" t="n"/>
      <c r="AX218" s="2145" t="n"/>
      <c r="AY218" s="2145" t="n"/>
      <c r="AZ218" s="2145" t="n"/>
      <c r="BA218" s="2145" t="n"/>
      <c r="BB218" s="2145" t="n"/>
      <c r="BC218" s="2145" t="n"/>
      <c r="BD218" s="2145" t="n"/>
      <c r="BE218" s="2145" t="n"/>
      <c r="BF218" s="2145" t="n"/>
      <c r="BG218" s="2145" t="n"/>
      <c r="BH218" s="2145" t="n"/>
      <c r="BI218" s="2145" t="n"/>
      <c r="BJ218" s="2145" t="n"/>
      <c r="BK218" s="2145" t="n"/>
      <c r="BL218" s="2145" t="n"/>
      <c r="BM218" s="2145" t="n"/>
      <c r="BN218" s="2145" t="n"/>
      <c r="BO218" s="2145" t="n"/>
      <c r="BP218" s="2146" t="inlineStr">
        <is>
          <t>2.10.4, 2.10.7</t>
        </is>
      </c>
      <c r="BQ218" s="2145" t="n"/>
      <c r="BR218" s="2147" t="n"/>
      <c r="BS218" s="2" t="n"/>
      <c r="BT218" s="2" t="n"/>
      <c r="BU218" s="2" t="n"/>
      <c r="BV218" s="2" t="n"/>
    </row>
    <row r="219">
      <c r="A219" s="2154" t="inlineStr">
        <is>
          <t>СК-24</t>
        </is>
      </c>
      <c r="B219" s="266" t="n"/>
      <c r="C219" s="266" t="n"/>
      <c r="D219" s="1634" t="n"/>
      <c r="E219" s="2144" t="inlineStr">
        <is>
          <t>Применять технологии проведения рубок главного и промежуточного пользования</t>
        </is>
      </c>
      <c r="F219" s="2145" t="n"/>
      <c r="G219" s="2145" t="n"/>
      <c r="H219" s="2145" t="n"/>
      <c r="I219" s="2145" t="n"/>
      <c r="J219" s="2145" t="n"/>
      <c r="K219" s="2145" t="n"/>
      <c r="L219" s="2145" t="n"/>
      <c r="M219" s="2145" t="n"/>
      <c r="N219" s="2145" t="n"/>
      <c r="O219" s="2145" t="n"/>
      <c r="P219" s="2145" t="n"/>
      <c r="Q219" s="2145" t="n"/>
      <c r="R219" s="2145" t="n"/>
      <c r="S219" s="2145" t="n"/>
      <c r="T219" s="2145" t="n"/>
      <c r="U219" s="2145" t="n"/>
      <c r="V219" s="2145" t="n"/>
      <c r="W219" s="2145" t="n"/>
      <c r="X219" s="2145" t="n"/>
      <c r="Y219" s="2145" t="n"/>
      <c r="Z219" s="2145" t="n"/>
      <c r="AA219" s="2145" t="n"/>
      <c r="AB219" s="2145" t="n"/>
      <c r="AC219" s="2145" t="n"/>
      <c r="AD219" s="2145" t="n"/>
      <c r="AE219" s="2145" t="n"/>
      <c r="AF219" s="2145" t="n"/>
      <c r="AG219" s="2145" t="n"/>
      <c r="AH219" s="2145" t="n"/>
      <c r="AI219" s="2145" t="n"/>
      <c r="AJ219" s="2145" t="n"/>
      <c r="AK219" s="2145" t="n"/>
      <c r="AL219" s="2145" t="n"/>
      <c r="AM219" s="2145" t="n"/>
      <c r="AN219" s="2145" t="n"/>
      <c r="AO219" s="2145" t="n"/>
      <c r="AP219" s="2145" t="n"/>
      <c r="AQ219" s="2145" t="n"/>
      <c r="AR219" s="2145" t="n"/>
      <c r="AS219" s="2145" t="n"/>
      <c r="AT219" s="2145" t="n"/>
      <c r="AU219" s="2145" t="n"/>
      <c r="AV219" s="2145" t="n"/>
      <c r="AW219" s="2145" t="n"/>
      <c r="AX219" s="2145" t="n"/>
      <c r="AY219" s="2145" t="n"/>
      <c r="AZ219" s="2145" t="n"/>
      <c r="BA219" s="2145" t="n"/>
      <c r="BB219" s="2145" t="n"/>
      <c r="BC219" s="2145" t="n"/>
      <c r="BD219" s="2145" t="n"/>
      <c r="BE219" s="2145" t="n"/>
      <c r="BF219" s="2145" t="n"/>
      <c r="BG219" s="2145" t="n"/>
      <c r="BH219" s="2145" t="n"/>
      <c r="BI219" s="2145" t="n"/>
      <c r="BJ219" s="2145" t="n"/>
      <c r="BK219" s="2145" t="n"/>
      <c r="BL219" s="2145" t="n"/>
      <c r="BM219" s="2145" t="n"/>
      <c r="BN219" s="2145" t="n"/>
      <c r="BO219" s="2145" t="n"/>
      <c r="BP219" s="2146" t="inlineStr">
        <is>
          <t>2.10.5, 2.10.7</t>
        </is>
      </c>
      <c r="BQ219" s="2145" t="n"/>
      <c r="BR219" s="2147" t="n"/>
      <c r="BS219" s="2" t="n"/>
      <c r="BT219" s="2" t="n"/>
      <c r="BU219" s="2" t="n"/>
      <c r="BV219" s="2" t="n"/>
    </row>
    <row r="220">
      <c r="A220" s="2154" t="inlineStr">
        <is>
          <t>СК-25</t>
        </is>
      </c>
      <c r="B220" s="266" t="n"/>
      <c r="C220" s="266" t="n"/>
      <c r="D220" s="1634" t="n"/>
      <c r="E220" s="2144" t="inlineStr">
        <is>
          <t>Применять технологию переработки древесины в продукцию с высокой добавленной стоимостью</t>
        </is>
      </c>
      <c r="F220" s="2145" t="n"/>
      <c r="G220" s="2145" t="n"/>
      <c r="H220" s="2145" t="n"/>
      <c r="I220" s="2145" t="n"/>
      <c r="J220" s="2145" t="n"/>
      <c r="K220" s="2145" t="n"/>
      <c r="L220" s="2145" t="n"/>
      <c r="M220" s="2145" t="n"/>
      <c r="N220" s="2145" t="n"/>
      <c r="O220" s="2145" t="n"/>
      <c r="P220" s="2145" t="n"/>
      <c r="Q220" s="2145" t="n"/>
      <c r="R220" s="2145" t="n"/>
      <c r="S220" s="2145" t="n"/>
      <c r="T220" s="2145" t="n"/>
      <c r="U220" s="2145" t="n"/>
      <c r="V220" s="2145" t="n"/>
      <c r="W220" s="2145" t="n"/>
      <c r="X220" s="2145" t="n"/>
      <c r="Y220" s="2145" t="n"/>
      <c r="Z220" s="2145" t="n"/>
      <c r="AA220" s="2145" t="n"/>
      <c r="AB220" s="2145" t="n"/>
      <c r="AC220" s="2145" t="n"/>
      <c r="AD220" s="2145" t="n"/>
      <c r="AE220" s="2145" t="n"/>
      <c r="AF220" s="2145" t="n"/>
      <c r="AG220" s="2145" t="n"/>
      <c r="AH220" s="2145" t="n"/>
      <c r="AI220" s="2145" t="n"/>
      <c r="AJ220" s="2145" t="n"/>
      <c r="AK220" s="2145" t="n"/>
      <c r="AL220" s="2145" t="n"/>
      <c r="AM220" s="2145" t="n"/>
      <c r="AN220" s="2145" t="n"/>
      <c r="AO220" s="2145" t="n"/>
      <c r="AP220" s="2145" t="n"/>
      <c r="AQ220" s="2145" t="n"/>
      <c r="AR220" s="2145" t="n"/>
      <c r="AS220" s="2145" t="n"/>
      <c r="AT220" s="2145" t="n"/>
      <c r="AU220" s="2145" t="n"/>
      <c r="AV220" s="2145" t="n"/>
      <c r="AW220" s="2145" t="n"/>
      <c r="AX220" s="2145" t="n"/>
      <c r="AY220" s="2145" t="n"/>
      <c r="AZ220" s="2145" t="n"/>
      <c r="BA220" s="2145" t="n"/>
      <c r="BB220" s="2145" t="n"/>
      <c r="BC220" s="2145" t="n"/>
      <c r="BD220" s="2145" t="n"/>
      <c r="BE220" s="2145" t="n"/>
      <c r="BF220" s="2145" t="n"/>
      <c r="BG220" s="2145" t="n"/>
      <c r="BH220" s="2145" t="n"/>
      <c r="BI220" s="2145" t="n"/>
      <c r="BJ220" s="2145" t="n"/>
      <c r="BK220" s="2145" t="n"/>
      <c r="BL220" s="2145" t="n"/>
      <c r="BM220" s="2145" t="n"/>
      <c r="BN220" s="2145" t="n"/>
      <c r="BO220" s="2145" t="n"/>
      <c r="BP220" s="2146" t="inlineStr">
        <is>
          <t>2.10.6, 2.10.7</t>
        </is>
      </c>
      <c r="BQ220" s="2145" t="n"/>
      <c r="BR220" s="2147" t="n"/>
      <c r="BS220" s="2" t="n"/>
      <c r="BT220" s="2" t="n"/>
      <c r="BU220" s="2" t="n"/>
      <c r="BV220" s="2" t="n"/>
    </row>
    <row r="221">
      <c r="A221" s="2154" t="inlineStr">
        <is>
          <t>СК-26</t>
        </is>
      </c>
      <c r="B221" s="266" t="n"/>
      <c r="C221" s="266" t="n"/>
      <c r="D221" s="1634" t="n"/>
      <c r="E221" s="2144" t="inlineStr">
        <is>
          <t>Понимать химические и физические свойства органических соединений, способы их получения, реакционную способность, взаимные превращения, а также их применение в промышленности и жизнедеятельности человека</t>
        </is>
      </c>
      <c r="F221" s="2145" t="n"/>
      <c r="G221" s="2145" t="n"/>
      <c r="H221" s="2145" t="n"/>
      <c r="I221" s="2145" t="n"/>
      <c r="J221" s="2145" t="n"/>
      <c r="K221" s="2145" t="n"/>
      <c r="L221" s="2145" t="n"/>
      <c r="M221" s="2145" t="n"/>
      <c r="N221" s="2145" t="n"/>
      <c r="O221" s="2145" t="n"/>
      <c r="P221" s="2145" t="n"/>
      <c r="Q221" s="2145" t="n"/>
      <c r="R221" s="2145" t="n"/>
      <c r="S221" s="2145" t="n"/>
      <c r="T221" s="2145" t="n"/>
      <c r="U221" s="2145" t="n"/>
      <c r="V221" s="2145" t="n"/>
      <c r="W221" s="2145" t="n"/>
      <c r="X221" s="2145" t="n"/>
      <c r="Y221" s="2145" t="n"/>
      <c r="Z221" s="2145" t="n"/>
      <c r="AA221" s="2145" t="n"/>
      <c r="AB221" s="2145" t="n"/>
      <c r="AC221" s="2145" t="n"/>
      <c r="AD221" s="2145" t="n"/>
      <c r="AE221" s="2145" t="n"/>
      <c r="AF221" s="2145" t="n"/>
      <c r="AG221" s="2145" t="n"/>
      <c r="AH221" s="2145" t="n"/>
      <c r="AI221" s="2145" t="n"/>
      <c r="AJ221" s="2145" t="n"/>
      <c r="AK221" s="2145" t="n"/>
      <c r="AL221" s="2145" t="n"/>
      <c r="AM221" s="2145" t="n"/>
      <c r="AN221" s="2145" t="n"/>
      <c r="AO221" s="2145" t="n"/>
      <c r="AP221" s="2145" t="n"/>
      <c r="AQ221" s="2145" t="n"/>
      <c r="AR221" s="2145" t="n"/>
      <c r="AS221" s="2145" t="n"/>
      <c r="AT221" s="2145" t="n"/>
      <c r="AU221" s="2145" t="n"/>
      <c r="AV221" s="2145" t="n"/>
      <c r="AW221" s="2145" t="n"/>
      <c r="AX221" s="2145" t="n"/>
      <c r="AY221" s="2145" t="n"/>
      <c r="AZ221" s="2145" t="n"/>
      <c r="BA221" s="2145" t="n"/>
      <c r="BB221" s="2145" t="n"/>
      <c r="BC221" s="2145" t="n"/>
      <c r="BD221" s="2145" t="n"/>
      <c r="BE221" s="2145" t="n"/>
      <c r="BF221" s="2145" t="n"/>
      <c r="BG221" s="2145" t="n"/>
      <c r="BH221" s="2145" t="n"/>
      <c r="BI221" s="2145" t="n"/>
      <c r="BJ221" s="2145" t="n"/>
      <c r="BK221" s="2145" t="n"/>
      <c r="BL221" s="2145" t="n"/>
      <c r="BM221" s="2145" t="n"/>
      <c r="BN221" s="2145" t="n"/>
      <c r="BO221" s="2145" t="n"/>
      <c r="BP221" s="2146" t="inlineStr">
        <is>
          <t>2.11.2, 2.12.2</t>
        </is>
      </c>
      <c r="BQ221" s="2145" t="n"/>
      <c r="BR221" s="2147" t="n"/>
      <c r="BS221" s="2" t="n"/>
      <c r="BT221" s="2" t="n"/>
      <c r="BU221" s="2" t="n"/>
      <c r="BV221" s="2" t="n"/>
    </row>
    <row r="222">
      <c r="A222" s="2154" t="inlineStr">
        <is>
          <t>СК-27</t>
        </is>
      </c>
      <c r="B222" s="266" t="n"/>
      <c r="C222" s="266" t="n"/>
      <c r="D222" s="1634" t="n"/>
      <c r="E222" s="2144" t="inlineStr">
        <is>
          <t>Понимать сущность методов расчета процессов и аппаратов химических производств</t>
        </is>
      </c>
      <c r="F222" s="2145" t="n"/>
      <c r="G222" s="2145" t="n"/>
      <c r="H222" s="2145" t="n"/>
      <c r="I222" s="2145" t="n"/>
      <c r="J222" s="2145" t="n"/>
      <c r="K222" s="2145" t="n"/>
      <c r="L222" s="2145" t="n"/>
      <c r="M222" s="2145" t="n"/>
      <c r="N222" s="2145" t="n"/>
      <c r="O222" s="2145" t="n"/>
      <c r="P222" s="2145" t="n"/>
      <c r="Q222" s="2145" t="n"/>
      <c r="R222" s="2145" t="n"/>
      <c r="S222" s="2145" t="n"/>
      <c r="T222" s="2145" t="n"/>
      <c r="U222" s="2145" t="n"/>
      <c r="V222" s="2145" t="n"/>
      <c r="W222" s="2145" t="n"/>
      <c r="X222" s="2145" t="n"/>
      <c r="Y222" s="2145" t="n"/>
      <c r="Z222" s="2145" t="n"/>
      <c r="AA222" s="2145" t="n"/>
      <c r="AB222" s="2145" t="n"/>
      <c r="AC222" s="2145" t="n"/>
      <c r="AD222" s="2145" t="n"/>
      <c r="AE222" s="2145" t="n"/>
      <c r="AF222" s="2145" t="n"/>
      <c r="AG222" s="2145" t="n"/>
      <c r="AH222" s="2145" t="n"/>
      <c r="AI222" s="2145" t="n"/>
      <c r="AJ222" s="2145" t="n"/>
      <c r="AK222" s="2145" t="n"/>
      <c r="AL222" s="2145" t="n"/>
      <c r="AM222" s="2145" t="n"/>
      <c r="AN222" s="2145" t="n"/>
      <c r="AO222" s="2145" t="n"/>
      <c r="AP222" s="2145" t="n"/>
      <c r="AQ222" s="2145" t="n"/>
      <c r="AR222" s="2145" t="n"/>
      <c r="AS222" s="2145" t="n"/>
      <c r="AT222" s="2145" t="n"/>
      <c r="AU222" s="2145" t="n"/>
      <c r="AV222" s="2145" t="n"/>
      <c r="AW222" s="2145" t="n"/>
      <c r="AX222" s="2145" t="n"/>
      <c r="AY222" s="2145" t="n"/>
      <c r="AZ222" s="2145" t="n"/>
      <c r="BA222" s="2145" t="n"/>
      <c r="BB222" s="2145" t="n"/>
      <c r="BC222" s="2145" t="n"/>
      <c r="BD222" s="2145" t="n"/>
      <c r="BE222" s="2145" t="n"/>
      <c r="BF222" s="2145" t="n"/>
      <c r="BG222" s="2145" t="n"/>
      <c r="BH222" s="2145" t="n"/>
      <c r="BI222" s="2145" t="n"/>
      <c r="BJ222" s="2145" t="n"/>
      <c r="BK222" s="2145" t="n"/>
      <c r="BL222" s="2145" t="n"/>
      <c r="BM222" s="2145" t="n"/>
      <c r="BN222" s="2145" t="n"/>
      <c r="BO222" s="2145" t="n"/>
      <c r="BP222" s="2146" t="inlineStr">
        <is>
          <t>2.11.3</t>
        </is>
      </c>
      <c r="BQ222" s="2145" t="n"/>
      <c r="BR222" s="2147" t="n"/>
      <c r="BS222" s="2" t="n"/>
      <c r="BT222" s="2" t="n"/>
      <c r="BU222" s="2" t="n"/>
      <c r="BV222" s="2" t="n"/>
    </row>
    <row r="223">
      <c r="A223" s="2154" t="inlineStr">
        <is>
          <t>СК-28</t>
        </is>
      </c>
      <c r="B223" s="266" t="n"/>
      <c r="C223" s="266" t="n"/>
      <c r="D223" s="1634" t="n"/>
      <c r="E223" s="2144" t="inlineStr">
        <is>
          <t>Применять знания в области методов получения полимеров</t>
        </is>
      </c>
      <c r="F223" s="2145" t="n"/>
      <c r="G223" s="2145" t="n"/>
      <c r="H223" s="2145" t="n"/>
      <c r="I223" s="2145" t="n"/>
      <c r="J223" s="2145" t="n"/>
      <c r="K223" s="2145" t="n"/>
      <c r="L223" s="2145" t="n"/>
      <c r="M223" s="2145" t="n"/>
      <c r="N223" s="2145" t="n"/>
      <c r="O223" s="2145" t="n"/>
      <c r="P223" s="2145" t="n"/>
      <c r="Q223" s="2145" t="n"/>
      <c r="R223" s="2145" t="n"/>
      <c r="S223" s="2145" t="n"/>
      <c r="T223" s="2145" t="n"/>
      <c r="U223" s="2145" t="n"/>
      <c r="V223" s="2145" t="n"/>
      <c r="W223" s="2145" t="n"/>
      <c r="X223" s="2145" t="n"/>
      <c r="Y223" s="2145" t="n"/>
      <c r="Z223" s="2145" t="n"/>
      <c r="AA223" s="2145" t="n"/>
      <c r="AB223" s="2145" t="n"/>
      <c r="AC223" s="2145" t="n"/>
      <c r="AD223" s="2145" t="n"/>
      <c r="AE223" s="2145" t="n"/>
      <c r="AF223" s="2145" t="n"/>
      <c r="AG223" s="2145" t="n"/>
      <c r="AH223" s="2145" t="n"/>
      <c r="AI223" s="2145" t="n"/>
      <c r="AJ223" s="2145" t="n"/>
      <c r="AK223" s="2145" t="n"/>
      <c r="AL223" s="2145" t="n"/>
      <c r="AM223" s="2145" t="n"/>
      <c r="AN223" s="2145" t="n"/>
      <c r="AO223" s="2145" t="n"/>
      <c r="AP223" s="2145" t="n"/>
      <c r="AQ223" s="2145" t="n"/>
      <c r="AR223" s="2145" t="n"/>
      <c r="AS223" s="2145" t="n"/>
      <c r="AT223" s="2145" t="n"/>
      <c r="AU223" s="2145" t="n"/>
      <c r="AV223" s="2145" t="n"/>
      <c r="AW223" s="2145" t="n"/>
      <c r="AX223" s="2145" t="n"/>
      <c r="AY223" s="2145" t="n"/>
      <c r="AZ223" s="2145" t="n"/>
      <c r="BA223" s="2145" t="n"/>
      <c r="BB223" s="2145" t="n"/>
      <c r="BC223" s="2145" t="n"/>
      <c r="BD223" s="2145" t="n"/>
      <c r="BE223" s="2145" t="n"/>
      <c r="BF223" s="2145" t="n"/>
      <c r="BG223" s="2145" t="n"/>
      <c r="BH223" s="2145" t="n"/>
      <c r="BI223" s="2145" t="n"/>
      <c r="BJ223" s="2145" t="n"/>
      <c r="BK223" s="2145" t="n"/>
      <c r="BL223" s="2145" t="n"/>
      <c r="BM223" s="2145" t="n"/>
      <c r="BN223" s="2145" t="n"/>
      <c r="BO223" s="2145" t="n"/>
      <c r="BP223" s="2146" t="inlineStr">
        <is>
          <t>2.11.4, 2.11.7</t>
        </is>
      </c>
      <c r="BQ223" s="2145" t="n"/>
      <c r="BR223" s="2147" t="n"/>
      <c r="BS223" s="2" t="n"/>
      <c r="BT223" s="2" t="n"/>
      <c r="BU223" s="2" t="n"/>
      <c r="BV223" s="2" t="n"/>
    </row>
    <row r="224">
      <c r="A224" s="2154" t="inlineStr">
        <is>
          <t>СК-29</t>
        </is>
      </c>
      <c r="B224" s="266" t="n"/>
      <c r="C224" s="266" t="n"/>
      <c r="D224" s="1634" t="n"/>
      <c r="E224" s="2144" t="inlineStr">
        <is>
          <t>Понимать методы получения основных миниральных солей и удобрений</t>
        </is>
      </c>
      <c r="F224" s="2145" t="n"/>
      <c r="G224" s="2145" t="n"/>
      <c r="H224" s="2145" t="n"/>
      <c r="I224" s="2145" t="n"/>
      <c r="J224" s="2145" t="n"/>
      <c r="K224" s="2145" t="n"/>
      <c r="L224" s="2145" t="n"/>
      <c r="M224" s="2145" t="n"/>
      <c r="N224" s="2145" t="n"/>
      <c r="O224" s="2145" t="n"/>
      <c r="P224" s="2145" t="n"/>
      <c r="Q224" s="2145" t="n"/>
      <c r="R224" s="2145" t="n"/>
      <c r="S224" s="2145" t="n"/>
      <c r="T224" s="2145" t="n"/>
      <c r="U224" s="2145" t="n"/>
      <c r="V224" s="2145" t="n"/>
      <c r="W224" s="2145" t="n"/>
      <c r="X224" s="2145" t="n"/>
      <c r="Y224" s="2145" t="n"/>
      <c r="Z224" s="2145" t="n"/>
      <c r="AA224" s="2145" t="n"/>
      <c r="AB224" s="2145" t="n"/>
      <c r="AC224" s="2145" t="n"/>
      <c r="AD224" s="2145" t="n"/>
      <c r="AE224" s="2145" t="n"/>
      <c r="AF224" s="2145" t="n"/>
      <c r="AG224" s="2145" t="n"/>
      <c r="AH224" s="2145" t="n"/>
      <c r="AI224" s="2145" t="n"/>
      <c r="AJ224" s="2145" t="n"/>
      <c r="AK224" s="2145" t="n"/>
      <c r="AL224" s="2145" t="n"/>
      <c r="AM224" s="2145" t="n"/>
      <c r="AN224" s="2145" t="n"/>
      <c r="AO224" s="2145" t="n"/>
      <c r="AP224" s="2145" t="n"/>
      <c r="AQ224" s="2145" t="n"/>
      <c r="AR224" s="2145" t="n"/>
      <c r="AS224" s="2145" t="n"/>
      <c r="AT224" s="2145" t="n"/>
      <c r="AU224" s="2145" t="n"/>
      <c r="AV224" s="2145" t="n"/>
      <c r="AW224" s="2145" t="n"/>
      <c r="AX224" s="2145" t="n"/>
      <c r="AY224" s="2145" t="n"/>
      <c r="AZ224" s="2145" t="n"/>
      <c r="BA224" s="2145" t="n"/>
      <c r="BB224" s="2145" t="n"/>
      <c r="BC224" s="2145" t="n"/>
      <c r="BD224" s="2145" t="n"/>
      <c r="BE224" s="2145" t="n"/>
      <c r="BF224" s="2145" t="n"/>
      <c r="BG224" s="2145" t="n"/>
      <c r="BH224" s="2145" t="n"/>
      <c r="BI224" s="2145" t="n"/>
      <c r="BJ224" s="2145" t="n"/>
      <c r="BK224" s="2145" t="n"/>
      <c r="BL224" s="2145" t="n"/>
      <c r="BM224" s="2145" t="n"/>
      <c r="BN224" s="2145" t="n"/>
      <c r="BO224" s="2145" t="n"/>
      <c r="BP224" s="2146" t="inlineStr">
        <is>
          <t>2.11.5, 2.11.7</t>
        </is>
      </c>
      <c r="BQ224" s="2145" t="n"/>
      <c r="BR224" s="2147" t="n"/>
      <c r="BS224" s="2" t="n"/>
      <c r="BT224" s="2" t="n"/>
      <c r="BU224" s="2" t="n"/>
      <c r="BV224" s="2" t="n"/>
    </row>
    <row r="225">
      <c r="A225" s="2154" t="inlineStr">
        <is>
          <t>СК-30</t>
        </is>
      </c>
      <c r="B225" s="266" t="n"/>
      <c r="C225" s="266" t="n"/>
      <c r="D225" s="1634" t="n"/>
      <c r="E225" s="2144" t="inlineStr">
        <is>
          <t>Применять знания в области методов получения продуктов органического и нефтехимического синтеза</t>
        </is>
      </c>
      <c r="F225" s="2145" t="n"/>
      <c r="G225" s="2145" t="n"/>
      <c r="H225" s="2145" t="n"/>
      <c r="I225" s="2145" t="n"/>
      <c r="J225" s="2145" t="n"/>
      <c r="K225" s="2145" t="n"/>
      <c r="L225" s="2145" t="n"/>
      <c r="M225" s="2145" t="n"/>
      <c r="N225" s="2145" t="n"/>
      <c r="O225" s="2145" t="n"/>
      <c r="P225" s="2145" t="n"/>
      <c r="Q225" s="2145" t="n"/>
      <c r="R225" s="2145" t="n"/>
      <c r="S225" s="2145" t="n"/>
      <c r="T225" s="2145" t="n"/>
      <c r="U225" s="2145" t="n"/>
      <c r="V225" s="2145" t="n"/>
      <c r="W225" s="2145" t="n"/>
      <c r="X225" s="2145" t="n"/>
      <c r="Y225" s="2145" t="n"/>
      <c r="Z225" s="2145" t="n"/>
      <c r="AA225" s="2145" t="n"/>
      <c r="AB225" s="2145" t="n"/>
      <c r="AC225" s="2145" t="n"/>
      <c r="AD225" s="2145" t="n"/>
      <c r="AE225" s="2145" t="n"/>
      <c r="AF225" s="2145" t="n"/>
      <c r="AG225" s="2145" t="n"/>
      <c r="AH225" s="2145" t="n"/>
      <c r="AI225" s="2145" t="n"/>
      <c r="AJ225" s="2145" t="n"/>
      <c r="AK225" s="2145" t="n"/>
      <c r="AL225" s="2145" t="n"/>
      <c r="AM225" s="2145" t="n"/>
      <c r="AN225" s="2145" t="n"/>
      <c r="AO225" s="2145" t="n"/>
      <c r="AP225" s="2145" t="n"/>
      <c r="AQ225" s="2145" t="n"/>
      <c r="AR225" s="2145" t="n"/>
      <c r="AS225" s="2145" t="n"/>
      <c r="AT225" s="2145" t="n"/>
      <c r="AU225" s="2145" t="n"/>
      <c r="AV225" s="2145" t="n"/>
      <c r="AW225" s="2145" t="n"/>
      <c r="AX225" s="2145" t="n"/>
      <c r="AY225" s="2145" t="n"/>
      <c r="AZ225" s="2145" t="n"/>
      <c r="BA225" s="2145" t="n"/>
      <c r="BB225" s="2145" t="n"/>
      <c r="BC225" s="2145" t="n"/>
      <c r="BD225" s="2145" t="n"/>
      <c r="BE225" s="2145" t="n"/>
      <c r="BF225" s="2145" t="n"/>
      <c r="BG225" s="2145" t="n"/>
      <c r="BH225" s="2145" t="n"/>
      <c r="BI225" s="2145" t="n"/>
      <c r="BJ225" s="2145" t="n"/>
      <c r="BK225" s="2145" t="n"/>
      <c r="BL225" s="2145" t="n"/>
      <c r="BM225" s="2145" t="n"/>
      <c r="BN225" s="2145" t="n"/>
      <c r="BO225" s="2145" t="n"/>
      <c r="BP225" s="2146" t="inlineStr">
        <is>
          <t>2.11.6, 2.11.7</t>
        </is>
      </c>
      <c r="BQ225" s="2145" t="n"/>
      <c r="BR225" s="2147" t="n"/>
      <c r="BS225" s="2" t="n"/>
      <c r="BT225" s="2" t="n"/>
      <c r="BU225" s="2" t="n"/>
      <c r="BV225" s="2" t="n"/>
    </row>
    <row r="226">
      <c r="A226" s="2154" t="inlineStr">
        <is>
          <t>СК-31</t>
        </is>
      </c>
      <c r="B226" s="266" t="n"/>
      <c r="C226" s="266" t="n"/>
      <c r="D226" s="1634" t="n"/>
      <c r="E226" s="2144" t="inlineStr">
        <is>
          <t>Осуществлять деловое общение на основе знания форм и методов деловой активности для решения задач в области профессиональной деятельности</t>
        </is>
      </c>
      <c r="F226" s="2145" t="n"/>
      <c r="G226" s="2145" t="n"/>
      <c r="H226" s="2145" t="n"/>
      <c r="I226" s="2145" t="n"/>
      <c r="J226" s="2145" t="n"/>
      <c r="K226" s="2145" t="n"/>
      <c r="L226" s="2145" t="n"/>
      <c r="M226" s="2145" t="n"/>
      <c r="N226" s="2145" t="n"/>
      <c r="O226" s="2145" t="n"/>
      <c r="P226" s="2145" t="n"/>
      <c r="Q226" s="2145" t="n"/>
      <c r="R226" s="2145" t="n"/>
      <c r="S226" s="2145" t="n"/>
      <c r="T226" s="2145" t="n"/>
      <c r="U226" s="2145" t="n"/>
      <c r="V226" s="2145" t="n"/>
      <c r="W226" s="2145" t="n"/>
      <c r="X226" s="2145" t="n"/>
      <c r="Y226" s="2145" t="n"/>
      <c r="Z226" s="2145" t="n"/>
      <c r="AA226" s="2145" t="n"/>
      <c r="AB226" s="2145" t="n"/>
      <c r="AC226" s="2145" t="n"/>
      <c r="AD226" s="2145" t="n"/>
      <c r="AE226" s="2145" t="n"/>
      <c r="AF226" s="2145" t="n"/>
      <c r="AG226" s="2145" t="n"/>
      <c r="AH226" s="2145" t="n"/>
      <c r="AI226" s="2145" t="n"/>
      <c r="AJ226" s="2145" t="n"/>
      <c r="AK226" s="2145" t="n"/>
      <c r="AL226" s="2145" t="n"/>
      <c r="AM226" s="2145" t="n"/>
      <c r="AN226" s="2145" t="n"/>
      <c r="AO226" s="2145" t="n"/>
      <c r="AP226" s="2145" t="n"/>
      <c r="AQ226" s="2145" t="n"/>
      <c r="AR226" s="2145" t="n"/>
      <c r="AS226" s="2145" t="n"/>
      <c r="AT226" s="2145" t="n"/>
      <c r="AU226" s="2145" t="n"/>
      <c r="AV226" s="2145" t="n"/>
      <c r="AW226" s="2145" t="n"/>
      <c r="AX226" s="2145" t="n"/>
      <c r="AY226" s="2145" t="n"/>
      <c r="AZ226" s="2145" t="n"/>
      <c r="BA226" s="2145" t="n"/>
      <c r="BB226" s="2145" t="n"/>
      <c r="BC226" s="2145" t="n"/>
      <c r="BD226" s="2145" t="n"/>
      <c r="BE226" s="2145" t="n"/>
      <c r="BF226" s="2145" t="n"/>
      <c r="BG226" s="2145" t="n"/>
      <c r="BH226" s="2145" t="n"/>
      <c r="BI226" s="2145" t="n"/>
      <c r="BJ226" s="2145" t="n"/>
      <c r="BK226" s="2145" t="n"/>
      <c r="BL226" s="2145" t="n"/>
      <c r="BM226" s="2145" t="n"/>
      <c r="BN226" s="2145" t="n"/>
      <c r="BO226" s="2145" t="n"/>
      <c r="BP226" s="2146" t="inlineStr">
        <is>
          <t>2.4.1</t>
        </is>
      </c>
      <c r="BQ226" s="2145" t="n"/>
      <c r="BR226" s="2147" t="n"/>
      <c r="BS226" s="2" t="n"/>
      <c r="BT226" s="2" t="n"/>
      <c r="BU226" s="2" t="n"/>
      <c r="BV226" s="2" t="n"/>
    </row>
    <row r="227">
      <c r="A227" s="2154" t="inlineStr">
        <is>
          <t>СК-32</t>
        </is>
      </c>
      <c r="B227" s="266" t="n"/>
      <c r="C227" s="266" t="n"/>
      <c r="D227" s="1634" t="n"/>
      <c r="E227" s="2144" t="inlineStr">
        <is>
          <t>Применять нормы белорусского законодательства, регулирующего формы бизнеса и современные направления его развития</t>
        </is>
      </c>
      <c r="F227" s="2145" t="n"/>
      <c r="G227" s="2145" t="n"/>
      <c r="H227" s="2145" t="n"/>
      <c r="I227" s="2145" t="n"/>
      <c r="J227" s="2145" t="n"/>
      <c r="K227" s="2145" t="n"/>
      <c r="L227" s="2145" t="n"/>
      <c r="M227" s="2145" t="n"/>
      <c r="N227" s="2145" t="n"/>
      <c r="O227" s="2145" t="n"/>
      <c r="P227" s="2145" t="n"/>
      <c r="Q227" s="2145" t="n"/>
      <c r="R227" s="2145" t="n"/>
      <c r="S227" s="2145" t="n"/>
      <c r="T227" s="2145" t="n"/>
      <c r="U227" s="2145" t="n"/>
      <c r="V227" s="2145" t="n"/>
      <c r="W227" s="2145" t="n"/>
      <c r="X227" s="2145" t="n"/>
      <c r="Y227" s="2145" t="n"/>
      <c r="Z227" s="2145" t="n"/>
      <c r="AA227" s="2145" t="n"/>
      <c r="AB227" s="2145" t="n"/>
      <c r="AC227" s="2145" t="n"/>
      <c r="AD227" s="2145" t="n"/>
      <c r="AE227" s="2145" t="n"/>
      <c r="AF227" s="2145" t="n"/>
      <c r="AG227" s="2145" t="n"/>
      <c r="AH227" s="2145" t="n"/>
      <c r="AI227" s="2145" t="n"/>
      <c r="AJ227" s="2145" t="n"/>
      <c r="AK227" s="2145" t="n"/>
      <c r="AL227" s="2145" t="n"/>
      <c r="AM227" s="2145" t="n"/>
      <c r="AN227" s="2145" t="n"/>
      <c r="AO227" s="2145" t="n"/>
      <c r="AP227" s="2145" t="n"/>
      <c r="AQ227" s="2145" t="n"/>
      <c r="AR227" s="2145" t="n"/>
      <c r="AS227" s="2145" t="n"/>
      <c r="AT227" s="2145" t="n"/>
      <c r="AU227" s="2145" t="n"/>
      <c r="AV227" s="2145" t="n"/>
      <c r="AW227" s="2145" t="n"/>
      <c r="AX227" s="2145" t="n"/>
      <c r="AY227" s="2145" t="n"/>
      <c r="AZ227" s="2145" t="n"/>
      <c r="BA227" s="2145" t="n"/>
      <c r="BB227" s="2145" t="n"/>
      <c r="BC227" s="2145" t="n"/>
      <c r="BD227" s="2145" t="n"/>
      <c r="BE227" s="2145" t="n"/>
      <c r="BF227" s="2145" t="n"/>
      <c r="BG227" s="2145" t="n"/>
      <c r="BH227" s="2145" t="n"/>
      <c r="BI227" s="2145" t="n"/>
      <c r="BJ227" s="2145" t="n"/>
      <c r="BK227" s="2145" t="n"/>
      <c r="BL227" s="2145" t="n"/>
      <c r="BM227" s="2145" t="n"/>
      <c r="BN227" s="2145" t="n"/>
      <c r="BO227" s="2145" t="n"/>
      <c r="BP227" s="2146" t="inlineStr">
        <is>
          <t>2.9.5</t>
        </is>
      </c>
      <c r="BQ227" s="2145" t="n"/>
      <c r="BR227" s="2147" t="n"/>
      <c r="BS227" s="2" t="n"/>
      <c r="BT227" s="2" t="n"/>
      <c r="BU227" s="2" t="n"/>
      <c r="BV227" s="2" t="n"/>
    </row>
    <row r="228">
      <c r="A228" s="2154" t="inlineStr">
        <is>
          <t>СК-42</t>
        </is>
      </c>
      <c r="B228" s="266" t="n"/>
      <c r="C228" s="266" t="n"/>
      <c r="D228" s="1634" t="n"/>
      <c r="E228" s="2144" t="inlineStr">
        <is>
          <t>Планировать и реализовывать мероприятия интернет-маркетинга, создавать качественный контент на сайтах, в социальных сетях и для интернет-СМИ, проводить исследования рынка и тестировать гипотезы в среде Интернет, использовать веб-аналитику в целях развития и управления брендом</t>
        </is>
      </c>
      <c r="F228" s="2145" t="n"/>
      <c r="G228" s="2145" t="n"/>
      <c r="H228" s="2145" t="n"/>
      <c r="I228" s="2145" t="n"/>
      <c r="J228" s="2145" t="n"/>
      <c r="K228" s="2145" t="n"/>
      <c r="L228" s="2145" t="n"/>
      <c r="M228" s="2145" t="n"/>
      <c r="N228" s="2145" t="n"/>
      <c r="O228" s="2145" t="n"/>
      <c r="P228" s="2145" t="n"/>
      <c r="Q228" s="2145" t="n"/>
      <c r="R228" s="2145" t="n"/>
      <c r="S228" s="2145" t="n"/>
      <c r="T228" s="2145" t="n"/>
      <c r="U228" s="2145" t="n"/>
      <c r="V228" s="2145" t="n"/>
      <c r="W228" s="2145" t="n"/>
      <c r="X228" s="2145" t="n"/>
      <c r="Y228" s="2145" t="n"/>
      <c r="Z228" s="2145" t="n"/>
      <c r="AA228" s="2145" t="n"/>
      <c r="AB228" s="2145" t="n"/>
      <c r="AC228" s="2145" t="n"/>
      <c r="AD228" s="2145" t="n"/>
      <c r="AE228" s="2145" t="n"/>
      <c r="AF228" s="2145" t="n"/>
      <c r="AG228" s="2145" t="n"/>
      <c r="AH228" s="2145" t="n"/>
      <c r="AI228" s="2145" t="n"/>
      <c r="AJ228" s="2145" t="n"/>
      <c r="AK228" s="2145" t="n"/>
      <c r="AL228" s="2145" t="n"/>
      <c r="AM228" s="2145" t="n"/>
      <c r="AN228" s="2145" t="n"/>
      <c r="AO228" s="2145" t="n"/>
      <c r="AP228" s="2145" t="n"/>
      <c r="AQ228" s="2145" t="n"/>
      <c r="AR228" s="2145" t="n"/>
      <c r="AS228" s="2145" t="n"/>
      <c r="AT228" s="2145" t="n"/>
      <c r="AU228" s="2145" t="n"/>
      <c r="AV228" s="2145" t="n"/>
      <c r="AW228" s="2145" t="n"/>
      <c r="AX228" s="2145" t="n"/>
      <c r="AY228" s="2145" t="n"/>
      <c r="AZ228" s="2145" t="n"/>
      <c r="BA228" s="2145" t="n"/>
      <c r="BB228" s="2145" t="n"/>
      <c r="BC228" s="2145" t="n"/>
      <c r="BD228" s="2145" t="n"/>
      <c r="BE228" s="2145" t="n"/>
      <c r="BF228" s="2145" t="n"/>
      <c r="BG228" s="2145" t="n"/>
      <c r="BH228" s="2145" t="n"/>
      <c r="BI228" s="2145" t="n"/>
      <c r="BJ228" s="2145" t="n"/>
      <c r="BK228" s="2145" t="n"/>
      <c r="BL228" s="2145" t="n"/>
      <c r="BM228" s="2145" t="n"/>
      <c r="BN228" s="2145" t="n"/>
      <c r="BO228" s="2145" t="n"/>
      <c r="BP228" s="2146" t="inlineStr">
        <is>
          <t>2.12.3</t>
        </is>
      </c>
      <c r="BQ228" s="2145" t="n"/>
      <c r="BR228" s="2147" t="n"/>
      <c r="BS228" s="2" t="n"/>
      <c r="BT228" s="2" t="n"/>
      <c r="BU228" s="2" t="n"/>
      <c r="BV228" s="2" t="n"/>
    </row>
    <row r="229">
      <c r="A229" s="2154" t="inlineStr">
        <is>
          <t>СК-43</t>
        </is>
      </c>
      <c r="B229" s="266" t="n"/>
      <c r="C229" s="266" t="n"/>
      <c r="D229" s="1634" t="n"/>
      <c r="E229" s="2144" t="inlineStr">
        <is>
          <t>Типировать породы древесины, выявлять основные пороки и знать основные продукты, выпускаемые в лесном комплексе</t>
        </is>
      </c>
      <c r="F229" s="2145" t="n"/>
      <c r="G229" s="2145" t="n"/>
      <c r="H229" s="2145" t="n"/>
      <c r="I229" s="2145" t="n"/>
      <c r="J229" s="2145" t="n"/>
      <c r="K229" s="2145" t="n"/>
      <c r="L229" s="2145" t="n"/>
      <c r="M229" s="2145" t="n"/>
      <c r="N229" s="2145" t="n"/>
      <c r="O229" s="2145" t="n"/>
      <c r="P229" s="2145" t="n"/>
      <c r="Q229" s="2145" t="n"/>
      <c r="R229" s="2145" t="n"/>
      <c r="S229" s="2145" t="n"/>
      <c r="T229" s="2145" t="n"/>
      <c r="U229" s="2145" t="n"/>
      <c r="V229" s="2145" t="n"/>
      <c r="W229" s="2145" t="n"/>
      <c r="X229" s="2145" t="n"/>
      <c r="Y229" s="2145" t="n"/>
      <c r="Z229" s="2145" t="n"/>
      <c r="AA229" s="2145" t="n"/>
      <c r="AB229" s="2145" t="n"/>
      <c r="AC229" s="2145" t="n"/>
      <c r="AD229" s="2145" t="n"/>
      <c r="AE229" s="2145" t="n"/>
      <c r="AF229" s="2145" t="n"/>
      <c r="AG229" s="2145" t="n"/>
      <c r="AH229" s="2145" t="n"/>
      <c r="AI229" s="2145" t="n"/>
      <c r="AJ229" s="2145" t="n"/>
      <c r="AK229" s="2145" t="n"/>
      <c r="AL229" s="2145" t="n"/>
      <c r="AM229" s="2145" t="n"/>
      <c r="AN229" s="2145" t="n"/>
      <c r="AO229" s="2145" t="n"/>
      <c r="AP229" s="2145" t="n"/>
      <c r="AQ229" s="2145" t="n"/>
      <c r="AR229" s="2145" t="n"/>
      <c r="AS229" s="2145" t="n"/>
      <c r="AT229" s="2145" t="n"/>
      <c r="AU229" s="2145" t="n"/>
      <c r="AV229" s="2145" t="n"/>
      <c r="AW229" s="2145" t="n"/>
      <c r="AX229" s="2145" t="n"/>
      <c r="AY229" s="2145" t="n"/>
      <c r="AZ229" s="2145" t="n"/>
      <c r="BA229" s="2145" t="n"/>
      <c r="BB229" s="2145" t="n"/>
      <c r="BC229" s="2145" t="n"/>
      <c r="BD229" s="2145" t="n"/>
      <c r="BE229" s="2145" t="n"/>
      <c r="BF229" s="2145" t="n"/>
      <c r="BG229" s="2145" t="n"/>
      <c r="BH229" s="2145" t="n"/>
      <c r="BI229" s="2145" t="n"/>
      <c r="BJ229" s="2145" t="n"/>
      <c r="BK229" s="2145" t="n"/>
      <c r="BL229" s="2145" t="n"/>
      <c r="BM229" s="2145" t="n"/>
      <c r="BN229" s="2145" t="n"/>
      <c r="BO229" s="2145" t="n"/>
      <c r="BP229" s="2146" t="inlineStr">
        <is>
          <t>2.13.1</t>
        </is>
      </c>
      <c r="BQ229" s="2145" t="n"/>
      <c r="BR229" s="2147" t="n"/>
      <c r="BS229" s="2" t="n"/>
      <c r="BT229" s="2" t="n"/>
      <c r="BU229" s="2" t="n"/>
      <c r="BV229" s="2" t="n"/>
    </row>
    <row r="230">
      <c r="A230" s="2155" t="inlineStr">
        <is>
          <t>СК-46</t>
        </is>
      </c>
      <c r="B230" s="201" t="n"/>
      <c r="C230" s="201" t="n"/>
      <c r="D230" s="1704" t="n"/>
      <c r="E230" s="2144" t="inlineStr">
        <is>
          <t>Применять методы управления проектами в профессиональной деятельности для достижения результатов требуемого качества, удовлетворяющих потребности заказчика</t>
        </is>
      </c>
      <c r="F230" s="2145" t="n"/>
      <c r="G230" s="2145" t="n"/>
      <c r="H230" s="2145" t="n"/>
      <c r="I230" s="2145" t="n"/>
      <c r="J230" s="2145" t="n"/>
      <c r="K230" s="2145" t="n"/>
      <c r="L230" s="2145" t="n"/>
      <c r="M230" s="2145" t="n"/>
      <c r="N230" s="2145" t="n"/>
      <c r="O230" s="2145" t="n"/>
      <c r="P230" s="2145" t="n"/>
      <c r="Q230" s="2145" t="n"/>
      <c r="R230" s="2145" t="n"/>
      <c r="S230" s="2145" t="n"/>
      <c r="T230" s="2145" t="n"/>
      <c r="U230" s="2145" t="n"/>
      <c r="V230" s="2145" t="n"/>
      <c r="W230" s="2145" t="n"/>
      <c r="X230" s="2145" t="n"/>
      <c r="Y230" s="2145" t="n"/>
      <c r="Z230" s="2145" t="n"/>
      <c r="AA230" s="2145" t="n"/>
      <c r="AB230" s="2145" t="n"/>
      <c r="AC230" s="2145" t="n"/>
      <c r="AD230" s="2145" t="n"/>
      <c r="AE230" s="2145" t="n"/>
      <c r="AF230" s="2145" t="n"/>
      <c r="AG230" s="2145" t="n"/>
      <c r="AH230" s="2145" t="n"/>
      <c r="AI230" s="2145" t="n"/>
      <c r="AJ230" s="2145" t="n"/>
      <c r="AK230" s="2145" t="n"/>
      <c r="AL230" s="2145" t="n"/>
      <c r="AM230" s="2145" t="n"/>
      <c r="AN230" s="2145" t="n"/>
      <c r="AO230" s="2145" t="n"/>
      <c r="AP230" s="2145" t="n"/>
      <c r="AQ230" s="2145" t="n"/>
      <c r="AR230" s="2145" t="n"/>
      <c r="AS230" s="2145" t="n"/>
      <c r="AT230" s="2145" t="n"/>
      <c r="AU230" s="2145" t="n"/>
      <c r="AV230" s="2145" t="n"/>
      <c r="AW230" s="2145" t="n"/>
      <c r="AX230" s="2145" t="n"/>
      <c r="AY230" s="2145" t="n"/>
      <c r="AZ230" s="2145" t="n"/>
      <c r="BA230" s="2145" t="n"/>
      <c r="BB230" s="2145" t="n"/>
      <c r="BC230" s="2145" t="n"/>
      <c r="BD230" s="2145" t="n"/>
      <c r="BE230" s="2145" t="n"/>
      <c r="BF230" s="2145" t="n"/>
      <c r="BG230" s="2145" t="n"/>
      <c r="BH230" s="2145" t="n"/>
      <c r="BI230" s="2145" t="n"/>
      <c r="BJ230" s="2145" t="n"/>
      <c r="BK230" s="2145" t="n"/>
      <c r="BL230" s="2145" t="n"/>
      <c r="BM230" s="2145" t="n"/>
      <c r="BN230" s="2145" t="n"/>
      <c r="BO230" s="2145" t="n"/>
      <c r="BP230" s="2146" t="inlineStr">
        <is>
          <t>2.13.3</t>
        </is>
      </c>
      <c r="BQ230" s="2145" t="n"/>
      <c r="BR230" s="2147" t="n"/>
      <c r="BS230" s="2" t="n"/>
      <c r="BT230" s="2" t="n"/>
      <c r="BU230" s="2" t="n"/>
      <c r="BV230" s="2" t="n"/>
    </row>
    <row r="231">
      <c r="A231" s="2154" t="inlineStr">
        <is>
          <t>СК-48</t>
        </is>
      </c>
      <c r="B231" s="266" t="n"/>
      <c r="C231" s="266" t="n"/>
      <c r="D231" s="1634" t="n"/>
      <c r="E231" s="2144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231" s="2145" t="n"/>
      <c r="G231" s="2145" t="n"/>
      <c r="H231" s="2145" t="n"/>
      <c r="I231" s="2145" t="n"/>
      <c r="J231" s="2145" t="n"/>
      <c r="K231" s="2145" t="n"/>
      <c r="L231" s="2145" t="n"/>
      <c r="M231" s="2145" t="n"/>
      <c r="N231" s="2145" t="n"/>
      <c r="O231" s="2145" t="n"/>
      <c r="P231" s="2145" t="n"/>
      <c r="Q231" s="2145" t="n"/>
      <c r="R231" s="2145" t="n"/>
      <c r="S231" s="2145" t="n"/>
      <c r="T231" s="2145" t="n"/>
      <c r="U231" s="2145" t="n"/>
      <c r="V231" s="2145" t="n"/>
      <c r="W231" s="2145" t="n"/>
      <c r="X231" s="2145" t="n"/>
      <c r="Y231" s="2145" t="n"/>
      <c r="Z231" s="2145" t="n"/>
      <c r="AA231" s="2145" t="n"/>
      <c r="AB231" s="2145" t="n"/>
      <c r="AC231" s="2145" t="n"/>
      <c r="AD231" s="2145" t="n"/>
      <c r="AE231" s="2145" t="n"/>
      <c r="AF231" s="2145" t="n"/>
      <c r="AG231" s="2145" t="n"/>
      <c r="AH231" s="2145" t="n"/>
      <c r="AI231" s="2145" t="n"/>
      <c r="AJ231" s="2145" t="n"/>
      <c r="AK231" s="2145" t="n"/>
      <c r="AL231" s="2145" t="n"/>
      <c r="AM231" s="2145" t="n"/>
      <c r="AN231" s="2145" t="n"/>
      <c r="AO231" s="2145" t="n"/>
      <c r="AP231" s="2145" t="n"/>
      <c r="AQ231" s="2145" t="n"/>
      <c r="AR231" s="2145" t="n"/>
      <c r="AS231" s="2145" t="n"/>
      <c r="AT231" s="2145" t="n"/>
      <c r="AU231" s="2145" t="n"/>
      <c r="AV231" s="2145" t="n"/>
      <c r="AW231" s="2145" t="n"/>
      <c r="AX231" s="2145" t="n"/>
      <c r="AY231" s="2145" t="n"/>
      <c r="AZ231" s="2145" t="n"/>
      <c r="BA231" s="2145" t="n"/>
      <c r="BB231" s="2145" t="n"/>
      <c r="BC231" s="2145" t="n"/>
      <c r="BD231" s="2145" t="n"/>
      <c r="BE231" s="2145" t="n"/>
      <c r="BF231" s="2145" t="n"/>
      <c r="BG231" s="2145" t="n"/>
      <c r="BH231" s="2145" t="n"/>
      <c r="BI231" s="2145" t="n"/>
      <c r="BJ231" s="2145" t="n"/>
      <c r="BK231" s="2145" t="n"/>
      <c r="BL231" s="2145" t="n"/>
      <c r="BM231" s="2145" t="n"/>
      <c r="BN231" s="2145" t="n"/>
      <c r="BO231" s="2145" t="n"/>
      <c r="BP231" s="2146" t="inlineStr">
        <is>
          <t>2.13.4</t>
        </is>
      </c>
      <c r="BQ231" s="2145" t="n"/>
      <c r="BR231" s="2147" t="n"/>
      <c r="BS231" s="2" t="n"/>
      <c r="BT231" s="2" t="n"/>
      <c r="BU231" s="2" t="n"/>
      <c r="BV231" s="2" t="n"/>
    </row>
    <row r="232">
      <c r="A232" s="2156" t="inlineStr">
        <is>
          <t>СК-49</t>
        </is>
      </c>
      <c r="B232" s="2020" t="n"/>
      <c r="C232" s="2020" t="n"/>
      <c r="D232" s="2027" t="n"/>
      <c r="E232" s="2157" t="inlineStr">
        <is>
          <t>Решать широкий спектр задач по автоматизации учета и управления на динамично развивающемся предприятии</t>
        </is>
      </c>
      <c r="F232" s="2158" t="n"/>
      <c r="G232" s="2158" t="n"/>
      <c r="H232" s="2158" t="n"/>
      <c r="I232" s="2158" t="n"/>
      <c r="J232" s="2158" t="n"/>
      <c r="K232" s="2158" t="n"/>
      <c r="L232" s="2158" t="n"/>
      <c r="M232" s="2158" t="n"/>
      <c r="N232" s="2158" t="n"/>
      <c r="O232" s="2158" t="n"/>
      <c r="P232" s="2158" t="n"/>
      <c r="Q232" s="2158" t="n"/>
      <c r="R232" s="2158" t="n"/>
      <c r="S232" s="2158" t="n"/>
      <c r="T232" s="2158" t="n"/>
      <c r="U232" s="2158" t="n"/>
      <c r="V232" s="2158" t="n"/>
      <c r="W232" s="2158" t="n"/>
      <c r="X232" s="2158" t="n"/>
      <c r="Y232" s="2158" t="n"/>
      <c r="Z232" s="2158" t="n"/>
      <c r="AA232" s="2158" t="n"/>
      <c r="AB232" s="2158" t="n"/>
      <c r="AC232" s="2158" t="n"/>
      <c r="AD232" s="2158" t="n"/>
      <c r="AE232" s="2158" t="n"/>
      <c r="AF232" s="2158" t="n"/>
      <c r="AG232" s="2158" t="n"/>
      <c r="AH232" s="2158" t="n"/>
      <c r="AI232" s="2158" t="n"/>
      <c r="AJ232" s="2158" t="n"/>
      <c r="AK232" s="2158" t="n"/>
      <c r="AL232" s="2158" t="n"/>
      <c r="AM232" s="2158" t="n"/>
      <c r="AN232" s="2158" t="n"/>
      <c r="AO232" s="2158" t="n"/>
      <c r="AP232" s="2158" t="n"/>
      <c r="AQ232" s="2158" t="n"/>
      <c r="AR232" s="2158" t="n"/>
      <c r="AS232" s="2158" t="n"/>
      <c r="AT232" s="2158" t="n"/>
      <c r="AU232" s="2158" t="n"/>
      <c r="AV232" s="2158" t="n"/>
      <c r="AW232" s="2158" t="n"/>
      <c r="AX232" s="2158" t="n"/>
      <c r="AY232" s="2158" t="n"/>
      <c r="AZ232" s="2158" t="n"/>
      <c r="BA232" s="2158" t="n"/>
      <c r="BB232" s="2158" t="n"/>
      <c r="BC232" s="2158" t="n"/>
      <c r="BD232" s="2158" t="n"/>
      <c r="BE232" s="2158" t="n"/>
      <c r="BF232" s="2158" t="n"/>
      <c r="BG232" s="2158" t="n"/>
      <c r="BH232" s="2158" t="n"/>
      <c r="BI232" s="2158" t="n"/>
      <c r="BJ232" s="2158" t="n"/>
      <c r="BK232" s="2158" t="n"/>
      <c r="BL232" s="2158" t="n"/>
      <c r="BM232" s="2158" t="n"/>
      <c r="BN232" s="2158" t="n"/>
      <c r="BO232" s="2158" t="n"/>
      <c r="BP232" s="2159" t="inlineStr">
        <is>
          <t>2.13.5</t>
        </is>
      </c>
      <c r="BQ232" s="2158" t="n"/>
      <c r="BR232" s="2160" t="n"/>
      <c r="BS232" s="2" t="n"/>
      <c r="BT232" s="2" t="n"/>
      <c r="BU232" s="2" t="n"/>
      <c r="BV232" s="2" t="n"/>
    </row>
    <row r="233">
      <c r="A233" s="140" t="n"/>
      <c r="B233" s="140" t="n"/>
      <c r="C233" s="140" t="n"/>
      <c r="D233" s="679" t="n"/>
      <c r="E233" s="679" t="n"/>
      <c r="F233" s="679" t="n"/>
      <c r="G233" s="679" t="n"/>
      <c r="H233" s="679" t="n"/>
      <c r="I233" s="679" t="n"/>
      <c r="J233" s="679" t="n"/>
      <c r="K233" s="679" t="n"/>
      <c r="L233" s="679" t="n"/>
      <c r="M233" s="679" t="n"/>
      <c r="N233" s="679" t="n"/>
      <c r="O233" s="679" t="n"/>
      <c r="P233" s="679" t="n"/>
      <c r="Q233" s="679" t="n"/>
      <c r="R233" s="679" t="n"/>
      <c r="S233" s="679" t="n"/>
      <c r="T233" s="679" t="n"/>
      <c r="U233" s="679" t="n"/>
      <c r="V233" s="679" t="n"/>
      <c r="W233" s="679" t="n"/>
      <c r="X233" s="679" t="n"/>
      <c r="Y233" s="679" t="n"/>
      <c r="Z233" s="679" t="n"/>
      <c r="AA233" s="679" t="n"/>
      <c r="AB233" s="679" t="n"/>
      <c r="AC233" s="679" t="n"/>
      <c r="AD233" s="679" t="n"/>
      <c r="AE233" s="679" t="n"/>
      <c r="AF233" s="679" t="n"/>
      <c r="AG233" s="679" t="n"/>
      <c r="AH233" s="679" t="n"/>
      <c r="AI233" s="679" t="n"/>
      <c r="AJ233" s="679" t="n"/>
      <c r="AK233" s="679" t="n"/>
      <c r="AL233" s="2161" t="n"/>
      <c r="AM233" s="2161" t="n"/>
      <c r="AN233" s="2161" t="n"/>
      <c r="AO233" s="2161" t="n"/>
      <c r="AP233" s="2161" t="n"/>
      <c r="AQ233" s="2161" t="n"/>
      <c r="AR233" s="2161" t="n"/>
      <c r="AS233" s="2161" t="n"/>
      <c r="AT233" s="2161" t="n"/>
      <c r="AU233" s="2161" t="n"/>
      <c r="AV233" s="2161" t="n"/>
      <c r="AW233" s="2161" t="n"/>
      <c r="AX233" s="2161" t="n"/>
      <c r="AY233" s="679" t="n"/>
      <c r="AZ233" s="679" t="n"/>
      <c r="BA233" s="679" t="n"/>
      <c r="BB233" s="679" t="n"/>
      <c r="BC233" s="679" t="n"/>
      <c r="BD233" s="679" t="n"/>
      <c r="BE233" s="679" t="n"/>
      <c r="BF233" s="679" t="n"/>
      <c r="BG233" s="680" t="n"/>
      <c r="BH233" s="680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</row>
    <row r="234">
      <c r="A234" s="681" t="inlineStr">
        <is>
          <t>д</t>
        </is>
      </c>
      <c r="B234" s="137" t="inlineStr">
        <is>
          <t>Дифференцированный зачет.</t>
        </is>
      </c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508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</row>
    <row r="235">
      <c r="A235" s="2162" t="inlineStr">
        <is>
          <t>*</t>
        </is>
      </c>
      <c r="B235" s="683" t="inlineStr">
        <is>
          <t>Изучение учебной дисциплины "Лесное товароведение" предусмотрено для профилизации "Экономика и управление на предприятии лесного комплекса".</t>
        </is>
      </c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</row>
    <row r="236">
      <c r="A236" s="2162" t="inlineStr">
        <is>
          <t>**</t>
        </is>
      </c>
      <c r="B236" s="683" t="inlineStr">
        <is>
          <t>Интегрированная учебная дисциплина «Безопасность жизнедеятельности человека» включает вопросы защиты населения и объектов от чрезвычайных ситуаций природного и техногенного характера, радиационной безопасности, основ экологии, основ энергосбережения, охраны труда.</t>
        </is>
      </c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</row>
    <row r="237">
      <c r="A237" s="682" t="n"/>
      <c r="B237" s="2132" t="n"/>
      <c r="C237" s="2132" t="n"/>
      <c r="D237" s="2132" t="n"/>
      <c r="E237" s="2132" t="n"/>
      <c r="F237" s="2132" t="n"/>
      <c r="G237" s="2132" t="n"/>
      <c r="H237" s="2132" t="n"/>
      <c r="I237" s="2132" t="n"/>
      <c r="J237" s="2132" t="n"/>
      <c r="K237" s="2132" t="n"/>
      <c r="L237" s="2132" t="n"/>
      <c r="M237" s="2132" t="n"/>
      <c r="N237" s="2132" t="n"/>
      <c r="O237" s="2132" t="n"/>
      <c r="P237" s="2132" t="n"/>
      <c r="Q237" s="2132" t="n"/>
      <c r="R237" s="2132" t="n"/>
      <c r="S237" s="2132" t="n"/>
      <c r="T237" s="2132" t="n"/>
      <c r="U237" s="2132" t="n"/>
      <c r="V237" s="2132" t="n"/>
      <c r="W237" s="2132" t="n"/>
      <c r="X237" s="2132" t="n"/>
      <c r="Y237" s="2132" t="n"/>
      <c r="Z237" s="2132" t="n"/>
      <c r="AA237" s="2132" t="n"/>
      <c r="AB237" s="2132" t="n"/>
      <c r="AC237" s="2132" t="n"/>
      <c r="AD237" s="2132" t="n"/>
      <c r="AE237" s="2132" t="n"/>
      <c r="AF237" s="2132" t="n"/>
      <c r="AG237" s="2132" t="n"/>
      <c r="AH237" s="2132" t="n"/>
      <c r="AI237" s="2132" t="n"/>
      <c r="AJ237" s="2132" t="n"/>
      <c r="AK237" s="2132" t="n"/>
      <c r="AL237" s="2152" t="n"/>
      <c r="AM237" s="2152" t="n"/>
      <c r="AN237" s="2152" t="n"/>
      <c r="AO237" s="2152" t="n"/>
      <c r="AP237" s="2152" t="n"/>
      <c r="AQ237" s="2152" t="n"/>
      <c r="AR237" s="2152" t="n"/>
      <c r="AS237" s="2152" t="n"/>
      <c r="AT237" s="2152" t="n"/>
      <c r="AU237" s="2152" t="n"/>
      <c r="AV237" s="2152" t="n"/>
      <c r="AW237" s="2152" t="n"/>
      <c r="AX237" s="2152" t="n"/>
      <c r="AY237" s="2132" t="n"/>
      <c r="AZ237" s="2132" t="n"/>
      <c r="BA237" s="2132" t="n"/>
      <c r="BB237" s="2132" t="n"/>
      <c r="BC237" s="2132" t="n"/>
      <c r="BD237" s="2132" t="n"/>
      <c r="BE237" s="2132" t="n"/>
      <c r="BF237" s="2132" t="n"/>
      <c r="BG237" s="2132" t="n"/>
      <c r="BH237" s="2132" t="n"/>
      <c r="BI237" s="2132" t="n"/>
      <c r="BJ237" s="2132" t="n"/>
      <c r="BK237" s="213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</row>
    <row r="238">
      <c r="A238" s="655" t="inlineStr">
        <is>
          <t>Проректор по учебной работе</t>
        </is>
      </c>
      <c r="B238" s="655" t="n"/>
      <c r="C238" s="655" t="n"/>
      <c r="D238" s="655" t="n"/>
      <c r="E238" s="655" t="n"/>
      <c r="F238" s="655" t="n"/>
      <c r="G238" s="655" t="n"/>
      <c r="H238" s="655" t="n"/>
      <c r="I238" s="655" t="n"/>
      <c r="J238" s="655" t="n"/>
      <c r="K238" s="655" t="n"/>
      <c r="L238" s="655" t="n"/>
      <c r="M238" s="655" t="n"/>
      <c r="N238" s="655" t="n"/>
      <c r="O238" s="655" t="n"/>
      <c r="P238" s="655" t="n"/>
      <c r="Q238" s="655" t="n"/>
      <c r="R238" s="657" t="n"/>
      <c r="S238" s="657" t="n"/>
      <c r="T238" s="657" t="n"/>
      <c r="U238" s="657" t="n"/>
      <c r="V238" s="658" t="n"/>
      <c r="W238" s="655" t="n"/>
      <c r="X238" s="659" t="n"/>
      <c r="Y238" s="659" t="n"/>
      <c r="Z238" s="659" t="n"/>
      <c r="AA238" s="659" t="n"/>
      <c r="AB238" s="659" t="n"/>
      <c r="AC238" s="659" t="n"/>
      <c r="AD238" s="659" t="n"/>
      <c r="AE238" s="659" t="n"/>
      <c r="AF238" s="659" t="n"/>
      <c r="AG238" s="655" t="inlineStr">
        <is>
          <t>А.А.Сакович</t>
        </is>
      </c>
      <c r="AH238" s="657" t="n"/>
      <c r="AI238" s="656" t="n"/>
      <c r="AJ238" s="655" t="n"/>
      <c r="AK238" s="655" t="n"/>
      <c r="AL238" s="2149" t="n"/>
      <c r="AM238" s="2150" t="n"/>
      <c r="AN238" s="2149" t="n"/>
      <c r="AO238" s="2149" t="n"/>
      <c r="AP238" s="2150" t="n"/>
      <c r="AQ238" s="2150" t="n"/>
      <c r="AR238" s="2150" t="n"/>
      <c r="AS238" s="2150" t="n"/>
      <c r="AT238" s="2150" t="n"/>
      <c r="AU238" s="2150" t="n"/>
      <c r="AV238" s="2150" t="n"/>
      <c r="AW238" s="2150" t="n"/>
      <c r="AX238" s="2150" t="n"/>
      <c r="AY238" s="655" t="n"/>
      <c r="AZ238" s="655" t="n"/>
      <c r="BA238" s="655" t="n"/>
      <c r="BB238" s="655" t="n"/>
      <c r="BC238" s="655" t="n"/>
      <c r="BD238" s="655" t="n"/>
      <c r="BE238" s="655" t="n"/>
      <c r="BF238" s="655" t="n"/>
      <c r="BG238" s="655" t="n"/>
      <c r="BH238" s="655" t="n"/>
      <c r="BI238" s="655" t="n"/>
      <c r="BJ238" s="655" t="n"/>
      <c r="BK238" s="655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</row>
    <row r="239">
      <c r="A239" s="655" t="n"/>
      <c r="B239" s="655" t="n"/>
      <c r="C239" s="655" t="n"/>
      <c r="D239" s="655" t="n"/>
      <c r="E239" s="655" t="n"/>
      <c r="F239" s="655" t="n"/>
      <c r="G239" s="655" t="n"/>
      <c r="H239" s="655" t="n"/>
      <c r="I239" s="655" t="n"/>
      <c r="J239" s="655" t="n"/>
      <c r="K239" s="655" t="n"/>
      <c r="L239" s="655" t="n"/>
      <c r="M239" s="655" t="n"/>
      <c r="N239" s="655" t="n"/>
      <c r="O239" s="655" t="n"/>
      <c r="P239" s="655" t="n"/>
      <c r="Q239" s="655" t="n"/>
      <c r="R239" s="657" t="n"/>
      <c r="S239" s="657" t="n"/>
      <c r="T239" s="657" t="n"/>
      <c r="U239" s="657" t="n"/>
      <c r="V239" s="657" t="n"/>
      <c r="W239" s="660" t="n"/>
      <c r="X239" s="659" t="n"/>
      <c r="Y239" s="659" t="n"/>
      <c r="Z239" s="659" t="n"/>
      <c r="AA239" s="659" t="n"/>
      <c r="AB239" s="661" t="n">
        <v>2023</v>
      </c>
      <c r="AC239" s="662" t="n"/>
      <c r="AD239" s="657" t="n"/>
      <c r="AE239" s="657" t="n"/>
      <c r="AF239" s="657" t="n"/>
      <c r="AG239" s="655" t="n"/>
      <c r="AH239" s="655" t="n"/>
      <c r="AI239" s="655" t="n"/>
      <c r="AJ239" s="657" t="n"/>
      <c r="AK239" s="657" t="n"/>
      <c r="AL239" s="2149" t="n"/>
      <c r="AM239" s="2149" t="n"/>
      <c r="AN239" s="2149" t="n"/>
      <c r="AO239" s="2149" t="n"/>
      <c r="AP239" s="2150" t="n"/>
      <c r="AQ239" s="2150" t="n"/>
      <c r="AR239" s="2150" t="n"/>
      <c r="AS239" s="2150" t="n"/>
      <c r="AT239" s="2150" t="n"/>
      <c r="AU239" s="2150" t="n"/>
      <c r="AV239" s="2150" t="n"/>
      <c r="AW239" s="2150" t="n"/>
      <c r="AX239" s="2150" t="n"/>
      <c r="AY239" s="655" t="n"/>
      <c r="AZ239" s="655" t="n"/>
      <c r="BA239" s="655" t="n"/>
      <c r="BB239" s="655" t="n"/>
      <c r="BC239" s="655" t="n"/>
      <c r="BD239" s="655" t="n"/>
      <c r="BE239" s="655" t="n"/>
      <c r="BF239" s="655" t="n"/>
      <c r="BG239" s="655" t="n"/>
      <c r="BH239" s="655" t="n"/>
      <c r="BI239" s="655" t="n"/>
      <c r="BJ239" s="655" t="n"/>
      <c r="BK239" s="655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</row>
    <row r="240">
      <c r="A240" s="655" t="n"/>
      <c r="B240" s="655" t="n"/>
      <c r="C240" s="655" t="n"/>
      <c r="D240" s="655" t="n"/>
      <c r="E240" s="655" t="n"/>
      <c r="F240" s="655" t="n"/>
      <c r="G240" s="655" t="n"/>
      <c r="H240" s="655" t="n"/>
      <c r="I240" s="655" t="n"/>
      <c r="J240" s="655" t="n"/>
      <c r="K240" s="655" t="n"/>
      <c r="L240" s="655" t="n"/>
      <c r="M240" s="655" t="n"/>
      <c r="N240" s="655" t="n"/>
      <c r="O240" s="655" t="n"/>
      <c r="P240" s="655" t="n"/>
      <c r="Q240" s="655" t="n"/>
      <c r="R240" s="655" t="n"/>
      <c r="S240" s="655" t="n"/>
      <c r="T240" s="655" t="n"/>
      <c r="U240" s="655" t="n"/>
      <c r="V240" s="655" t="n"/>
      <c r="W240" s="655" t="n"/>
      <c r="X240" s="655" t="n"/>
      <c r="Y240" s="655" t="n"/>
      <c r="Z240" s="655" t="n"/>
      <c r="AA240" s="655" t="n"/>
      <c r="AB240" s="655" t="n"/>
      <c r="AC240" s="655" t="n"/>
      <c r="AD240" s="655" t="n"/>
      <c r="AE240" s="655" t="n"/>
      <c r="AF240" s="655" t="n"/>
      <c r="AG240" s="655" t="n"/>
      <c r="AH240" s="655" t="n"/>
      <c r="AI240" s="655" t="n"/>
      <c r="AJ240" s="665" t="n"/>
      <c r="AK240" s="665" t="n"/>
      <c r="AL240" s="2151" t="n"/>
      <c r="AM240" s="2151" t="n"/>
      <c r="AN240" s="2151" t="n"/>
      <c r="AO240" s="2151" t="n"/>
      <c r="AP240" s="2150" t="n"/>
      <c r="AQ240" s="2150" t="n"/>
      <c r="AR240" s="2150" t="n"/>
      <c r="AS240" s="2150" t="n"/>
      <c r="AT240" s="2150" t="n"/>
      <c r="AU240" s="2150" t="n"/>
      <c r="AV240" s="2150" t="n"/>
      <c r="AW240" s="2150" t="n"/>
      <c r="AX240" s="2150" t="n"/>
      <c r="AY240" s="655" t="n"/>
      <c r="AZ240" s="655" t="n"/>
      <c r="BA240" s="655" t="n"/>
      <c r="BB240" s="655" t="n"/>
      <c r="BC240" s="655" t="n"/>
      <c r="BD240" s="655" t="n"/>
      <c r="BE240" s="655" t="n"/>
      <c r="BF240" s="655" t="n"/>
      <c r="BG240" s="655" t="n"/>
      <c r="BH240" s="655" t="n"/>
      <c r="BI240" s="655" t="n"/>
      <c r="BJ240" s="655" t="n"/>
      <c r="BK240" s="655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</row>
    <row r="241">
      <c r="A241" s="666" t="inlineStr">
        <is>
          <t>Декан факультета заочного образования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655" t="n"/>
      <c r="V241" s="659" t="n"/>
      <c r="W241" s="655" t="n"/>
      <c r="X241" s="659" t="n"/>
      <c r="Y241" s="659" t="n"/>
      <c r="Z241" s="659" t="n"/>
      <c r="AA241" s="659" t="n"/>
      <c r="AB241" s="659" t="n"/>
      <c r="AC241" s="659" t="n"/>
      <c r="AD241" s="659" t="n"/>
      <c r="AE241" s="659" t="n"/>
      <c r="AF241" s="659" t="n"/>
      <c r="AG241" s="666" t="inlineStr">
        <is>
          <t>С.А.Прохорчик</t>
        </is>
      </c>
      <c r="AH241" s="2" t="n"/>
      <c r="AI241" s="2" t="n"/>
      <c r="AJ241" s="2" t="n"/>
      <c r="AK241" s="2" t="n"/>
      <c r="AL241" s="2" t="n"/>
      <c r="AM241" s="2" t="n"/>
      <c r="AN241" s="2152" t="n"/>
      <c r="AO241" s="2152" t="n"/>
      <c r="AP241" s="2152" t="n"/>
      <c r="AQ241" s="2152" t="n"/>
      <c r="AR241" s="2152" t="n"/>
      <c r="AS241" s="2152" t="n"/>
      <c r="AT241" s="2152" t="n"/>
      <c r="AU241" s="2152" t="n"/>
      <c r="AV241" s="2152" t="n"/>
      <c r="AW241" s="2152" t="n"/>
      <c r="AX241" s="2152" t="n"/>
      <c r="AY241" s="2132" t="n"/>
      <c r="AZ241" s="2132" t="n"/>
      <c r="BA241" s="2132" t="n"/>
      <c r="BB241" s="2132" t="n"/>
      <c r="BC241" s="2132" t="n"/>
      <c r="BD241" s="2132" t="n"/>
      <c r="BE241" s="2132" t="n"/>
      <c r="BF241" s="2132" t="n"/>
      <c r="BG241" s="2132" t="n"/>
      <c r="BH241" s="2132" t="n"/>
      <c r="BI241" s="2132" t="n"/>
      <c r="BJ241" s="2132" t="n"/>
      <c r="BK241" s="213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</row>
    <row r="242">
      <c r="A242" s="655" t="n"/>
      <c r="B242" s="2153" t="n"/>
      <c r="C242" s="655" t="n"/>
      <c r="D242" s="655" t="n"/>
      <c r="E242" s="655" t="n"/>
      <c r="F242" s="655" t="n"/>
      <c r="G242" s="655" t="n"/>
      <c r="H242" s="655" t="n"/>
      <c r="I242" s="655" t="n"/>
      <c r="J242" s="655" t="n"/>
      <c r="K242" s="655" t="n"/>
      <c r="L242" s="655" t="n"/>
      <c r="M242" s="655" t="n"/>
      <c r="N242" s="655" t="n"/>
      <c r="O242" s="655" t="n"/>
      <c r="P242" s="655" t="n"/>
      <c r="Q242" s="655" t="n"/>
      <c r="R242" s="655" t="n"/>
      <c r="S242" s="655" t="n"/>
      <c r="T242" s="655" t="n"/>
      <c r="U242" s="655" t="n"/>
      <c r="V242" s="655" t="n"/>
      <c r="W242" s="664" t="n"/>
      <c r="X242" s="659" t="n"/>
      <c r="Y242" s="659" t="n"/>
      <c r="Z242" s="659" t="n"/>
      <c r="AA242" s="659" t="n"/>
      <c r="AB242" s="141" t="n">
        <v>2023</v>
      </c>
      <c r="AC242" s="2" t="n"/>
      <c r="AD242" s="141" t="n"/>
      <c r="AE242" s="2" t="n"/>
      <c r="AF242" s="655" t="n"/>
      <c r="AG242" s="655" t="n"/>
      <c r="AH242" s="655" t="n"/>
      <c r="AI242" s="655" t="n"/>
      <c r="AJ242" s="655" t="n"/>
      <c r="AK242" s="655" t="n"/>
      <c r="AL242" s="2152" t="n"/>
      <c r="AM242" s="2152" t="n"/>
      <c r="AN242" s="2152" t="n"/>
      <c r="AO242" s="2152" t="n"/>
      <c r="AP242" s="2152" t="n"/>
      <c r="AQ242" s="2152" t="n"/>
      <c r="AR242" s="2152" t="n"/>
      <c r="AS242" s="2152" t="n"/>
      <c r="AT242" s="2152" t="n"/>
      <c r="AU242" s="2152" t="n"/>
      <c r="AV242" s="2152" t="n"/>
      <c r="AW242" s="2152" t="n"/>
      <c r="AX242" s="2152" t="n"/>
      <c r="AY242" s="2132" t="n"/>
      <c r="AZ242" s="2132" t="n"/>
      <c r="BA242" s="2132" t="n"/>
      <c r="BB242" s="2132" t="n"/>
      <c r="BC242" s="2132" t="n"/>
      <c r="BD242" s="2132" t="n"/>
      <c r="BE242" s="2132" t="n"/>
      <c r="BF242" s="2132" t="n"/>
      <c r="BG242" s="2132" t="n"/>
      <c r="BH242" s="2132" t="n"/>
      <c r="BI242" s="2132" t="n"/>
      <c r="BJ242" s="2132" t="n"/>
      <c r="BK242" s="213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</row>
    <row r="243">
      <c r="A243" s="655" t="n"/>
      <c r="B243" s="655" t="n"/>
      <c r="C243" s="655" t="n"/>
      <c r="D243" s="655" t="n"/>
      <c r="E243" s="655" t="n"/>
      <c r="F243" s="655" t="n"/>
      <c r="G243" s="655" t="n"/>
      <c r="H243" s="655" t="n"/>
      <c r="I243" s="655" t="n"/>
      <c r="J243" s="655" t="n"/>
      <c r="K243" s="655" t="n"/>
      <c r="L243" s="655" t="n"/>
      <c r="M243" s="655" t="n"/>
      <c r="N243" s="655" t="n"/>
      <c r="O243" s="655" t="n"/>
      <c r="P243" s="655" t="n"/>
      <c r="Q243" s="655" t="n"/>
      <c r="R243" s="655" t="n"/>
      <c r="S243" s="655" t="n"/>
      <c r="T243" s="655" t="n"/>
      <c r="U243" s="655" t="n"/>
      <c r="V243" s="655" t="n"/>
      <c r="W243" s="664" t="n"/>
      <c r="X243" s="655" t="n"/>
      <c r="Y243" s="655" t="n"/>
      <c r="Z243" s="655" t="n"/>
      <c r="AA243" s="655" t="n"/>
      <c r="AB243" s="655" t="n"/>
      <c r="AC243" s="655" t="n"/>
      <c r="AD243" s="655" t="n"/>
      <c r="AE243" s="655" t="n"/>
      <c r="AF243" s="655" t="n"/>
      <c r="AG243" s="655" t="n"/>
      <c r="AH243" s="655" t="n"/>
      <c r="AI243" s="655" t="n"/>
      <c r="AJ243" s="655" t="n"/>
      <c r="AK243" s="655" t="n"/>
      <c r="AL243" s="2152" t="n"/>
      <c r="AM243" s="2152" t="n"/>
      <c r="AN243" s="2152" t="n"/>
      <c r="AO243" s="2152" t="n"/>
      <c r="AP243" s="2152" t="n"/>
      <c r="AQ243" s="2152" t="n"/>
      <c r="AR243" s="2152" t="n"/>
      <c r="AS243" s="2152" t="n"/>
      <c r="AT243" s="2152" t="n"/>
      <c r="AU243" s="2152" t="n"/>
      <c r="AV243" s="2152" t="n"/>
      <c r="AW243" s="2152" t="n"/>
      <c r="AX243" s="2152" t="n"/>
      <c r="AY243" s="2132" t="n"/>
      <c r="AZ243" s="2132" t="n"/>
      <c r="BA243" s="2132" t="n"/>
      <c r="BB243" s="2132" t="n"/>
      <c r="BC243" s="2132" t="n"/>
      <c r="BD243" s="2132" t="n"/>
      <c r="BE243" s="2132" t="n"/>
      <c r="BF243" s="2132" t="n"/>
      <c r="BG243" s="2132" t="n"/>
      <c r="BH243" s="2132" t="n"/>
      <c r="BI243" s="2132" t="n"/>
      <c r="BJ243" s="2132" t="n"/>
      <c r="BK243" s="213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</row>
    <row r="244">
      <c r="A244" s="655" t="inlineStr">
        <is>
          <t>Заведующий кафедрой экономики и управления на предприятиях</t>
        </is>
      </c>
      <c r="B244" s="655" t="n"/>
      <c r="C244" s="655" t="n"/>
      <c r="D244" s="655" t="n"/>
      <c r="E244" s="655" t="n"/>
      <c r="F244" s="655" t="n"/>
      <c r="G244" s="655" t="n"/>
      <c r="H244" s="655" t="n"/>
      <c r="I244" s="655" t="n"/>
      <c r="J244" s="655" t="n"/>
      <c r="K244" s="655" t="n"/>
      <c r="L244" s="655" t="n"/>
      <c r="M244" s="655" t="n"/>
      <c r="N244" s="655" t="n"/>
      <c r="O244" s="655" t="n"/>
      <c r="P244" s="655" t="n"/>
      <c r="Q244" s="655" t="n"/>
      <c r="R244" s="655" t="n"/>
      <c r="S244" s="655" t="n"/>
      <c r="T244" s="655" t="n"/>
      <c r="U244" s="655" t="n"/>
      <c r="V244" s="659" t="n"/>
      <c r="W244" s="659" t="n"/>
      <c r="X244" s="659" t="n"/>
      <c r="Y244" s="659" t="n"/>
      <c r="Z244" s="659" t="n"/>
      <c r="AA244" s="659" t="n"/>
      <c r="AB244" s="659" t="n"/>
      <c r="AC244" s="659" t="n"/>
      <c r="AD244" s="659" t="n"/>
      <c r="AE244" s="659" t="n"/>
      <c r="AF244" s="659" t="n"/>
      <c r="AG244" s="655" t="inlineStr">
        <is>
          <t>А.В.Ледницкий</t>
        </is>
      </c>
      <c r="AH244" s="655" t="n"/>
      <c r="AI244" s="655" t="n"/>
      <c r="AJ244" s="655" t="n"/>
      <c r="AK244" s="655" t="n"/>
      <c r="AL244" s="2152" t="n"/>
      <c r="AM244" s="2152" t="n"/>
      <c r="AN244" s="2152" t="n"/>
      <c r="AO244" s="2152" t="n"/>
      <c r="AP244" s="2152" t="n"/>
      <c r="AQ244" s="2152" t="n"/>
      <c r="AR244" s="2152" t="n"/>
      <c r="AS244" s="2152" t="n"/>
      <c r="AT244" s="2152" t="n"/>
      <c r="AU244" s="2152" t="n"/>
      <c r="AV244" s="2152" t="n"/>
      <c r="AW244" s="2152" t="n"/>
      <c r="AX244" s="2152" t="n"/>
      <c r="AY244" s="2132" t="n"/>
      <c r="AZ244" s="2132" t="n"/>
      <c r="BA244" s="2132" t="n"/>
      <c r="BB244" s="2132" t="n"/>
      <c r="BC244" s="2132" t="n"/>
      <c r="BD244" s="2132" t="n"/>
      <c r="BE244" s="2132" t="n"/>
      <c r="BF244" s="2132" t="n"/>
      <c r="BG244" s="2132" t="n"/>
      <c r="BH244" s="2132" t="n"/>
      <c r="BI244" s="2132" t="n"/>
      <c r="BJ244" s="2132" t="n"/>
      <c r="BK244" s="213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</row>
    <row r="245">
      <c r="A245" s="655" t="n"/>
      <c r="B245" s="2153" t="n"/>
      <c r="C245" s="655" t="n"/>
      <c r="D245" s="655" t="n"/>
      <c r="E245" s="655" t="n"/>
      <c r="F245" s="655" t="n"/>
      <c r="G245" s="655" t="n"/>
      <c r="H245" s="655" t="n"/>
      <c r="I245" s="655" t="n"/>
      <c r="J245" s="655" t="n"/>
      <c r="K245" s="655" t="n"/>
      <c r="L245" s="655" t="n"/>
      <c r="M245" s="655" t="n"/>
      <c r="N245" s="655" t="n"/>
      <c r="O245" s="655" t="n"/>
      <c r="P245" s="655" t="n"/>
      <c r="Q245" s="655" t="n"/>
      <c r="R245" s="655" t="n"/>
      <c r="S245" s="655" t="n"/>
      <c r="T245" s="655" t="n"/>
      <c r="U245" s="655" t="n"/>
      <c r="V245" s="655" t="n"/>
      <c r="W245" s="655" t="n"/>
      <c r="X245" s="659" t="n"/>
      <c r="Y245" s="659" t="n"/>
      <c r="Z245" s="659" t="n"/>
      <c r="AA245" s="659" t="n"/>
      <c r="AB245" s="141" t="n">
        <v>2023</v>
      </c>
      <c r="AC245" s="2" t="n"/>
      <c r="AD245" s="141" t="n"/>
      <c r="AE245" s="2" t="n"/>
      <c r="AF245" s="655" t="n"/>
      <c r="AG245" s="655" t="n"/>
      <c r="AH245" s="655" t="n"/>
      <c r="AI245" s="655" t="n"/>
      <c r="AJ245" s="655" t="n"/>
      <c r="AK245" s="655" t="n"/>
      <c r="AL245" s="2152" t="n"/>
      <c r="AM245" s="2152" t="n"/>
      <c r="AN245" s="2152" t="n"/>
      <c r="AO245" s="2152" t="n"/>
      <c r="AP245" s="2152" t="n"/>
      <c r="AQ245" s="2152" t="n"/>
      <c r="AR245" s="2152" t="n"/>
      <c r="AS245" s="2152" t="n"/>
      <c r="AT245" s="2152" t="n"/>
      <c r="AU245" s="2152" t="n"/>
      <c r="AV245" s="2152" t="n"/>
      <c r="AW245" s="2152" t="n"/>
      <c r="AX245" s="2152" t="n"/>
      <c r="AY245" s="2132" t="n"/>
      <c r="AZ245" s="2132" t="n"/>
      <c r="BA245" s="2132" t="n"/>
      <c r="BB245" s="2132" t="n"/>
      <c r="BC245" s="2132" t="n"/>
      <c r="BD245" s="2132" t="n"/>
      <c r="BE245" s="2132" t="n"/>
      <c r="BF245" s="2132" t="n"/>
      <c r="BG245" s="2132" t="n"/>
      <c r="BH245" s="2132" t="n"/>
      <c r="BI245" s="2132" t="n"/>
      <c r="BJ245" s="2132" t="n"/>
      <c r="BK245" s="213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</row>
    <row r="246">
      <c r="A246" s="655" t="n"/>
      <c r="B246" s="37" t="n"/>
      <c r="C246" s="37" t="n"/>
      <c r="D246" s="11" t="n"/>
      <c r="E246" s="11" t="n"/>
      <c r="F246" s="11" t="n"/>
      <c r="G246" s="11" t="n"/>
      <c r="H246" s="11" t="n"/>
      <c r="I246" s="11" t="n"/>
      <c r="J246" s="11" t="n"/>
      <c r="K246" s="11" t="n"/>
      <c r="L246" s="11" t="n"/>
      <c r="M246" s="11" t="n"/>
      <c r="N246" s="11" t="n"/>
      <c r="O246" s="11" t="n"/>
      <c r="P246" s="11" t="n"/>
      <c r="Q246" s="11" t="n"/>
      <c r="R246" s="11" t="n"/>
      <c r="S246" s="11" t="n"/>
      <c r="T246" s="11" t="n"/>
      <c r="U246" s="11" t="n"/>
      <c r="V246" s="11" t="n"/>
      <c r="W246" s="1463" t="n"/>
      <c r="X246" s="11" t="n"/>
      <c r="Y246" s="11" t="n"/>
      <c r="Z246" s="11" t="n"/>
      <c r="AA246" s="11" t="n"/>
      <c r="AB246" s="11" t="n"/>
      <c r="AC246" s="11" t="n"/>
      <c r="AD246" s="11" t="n"/>
      <c r="AE246" s="11" t="n"/>
      <c r="AF246" s="11" t="n"/>
      <c r="AG246" s="11" t="n"/>
      <c r="AH246" s="11" t="n"/>
      <c r="AI246" s="11" t="n"/>
      <c r="AJ246" s="1456" t="n"/>
      <c r="AK246" s="1456" t="n"/>
      <c r="AL246" s="1471" t="n"/>
      <c r="AM246" s="1471" t="n"/>
      <c r="AN246" s="1471" t="n"/>
      <c r="AO246" s="1471" t="n"/>
      <c r="AP246" s="1471" t="n"/>
      <c r="AQ246" s="1471" t="n"/>
      <c r="AR246" s="1471" t="n"/>
      <c r="AS246" s="1471" t="n"/>
      <c r="AT246" s="1471" t="n"/>
      <c r="AU246" s="1471" t="n"/>
      <c r="AV246" s="1471" t="n"/>
      <c r="AW246" s="1471" t="n"/>
      <c r="AX246" s="1471" t="n"/>
      <c r="AY246" s="1456" t="n"/>
      <c r="AZ246" s="1456" t="n"/>
      <c r="BA246" s="1456" t="n"/>
      <c r="BB246" s="1456" t="n"/>
      <c r="BC246" s="1456" t="n"/>
      <c r="BD246" s="1456" t="n"/>
      <c r="BE246" s="1456" t="n"/>
      <c r="BF246" s="1456" t="n"/>
      <c r="BG246" s="1456" t="n"/>
      <c r="BH246" s="1481" t="n"/>
      <c r="BI246" s="1477" t="n"/>
      <c r="BJ246" s="1477" t="n"/>
      <c r="BK246" s="1481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</row>
    <row r="247">
      <c r="A247" s="657" t="inlineStr">
        <is>
          <t>Рекомендован к утверждению научно-методическим советом БГТУ, протокол № 6  от  28.04.2023</t>
        </is>
      </c>
      <c r="B247" s="37" t="n"/>
      <c r="C247" s="37" t="n"/>
      <c r="D247" s="11" t="n"/>
      <c r="E247" s="11" t="n"/>
      <c r="F247" s="11" t="n"/>
      <c r="G247" s="11" t="n"/>
      <c r="H247" s="11" t="n"/>
      <c r="I247" s="11" t="n"/>
      <c r="J247" s="11" t="n"/>
      <c r="K247" s="11" t="n"/>
      <c r="L247" s="11" t="n"/>
      <c r="M247" s="11" t="n"/>
      <c r="N247" s="11" t="n"/>
      <c r="O247" s="11" t="n"/>
      <c r="P247" s="11" t="n"/>
      <c r="Q247" s="11" t="n"/>
      <c r="R247" s="16" t="n"/>
      <c r="S247" s="16" t="n"/>
      <c r="T247" s="16" t="n"/>
      <c r="U247" s="11" t="n"/>
      <c r="V247" s="11" t="n"/>
      <c r="W247" s="11" t="n"/>
      <c r="X247" s="11" t="n"/>
      <c r="Y247" s="11" t="n"/>
      <c r="Z247" s="11" t="n"/>
      <c r="AA247" s="11" t="n"/>
      <c r="AB247" s="11" t="n"/>
      <c r="AC247" s="11" t="n"/>
      <c r="AD247" s="11" t="n"/>
      <c r="AE247" s="11" t="n"/>
      <c r="AF247" s="11" t="n"/>
      <c r="AG247" s="11" t="n"/>
      <c r="AH247" s="11" t="n"/>
      <c r="AI247" s="11" t="n"/>
      <c r="AJ247" s="1456" t="n"/>
      <c r="AK247" s="1456" t="n"/>
      <c r="AL247" s="1471" t="n"/>
      <c r="AM247" s="1471" t="n"/>
      <c r="AN247" s="1471" t="n"/>
      <c r="AO247" s="1471" t="n"/>
      <c r="AP247" s="1471" t="n"/>
      <c r="AQ247" s="1471" t="n"/>
      <c r="AR247" s="1471" t="n"/>
      <c r="AS247" s="1471" t="n"/>
      <c r="AT247" s="1471" t="n"/>
      <c r="AU247" s="1471" t="n"/>
      <c r="AV247" s="1471" t="n"/>
      <c r="AW247" s="1471" t="n"/>
      <c r="AX247" s="1471" t="n"/>
      <c r="AY247" s="1456" t="n"/>
      <c r="AZ247" s="1456" t="n"/>
      <c r="BA247" s="1456" t="n"/>
      <c r="BB247" s="1456" t="n"/>
      <c r="BC247" s="1456" t="n"/>
      <c r="BD247" s="1456" t="n"/>
      <c r="BE247" s="1456" t="n"/>
      <c r="BF247" s="1456" t="n"/>
      <c r="BG247" s="1456" t="n"/>
      <c r="BH247" s="1481" t="n"/>
      <c r="BI247" s="1477" t="n"/>
      <c r="BJ247" s="1477" t="n"/>
      <c r="BK247" s="1481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7" t="n"/>
      <c r="R2" s="2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6-05-0412-04 Маркетинг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2" t="inlineStr">
        <is>
          <t>Квалификация: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</row>
    <row r="6">
      <c r="A6" s="2" t="n"/>
      <c r="B6" s="4" t="n"/>
      <c r="C6" s="4" t="n"/>
      <c r="D6" s="23" t="inlineStr">
        <is>
          <t>Регистрационный № 05-041-006/уч.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" t="n"/>
      <c r="R6" s="24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2" t="inlineStr">
        <is>
          <t>Маркетолог. Экономист</t>
        </is>
      </c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2" t="n"/>
      <c r="V7" s="2" t="n"/>
      <c r="W7" s="26" t="n"/>
      <c r="X7" s="2" t="n"/>
      <c r="Y7" s="26" t="inlineStr">
        <is>
          <t>Профилизации:</t>
        </is>
      </c>
      <c r="Z7" s="27" t="n"/>
      <c r="AA7" s="27" t="n"/>
      <c r="AB7" s="27" t="n"/>
      <c r="AC7" s="27" t="n"/>
      <c r="AD7" s="27" t="n"/>
      <c r="AE7" s="26" t="inlineStr">
        <is>
          <t>Маркетинг в лесном комплексе</t>
        </is>
      </c>
      <c r="AF7" s="2" t="n"/>
      <c r="AG7" s="27" t="n"/>
      <c r="AH7" s="27" t="n"/>
      <c r="AI7" s="2" t="n"/>
      <c r="AJ7" s="27" t="n"/>
      <c r="AK7" s="27" t="n"/>
      <c r="AL7" s="27" t="n"/>
      <c r="AM7" s="27" t="n"/>
      <c r="AN7" s="27" t="n"/>
      <c r="AO7" s="27" t="n"/>
      <c r="AP7" s="27" t="n"/>
      <c r="AQ7" s="27" t="n"/>
      <c r="AR7" s="27" t="n"/>
      <c r="AS7" s="2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" t="n"/>
      <c r="BE7" s="2" t="n"/>
      <c r="BF7" s="2" t="n"/>
      <c r="BG7" s="2" t="n"/>
      <c r="BH7" s="2" t="n"/>
      <c r="BI7" s="29" t="n"/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inlineStr">
        <is>
          <t>Маркетинг в химической промышленности</t>
        </is>
      </c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32" t="inlineStr">
        <is>
          <t>Степень: Бакалавр</t>
        </is>
      </c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6" t="n"/>
      <c r="R9" s="36" t="n"/>
      <c r="S9" s="36" t="n"/>
      <c r="T9" s="36" t="n"/>
      <c r="U9" s="2" t="n"/>
      <c r="V9" s="36" t="n"/>
      <c r="W9" s="36" t="n"/>
      <c r="X9" s="36" t="n"/>
      <c r="Y9" s="36" t="n"/>
      <c r="Z9" s="36" t="n"/>
      <c r="AA9" s="36" t="n"/>
      <c r="AB9" s="36" t="n"/>
      <c r="AC9" s="36" t="n"/>
      <c r="AD9" s="36" t="n"/>
      <c r="AE9" s="38" t="n"/>
      <c r="AF9" s="36" t="n"/>
      <c r="AG9" s="36" t="n"/>
      <c r="AH9" s="36" t="n"/>
      <c r="AI9" s="2" t="n"/>
      <c r="AJ9" s="36" t="n"/>
      <c r="AK9" s="36" t="n"/>
      <c r="AL9" s="36" t="n"/>
      <c r="AM9" s="36" t="n"/>
      <c r="AN9" s="36" t="n"/>
      <c r="AO9" s="36" t="n"/>
      <c r="AP9" s="36" t="n"/>
      <c r="AQ9" s="36" t="n"/>
      <c r="AR9" s="36" t="n"/>
      <c r="AS9" s="36" t="n"/>
      <c r="AT9" s="36" t="n"/>
      <c r="AU9" s="36" t="n"/>
      <c r="AV9" s="36" t="n"/>
      <c r="AW9" s="36" t="n"/>
      <c r="AX9" s="36" t="n"/>
      <c r="AY9" s="36" t="n"/>
      <c r="AZ9" s="36" t="n"/>
      <c r="BA9" s="36" t="n"/>
      <c r="BB9" s="36" t="n"/>
      <c r="BC9" s="36" t="n"/>
      <c r="BD9" s="36" t="n"/>
      <c r="BE9" s="2" t="n"/>
      <c r="BF9" s="2" t="n"/>
      <c r="BG9" s="2" t="n"/>
      <c r="BH9" s="2" t="n"/>
      <c r="BI9" s="39" t="n"/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2" t="n"/>
      <c r="BF10" s="2" t="n"/>
      <c r="BG10" s="2" t="n"/>
      <c r="BH10" s="2" t="n"/>
      <c r="BI10" s="22" t="inlineStr">
        <is>
          <t>Срок обучения: 3,5 года</t>
        </is>
      </c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43" t="inlineStr">
        <is>
          <t>Форма получения образования: заочная</t>
        </is>
      </c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36" t="n"/>
      <c r="BE11" s="2" t="n"/>
      <c r="BF11" s="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2" t="n"/>
      <c r="BU11" s="2" t="n"/>
    </row>
    <row r="12">
      <c r="A12" s="36" t="n"/>
      <c r="B12" s="35" t="n"/>
      <c r="C12" s="35" t="n"/>
      <c r="D12" s="35" t="n"/>
      <c r="E12" s="35" t="n"/>
      <c r="F12" s="35" t="n"/>
      <c r="G12" s="35" t="n"/>
      <c r="H12" s="35" t="n"/>
      <c r="I12" s="35" t="n"/>
      <c r="J12" s="35" t="n"/>
      <c r="K12" s="35" t="n"/>
      <c r="L12" s="35" t="n"/>
      <c r="M12" s="35" t="n"/>
      <c r="N12" s="36" t="n"/>
      <c r="O12" s="36" t="n"/>
      <c r="P12" s="37" t="n"/>
      <c r="Q12" s="43" t="inlineStr">
        <is>
          <t>(интегрированная с образовательными программами среднего специального образования)</t>
        </is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36" t="n"/>
      <c r="BE12" s="2" t="n"/>
      <c r="BF12" s="2" t="n"/>
      <c r="BG12" s="22" t="n"/>
      <c r="BH12" s="36" t="n"/>
      <c r="BI12" s="40" t="n"/>
      <c r="BJ12" s="41" t="n"/>
      <c r="BK12" s="41" t="n"/>
      <c r="BL12" s="41" t="n"/>
      <c r="BM12" s="41" t="n"/>
      <c r="BN12" s="41" t="n"/>
      <c r="BO12" s="41" t="n"/>
      <c r="BP12" s="41" t="n"/>
      <c r="BQ12" s="41" t="n"/>
      <c r="BR12" s="41" t="n"/>
      <c r="BS12" s="41" t="n"/>
      <c r="BT12" s="2" t="n"/>
      <c r="BU12" s="2" t="n"/>
    </row>
    <row r="13">
      <c r="A13" s="145" t="n"/>
      <c r="B13" s="2163" t="n"/>
      <c r="C13" s="2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2" t="n"/>
      <c r="R13" s="2164" t="n"/>
      <c r="S13" s="145" t="n"/>
      <c r="T13" s="145" t="n"/>
      <c r="U13" s="142" t="n"/>
      <c r="V13" s="145" t="n"/>
      <c r="W13" s="145" t="n"/>
      <c r="X13" s="145" t="n"/>
      <c r="Y13" s="145" t="n"/>
      <c r="Z13" s="142" t="n"/>
      <c r="AA13" s="142" t="n"/>
      <c r="AB13" s="145" t="n"/>
      <c r="AC13" s="145" t="n"/>
      <c r="AD13" s="145" t="n"/>
      <c r="AE13" s="145" t="n"/>
      <c r="AF13" s="145" t="n"/>
      <c r="AG13" s="145" t="n"/>
      <c r="AH13" s="2164" t="n"/>
      <c r="AI13" s="145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145" t="n"/>
      <c r="BG13" s="145" t="n"/>
      <c r="BH13" s="145" t="n"/>
      <c r="BI13" s="145" t="n"/>
      <c r="BJ13" s="145" t="n"/>
      <c r="BK13" s="145" t="n"/>
      <c r="BL13" s="145" t="n"/>
      <c r="BM13" s="145" t="n"/>
      <c r="BN13" s="2163" t="n"/>
      <c r="BO13" s="2163" t="n"/>
      <c r="BP13" s="2163" t="n"/>
      <c r="BQ13" s="2163" t="n"/>
      <c r="BR13" s="2165" t="n"/>
      <c r="BS13" s="2" t="n"/>
      <c r="BT13" s="2" t="n"/>
      <c r="BU13" s="2" t="n"/>
    </row>
    <row r="14">
      <c r="A14" s="2163" t="n"/>
      <c r="B14" s="2163" t="n"/>
      <c r="C14" s="145" t="inlineStr">
        <is>
          <t>Специальность: 2-25 01 10 Коммерческая деятельность (по направлениям)</t>
        </is>
      </c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2" t="n"/>
      <c r="R14" s="145" t="n"/>
      <c r="S14" s="145" t="n"/>
      <c r="T14" s="145" t="n"/>
      <c r="U14" s="145" t="n"/>
      <c r="V14" s="145" t="n"/>
      <c r="W14" s="145" t="n"/>
      <c r="X14" s="145" t="n"/>
      <c r="Y14" s="145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inlineStr">
        <is>
          <t>Специальность: 2-25 01 35 Бухгалтерский учет, анализ и контроль</t>
        </is>
      </c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37" t="n"/>
      <c r="BG14" s="137" t="n"/>
      <c r="BH14" s="137" t="n"/>
      <c r="BI14" s="137" t="n"/>
      <c r="BJ14" s="137" t="n"/>
      <c r="BK14" s="137" t="n"/>
      <c r="BL14" s="508" t="n"/>
      <c r="BM14" s="508" t="n"/>
      <c r="BN14" s="508" t="n"/>
      <c r="BO14" s="508" t="n"/>
      <c r="BP14" s="2163" t="n"/>
      <c r="BQ14" s="2163" t="n"/>
      <c r="BR14" s="2165" t="n"/>
      <c r="BS14" s="2" t="n"/>
      <c r="BT14" s="2" t="n"/>
      <c r="BU14" s="2" t="n"/>
    </row>
    <row r="15">
      <c r="A15" s="2163" t="n"/>
      <c r="B15" s="2163" t="n"/>
      <c r="C15" s="145" t="inlineStr">
        <is>
          <t>Квалификация специалиста: экономист</t>
        </is>
      </c>
      <c r="D15" s="145" t="n"/>
      <c r="E15" s="145" t="n"/>
      <c r="F15" s="145" t="n"/>
      <c r="G15" s="145" t="n"/>
      <c r="H15" s="145" t="n"/>
      <c r="I15" s="145" t="n"/>
      <c r="J15" s="145" t="n"/>
      <c r="K15" s="145" t="n"/>
      <c r="L15" s="145" t="n"/>
      <c r="M15" s="145" t="n"/>
      <c r="N15" s="145" t="n"/>
      <c r="O15" s="145" t="n"/>
      <c r="P15" s="145" t="n"/>
      <c r="Q15" s="145" t="n"/>
      <c r="R15" s="2164" t="n"/>
      <c r="S15" s="145" t="n"/>
      <c r="T15" s="145" t="n"/>
      <c r="U15" s="142" t="n"/>
      <c r="V15" s="145" t="n"/>
      <c r="W15" s="2" t="n"/>
      <c r="X15" s="145" t="n"/>
      <c r="Y15" s="145" t="n"/>
      <c r="Z15" s="145" t="n"/>
      <c r="AA15" s="145" t="n"/>
      <c r="AB15" s="145" t="n"/>
      <c r="AC15" s="145" t="n"/>
      <c r="AD15" s="145" t="n"/>
      <c r="AE15" s="145" t="n"/>
      <c r="AF15" s="145" t="n"/>
      <c r="AG15" s="145" t="n"/>
      <c r="AH15" s="145" t="n"/>
      <c r="AI15" s="145" t="n"/>
      <c r="AJ15" s="145" t="n"/>
      <c r="AK15" s="145" t="n"/>
      <c r="AL15" s="145" t="n"/>
      <c r="AM15" s="145" t="inlineStr">
        <is>
          <t>Квалификация специалиста: бухгалтер</t>
        </is>
      </c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2" t="n"/>
      <c r="BE15" s="2" t="n"/>
      <c r="BF15" s="35" t="n"/>
      <c r="BG15" s="35" t="n"/>
      <c r="BH15" s="35" t="n"/>
      <c r="BI15" s="35" t="n"/>
      <c r="BJ15" s="35" t="n"/>
      <c r="BK15" s="35" t="n"/>
      <c r="BL15" s="35" t="n"/>
      <c r="BM15" s="508" t="n"/>
      <c r="BN15" s="508" t="n"/>
      <c r="BO15" s="508" t="n"/>
      <c r="BP15" s="2163" t="n"/>
      <c r="BQ15" s="2163" t="n"/>
      <c r="BR15" s="2165" t="n"/>
      <c r="BS15" s="2" t="n"/>
      <c r="BT15" s="2" t="n"/>
      <c r="BU15" s="2" t="n"/>
    </row>
    <row r="16">
      <c r="A16" s="2163" t="n"/>
      <c r="B16" s="2163" t="n"/>
      <c r="C16" s="145" t="n"/>
      <c r="D16" s="145" t="n"/>
      <c r="E16" s="145" t="n"/>
      <c r="F16" s="145" t="n"/>
      <c r="G16" s="145" t="n"/>
      <c r="H16" s="145" t="n"/>
      <c r="I16" s="145" t="n"/>
      <c r="J16" s="145" t="n"/>
      <c r="K16" s="145" t="n"/>
      <c r="L16" s="145" t="n"/>
      <c r="M16" s="145" t="n"/>
      <c r="N16" s="145" t="n"/>
      <c r="O16" s="145" t="n"/>
      <c r="P16" s="145" t="n"/>
      <c r="Q16" s="2" t="n"/>
      <c r="R16" s="145" t="n"/>
      <c r="S16" s="145" t="n"/>
      <c r="T16" s="145" t="n"/>
      <c r="U16" s="145" t="n"/>
      <c r="V16" s="145" t="n"/>
      <c r="W16" s="145" t="n"/>
      <c r="X16" s="145" t="n"/>
      <c r="Y16" s="145" t="n"/>
      <c r="Z16" s="145" t="n"/>
      <c r="AA16" s="145" t="n"/>
      <c r="AB16" s="145" t="n"/>
      <c r="AC16" s="145" t="n"/>
      <c r="AD16" s="145" t="n"/>
      <c r="AE16" s="145" t="n"/>
      <c r="AF16" s="145" t="n"/>
      <c r="AG16" s="145" t="n"/>
      <c r="AH16" s="145" t="n"/>
      <c r="AI16" s="145" t="n"/>
      <c r="AJ16" s="145" t="n"/>
      <c r="AK16" s="145" t="n"/>
      <c r="AL16" s="145" t="n"/>
      <c r="AM16" s="145" t="n"/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2" t="n"/>
      <c r="BE16" s="2" t="n"/>
      <c r="BF16" s="137" t="n"/>
      <c r="BG16" s="137" t="n"/>
      <c r="BH16" s="137" t="n"/>
      <c r="BI16" s="137" t="n"/>
      <c r="BJ16" s="137" t="n"/>
      <c r="BK16" s="137" t="n"/>
      <c r="BL16" s="137" t="n"/>
      <c r="BM16" s="508" t="n"/>
      <c r="BN16" s="508" t="n"/>
      <c r="BO16" s="508" t="n"/>
      <c r="BP16" s="2163" t="n"/>
      <c r="BQ16" s="2163" t="n"/>
      <c r="BR16" s="2165" t="n"/>
      <c r="BS16" s="2" t="n"/>
      <c r="BT16" s="2" t="n"/>
      <c r="BU16" s="2" t="n"/>
    </row>
    <row r="17">
      <c r="A17" s="2163" t="n"/>
      <c r="B17" s="2163" t="n"/>
      <c r="C17" s="145" t="inlineStr">
        <is>
          <t>Специальность: 2-25 01 31 Финансы</t>
        </is>
      </c>
      <c r="D17" s="145" t="n"/>
      <c r="E17" s="145" t="n"/>
      <c r="F17" s="145" t="n"/>
      <c r="G17" s="145" t="n"/>
      <c r="H17" s="145" t="n"/>
      <c r="I17" s="145" t="n"/>
      <c r="J17" s="145" t="n"/>
      <c r="K17" s="145" t="n"/>
      <c r="L17" s="145" t="n"/>
      <c r="M17" s="145" t="n"/>
      <c r="N17" s="145" t="n"/>
      <c r="O17" s="145" t="n"/>
      <c r="P17" s="145" t="n"/>
      <c r="Q17" s="145" t="n"/>
      <c r="R17" s="2164" t="n"/>
      <c r="S17" s="145" t="n"/>
      <c r="T17" s="145" t="n"/>
      <c r="U17" s="142" t="n"/>
      <c r="V17" s="145" t="n"/>
      <c r="W17" s="2" t="n"/>
      <c r="X17" s="145" t="n"/>
      <c r="Y17" s="145" t="n"/>
      <c r="Z17" s="145" t="n"/>
      <c r="AA17" s="145" t="n"/>
      <c r="AB17" s="145" t="n"/>
      <c r="AC17" s="145" t="n"/>
      <c r="AD17" s="145" t="n"/>
      <c r="AE17" s="145" t="n"/>
      <c r="AF17" s="145" t="n"/>
      <c r="AG17" s="145" t="n"/>
      <c r="AH17" s="145" t="n"/>
      <c r="AI17" s="145" t="n"/>
      <c r="AJ17" s="145" t="n"/>
      <c r="AK17" s="145" t="n"/>
      <c r="AL17" s="145" t="n"/>
      <c r="AM17" s="145" t="inlineStr">
        <is>
          <t>Специальность: 2-26 02 03 Маркетинг</t>
        </is>
      </c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2" t="n"/>
      <c r="BE17" s="2" t="n"/>
      <c r="BF17" s="137" t="n"/>
      <c r="BG17" s="137" t="n"/>
      <c r="BH17" s="137" t="n"/>
      <c r="BI17" s="137" t="n"/>
      <c r="BJ17" s="137" t="n"/>
      <c r="BK17" s="137" t="n"/>
      <c r="BL17" s="137" t="n"/>
      <c r="BM17" s="508" t="n"/>
      <c r="BN17" s="508" t="n"/>
      <c r="BO17" s="508" t="n"/>
      <c r="BP17" s="2163" t="n"/>
      <c r="BQ17" s="2163" t="n"/>
      <c r="BR17" s="2165" t="n"/>
      <c r="BS17" s="2" t="n"/>
      <c r="BT17" s="2" t="n"/>
      <c r="BU17" s="2" t="n"/>
    </row>
    <row r="18">
      <c r="A18" s="2163" t="n"/>
      <c r="B18" s="2163" t="n"/>
      <c r="C18" s="145" t="inlineStr">
        <is>
          <t>Квалификация специалиста: экономист</t>
        </is>
      </c>
      <c r="D18" s="145" t="n"/>
      <c r="E18" s="145" t="n"/>
      <c r="F18" s="145" t="n"/>
      <c r="G18" s="145" t="n"/>
      <c r="H18" s="145" t="n"/>
      <c r="I18" s="145" t="n"/>
      <c r="J18" s="145" t="n"/>
      <c r="K18" s="145" t="n"/>
      <c r="L18" s="145" t="n"/>
      <c r="M18" s="145" t="n"/>
      <c r="N18" s="145" t="n"/>
      <c r="O18" s="145" t="n"/>
      <c r="P18" s="145" t="n"/>
      <c r="Q18" s="2" t="n"/>
      <c r="R18" s="145" t="n"/>
      <c r="S18" s="145" t="n"/>
      <c r="T18" s="145" t="n"/>
      <c r="U18" s="145" t="n"/>
      <c r="V18" s="145" t="n"/>
      <c r="W18" s="145" t="n"/>
      <c r="X18" s="145" t="n"/>
      <c r="Y18" s="145" t="n"/>
      <c r="Z18" s="145" t="n"/>
      <c r="AA18" s="145" t="n"/>
      <c r="AB18" s="145" t="n"/>
      <c r="AC18" s="145" t="n"/>
      <c r="AD18" s="145" t="n"/>
      <c r="AE18" s="145" t="n"/>
      <c r="AF18" s="145" t="n"/>
      <c r="AG18" s="145" t="n"/>
      <c r="AH18" s="145" t="n"/>
      <c r="AI18" s="145" t="n"/>
      <c r="AJ18" s="145" t="n"/>
      <c r="AK18" s="145" t="n"/>
      <c r="AL18" s="145" t="n"/>
      <c r="AM18" s="145" t="inlineStr">
        <is>
          <t>Квалификация специалиста: экономист по маркетингу</t>
        </is>
      </c>
      <c r="AN18" s="145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45" t="n"/>
      <c r="BB18" s="145" t="n"/>
      <c r="BC18" s="145" t="n"/>
      <c r="BD18" s="2" t="n"/>
      <c r="BE18" s="2" t="n"/>
      <c r="BF18" s="145" t="n"/>
      <c r="BG18" s="145" t="n"/>
      <c r="BH18" s="145" t="n"/>
      <c r="BI18" s="145" t="n"/>
      <c r="BJ18" s="145" t="n"/>
      <c r="BK18" s="145" t="n"/>
      <c r="BL18" s="145" t="n"/>
      <c r="BM18" s="145" t="n"/>
      <c r="BN18" s="2163" t="n"/>
      <c r="BO18" s="2163" t="n"/>
      <c r="BP18" s="2163" t="n"/>
      <c r="BQ18" s="2163" t="n"/>
      <c r="BR18" s="2165" t="n"/>
      <c r="BS18" s="2" t="n"/>
      <c r="BT18" s="2" t="n"/>
      <c r="BU18" s="2" t="n"/>
    </row>
    <row r="19">
      <c r="A19" s="2163" t="n"/>
      <c r="B19" s="2163" t="n"/>
      <c r="C19" s="145" t="n"/>
      <c r="D19" s="145" t="n"/>
      <c r="E19" s="145" t="n"/>
      <c r="F19" s="145" t="n"/>
      <c r="G19" s="145" t="n"/>
      <c r="H19" s="145" t="n"/>
      <c r="I19" s="145" t="n"/>
      <c r="J19" s="145" t="n"/>
      <c r="K19" s="145" t="n"/>
      <c r="L19" s="145" t="n"/>
      <c r="M19" s="145" t="n"/>
      <c r="N19" s="145" t="n"/>
      <c r="O19" s="145" t="n"/>
      <c r="P19" s="145" t="n"/>
      <c r="Q19" s="145" t="n"/>
      <c r="R19" s="2164" t="n"/>
      <c r="S19" s="145" t="n"/>
      <c r="T19" s="145" t="n"/>
      <c r="U19" s="142" t="n"/>
      <c r="V19" s="145" t="n"/>
      <c r="W19" s="2" t="n"/>
      <c r="X19" s="145" t="n"/>
      <c r="Y19" s="145" t="n"/>
      <c r="Z19" s="145" t="n"/>
      <c r="AA19" s="145" t="n"/>
      <c r="AB19" s="145" t="n"/>
      <c r="AC19" s="145" t="n"/>
      <c r="AD19" s="145" t="n"/>
      <c r="AE19" s="145" t="n"/>
      <c r="AF19" s="145" t="n"/>
      <c r="AG19" s="145" t="n"/>
      <c r="AH19" s="145" t="n"/>
      <c r="AI19" s="145" t="n"/>
      <c r="AJ19" s="145" t="n"/>
      <c r="AK19" s="145" t="n"/>
      <c r="AL19" s="145" t="n"/>
      <c r="AM19" s="145" t="n"/>
      <c r="AN19" s="145" t="n"/>
      <c r="AO19" s="145" t="n"/>
      <c r="AP19" s="145" t="n"/>
      <c r="AQ19" s="145" t="n"/>
      <c r="AR19" s="145" t="n"/>
      <c r="AS19" s="145" t="n"/>
      <c r="AT19" s="145" t="n"/>
      <c r="AU19" s="145" t="n"/>
      <c r="AV19" s="145" t="n"/>
      <c r="AW19" s="145" t="n"/>
      <c r="AX19" s="145" t="n"/>
      <c r="AY19" s="145" t="n"/>
      <c r="AZ19" s="145" t="n"/>
      <c r="BA19" s="145" t="n"/>
      <c r="BB19" s="145" t="n"/>
      <c r="BC19" s="145" t="n"/>
      <c r="BD19" s="2" t="n"/>
      <c r="BE19" s="2" t="n"/>
      <c r="BF19" s="145" t="n"/>
      <c r="BG19" s="145" t="n"/>
      <c r="BH19" s="145" t="n"/>
      <c r="BI19" s="145" t="n"/>
      <c r="BJ19" s="145" t="n"/>
      <c r="BK19" s="145" t="n"/>
      <c r="BL19" s="145" t="n"/>
      <c r="BM19" s="145" t="n"/>
      <c r="BN19" s="2163" t="n"/>
      <c r="BO19" s="2163" t="n"/>
      <c r="BP19" s="2163" t="n"/>
      <c r="BQ19" s="2163" t="n"/>
      <c r="BR19" s="2165" t="n"/>
      <c r="BS19" s="2" t="n"/>
      <c r="BT19" s="2" t="n"/>
      <c r="BU19" s="2" t="n"/>
    </row>
    <row r="20">
      <c r="A20" s="2163" t="n"/>
      <c r="B20" s="2163" t="n"/>
      <c r="C20" s="145" t="inlineStr">
        <is>
          <t>Специальность: 2-25 01 32 Банковское дело</t>
        </is>
      </c>
      <c r="D20" s="145" t="n"/>
      <c r="E20" s="145" t="n"/>
      <c r="F20" s="145" t="n"/>
      <c r="G20" s="145" t="n"/>
      <c r="H20" s="145" t="n"/>
      <c r="I20" s="145" t="n"/>
      <c r="J20" s="145" t="n"/>
      <c r="K20" s="145" t="n"/>
      <c r="L20" s="145" t="n"/>
      <c r="M20" s="145" t="n"/>
      <c r="N20" s="145" t="n"/>
      <c r="O20" s="145" t="n"/>
      <c r="P20" s="145" t="n"/>
      <c r="Q20" s="2" t="n"/>
      <c r="R20" s="145" t="n"/>
      <c r="S20" s="145" t="n"/>
      <c r="T20" s="145" t="n"/>
      <c r="U20" s="145" t="n"/>
      <c r="V20" s="145" t="n"/>
      <c r="W20" s="145" t="n"/>
      <c r="X20" s="145" t="n"/>
      <c r="Y20" s="145" t="n"/>
      <c r="Z20" s="145" t="n"/>
      <c r="AA20" s="145" t="n"/>
      <c r="AB20" s="145" t="n"/>
      <c r="AC20" s="145" t="n"/>
      <c r="AD20" s="145" t="n"/>
      <c r="AE20" s="145" t="n"/>
      <c r="AF20" s="145" t="n"/>
      <c r="AG20" s="145" t="n"/>
      <c r="AH20" s="145" t="n"/>
      <c r="AI20" s="145" t="n"/>
      <c r="AJ20" s="145" t="n"/>
      <c r="AK20" s="145" t="n"/>
      <c r="AL20" s="145" t="n"/>
      <c r="AM20" s="145" t="inlineStr">
        <is>
          <t>Специальность: 2-26 02 32 Операционная деятельность в логистике</t>
        </is>
      </c>
      <c r="AN20" s="2" t="n"/>
      <c r="AO20" s="2166" t="n"/>
      <c r="AP20" s="2166" t="n"/>
      <c r="AQ20" s="2166" t="n"/>
      <c r="AR20" s="2166" t="n"/>
      <c r="AS20" s="2166" t="n"/>
      <c r="AT20" s="2166" t="n"/>
      <c r="AU20" s="2166" t="n"/>
      <c r="AV20" s="2166" t="n"/>
      <c r="AW20" s="2166" t="n"/>
      <c r="AX20" s="2166" t="n"/>
      <c r="AY20" s="2166" t="n"/>
      <c r="AZ20" s="2166" t="n"/>
      <c r="BA20" s="2166" t="n"/>
      <c r="BB20" s="2166" t="n"/>
      <c r="BC20" s="145" t="n"/>
      <c r="BD20" s="2" t="n"/>
      <c r="BE20" s="2" t="n"/>
      <c r="BF20" s="145" t="n"/>
      <c r="BG20" s="145" t="n"/>
      <c r="BH20" s="145" t="n"/>
      <c r="BI20" s="145" t="n"/>
      <c r="BJ20" s="145" t="n"/>
      <c r="BK20" s="145" t="n"/>
      <c r="BL20" s="145" t="n"/>
      <c r="BM20" s="145" t="n"/>
      <c r="BN20" s="2163" t="n"/>
      <c r="BO20" s="2163" t="n"/>
      <c r="BP20" s="2163" t="n"/>
      <c r="BQ20" s="2163" t="n"/>
      <c r="BR20" s="2165" t="n"/>
      <c r="BS20" s="2" t="n"/>
      <c r="BT20" s="2" t="n"/>
      <c r="BU20" s="2" t="n"/>
    </row>
    <row r="21">
      <c r="A21" s="2163" t="n"/>
      <c r="B21" s="2163" t="n"/>
      <c r="C21" s="145" t="inlineStr">
        <is>
          <t>Квалификация специалиста: экономист</t>
        </is>
      </c>
      <c r="D21" s="145" t="n"/>
      <c r="E21" s="145" t="n"/>
      <c r="F21" s="145" t="n"/>
      <c r="G21" s="145" t="n"/>
      <c r="H21" s="145" t="n"/>
      <c r="I21" s="145" t="n"/>
      <c r="J21" s="145" t="n"/>
      <c r="K21" s="145" t="n"/>
      <c r="L21" s="145" t="n"/>
      <c r="M21" s="145" t="n"/>
      <c r="N21" s="145" t="n"/>
      <c r="O21" s="145" t="n"/>
      <c r="P21" s="145" t="n"/>
      <c r="Q21" s="145" t="n"/>
      <c r="R21" s="2164" t="n"/>
      <c r="S21" s="145" t="n"/>
      <c r="T21" s="145" t="n"/>
      <c r="U21" s="142" t="n"/>
      <c r="V21" s="145" t="n"/>
      <c r="W21" s="2" t="n"/>
      <c r="X21" s="145" t="n"/>
      <c r="Y21" s="145" t="n"/>
      <c r="Z21" s="145" t="n"/>
      <c r="AA21" s="145" t="n"/>
      <c r="AB21" s="145" t="n"/>
      <c r="AC21" s="145" t="n"/>
      <c r="AD21" s="145" t="n"/>
      <c r="AE21" s="145" t="n"/>
      <c r="AF21" s="145" t="n"/>
      <c r="AG21" s="145" t="n"/>
      <c r="AH21" s="145" t="n"/>
      <c r="AI21" s="145" t="n"/>
      <c r="AJ21" s="145" t="n"/>
      <c r="AK21" s="145" t="n"/>
      <c r="AL21" s="145" t="n"/>
      <c r="AM21" s="145" t="inlineStr">
        <is>
          <t>Квалификация специалиста: операционный логист</t>
        </is>
      </c>
      <c r="AN21" s="2" t="n"/>
      <c r="AO21" s="2166" t="n"/>
      <c r="AP21" s="2166" t="n"/>
      <c r="AQ21" s="2166" t="n"/>
      <c r="AR21" s="2166" t="n"/>
      <c r="AS21" s="2166" t="n"/>
      <c r="AT21" s="2166" t="n"/>
      <c r="AU21" s="2166" t="n"/>
      <c r="AV21" s="2166" t="n"/>
      <c r="AW21" s="2166" t="n"/>
      <c r="AX21" s="2166" t="n"/>
      <c r="AY21" s="2166" t="n"/>
      <c r="AZ21" s="2166" t="n"/>
      <c r="BA21" s="2166" t="n"/>
      <c r="BB21" s="2166" t="n"/>
      <c r="BC21" s="145" t="n"/>
      <c r="BD21" s="2" t="n"/>
      <c r="BE21" s="2" t="n"/>
      <c r="BF21" s="145" t="n"/>
      <c r="BG21" s="145" t="n"/>
      <c r="BH21" s="145" t="n"/>
      <c r="BI21" s="145" t="n"/>
      <c r="BJ21" s="145" t="n"/>
      <c r="BK21" s="145" t="n"/>
      <c r="BL21" s="145" t="n"/>
      <c r="BM21" s="145" t="n"/>
      <c r="BN21" s="2163" t="n"/>
      <c r="BO21" s="2163" t="n"/>
      <c r="BP21" s="2163" t="n"/>
      <c r="BQ21" s="2163" t="n"/>
      <c r="BR21" s="2165" t="n"/>
      <c r="BS21" s="2" t="n"/>
      <c r="BT21" s="2" t="n"/>
      <c r="BU21" s="2" t="n"/>
    </row>
    <row r="22">
      <c r="A22" s="2163" t="n"/>
      <c r="B22" s="2163" t="n"/>
      <c r="C22" s="145" t="n"/>
      <c r="D22" s="145" t="n"/>
      <c r="E22" s="145" t="n"/>
      <c r="F22" s="145" t="n"/>
      <c r="G22" s="145" t="n"/>
      <c r="H22" s="145" t="n"/>
      <c r="I22" s="145" t="n"/>
      <c r="J22" s="145" t="n"/>
      <c r="K22" s="145" t="n"/>
      <c r="L22" s="145" t="n"/>
      <c r="M22" s="145" t="n"/>
      <c r="N22" s="145" t="n"/>
      <c r="O22" s="145" t="n"/>
      <c r="P22" s="145" t="n"/>
      <c r="Q22" s="2" t="n"/>
      <c r="R22" s="145" t="n"/>
      <c r="S22" s="145" t="n"/>
      <c r="T22" s="145" t="n"/>
      <c r="U22" s="145" t="n"/>
      <c r="V22" s="145" t="n"/>
      <c r="W22" s="145" t="n"/>
      <c r="X22" s="145" t="n"/>
      <c r="Y22" s="145" t="n"/>
      <c r="Z22" s="145" t="n"/>
      <c r="AA22" s="145" t="n"/>
      <c r="AB22" s="145" t="n"/>
      <c r="AC22" s="145" t="n"/>
      <c r="AD22" s="145" t="n"/>
      <c r="AE22" s="145" t="n"/>
      <c r="AF22" s="145" t="n"/>
      <c r="AG22" s="145" t="n"/>
      <c r="AH22" s="145" t="n"/>
      <c r="AI22" s="145" t="n"/>
      <c r="AJ22" s="145" t="n"/>
      <c r="AK22" s="145" t="n"/>
      <c r="AL22" s="145" t="n"/>
      <c r="AM22" s="145" t="n"/>
      <c r="AN22" s="2" t="n"/>
      <c r="AO22" s="2166" t="n"/>
      <c r="AP22" s="2166" t="n"/>
      <c r="AQ22" s="2166" t="n"/>
      <c r="AR22" s="2166" t="n"/>
      <c r="AS22" s="2166" t="n"/>
      <c r="AT22" s="2166" t="n"/>
      <c r="AU22" s="2166" t="n"/>
      <c r="AV22" s="2166" t="n"/>
      <c r="AW22" s="2166" t="n"/>
      <c r="AX22" s="2166" t="n"/>
      <c r="AY22" s="2166" t="n"/>
      <c r="AZ22" s="2166" t="n"/>
      <c r="BA22" s="2166" t="n"/>
      <c r="BB22" s="2166" t="n"/>
      <c r="BC22" s="145" t="n"/>
      <c r="BD22" s="2" t="n"/>
      <c r="BE22" s="2" t="n"/>
      <c r="BF22" s="145" t="n"/>
      <c r="BG22" s="145" t="n"/>
      <c r="BH22" s="145" t="n"/>
      <c r="BI22" s="145" t="n"/>
      <c r="BJ22" s="145" t="n"/>
      <c r="BK22" s="145" t="n"/>
      <c r="BL22" s="145" t="n"/>
      <c r="BM22" s="145" t="n"/>
      <c r="BN22" s="2163" t="n"/>
      <c r="BO22" s="2163" t="n"/>
      <c r="BP22" s="2163" t="n"/>
      <c r="BQ22" s="2163" t="n"/>
      <c r="BR22" s="2165" t="n"/>
      <c r="BS22" s="2" t="n"/>
      <c r="BT22" s="2" t="n"/>
      <c r="BU22" s="2" t="n"/>
    </row>
    <row r="23">
      <c r="A23" s="2163" t="n"/>
      <c r="B23" s="2163" t="n"/>
      <c r="C23" s="145" t="inlineStr">
        <is>
          <t>Специальность: 2-25 01 33 Розничные услуги в банке</t>
        </is>
      </c>
      <c r="D23" s="145" t="n"/>
      <c r="E23" s="145" t="n"/>
      <c r="F23" s="145" t="n"/>
      <c r="G23" s="145" t="n"/>
      <c r="H23" s="145" t="n"/>
      <c r="I23" s="145" t="n"/>
      <c r="J23" s="145" t="n"/>
      <c r="K23" s="145" t="n"/>
      <c r="L23" s="145" t="n"/>
      <c r="M23" s="145" t="n"/>
      <c r="N23" s="145" t="n"/>
      <c r="O23" s="145" t="n"/>
      <c r="P23" s="145" t="n"/>
      <c r="Q23" s="145" t="n"/>
      <c r="R23" s="145" t="n"/>
      <c r="S23" s="145" t="n"/>
      <c r="T23" s="145" t="n"/>
      <c r="U23" s="145" t="n"/>
      <c r="V23" s="145" t="n"/>
      <c r="W23" s="2" t="n"/>
      <c r="X23" s="145" t="n"/>
      <c r="Y23" s="145" t="n"/>
      <c r="Z23" s="145" t="n"/>
      <c r="AA23" s="145" t="n"/>
      <c r="AB23" s="145" t="n"/>
      <c r="AC23" s="145" t="n"/>
      <c r="AD23" s="145" t="n"/>
      <c r="AE23" s="145" t="n"/>
      <c r="AF23" s="145" t="n"/>
      <c r="AG23" s="145" t="n"/>
      <c r="AH23" s="145" t="n"/>
      <c r="AI23" s="145" t="n"/>
      <c r="AJ23" s="145" t="n"/>
      <c r="AK23" s="145" t="n"/>
      <c r="AL23" s="145" t="n"/>
      <c r="AM23" s="145" t="inlineStr">
        <is>
          <t>Специальность: 2-27 01 01 Экономика и организация производства</t>
        </is>
      </c>
      <c r="AN23" s="2" t="n"/>
      <c r="AO23" s="145" t="n"/>
      <c r="AP23" s="145" t="n"/>
      <c r="AQ23" s="145" t="n"/>
      <c r="AR23" s="145" t="n"/>
      <c r="AS23" s="145" t="n"/>
      <c r="AT23" s="145" t="n"/>
      <c r="AU23" s="145" t="n"/>
      <c r="AV23" s="145" t="n"/>
      <c r="AW23" s="145" t="n"/>
      <c r="AX23" s="145" t="n"/>
      <c r="AY23" s="145" t="n"/>
      <c r="AZ23" s="145" t="n"/>
      <c r="BA23" s="145" t="n"/>
      <c r="BB23" s="145" t="n"/>
      <c r="BC23" s="145" t="n"/>
      <c r="BD23" s="2" t="n"/>
      <c r="BE23" s="2" t="n"/>
      <c r="BF23" s="145" t="n"/>
      <c r="BG23" s="145" t="n"/>
      <c r="BH23" s="145" t="n"/>
      <c r="BI23" s="145" t="n"/>
      <c r="BJ23" s="145" t="n"/>
      <c r="BK23" s="145" t="n"/>
      <c r="BL23" s="145" t="n"/>
      <c r="BM23" s="145" t="n"/>
      <c r="BN23" s="2163" t="n"/>
      <c r="BO23" s="2163" t="n"/>
      <c r="BP23" s="2163" t="n"/>
      <c r="BQ23" s="2163" t="n"/>
      <c r="BR23" s="2165" t="n"/>
      <c r="BS23" s="2" t="n"/>
      <c r="BT23" s="2" t="n"/>
      <c r="BU23" s="2" t="n"/>
    </row>
    <row r="24">
      <c r="A24" s="2163" t="n"/>
      <c r="B24" s="2163" t="n"/>
      <c r="C24" s="145" t="inlineStr">
        <is>
          <t>Квалификация специалиста: специалист по оказанию розничных банковских услуг</t>
        </is>
      </c>
      <c r="D24" s="145" t="n"/>
      <c r="E24" s="145" t="n"/>
      <c r="F24" s="145" t="n"/>
      <c r="G24" s="145" t="n"/>
      <c r="H24" s="145" t="n"/>
      <c r="I24" s="145" t="n"/>
      <c r="J24" s="145" t="n"/>
      <c r="K24" s="145" t="n"/>
      <c r="L24" s="145" t="n"/>
      <c r="M24" s="145" t="n"/>
      <c r="N24" s="145" t="n"/>
      <c r="O24" s="145" t="n"/>
      <c r="P24" s="145" t="n"/>
      <c r="Q24" s="2" t="n"/>
      <c r="R24" s="145" t="n"/>
      <c r="S24" s="145" t="n"/>
      <c r="T24" s="145" t="n"/>
      <c r="U24" s="145" t="n"/>
      <c r="V24" s="145" t="n"/>
      <c r="W24" s="145" t="n"/>
      <c r="X24" s="145" t="n"/>
      <c r="Y24" s="145" t="n"/>
      <c r="Z24" s="145" t="n"/>
      <c r="AA24" s="145" t="n"/>
      <c r="AB24" s="145" t="n"/>
      <c r="AC24" s="145" t="n"/>
      <c r="AD24" s="145" t="n"/>
      <c r="AE24" s="145" t="n"/>
      <c r="AF24" s="145" t="n"/>
      <c r="AG24" s="145" t="n"/>
      <c r="AH24" s="145" t="n"/>
      <c r="AI24" s="145" t="n"/>
      <c r="AJ24" s="145" t="n"/>
      <c r="AK24" s="145" t="n"/>
      <c r="AL24" s="145" t="n"/>
      <c r="AM24" s="145" t="inlineStr">
        <is>
          <t>Квалификация специалиста: техник-экономист</t>
        </is>
      </c>
      <c r="AN24" s="2" t="n"/>
      <c r="AO24" s="145" t="n"/>
      <c r="AP24" s="145" t="n"/>
      <c r="AQ24" s="145" t="n"/>
      <c r="AR24" s="145" t="n"/>
      <c r="AS24" s="145" t="n"/>
      <c r="AT24" s="145" t="n"/>
      <c r="AU24" s="145" t="n"/>
      <c r="AV24" s="145" t="n"/>
      <c r="AW24" s="145" t="n"/>
      <c r="AX24" s="145" t="n"/>
      <c r="AY24" s="145" t="n"/>
      <c r="AZ24" s="145" t="n"/>
      <c r="BA24" s="145" t="n"/>
      <c r="BB24" s="145" t="n"/>
      <c r="BC24" s="145" t="n"/>
      <c r="BD24" s="2" t="n"/>
      <c r="BE24" s="2" t="n"/>
      <c r="BF24" s="145" t="n"/>
      <c r="BG24" s="145" t="n"/>
      <c r="BH24" s="145" t="n"/>
      <c r="BI24" s="145" t="n"/>
      <c r="BJ24" s="145" t="n"/>
      <c r="BK24" s="145" t="n"/>
      <c r="BL24" s="145" t="n"/>
      <c r="BM24" s="145" t="n"/>
      <c r="BN24" s="2163" t="n"/>
      <c r="BO24" s="2163" t="n"/>
      <c r="BP24" s="2163" t="n"/>
      <c r="BQ24" s="2163" t="n"/>
      <c r="BR24" s="2165" t="n"/>
      <c r="BS24" s="2" t="n"/>
      <c r="BT24" s="2" t="n"/>
      <c r="BU24" s="2" t="n"/>
    </row>
    <row r="25">
      <c r="A25" s="2163" t="n"/>
      <c r="B25" s="2163" t="n"/>
      <c r="C25" s="145" t="n"/>
      <c r="D25" s="145" t="n"/>
      <c r="E25" s="145" t="n"/>
      <c r="F25" s="145" t="n"/>
      <c r="G25" s="145" t="n"/>
      <c r="H25" s="145" t="n"/>
      <c r="I25" s="145" t="n"/>
      <c r="J25" s="145" t="n"/>
      <c r="K25" s="145" t="n"/>
      <c r="L25" s="145" t="n"/>
      <c r="M25" s="145" t="n"/>
      <c r="N25" s="145" t="n"/>
      <c r="O25" s="145" t="n"/>
      <c r="P25" s="145" t="n"/>
      <c r="Q25" s="145" t="n"/>
      <c r="R25" s="2164" t="n"/>
      <c r="S25" s="145" t="n"/>
      <c r="T25" s="145" t="n"/>
      <c r="U25" s="142" t="n"/>
      <c r="V25" s="145" t="n"/>
      <c r="W25" s="2" t="n"/>
      <c r="X25" s="145" t="n"/>
      <c r="Y25" s="145" t="n"/>
      <c r="Z25" s="145" t="n"/>
      <c r="AA25" s="145" t="n"/>
      <c r="AB25" s="145" t="n"/>
      <c r="AC25" s="145" t="n"/>
      <c r="AD25" s="145" t="n"/>
      <c r="AE25" s="145" t="n"/>
      <c r="AF25" s="145" t="n"/>
      <c r="AG25" s="145" t="n"/>
      <c r="AH25" s="145" t="n"/>
      <c r="AI25" s="145" t="n"/>
      <c r="AJ25" s="145" t="n"/>
      <c r="AK25" s="145" t="n"/>
      <c r="AL25" s="145" t="n"/>
      <c r="AM25" s="2" t="n"/>
      <c r="AN25" s="145" t="n"/>
      <c r="AO25" s="145" t="n"/>
      <c r="AP25" s="145" t="n"/>
      <c r="AQ25" s="145" t="n"/>
      <c r="AR25" s="145" t="n"/>
      <c r="AS25" s="145" t="n"/>
      <c r="AT25" s="145" t="n"/>
      <c r="AU25" s="145" t="n"/>
      <c r="AV25" s="145" t="n"/>
      <c r="AW25" s="145" t="n"/>
      <c r="AX25" s="145" t="n"/>
      <c r="AY25" s="145" t="n"/>
      <c r="AZ25" s="145" t="n"/>
      <c r="BA25" s="145" t="n"/>
      <c r="BB25" s="145" t="n"/>
      <c r="BC25" s="145" t="n"/>
      <c r="BD25" s="2" t="n"/>
      <c r="BE25" s="2" t="n"/>
      <c r="BF25" s="145" t="n"/>
      <c r="BG25" s="145" t="n"/>
      <c r="BH25" s="145" t="n"/>
      <c r="BI25" s="145" t="n"/>
      <c r="BJ25" s="145" t="n"/>
      <c r="BK25" s="145" t="n"/>
      <c r="BL25" s="145" t="n"/>
      <c r="BM25" s="145" t="n"/>
      <c r="BN25" s="2163" t="n"/>
      <c r="BO25" s="2163" t="n"/>
      <c r="BP25" s="2163" t="n"/>
      <c r="BQ25" s="2163" t="n"/>
      <c r="BR25" s="2165" t="n"/>
      <c r="BS25" s="2" t="n"/>
      <c r="BT25" s="2" t="n"/>
      <c r="BU25" s="2" t="n"/>
    </row>
    <row r="26">
      <c r="A26" s="2163" t="n"/>
      <c r="B26" s="2163" t="n"/>
      <c r="C26" s="145" t="inlineStr">
        <is>
          <t>Специальность: 2-25 01 34 Страховое дело</t>
        </is>
      </c>
      <c r="D26" s="145" t="n"/>
      <c r="E26" s="145" t="n"/>
      <c r="F26" s="145" t="n"/>
      <c r="G26" s="145" t="n"/>
      <c r="H26" s="145" t="n"/>
      <c r="I26" s="145" t="n"/>
      <c r="J26" s="145" t="n"/>
      <c r="K26" s="145" t="n"/>
      <c r="L26" s="145" t="n"/>
      <c r="M26" s="145" t="n"/>
      <c r="N26" s="145" t="n"/>
      <c r="O26" s="145" t="n"/>
      <c r="P26" s="145" t="n"/>
      <c r="Q26" s="2" t="n"/>
      <c r="R26" s="145" t="n"/>
      <c r="S26" s="145" t="n"/>
      <c r="T26" s="145" t="n"/>
      <c r="U26" s="145" t="n"/>
      <c r="V26" s="145" t="n"/>
      <c r="W26" s="145" t="n"/>
      <c r="X26" s="145" t="n"/>
      <c r="Y26" s="145" t="n"/>
      <c r="Z26" s="145" t="n"/>
      <c r="AA26" s="145" t="n"/>
      <c r="AB26" s="145" t="n"/>
      <c r="AC26" s="145" t="n"/>
      <c r="AD26" s="145" t="n"/>
      <c r="AE26" s="145" t="n"/>
      <c r="AF26" s="145" t="n"/>
      <c r="AG26" s="145" t="n"/>
      <c r="AH26" s="145" t="n"/>
      <c r="AI26" s="145" t="n"/>
      <c r="AJ26" s="145" t="n"/>
      <c r="AK26" s="145" t="n"/>
      <c r="AL26" s="145" t="n"/>
      <c r="AM26" s="2" t="n"/>
      <c r="AN26" s="145" t="n"/>
      <c r="AO26" s="145" t="n"/>
      <c r="AP26" s="145" t="n"/>
      <c r="AQ26" s="145" t="n"/>
      <c r="AR26" s="145" t="n"/>
      <c r="AS26" s="145" t="n"/>
      <c r="AT26" s="145" t="n"/>
      <c r="AU26" s="145" t="n"/>
      <c r="AV26" s="145" t="n"/>
      <c r="AW26" s="145" t="n"/>
      <c r="AX26" s="145" t="n"/>
      <c r="AY26" s="145" t="n"/>
      <c r="AZ26" s="145" t="n"/>
      <c r="BA26" s="145" t="n"/>
      <c r="BB26" s="145" t="n"/>
      <c r="BC26" s="145" t="n"/>
      <c r="BD26" s="2" t="n"/>
      <c r="BE26" s="2" t="n"/>
      <c r="BF26" s="145" t="n"/>
      <c r="BG26" s="145" t="n"/>
      <c r="BH26" s="145" t="n"/>
      <c r="BI26" s="145" t="n"/>
      <c r="BJ26" s="145" t="n"/>
      <c r="BK26" s="145" t="n"/>
      <c r="BL26" s="145" t="n"/>
      <c r="BM26" s="145" t="n"/>
      <c r="BN26" s="2163" t="n"/>
      <c r="BO26" s="2163" t="n"/>
      <c r="BP26" s="2163" t="n"/>
      <c r="BQ26" s="2163" t="n"/>
      <c r="BR26" s="2165" t="n"/>
      <c r="BS26" s="2" t="n"/>
      <c r="BT26" s="2" t="n"/>
      <c r="BU26" s="2" t="n"/>
    </row>
    <row r="27">
      <c r="A27" s="2163" t="n"/>
      <c r="B27" s="2163" t="n"/>
      <c r="C27" s="145" t="inlineStr">
        <is>
          <t>Квалификация специалиста: экономист</t>
        </is>
      </c>
      <c r="D27" s="145" t="n"/>
      <c r="E27" s="145" t="n"/>
      <c r="F27" s="145" t="n"/>
      <c r="G27" s="145" t="n"/>
      <c r="H27" s="145" t="n"/>
      <c r="I27" s="145" t="n"/>
      <c r="J27" s="145" t="n"/>
      <c r="K27" s="145" t="n"/>
      <c r="L27" s="145" t="n"/>
      <c r="M27" s="145" t="n"/>
      <c r="N27" s="145" t="n"/>
      <c r="O27" s="145" t="n"/>
      <c r="P27" s="145" t="n"/>
      <c r="Q27" s="145" t="n"/>
      <c r="R27" s="145" t="n"/>
      <c r="S27" s="145" t="n"/>
      <c r="T27" s="145" t="n"/>
      <c r="U27" s="145" t="n"/>
      <c r="V27" s="145" t="n"/>
      <c r="W27" s="145" t="n"/>
      <c r="X27" s="145" t="n"/>
      <c r="Y27" s="145" t="n"/>
      <c r="Z27" s="145" t="n"/>
      <c r="AA27" s="145" t="n"/>
      <c r="AB27" s="145" t="n"/>
      <c r="AC27" s="145" t="n"/>
      <c r="AD27" s="145" t="n"/>
      <c r="AE27" s="145" t="n"/>
      <c r="AF27" s="145" t="n"/>
      <c r="AG27" s="145" t="n"/>
      <c r="AH27" s="145" t="n"/>
      <c r="AI27" s="145" t="n"/>
      <c r="AJ27" s="145" t="n"/>
      <c r="AK27" s="145" t="n"/>
      <c r="AL27" s="145" t="n"/>
      <c r="AM27" s="2" t="n"/>
      <c r="AN27" s="145" t="n"/>
      <c r="AO27" s="145" t="n"/>
      <c r="AP27" s="145" t="n"/>
      <c r="AQ27" s="145" t="n"/>
      <c r="AR27" s="145" t="n"/>
      <c r="AS27" s="145" t="n"/>
      <c r="AT27" s="145" t="n"/>
      <c r="AU27" s="145" t="n"/>
      <c r="AV27" s="145" t="n"/>
      <c r="AW27" s="145" t="n"/>
      <c r="AX27" s="145" t="n"/>
      <c r="AY27" s="145" t="n"/>
      <c r="AZ27" s="145" t="n"/>
      <c r="BA27" s="145" t="n"/>
      <c r="BB27" s="145" t="n"/>
      <c r="BC27" s="145" t="n"/>
      <c r="BD27" s="2" t="n"/>
      <c r="BE27" s="2" t="n"/>
      <c r="BF27" s="145" t="n"/>
      <c r="BG27" s="145" t="n"/>
      <c r="BH27" s="145" t="n"/>
      <c r="BI27" s="145" t="n"/>
      <c r="BJ27" s="145" t="n"/>
      <c r="BK27" s="145" t="n"/>
      <c r="BL27" s="145" t="n"/>
      <c r="BM27" s="145" t="n"/>
      <c r="BN27" s="2163" t="n"/>
      <c r="BO27" s="2163" t="n"/>
      <c r="BP27" s="2163" t="n"/>
      <c r="BQ27" s="2163" t="n"/>
      <c r="BR27" s="2165" t="n"/>
      <c r="BS27" s="2" t="n"/>
      <c r="BT27" s="2" t="n"/>
      <c r="BU27" s="2" t="n"/>
    </row>
    <row r="28">
      <c r="A28" s="36" t="n"/>
      <c r="B28" s="35" t="n"/>
      <c r="C28" s="2" t="n"/>
      <c r="D28" s="35" t="n"/>
      <c r="E28" s="35" t="n"/>
      <c r="F28" s="35" t="n"/>
      <c r="G28" s="35" t="n"/>
      <c r="H28" s="35" t="n"/>
      <c r="I28" s="35" t="n"/>
      <c r="J28" s="35" t="n"/>
      <c r="K28" s="35" t="n"/>
      <c r="L28" s="35" t="n"/>
      <c r="M28" s="35" t="n"/>
      <c r="N28" s="36" t="n"/>
      <c r="O28" s="36" t="n"/>
      <c r="P28" s="37" t="n"/>
      <c r="Q28" s="43" t="n"/>
      <c r="R28" s="44" t="n"/>
      <c r="S28" s="44" t="n"/>
      <c r="T28" s="44" t="n"/>
      <c r="U28" s="4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  <c r="AH28" s="44" t="n"/>
      <c r="AI28" s="44" t="n"/>
      <c r="AJ28" s="44" t="n"/>
      <c r="AK28" s="44" t="n"/>
      <c r="AL28" s="44" t="n"/>
      <c r="AM28" s="44" t="n"/>
      <c r="AN28" s="44" t="n"/>
      <c r="AO28" s="44" t="n"/>
      <c r="AP28" s="44" t="n"/>
      <c r="AQ28" s="44" t="n"/>
      <c r="AR28" s="44" t="n"/>
      <c r="AS28" s="44" t="n"/>
      <c r="AT28" s="44" t="n"/>
      <c r="AU28" s="44" t="n"/>
      <c r="AV28" s="44" t="n"/>
      <c r="AW28" s="44" t="n"/>
      <c r="AX28" s="44" t="n"/>
      <c r="AY28" s="44" t="n"/>
      <c r="AZ28" s="44" t="n"/>
      <c r="BA28" s="44" t="n"/>
      <c r="BB28" s="44" t="n"/>
      <c r="BC28" s="44" t="n"/>
      <c r="BD28" s="36" t="n"/>
      <c r="BE28" s="2" t="n"/>
      <c r="BF28" s="2" t="n"/>
      <c r="BG28" s="22" t="n"/>
      <c r="BH28" s="36" t="n"/>
      <c r="BI28" s="40" t="n"/>
      <c r="BJ28" s="41" t="n"/>
      <c r="BK28" s="41" t="n"/>
      <c r="BL28" s="41" t="n"/>
      <c r="BM28" s="41" t="n"/>
      <c r="BN28" s="41" t="n"/>
      <c r="BO28" s="41" t="n"/>
      <c r="BP28" s="41" t="n"/>
      <c r="BQ28" s="41" t="n"/>
      <c r="BR28" s="41" t="n"/>
      <c r="BS28" s="41" t="n"/>
      <c r="BT28" s="2" t="n"/>
      <c r="BU28" s="2" t="n"/>
    </row>
    <row r="29">
      <c r="A29" s="2" t="n"/>
      <c r="B29" s="696" t="inlineStr">
        <is>
          <t>I. График образовательного процесса</t>
        </is>
      </c>
      <c r="C29" s="47" t="n"/>
      <c r="D29" s="47" t="n"/>
      <c r="E29" s="47" t="n"/>
      <c r="F29" s="47" t="n"/>
      <c r="G29" s="47" t="n"/>
      <c r="H29" s="47" t="n"/>
      <c r="I29" s="47" t="n"/>
      <c r="J29" s="47" t="n"/>
      <c r="K29" s="47" t="n"/>
      <c r="L29" s="47" t="n"/>
      <c r="M29" s="47" t="n"/>
      <c r="N29" s="47" t="n"/>
      <c r="O29" s="47" t="n"/>
      <c r="P29" s="47" t="n"/>
      <c r="Q29" s="47" t="n"/>
      <c r="R29" s="35" t="n"/>
      <c r="S29" s="35" t="n"/>
      <c r="T29" s="35" t="n"/>
      <c r="U29" s="35" t="n"/>
      <c r="V29" s="35" t="n"/>
      <c r="W29" s="35" t="n"/>
      <c r="X29" s="35" t="n"/>
      <c r="Y29" s="35" t="n"/>
      <c r="Z29" s="35" t="n"/>
      <c r="AA29" s="35" t="n"/>
      <c r="AB29" s="35" t="n"/>
      <c r="AC29" s="35" t="n"/>
      <c r="AD29" s="35" t="n"/>
      <c r="AE29" s="35" t="n"/>
      <c r="AF29" s="35" t="n"/>
      <c r="AG29" s="35" t="n"/>
      <c r="AH29" s="35" t="n"/>
      <c r="AI29" s="35" t="n"/>
      <c r="AJ29" s="35" t="n"/>
      <c r="AK29" s="35" t="n"/>
      <c r="AL29" s="35" t="n"/>
      <c r="AM29" s="35" t="n"/>
      <c r="AN29" s="35" t="n"/>
      <c r="AO29" s="35" t="n"/>
      <c r="AP29" s="35" t="n"/>
      <c r="AQ29" s="35" t="n"/>
      <c r="AR29" s="35" t="n"/>
      <c r="AS29" s="35" t="n"/>
      <c r="AT29" s="35" t="n"/>
      <c r="AU29" s="35" t="n"/>
      <c r="AV29" s="35" t="n"/>
      <c r="AW29" s="35" t="n"/>
      <c r="AX29" s="35" t="n"/>
      <c r="AY29" s="2" t="n"/>
      <c r="AZ29" s="696" t="inlineStr">
        <is>
          <t>II. Сводные данные по бюджету времени (в неделях)</t>
        </is>
      </c>
      <c r="BA29" s="2" t="n"/>
      <c r="BB29" s="2" t="n"/>
      <c r="BC29" s="2" t="n"/>
      <c r="BD29" s="2" t="n"/>
      <c r="BE29" s="49" t="n"/>
      <c r="BF29" s="49" t="n"/>
      <c r="BG29" s="49" t="n"/>
      <c r="BH29" s="49" t="n"/>
      <c r="BI29" s="49" t="n"/>
      <c r="BJ29" s="49" t="n"/>
      <c r="BK29" s="11" t="n"/>
      <c r="BL29" s="11" t="n"/>
      <c r="BM29" s="11" t="n"/>
      <c r="BN29" s="11" t="n"/>
      <c r="BO29" s="47" t="n"/>
      <c r="BP29" s="697" t="n"/>
      <c r="BQ29" s="53" t="n"/>
      <c r="BR29" s="2" t="n"/>
      <c r="BS29" s="2" t="n"/>
      <c r="BT29" s="2" t="n"/>
      <c r="BU29" s="2" t="n"/>
    </row>
    <row r="30">
      <c r="A30" s="2" t="n"/>
      <c r="B30" s="1484" t="inlineStr">
        <is>
          <t>КУРСЫ</t>
        </is>
      </c>
      <c r="C30" s="55" t="inlineStr">
        <is>
          <t>СЕНТЯБРЬ</t>
        </is>
      </c>
      <c r="D30" s="56" t="n"/>
      <c r="E30" s="56" t="n"/>
      <c r="F30" s="57" t="n"/>
      <c r="G30" s="58" t="n"/>
      <c r="H30" s="58" t="inlineStr">
        <is>
          <t>ОКТЯБРЬ</t>
        </is>
      </c>
      <c r="I30" s="56" t="n"/>
      <c r="J30" s="57" t="n"/>
      <c r="K30" s="58" t="n"/>
      <c r="L30" s="58" t="inlineStr">
        <is>
          <t>НОЯБРЬ</t>
        </is>
      </c>
      <c r="M30" s="56" t="n"/>
      <c r="N30" s="56" t="n"/>
      <c r="O30" s="57" t="n"/>
      <c r="P30" s="58" t="inlineStr">
        <is>
          <t>ДЕКАБРЬ</t>
        </is>
      </c>
      <c r="Q30" s="56" t="n"/>
      <c r="R30" s="56" t="n"/>
      <c r="S30" s="57" t="n"/>
      <c r="T30" s="58" t="n"/>
      <c r="U30" s="58" t="n"/>
      <c r="V30" s="58" t="inlineStr">
        <is>
          <t>ЯНВАРЬ</t>
        </is>
      </c>
      <c r="W30" s="56" t="n"/>
      <c r="X30" s="57" t="n"/>
      <c r="Y30" s="58" t="n"/>
      <c r="Z30" s="58" t="inlineStr">
        <is>
          <t>ФЕВРАЛЬ</t>
        </is>
      </c>
      <c r="AA30" s="56" t="n"/>
      <c r="AB30" s="57" t="n"/>
      <c r="AC30" s="58" t="n"/>
      <c r="AD30" s="58" t="inlineStr">
        <is>
          <t>МАРТ</t>
        </is>
      </c>
      <c r="AE30" s="56" t="n"/>
      <c r="AF30" s="56" t="n"/>
      <c r="AG30" s="57" t="n"/>
      <c r="AH30" s="58" t="n"/>
      <c r="AI30" s="58" t="inlineStr">
        <is>
          <t>АПРЕЛЬ</t>
        </is>
      </c>
      <c r="AJ30" s="56" t="n"/>
      <c r="AK30" s="57" t="n"/>
      <c r="AL30" s="58" t="n"/>
      <c r="AM30" s="58" t="inlineStr">
        <is>
          <t>МАЙ</t>
        </is>
      </c>
      <c r="AN30" s="56" t="n"/>
      <c r="AO30" s="56" t="n"/>
      <c r="AP30" s="57" t="n"/>
      <c r="AQ30" s="58" t="inlineStr">
        <is>
          <t>ИЮНЬ</t>
        </is>
      </c>
      <c r="AR30" s="56" t="n"/>
      <c r="AS30" s="56" t="n"/>
      <c r="AT30" s="57" t="n"/>
      <c r="AU30" s="58" t="n"/>
      <c r="AV30" s="58" t="inlineStr">
        <is>
          <t>ИЮЛЬ</t>
        </is>
      </c>
      <c r="AW30" s="56" t="n"/>
      <c r="AX30" s="57" t="n"/>
      <c r="AY30" s="58" t="n"/>
      <c r="AZ30" s="58" t="inlineStr">
        <is>
          <t>АВГУСТ</t>
        </is>
      </c>
      <c r="BA30" s="56" t="n"/>
      <c r="BB30" s="56" t="n"/>
      <c r="BC30" s="57" t="n"/>
      <c r="BD30" s="2167" t="inlineStr">
        <is>
          <t>Лабораторно-экзаменационная (установочная) сессия</t>
        </is>
      </c>
      <c r="BE30" s="60" t="n"/>
      <c r="BF30" s="61" t="n"/>
      <c r="BG30" s="62" t="inlineStr">
        <is>
          <t>Учебные практики</t>
        </is>
      </c>
      <c r="BH30" s="61" t="n"/>
      <c r="BI30" s="62" t="inlineStr">
        <is>
          <t>Производственные  практики</t>
        </is>
      </c>
      <c r="BJ30" s="61" t="n"/>
      <c r="BK30" s="62" t="inlineStr">
        <is>
          <t>Дипломное проектирование</t>
        </is>
      </c>
      <c r="BL30" s="61" t="n"/>
      <c r="BM30" s="62" t="inlineStr">
        <is>
          <t>Итоговая аттестация</t>
        </is>
      </c>
      <c r="BN30" s="61" t="n"/>
      <c r="BO30" s="1485" t="inlineStr">
        <is>
          <t>ВСЕГО</t>
        </is>
      </c>
      <c r="BP30" s="64" t="n"/>
      <c r="BQ30" s="53" t="n"/>
      <c r="BR30" s="2" t="n"/>
      <c r="BS30" s="2" t="n"/>
      <c r="BT30" s="2" t="n"/>
      <c r="BU30" s="2" t="n"/>
    </row>
    <row r="31">
      <c r="A31" s="2" t="n"/>
      <c r="B31" s="65" t="n"/>
      <c r="C31" s="66" t="n">
        <v>1</v>
      </c>
      <c r="D31" s="67" t="n">
        <v>8</v>
      </c>
      <c r="E31" s="67" t="n">
        <v>15</v>
      </c>
      <c r="F31" s="67" t="n">
        <v>22</v>
      </c>
      <c r="G31" s="67" t="n">
        <v>29</v>
      </c>
      <c r="H31" s="67" t="n">
        <v>6</v>
      </c>
      <c r="I31" s="67" t="n">
        <v>13</v>
      </c>
      <c r="J31" s="67" t="n">
        <v>20</v>
      </c>
      <c r="K31" s="67" t="n">
        <v>27</v>
      </c>
      <c r="L31" s="67" t="n">
        <v>3</v>
      </c>
      <c r="M31" s="67" t="n">
        <v>10</v>
      </c>
      <c r="N31" s="67" t="n">
        <v>17</v>
      </c>
      <c r="O31" s="67" t="n">
        <v>24</v>
      </c>
      <c r="P31" s="67" t="n">
        <v>1</v>
      </c>
      <c r="Q31" s="67" t="n">
        <v>8</v>
      </c>
      <c r="R31" s="67" t="n">
        <v>15</v>
      </c>
      <c r="S31" s="67" t="n">
        <v>22</v>
      </c>
      <c r="T31" s="67" t="n"/>
      <c r="U31" s="67" t="n">
        <v>29</v>
      </c>
      <c r="V31" s="67" t="n">
        <v>5</v>
      </c>
      <c r="W31" s="67" t="n">
        <v>12</v>
      </c>
      <c r="X31" s="67" t="n">
        <v>19</v>
      </c>
      <c r="Y31" s="67" t="n">
        <v>26</v>
      </c>
      <c r="Z31" s="67" t="n">
        <v>2</v>
      </c>
      <c r="AA31" s="67" t="n">
        <v>9</v>
      </c>
      <c r="AB31" s="67" t="n">
        <v>16</v>
      </c>
      <c r="AC31" s="67" t="n">
        <v>23</v>
      </c>
      <c r="AD31" s="67" t="n">
        <v>2</v>
      </c>
      <c r="AE31" s="67" t="n">
        <v>9</v>
      </c>
      <c r="AF31" s="67" t="n">
        <v>16</v>
      </c>
      <c r="AG31" s="67" t="n">
        <v>23</v>
      </c>
      <c r="AH31" s="67" t="n">
        <v>30</v>
      </c>
      <c r="AI31" s="67" t="n">
        <v>6</v>
      </c>
      <c r="AJ31" s="67" t="n">
        <v>13</v>
      </c>
      <c r="AK31" s="67" t="n">
        <v>20</v>
      </c>
      <c r="AL31" s="67" t="n">
        <v>27</v>
      </c>
      <c r="AM31" s="67" t="n">
        <v>4</v>
      </c>
      <c r="AN31" s="67" t="n">
        <v>11</v>
      </c>
      <c r="AO31" s="67" t="n">
        <v>18</v>
      </c>
      <c r="AP31" s="67" t="n">
        <v>25</v>
      </c>
      <c r="AQ31" s="67" t="n">
        <v>1</v>
      </c>
      <c r="AR31" s="67" t="n">
        <v>8</v>
      </c>
      <c r="AS31" s="67" t="n">
        <v>15</v>
      </c>
      <c r="AT31" s="67" t="n">
        <v>22</v>
      </c>
      <c r="AU31" s="67" t="n">
        <v>29</v>
      </c>
      <c r="AV31" s="67" t="n">
        <v>6</v>
      </c>
      <c r="AW31" s="67" t="n">
        <v>13</v>
      </c>
      <c r="AX31" s="67" t="n">
        <v>20</v>
      </c>
      <c r="AY31" s="67" t="n">
        <v>27</v>
      </c>
      <c r="AZ31" s="67" t="n">
        <v>3</v>
      </c>
      <c r="BA31" s="67" t="n">
        <v>10</v>
      </c>
      <c r="BB31" s="67" t="n">
        <v>17</v>
      </c>
      <c r="BC31" s="68" t="n">
        <v>24</v>
      </c>
      <c r="BD31" s="69" t="n"/>
      <c r="BE31" s="2" t="n"/>
      <c r="BF31" s="70" t="n"/>
      <c r="BG31" s="71" t="n"/>
      <c r="BH31" s="70" t="n"/>
      <c r="BI31" s="71" t="n"/>
      <c r="BJ31" s="70" t="n"/>
      <c r="BK31" s="71" t="n"/>
      <c r="BL31" s="70" t="n"/>
      <c r="BM31" s="71" t="n"/>
      <c r="BN31" s="70" t="n"/>
      <c r="BO31" s="71" t="n"/>
      <c r="BP31" s="72" t="n"/>
      <c r="BQ31" s="53" t="n"/>
      <c r="BR31" s="2" t="n"/>
      <c r="BS31" s="2" t="n"/>
      <c r="BT31" s="2" t="n"/>
      <c r="BU31" s="2" t="n"/>
    </row>
    <row r="32">
      <c r="A32" s="2" t="n"/>
      <c r="B32" s="65" t="n"/>
      <c r="C32" s="66" t="n">
        <v>7</v>
      </c>
      <c r="D32" s="67" t="n">
        <v>14</v>
      </c>
      <c r="E32" s="67" t="n">
        <v>21</v>
      </c>
      <c r="F32" s="67" t="n">
        <v>28</v>
      </c>
      <c r="G32" s="67" t="n">
        <v>5</v>
      </c>
      <c r="H32" s="67" t="n">
        <v>12</v>
      </c>
      <c r="I32" s="67" t="n">
        <v>19</v>
      </c>
      <c r="J32" s="67" t="n">
        <v>26</v>
      </c>
      <c r="K32" s="67" t="n">
        <v>2</v>
      </c>
      <c r="L32" s="67" t="n">
        <v>9</v>
      </c>
      <c r="M32" s="67" t="n">
        <v>16</v>
      </c>
      <c r="N32" s="67" t="n">
        <v>23</v>
      </c>
      <c r="O32" s="67" t="n">
        <v>30</v>
      </c>
      <c r="P32" s="67" t="n">
        <v>7</v>
      </c>
      <c r="Q32" s="67" t="n">
        <v>14</v>
      </c>
      <c r="R32" s="67" t="n">
        <v>21</v>
      </c>
      <c r="S32" s="67" t="n">
        <v>28</v>
      </c>
      <c r="T32" s="67" t="n"/>
      <c r="U32" s="67" t="n">
        <v>4</v>
      </c>
      <c r="V32" s="67" t="n">
        <v>11</v>
      </c>
      <c r="W32" s="67" t="n">
        <v>18</v>
      </c>
      <c r="X32" s="67" t="n">
        <v>25</v>
      </c>
      <c r="Y32" s="67" t="n">
        <v>1</v>
      </c>
      <c r="Z32" s="67" t="n">
        <v>8</v>
      </c>
      <c r="AA32" s="67" t="n">
        <v>15</v>
      </c>
      <c r="AB32" s="67" t="n">
        <v>22</v>
      </c>
      <c r="AC32" s="67" t="n">
        <v>1</v>
      </c>
      <c r="AD32" s="67" t="n">
        <v>8</v>
      </c>
      <c r="AE32" s="67" t="n">
        <v>15</v>
      </c>
      <c r="AF32" s="67" t="n">
        <v>22</v>
      </c>
      <c r="AG32" s="67" t="n">
        <v>29</v>
      </c>
      <c r="AH32" s="67" t="n">
        <v>5</v>
      </c>
      <c r="AI32" s="67" t="n">
        <v>12</v>
      </c>
      <c r="AJ32" s="67" t="n">
        <v>19</v>
      </c>
      <c r="AK32" s="67" t="n">
        <v>26</v>
      </c>
      <c r="AL32" s="67" t="n">
        <v>3</v>
      </c>
      <c r="AM32" s="67" t="n">
        <v>10</v>
      </c>
      <c r="AN32" s="67" t="n">
        <v>17</v>
      </c>
      <c r="AO32" s="67" t="n">
        <v>24</v>
      </c>
      <c r="AP32" s="67" t="n">
        <v>31</v>
      </c>
      <c r="AQ32" s="67" t="n">
        <v>7</v>
      </c>
      <c r="AR32" s="67" t="n">
        <v>14</v>
      </c>
      <c r="AS32" s="67" t="n">
        <v>21</v>
      </c>
      <c r="AT32" s="67" t="n">
        <v>28</v>
      </c>
      <c r="AU32" s="67" t="n">
        <v>5</v>
      </c>
      <c r="AV32" s="67" t="n">
        <v>12</v>
      </c>
      <c r="AW32" s="67" t="n">
        <v>19</v>
      </c>
      <c r="AX32" s="67" t="n">
        <v>26</v>
      </c>
      <c r="AY32" s="67" t="n">
        <v>2</v>
      </c>
      <c r="AZ32" s="67" t="n">
        <v>9</v>
      </c>
      <c r="BA32" s="67" t="n">
        <v>16</v>
      </c>
      <c r="BB32" s="67" t="n">
        <v>23</v>
      </c>
      <c r="BC32" s="68" t="n">
        <v>31</v>
      </c>
      <c r="BD32" s="69" t="n"/>
      <c r="BE32" s="2" t="n"/>
      <c r="BF32" s="70" t="n"/>
      <c r="BG32" s="71" t="n"/>
      <c r="BH32" s="70" t="n"/>
      <c r="BI32" s="71" t="n"/>
      <c r="BJ32" s="70" t="n"/>
      <c r="BK32" s="71" t="n"/>
      <c r="BL32" s="70" t="n"/>
      <c r="BM32" s="71" t="n"/>
      <c r="BN32" s="70" t="n"/>
      <c r="BO32" s="71" t="n"/>
      <c r="BP32" s="72" t="n"/>
      <c r="BQ32" s="53" t="n"/>
      <c r="BR32" s="2" t="n"/>
      <c r="BS32" s="2" t="n"/>
      <c r="BT32" s="2" t="n"/>
      <c r="BU32" s="2" t="n"/>
    </row>
    <row r="33">
      <c r="A33" s="2" t="n"/>
      <c r="B33" s="73" t="n"/>
      <c r="C33" s="1486" t="n">
        <v>1</v>
      </c>
      <c r="D33" s="1487">
        <f>C33+1</f>
        <v/>
      </c>
      <c r="E33" s="1487">
        <f>D33+1</f>
        <v/>
      </c>
      <c r="F33" s="1487">
        <f>E33+1</f>
        <v/>
      </c>
      <c r="G33" s="1487">
        <f>F33+1</f>
        <v/>
      </c>
      <c r="H33" s="1487">
        <f>G33+1</f>
        <v/>
      </c>
      <c r="I33" s="1487">
        <f>H33+1</f>
        <v/>
      </c>
      <c r="J33" s="1487">
        <f>I33+1</f>
        <v/>
      </c>
      <c r="K33" s="1487">
        <f>J33+1</f>
        <v/>
      </c>
      <c r="L33" s="1487">
        <f>K33+1</f>
        <v/>
      </c>
      <c r="M33" s="1487">
        <f>L33+1</f>
        <v/>
      </c>
      <c r="N33" s="1487">
        <f>M33+1</f>
        <v/>
      </c>
      <c r="O33" s="1487">
        <f>N33+1</f>
        <v/>
      </c>
      <c r="P33" s="1487">
        <f>O33+1</f>
        <v/>
      </c>
      <c r="Q33" s="1487">
        <f>P33+1</f>
        <v/>
      </c>
      <c r="R33" s="1487">
        <f>Q33+1</f>
        <v/>
      </c>
      <c r="S33" s="1487">
        <f>R33+1</f>
        <v/>
      </c>
      <c r="T33" s="1487" t="n"/>
      <c r="U33" s="1487">
        <f>S33+1</f>
        <v/>
      </c>
      <c r="V33" s="1487">
        <f>U33+1</f>
        <v/>
      </c>
      <c r="W33" s="1487">
        <f>V33+1</f>
        <v/>
      </c>
      <c r="X33" s="1487">
        <f>W33+1</f>
        <v/>
      </c>
      <c r="Y33" s="1487">
        <f>X33+1</f>
        <v/>
      </c>
      <c r="Z33" s="1487">
        <f>Y33+1</f>
        <v/>
      </c>
      <c r="AA33" s="1487">
        <f>Z33+1</f>
        <v/>
      </c>
      <c r="AB33" s="1487">
        <f>AA33+1</f>
        <v/>
      </c>
      <c r="AC33" s="1487">
        <f>AB33+1</f>
        <v/>
      </c>
      <c r="AD33" s="1487">
        <f>AC33+1</f>
        <v/>
      </c>
      <c r="AE33" s="1487">
        <f>AD33+1</f>
        <v/>
      </c>
      <c r="AF33" s="1487">
        <f>AE33+1</f>
        <v/>
      </c>
      <c r="AG33" s="1487">
        <f>AF33+1</f>
        <v/>
      </c>
      <c r="AH33" s="1487">
        <f>AG33+1</f>
        <v/>
      </c>
      <c r="AI33" s="1487">
        <f>AH33+1</f>
        <v/>
      </c>
      <c r="AJ33" s="1487">
        <f>AI33+1</f>
        <v/>
      </c>
      <c r="AK33" s="1487">
        <f>AJ33+1</f>
        <v/>
      </c>
      <c r="AL33" s="1487">
        <f>AK33+1</f>
        <v/>
      </c>
      <c r="AM33" s="1487">
        <f>AL33+1</f>
        <v/>
      </c>
      <c r="AN33" s="1487">
        <f>AM33+1</f>
        <v/>
      </c>
      <c r="AO33" s="1487">
        <f>AN33+1</f>
        <v/>
      </c>
      <c r="AP33" s="1487">
        <f>AO33+1</f>
        <v/>
      </c>
      <c r="AQ33" s="1487">
        <f>AP33+1</f>
        <v/>
      </c>
      <c r="AR33" s="1487">
        <f>AQ33+1</f>
        <v/>
      </c>
      <c r="AS33" s="1487">
        <f>AR33+1</f>
        <v/>
      </c>
      <c r="AT33" s="1487">
        <f>AS33+1</f>
        <v/>
      </c>
      <c r="AU33" s="1487">
        <f>AT33+1</f>
        <v/>
      </c>
      <c r="AV33" s="1487">
        <f>AU33+1</f>
        <v/>
      </c>
      <c r="AW33" s="1487">
        <f>AV33+1</f>
        <v/>
      </c>
      <c r="AX33" s="1487">
        <f>AW33+1</f>
        <v/>
      </c>
      <c r="AY33" s="1487">
        <f>AX33+1</f>
        <v/>
      </c>
      <c r="AZ33" s="1487">
        <f>AY33+1</f>
        <v/>
      </c>
      <c r="BA33" s="1487">
        <f>AZ33+1</f>
        <v/>
      </c>
      <c r="BB33" s="1487">
        <f>BA33+1</f>
        <v/>
      </c>
      <c r="BC33" s="1488">
        <f>BB33+1</f>
        <v/>
      </c>
      <c r="BD33" s="77" t="n"/>
      <c r="BE33" s="78" t="n"/>
      <c r="BF33" s="79" t="n"/>
      <c r="BG33" s="80" t="n"/>
      <c r="BH33" s="79" t="n"/>
      <c r="BI33" s="80" t="n"/>
      <c r="BJ33" s="79" t="n"/>
      <c r="BK33" s="80" t="n"/>
      <c r="BL33" s="79" t="n"/>
      <c r="BM33" s="80" t="n"/>
      <c r="BN33" s="79" t="n"/>
      <c r="BO33" s="80" t="n"/>
      <c r="BP33" s="81" t="n"/>
      <c r="BQ33" s="53" t="n"/>
      <c r="BR33" s="2" t="n"/>
      <c r="BS33" s="2" t="n"/>
      <c r="BT33" s="2" t="n"/>
      <c r="BU33" s="2" t="n"/>
    </row>
    <row r="34">
      <c r="A34" s="2" t="n"/>
      <c r="B34" s="1489" t="inlineStr">
        <is>
          <t>I</t>
        </is>
      </c>
      <c r="C34" s="2168" t="n"/>
      <c r="D34" s="2169" t="n"/>
      <c r="E34" s="84" t="n"/>
      <c r="F34" s="2169" t="inlineStr">
        <is>
          <t>:</t>
        </is>
      </c>
      <c r="G34" s="2169" t="n"/>
      <c r="H34" s="2169" t="n"/>
      <c r="I34" s="2169" t="n"/>
      <c r="J34" s="2169" t="n"/>
      <c r="K34" s="2169" t="n"/>
      <c r="L34" s="2169" t="n"/>
      <c r="M34" s="2169" t="n"/>
      <c r="N34" s="2169" t="n"/>
      <c r="O34" s="2169" t="n"/>
      <c r="P34" s="2169" t="n"/>
      <c r="Q34" s="2169" t="n"/>
      <c r="R34" s="2169" t="n"/>
      <c r="S34" s="2169" t="n"/>
      <c r="T34" s="2169" t="n"/>
      <c r="U34" s="2169" t="n"/>
      <c r="V34" s="2169" t="n"/>
      <c r="W34" s="84" t="n"/>
      <c r="X34" s="2169" t="inlineStr">
        <is>
          <t>:</t>
        </is>
      </c>
      <c r="Y34" s="2169" t="inlineStr">
        <is>
          <t>:</t>
        </is>
      </c>
      <c r="Z34" s="2169" t="n"/>
      <c r="AA34" s="2169" t="n"/>
      <c r="AB34" s="2169" t="n"/>
      <c r="AC34" s="2169" t="n"/>
      <c r="AD34" s="2169" t="n"/>
      <c r="AE34" s="2169" t="n"/>
      <c r="AF34" s="2169" t="n"/>
      <c r="AG34" s="2169" t="n"/>
      <c r="AH34" s="2169" t="n"/>
      <c r="AI34" s="2169" t="n"/>
      <c r="AJ34" s="2169" t="n"/>
      <c r="AK34" s="2169" t="n"/>
      <c r="AL34" s="2169" t="n"/>
      <c r="AM34" s="2169" t="n"/>
      <c r="AN34" s="2169" t="n"/>
      <c r="AO34" s="2169" t="n"/>
      <c r="AP34" s="2170" t="n"/>
      <c r="AQ34" s="2169" t="inlineStr">
        <is>
          <t>:</t>
        </is>
      </c>
      <c r="AR34" s="2169" t="inlineStr">
        <is>
          <t>:</t>
        </is>
      </c>
      <c r="AS34" s="2171" t="n"/>
      <c r="AT34" s="2171" t="n"/>
      <c r="AU34" s="2171" t="n"/>
      <c r="AV34" s="2171" t="n"/>
      <c r="AW34" s="2171" t="n"/>
      <c r="AX34" s="2171" t="n"/>
      <c r="AY34" s="2171" t="n"/>
      <c r="AZ34" s="2171" t="n"/>
      <c r="BA34" s="2171" t="n"/>
      <c r="BB34" s="2171" t="n"/>
      <c r="BC34" s="2172" t="n"/>
      <c r="BD34" s="90" t="n">
        <v>5</v>
      </c>
      <c r="BE34" s="56" t="n"/>
      <c r="BF34" s="57" t="n"/>
      <c r="BG34" s="91" t="n"/>
      <c r="BH34" s="57" t="n"/>
      <c r="BI34" s="91" t="n"/>
      <c r="BJ34" s="57" t="n"/>
      <c r="BK34" s="91" t="n"/>
      <c r="BL34" s="57" t="n"/>
      <c r="BM34" s="91" t="n"/>
      <c r="BN34" s="57" t="n"/>
      <c r="BO34" s="92">
        <f>SUM(BD34:BN34)</f>
        <v/>
      </c>
      <c r="BP34" s="93" t="n"/>
      <c r="BQ34" s="53" t="n"/>
      <c r="BR34" s="2" t="n"/>
      <c r="BS34" s="2" t="n"/>
      <c r="BT34" s="2" t="n"/>
      <c r="BU34" s="2" t="n"/>
    </row>
    <row r="35">
      <c r="A35" s="2" t="n"/>
      <c r="B35" s="1492" t="inlineStr">
        <is>
          <t>II</t>
        </is>
      </c>
      <c r="C35" s="2173" t="n"/>
      <c r="D35" s="2174" t="n"/>
      <c r="E35" s="2174" t="n"/>
      <c r="F35" s="2174" t="n"/>
      <c r="G35" s="2174" t="n"/>
      <c r="H35" s="2174" t="n"/>
      <c r="I35" s="2174" t="n"/>
      <c r="J35" s="2174" t="n"/>
      <c r="K35" s="2174" t="n"/>
      <c r="L35" s="2174" t="n"/>
      <c r="M35" s="2174" t="n"/>
      <c r="N35" s="84" t="n"/>
      <c r="O35" s="2174" t="inlineStr">
        <is>
          <t>:</t>
        </is>
      </c>
      <c r="P35" s="2174" t="inlineStr">
        <is>
          <t>:</t>
        </is>
      </c>
      <c r="Q35" s="2174" t="inlineStr">
        <is>
          <t>:</t>
        </is>
      </c>
      <c r="R35" s="2174" t="n"/>
      <c r="S35" s="2174" t="n"/>
      <c r="T35" s="2174" t="n"/>
      <c r="U35" s="2174" t="n"/>
      <c r="V35" s="2174" t="n"/>
      <c r="W35" s="2174" t="n"/>
      <c r="X35" s="2174" t="n"/>
      <c r="Y35" s="2174" t="n"/>
      <c r="Z35" s="2174" t="n"/>
      <c r="AA35" s="2174" t="n"/>
      <c r="AB35" s="2174" t="n"/>
      <c r="AC35" s="2174" t="n"/>
      <c r="AD35" s="2174" t="n"/>
      <c r="AE35" s="2174" t="n"/>
      <c r="AF35" s="2174" t="inlineStr">
        <is>
          <t>:</t>
        </is>
      </c>
      <c r="AG35" s="2174" t="inlineStr">
        <is>
          <t>:</t>
        </is>
      </c>
      <c r="AH35" s="2174" t="inlineStr">
        <is>
          <t>:</t>
        </is>
      </c>
      <c r="AI35" s="2174" t="n"/>
      <c r="AJ35" s="2174" t="n"/>
      <c r="AK35" s="2174" t="n"/>
      <c r="AL35" s="2174" t="n"/>
      <c r="AM35" s="2174" t="n"/>
      <c r="AN35" s="2174" t="n"/>
      <c r="AO35" s="2174" t="n"/>
      <c r="AP35" s="2174" t="n"/>
      <c r="AQ35" s="2174" t="n"/>
      <c r="AR35" s="2174" t="n"/>
      <c r="AS35" s="2174" t="n"/>
      <c r="AT35" s="2174" t="n"/>
      <c r="AU35" s="2174" t="n"/>
      <c r="AV35" s="2174" t="n"/>
      <c r="AW35" s="2174" t="n"/>
      <c r="AX35" s="2174" t="n"/>
      <c r="AY35" s="2174" t="n"/>
      <c r="AZ35" s="2174" t="n"/>
      <c r="BA35" s="2174" t="n"/>
      <c r="BB35" s="2174" t="n"/>
      <c r="BC35" s="2175" t="n"/>
      <c r="BD35" s="102" t="n">
        <v>6</v>
      </c>
      <c r="BE35" s="103" t="n"/>
      <c r="BF35" s="104" t="n"/>
      <c r="BG35" s="105" t="n"/>
      <c r="BH35" s="104" t="n"/>
      <c r="BI35" s="105" t="n"/>
      <c r="BJ35" s="104" t="n"/>
      <c r="BK35" s="105" t="n"/>
      <c r="BL35" s="104" t="n"/>
      <c r="BM35" s="105" t="n"/>
      <c r="BN35" s="104" t="n"/>
      <c r="BO35" s="106">
        <f>SUM(BD35:BN35)</f>
        <v/>
      </c>
      <c r="BP35" s="107" t="n"/>
      <c r="BQ35" s="53" t="n"/>
      <c r="BR35" s="2" t="n"/>
      <c r="BS35" s="2" t="n"/>
      <c r="BT35" s="2" t="n"/>
      <c r="BU35" s="2" t="n"/>
    </row>
    <row r="36">
      <c r="A36" s="2" t="n"/>
      <c r="B36" s="1492" t="inlineStr">
        <is>
          <t>III</t>
        </is>
      </c>
      <c r="C36" s="2173" t="n"/>
      <c r="D36" s="2174" t="n"/>
      <c r="E36" s="2174" t="n"/>
      <c r="F36" s="2174" t="n"/>
      <c r="G36" s="2174" t="n"/>
      <c r="H36" s="2174" t="n"/>
      <c r="I36" s="2174" t="n"/>
      <c r="J36" s="2174" t="n"/>
      <c r="K36" s="2174" t="n"/>
      <c r="L36" s="2174" t="n"/>
      <c r="M36" s="2174" t="n"/>
      <c r="N36" s="2174" t="n"/>
      <c r="O36" s="2174" t="n"/>
      <c r="P36" s="2174" t="n"/>
      <c r="Q36" s="2174" t="n"/>
      <c r="R36" s="2174" t="n"/>
      <c r="S36" s="2174" t="n"/>
      <c r="T36" s="2174" t="n"/>
      <c r="U36" s="2174" t="n"/>
      <c r="V36" s="2174" t="inlineStr">
        <is>
          <t>:</t>
        </is>
      </c>
      <c r="W36" s="2174" t="inlineStr">
        <is>
          <t>:</t>
        </is>
      </c>
      <c r="X36" s="2174" t="inlineStr">
        <is>
          <t>:</t>
        </is>
      </c>
      <c r="Y36" s="2174" t="n"/>
      <c r="Z36" s="2176" t="n"/>
      <c r="AA36" s="2176" t="n"/>
      <c r="AB36" s="2176" t="n"/>
      <c r="AC36" s="2176" t="n"/>
      <c r="AD36" s="2174" t="n"/>
      <c r="AE36" s="2174" t="n"/>
      <c r="AF36" s="2174" t="n"/>
      <c r="AG36" s="2174" t="n"/>
      <c r="AH36" s="2174" t="n"/>
      <c r="AI36" s="2174" t="n"/>
      <c r="AJ36" s="2174" t="n"/>
      <c r="AK36" s="2174" t="n"/>
      <c r="AL36" s="2174" t="n"/>
      <c r="AM36" s="84" t="n"/>
      <c r="AN36" s="2174" t="inlineStr">
        <is>
          <t>:</t>
        </is>
      </c>
      <c r="AO36" s="2174" t="inlineStr">
        <is>
          <t>:</t>
        </is>
      </c>
      <c r="AP36" s="2174" t="inlineStr">
        <is>
          <t>:</t>
        </is>
      </c>
      <c r="AQ36" s="2174" t="n"/>
      <c r="AR36" s="2174" t="n"/>
      <c r="AS36" s="2174" t="n"/>
      <c r="AT36" s="2174" t="n"/>
      <c r="AU36" s="2174" t="n"/>
      <c r="AV36" s="2174" t="n"/>
      <c r="AW36" s="2174" t="n"/>
      <c r="AX36" s="2174" t="n"/>
      <c r="AY36" s="2174" t="n"/>
      <c r="AZ36" s="2174" t="n"/>
      <c r="BA36" s="2174" t="n"/>
      <c r="BB36" s="2174" t="n"/>
      <c r="BC36" s="2175" t="n"/>
      <c r="BD36" s="102" t="n">
        <v>6</v>
      </c>
      <c r="BE36" s="103" t="n"/>
      <c r="BF36" s="104" t="n"/>
      <c r="BG36" s="105" t="n"/>
      <c r="BH36" s="104" t="n"/>
      <c r="BI36" s="105" t="n"/>
      <c r="BJ36" s="104" t="n"/>
      <c r="BK36" s="105" t="n"/>
      <c r="BL36" s="104" t="n"/>
      <c r="BM36" s="105" t="n"/>
      <c r="BN36" s="104" t="n"/>
      <c r="BO36" s="106">
        <f>SUM(BD36:BN36)</f>
        <v/>
      </c>
      <c r="BP36" s="107" t="n"/>
      <c r="BQ36" s="53" t="n"/>
      <c r="BR36" s="2" t="n"/>
      <c r="BS36" s="2" t="n"/>
      <c r="BT36" s="2" t="n"/>
      <c r="BU36" s="2" t="n"/>
    </row>
    <row r="37">
      <c r="A37" s="2" t="n"/>
      <c r="B37" s="1498" t="inlineStr">
        <is>
          <t>IV</t>
        </is>
      </c>
      <c r="C37" s="2177" t="n"/>
      <c r="D37" s="2178" t="inlineStr">
        <is>
          <t>Х</t>
        </is>
      </c>
      <c r="E37" s="2178" t="inlineStr">
        <is>
          <t>Х</t>
        </is>
      </c>
      <c r="F37" s="2178" t="inlineStr">
        <is>
          <t>Х</t>
        </is>
      </c>
      <c r="G37" s="2178" t="inlineStr">
        <is>
          <t>Х</t>
        </is>
      </c>
      <c r="H37" s="2178" t="inlineStr">
        <is>
          <t>Х</t>
        </is>
      </c>
      <c r="I37" s="2178" t="inlineStr">
        <is>
          <t>Х</t>
        </is>
      </c>
      <c r="J37" s="2178" t="inlineStr">
        <is>
          <t>:</t>
        </is>
      </c>
      <c r="K37" s="2178" t="inlineStr">
        <is>
          <t>:</t>
        </is>
      </c>
      <c r="L37" s="2178" t="n"/>
      <c r="M37" s="2179" t="inlineStr">
        <is>
          <t>//</t>
        </is>
      </c>
      <c r="N37" s="2179" t="inlineStr">
        <is>
          <t>/</t>
        </is>
      </c>
      <c r="O37" s="2179" t="inlineStr">
        <is>
          <t>/</t>
        </is>
      </c>
      <c r="P37" s="2179" t="inlineStr">
        <is>
          <t>/</t>
        </is>
      </c>
      <c r="Q37" s="2179" t="inlineStr">
        <is>
          <t>/</t>
        </is>
      </c>
      <c r="R37" s="2179" t="inlineStr">
        <is>
          <t>/</t>
        </is>
      </c>
      <c r="S37" s="2179" t="inlineStr">
        <is>
          <t>/</t>
        </is>
      </c>
      <c r="T37" s="2179" t="n"/>
      <c r="U37" s="2179" t="inlineStr">
        <is>
          <t>/</t>
        </is>
      </c>
      <c r="V37" s="2179" t="inlineStr">
        <is>
          <t>/</t>
        </is>
      </c>
      <c r="W37" s="2179" t="inlineStr">
        <is>
          <t>/</t>
        </is>
      </c>
      <c r="X37" s="2179" t="inlineStr">
        <is>
          <t>/</t>
        </is>
      </c>
      <c r="Y37" s="2179" t="inlineStr">
        <is>
          <t>//</t>
        </is>
      </c>
      <c r="Z37" s="2178" t="n"/>
      <c r="AA37" s="2178" t="n"/>
      <c r="AB37" s="2178" t="n"/>
      <c r="AC37" s="2178" t="n"/>
      <c r="AD37" s="2178" t="n"/>
      <c r="AE37" s="2178" t="n"/>
      <c r="AF37" s="2178" t="n"/>
      <c r="AG37" s="2178" t="n"/>
      <c r="AH37" s="2178" t="n"/>
      <c r="AI37" s="2178" t="n"/>
      <c r="AJ37" s="2178" t="n"/>
      <c r="AK37" s="2178" t="n"/>
      <c r="AL37" s="2178" t="n"/>
      <c r="AM37" s="2178" t="n"/>
      <c r="AN37" s="2178" t="n"/>
      <c r="AO37" s="2178" t="n"/>
      <c r="AP37" s="2178" t="n"/>
      <c r="AQ37" s="2178" t="n"/>
      <c r="AR37" s="2178" t="n"/>
      <c r="AS37" s="2178" t="n"/>
      <c r="AT37" s="2178" t="n"/>
      <c r="AU37" s="2178" t="n"/>
      <c r="AV37" s="2178" t="n"/>
      <c r="AW37" s="2178" t="n"/>
      <c r="AX37" s="2178" t="n"/>
      <c r="AY37" s="2178" t="n"/>
      <c r="AZ37" s="2178" t="n"/>
      <c r="BA37" s="2178" t="n"/>
      <c r="BB37" s="2178" t="n"/>
      <c r="BC37" s="2180" t="n"/>
      <c r="BD37" s="121" t="n">
        <v>2</v>
      </c>
      <c r="BE37" s="122" t="n"/>
      <c r="BF37" s="123" t="n"/>
      <c r="BG37" s="124" t="n"/>
      <c r="BH37" s="123" t="n"/>
      <c r="BI37" s="124" t="n">
        <v>6</v>
      </c>
      <c r="BJ37" s="123" t="n"/>
      <c r="BK37" s="124" t="n">
        <v>10</v>
      </c>
      <c r="BL37" s="123" t="n"/>
      <c r="BM37" s="124" t="n">
        <v>2</v>
      </c>
      <c r="BN37" s="123" t="n"/>
      <c r="BO37" s="125">
        <f>SUM(BD37:BN37)</f>
        <v/>
      </c>
      <c r="BP37" s="126" t="n"/>
      <c r="BQ37" s="53" t="n"/>
      <c r="BR37" s="2" t="n"/>
      <c r="BS37" s="2" t="n"/>
      <c r="BT37" s="2" t="n"/>
      <c r="BU37" s="2" t="n"/>
    </row>
    <row r="38">
      <c r="A38" s="146" t="n"/>
      <c r="B38" s="146" t="n"/>
      <c r="C38" s="128" t="n"/>
      <c r="D38" s="128" t="n"/>
      <c r="E38" s="128" t="n"/>
      <c r="F38" s="128" t="n"/>
      <c r="G38" s="128" t="n"/>
      <c r="H38" s="128" t="n"/>
      <c r="I38" s="128" t="n"/>
      <c r="J38" s="128" t="n"/>
      <c r="K38" s="128" t="n"/>
      <c r="L38" s="128" t="n"/>
      <c r="M38" s="128" t="n"/>
      <c r="N38" s="128" t="n"/>
      <c r="O38" s="128" t="n"/>
      <c r="P38" s="128" t="n"/>
      <c r="Q38" s="128" t="n"/>
      <c r="R38" s="128" t="n"/>
      <c r="S38" s="128" t="n"/>
      <c r="T38" s="128" t="n"/>
      <c r="U38" s="128" t="n"/>
      <c r="V38" s="128" t="n"/>
      <c r="W38" s="128" t="n"/>
      <c r="X38" s="128" t="n"/>
      <c r="Y38" s="128" t="n"/>
      <c r="Z38" s="128" t="n"/>
      <c r="AA38" s="128" t="n"/>
      <c r="AB38" s="128" t="n"/>
      <c r="AC38" s="128" t="n"/>
      <c r="AD38" s="128" t="n"/>
      <c r="AE38" s="128" t="n"/>
      <c r="AF38" s="128" t="n"/>
      <c r="AG38" s="129" t="n"/>
      <c r="AH38" s="129" t="n"/>
      <c r="AI38" s="129" t="n"/>
      <c r="AJ38" s="129" t="n"/>
      <c r="AK38" s="129" t="n"/>
      <c r="AL38" s="129" t="n"/>
      <c r="AM38" s="129" t="n"/>
      <c r="AN38" s="129" t="n"/>
      <c r="AO38" s="129" t="n"/>
      <c r="AP38" s="129" t="n"/>
      <c r="AQ38" s="129" t="n"/>
      <c r="AR38" s="128" t="n"/>
      <c r="AS38" s="128" t="n"/>
      <c r="AT38" s="128" t="n"/>
      <c r="AU38" s="128" t="n"/>
      <c r="AV38" s="128" t="n"/>
      <c r="AW38" s="128" t="n"/>
      <c r="AX38" s="128" t="n"/>
      <c r="AY38" s="128" t="n"/>
      <c r="AZ38" s="128" t="n"/>
      <c r="BA38" s="128" t="n"/>
      <c r="BB38" s="128" t="n"/>
      <c r="BC38" s="2" t="n"/>
      <c r="BD38" s="2181">
        <f>SUM(BD34:BE37)</f>
        <v/>
      </c>
      <c r="BE38" s="1410" t="n"/>
      <c r="BF38" s="2182" t="n"/>
      <c r="BG38" s="133">
        <f>SUM(BG34:BH37)</f>
        <v/>
      </c>
      <c r="BH38" s="134" t="n"/>
      <c r="BI38" s="133">
        <f>SUM(BI34:BJ37)</f>
        <v/>
      </c>
      <c r="BJ38" s="134" t="n"/>
      <c r="BK38" s="133">
        <f>SUM(BK34:BL37)</f>
        <v/>
      </c>
      <c r="BL38" s="134" t="n"/>
      <c r="BM38" s="133">
        <f>SUM(BM34:BN37)</f>
        <v/>
      </c>
      <c r="BN38" s="134" t="n"/>
      <c r="BO38" s="2183">
        <f>SUM(BO34:BP37)</f>
        <v/>
      </c>
      <c r="BP38" s="2184" t="n"/>
      <c r="BQ38" s="53" t="n"/>
      <c r="BR38" s="2" t="n"/>
      <c r="BS38" s="2" t="n"/>
      <c r="BT38" s="2" t="n"/>
      <c r="BU38" s="2" t="n"/>
    </row>
    <row r="39">
      <c r="A39" s="146" t="n"/>
      <c r="B39" s="146" t="n"/>
      <c r="C39" s="137" t="inlineStr">
        <is>
          <t>Обозначения:</t>
        </is>
      </c>
      <c r="D39" s="138" t="n"/>
      <c r="E39" s="139" t="n"/>
      <c r="F39" s="139" t="n"/>
      <c r="G39" s="139" t="n"/>
      <c r="H39" s="138" t="n"/>
      <c r="I39" s="105" t="n"/>
      <c r="J39" s="140" t="inlineStr">
        <is>
          <t>−</t>
        </is>
      </c>
      <c r="K39" s="137" t="inlineStr">
        <is>
          <t>теоретическое обучение</t>
        </is>
      </c>
      <c r="L39" s="137" t="n"/>
      <c r="M39" s="137" t="n"/>
      <c r="N39" s="137" t="n"/>
      <c r="O39" s="137" t="n"/>
      <c r="P39" s="137" t="n"/>
      <c r="Q39" s="137" t="n"/>
      <c r="R39" s="137" t="n"/>
      <c r="S39" s="141" t="n"/>
      <c r="T39" s="141" t="n"/>
      <c r="U39" s="141" t="n"/>
      <c r="V39" s="142" t="n"/>
      <c r="W39" s="142" t="n"/>
      <c r="X39" s="142" t="n"/>
      <c r="Y39" s="142" t="n"/>
      <c r="Z39" s="142" t="n"/>
      <c r="AA39" s="142" t="n"/>
      <c r="AB39" s="142" t="n"/>
      <c r="AC39" s="142" t="n"/>
      <c r="AD39" s="142" t="n"/>
      <c r="AE39" s="143" t="inlineStr">
        <is>
          <t>О</t>
        </is>
      </c>
      <c r="AF39" s="140" t="inlineStr">
        <is>
          <t>−</t>
        </is>
      </c>
      <c r="AG39" s="137" t="inlineStr">
        <is>
          <t>учебная практика</t>
        </is>
      </c>
      <c r="AH39" s="141" t="n"/>
      <c r="AI39" s="142" t="n"/>
      <c r="AJ39" s="142" t="n"/>
      <c r="AK39" s="142" t="n"/>
      <c r="AL39" s="137" t="n"/>
      <c r="AM39" s="137" t="n"/>
      <c r="AN39" s="144" t="n"/>
      <c r="AO39" s="142" t="n"/>
      <c r="AP39" s="142" t="n"/>
      <c r="AQ39" s="142" t="n"/>
      <c r="AR39" s="141" t="n"/>
      <c r="AS39" s="143" t="inlineStr">
        <is>
          <t>/</t>
        </is>
      </c>
      <c r="AT39" s="140" t="inlineStr">
        <is>
          <t>−</t>
        </is>
      </c>
      <c r="AU39" s="137" t="inlineStr">
        <is>
          <t>дипломное проектирование</t>
        </is>
      </c>
      <c r="AV39" s="141" t="n"/>
      <c r="AW39" s="141" t="n"/>
      <c r="AX39" s="141" t="n"/>
      <c r="AY39" s="141" t="n"/>
      <c r="AZ39" s="141" t="n"/>
      <c r="BA39" s="141" t="n"/>
      <c r="BB39" s="137" t="n"/>
      <c r="BC39" s="137" t="n"/>
      <c r="BD39" s="137" t="n"/>
      <c r="BE39" s="145" t="n"/>
      <c r="BF39" s="139" t="n"/>
      <c r="BG39" s="139" t="n"/>
      <c r="BH39" s="139" t="n"/>
      <c r="BI39" s="146" t="n"/>
      <c r="BJ39" s="146" t="n"/>
      <c r="BK39" s="146" t="n"/>
      <c r="BL39" s="146" t="n"/>
      <c r="BM39" s="146" t="n"/>
      <c r="BN39" s="146" t="n"/>
      <c r="BO39" s="739" t="n"/>
      <c r="BP39" s="697" t="n"/>
      <c r="BQ39" s="53" t="n"/>
      <c r="BR39" s="2" t="n"/>
      <c r="BS39" s="2" t="n"/>
      <c r="BT39" s="2" t="n"/>
      <c r="BU39" s="2" t="n"/>
    </row>
    <row r="40">
      <c r="A40" s="2" t="n"/>
      <c r="B40" s="2" t="n"/>
      <c r="C40" s="148" t="n"/>
      <c r="D40" s="149" t="n"/>
      <c r="E40" s="148" t="n"/>
      <c r="F40" s="148" t="n"/>
      <c r="G40" s="148" t="n"/>
      <c r="H40" s="148" t="n"/>
      <c r="I40" s="137" t="n"/>
      <c r="J40" s="137" t="n"/>
      <c r="K40" s="137" t="n"/>
      <c r="L40" s="137" t="n"/>
      <c r="M40" s="137" t="n"/>
      <c r="N40" s="137" t="n"/>
      <c r="O40" s="137" t="n"/>
      <c r="P40" s="137" t="n"/>
      <c r="Q40" s="137" t="n"/>
      <c r="R40" s="137" t="n"/>
      <c r="S40" s="137" t="n"/>
      <c r="T40" s="137" t="n"/>
      <c r="U40" s="137" t="n"/>
      <c r="V40" s="137" t="n"/>
      <c r="W40" s="137" t="n"/>
      <c r="X40" s="137" t="n"/>
      <c r="Y40" s="137" t="n"/>
      <c r="Z40" s="137" t="n"/>
      <c r="AA40" s="137" t="n"/>
      <c r="AB40" s="137" t="n"/>
      <c r="AC40" s="137" t="n"/>
      <c r="AD40" s="137" t="n"/>
      <c r="AE40" s="137" t="n"/>
      <c r="AF40" s="137" t="n"/>
      <c r="AG40" s="137" t="n"/>
      <c r="AH40" s="137" t="n"/>
      <c r="AI40" s="137" t="n"/>
      <c r="AJ40" s="137" t="n"/>
      <c r="AK40" s="137" t="n"/>
      <c r="AL40" s="137" t="n"/>
      <c r="AM40" s="137" t="n"/>
      <c r="AN40" s="137" t="n"/>
      <c r="AO40" s="137" t="n"/>
      <c r="AP40" s="137" t="n"/>
      <c r="AQ40" s="137" t="n"/>
      <c r="AR40" s="137" t="n"/>
      <c r="AS40" s="137" t="n"/>
      <c r="AT40" s="137" t="n"/>
      <c r="AU40" s="137" t="n"/>
      <c r="AV40" s="137" t="n"/>
      <c r="AW40" s="137" t="n"/>
      <c r="AX40" s="137" t="n"/>
      <c r="AY40" s="137" t="n"/>
      <c r="AZ40" s="137" t="n"/>
      <c r="BA40" s="137" t="n"/>
      <c r="BB40" s="137" t="n"/>
      <c r="BC40" s="137" t="n"/>
      <c r="BD40" s="137" t="n"/>
      <c r="BE40" s="145" t="n"/>
      <c r="BF40" s="148" t="n"/>
      <c r="BG40" s="148" t="n"/>
      <c r="BH40" s="148" t="n"/>
      <c r="BI40" s="2" t="n"/>
      <c r="BJ40" s="2" t="n"/>
      <c r="BK40" s="2" t="n"/>
      <c r="BL40" s="2" t="n"/>
      <c r="BM40" s="2" t="n"/>
      <c r="BN40" s="2" t="n"/>
      <c r="BO40" s="149" t="n"/>
      <c r="BP40" s="697" t="n"/>
      <c r="BQ40" s="53" t="n"/>
      <c r="BR40" s="2" t="n"/>
      <c r="BS40" s="2" t="n"/>
      <c r="BT40" s="2" t="n"/>
      <c r="BU40" s="2" t="n"/>
    </row>
    <row r="41">
      <c r="A41" s="146" t="n"/>
      <c r="B41" s="146" t="n"/>
      <c r="C41" s="139" t="n"/>
      <c r="D41" s="139" t="n"/>
      <c r="E41" s="139" t="n"/>
      <c r="F41" s="139" t="n"/>
      <c r="G41" s="139" t="n"/>
      <c r="H41" s="138" t="n"/>
      <c r="I41" s="151" t="inlineStr">
        <is>
          <t>:</t>
        </is>
      </c>
      <c r="J41" s="140" t="inlineStr">
        <is>
          <t>−</t>
        </is>
      </c>
      <c r="K41" s="137" t="inlineStr">
        <is>
          <t>лабораторно-экзаменационная (установочная) сессия</t>
        </is>
      </c>
      <c r="L41" s="137" t="n"/>
      <c r="M41" s="137" t="n"/>
      <c r="N41" s="137" t="n"/>
      <c r="O41" s="137" t="n"/>
      <c r="P41" s="137" t="n"/>
      <c r="Q41" s="137" t="n"/>
      <c r="R41" s="137" t="n"/>
      <c r="S41" s="141" t="n"/>
      <c r="T41" s="141" t="n"/>
      <c r="U41" s="141" t="n"/>
      <c r="V41" s="142" t="n"/>
      <c r="W41" s="142" t="n"/>
      <c r="X41" s="142" t="n"/>
      <c r="Y41" s="142" t="n"/>
      <c r="Z41" s="142" t="n"/>
      <c r="AA41" s="142" t="n"/>
      <c r="AB41" s="142" t="n"/>
      <c r="AC41" s="142" t="n"/>
      <c r="AD41" s="142" t="n"/>
      <c r="AE41" s="151" t="inlineStr">
        <is>
          <t>Х</t>
        </is>
      </c>
      <c r="AF41" s="140" t="inlineStr">
        <is>
          <t>−</t>
        </is>
      </c>
      <c r="AG41" s="137" t="inlineStr">
        <is>
          <t>производственная практика</t>
        </is>
      </c>
      <c r="AH41" s="141" t="n"/>
      <c r="AI41" s="142" t="n"/>
      <c r="AJ41" s="142" t="n"/>
      <c r="AK41" s="142" t="n"/>
      <c r="AL41" s="137" t="n"/>
      <c r="AM41" s="137" t="n"/>
      <c r="AN41" s="144" t="n"/>
      <c r="AO41" s="142" t="n"/>
      <c r="AP41" s="142" t="n"/>
      <c r="AQ41" s="142" t="n"/>
      <c r="AR41" s="144" t="n"/>
      <c r="AS41" s="143" t="inlineStr">
        <is>
          <t>//</t>
        </is>
      </c>
      <c r="AT41" s="140" t="inlineStr">
        <is>
          <t>−</t>
        </is>
      </c>
      <c r="AU41" s="137" t="inlineStr">
        <is>
          <t>итоговая аттестация</t>
        </is>
      </c>
      <c r="AV41" s="144" t="n"/>
      <c r="AW41" s="144" t="n"/>
      <c r="AX41" s="144" t="n"/>
      <c r="AY41" s="144" t="n"/>
      <c r="AZ41" s="144" t="n"/>
      <c r="BA41" s="144" t="n"/>
      <c r="BB41" s="137" t="n"/>
      <c r="BC41" s="137" t="n"/>
      <c r="BD41" s="137" t="n"/>
      <c r="BE41" s="145" t="n"/>
      <c r="BF41" s="139" t="n"/>
      <c r="BG41" s="139" t="n"/>
      <c r="BH41" s="139" t="n"/>
      <c r="BI41" s="146" t="n"/>
      <c r="BJ41" s="146" t="n"/>
      <c r="BK41" s="146" t="n"/>
      <c r="BL41" s="146" t="n"/>
      <c r="BM41" s="146" t="n"/>
      <c r="BN41" s="146" t="n"/>
      <c r="BO41" s="739" t="n"/>
      <c r="BP41" s="697" t="n"/>
      <c r="BQ41" s="53" t="n"/>
      <c r="BR41" s="2" t="n"/>
      <c r="BS41" s="2" t="n"/>
      <c r="BT41" s="2" t="n"/>
      <c r="BU41" s="2" t="n"/>
    </row>
    <row r="42">
      <c r="A42" s="2185" t="n"/>
      <c r="B42" s="2185" t="n"/>
      <c r="C42" s="2186" t="n"/>
      <c r="D42" s="2186" t="n"/>
      <c r="E42" s="2186" t="n"/>
      <c r="F42" s="2186" t="n"/>
      <c r="G42" s="2186" t="n"/>
      <c r="H42" s="739" t="n"/>
      <c r="I42" s="2187" t="n"/>
      <c r="J42" s="2188" t="n"/>
      <c r="K42" s="2186" t="n"/>
      <c r="L42" s="2186" t="n"/>
      <c r="M42" s="2186" t="n"/>
      <c r="N42" s="2186" t="n"/>
      <c r="O42" s="2186" t="n"/>
      <c r="P42" s="2186" t="n"/>
      <c r="Q42" s="2186" t="n"/>
      <c r="R42" s="2186" t="n"/>
      <c r="S42" s="739" t="n"/>
      <c r="T42" s="739" t="n"/>
      <c r="U42" s="739" t="n"/>
      <c r="V42" s="2189" t="n"/>
      <c r="W42" s="2189" t="n"/>
      <c r="X42" s="2189" t="n"/>
      <c r="Y42" s="2189" t="n"/>
      <c r="Z42" s="2189" t="n"/>
      <c r="AA42" s="2189" t="n"/>
      <c r="AB42" s="2189" t="n"/>
      <c r="AC42" s="2189" t="n"/>
      <c r="AD42" s="2189" t="n"/>
      <c r="AE42" s="2190" t="n"/>
      <c r="AF42" s="2191" t="n"/>
      <c r="AG42" s="2186" t="n"/>
      <c r="AH42" s="695" t="n"/>
      <c r="AI42" s="2192" t="n"/>
      <c r="AJ42" s="2189" t="n"/>
      <c r="AK42" s="2189" t="n"/>
      <c r="AL42" s="2186" t="n"/>
      <c r="AM42" s="2186" t="n"/>
      <c r="AN42" s="2193" t="n"/>
      <c r="AO42" s="2189" t="n"/>
      <c r="AP42" s="2189" t="n"/>
      <c r="AQ42" s="2189" t="n"/>
      <c r="AR42" s="2193" t="n"/>
      <c r="AS42" s="2194" t="n"/>
      <c r="AT42" s="2188" t="n"/>
      <c r="AU42" s="2186" t="n"/>
      <c r="AV42" s="2193" t="n"/>
      <c r="AW42" s="2193" t="n"/>
      <c r="AX42" s="2193" t="n"/>
      <c r="AY42" s="2193" t="n"/>
      <c r="AZ42" s="2193" t="n"/>
      <c r="BA42" s="2193" t="n"/>
      <c r="BB42" s="2186" t="n"/>
      <c r="BC42" s="2186" t="n"/>
      <c r="BD42" s="2186" t="n"/>
      <c r="BE42" s="2195" t="n"/>
      <c r="BF42" s="2195" t="n"/>
      <c r="BG42" s="2195" t="n"/>
      <c r="BH42" s="2195" t="n"/>
      <c r="BI42" s="2195" t="n"/>
      <c r="BJ42" s="2195" t="n"/>
      <c r="BK42" s="2195" t="n"/>
      <c r="BL42" s="2195" t="n"/>
      <c r="BM42" s="2195" t="n"/>
      <c r="BN42" s="2185" t="n"/>
      <c r="BO42" s="2185" t="n"/>
      <c r="BP42" s="2185" t="n"/>
      <c r="BQ42" s="2185" t="n"/>
      <c r="BR42" s="2185" t="n"/>
      <c r="BS42" s="2" t="n"/>
      <c r="BT42" s="2" t="n"/>
      <c r="BU42" s="2" t="n"/>
    </row>
    <row r="43">
      <c r="A43" s="1504" t="inlineStr">
        <is>
          <t>III. План образовательного процесса</t>
        </is>
      </c>
      <c r="B43" s="78" t="n"/>
      <c r="C43" s="78" t="n"/>
      <c r="D43" s="78" t="n"/>
      <c r="E43" s="78" t="n"/>
      <c r="F43" s="78" t="n"/>
      <c r="G43" s="78" t="n"/>
      <c r="H43" s="78" t="n"/>
      <c r="I43" s="78" t="n"/>
      <c r="J43" s="78" t="n"/>
      <c r="K43" s="78" t="n"/>
      <c r="L43" s="78" t="n"/>
      <c r="M43" s="78" t="n"/>
      <c r="N43" s="78" t="n"/>
      <c r="O43" s="78" t="n"/>
      <c r="P43" s="78" t="n"/>
      <c r="Q43" s="78" t="n"/>
      <c r="R43" s="78" t="n"/>
      <c r="S43" s="78" t="n"/>
      <c r="T43" s="78" t="n"/>
      <c r="U43" s="78" t="n"/>
      <c r="V43" s="78" t="n"/>
      <c r="W43" s="78" t="n"/>
      <c r="X43" s="78" t="n"/>
      <c r="Y43" s="78" t="n"/>
      <c r="Z43" s="78" t="n"/>
      <c r="AA43" s="78" t="n"/>
      <c r="AB43" s="78" t="n"/>
      <c r="AC43" s="78" t="n"/>
      <c r="AD43" s="78" t="n"/>
      <c r="AE43" s="78" t="n"/>
      <c r="AF43" s="78" t="n"/>
      <c r="AG43" s="78" t="n"/>
      <c r="AH43" s="78" t="n"/>
      <c r="AI43" s="78" t="n"/>
      <c r="AJ43" s="78" t="n"/>
      <c r="AK43" s="78" t="n"/>
      <c r="AL43" s="78" t="n"/>
      <c r="AM43" s="78" t="n"/>
      <c r="AN43" s="78" t="n"/>
      <c r="AO43" s="78" t="n"/>
      <c r="AP43" s="78" t="n"/>
      <c r="AQ43" s="78" t="n"/>
      <c r="AR43" s="78" t="n"/>
      <c r="AS43" s="78" t="n"/>
      <c r="AT43" s="78" t="n"/>
      <c r="AU43" s="78" t="n"/>
      <c r="AV43" s="78" t="n"/>
      <c r="AW43" s="78" t="n"/>
      <c r="AX43" s="78" t="n"/>
      <c r="AY43" s="78" t="n"/>
      <c r="AZ43" s="78" t="n"/>
      <c r="BA43" s="78" t="n"/>
      <c r="BB43" s="78" t="n"/>
      <c r="BC43" s="78" t="n"/>
      <c r="BD43" s="78" t="n"/>
      <c r="BE43" s="78" t="n"/>
      <c r="BF43" s="78" t="n"/>
      <c r="BG43" s="78" t="n"/>
      <c r="BH43" s="78" t="n"/>
      <c r="BI43" s="78" t="n"/>
      <c r="BJ43" s="78" t="n"/>
      <c r="BK43" s="78" t="n"/>
      <c r="BL43" s="78" t="n"/>
      <c r="BM43" s="78" t="n"/>
      <c r="BN43" s="78" t="n"/>
      <c r="BO43" s="78" t="n"/>
      <c r="BP43" s="78" t="n"/>
      <c r="BQ43" s="78" t="n"/>
      <c r="BR43" s="78" t="n"/>
      <c r="BS43" s="2196" t="n"/>
      <c r="BT43" s="2" t="n"/>
      <c r="BU43" s="2" t="n"/>
    </row>
    <row r="44">
      <c r="A44" s="2197" t="inlineStr">
        <is>
          <t>№
п/п</t>
        </is>
      </c>
      <c r="B44" s="2198" t="n"/>
      <c r="C44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44" s="60" t="n"/>
      <c r="E44" s="60" t="n"/>
      <c r="F44" s="60" t="n"/>
      <c r="G44" s="60" t="n"/>
      <c r="H44" s="60" t="n"/>
      <c r="I44" s="60" t="n"/>
      <c r="J44" s="60" t="n"/>
      <c r="K44" s="60" t="n"/>
      <c r="L44" s="60" t="n"/>
      <c r="M44" s="60" t="n"/>
      <c r="N44" s="60" t="n"/>
      <c r="O44" s="60" t="n"/>
      <c r="P44" s="60" t="n"/>
      <c r="Q44" s="60" t="n"/>
      <c r="R44" s="60" t="n"/>
      <c r="S44" s="64" t="n"/>
      <c r="T44" s="2200" t="inlineStr">
        <is>
          <t>№ рег. 
в БГТУ</t>
        </is>
      </c>
      <c r="U44" s="2200" t="inlineStr">
        <is>
          <t>Уровень ССО</t>
        </is>
      </c>
      <c r="V44" s="1410" t="n"/>
      <c r="W44" s="1410" t="n"/>
      <c r="X44" s="1414" t="n"/>
      <c r="Y44" s="2201" t="inlineStr">
        <is>
          <t>Экзамены</t>
        </is>
      </c>
      <c r="Z44" s="2202" t="n"/>
      <c r="AA44" s="2203" t="inlineStr">
        <is>
          <t>Зачеты</t>
        </is>
      </c>
      <c r="AB44" s="2202" t="n"/>
      <c r="AC44" s="2204" t="inlineStr">
        <is>
          <t>Общее количество акад. часов по учебному плану для дневной формы</t>
        </is>
      </c>
      <c r="AD44" s="2198" t="n"/>
      <c r="AE44" s="2205" t="inlineStr">
        <is>
          <t>Количество аудиторных часов по учебному плану для дневной формы</t>
        </is>
      </c>
      <c r="AF44" s="60" t="n"/>
      <c r="AG44" s="2200" t="inlineStr">
        <is>
          <t>ВСЕГО                  академических  часов</t>
        </is>
      </c>
      <c r="AH44" s="64" t="n"/>
      <c r="AI44" s="163" t="inlineStr">
        <is>
          <t>Количество аудиторных часов</t>
        </is>
      </c>
      <c r="AJ44" s="164" t="n"/>
      <c r="AK44" s="164" t="n"/>
      <c r="AL44" s="164" t="n"/>
      <c r="AM44" s="164" t="n"/>
      <c r="AN44" s="164" t="n"/>
      <c r="AO44" s="164" t="n"/>
      <c r="AP44" s="164" t="n"/>
      <c r="AQ44" s="164" t="n"/>
      <c r="AR44" s="165" t="n"/>
      <c r="AS44" s="2206" t="inlineStr">
        <is>
          <t>Распределение по курсам и семестрам</t>
        </is>
      </c>
      <c r="AT44" s="164" t="n"/>
      <c r="AU44" s="164" t="n"/>
      <c r="AV44" s="164" t="n"/>
      <c r="AW44" s="164" t="n"/>
      <c r="AX44" s="164" t="n"/>
      <c r="AY44" s="164" t="n"/>
      <c r="AZ44" s="164" t="n"/>
      <c r="BA44" s="164" t="n"/>
      <c r="BB44" s="164" t="n"/>
      <c r="BC44" s="164" t="n"/>
      <c r="BD44" s="164" t="n"/>
      <c r="BE44" s="164" t="n"/>
      <c r="BF44" s="164" t="n"/>
      <c r="BG44" s="164" t="n"/>
      <c r="BH44" s="164" t="n"/>
      <c r="BI44" s="164" t="n"/>
      <c r="BJ44" s="164" t="n"/>
      <c r="BK44" s="164" t="n"/>
      <c r="BL44" s="164" t="n"/>
      <c r="BM44" s="164" t="n"/>
      <c r="BN44" s="165" t="n"/>
      <c r="BO44" s="2201" t="inlineStr">
        <is>
          <t>Всего зачетных единиц</t>
        </is>
      </c>
      <c r="BP44" s="2202" t="n"/>
      <c r="BQ44" s="2203" t="inlineStr">
        <is>
          <t>Кафедра</t>
        </is>
      </c>
      <c r="BR44" s="2202" t="n"/>
      <c r="BS44" s="2" t="n"/>
      <c r="BT44" s="2" t="n"/>
      <c r="BU44" s="2" t="n"/>
    </row>
    <row r="45">
      <c r="A45" s="69" t="n"/>
      <c r="B45" s="173" t="n"/>
      <c r="C45" s="171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72" t="n"/>
      <c r="T45" s="65" t="n"/>
      <c r="U45" s="2207" t="inlineStr">
        <is>
          <t>Количество ауд.часов</t>
        </is>
      </c>
      <c r="V45" s="2208" t="inlineStr">
        <is>
          <t>Количество экзаменов</t>
        </is>
      </c>
      <c r="W45" s="2209" t="inlineStr">
        <is>
          <t>Всего часов</t>
        </is>
      </c>
      <c r="X45" s="2210" t="inlineStr">
        <is>
          <t>Зачетных единиц</t>
        </is>
      </c>
      <c r="Y45" s="69" t="n"/>
      <c r="Z45" s="2211" t="n"/>
      <c r="AA45" s="2" t="n"/>
      <c r="AB45" s="2211" t="n"/>
      <c r="AC45" s="69" t="n"/>
      <c r="AD45" s="173" t="n"/>
      <c r="AE45" s="2" t="n"/>
      <c r="AF45" s="2" t="n"/>
      <c r="AG45" s="69" t="n"/>
      <c r="AH45" s="72" t="n"/>
      <c r="AI45" s="2212" t="inlineStr">
        <is>
          <t>Всего</t>
        </is>
      </c>
      <c r="AJ45" s="2213" t="n"/>
      <c r="AK45" s="2214" t="inlineStr">
        <is>
          <t>Из них</t>
        </is>
      </c>
      <c r="AL45" s="175" t="n"/>
      <c r="AM45" s="175" t="n"/>
      <c r="AN45" s="175" t="n"/>
      <c r="AO45" s="175" t="n"/>
      <c r="AP45" s="175" t="n"/>
      <c r="AQ45" s="175" t="n"/>
      <c r="AR45" s="2215" t="n"/>
      <c r="AS45" s="2216" t="inlineStr">
        <is>
          <t>I курс</t>
        </is>
      </c>
      <c r="AT45" s="175" t="n"/>
      <c r="AU45" s="175" t="n"/>
      <c r="AV45" s="175" t="n"/>
      <c r="AW45" s="175" t="n"/>
      <c r="AX45" s="175" t="n"/>
      <c r="AY45" s="2215" t="n"/>
      <c r="AZ45" s="2216" t="inlineStr">
        <is>
          <t>II курс</t>
        </is>
      </c>
      <c r="BA45" s="175" t="n"/>
      <c r="BB45" s="175" t="n"/>
      <c r="BC45" s="175" t="n"/>
      <c r="BD45" s="175" t="n"/>
      <c r="BE45" s="2215" t="n"/>
      <c r="BF45" s="2217" t="inlineStr">
        <is>
          <t>III курс</t>
        </is>
      </c>
      <c r="BG45" s="175" t="n"/>
      <c r="BH45" s="175" t="n"/>
      <c r="BI45" s="175" t="n"/>
      <c r="BJ45" s="175" t="n"/>
      <c r="BK45" s="2215" t="n"/>
      <c r="BL45" s="2217" t="inlineStr">
        <is>
          <t>IV курс</t>
        </is>
      </c>
      <c r="BM45" s="175" t="n"/>
      <c r="BN45" s="2215" t="n"/>
      <c r="BO45" s="69" t="n"/>
      <c r="BP45" s="2211" t="n"/>
      <c r="BQ45" s="2" t="n"/>
      <c r="BR45" s="2211" t="n"/>
      <c r="BS45" s="2" t="n"/>
      <c r="BT45" s="2" t="n"/>
      <c r="BU45" s="2" t="n"/>
    </row>
    <row r="46">
      <c r="A46" s="69" t="n"/>
      <c r="B46" s="173" t="n"/>
      <c r="C46" s="171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72" t="n"/>
      <c r="T46" s="65" t="n"/>
      <c r="U46" s="2218" t="n"/>
      <c r="V46" s="2219" t="n"/>
      <c r="W46" s="2219" t="n"/>
      <c r="X46" s="72" t="n"/>
      <c r="Y46" s="69" t="n"/>
      <c r="Z46" s="2211" t="n"/>
      <c r="AA46" s="2" t="n"/>
      <c r="AB46" s="2211" t="n"/>
      <c r="AC46" s="69" t="n"/>
      <c r="AD46" s="173" t="n"/>
      <c r="AE46" s="2" t="n"/>
      <c r="AF46" s="2" t="n"/>
      <c r="AG46" s="69" t="n"/>
      <c r="AH46" s="72" t="n"/>
      <c r="AI46" s="2" t="n"/>
      <c r="AJ46" s="173" t="n"/>
      <c r="AK46" s="2220" t="inlineStr">
        <is>
          <t>Лекции</t>
        </is>
      </c>
      <c r="AL46" s="2221" t="n"/>
      <c r="AM46" s="2222" t="inlineStr">
        <is>
          <t>Лабораторные</t>
        </is>
      </c>
      <c r="AN46" s="2221" t="n"/>
      <c r="AO46" s="2222" t="inlineStr">
        <is>
          <t>Практические</t>
        </is>
      </c>
      <c r="AP46" s="2221" t="n"/>
      <c r="AQ46" s="2223" t="inlineStr">
        <is>
          <t>Семинарские</t>
        </is>
      </c>
      <c r="AR46" s="2224" t="n"/>
      <c r="AS46" s="2225" t="inlineStr">
        <is>
          <t>УС</t>
        </is>
      </c>
      <c r="AT46" s="2226" t="inlineStr">
        <is>
          <t>1 семестр</t>
        </is>
      </c>
      <c r="AU46" s="477" t="n"/>
      <c r="AV46" s="2227" t="n"/>
      <c r="AW46" s="2228" t="inlineStr">
        <is>
          <t>2 семестр</t>
        </is>
      </c>
      <c r="AX46" s="477" t="n"/>
      <c r="AY46" s="2227" t="n"/>
      <c r="AZ46" s="2228" t="inlineStr">
        <is>
          <t>3 семестр</t>
        </is>
      </c>
      <c r="BA46" s="477" t="n"/>
      <c r="BB46" s="2227" t="n"/>
      <c r="BC46" s="2228" t="inlineStr">
        <is>
          <t>4 семестр</t>
        </is>
      </c>
      <c r="BD46" s="477" t="n"/>
      <c r="BE46" s="2227" t="n"/>
      <c r="BF46" s="2229" t="inlineStr">
        <is>
          <t>5 семестр</t>
        </is>
      </c>
      <c r="BG46" s="477" t="n"/>
      <c r="BH46" s="2227" t="n"/>
      <c r="BI46" s="2230" t="inlineStr">
        <is>
          <t>6 семестр</t>
        </is>
      </c>
      <c r="BJ46" s="477" t="n"/>
      <c r="BK46" s="2231" t="n"/>
      <c r="BL46" s="2229" t="inlineStr">
        <is>
          <t>7 семестр</t>
        </is>
      </c>
      <c r="BM46" s="477" t="n"/>
      <c r="BN46" s="2227" t="n"/>
      <c r="BO46" s="69" t="n"/>
      <c r="BP46" s="2211" t="n"/>
      <c r="BQ46" s="2" t="n"/>
      <c r="BR46" s="2211" t="n"/>
      <c r="BS46" s="2" t="n"/>
      <c r="BT46" s="2" t="n"/>
      <c r="BU46" s="2" t="n"/>
    </row>
    <row r="47">
      <c r="A47" s="69" t="n"/>
      <c r="B47" s="173" t="n"/>
      <c r="C47" s="171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72" t="n"/>
      <c r="T47" s="65" t="n"/>
      <c r="U47" s="2218" t="n"/>
      <c r="V47" s="2219" t="n"/>
      <c r="W47" s="2219" t="n"/>
      <c r="X47" s="72" t="n"/>
      <c r="Y47" s="69" t="n"/>
      <c r="Z47" s="2211" t="n"/>
      <c r="AA47" s="2" t="n"/>
      <c r="AB47" s="2211" t="n"/>
      <c r="AC47" s="69" t="n"/>
      <c r="AD47" s="173" t="n"/>
      <c r="AE47" s="2" t="n"/>
      <c r="AF47" s="2" t="n"/>
      <c r="AG47" s="69" t="n"/>
      <c r="AH47" s="72" t="n"/>
      <c r="AI47" s="2" t="n"/>
      <c r="AJ47" s="173" t="n"/>
      <c r="AK47" s="2" t="n"/>
      <c r="AL47" s="186" t="n"/>
      <c r="AM47" s="2232" t="n"/>
      <c r="AN47" s="186" t="n"/>
      <c r="AO47" s="2232" t="n"/>
      <c r="AP47" s="186" t="n"/>
      <c r="AQ47" s="2232" t="n"/>
      <c r="AR47" s="72" t="n"/>
      <c r="AS47" s="2218" t="n"/>
      <c r="AT47" s="806" t="n">
        <v>2</v>
      </c>
      <c r="AU47" s="2233" t="inlineStr">
        <is>
          <t>недели</t>
        </is>
      </c>
      <c r="AV47" s="2227" t="n"/>
      <c r="AW47" s="2234" t="n">
        <v>2</v>
      </c>
      <c r="AX47" s="2235" t="inlineStr">
        <is>
          <t>недели</t>
        </is>
      </c>
      <c r="AY47" s="2231" t="n"/>
      <c r="AZ47" s="2234" t="n">
        <v>3</v>
      </c>
      <c r="BA47" s="2236" t="inlineStr">
        <is>
          <t>недели</t>
        </is>
      </c>
      <c r="BB47" s="480" t="n"/>
      <c r="BC47" s="2234" t="n">
        <v>3</v>
      </c>
      <c r="BD47" s="2235" t="inlineStr">
        <is>
          <t>недели</t>
        </is>
      </c>
      <c r="BE47" s="2231" t="n"/>
      <c r="BF47" s="2237" t="n">
        <v>3</v>
      </c>
      <c r="BG47" s="2238" t="inlineStr">
        <is>
          <t>недели</t>
        </is>
      </c>
      <c r="BH47" s="480" t="n"/>
      <c r="BI47" s="2237" t="n">
        <v>3</v>
      </c>
      <c r="BJ47" s="2230" t="inlineStr">
        <is>
          <t>недели</t>
        </is>
      </c>
      <c r="BK47" s="2231" t="n"/>
      <c r="BL47" s="2237" t="n">
        <v>2</v>
      </c>
      <c r="BM47" s="2238" t="inlineStr">
        <is>
          <t>недели</t>
        </is>
      </c>
      <c r="BN47" s="480" t="n"/>
      <c r="BO47" s="69" t="n"/>
      <c r="BP47" s="2211" t="n"/>
      <c r="BQ47" s="2" t="n"/>
      <c r="BR47" s="2211" t="n"/>
      <c r="BS47" s="2" t="n"/>
      <c r="BT47" s="2" t="n"/>
      <c r="BU47" s="2" t="n"/>
    </row>
    <row r="48">
      <c r="A48" s="77" t="n"/>
      <c r="B48" s="2239" t="n"/>
      <c r="C48" s="2240" t="n"/>
      <c r="D48" s="78" t="n"/>
      <c r="E48" s="78" t="n"/>
      <c r="F48" s="78" t="n"/>
      <c r="G48" s="78" t="n"/>
      <c r="H48" s="78" t="n"/>
      <c r="I48" s="78" t="n"/>
      <c r="J48" s="78" t="n"/>
      <c r="K48" s="78" t="n"/>
      <c r="L48" s="78" t="n"/>
      <c r="M48" s="78" t="n"/>
      <c r="N48" s="78" t="n"/>
      <c r="O48" s="78" t="n"/>
      <c r="P48" s="78" t="n"/>
      <c r="Q48" s="78" t="n"/>
      <c r="R48" s="78" t="n"/>
      <c r="S48" s="81" t="n"/>
      <c r="T48" s="2241" t="n"/>
      <c r="U48" s="2242" t="n"/>
      <c r="V48" s="2243" t="n"/>
      <c r="W48" s="2243" t="n"/>
      <c r="X48" s="81" t="n"/>
      <c r="Y48" s="2244" t="n"/>
      <c r="Z48" s="2245" t="n"/>
      <c r="AA48" s="2246" t="n"/>
      <c r="AB48" s="2245" t="n"/>
      <c r="AC48" s="77" t="n"/>
      <c r="AD48" s="2239" t="n"/>
      <c r="AE48" s="78" t="n"/>
      <c r="AF48" s="78" t="n"/>
      <c r="AG48" s="77" t="n"/>
      <c r="AH48" s="81" t="n"/>
      <c r="AI48" s="78" t="n"/>
      <c r="AJ48" s="2239" t="n"/>
      <c r="AK48" s="78" t="n"/>
      <c r="AL48" s="2247" t="n"/>
      <c r="AM48" s="2248" t="n"/>
      <c r="AN48" s="2247" t="n"/>
      <c r="AO48" s="2248" t="n"/>
      <c r="AP48" s="2247" t="n"/>
      <c r="AQ48" s="2248" t="n"/>
      <c r="AR48" s="81" t="n"/>
      <c r="AS48" s="2249" t="inlineStr">
        <is>
          <t>Ауд. часов</t>
        </is>
      </c>
      <c r="AT48" s="2250" t="inlineStr">
        <is>
          <t>Всего часов</t>
        </is>
      </c>
      <c r="AU48" s="2251" t="inlineStr">
        <is>
          <t>Ауд. часов</t>
        </is>
      </c>
      <c r="AV48" s="2252" t="inlineStr">
        <is>
          <t>Зач. единиц</t>
        </is>
      </c>
      <c r="AW48" s="2250" t="inlineStr">
        <is>
          <t>Всего часов</t>
        </is>
      </c>
      <c r="AX48" s="2253" t="inlineStr">
        <is>
          <t>Ауд. часов</t>
        </is>
      </c>
      <c r="AY48" s="2254" t="inlineStr">
        <is>
          <t>Зач. единиц</t>
        </is>
      </c>
      <c r="AZ48" s="2255" t="inlineStr">
        <is>
          <t>Всего часов</t>
        </is>
      </c>
      <c r="BA48" s="2253" t="inlineStr">
        <is>
          <t>Ауд. часов</t>
        </is>
      </c>
      <c r="BB48" s="2256" t="inlineStr">
        <is>
          <t>Зач. единиц</t>
        </is>
      </c>
      <c r="BC48" s="2250" t="inlineStr">
        <is>
          <t>Всего часов</t>
        </is>
      </c>
      <c r="BD48" s="2251" t="inlineStr">
        <is>
          <t>Ауд. часов</t>
        </is>
      </c>
      <c r="BE48" s="2257" t="inlineStr">
        <is>
          <t>Зач. единиц</t>
        </is>
      </c>
      <c r="BF48" s="2258" t="inlineStr">
        <is>
          <t>Всего часов</t>
        </is>
      </c>
      <c r="BG48" s="2259" t="inlineStr">
        <is>
          <t>Ауд. часов</t>
        </is>
      </c>
      <c r="BH48" s="2260" t="inlineStr">
        <is>
          <t>Зач. единиц</t>
        </is>
      </c>
      <c r="BI48" s="2261" t="inlineStr">
        <is>
          <t>Всего часов</t>
        </is>
      </c>
      <c r="BJ48" s="2262" t="inlineStr">
        <is>
          <t>Ауд. часов</t>
        </is>
      </c>
      <c r="BK48" s="2263" t="inlineStr">
        <is>
          <t>Зач. единиц</t>
        </is>
      </c>
      <c r="BL48" s="2258" t="inlineStr">
        <is>
          <t>Всего часов</t>
        </is>
      </c>
      <c r="BM48" s="2259" t="inlineStr">
        <is>
          <t>Ауд. часов</t>
        </is>
      </c>
      <c r="BN48" s="2260" t="inlineStr">
        <is>
          <t>Зач. единиц</t>
        </is>
      </c>
      <c r="BO48" s="2244" t="n"/>
      <c r="BP48" s="2245" t="n"/>
      <c r="BQ48" s="2246" t="n"/>
      <c r="BR48" s="2245" t="n"/>
      <c r="BS48" s="2" t="n"/>
      <c r="BT48" s="2" t="n"/>
      <c r="BU48" s="2" t="n"/>
    </row>
    <row r="49">
      <c r="A49" s="2264" t="inlineStr">
        <is>
          <t>1</t>
        </is>
      </c>
      <c r="B49" s="2265" t="n"/>
      <c r="C49" s="2266" t="inlineStr">
        <is>
          <t>Государственный компонент</t>
        </is>
      </c>
      <c r="D49" s="1410" t="n"/>
      <c r="E49" s="1410" t="n"/>
      <c r="F49" s="1410" t="n"/>
      <c r="G49" s="1410" t="n"/>
      <c r="H49" s="1410" t="n"/>
      <c r="I49" s="1410" t="n"/>
      <c r="J49" s="1410" t="n"/>
      <c r="K49" s="1410" t="n"/>
      <c r="L49" s="1410" t="n"/>
      <c r="M49" s="1410" t="n"/>
      <c r="N49" s="1410" t="n"/>
      <c r="O49" s="1410" t="n"/>
      <c r="P49" s="1410" t="n"/>
      <c r="Q49" s="1410" t="n"/>
      <c r="R49" s="1410" t="n"/>
      <c r="S49" s="1414" t="n"/>
      <c r="T49" s="2267" t="n"/>
      <c r="U49" s="2268">
        <f>SUM(U50:U78)</f>
        <v/>
      </c>
      <c r="V49" s="2269">
        <f>SUM(V50:V78)</f>
        <v/>
      </c>
      <c r="W49" s="2269">
        <f>SUM(W50:W78)</f>
        <v/>
      </c>
      <c r="X49" s="2270">
        <f>SUM(X50:X78)</f>
        <v/>
      </c>
      <c r="Y49" s="2271" t="n"/>
      <c r="Z49" s="2265" t="n"/>
      <c r="AA49" s="2272" t="n"/>
      <c r="AB49" s="2265" t="n"/>
      <c r="AC49" s="2273">
        <f>SUM(AC50:AD78)</f>
        <v/>
      </c>
      <c r="AD49" s="2265" t="n"/>
      <c r="AE49" s="2274">
        <f>SUM(AE50:AF78)</f>
        <v/>
      </c>
      <c r="AF49" s="2265" t="n"/>
      <c r="AG49" s="2273">
        <f>SUM(AG50:AH78)</f>
        <v/>
      </c>
      <c r="AH49" s="2265" t="n"/>
      <c r="AI49" s="2274">
        <f>SUM(AI50:AJ78)</f>
        <v/>
      </c>
      <c r="AJ49" s="2265" t="n"/>
      <c r="AK49" s="2274">
        <f>SUM(AK50:AL78)</f>
        <v/>
      </c>
      <c r="AL49" s="2265" t="n"/>
      <c r="AM49" s="2274">
        <f>SUM(AM50:AN78)</f>
        <v/>
      </c>
      <c r="AN49" s="2265" t="n"/>
      <c r="AO49" s="2274">
        <f>SUM(AO50:AP78)</f>
        <v/>
      </c>
      <c r="AP49" s="2265" t="n"/>
      <c r="AQ49" s="2274">
        <f>SUM(AQ50:AR78)</f>
        <v/>
      </c>
      <c r="AR49" s="2265" t="n"/>
      <c r="AS49" s="2275">
        <f>SUM(AS50:AS78)</f>
        <v/>
      </c>
      <c r="AT49" s="2276">
        <f>SUM(AT50:AT78)</f>
        <v/>
      </c>
      <c r="AU49" s="2277">
        <f>SUM(AU50:AU78)</f>
        <v/>
      </c>
      <c r="AV49" s="2278">
        <f>SUM(AV50:AV78)</f>
        <v/>
      </c>
      <c r="AW49" s="2276">
        <f>SUM(AW50:AW78)</f>
        <v/>
      </c>
      <c r="AX49" s="2277">
        <f>SUM(AX50:AX78)</f>
        <v/>
      </c>
      <c r="AY49" s="2270">
        <f>SUM(AY50:AY78)</f>
        <v/>
      </c>
      <c r="AZ49" s="2279">
        <f>SUM(AZ50:AZ78)</f>
        <v/>
      </c>
      <c r="BA49" s="2277">
        <f>SUM(BA50:BA78)</f>
        <v/>
      </c>
      <c r="BB49" s="2278">
        <f>SUM(BB50:BB78)</f>
        <v/>
      </c>
      <c r="BC49" s="2276">
        <f>SUM(BC50:BC78)</f>
        <v/>
      </c>
      <c r="BD49" s="2277">
        <f>SUM(BD50:BD78)</f>
        <v/>
      </c>
      <c r="BE49" s="2270">
        <f>SUM(BE50:BE78)</f>
        <v/>
      </c>
      <c r="BF49" s="2279">
        <f>SUM(BF50:BF78)</f>
        <v/>
      </c>
      <c r="BG49" s="2277">
        <f>SUM(BG50:BG78)</f>
        <v/>
      </c>
      <c r="BH49" s="2278">
        <f>SUM(BH50:BH78)</f>
        <v/>
      </c>
      <c r="BI49" s="2276">
        <f>SUM(BI50:BI78)</f>
        <v/>
      </c>
      <c r="BJ49" s="2277">
        <f>SUM(BJ50:BJ78)</f>
        <v/>
      </c>
      <c r="BK49" s="2270">
        <f>SUM(BK50:BK78)</f>
        <v/>
      </c>
      <c r="BL49" s="2279">
        <f>SUM(BL50:BL78)</f>
        <v/>
      </c>
      <c r="BM49" s="2277">
        <f>SUM(BM50:BM78)</f>
        <v/>
      </c>
      <c r="BN49" s="2270">
        <f>SUM(BN50:BN78)</f>
        <v/>
      </c>
      <c r="BO49" s="2274">
        <f>SUM(BO50:BP78)</f>
        <v/>
      </c>
      <c r="BP49" s="2265" t="n"/>
      <c r="BQ49" s="2280" t="n"/>
      <c r="BR49" s="2265" t="n"/>
      <c r="BS49" s="2" t="n"/>
      <c r="BT49" s="2" t="n"/>
      <c r="BU49" s="2" t="n"/>
    </row>
    <row r="50">
      <c r="A50" s="2281" t="inlineStr">
        <is>
          <t>1.1</t>
        </is>
      </c>
      <c r="B50" s="2198" t="n"/>
      <c r="C50" s="2282" t="inlineStr">
        <is>
          <t>Социально-гуманитарный модуль 1</t>
        </is>
      </c>
      <c r="D50" s="2283" t="n"/>
      <c r="E50" s="2283" t="n"/>
      <c r="F50" s="2283" t="n"/>
      <c r="G50" s="2283" t="n"/>
      <c r="H50" s="2283" t="n"/>
      <c r="I50" s="2283" t="n"/>
      <c r="J50" s="2283" t="n"/>
      <c r="K50" s="2283" t="n"/>
      <c r="L50" s="2283" t="n"/>
      <c r="M50" s="2283" t="n"/>
      <c r="N50" s="2283" t="n"/>
      <c r="O50" s="2283" t="n"/>
      <c r="P50" s="2283" t="n"/>
      <c r="Q50" s="2283" t="n"/>
      <c r="R50" s="2283" t="n"/>
      <c r="S50" s="2284" t="n"/>
      <c r="T50" s="2285" t="n"/>
      <c r="U50" s="2286" t="n"/>
      <c r="V50" s="2287" t="n"/>
      <c r="W50" s="2287" t="n"/>
      <c r="X50" s="2288" t="n"/>
      <c r="Y50" s="2289" t="n"/>
      <c r="Z50" s="2290" t="n"/>
      <c r="AA50" s="2288" t="n"/>
      <c r="AB50" s="2284" t="n"/>
      <c r="AC50" s="2289" t="n"/>
      <c r="AD50" s="2290" t="n"/>
      <c r="AE50" s="2291" t="n"/>
      <c r="AF50" s="2284" t="n"/>
      <c r="AG50" s="2292" t="n"/>
      <c r="AH50" s="2284" t="n"/>
      <c r="AI50" s="2293" t="n"/>
      <c r="AJ50" s="2290" t="n"/>
      <c r="AK50" s="2294" t="n"/>
      <c r="AL50" s="2295" t="n"/>
      <c r="AM50" s="2296" t="n"/>
      <c r="AN50" s="2295" t="n"/>
      <c r="AO50" s="2296" t="n"/>
      <c r="AP50" s="2295" t="n"/>
      <c r="AQ50" s="2297" t="n"/>
      <c r="AR50" s="2284" t="n"/>
      <c r="AS50" s="2289" t="n"/>
      <c r="AT50" s="2298" t="n"/>
      <c r="AU50" s="2296" t="n"/>
      <c r="AV50" s="2293" t="n"/>
      <c r="AW50" s="2298" t="n"/>
      <c r="AX50" s="2296" t="n"/>
      <c r="AY50" s="2288" t="n"/>
      <c r="AZ50" s="2299" t="n"/>
      <c r="BA50" s="2296" t="n"/>
      <c r="BB50" s="2293" t="n"/>
      <c r="BC50" s="2298" t="n"/>
      <c r="BD50" s="2296" t="n"/>
      <c r="BE50" s="2288" t="n"/>
      <c r="BF50" s="2299" t="n"/>
      <c r="BG50" s="2296" t="n"/>
      <c r="BH50" s="2293" t="n"/>
      <c r="BI50" s="2298" t="n"/>
      <c r="BJ50" s="2296" t="n"/>
      <c r="BK50" s="2288" t="n"/>
      <c r="BL50" s="2299" t="n"/>
      <c r="BM50" s="2296" t="n"/>
      <c r="BN50" s="2288" t="n"/>
      <c r="BO50" s="2292" t="n"/>
      <c r="BP50" s="2284" t="n"/>
      <c r="BQ50" s="2300" t="n"/>
      <c r="BR50" s="2284" t="n"/>
      <c r="BS50" s="2" t="n"/>
      <c r="BT50" s="2" t="n"/>
      <c r="BU50" s="2" t="n"/>
    </row>
    <row r="51">
      <c r="A51" s="2301" t="inlineStr">
        <is>
          <t>1.1.1</t>
        </is>
      </c>
      <c r="B51" s="2302" t="n"/>
      <c r="C51" s="2303" t="inlineStr">
        <is>
          <t>История белорусской государственности</t>
        </is>
      </c>
      <c r="D51" s="2304" t="n"/>
      <c r="E51" s="2304" t="n"/>
      <c r="F51" s="2304" t="n"/>
      <c r="G51" s="2304" t="n"/>
      <c r="H51" s="2304" t="n"/>
      <c r="I51" s="2304" t="n"/>
      <c r="J51" s="2304" t="n"/>
      <c r="K51" s="2304" t="n"/>
      <c r="L51" s="2304" t="n"/>
      <c r="M51" s="2304" t="n"/>
      <c r="N51" s="2304" t="n"/>
      <c r="O51" s="2304" t="n"/>
      <c r="P51" s="2304" t="n"/>
      <c r="Q51" s="2304" t="n"/>
      <c r="R51" s="2304" t="n"/>
      <c r="S51" s="2305" t="n"/>
      <c r="T51" s="2306" t="n"/>
      <c r="U51" s="2307" t="n"/>
      <c r="V51" s="2308" t="n"/>
      <c r="W51" s="2308" t="n"/>
      <c r="X51" s="2309" t="n"/>
      <c r="Y51" s="2310" t="n">
        <v>3</v>
      </c>
      <c r="Z51" s="2302" t="n"/>
      <c r="AA51" s="2309" t="n"/>
      <c r="AB51" s="2311" t="n"/>
      <c r="AC51" s="2310" t="n">
        <v>108</v>
      </c>
      <c r="AD51" s="2302" t="n"/>
      <c r="AE51" s="2312" t="n">
        <v>54</v>
      </c>
      <c r="AF51" s="2311" t="n"/>
      <c r="AG51" s="2313">
        <f>AC51-W51</f>
        <v/>
      </c>
      <c r="AH51" s="2311" t="n"/>
      <c r="AI51" s="2314">
        <f>AS51+AU51+AX51+BA51+BD51+BG51+BJ51+BM51</f>
        <v/>
      </c>
      <c r="AJ51" s="2302" t="n"/>
      <c r="AK51" s="2315" t="n">
        <v>8</v>
      </c>
      <c r="AL51" s="2316" t="n"/>
      <c r="AM51" s="2317" t="n"/>
      <c r="AN51" s="2316" t="n"/>
      <c r="AO51" s="2317" t="n"/>
      <c r="AP51" s="2316" t="n"/>
      <c r="AQ51" s="2318" t="n">
        <v>4</v>
      </c>
      <c r="AR51" s="2311" t="n"/>
      <c r="AS51" s="2319" t="n"/>
      <c r="AT51" s="2320" t="n"/>
      <c r="AU51" s="2321" t="n"/>
      <c r="AV51" s="2322" t="n"/>
      <c r="AW51" s="2320" t="n"/>
      <c r="AX51" s="2321" t="n">
        <v>2</v>
      </c>
      <c r="AY51" s="2323" t="n"/>
      <c r="AZ51" s="2324" t="n">
        <v>108</v>
      </c>
      <c r="BA51" s="2321" t="n">
        <v>10</v>
      </c>
      <c r="BB51" s="2321" t="n">
        <v>3</v>
      </c>
      <c r="BC51" s="2320" t="n"/>
      <c r="BD51" s="2321" t="n"/>
      <c r="BE51" s="2323" t="n"/>
      <c r="BF51" s="2325" t="n"/>
      <c r="BG51" s="2317" t="n"/>
      <c r="BH51" s="2314" t="n"/>
      <c r="BI51" s="2326" t="n"/>
      <c r="BJ51" s="2317" t="n"/>
      <c r="BK51" s="2309" t="n"/>
      <c r="BL51" s="2325" t="n"/>
      <c r="BM51" s="2317" t="n"/>
      <c r="BN51" s="2309" t="n"/>
      <c r="BO51" s="2313">
        <f>X51+AV51+AY51+BB51+BE51+BH51+BK51+BN51</f>
        <v/>
      </c>
      <c r="BP51" s="2311" t="n"/>
      <c r="BQ51" s="2327" t="inlineStr">
        <is>
          <t>ИБиП</t>
        </is>
      </c>
      <c r="BR51" s="2311" t="n"/>
      <c r="BS51" s="2">
        <f>(AE51-U51)*0.22</f>
        <v/>
      </c>
      <c r="BT51" s="2" t="n"/>
      <c r="BU51" s="2" t="n"/>
    </row>
    <row r="52">
      <c r="A52" s="2328" t="inlineStr">
        <is>
          <t>1.1.2</t>
        </is>
      </c>
      <c r="B52" s="2329" t="n"/>
      <c r="C52" s="2303" t="inlineStr">
        <is>
          <t>Философия</t>
        </is>
      </c>
      <c r="D52" s="2304" t="n"/>
      <c r="E52" s="2304" t="n"/>
      <c r="F52" s="2304" t="n"/>
      <c r="G52" s="2304" t="n"/>
      <c r="H52" s="2304" t="n"/>
      <c r="I52" s="2304" t="n"/>
      <c r="J52" s="2304" t="n"/>
      <c r="K52" s="2304" t="n"/>
      <c r="L52" s="2304" t="n"/>
      <c r="M52" s="2304" t="n"/>
      <c r="N52" s="2304" t="n"/>
      <c r="O52" s="2304" t="n"/>
      <c r="P52" s="2304" t="n"/>
      <c r="Q52" s="2304" t="n"/>
      <c r="R52" s="2304" t="n"/>
      <c r="S52" s="2305" t="n"/>
      <c r="T52" s="2306" t="n"/>
      <c r="U52" s="2330" t="n"/>
      <c r="V52" s="2331" t="n"/>
      <c r="W52" s="2331" t="n"/>
      <c r="X52" s="2332" t="n"/>
      <c r="Y52" s="2333" t="n">
        <v>5</v>
      </c>
      <c r="Z52" s="2329" t="n"/>
      <c r="AA52" s="2332" t="n"/>
      <c r="AB52" s="2305" t="n"/>
      <c r="AC52" s="2310" t="n">
        <v>108</v>
      </c>
      <c r="AD52" s="2302" t="n"/>
      <c r="AE52" s="2312" t="n">
        <v>54</v>
      </c>
      <c r="AF52" s="2311" t="n"/>
      <c r="AG52" s="2313">
        <f>AC52-W52</f>
        <v/>
      </c>
      <c r="AH52" s="2311" t="n"/>
      <c r="AI52" s="2314">
        <f>AS52+AU52+AX52+BA52+BD52+BG52+BJ52+BM52</f>
        <v/>
      </c>
      <c r="AJ52" s="2302" t="n"/>
      <c r="AK52" s="2334" t="n">
        <v>8</v>
      </c>
      <c r="AL52" s="2335" t="n"/>
      <c r="AM52" s="2336" t="n"/>
      <c r="AN52" s="2335" t="n"/>
      <c r="AO52" s="2336" t="n"/>
      <c r="AP52" s="2335" t="n"/>
      <c r="AQ52" s="2337" t="n">
        <v>4</v>
      </c>
      <c r="AR52" s="2305" t="n"/>
      <c r="AS52" s="2338" t="n"/>
      <c r="AT52" s="2320" t="n"/>
      <c r="AU52" s="2321" t="n"/>
      <c r="AV52" s="2322" t="n"/>
      <c r="AW52" s="2320" t="n"/>
      <c r="AX52" s="2321" t="n"/>
      <c r="AY52" s="2323" t="n"/>
      <c r="AZ52" s="2324" t="n"/>
      <c r="BA52" s="2321" t="n"/>
      <c r="BB52" s="2321" t="n"/>
      <c r="BC52" s="2320" t="n"/>
      <c r="BD52" s="2321" t="n">
        <v>4</v>
      </c>
      <c r="BE52" s="2323" t="n"/>
      <c r="BF52" s="2325" t="n">
        <v>108</v>
      </c>
      <c r="BG52" s="2317" t="n">
        <v>8</v>
      </c>
      <c r="BH52" s="2314" t="n">
        <v>3</v>
      </c>
      <c r="BI52" s="2326" t="n"/>
      <c r="BJ52" s="2317" t="n"/>
      <c r="BK52" s="2309" t="n"/>
      <c r="BL52" s="2325" t="n"/>
      <c r="BM52" s="2317" t="n"/>
      <c r="BN52" s="2309" t="n"/>
      <c r="BO52" s="2313">
        <f>X52+AV52+AY52+BB52+BE52+BH52+BK52+BN52</f>
        <v/>
      </c>
      <c r="BP52" s="2311" t="n"/>
      <c r="BQ52" s="2327" t="inlineStr">
        <is>
          <t>ФиП</t>
        </is>
      </c>
      <c r="BR52" s="2311" t="n"/>
      <c r="BS52" s="2">
        <f>(AE52-U52)*0.22</f>
        <v/>
      </c>
      <c r="BT52" s="2" t="n"/>
      <c r="BU52" s="2" t="n"/>
    </row>
    <row r="53">
      <c r="A53" s="2339" t="inlineStr">
        <is>
          <t>1.2</t>
        </is>
      </c>
      <c r="B53" s="2302" t="n"/>
      <c r="C53" s="2340" t="inlineStr">
        <is>
          <t>Иностранный язык / Иностранный язык для делового общения</t>
        </is>
      </c>
      <c r="D53" s="2304" t="n"/>
      <c r="E53" s="2304" t="n"/>
      <c r="F53" s="2304" t="n"/>
      <c r="G53" s="2304" t="n"/>
      <c r="H53" s="2304" t="n"/>
      <c r="I53" s="2304" t="n"/>
      <c r="J53" s="2304" t="n"/>
      <c r="K53" s="2304" t="n"/>
      <c r="L53" s="2304" t="n"/>
      <c r="M53" s="2304" t="n"/>
      <c r="N53" s="2304" t="n"/>
      <c r="O53" s="2304" t="n"/>
      <c r="P53" s="2304" t="n"/>
      <c r="Q53" s="2304" t="n"/>
      <c r="R53" s="2304" t="n"/>
      <c r="S53" s="2305" t="n"/>
      <c r="T53" s="2341" t="inlineStr">
        <is>
          <t>2085/2024</t>
        </is>
      </c>
      <c r="U53" s="2342" t="n">
        <v>78</v>
      </c>
      <c r="V53" s="2343" t="n"/>
      <c r="W53" s="2343" t="n">
        <v>140</v>
      </c>
      <c r="X53" s="2344" t="n">
        <v>4</v>
      </c>
      <c r="Y53" s="2345" t="n">
        <v>3</v>
      </c>
      <c r="Z53" s="2302" t="n"/>
      <c r="AA53" s="2346" t="n">
        <v>1</v>
      </c>
      <c r="AB53" s="2344" t="n">
        <v>2</v>
      </c>
      <c r="AC53" s="2345" t="n">
        <v>324</v>
      </c>
      <c r="AD53" s="2302" t="n"/>
      <c r="AE53" s="2347" t="n">
        <v>180</v>
      </c>
      <c r="AF53" s="2311" t="n"/>
      <c r="AG53" s="2348">
        <f>AC53-W53</f>
        <v/>
      </c>
      <c r="AH53" s="2311" t="n"/>
      <c r="AI53" s="2349">
        <f>AS53+AU53+AX53+BA53+BD53+BG53+BJ53+BM53</f>
        <v/>
      </c>
      <c r="AJ53" s="2302" t="n"/>
      <c r="AK53" s="2350" t="n"/>
      <c r="AL53" s="2316" t="n"/>
      <c r="AM53" s="2351" t="n"/>
      <c r="AN53" s="2316" t="n"/>
      <c r="AO53" s="2351" t="n">
        <v>22</v>
      </c>
      <c r="AP53" s="2316" t="n"/>
      <c r="AQ53" s="2352" t="n"/>
      <c r="AR53" s="2311" t="n"/>
      <c r="AS53" s="2345" t="n">
        <v>6</v>
      </c>
      <c r="AT53" s="2353" t="n">
        <v>36</v>
      </c>
      <c r="AU53" s="2351" t="n">
        <v>6</v>
      </c>
      <c r="AV53" s="2349" t="n">
        <v>1</v>
      </c>
      <c r="AW53" s="2353" t="n">
        <v>74</v>
      </c>
      <c r="AX53" s="2351" t="n">
        <v>6</v>
      </c>
      <c r="AY53" s="2344" t="n">
        <v>2</v>
      </c>
      <c r="AZ53" s="2354" t="n">
        <v>74</v>
      </c>
      <c r="BA53" s="2351" t="n">
        <v>4</v>
      </c>
      <c r="BB53" s="2355" t="n">
        <v>2</v>
      </c>
      <c r="BC53" s="2353" t="n"/>
      <c r="BD53" s="2351" t="n"/>
      <c r="BE53" s="2344" t="n"/>
      <c r="BF53" s="2354" t="n"/>
      <c r="BG53" s="2351" t="n"/>
      <c r="BH53" s="2349" t="n"/>
      <c r="BI53" s="2353" t="n"/>
      <c r="BJ53" s="2351" t="n"/>
      <c r="BK53" s="2344" t="n"/>
      <c r="BL53" s="2354" t="n"/>
      <c r="BM53" s="2351" t="n"/>
      <c r="BN53" s="2344" t="n"/>
      <c r="BO53" s="2348">
        <f>X53+AV53+AY53+BB53+BE53+BH53+BK53+BN53</f>
        <v/>
      </c>
      <c r="BP53" s="2311" t="n"/>
      <c r="BQ53" s="2356" t="inlineStr">
        <is>
          <t>МКиТП</t>
        </is>
      </c>
      <c r="BR53" s="2311" t="n"/>
      <c r="BS53" s="2">
        <f>(AE53-U53)*0.22</f>
        <v/>
      </c>
      <c r="BT53" s="2" t="n"/>
      <c r="BU53" s="2" t="n"/>
    </row>
    <row r="54">
      <c r="A54" s="2357" t="inlineStr">
        <is>
          <t>1.3</t>
        </is>
      </c>
      <c r="B54" s="2329" t="n"/>
      <c r="C54" s="2340" t="inlineStr">
        <is>
          <t>Информационные технологии / Информационные технологии</t>
        </is>
      </c>
      <c r="D54" s="2304" t="n"/>
      <c r="E54" s="2304" t="n"/>
      <c r="F54" s="2304" t="n"/>
      <c r="G54" s="2304" t="n"/>
      <c r="H54" s="2304" t="n"/>
      <c r="I54" s="2304" t="n"/>
      <c r="J54" s="2304" t="n"/>
      <c r="K54" s="2304" t="n"/>
      <c r="L54" s="2304" t="n"/>
      <c r="M54" s="2304" t="n"/>
      <c r="N54" s="2304" t="n"/>
      <c r="O54" s="2304" t="n"/>
      <c r="P54" s="2304" t="n"/>
      <c r="Q54" s="2304" t="n"/>
      <c r="R54" s="2304" t="n"/>
      <c r="S54" s="2305" t="n"/>
      <c r="T54" s="2341" t="inlineStr">
        <is>
          <t>2072/2024</t>
        </is>
      </c>
      <c r="U54" s="2358" t="n">
        <v>60</v>
      </c>
      <c r="V54" s="2359" t="n"/>
      <c r="W54" s="2343" t="n">
        <v>120</v>
      </c>
      <c r="X54" s="2360" t="n">
        <v>3</v>
      </c>
      <c r="Y54" s="2361" t="n">
        <v>2</v>
      </c>
      <c r="Z54" s="2329" t="n"/>
      <c r="AA54" s="2362" t="n">
        <v>1</v>
      </c>
      <c r="AB54" s="2363" t="inlineStr">
        <is>
          <t>д</t>
        </is>
      </c>
      <c r="AC54" s="2361" t="n">
        <v>288</v>
      </c>
      <c r="AD54" s="2329" t="n"/>
      <c r="AE54" s="2364" t="n">
        <v>144</v>
      </c>
      <c r="AF54" s="2305" t="n"/>
      <c r="AG54" s="2348">
        <f>AC54-W54</f>
        <v/>
      </c>
      <c r="AH54" s="2311" t="n"/>
      <c r="AI54" s="2349">
        <f>AS54+AU54+AX54+BA54+BD54+BG54+BJ54+BM54</f>
        <v/>
      </c>
      <c r="AJ54" s="2302" t="n"/>
      <c r="AK54" s="2365" t="n">
        <v>6</v>
      </c>
      <c r="AL54" s="2335" t="n"/>
      <c r="AM54" s="2366" t="n">
        <v>12</v>
      </c>
      <c r="AN54" s="2335" t="n"/>
      <c r="AO54" s="2366" t="n"/>
      <c r="AP54" s="2335" t="n"/>
      <c r="AQ54" s="2367" t="n"/>
      <c r="AR54" s="2305" t="n"/>
      <c r="AS54" s="2361" t="n">
        <v>4</v>
      </c>
      <c r="AT54" s="2353" t="n">
        <v>98</v>
      </c>
      <c r="AU54" s="2351" t="n">
        <v>8</v>
      </c>
      <c r="AV54" s="2349" t="n">
        <v>3</v>
      </c>
      <c r="AW54" s="2353" t="n">
        <v>70</v>
      </c>
      <c r="AX54" s="2351" t="n">
        <v>6</v>
      </c>
      <c r="AY54" s="2344" t="n">
        <v>2</v>
      </c>
      <c r="AZ54" s="2354" t="n"/>
      <c r="BA54" s="2351" t="n"/>
      <c r="BB54" s="2349" t="n"/>
      <c r="BC54" s="2353" t="n"/>
      <c r="BD54" s="2351" t="n"/>
      <c r="BE54" s="2344" t="n"/>
      <c r="BF54" s="2354" t="n"/>
      <c r="BG54" s="2351" t="n"/>
      <c r="BH54" s="2349" t="n"/>
      <c r="BI54" s="2353" t="n"/>
      <c r="BJ54" s="2351" t="n"/>
      <c r="BK54" s="2344" t="n"/>
      <c r="BL54" s="2354" t="n"/>
      <c r="BM54" s="2351" t="n"/>
      <c r="BN54" s="2344" t="n"/>
      <c r="BO54" s="2348">
        <f>X54+AV54+AY54+BB54+BE54+BH54+BK54+BN54</f>
        <v/>
      </c>
      <c r="BP54" s="2311" t="n"/>
      <c r="BQ54" s="2356" t="inlineStr">
        <is>
          <t>ИиВД</t>
        </is>
      </c>
      <c r="BR54" s="2311" t="n"/>
      <c r="BS54" s="2">
        <f>(AE54-U54)*0.22</f>
        <v/>
      </c>
      <c r="BT54" s="2" t="n"/>
      <c r="BU54" s="2" t="n"/>
    </row>
    <row r="55">
      <c r="A55" s="2368" t="inlineStr">
        <is>
          <t>1.4</t>
        </is>
      </c>
      <c r="B55" s="2302" t="n"/>
      <c r="C55" s="2369" t="inlineStr">
        <is>
          <t>Математический модуль</t>
        </is>
      </c>
      <c r="D55" s="2304" t="n"/>
      <c r="E55" s="2304" t="n"/>
      <c r="F55" s="2304" t="n"/>
      <c r="G55" s="2304" t="n"/>
      <c r="H55" s="2304" t="n"/>
      <c r="I55" s="2304" t="n"/>
      <c r="J55" s="2304" t="n"/>
      <c r="K55" s="2304" t="n"/>
      <c r="L55" s="2304" t="n"/>
      <c r="M55" s="2304" t="n"/>
      <c r="N55" s="2304" t="n"/>
      <c r="O55" s="2304" t="n"/>
      <c r="P55" s="2304" t="n"/>
      <c r="Q55" s="2304" t="n"/>
      <c r="R55" s="2304" t="n"/>
      <c r="S55" s="2305" t="n"/>
      <c r="T55" s="2370" t="n"/>
      <c r="U55" s="2371" t="n"/>
      <c r="V55" s="2372" t="n"/>
      <c r="W55" s="2372" t="n"/>
      <c r="X55" s="2373" t="n"/>
      <c r="Y55" s="2374" t="n"/>
      <c r="Z55" s="2302" t="n"/>
      <c r="AA55" s="2375" t="n"/>
      <c r="AB55" s="2311" t="n"/>
      <c r="AC55" s="2374" t="n"/>
      <c r="AD55" s="2302" t="n"/>
      <c r="AE55" s="2376" t="n"/>
      <c r="AF55" s="2311" t="n"/>
      <c r="AG55" s="2377" t="n"/>
      <c r="AH55" s="2311" t="n"/>
      <c r="AI55" s="2378" t="n"/>
      <c r="AJ55" s="2302" t="n"/>
      <c r="AK55" s="2379" t="n"/>
      <c r="AL55" s="2316" t="n"/>
      <c r="AM55" s="2380" t="n"/>
      <c r="AN55" s="2316" t="n"/>
      <c r="AO55" s="2380" t="n"/>
      <c r="AP55" s="2316" t="n"/>
      <c r="AQ55" s="2381" t="n"/>
      <c r="AR55" s="2311" t="n"/>
      <c r="AS55" s="2374" t="n"/>
      <c r="AT55" s="2382" t="n"/>
      <c r="AU55" s="2380" t="n"/>
      <c r="AV55" s="2383" t="n"/>
      <c r="AW55" s="2382" t="n"/>
      <c r="AX55" s="2380" t="n"/>
      <c r="AY55" s="2375" t="n"/>
      <c r="AZ55" s="2384" t="n"/>
      <c r="BA55" s="2380" t="n"/>
      <c r="BB55" s="2383" t="n"/>
      <c r="BC55" s="2382" t="n"/>
      <c r="BD55" s="2380" t="n"/>
      <c r="BE55" s="2375" t="n"/>
      <c r="BF55" s="2384" t="n"/>
      <c r="BG55" s="2380" t="n"/>
      <c r="BH55" s="2383" t="n"/>
      <c r="BI55" s="2382" t="n"/>
      <c r="BJ55" s="2380" t="n"/>
      <c r="BK55" s="2375" t="n"/>
      <c r="BL55" s="2384" t="n"/>
      <c r="BM55" s="2380" t="n"/>
      <c r="BN55" s="2375" t="n"/>
      <c r="BO55" s="2377" t="n"/>
      <c r="BP55" s="2311" t="n"/>
      <c r="BQ55" s="2385" t="n"/>
      <c r="BR55" s="2311" t="n"/>
      <c r="BS55" s="2386">
        <f>(AE55-U55)*0.22</f>
        <v/>
      </c>
      <c r="BT55" s="2" t="n"/>
      <c r="BU55" s="2" t="n"/>
    </row>
    <row r="56">
      <c r="A56" s="2387" t="inlineStr">
        <is>
          <t>1.4.1</t>
        </is>
      </c>
      <c r="B56" s="2329" t="n"/>
      <c r="C56" s="2388" t="inlineStr">
        <is>
          <t>Высшая математика</t>
        </is>
      </c>
      <c r="D56" s="2304" t="n"/>
      <c r="E56" s="2304" t="n"/>
      <c r="F56" s="2304" t="n"/>
      <c r="G56" s="2304" t="n"/>
      <c r="H56" s="2304" t="n"/>
      <c r="I56" s="2304" t="n"/>
      <c r="J56" s="2304" t="n"/>
      <c r="K56" s="2304" t="n"/>
      <c r="L56" s="2304" t="n"/>
      <c r="M56" s="2304" t="n"/>
      <c r="N56" s="2304" t="n"/>
      <c r="O56" s="2304" t="n"/>
      <c r="P56" s="2304" t="n"/>
      <c r="Q56" s="2304" t="n"/>
      <c r="R56" s="2304" t="n"/>
      <c r="S56" s="2305" t="n"/>
      <c r="T56" s="292" t="inlineStr">
        <is>
          <t>2006/2023</t>
        </is>
      </c>
      <c r="U56" s="2358" t="n"/>
      <c r="V56" s="2359" t="n"/>
      <c r="W56" s="2343" t="n"/>
      <c r="X56" s="2360" t="n"/>
      <c r="Y56" s="2358" t="n">
        <v>1</v>
      </c>
      <c r="Z56" s="2389" t="n">
        <v>2</v>
      </c>
      <c r="AA56" s="2360" t="n"/>
      <c r="AB56" s="2305" t="n"/>
      <c r="AC56" s="2361" t="n">
        <v>216</v>
      </c>
      <c r="AD56" s="2329" t="n"/>
      <c r="AE56" s="2364" t="n">
        <v>144</v>
      </c>
      <c r="AF56" s="2305" t="n"/>
      <c r="AG56" s="2348">
        <f>AC56-W56</f>
        <v/>
      </c>
      <c r="AH56" s="2311" t="n"/>
      <c r="AI56" s="2349">
        <f>AS56+AU56+AX56+BA56+BD56+BG56+BJ56+BM56</f>
        <v/>
      </c>
      <c r="AJ56" s="2302" t="n"/>
      <c r="AK56" s="2365" t="n">
        <v>18</v>
      </c>
      <c r="AL56" s="2335" t="n"/>
      <c r="AM56" s="2366" t="n"/>
      <c r="AN56" s="2335" t="n"/>
      <c r="AO56" s="2366" t="n">
        <v>18</v>
      </c>
      <c r="AP56" s="2335" t="n"/>
      <c r="AQ56" s="2367" t="n"/>
      <c r="AR56" s="2305" t="n"/>
      <c r="AS56" s="2361" t="n">
        <v>12</v>
      </c>
      <c r="AT56" s="2353" t="n">
        <v>108</v>
      </c>
      <c r="AU56" s="2351" t="n">
        <v>12</v>
      </c>
      <c r="AV56" s="2349" t="n">
        <v>3</v>
      </c>
      <c r="AW56" s="2353" t="n">
        <v>108</v>
      </c>
      <c r="AX56" s="2351" t="n">
        <v>12</v>
      </c>
      <c r="AY56" s="2344" t="n">
        <v>3</v>
      </c>
      <c r="AZ56" s="2354" t="n"/>
      <c r="BA56" s="2351" t="n"/>
      <c r="BB56" s="2349" t="n"/>
      <c r="BC56" s="2353" t="n"/>
      <c r="BD56" s="2351" t="n"/>
      <c r="BE56" s="2344" t="n"/>
      <c r="BF56" s="2354" t="n"/>
      <c r="BG56" s="2351" t="n"/>
      <c r="BH56" s="2349" t="n"/>
      <c r="BI56" s="2353" t="n"/>
      <c r="BJ56" s="2351" t="n"/>
      <c r="BK56" s="2344" t="n"/>
      <c r="BL56" s="2354" t="n"/>
      <c r="BM56" s="2351" t="n"/>
      <c r="BN56" s="2344" t="n"/>
      <c r="BO56" s="2348">
        <f>X56+AV56+AY56+BB56+BE56+BH56+BK56+BN56</f>
        <v/>
      </c>
      <c r="BP56" s="2311" t="n"/>
      <c r="BQ56" s="2356" t="inlineStr">
        <is>
          <t>ВМ</t>
        </is>
      </c>
      <c r="BR56" s="2311" t="n"/>
      <c r="BS56" s="2">
        <f>(AE56-U56)*0.22</f>
        <v/>
      </c>
      <c r="BT56" s="2" t="n"/>
      <c r="BU56" s="2" t="n"/>
    </row>
    <row r="57">
      <c r="A57" s="2390" t="inlineStr">
        <is>
          <t>1.4.2</t>
        </is>
      </c>
      <c r="B57" s="2302" t="n"/>
      <c r="C57" s="2388" t="inlineStr">
        <is>
          <t>Теория вероятностей</t>
        </is>
      </c>
      <c r="D57" s="2304" t="n"/>
      <c r="E57" s="2304" t="n"/>
      <c r="F57" s="2304" t="n"/>
      <c r="G57" s="2304" t="n"/>
      <c r="H57" s="2304" t="n"/>
      <c r="I57" s="2304" t="n"/>
      <c r="J57" s="2304" t="n"/>
      <c r="K57" s="2304" t="n"/>
      <c r="L57" s="2304" t="n"/>
      <c r="M57" s="2304" t="n"/>
      <c r="N57" s="2304" t="n"/>
      <c r="O57" s="2304" t="n"/>
      <c r="P57" s="2304" t="n"/>
      <c r="Q57" s="2304" t="n"/>
      <c r="R57" s="2304" t="n"/>
      <c r="S57" s="2305" t="n"/>
      <c r="T57" s="438" t="inlineStr">
        <is>
          <t>2005/2023</t>
        </is>
      </c>
      <c r="U57" s="2342" t="n"/>
      <c r="V57" s="2343" t="n"/>
      <c r="W57" s="2343" t="n"/>
      <c r="X57" s="2344" t="n"/>
      <c r="Y57" s="2345" t="n">
        <v>3</v>
      </c>
      <c r="Z57" s="2302" t="n"/>
      <c r="AA57" s="2344" t="n"/>
      <c r="AB57" s="2311" t="n"/>
      <c r="AC57" s="2345" t="n">
        <v>108</v>
      </c>
      <c r="AD57" s="2302" t="n"/>
      <c r="AE57" s="2347" t="n">
        <v>72</v>
      </c>
      <c r="AF57" s="2311" t="n"/>
      <c r="AG57" s="2348">
        <f>AC57-W57</f>
        <v/>
      </c>
      <c r="AH57" s="2311" t="n"/>
      <c r="AI57" s="2349">
        <f>AS57+AU57+AX57+BA57+BD57+BG57+BJ57+BM57</f>
        <v/>
      </c>
      <c r="AJ57" s="2302" t="n"/>
      <c r="AK57" s="2350" t="n">
        <v>10</v>
      </c>
      <c r="AL57" s="2316" t="n"/>
      <c r="AM57" s="2351" t="n"/>
      <c r="AN57" s="2316" t="n"/>
      <c r="AO57" s="2351" t="n">
        <v>10</v>
      </c>
      <c r="AP57" s="2316" t="n"/>
      <c r="AQ57" s="2352" t="n"/>
      <c r="AR57" s="2311" t="n"/>
      <c r="AS57" s="2345" t="n"/>
      <c r="AT57" s="2353" t="n"/>
      <c r="AU57" s="2351" t="n"/>
      <c r="AV57" s="2349" t="n"/>
      <c r="AW57" s="2353" t="n"/>
      <c r="AX57" s="2351" t="n">
        <v>4</v>
      </c>
      <c r="AY57" s="2344" t="n"/>
      <c r="AZ57" s="2354" t="n">
        <v>108</v>
      </c>
      <c r="BA57" s="2351" t="n">
        <v>16</v>
      </c>
      <c r="BB57" s="2349" t="n">
        <v>3</v>
      </c>
      <c r="BC57" s="2353" t="n"/>
      <c r="BD57" s="2351" t="n"/>
      <c r="BE57" s="2344" t="n"/>
      <c r="BF57" s="2354" t="n"/>
      <c r="BG57" s="2351" t="n"/>
      <c r="BH57" s="2349" t="n"/>
      <c r="BI57" s="2353" t="n"/>
      <c r="BJ57" s="2351" t="n"/>
      <c r="BK57" s="2344" t="n"/>
      <c r="BL57" s="2354" t="n"/>
      <c r="BM57" s="2351" t="n"/>
      <c r="BN57" s="2344" t="n"/>
      <c r="BO57" s="2348">
        <f>X57+AV57+AY57+BB57+BE57+BH57+BK57+BN57</f>
        <v/>
      </c>
      <c r="BP57" s="2311" t="n"/>
      <c r="BQ57" s="2356" t="inlineStr">
        <is>
          <t>ВМ</t>
        </is>
      </c>
      <c r="BR57" s="2311" t="n"/>
      <c r="BS57" s="2">
        <f>(AE57-U57)*0.22</f>
        <v/>
      </c>
      <c r="BT57" s="2" t="n"/>
      <c r="BU57" s="2" t="n"/>
    </row>
    <row r="58">
      <c r="A58" s="2391" t="inlineStr">
        <is>
          <t>1.5</t>
        </is>
      </c>
      <c r="B58" s="2329" t="n"/>
      <c r="C58" s="2369" t="inlineStr">
        <is>
          <t>Модуль "Статистика и эконометрика"</t>
        </is>
      </c>
      <c r="D58" s="2304" t="n"/>
      <c r="E58" s="2304" t="n"/>
      <c r="F58" s="2304" t="n"/>
      <c r="G58" s="2304" t="n"/>
      <c r="H58" s="2304" t="n"/>
      <c r="I58" s="2304" t="n"/>
      <c r="J58" s="2304" t="n"/>
      <c r="K58" s="2304" t="n"/>
      <c r="L58" s="2304" t="n"/>
      <c r="M58" s="2304" t="n"/>
      <c r="N58" s="2304" t="n"/>
      <c r="O58" s="2304" t="n"/>
      <c r="P58" s="2304" t="n"/>
      <c r="Q58" s="2304" t="n"/>
      <c r="R58" s="2304" t="n"/>
      <c r="S58" s="2305" t="n"/>
      <c r="T58" s="2370" t="n"/>
      <c r="U58" s="2392" t="n"/>
      <c r="V58" s="2393" t="n"/>
      <c r="W58" s="2372" t="n"/>
      <c r="X58" s="2394" t="n"/>
      <c r="Y58" s="2395" t="n"/>
      <c r="Z58" s="2329" t="n"/>
      <c r="AA58" s="2396" t="n"/>
      <c r="AB58" s="2305" t="n"/>
      <c r="AC58" s="2395" t="n"/>
      <c r="AD58" s="2329" t="n"/>
      <c r="AE58" s="2397" t="n"/>
      <c r="AF58" s="2305" t="n"/>
      <c r="AG58" s="2377" t="n"/>
      <c r="AH58" s="2311" t="n"/>
      <c r="AI58" s="2378" t="n"/>
      <c r="AJ58" s="2302" t="n"/>
      <c r="AK58" s="2398" t="n"/>
      <c r="AL58" s="2335" t="n"/>
      <c r="AM58" s="2399" t="n"/>
      <c r="AN58" s="2335" t="n"/>
      <c r="AO58" s="2399" t="n"/>
      <c r="AP58" s="2335" t="n"/>
      <c r="AQ58" s="2400" t="n"/>
      <c r="AR58" s="2305" t="n"/>
      <c r="AS58" s="2395" t="n"/>
      <c r="AT58" s="2382" t="n"/>
      <c r="AU58" s="2380" t="n"/>
      <c r="AV58" s="2383" t="n"/>
      <c r="AW58" s="2382" t="n"/>
      <c r="AX58" s="2380" t="n"/>
      <c r="AY58" s="2375" t="n"/>
      <c r="AZ58" s="2384" t="n"/>
      <c r="BA58" s="2380" t="n"/>
      <c r="BB58" s="2383" t="n"/>
      <c r="BC58" s="2382" t="n"/>
      <c r="BD58" s="2380" t="n"/>
      <c r="BE58" s="2375" t="n"/>
      <c r="BF58" s="2384" t="n"/>
      <c r="BG58" s="2380" t="n"/>
      <c r="BH58" s="2383" t="n"/>
      <c r="BI58" s="2382" t="n"/>
      <c r="BJ58" s="2380" t="n"/>
      <c r="BK58" s="2375" t="n"/>
      <c r="BL58" s="2384" t="n"/>
      <c r="BM58" s="2380" t="n"/>
      <c r="BN58" s="2375" t="n"/>
      <c r="BO58" s="2377" t="n"/>
      <c r="BP58" s="2311" t="n"/>
      <c r="BQ58" s="2385" t="n"/>
      <c r="BR58" s="2311" t="n"/>
      <c r="BS58" s="2386">
        <f>(AE58-U58)*0.22</f>
        <v/>
      </c>
      <c r="BT58" s="2" t="n"/>
      <c r="BU58" s="2" t="n"/>
    </row>
    <row r="59">
      <c r="A59" s="2401" t="inlineStr">
        <is>
          <t>1.5.1</t>
        </is>
      </c>
      <c r="B59" s="2302" t="n"/>
      <c r="C59" s="2402" t="inlineStr">
        <is>
          <t>Статистика / Статистика</t>
        </is>
      </c>
      <c r="D59" s="2304" t="n"/>
      <c r="E59" s="2304" t="n"/>
      <c r="F59" s="2304" t="n"/>
      <c r="G59" s="2304" t="n"/>
      <c r="H59" s="2304" t="n"/>
      <c r="I59" s="2304" t="n"/>
      <c r="J59" s="2304" t="n"/>
      <c r="K59" s="2304" t="n"/>
      <c r="L59" s="2304" t="n"/>
      <c r="M59" s="2304" t="n"/>
      <c r="N59" s="2304" t="n"/>
      <c r="O59" s="2304" t="n"/>
      <c r="P59" s="2304" t="n"/>
      <c r="Q59" s="2304" t="n"/>
      <c r="R59" s="2304" t="n"/>
      <c r="S59" s="2305" t="n"/>
      <c r="T59" s="2403" t="n"/>
      <c r="U59" s="2404" t="n">
        <v>22</v>
      </c>
      <c r="V59" s="2405" t="n"/>
      <c r="W59" s="2405" t="n">
        <v>34</v>
      </c>
      <c r="X59" s="2406" t="n">
        <v>1</v>
      </c>
      <c r="Y59" s="2407" t="n">
        <v>3</v>
      </c>
      <c r="Z59" s="2302" t="n"/>
      <c r="AA59" s="2406" t="n"/>
      <c r="AB59" s="2311" t="n"/>
      <c r="AC59" s="2407" t="n">
        <v>108</v>
      </c>
      <c r="AD59" s="2302" t="n"/>
      <c r="AE59" s="2408" t="n">
        <v>72</v>
      </c>
      <c r="AF59" s="2311" t="n"/>
      <c r="AG59" s="2409">
        <f>AC59-W59</f>
        <v/>
      </c>
      <c r="AH59" s="2311" t="n"/>
      <c r="AI59" s="2410">
        <f>AS59+AU59+AX59+BA59+BD59+BG59+BJ59+BM59</f>
        <v/>
      </c>
      <c r="AJ59" s="2302" t="n"/>
      <c r="AK59" s="2411" t="n">
        <v>4</v>
      </c>
      <c r="AL59" s="2316" t="n"/>
      <c r="AM59" s="2412" t="n"/>
      <c r="AN59" s="2316" t="n"/>
      <c r="AO59" s="2412" t="n">
        <v>4</v>
      </c>
      <c r="AP59" s="2316" t="n"/>
      <c r="AQ59" s="2413" t="n"/>
      <c r="AR59" s="2311" t="n"/>
      <c r="AS59" s="2414" t="n"/>
      <c r="AT59" s="2415" t="n"/>
      <c r="AU59" s="2416" t="n"/>
      <c r="AV59" s="2417" t="n"/>
      <c r="AW59" s="2415" t="n"/>
      <c r="AX59" s="2416" t="n">
        <v>2</v>
      </c>
      <c r="AY59" s="2418" t="n"/>
      <c r="AZ59" s="2419" t="n">
        <v>74</v>
      </c>
      <c r="BA59" s="2416" t="n">
        <v>6</v>
      </c>
      <c r="BB59" s="2417" t="n">
        <v>2</v>
      </c>
      <c r="BC59" s="2415" t="n"/>
      <c r="BD59" s="2416" t="n"/>
      <c r="BE59" s="2418" t="n"/>
      <c r="BF59" s="2420" t="n"/>
      <c r="BG59" s="2412" t="n"/>
      <c r="BH59" s="2410" t="n"/>
      <c r="BI59" s="2421" t="n"/>
      <c r="BJ59" s="2412" t="n"/>
      <c r="BK59" s="2406" t="n"/>
      <c r="BL59" s="2420" t="n"/>
      <c r="BM59" s="2412" t="n"/>
      <c r="BN59" s="2406" t="n"/>
      <c r="BO59" s="2409">
        <f>X59+AV59+AY59+BB59+BE59+BH59+BK59+BN59</f>
        <v/>
      </c>
      <c r="BP59" s="2311" t="n"/>
      <c r="BQ59" s="2422" t="inlineStr">
        <is>
          <t>ЭиУП</t>
        </is>
      </c>
      <c r="BR59" s="2311" t="n"/>
      <c r="BS59" s="685">
        <f>(AE59-U59)*0.22</f>
        <v/>
      </c>
      <c r="BT59" s="2" t="n"/>
      <c r="BU59" s="2" t="n"/>
    </row>
    <row r="60">
      <c r="A60" s="2328" t="inlineStr">
        <is>
          <t>1.5.2</t>
        </is>
      </c>
      <c r="B60" s="2329" t="n"/>
      <c r="C60" s="2303" t="inlineStr">
        <is>
          <t>Эконометрика</t>
        </is>
      </c>
      <c r="D60" s="2304" t="n"/>
      <c r="E60" s="2304" t="n"/>
      <c r="F60" s="2304" t="n"/>
      <c r="G60" s="2304" t="n"/>
      <c r="H60" s="2304" t="n"/>
      <c r="I60" s="2304" t="n"/>
      <c r="J60" s="2304" t="n"/>
      <c r="K60" s="2304" t="n"/>
      <c r="L60" s="2304" t="n"/>
      <c r="M60" s="2304" t="n"/>
      <c r="N60" s="2304" t="n"/>
      <c r="O60" s="2304" t="n"/>
      <c r="P60" s="2304" t="n"/>
      <c r="Q60" s="2304" t="n"/>
      <c r="R60" s="2304" t="n"/>
      <c r="S60" s="2305" t="n"/>
      <c r="T60" s="2306" t="n"/>
      <c r="U60" s="2330" t="n"/>
      <c r="V60" s="2331" t="n"/>
      <c r="W60" s="2308" t="n"/>
      <c r="X60" s="2332" t="n"/>
      <c r="Y60" s="2333" t="n">
        <v>4</v>
      </c>
      <c r="Z60" s="2329" t="n"/>
      <c r="AA60" s="2332" t="n"/>
      <c r="AB60" s="2305" t="n"/>
      <c r="AC60" s="2310" t="n">
        <v>108</v>
      </c>
      <c r="AD60" s="2302" t="n"/>
      <c r="AE60" s="2312" t="n">
        <v>72</v>
      </c>
      <c r="AF60" s="2311" t="n"/>
      <c r="AG60" s="2313">
        <f>AC60-W60</f>
        <v/>
      </c>
      <c r="AH60" s="2311" t="n"/>
      <c r="AI60" s="2314">
        <f>AS60+AU60+AX60+BA60+BD60+BG60+BJ60+BM60</f>
        <v/>
      </c>
      <c r="AJ60" s="2302" t="n"/>
      <c r="AK60" s="2334" t="n">
        <v>8</v>
      </c>
      <c r="AL60" s="2335" t="n"/>
      <c r="AM60" s="2336" t="n">
        <v>8</v>
      </c>
      <c r="AN60" s="2335" t="n"/>
      <c r="AO60" s="2336" t="n"/>
      <c r="AP60" s="2335" t="n"/>
      <c r="AQ60" s="2337" t="n"/>
      <c r="AR60" s="2305" t="n"/>
      <c r="AS60" s="2338" t="n"/>
      <c r="AT60" s="2320" t="n"/>
      <c r="AU60" s="2321" t="n"/>
      <c r="AV60" s="2322" t="n"/>
      <c r="AW60" s="2320" t="n"/>
      <c r="AX60" s="2321" t="n"/>
      <c r="AY60" s="2323" t="n"/>
      <c r="AZ60" s="2324" t="n"/>
      <c r="BA60" s="2321" t="n">
        <v>4</v>
      </c>
      <c r="BB60" s="2322" t="n"/>
      <c r="BC60" s="2320" t="n">
        <v>108</v>
      </c>
      <c r="BD60" s="2321" t="n">
        <v>12</v>
      </c>
      <c r="BE60" s="2323" t="n">
        <v>3</v>
      </c>
      <c r="BF60" s="2325" t="n"/>
      <c r="BG60" s="2317" t="n"/>
      <c r="BH60" s="2314" t="n"/>
      <c r="BI60" s="2326" t="n"/>
      <c r="BJ60" s="2317" t="n"/>
      <c r="BK60" s="2309" t="n"/>
      <c r="BL60" s="2325" t="n"/>
      <c r="BM60" s="2317" t="n"/>
      <c r="BN60" s="2309" t="n"/>
      <c r="BO60" s="2313">
        <f>X60+AV60+AY60+BB60+BE60+BH60+BK60+BN60</f>
        <v/>
      </c>
      <c r="BP60" s="2311" t="n"/>
      <c r="BQ60" s="2327" t="inlineStr">
        <is>
          <t>ВМ</t>
        </is>
      </c>
      <c r="BR60" s="2311" t="n"/>
      <c r="BS60" s="2">
        <f>(AE60-U60)*0.22</f>
        <v/>
      </c>
      <c r="BT60" s="2" t="n"/>
      <c r="BU60" s="2" t="n"/>
    </row>
    <row r="61">
      <c r="A61" s="2368" t="inlineStr">
        <is>
          <t>1.6</t>
        </is>
      </c>
      <c r="B61" s="2302" t="n"/>
      <c r="C61" s="2369" t="inlineStr">
        <is>
          <t>Модуль "Экономика 1"</t>
        </is>
      </c>
      <c r="D61" s="2304" t="n"/>
      <c r="E61" s="2304" t="n"/>
      <c r="F61" s="2304" t="n"/>
      <c r="G61" s="2304" t="n"/>
      <c r="H61" s="2304" t="n"/>
      <c r="I61" s="2304" t="n"/>
      <c r="J61" s="2304" t="n"/>
      <c r="K61" s="2304" t="n"/>
      <c r="L61" s="2304" t="n"/>
      <c r="M61" s="2304" t="n"/>
      <c r="N61" s="2304" t="n"/>
      <c r="O61" s="2304" t="n"/>
      <c r="P61" s="2304" t="n"/>
      <c r="Q61" s="2304" t="n"/>
      <c r="R61" s="2304" t="n"/>
      <c r="S61" s="2305" t="n"/>
      <c r="T61" s="2370" t="n"/>
      <c r="U61" s="2371" t="n"/>
      <c r="V61" s="2372" t="n"/>
      <c r="W61" s="2372" t="n"/>
      <c r="X61" s="2373" t="n"/>
      <c r="Y61" s="2374" t="n"/>
      <c r="Z61" s="2302" t="n"/>
      <c r="AA61" s="2375" t="n"/>
      <c r="AB61" s="2311" t="n"/>
      <c r="AC61" s="2374" t="n"/>
      <c r="AD61" s="2302" t="n"/>
      <c r="AE61" s="2376" t="n"/>
      <c r="AF61" s="2311" t="n"/>
      <c r="AG61" s="2377" t="n"/>
      <c r="AH61" s="2311" t="n"/>
      <c r="AI61" s="2378" t="n"/>
      <c r="AJ61" s="2302" t="n"/>
      <c r="AK61" s="2379" t="n"/>
      <c r="AL61" s="2316" t="n"/>
      <c r="AM61" s="2380" t="n"/>
      <c r="AN61" s="2316" t="n"/>
      <c r="AO61" s="2380" t="n"/>
      <c r="AP61" s="2316" t="n"/>
      <c r="AQ61" s="2381" t="n"/>
      <c r="AR61" s="2311" t="n"/>
      <c r="AS61" s="2374" t="n"/>
      <c r="AT61" s="2382" t="n"/>
      <c r="AU61" s="2380" t="n"/>
      <c r="AV61" s="2383" t="n"/>
      <c r="AW61" s="2382" t="n"/>
      <c r="AX61" s="2380" t="n"/>
      <c r="AY61" s="2375" t="n"/>
      <c r="AZ61" s="2384" t="n"/>
      <c r="BA61" s="2380" t="n"/>
      <c r="BB61" s="2383" t="n"/>
      <c r="BC61" s="2382" t="n"/>
      <c r="BD61" s="2380" t="n"/>
      <c r="BE61" s="2375" t="n"/>
      <c r="BF61" s="2384" t="n"/>
      <c r="BG61" s="2380" t="n"/>
      <c r="BH61" s="2383" t="n"/>
      <c r="BI61" s="2382" t="n"/>
      <c r="BJ61" s="2380" t="n"/>
      <c r="BK61" s="2375" t="n"/>
      <c r="BL61" s="2384" t="n"/>
      <c r="BM61" s="2380" t="n"/>
      <c r="BN61" s="2375" t="n"/>
      <c r="BO61" s="2377" t="n"/>
      <c r="BP61" s="2311" t="n"/>
      <c r="BQ61" s="2385" t="n"/>
      <c r="BR61" s="2311" t="n"/>
      <c r="BS61" s="2386">
        <f>(AE61-U61)*0.22</f>
        <v/>
      </c>
      <c r="BT61" s="2" t="n"/>
      <c r="BU61" s="2" t="n"/>
    </row>
    <row r="62">
      <c r="A62" s="2328" t="inlineStr">
        <is>
          <t>1.6.1</t>
        </is>
      </c>
      <c r="B62" s="2329" t="n"/>
      <c r="C62" s="2303" t="inlineStr">
        <is>
          <t>Экономическая теория</t>
        </is>
      </c>
      <c r="D62" s="2304" t="n"/>
      <c r="E62" s="2304" t="n"/>
      <c r="F62" s="2304" t="n"/>
      <c r="G62" s="2304" t="n"/>
      <c r="H62" s="2304" t="n"/>
      <c r="I62" s="2304" t="n"/>
      <c r="J62" s="2304" t="n"/>
      <c r="K62" s="2304" t="n"/>
      <c r="L62" s="2304" t="n"/>
      <c r="M62" s="2304" t="n"/>
      <c r="N62" s="2304" t="n"/>
      <c r="O62" s="2304" t="n"/>
      <c r="P62" s="2304" t="n"/>
      <c r="Q62" s="2304" t="n"/>
      <c r="R62" s="2304" t="n"/>
      <c r="S62" s="2305" t="n"/>
      <c r="T62" s="2306" t="n"/>
      <c r="U62" s="2330" t="n"/>
      <c r="V62" s="2331" t="n"/>
      <c r="W62" s="2308" t="n"/>
      <c r="X62" s="2332" t="n"/>
      <c r="Y62" s="2333" t="n">
        <v>1</v>
      </c>
      <c r="Z62" s="2329" t="n"/>
      <c r="AA62" s="2332" t="n"/>
      <c r="AB62" s="2305" t="n"/>
      <c r="AC62" s="2310" t="n">
        <v>108</v>
      </c>
      <c r="AD62" s="2302" t="n"/>
      <c r="AE62" s="2312" t="n">
        <v>72</v>
      </c>
      <c r="AF62" s="2311" t="n"/>
      <c r="AG62" s="2313">
        <f>AC62-W62</f>
        <v/>
      </c>
      <c r="AH62" s="2311" t="n"/>
      <c r="AI62" s="2314">
        <f>AS62+AU62+AX62+BA62+BD62+BG62+BJ62+BM62</f>
        <v/>
      </c>
      <c r="AJ62" s="2302" t="n"/>
      <c r="AK62" s="2334" t="n">
        <v>8</v>
      </c>
      <c r="AL62" s="2335" t="n"/>
      <c r="AM62" s="2336" t="n"/>
      <c r="AN62" s="2335" t="n"/>
      <c r="AO62" s="2336" t="n">
        <v>8</v>
      </c>
      <c r="AP62" s="2335" t="n"/>
      <c r="AQ62" s="2337" t="n"/>
      <c r="AR62" s="2305" t="n"/>
      <c r="AS62" s="2338" t="n">
        <v>4</v>
      </c>
      <c r="AT62" s="2320" t="n">
        <v>108</v>
      </c>
      <c r="AU62" s="2321" t="n">
        <v>12</v>
      </c>
      <c r="AV62" s="2322" t="n">
        <v>3</v>
      </c>
      <c r="AW62" s="2320" t="n"/>
      <c r="AX62" s="2321" t="n"/>
      <c r="AY62" s="2323" t="n"/>
      <c r="AZ62" s="2324" t="n"/>
      <c r="BA62" s="2321" t="n"/>
      <c r="BB62" s="2322" t="n"/>
      <c r="BC62" s="2320" t="n"/>
      <c r="BD62" s="2321" t="n"/>
      <c r="BE62" s="2323" t="n"/>
      <c r="BF62" s="2325" t="n"/>
      <c r="BG62" s="2317" t="n"/>
      <c r="BH62" s="2314" t="n"/>
      <c r="BI62" s="2326" t="n"/>
      <c r="BJ62" s="2317" t="n"/>
      <c r="BK62" s="2309" t="n"/>
      <c r="BL62" s="2325" t="n"/>
      <c r="BM62" s="2317" t="n"/>
      <c r="BN62" s="2309" t="n"/>
      <c r="BO62" s="2313">
        <f>X62+AV62+AY62+BB62+BE62+BH62+BK62+BN62</f>
        <v/>
      </c>
      <c r="BP62" s="2311" t="n"/>
      <c r="BQ62" s="2327" t="inlineStr">
        <is>
          <t>ЭТиМ</t>
        </is>
      </c>
      <c r="BR62" s="2311" t="n"/>
      <c r="BS62" s="2">
        <f>(AE62-U62)*0.22</f>
        <v/>
      </c>
      <c r="BT62" s="2" t="n"/>
      <c r="BU62" s="2" t="n"/>
    </row>
    <row r="63">
      <c r="A63" s="2301" t="inlineStr">
        <is>
          <t>1.6.2</t>
        </is>
      </c>
      <c r="B63" s="2302" t="n"/>
      <c r="C63" s="2303" t="inlineStr">
        <is>
          <t>Микроэкономика</t>
        </is>
      </c>
      <c r="D63" s="2304" t="n"/>
      <c r="E63" s="2304" t="n"/>
      <c r="F63" s="2304" t="n"/>
      <c r="G63" s="2304" t="n"/>
      <c r="H63" s="2304" t="n"/>
      <c r="I63" s="2304" t="n"/>
      <c r="J63" s="2304" t="n"/>
      <c r="K63" s="2304" t="n"/>
      <c r="L63" s="2304" t="n"/>
      <c r="M63" s="2304" t="n"/>
      <c r="N63" s="2304" t="n"/>
      <c r="O63" s="2304" t="n"/>
      <c r="P63" s="2304" t="n"/>
      <c r="Q63" s="2304" t="n"/>
      <c r="R63" s="2304" t="n"/>
      <c r="S63" s="2305" t="n"/>
      <c r="T63" s="2306" t="n"/>
      <c r="U63" s="2307" t="n"/>
      <c r="V63" s="2308" t="n"/>
      <c r="W63" s="2308" t="n"/>
      <c r="X63" s="2309" t="n"/>
      <c r="Y63" s="2310" t="n">
        <v>2</v>
      </c>
      <c r="Z63" s="2302" t="n"/>
      <c r="AA63" s="2309" t="n"/>
      <c r="AB63" s="2311" t="n"/>
      <c r="AC63" s="2310" t="n">
        <v>108</v>
      </c>
      <c r="AD63" s="2302" t="n"/>
      <c r="AE63" s="2312" t="n">
        <v>72</v>
      </c>
      <c r="AF63" s="2311" t="n"/>
      <c r="AG63" s="2313">
        <f>AC63-W63</f>
        <v/>
      </c>
      <c r="AH63" s="2311" t="n"/>
      <c r="AI63" s="2314">
        <f>AS63+AU63+AX63+BA63+BD63+BG63+BJ63+BM63</f>
        <v/>
      </c>
      <c r="AJ63" s="2302" t="n"/>
      <c r="AK63" s="2315" t="n">
        <v>8</v>
      </c>
      <c r="AL63" s="2316" t="n"/>
      <c r="AM63" s="2317" t="n"/>
      <c r="AN63" s="2316" t="n"/>
      <c r="AO63" s="2317" t="n">
        <v>8</v>
      </c>
      <c r="AP63" s="2316" t="n"/>
      <c r="AQ63" s="2318" t="n"/>
      <c r="AR63" s="2311" t="n"/>
      <c r="AS63" s="2319" t="n"/>
      <c r="AT63" s="2320" t="n"/>
      <c r="AU63" s="2321" t="n">
        <v>4</v>
      </c>
      <c r="AV63" s="2322" t="n"/>
      <c r="AW63" s="2320" t="n">
        <v>108</v>
      </c>
      <c r="AX63" s="2321" t="n">
        <v>12</v>
      </c>
      <c r="AY63" s="2323" t="n">
        <v>3</v>
      </c>
      <c r="AZ63" s="2324" t="n"/>
      <c r="BA63" s="2321" t="n"/>
      <c r="BB63" s="2322" t="n"/>
      <c r="BC63" s="2320" t="n"/>
      <c r="BD63" s="2321" t="n"/>
      <c r="BE63" s="2323" t="n"/>
      <c r="BF63" s="2325" t="n"/>
      <c r="BG63" s="2317" t="n"/>
      <c r="BH63" s="2314" t="n"/>
      <c r="BI63" s="2326" t="n"/>
      <c r="BJ63" s="2317" t="n"/>
      <c r="BK63" s="2309" t="n"/>
      <c r="BL63" s="2325" t="n"/>
      <c r="BM63" s="2317" t="n"/>
      <c r="BN63" s="2309" t="n"/>
      <c r="BO63" s="2313">
        <f>X63+AV63+AY63+BB63+BE63+BH63+BK63+BN63</f>
        <v/>
      </c>
      <c r="BP63" s="2311" t="n"/>
      <c r="BQ63" s="2327" t="inlineStr">
        <is>
          <t>ЭТиМ</t>
        </is>
      </c>
      <c r="BR63" s="2311" t="n"/>
      <c r="BS63" s="2">
        <f>(AE63-U63)*0.22</f>
        <v/>
      </c>
      <c r="BT63" s="2" t="n"/>
      <c r="BU63" s="2" t="n"/>
    </row>
    <row r="64">
      <c r="A64" s="2391" t="inlineStr">
        <is>
          <t>1.7</t>
        </is>
      </c>
      <c r="B64" s="2329" t="n"/>
      <c r="C64" s="2369" t="inlineStr">
        <is>
          <t>Модуль "Экономика 2"</t>
        </is>
      </c>
      <c r="D64" s="2304" t="n"/>
      <c r="E64" s="2304" t="n"/>
      <c r="F64" s="2304" t="n"/>
      <c r="G64" s="2304" t="n"/>
      <c r="H64" s="2304" t="n"/>
      <c r="I64" s="2304" t="n"/>
      <c r="J64" s="2304" t="n"/>
      <c r="K64" s="2304" t="n"/>
      <c r="L64" s="2304" t="n"/>
      <c r="M64" s="2304" t="n"/>
      <c r="N64" s="2304" t="n"/>
      <c r="O64" s="2304" t="n"/>
      <c r="P64" s="2304" t="n"/>
      <c r="Q64" s="2304" t="n"/>
      <c r="R64" s="2304" t="n"/>
      <c r="S64" s="2305" t="n"/>
      <c r="T64" s="2370" t="n"/>
      <c r="U64" s="2392" t="n"/>
      <c r="V64" s="2393" t="n"/>
      <c r="W64" s="2372" t="n"/>
      <c r="X64" s="2394" t="n"/>
      <c r="Y64" s="2395" t="n"/>
      <c r="Z64" s="2329" t="n"/>
      <c r="AA64" s="2396" t="n"/>
      <c r="AB64" s="2305" t="n"/>
      <c r="AC64" s="2395" t="n"/>
      <c r="AD64" s="2329" t="n"/>
      <c r="AE64" s="2397" t="n"/>
      <c r="AF64" s="2305" t="n"/>
      <c r="AG64" s="2377" t="n"/>
      <c r="AH64" s="2311" t="n"/>
      <c r="AI64" s="2378" t="n"/>
      <c r="AJ64" s="2302" t="n"/>
      <c r="AK64" s="2398" t="n"/>
      <c r="AL64" s="2335" t="n"/>
      <c r="AM64" s="2399" t="n"/>
      <c r="AN64" s="2335" t="n"/>
      <c r="AO64" s="2399" t="n"/>
      <c r="AP64" s="2335" t="n"/>
      <c r="AQ64" s="2400" t="n"/>
      <c r="AR64" s="2305" t="n"/>
      <c r="AS64" s="2395" t="n"/>
      <c r="AT64" s="2382" t="n"/>
      <c r="AU64" s="2380" t="n"/>
      <c r="AV64" s="2383" t="n"/>
      <c r="AW64" s="2382" t="n"/>
      <c r="AX64" s="2380" t="n"/>
      <c r="AY64" s="2375" t="n"/>
      <c r="AZ64" s="2384" t="n"/>
      <c r="BA64" s="2380" t="n"/>
      <c r="BB64" s="2383" t="n"/>
      <c r="BC64" s="2382" t="n"/>
      <c r="BD64" s="2380" t="n"/>
      <c r="BE64" s="2375" t="n"/>
      <c r="BF64" s="2384" t="n"/>
      <c r="BG64" s="2380" t="n"/>
      <c r="BH64" s="2383" t="n"/>
      <c r="BI64" s="2382" t="n"/>
      <c r="BJ64" s="2380" t="n"/>
      <c r="BK64" s="2375" t="n"/>
      <c r="BL64" s="2384" t="n"/>
      <c r="BM64" s="2380" t="n"/>
      <c r="BN64" s="2375" t="n"/>
      <c r="BO64" s="2377" t="n"/>
      <c r="BP64" s="2311" t="n"/>
      <c r="BQ64" s="2385" t="n"/>
      <c r="BR64" s="2311" t="n"/>
      <c r="BS64" s="2386">
        <f>(AE64-U64)*0.22</f>
        <v/>
      </c>
      <c r="BT64" s="2" t="n"/>
      <c r="BU64" s="2" t="n"/>
    </row>
    <row r="65">
      <c r="A65" s="2301" t="inlineStr">
        <is>
          <t>1.7.1</t>
        </is>
      </c>
      <c r="B65" s="2302" t="n"/>
      <c r="C65" s="2303" t="inlineStr">
        <is>
          <t>Макроэкономика</t>
        </is>
      </c>
      <c r="D65" s="2304" t="n"/>
      <c r="E65" s="2304" t="n"/>
      <c r="F65" s="2304" t="n"/>
      <c r="G65" s="2304" t="n"/>
      <c r="H65" s="2304" t="n"/>
      <c r="I65" s="2304" t="n"/>
      <c r="J65" s="2304" t="n"/>
      <c r="K65" s="2304" t="n"/>
      <c r="L65" s="2304" t="n"/>
      <c r="M65" s="2304" t="n"/>
      <c r="N65" s="2304" t="n"/>
      <c r="O65" s="2304" t="n"/>
      <c r="P65" s="2304" t="n"/>
      <c r="Q65" s="2304" t="n"/>
      <c r="R65" s="2304" t="n"/>
      <c r="S65" s="2305" t="n"/>
      <c r="T65" s="2306" t="n"/>
      <c r="U65" s="2307" t="n"/>
      <c r="V65" s="2308" t="n"/>
      <c r="W65" s="2308" t="n"/>
      <c r="X65" s="2309" t="n"/>
      <c r="Y65" s="2310" t="n">
        <v>3</v>
      </c>
      <c r="Z65" s="2302" t="n"/>
      <c r="AA65" s="2309" t="n"/>
      <c r="AB65" s="2311" t="n"/>
      <c r="AC65" s="2310" t="n">
        <v>216</v>
      </c>
      <c r="AD65" s="2302" t="n"/>
      <c r="AE65" s="2312" t="n">
        <v>108</v>
      </c>
      <c r="AF65" s="2311" t="n"/>
      <c r="AG65" s="2313">
        <f>AC65-W65</f>
        <v/>
      </c>
      <c r="AH65" s="2311" t="n"/>
      <c r="AI65" s="2314">
        <f>AS65+AU65+AX65+BA65+BD65+BG65+BJ65+BM65</f>
        <v/>
      </c>
      <c r="AJ65" s="2302" t="n"/>
      <c r="AK65" s="2315" t="n">
        <v>12</v>
      </c>
      <c r="AL65" s="2316" t="n"/>
      <c r="AM65" s="2317" t="n"/>
      <c r="AN65" s="2316" t="n"/>
      <c r="AO65" s="2317" t="n">
        <v>12</v>
      </c>
      <c r="AP65" s="2316" t="n"/>
      <c r="AQ65" s="2318" t="n"/>
      <c r="AR65" s="2311" t="n"/>
      <c r="AS65" s="2319" t="n"/>
      <c r="AT65" s="2320" t="n"/>
      <c r="AU65" s="2321" t="n"/>
      <c r="AV65" s="2322" t="n"/>
      <c r="AW65" s="2320" t="n"/>
      <c r="AX65" s="2321" t="n">
        <v>4</v>
      </c>
      <c r="AY65" s="2323" t="n"/>
      <c r="AZ65" s="2324" t="n">
        <v>216</v>
      </c>
      <c r="BA65" s="2321" t="n">
        <v>20</v>
      </c>
      <c r="BB65" s="2322" t="n">
        <v>6</v>
      </c>
      <c r="BC65" s="2320" t="n"/>
      <c r="BD65" s="2321" t="n"/>
      <c r="BE65" s="2323" t="n"/>
      <c r="BF65" s="2325" t="n"/>
      <c r="BG65" s="2317" t="n"/>
      <c r="BH65" s="2314" t="n"/>
      <c r="BI65" s="2326" t="n"/>
      <c r="BJ65" s="2317" t="n"/>
      <c r="BK65" s="2309" t="n"/>
      <c r="BL65" s="2325" t="n"/>
      <c r="BM65" s="2317" t="n"/>
      <c r="BN65" s="2309" t="n"/>
      <c r="BO65" s="2313">
        <f>X65+AV65+AY65+BB65+BE65+BH65+BK65+BN65</f>
        <v/>
      </c>
      <c r="BP65" s="2311" t="n"/>
      <c r="BQ65" s="2327" t="inlineStr">
        <is>
          <t>ЭТиМ</t>
        </is>
      </c>
      <c r="BR65" s="2311" t="n"/>
      <c r="BS65" s="2">
        <f>(AE65-U65)*0.22</f>
        <v/>
      </c>
      <c r="BT65" s="2" t="n"/>
      <c r="BU65" s="2" t="n"/>
    </row>
    <row r="66">
      <c r="A66" s="2423" t="inlineStr">
        <is>
          <t>1.7.2</t>
        </is>
      </c>
      <c r="B66" s="2329" t="n"/>
      <c r="C66" s="2424" t="inlineStr">
        <is>
          <t>Курсовая работа по учебной дисциплине "Макроэкономика"</t>
        </is>
      </c>
      <c r="D66" s="2304" t="n"/>
      <c r="E66" s="2304" t="n"/>
      <c r="F66" s="2304" t="n"/>
      <c r="G66" s="2304" t="n"/>
      <c r="H66" s="2304" t="n"/>
      <c r="I66" s="2304" t="n"/>
      <c r="J66" s="2304" t="n"/>
      <c r="K66" s="2304" t="n"/>
      <c r="L66" s="2304" t="n"/>
      <c r="M66" s="2304" t="n"/>
      <c r="N66" s="2304" t="n"/>
      <c r="O66" s="2304" t="n"/>
      <c r="P66" s="2304" t="n"/>
      <c r="Q66" s="2304" t="n"/>
      <c r="R66" s="2304" t="n"/>
      <c r="S66" s="2305" t="n"/>
      <c r="T66" s="2425" t="n"/>
      <c r="U66" s="2392" t="n"/>
      <c r="V66" s="2393" t="n"/>
      <c r="W66" s="2372" t="n"/>
      <c r="X66" s="2394" t="n"/>
      <c r="Y66" s="2426" t="n"/>
      <c r="Z66" s="2329" t="n"/>
      <c r="AA66" s="2394" t="n"/>
      <c r="AB66" s="2305" t="n"/>
      <c r="AC66" s="2426" t="n">
        <v>30</v>
      </c>
      <c r="AD66" s="2329" t="n"/>
      <c r="AE66" s="2427" t="n"/>
      <c r="AF66" s="2305" t="n"/>
      <c r="AG66" s="2377">
        <f>AC66-W66</f>
        <v/>
      </c>
      <c r="AH66" s="2311" t="n"/>
      <c r="AI66" s="2378" t="n"/>
      <c r="AJ66" s="2302" t="n"/>
      <c r="AK66" s="2428" t="n"/>
      <c r="AL66" s="2335" t="n"/>
      <c r="AM66" s="2429" t="n"/>
      <c r="AN66" s="2335" t="n"/>
      <c r="AO66" s="2429" t="n"/>
      <c r="AP66" s="2335" t="n"/>
      <c r="AQ66" s="2430" t="n"/>
      <c r="AR66" s="2305" t="n"/>
      <c r="AS66" s="2426" t="n"/>
      <c r="AT66" s="2431" t="n"/>
      <c r="AU66" s="2432" t="n"/>
      <c r="AV66" s="2378" t="n"/>
      <c r="AW66" s="2431" t="n"/>
      <c r="AX66" s="2432" t="n"/>
      <c r="AY66" s="2373" t="n"/>
      <c r="AZ66" s="2433" t="n">
        <v>30</v>
      </c>
      <c r="BA66" s="2432" t="n"/>
      <c r="BB66" s="2378" t="n">
        <v>1</v>
      </c>
      <c r="BC66" s="2431" t="n"/>
      <c r="BD66" s="2432" t="n"/>
      <c r="BE66" s="2373" t="n"/>
      <c r="BF66" s="2433" t="n"/>
      <c r="BG66" s="2432" t="n"/>
      <c r="BH66" s="2378" t="n"/>
      <c r="BI66" s="2431" t="n"/>
      <c r="BJ66" s="2432" t="n"/>
      <c r="BK66" s="2373" t="n"/>
      <c r="BL66" s="2433" t="n"/>
      <c r="BM66" s="2432" t="n"/>
      <c r="BN66" s="2373" t="n"/>
      <c r="BO66" s="2377">
        <f>X66+AV66+AY66+BB66+BE66+BH66+BK66+BN66</f>
        <v/>
      </c>
      <c r="BP66" s="2311" t="n"/>
      <c r="BQ66" s="2385" t="n"/>
      <c r="BR66" s="2311" t="n"/>
      <c r="BS66" s="2386">
        <f>(AE66-U66)*0.22</f>
        <v/>
      </c>
      <c r="BT66" s="2" t="n"/>
      <c r="BU66" s="2" t="n"/>
    </row>
    <row r="67">
      <c r="A67" s="2301" t="inlineStr">
        <is>
          <t>1.7.3</t>
        </is>
      </c>
      <c r="B67" s="2302" t="n"/>
      <c r="C67" s="2303" t="inlineStr">
        <is>
          <t>Международная экономика</t>
        </is>
      </c>
      <c r="D67" s="2304" t="n"/>
      <c r="E67" s="2304" t="n"/>
      <c r="F67" s="2304" t="n"/>
      <c r="G67" s="2304" t="n"/>
      <c r="H67" s="2304" t="n"/>
      <c r="I67" s="2304" t="n"/>
      <c r="J67" s="2304" t="n"/>
      <c r="K67" s="2304" t="n"/>
      <c r="L67" s="2304" t="n"/>
      <c r="M67" s="2304" t="n"/>
      <c r="N67" s="2304" t="n"/>
      <c r="O67" s="2304" t="n"/>
      <c r="P67" s="2304" t="n"/>
      <c r="Q67" s="2304" t="n"/>
      <c r="R67" s="2304" t="n"/>
      <c r="S67" s="2305" t="n"/>
      <c r="T67" s="2306" t="n"/>
      <c r="U67" s="2307" t="n"/>
      <c r="V67" s="2308" t="n"/>
      <c r="W67" s="2308" t="n"/>
      <c r="X67" s="2309" t="n"/>
      <c r="Y67" s="2310" t="n"/>
      <c r="Z67" s="2302" t="n"/>
      <c r="AA67" s="2406" t="n">
        <v>4</v>
      </c>
      <c r="AB67" s="2311" t="n"/>
      <c r="AC67" s="2407" t="n">
        <v>108</v>
      </c>
      <c r="AD67" s="2302" t="n"/>
      <c r="AE67" s="2408" t="n">
        <v>54</v>
      </c>
      <c r="AF67" s="2311" t="n"/>
      <c r="AG67" s="2409">
        <f>AC67-W67</f>
        <v/>
      </c>
      <c r="AH67" s="2311" t="n"/>
      <c r="AI67" s="2410">
        <f>AS67+AU67+AX67+BA67+BD67+BG67+BJ67+BM67</f>
        <v/>
      </c>
      <c r="AJ67" s="2302" t="n"/>
      <c r="AK67" s="2411" t="n">
        <v>8</v>
      </c>
      <c r="AL67" s="2316" t="n"/>
      <c r="AM67" s="2412" t="n"/>
      <c r="AN67" s="2316" t="n"/>
      <c r="AO67" s="2412" t="n">
        <v>4</v>
      </c>
      <c r="AP67" s="2316" t="n"/>
      <c r="AQ67" s="2413" t="n"/>
      <c r="AR67" s="2311" t="n"/>
      <c r="AS67" s="2414" t="n"/>
      <c r="AT67" s="2415" t="n"/>
      <c r="AU67" s="2416" t="n"/>
      <c r="AV67" s="2417" t="n"/>
      <c r="AW67" s="2415" t="n"/>
      <c r="AX67" s="2416" t="n"/>
      <c r="AY67" s="2418" t="n"/>
      <c r="AZ67" s="2419" t="n"/>
      <c r="BA67" s="2416" t="n">
        <v>4</v>
      </c>
      <c r="BB67" s="2417" t="n"/>
      <c r="BC67" s="2415" t="n">
        <v>108</v>
      </c>
      <c r="BD67" s="2416" t="n">
        <v>8</v>
      </c>
      <c r="BE67" s="2418" t="n">
        <v>3</v>
      </c>
      <c r="BF67" s="2420" t="n"/>
      <c r="BG67" s="2412" t="n"/>
      <c r="BH67" s="2410" t="n"/>
      <c r="BI67" s="2421" t="n"/>
      <c r="BJ67" s="2412" t="n"/>
      <c r="BK67" s="2406" t="n"/>
      <c r="BL67" s="2420" t="n"/>
      <c r="BM67" s="2412" t="n"/>
      <c r="BN67" s="2406" t="n"/>
      <c r="BO67" s="2409">
        <f>X67+AV67+AY67+BB67+BE67+BH67+BK67+BN67</f>
        <v/>
      </c>
      <c r="BP67" s="2311" t="n"/>
      <c r="BQ67" s="2327" t="inlineStr">
        <is>
          <t>ЭТиМ</t>
        </is>
      </c>
      <c r="BR67" s="2311" t="n"/>
      <c r="BS67" s="2">
        <f>(AE67-U67)*0.22</f>
        <v/>
      </c>
      <c r="BT67" s="2" t="n"/>
      <c r="BU67" s="2" t="n"/>
    </row>
    <row r="68">
      <c r="A68" s="2391" t="inlineStr">
        <is>
          <t>1.8</t>
        </is>
      </c>
      <c r="B68" s="2329" t="n"/>
      <c r="C68" s="2369" t="inlineStr">
        <is>
          <t>Национальная экономика Беларуси</t>
        </is>
      </c>
      <c r="D68" s="2304" t="n"/>
      <c r="E68" s="2304" t="n"/>
      <c r="F68" s="2304" t="n"/>
      <c r="G68" s="2304" t="n"/>
      <c r="H68" s="2304" t="n"/>
      <c r="I68" s="2304" t="n"/>
      <c r="J68" s="2304" t="n"/>
      <c r="K68" s="2304" t="n"/>
      <c r="L68" s="2304" t="n"/>
      <c r="M68" s="2304" t="n"/>
      <c r="N68" s="2304" t="n"/>
      <c r="O68" s="2304" t="n"/>
      <c r="P68" s="2304" t="n"/>
      <c r="Q68" s="2304" t="n"/>
      <c r="R68" s="2304" t="n"/>
      <c r="S68" s="2305" t="n"/>
      <c r="T68" s="2370" t="n"/>
      <c r="U68" s="2392" t="n"/>
      <c r="V68" s="2393" t="n"/>
      <c r="W68" s="2372" t="n"/>
      <c r="X68" s="2394" t="n"/>
      <c r="Y68" s="2434" t="n"/>
      <c r="Z68" s="2329" t="n"/>
      <c r="AA68" s="2435" t="n">
        <v>6</v>
      </c>
      <c r="AB68" s="2305" t="n"/>
      <c r="AC68" s="2436" t="n">
        <v>108</v>
      </c>
      <c r="AD68" s="2302" t="n"/>
      <c r="AE68" s="2437" t="n">
        <v>72</v>
      </c>
      <c r="AF68" s="2311" t="n"/>
      <c r="AG68" s="2438">
        <f>AC68-W68</f>
        <v/>
      </c>
      <c r="AH68" s="2311" t="n"/>
      <c r="AI68" s="2439">
        <f>AS68+AU68+AX68+BA68+BD68+BG68+BJ68+BM68</f>
        <v/>
      </c>
      <c r="AJ68" s="2302" t="n"/>
      <c r="AK68" s="2440" t="n">
        <v>8</v>
      </c>
      <c r="AL68" s="2335" t="n"/>
      <c r="AM68" s="2441" t="n"/>
      <c r="AN68" s="2335" t="n"/>
      <c r="AO68" s="2441" t="n">
        <v>8</v>
      </c>
      <c r="AP68" s="2335" t="n"/>
      <c r="AQ68" s="2442" t="n"/>
      <c r="AR68" s="2305" t="n"/>
      <c r="AS68" s="2443" t="n"/>
      <c r="AT68" s="2444" t="n"/>
      <c r="AU68" s="2445" t="n"/>
      <c r="AV68" s="2439" t="n"/>
      <c r="AW68" s="2444" t="n"/>
      <c r="AX68" s="2445" t="n"/>
      <c r="AY68" s="2446" t="n"/>
      <c r="AZ68" s="2447" t="n"/>
      <c r="BA68" s="2445" t="n"/>
      <c r="BB68" s="2439" t="n"/>
      <c r="BC68" s="2444" t="n"/>
      <c r="BD68" s="2445" t="n"/>
      <c r="BE68" s="2446" t="n"/>
      <c r="BF68" s="2447" t="n"/>
      <c r="BG68" s="2445" t="n">
        <v>2</v>
      </c>
      <c r="BH68" s="2439" t="n"/>
      <c r="BI68" s="2444" t="n">
        <v>108</v>
      </c>
      <c r="BJ68" s="2445" t="n">
        <v>14</v>
      </c>
      <c r="BK68" s="2446" t="n">
        <v>3</v>
      </c>
      <c r="BL68" s="2447" t="n"/>
      <c r="BM68" s="2445" t="n"/>
      <c r="BN68" s="2446" t="n"/>
      <c r="BO68" s="2438">
        <f>X68+AV68+AY68+BB68+BE68+BH68+BK68+BN68</f>
        <v/>
      </c>
      <c r="BP68" s="2311" t="n"/>
      <c r="BQ68" s="2385" t="n"/>
      <c r="BR68" s="2311" t="n"/>
      <c r="BS68" s="2386">
        <f>(AE68-U68)*0.22</f>
        <v/>
      </c>
      <c r="BT68" s="2" t="n"/>
      <c r="BU68" s="2" t="n"/>
    </row>
    <row r="69">
      <c r="A69" s="2368" t="inlineStr">
        <is>
          <t>1.9</t>
        </is>
      </c>
      <c r="B69" s="2302" t="n"/>
      <c r="C69" s="2369" t="inlineStr">
        <is>
          <t>Модуль "Маркетинг"</t>
        </is>
      </c>
      <c r="D69" s="2304" t="n"/>
      <c r="E69" s="2304" t="n"/>
      <c r="F69" s="2304" t="n"/>
      <c r="G69" s="2304" t="n"/>
      <c r="H69" s="2304" t="n"/>
      <c r="I69" s="2304" t="n"/>
      <c r="J69" s="2304" t="n"/>
      <c r="K69" s="2304" t="n"/>
      <c r="L69" s="2304" t="n"/>
      <c r="M69" s="2304" t="n"/>
      <c r="N69" s="2304" t="n"/>
      <c r="O69" s="2304" t="n"/>
      <c r="P69" s="2304" t="n"/>
      <c r="Q69" s="2304" t="n"/>
      <c r="R69" s="2304" t="n"/>
      <c r="S69" s="2305" t="n"/>
      <c r="T69" s="2370" t="n"/>
      <c r="U69" s="2371" t="n"/>
      <c r="V69" s="2372" t="n"/>
      <c r="W69" s="2372" t="n"/>
      <c r="X69" s="2373" t="n"/>
      <c r="Y69" s="2374" t="n"/>
      <c r="Z69" s="2302" t="n"/>
      <c r="AA69" s="2375" t="n"/>
      <c r="AB69" s="2311" t="n"/>
      <c r="AC69" s="2374" t="n"/>
      <c r="AD69" s="2302" t="n"/>
      <c r="AE69" s="2376" t="n"/>
      <c r="AF69" s="2311" t="n"/>
      <c r="AG69" s="2377" t="n"/>
      <c r="AH69" s="2311" t="n"/>
      <c r="AI69" s="2378" t="n"/>
      <c r="AJ69" s="2302" t="n"/>
      <c r="AK69" s="2379" t="n"/>
      <c r="AL69" s="2316" t="n"/>
      <c r="AM69" s="2380" t="n"/>
      <c r="AN69" s="2316" t="n"/>
      <c r="AO69" s="2380" t="n"/>
      <c r="AP69" s="2316" t="n"/>
      <c r="AQ69" s="2381" t="n"/>
      <c r="AR69" s="2311" t="n"/>
      <c r="AS69" s="2374" t="n"/>
      <c r="AT69" s="2382" t="n"/>
      <c r="AU69" s="2380" t="n"/>
      <c r="AV69" s="2383" t="n"/>
      <c r="AW69" s="2382" t="n"/>
      <c r="AX69" s="2380" t="n"/>
      <c r="AY69" s="2375" t="n"/>
      <c r="AZ69" s="2384" t="n"/>
      <c r="BA69" s="2380" t="n"/>
      <c r="BB69" s="2383" t="n"/>
      <c r="BC69" s="2382" t="n"/>
      <c r="BD69" s="2380" t="n"/>
      <c r="BE69" s="2375" t="n"/>
      <c r="BF69" s="2384" t="n"/>
      <c r="BG69" s="2380" t="n"/>
      <c r="BH69" s="2383" t="n"/>
      <c r="BI69" s="2382" t="n"/>
      <c r="BJ69" s="2380" t="n"/>
      <c r="BK69" s="2375" t="n"/>
      <c r="BL69" s="2384" t="n"/>
      <c r="BM69" s="2380" t="n"/>
      <c r="BN69" s="2375" t="n"/>
      <c r="BO69" s="2377" t="n"/>
      <c r="BP69" s="2311" t="n"/>
      <c r="BQ69" s="2385" t="n"/>
      <c r="BR69" s="2311" t="n"/>
      <c r="BS69" s="2386">
        <f>(AE69-U69)*0.22</f>
        <v/>
      </c>
      <c r="BT69" s="2" t="n"/>
      <c r="BU69" s="2" t="n"/>
    </row>
    <row r="70">
      <c r="A70" s="2328" t="inlineStr">
        <is>
          <t>1.9.1</t>
        </is>
      </c>
      <c r="B70" s="2329" t="n"/>
      <c r="C70" s="2303" t="inlineStr">
        <is>
          <t>Теория маркетинга / Маркетинг / Основы маркетинга / Банковский маркетинг</t>
        </is>
      </c>
      <c r="D70" s="2304" t="n"/>
      <c r="E70" s="2304" t="n"/>
      <c r="F70" s="2304" t="n"/>
      <c r="G70" s="2304" t="n"/>
      <c r="H70" s="2304" t="n"/>
      <c r="I70" s="2304" t="n"/>
      <c r="J70" s="2304" t="n"/>
      <c r="K70" s="2304" t="n"/>
      <c r="L70" s="2304" t="n"/>
      <c r="M70" s="2304" t="n"/>
      <c r="N70" s="2304" t="n"/>
      <c r="O70" s="2304" t="n"/>
      <c r="P70" s="2304" t="n"/>
      <c r="Q70" s="2304" t="n"/>
      <c r="R70" s="2304" t="n"/>
      <c r="S70" s="2305" t="n"/>
      <c r="T70" s="2306" t="n"/>
      <c r="U70" s="2330" t="n">
        <v>50</v>
      </c>
      <c r="V70" s="2331" t="n"/>
      <c r="W70" s="2308" t="n">
        <v>100</v>
      </c>
      <c r="X70" s="2332" t="n">
        <v>3</v>
      </c>
      <c r="Y70" s="2333" t="n">
        <v>1</v>
      </c>
      <c r="Z70" s="2329" t="n"/>
      <c r="AA70" s="2448" t="n">
        <v>2</v>
      </c>
      <c r="AB70" s="2449" t="inlineStr">
        <is>
          <t>д</t>
        </is>
      </c>
      <c r="AC70" s="2333" t="n">
        <v>288</v>
      </c>
      <c r="AD70" s="2329" t="n"/>
      <c r="AE70" s="2450" t="n">
        <v>144</v>
      </c>
      <c r="AF70" s="2305" t="n"/>
      <c r="AG70" s="2313">
        <f>AC70-W70</f>
        <v/>
      </c>
      <c r="AH70" s="2311" t="n"/>
      <c r="AI70" s="2314">
        <f>AS70+AU70+AX70+BA70+BD70+BG70+BJ70+BM70</f>
        <v/>
      </c>
      <c r="AJ70" s="2302" t="n"/>
      <c r="AK70" s="2334" t="n">
        <v>10</v>
      </c>
      <c r="AL70" s="2335" t="n"/>
      <c r="AM70" s="2336" t="n"/>
      <c r="AN70" s="2335" t="n"/>
      <c r="AO70" s="2336" t="n">
        <v>12</v>
      </c>
      <c r="AP70" s="2335" t="n"/>
      <c r="AQ70" s="2337" t="n"/>
      <c r="AR70" s="2305" t="n"/>
      <c r="AS70" s="2338" t="n">
        <v>2</v>
      </c>
      <c r="AT70" s="2320" t="n">
        <v>108</v>
      </c>
      <c r="AU70" s="2321" t="n">
        <v>12</v>
      </c>
      <c r="AV70" s="2322" t="n">
        <v>3</v>
      </c>
      <c r="AW70" s="2320" t="n">
        <v>80</v>
      </c>
      <c r="AX70" s="2321" t="n">
        <v>8</v>
      </c>
      <c r="AY70" s="2323" t="n">
        <v>2</v>
      </c>
      <c r="AZ70" s="2324" t="n"/>
      <c r="BA70" s="2321" t="n"/>
      <c r="BB70" s="2322" t="n"/>
      <c r="BC70" s="2320" t="n"/>
      <c r="BD70" s="2321" t="n"/>
      <c r="BE70" s="2323" t="n"/>
      <c r="BF70" s="2325" t="n"/>
      <c r="BG70" s="2317" t="n"/>
      <c r="BH70" s="2314" t="n"/>
      <c r="BI70" s="2326" t="n"/>
      <c r="BJ70" s="2317" t="n"/>
      <c r="BK70" s="2309" t="n"/>
      <c r="BL70" s="2325" t="n"/>
      <c r="BM70" s="2317" t="n"/>
      <c r="BN70" s="2309" t="n"/>
      <c r="BO70" s="2313">
        <f>X70+AV70+AY70+BB70+BE70+BH70+BK70+BN70</f>
        <v/>
      </c>
      <c r="BP70" s="2311" t="n"/>
      <c r="BQ70" s="2327" t="inlineStr">
        <is>
          <t>ЭТиМ</t>
        </is>
      </c>
      <c r="BR70" s="2311" t="n"/>
      <c r="BS70" s="2">
        <f>(AE70-U70)*0.22</f>
        <v/>
      </c>
      <c r="BT70" s="2" t="n"/>
      <c r="BU70" s="2" t="n"/>
    </row>
    <row r="71">
      <c r="A71" s="2451" t="inlineStr">
        <is>
          <t>1.9.2</t>
        </is>
      </c>
      <c r="B71" s="2302" t="n"/>
      <c r="C71" s="2424" t="inlineStr">
        <is>
          <t>Курсовая работа по учебной дисциплине "Теория маркетинга"</t>
        </is>
      </c>
      <c r="D71" s="2304" t="n"/>
      <c r="E71" s="2304" t="n"/>
      <c r="F71" s="2304" t="n"/>
      <c r="G71" s="2304" t="n"/>
      <c r="H71" s="2304" t="n"/>
      <c r="I71" s="2304" t="n"/>
      <c r="J71" s="2304" t="n"/>
      <c r="K71" s="2304" t="n"/>
      <c r="L71" s="2304" t="n"/>
      <c r="M71" s="2304" t="n"/>
      <c r="N71" s="2304" t="n"/>
      <c r="O71" s="2304" t="n"/>
      <c r="P71" s="2304" t="n"/>
      <c r="Q71" s="2304" t="n"/>
      <c r="R71" s="2304" t="n"/>
      <c r="S71" s="2305" t="n"/>
      <c r="T71" s="2425" t="n"/>
      <c r="U71" s="2371" t="n"/>
      <c r="V71" s="2372" t="n"/>
      <c r="W71" s="2372" t="n"/>
      <c r="X71" s="2373" t="n"/>
      <c r="Y71" s="2452" t="n"/>
      <c r="Z71" s="2302" t="n"/>
      <c r="AA71" s="2373" t="n"/>
      <c r="AB71" s="2311" t="n"/>
      <c r="AC71" s="2452" t="n">
        <v>30</v>
      </c>
      <c r="AD71" s="2302" t="n"/>
      <c r="AE71" s="2453" t="n"/>
      <c r="AF71" s="2311" t="n"/>
      <c r="AG71" s="2377">
        <f>AC71-W71</f>
        <v/>
      </c>
      <c r="AH71" s="2311" t="n"/>
      <c r="AI71" s="2378" t="n"/>
      <c r="AJ71" s="2302" t="n"/>
      <c r="AK71" s="2454" t="n"/>
      <c r="AL71" s="2316" t="n"/>
      <c r="AM71" s="2432" t="n"/>
      <c r="AN71" s="2316" t="n"/>
      <c r="AO71" s="2432" t="n"/>
      <c r="AP71" s="2316" t="n"/>
      <c r="AQ71" s="2455" t="n"/>
      <c r="AR71" s="2311" t="n"/>
      <c r="AS71" s="2452" t="n"/>
      <c r="AT71" s="2431" t="n"/>
      <c r="AU71" s="2432" t="n"/>
      <c r="AV71" s="2378" t="n"/>
      <c r="AW71" s="2431" t="n"/>
      <c r="AX71" s="2432" t="n"/>
      <c r="AY71" s="2373" t="n"/>
      <c r="AZ71" s="2433" t="n">
        <v>30</v>
      </c>
      <c r="BA71" s="2432" t="n"/>
      <c r="BB71" s="2378" t="n">
        <v>1</v>
      </c>
      <c r="BC71" s="2431" t="n"/>
      <c r="BD71" s="2432" t="n"/>
      <c r="BE71" s="2373" t="n"/>
      <c r="BF71" s="2433" t="n"/>
      <c r="BG71" s="2432" t="n"/>
      <c r="BH71" s="2378" t="n"/>
      <c r="BI71" s="2431" t="n"/>
      <c r="BJ71" s="2432" t="n"/>
      <c r="BK71" s="2373" t="n"/>
      <c r="BL71" s="2433" t="n"/>
      <c r="BM71" s="2432" t="n"/>
      <c r="BN71" s="2373" t="n"/>
      <c r="BO71" s="2377">
        <f>X71+AV71+AY71+BB71+BE71+BH71+BK71+BN71</f>
        <v/>
      </c>
      <c r="BP71" s="2311" t="n"/>
      <c r="BQ71" s="2385" t="n"/>
      <c r="BR71" s="2311" t="n"/>
      <c r="BS71" s="2386">
        <f>(AE71-U71)*0.22</f>
        <v/>
      </c>
      <c r="BT71" s="2" t="n"/>
      <c r="BU71" s="2" t="n"/>
    </row>
    <row r="72">
      <c r="A72" s="2456" t="inlineStr">
        <is>
          <t>1.9.3</t>
        </is>
      </c>
      <c r="B72" s="2329" t="n"/>
      <c r="C72" s="2303" t="inlineStr">
        <is>
          <t>Стратегический маркетинг</t>
        </is>
      </c>
      <c r="D72" s="2304" t="n"/>
      <c r="E72" s="2304" t="n"/>
      <c r="F72" s="2304" t="n"/>
      <c r="G72" s="2304" t="n"/>
      <c r="H72" s="2304" t="n"/>
      <c r="I72" s="2304" t="n"/>
      <c r="J72" s="2304" t="n"/>
      <c r="K72" s="2304" t="n"/>
      <c r="L72" s="2304" t="n"/>
      <c r="M72" s="2304" t="n"/>
      <c r="N72" s="2304" t="n"/>
      <c r="O72" s="2304" t="n"/>
      <c r="P72" s="2304" t="n"/>
      <c r="Q72" s="2304" t="n"/>
      <c r="R72" s="2304" t="n"/>
      <c r="S72" s="2305" t="n"/>
      <c r="T72" s="2306" t="n"/>
      <c r="U72" s="2330" t="n"/>
      <c r="V72" s="2331" t="n"/>
      <c r="W72" s="2308" t="n"/>
      <c r="X72" s="2332" t="n"/>
      <c r="Y72" s="2333" t="n">
        <v>3</v>
      </c>
      <c r="Z72" s="2329" t="n"/>
      <c r="AA72" s="2332" t="n"/>
      <c r="AB72" s="2305" t="n"/>
      <c r="AC72" s="2310" t="n">
        <v>108</v>
      </c>
      <c r="AD72" s="2302" t="n"/>
      <c r="AE72" s="2312" t="n">
        <v>72</v>
      </c>
      <c r="AF72" s="2311" t="n"/>
      <c r="AG72" s="2313">
        <f>AC72-W72</f>
        <v/>
      </c>
      <c r="AH72" s="2311" t="n"/>
      <c r="AI72" s="2314">
        <f>AS72+AU72+AX72+BA72+BD72+BG72+BJ72+BM72</f>
        <v/>
      </c>
      <c r="AJ72" s="2302" t="n"/>
      <c r="AK72" s="2334" t="n">
        <v>8</v>
      </c>
      <c r="AL72" s="2335" t="n"/>
      <c r="AM72" s="2336" t="n"/>
      <c r="AN72" s="2335" t="n"/>
      <c r="AO72" s="2336" t="n">
        <v>8</v>
      </c>
      <c r="AP72" s="2335" t="n"/>
      <c r="AQ72" s="2337" t="n"/>
      <c r="AR72" s="2305" t="n"/>
      <c r="AS72" s="2338" t="n"/>
      <c r="AT72" s="2320" t="n"/>
      <c r="AU72" s="2321" t="n"/>
      <c r="AV72" s="2322" t="n"/>
      <c r="AW72" s="2320" t="n"/>
      <c r="AX72" s="2321" t="n">
        <v>6</v>
      </c>
      <c r="AY72" s="2323" t="n"/>
      <c r="AZ72" s="2324" t="n">
        <v>108</v>
      </c>
      <c r="BA72" s="2321" t="n">
        <v>10</v>
      </c>
      <c r="BB72" s="2322" t="n">
        <v>3</v>
      </c>
      <c r="BC72" s="2320" t="n"/>
      <c r="BD72" s="2321" t="n"/>
      <c r="BE72" s="2323" t="n"/>
      <c r="BF72" s="2325" t="n"/>
      <c r="BG72" s="2317" t="n"/>
      <c r="BH72" s="2314" t="n"/>
      <c r="BI72" s="2326" t="n"/>
      <c r="BJ72" s="2317" t="n"/>
      <c r="BK72" s="2309" t="n"/>
      <c r="BL72" s="2325" t="n"/>
      <c r="BM72" s="2317" t="n"/>
      <c r="BN72" s="2309" t="n"/>
      <c r="BO72" s="2313">
        <f>X72+AV72+AY72+BB72+BE72+BH72+BK72+BN72</f>
        <v/>
      </c>
      <c r="BP72" s="2311" t="n"/>
      <c r="BQ72" s="2327" t="inlineStr">
        <is>
          <t>ЭТиМ</t>
        </is>
      </c>
      <c r="BR72" s="2311" t="n"/>
      <c r="BS72" s="2">
        <f>(AE72-U72)*0.22</f>
        <v/>
      </c>
      <c r="BT72" s="2" t="n"/>
      <c r="BU72" s="2" t="n"/>
    </row>
    <row r="73">
      <c r="A73" s="2451" t="inlineStr">
        <is>
          <t>1.9.4</t>
        </is>
      </c>
      <c r="B73" s="2302" t="n"/>
      <c r="C73" s="2424" t="inlineStr">
        <is>
          <t>Международный маркетинг</t>
        </is>
      </c>
      <c r="D73" s="2304" t="n"/>
      <c r="E73" s="2304" t="n"/>
      <c r="F73" s="2304" t="n"/>
      <c r="G73" s="2304" t="n"/>
      <c r="H73" s="2304" t="n"/>
      <c r="I73" s="2304" t="n"/>
      <c r="J73" s="2304" t="n"/>
      <c r="K73" s="2304" t="n"/>
      <c r="L73" s="2304" t="n"/>
      <c r="M73" s="2304" t="n"/>
      <c r="N73" s="2304" t="n"/>
      <c r="O73" s="2304" t="n"/>
      <c r="P73" s="2304" t="n"/>
      <c r="Q73" s="2304" t="n"/>
      <c r="R73" s="2304" t="n"/>
      <c r="S73" s="2305" t="n"/>
      <c r="T73" s="2425" t="n"/>
      <c r="U73" s="2371" t="n"/>
      <c r="V73" s="2372" t="n"/>
      <c r="W73" s="2372" t="n"/>
      <c r="X73" s="2373" t="n"/>
      <c r="Y73" s="2452" t="n">
        <v>7</v>
      </c>
      <c r="Z73" s="2302" t="n"/>
      <c r="AA73" s="2373" t="n"/>
      <c r="AB73" s="2311" t="n"/>
      <c r="AC73" s="2452" t="n">
        <v>144</v>
      </c>
      <c r="AD73" s="2302" t="n"/>
      <c r="AE73" s="2453" t="n">
        <v>72</v>
      </c>
      <c r="AF73" s="2311" t="n"/>
      <c r="AG73" s="2377">
        <f>AC73-W73</f>
        <v/>
      </c>
      <c r="AH73" s="2311" t="n"/>
      <c r="AI73" s="2378">
        <f>AS73+AU73+AX73+BA73+BD73+BG73+BJ73+BM73</f>
        <v/>
      </c>
      <c r="AJ73" s="2302" t="n"/>
      <c r="AK73" s="2454" t="n">
        <v>8</v>
      </c>
      <c r="AL73" s="2316" t="n"/>
      <c r="AM73" s="2432" t="n"/>
      <c r="AN73" s="2316" t="n"/>
      <c r="AO73" s="2432" t="n">
        <v>8</v>
      </c>
      <c r="AP73" s="2316" t="n"/>
      <c r="AQ73" s="2455" t="n"/>
      <c r="AR73" s="2311" t="n"/>
      <c r="AS73" s="2452" t="n"/>
      <c r="AT73" s="2431" t="n"/>
      <c r="AU73" s="2432" t="n"/>
      <c r="AV73" s="2378" t="n"/>
      <c r="AW73" s="2431" t="n"/>
      <c r="AX73" s="2432" t="n"/>
      <c r="AY73" s="2373" t="n"/>
      <c r="AZ73" s="2433" t="n"/>
      <c r="BA73" s="2432" t="n"/>
      <c r="BB73" s="2378" t="n"/>
      <c r="BC73" s="2431" t="n"/>
      <c r="BD73" s="2432" t="n"/>
      <c r="BE73" s="2373" t="n"/>
      <c r="BF73" s="2433" t="n"/>
      <c r="BG73" s="2432" t="n"/>
      <c r="BH73" s="2378" t="n"/>
      <c r="BI73" s="2431" t="n"/>
      <c r="BJ73" s="2432" t="n">
        <v>6</v>
      </c>
      <c r="BK73" s="2373" t="n"/>
      <c r="BL73" s="2433" t="n">
        <v>144</v>
      </c>
      <c r="BM73" s="2432" t="n">
        <v>10</v>
      </c>
      <c r="BN73" s="2373" t="n">
        <v>4</v>
      </c>
      <c r="BO73" s="2377">
        <f>X73+AV73+AY73+BB73+BE73+BH73+BK73+BN73</f>
        <v/>
      </c>
      <c r="BP73" s="2311" t="n"/>
      <c r="BQ73" s="2385" t="n"/>
      <c r="BR73" s="2311" t="n"/>
      <c r="BS73" s="2386">
        <f>(AE73-U73)*0.22</f>
        <v/>
      </c>
      <c r="BT73" s="2" t="n"/>
      <c r="BU73" s="2" t="n"/>
    </row>
    <row r="74">
      <c r="A74" s="2391" t="inlineStr">
        <is>
          <t>1.10</t>
        </is>
      </c>
      <c r="B74" s="2329" t="n"/>
      <c r="C74" s="2369" t="inlineStr">
        <is>
          <t>Модуль "Технологии маркетинга"</t>
        </is>
      </c>
      <c r="D74" s="2304" t="n"/>
      <c r="E74" s="2304" t="n"/>
      <c r="F74" s="2304" t="n"/>
      <c r="G74" s="2304" t="n"/>
      <c r="H74" s="2304" t="n"/>
      <c r="I74" s="2304" t="n"/>
      <c r="J74" s="2304" t="n"/>
      <c r="K74" s="2304" t="n"/>
      <c r="L74" s="2304" t="n"/>
      <c r="M74" s="2304" t="n"/>
      <c r="N74" s="2304" t="n"/>
      <c r="O74" s="2304" t="n"/>
      <c r="P74" s="2304" t="n"/>
      <c r="Q74" s="2304" t="n"/>
      <c r="R74" s="2304" t="n"/>
      <c r="S74" s="2305" t="n"/>
      <c r="T74" s="2370" t="n"/>
      <c r="U74" s="2392" t="n"/>
      <c r="V74" s="2393" t="n"/>
      <c r="W74" s="2372" t="n"/>
      <c r="X74" s="2394" t="n"/>
      <c r="Y74" s="2395" t="n"/>
      <c r="Z74" s="2329" t="n"/>
      <c r="AA74" s="2396" t="n"/>
      <c r="AB74" s="2305" t="n"/>
      <c r="AC74" s="2395" t="n"/>
      <c r="AD74" s="2329" t="n"/>
      <c r="AE74" s="2397" t="n"/>
      <c r="AF74" s="2305" t="n"/>
      <c r="AG74" s="2377" t="n"/>
      <c r="AH74" s="2311" t="n"/>
      <c r="AI74" s="2378" t="n"/>
      <c r="AJ74" s="2302" t="n"/>
      <c r="AK74" s="2398" t="n"/>
      <c r="AL74" s="2335" t="n"/>
      <c r="AM74" s="2399" t="n"/>
      <c r="AN74" s="2335" t="n"/>
      <c r="AO74" s="2399" t="n"/>
      <c r="AP74" s="2335" t="n"/>
      <c r="AQ74" s="2400" t="n"/>
      <c r="AR74" s="2305" t="n"/>
      <c r="AS74" s="2395" t="n"/>
      <c r="AT74" s="2382" t="n"/>
      <c r="AU74" s="2380" t="n"/>
      <c r="AV74" s="2383" t="n"/>
      <c r="AW74" s="2382" t="n"/>
      <c r="AX74" s="2380" t="n"/>
      <c r="AY74" s="2375" t="n"/>
      <c r="AZ74" s="2384" t="n"/>
      <c r="BA74" s="2380" t="n"/>
      <c r="BB74" s="2383" t="n"/>
      <c r="BC74" s="2382" t="n"/>
      <c r="BD74" s="2380" t="n"/>
      <c r="BE74" s="2375" t="n"/>
      <c r="BF74" s="2384" t="n"/>
      <c r="BG74" s="2380" t="n"/>
      <c r="BH74" s="2383" t="n"/>
      <c r="BI74" s="2382" t="n"/>
      <c r="BJ74" s="2380" t="n"/>
      <c r="BK74" s="2375" t="n"/>
      <c r="BL74" s="2384" t="n"/>
      <c r="BM74" s="2380" t="n"/>
      <c r="BN74" s="2375" t="n"/>
      <c r="BO74" s="2377" t="n"/>
      <c r="BP74" s="2311" t="n"/>
      <c r="BQ74" s="2385" t="n"/>
      <c r="BR74" s="2311" t="n"/>
      <c r="BS74" s="2386">
        <f>(AE74-U74)*0.22</f>
        <v/>
      </c>
      <c r="BT74" s="2" t="n"/>
      <c r="BU74" s="2" t="n"/>
    </row>
    <row r="75">
      <c r="A75" s="2457" t="inlineStr">
        <is>
          <t>1.10.1</t>
        </is>
      </c>
      <c r="B75" s="2302" t="n"/>
      <c r="C75" s="2402" t="inlineStr">
        <is>
          <t>Маркетинговые исследования и аналитика</t>
        </is>
      </c>
      <c r="D75" s="2304" t="n"/>
      <c r="E75" s="2304" t="n"/>
      <c r="F75" s="2304" t="n"/>
      <c r="G75" s="2304" t="n"/>
      <c r="H75" s="2304" t="n"/>
      <c r="I75" s="2304" t="n"/>
      <c r="J75" s="2304" t="n"/>
      <c r="K75" s="2304" t="n"/>
      <c r="L75" s="2304" t="n"/>
      <c r="M75" s="2304" t="n"/>
      <c r="N75" s="2304" t="n"/>
      <c r="O75" s="2304" t="n"/>
      <c r="P75" s="2304" t="n"/>
      <c r="Q75" s="2304" t="n"/>
      <c r="R75" s="2304" t="n"/>
      <c r="S75" s="2305" t="n"/>
      <c r="T75" s="2403" t="n"/>
      <c r="U75" s="2404" t="n"/>
      <c r="V75" s="2405" t="n"/>
      <c r="W75" s="2405" t="n"/>
      <c r="X75" s="2406" t="n"/>
      <c r="Y75" s="2407" t="n">
        <v>4</v>
      </c>
      <c r="Z75" s="2302" t="n"/>
      <c r="AA75" s="2448" t="n">
        <v>5</v>
      </c>
      <c r="AB75" s="2449" t="inlineStr">
        <is>
          <t>д</t>
        </is>
      </c>
      <c r="AC75" s="2407" t="n">
        <v>288</v>
      </c>
      <c r="AD75" s="2302" t="n"/>
      <c r="AE75" s="2408" t="n">
        <v>144</v>
      </c>
      <c r="AF75" s="2311" t="n"/>
      <c r="AG75" s="2409">
        <f>AC75-W75</f>
        <v/>
      </c>
      <c r="AH75" s="2311" t="n"/>
      <c r="AI75" s="2410">
        <f>AS75+AU75+AX75+BA75+BD75+BG75+BJ75+BM75</f>
        <v/>
      </c>
      <c r="AJ75" s="2302" t="n"/>
      <c r="AK75" s="2411" t="n">
        <v>16</v>
      </c>
      <c r="AL75" s="2316" t="n"/>
      <c r="AM75" s="2412" t="n">
        <v>8</v>
      </c>
      <c r="AN75" s="2316" t="n"/>
      <c r="AO75" s="2412" t="n">
        <v>8</v>
      </c>
      <c r="AP75" s="2316" t="n"/>
      <c r="AQ75" s="2413" t="n"/>
      <c r="AR75" s="2311" t="n"/>
      <c r="AS75" s="2414" t="n"/>
      <c r="AT75" s="2415" t="n"/>
      <c r="AU75" s="2416" t="n"/>
      <c r="AV75" s="2417" t="n"/>
      <c r="AW75" s="2415" t="n"/>
      <c r="AX75" s="2416" t="n"/>
      <c r="AY75" s="2418" t="n"/>
      <c r="AZ75" s="2419" t="n"/>
      <c r="BA75" s="2416" t="n">
        <v>6</v>
      </c>
      <c r="BB75" s="2417" t="n"/>
      <c r="BC75" s="2415" t="n">
        <v>180</v>
      </c>
      <c r="BD75" s="2416" t="n">
        <v>12</v>
      </c>
      <c r="BE75" s="2418" t="n">
        <v>5</v>
      </c>
      <c r="BF75" s="2420" t="n">
        <v>108</v>
      </c>
      <c r="BG75" s="2412" t="n">
        <v>14</v>
      </c>
      <c r="BH75" s="2410" t="n">
        <v>3</v>
      </c>
      <c r="BI75" s="2326" t="n"/>
      <c r="BJ75" s="2317" t="n"/>
      <c r="BK75" s="2309" t="n"/>
      <c r="BL75" s="2325" t="n"/>
      <c r="BM75" s="2317" t="n"/>
      <c r="BN75" s="2309" t="n"/>
      <c r="BO75" s="2313">
        <f>X75+AV75+AY75+BB75+BE75+BH75+BK75+BN75</f>
        <v/>
      </c>
      <c r="BP75" s="2311" t="n"/>
      <c r="BQ75" s="2327" t="inlineStr">
        <is>
          <t>ЭТиМ</t>
        </is>
      </c>
      <c r="BR75" s="2311" t="n"/>
      <c r="BS75" s="2">
        <f>(AE75-U75)*0.22</f>
        <v/>
      </c>
      <c r="BT75" s="2" t="n"/>
      <c r="BU75" s="2" t="n"/>
    </row>
    <row r="76">
      <c r="A76" s="2423" t="inlineStr">
        <is>
          <t>1.10.2</t>
        </is>
      </c>
      <c r="B76" s="2329" t="n"/>
      <c r="C76" s="2458" t="inlineStr">
        <is>
          <t>Курсовая работа по учебной дисциплине "Маркетинговые исследования и аналитика"</t>
        </is>
      </c>
      <c r="D76" s="2304" t="n"/>
      <c r="E76" s="2304" t="n"/>
      <c r="F76" s="2304" t="n"/>
      <c r="G76" s="2304" t="n"/>
      <c r="H76" s="2304" t="n"/>
      <c r="I76" s="2304" t="n"/>
      <c r="J76" s="2304" t="n"/>
      <c r="K76" s="2304" t="n"/>
      <c r="L76" s="2304" t="n"/>
      <c r="M76" s="2304" t="n"/>
      <c r="N76" s="2304" t="n"/>
      <c r="O76" s="2304" t="n"/>
      <c r="P76" s="2304" t="n"/>
      <c r="Q76" s="2304" t="n"/>
      <c r="R76" s="2304" t="n"/>
      <c r="S76" s="2305" t="n"/>
      <c r="T76" s="2459" t="n"/>
      <c r="U76" s="2460" t="n"/>
      <c r="V76" s="2461" t="n"/>
      <c r="W76" s="2462" t="n"/>
      <c r="X76" s="2435" t="n"/>
      <c r="Y76" s="2443" t="n"/>
      <c r="Z76" s="2329" t="n"/>
      <c r="AA76" s="2435" t="n"/>
      <c r="AB76" s="2305" t="n"/>
      <c r="AC76" s="2443" t="n">
        <v>30</v>
      </c>
      <c r="AD76" s="2329" t="n"/>
      <c r="AE76" s="2463" t="n"/>
      <c r="AF76" s="2305" t="n"/>
      <c r="AG76" s="2438">
        <f>AC76-W76</f>
        <v/>
      </c>
      <c r="AH76" s="2311" t="n"/>
      <c r="AI76" s="2439" t="n"/>
      <c r="AJ76" s="2302" t="n"/>
      <c r="AK76" s="2440" t="n"/>
      <c r="AL76" s="2335" t="n"/>
      <c r="AM76" s="2441" t="n"/>
      <c r="AN76" s="2335" t="n"/>
      <c r="AO76" s="2441" t="n"/>
      <c r="AP76" s="2335" t="n"/>
      <c r="AQ76" s="2442" t="n"/>
      <c r="AR76" s="2305" t="n"/>
      <c r="AS76" s="2443" t="n"/>
      <c r="AT76" s="2444" t="n"/>
      <c r="AU76" s="2445" t="n"/>
      <c r="AV76" s="2439" t="n"/>
      <c r="AW76" s="2444" t="n"/>
      <c r="AX76" s="2445" t="n"/>
      <c r="AY76" s="2446" t="n"/>
      <c r="AZ76" s="2447" t="n"/>
      <c r="BA76" s="2445" t="n"/>
      <c r="BB76" s="2439" t="n"/>
      <c r="BC76" s="2444" t="n"/>
      <c r="BD76" s="2445" t="n"/>
      <c r="BE76" s="2446" t="n"/>
      <c r="BF76" s="2447" t="n"/>
      <c r="BG76" s="2445" t="n"/>
      <c r="BH76" s="2439" t="n"/>
      <c r="BI76" s="2431" t="n">
        <v>30</v>
      </c>
      <c r="BJ76" s="2432" t="n"/>
      <c r="BK76" s="2373" t="n">
        <v>1</v>
      </c>
      <c r="BL76" s="2433" t="n"/>
      <c r="BM76" s="2432" t="n"/>
      <c r="BN76" s="2373" t="n"/>
      <c r="BO76" s="2377">
        <f>X76+AV76+AY76+BB76+BE76+BH76+BK76+BN76</f>
        <v/>
      </c>
      <c r="BP76" s="2311" t="n"/>
      <c r="BQ76" s="2385" t="n"/>
      <c r="BR76" s="2311" t="n"/>
      <c r="BS76" s="2386">
        <f>(AE76-U76)*0.22</f>
        <v/>
      </c>
      <c r="BT76" s="2" t="n"/>
      <c r="BU76" s="2" t="n"/>
    </row>
    <row r="77">
      <c r="A77" s="2457" t="inlineStr">
        <is>
          <t>1.10.3</t>
        </is>
      </c>
      <c r="B77" s="2302" t="n"/>
      <c r="C77" s="2402" t="inlineStr">
        <is>
          <t>Интегрированные маркетинговые коммуникации</t>
        </is>
      </c>
      <c r="D77" s="2304" t="n"/>
      <c r="E77" s="2304" t="n"/>
      <c r="F77" s="2304" t="n"/>
      <c r="G77" s="2304" t="n"/>
      <c r="H77" s="2304" t="n"/>
      <c r="I77" s="2304" t="n"/>
      <c r="J77" s="2304" t="n"/>
      <c r="K77" s="2304" t="n"/>
      <c r="L77" s="2304" t="n"/>
      <c r="M77" s="2304" t="n"/>
      <c r="N77" s="2304" t="n"/>
      <c r="O77" s="2304" t="n"/>
      <c r="P77" s="2304" t="n"/>
      <c r="Q77" s="2304" t="n"/>
      <c r="R77" s="2304" t="n"/>
      <c r="S77" s="2305" t="n"/>
      <c r="T77" s="2403" t="n"/>
      <c r="U77" s="2404" t="n"/>
      <c r="V77" s="2405" t="n"/>
      <c r="W77" s="2405" t="n"/>
      <c r="X77" s="2406" t="n"/>
      <c r="Y77" s="2407" t="n">
        <v>5</v>
      </c>
      <c r="Z77" s="2302" t="n"/>
      <c r="AA77" s="2448" t="n">
        <v>4</v>
      </c>
      <c r="AB77" s="2449" t="inlineStr">
        <is>
          <t>д</t>
        </is>
      </c>
      <c r="AC77" s="2407" t="n">
        <v>288</v>
      </c>
      <c r="AD77" s="2302" t="n"/>
      <c r="AE77" s="2408" t="n">
        <v>144</v>
      </c>
      <c r="AF77" s="2311" t="n"/>
      <c r="AG77" s="2409">
        <f>AC77-W77</f>
        <v/>
      </c>
      <c r="AH77" s="2311" t="n"/>
      <c r="AI77" s="2410">
        <f>AS77+AU77+AX77+BA77+BD77+BG77+BJ77+BM77</f>
        <v/>
      </c>
      <c r="AJ77" s="2302" t="n"/>
      <c r="AK77" s="2411" t="n">
        <v>16</v>
      </c>
      <c r="AL77" s="2316" t="n"/>
      <c r="AM77" s="2412" t="n"/>
      <c r="AN77" s="2316" t="n"/>
      <c r="AO77" s="2412" t="n">
        <v>16</v>
      </c>
      <c r="AP77" s="2316" t="n"/>
      <c r="AQ77" s="2413" t="n"/>
      <c r="AR77" s="2311" t="n"/>
      <c r="AS77" s="2414" t="n"/>
      <c r="AT77" s="2415" t="n"/>
      <c r="AU77" s="2416" t="n"/>
      <c r="AV77" s="2417" t="n"/>
      <c r="AW77" s="2415" t="n"/>
      <c r="AX77" s="2416" t="n"/>
      <c r="AY77" s="2418" t="n"/>
      <c r="AZ77" s="2419" t="n"/>
      <c r="BA77" s="2416" t="n">
        <v>6</v>
      </c>
      <c r="BB77" s="2417" t="n"/>
      <c r="BC77" s="2415" t="n">
        <v>180</v>
      </c>
      <c r="BD77" s="2416" t="n">
        <v>12</v>
      </c>
      <c r="BE77" s="2418" t="n">
        <v>5</v>
      </c>
      <c r="BF77" s="2420" t="n">
        <v>108</v>
      </c>
      <c r="BG77" s="2412" t="n">
        <v>14</v>
      </c>
      <c r="BH77" s="2410" t="n">
        <v>3</v>
      </c>
      <c r="BI77" s="2326" t="n"/>
      <c r="BJ77" s="2317" t="n"/>
      <c r="BK77" s="2309" t="n"/>
      <c r="BL77" s="2325" t="n"/>
      <c r="BM77" s="2317" t="n"/>
      <c r="BN77" s="2309" t="n"/>
      <c r="BO77" s="2313">
        <f>X77+AV77+AY77+BB77+BE77+BH77+BK77+BN77</f>
        <v/>
      </c>
      <c r="BP77" s="2311" t="n"/>
      <c r="BQ77" s="2327" t="inlineStr">
        <is>
          <t>ЭТиМ</t>
        </is>
      </c>
      <c r="BR77" s="2311" t="n"/>
      <c r="BS77" s="2">
        <f>(AE77-U77)*0.22</f>
        <v/>
      </c>
      <c r="BT77" s="2" t="n"/>
      <c r="BU77" s="2" t="n"/>
    </row>
    <row r="78">
      <c r="A78" s="2464" t="inlineStr">
        <is>
          <t>1.10.4</t>
        </is>
      </c>
      <c r="B78" s="2465" t="n"/>
      <c r="C78" s="2466" t="inlineStr">
        <is>
          <t>Курсовая работа по учебной дисциплине "Интегрированные маркетинговые коммуникации"</t>
        </is>
      </c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72" t="n"/>
      <c r="T78" s="1006" t="n"/>
      <c r="U78" s="2467" t="n"/>
      <c r="V78" s="2468" t="n"/>
      <c r="W78" s="2469" t="n"/>
      <c r="X78" s="2470" t="n"/>
      <c r="Y78" s="2471" t="n"/>
      <c r="Z78" s="2465" t="n"/>
      <c r="AA78" s="2470" t="n"/>
      <c r="AB78" s="2472" t="n"/>
      <c r="AC78" s="2471" t="n">
        <v>30</v>
      </c>
      <c r="AD78" s="2465" t="n"/>
      <c r="AE78" s="2473" t="n"/>
      <c r="AF78" s="2472" t="n"/>
      <c r="AG78" s="2438">
        <f>AC78-W78</f>
        <v/>
      </c>
      <c r="AH78" s="2311" t="n"/>
      <c r="AI78" s="2439" t="n"/>
      <c r="AJ78" s="2302" t="n"/>
      <c r="AK78" s="2474" t="n"/>
      <c r="AL78" s="2475" t="n"/>
      <c r="AM78" s="2476" t="n"/>
      <c r="AN78" s="2475" t="n"/>
      <c r="AO78" s="2476" t="n"/>
      <c r="AP78" s="2475" t="n"/>
      <c r="AQ78" s="2477" t="n"/>
      <c r="AR78" s="2472" t="n"/>
      <c r="AS78" s="2471" t="n"/>
      <c r="AT78" s="2478" t="n"/>
      <c r="AU78" s="2476" t="n"/>
      <c r="AV78" s="2479" t="n"/>
      <c r="AW78" s="2478" t="n"/>
      <c r="AX78" s="2476" t="n"/>
      <c r="AY78" s="2470" t="n"/>
      <c r="AZ78" s="2480" t="n"/>
      <c r="BA78" s="2476" t="n"/>
      <c r="BB78" s="2479" t="n"/>
      <c r="BC78" s="2478" t="n"/>
      <c r="BD78" s="2476" t="n"/>
      <c r="BE78" s="2470" t="n"/>
      <c r="BF78" s="2480" t="n">
        <v>30</v>
      </c>
      <c r="BG78" s="2476" t="n"/>
      <c r="BH78" s="2479" t="n">
        <v>1</v>
      </c>
      <c r="BI78" s="2481" t="n"/>
      <c r="BJ78" s="2482" t="n"/>
      <c r="BK78" s="2483" t="n"/>
      <c r="BL78" s="2484" t="n"/>
      <c r="BM78" s="2482" t="n"/>
      <c r="BN78" s="2483" t="n"/>
      <c r="BO78" s="2485">
        <f>X78+AV78+AY78+BB78+BE78+BH78+BK78+BN78</f>
        <v/>
      </c>
      <c r="BP78" s="2472" t="n"/>
      <c r="BQ78" s="2486" t="n"/>
      <c r="BR78" s="2472" t="n"/>
      <c r="BS78" s="2386">
        <f>(AE78-U78)*0.22</f>
        <v/>
      </c>
      <c r="BT78" s="2" t="n"/>
      <c r="BU78" s="2" t="n"/>
    </row>
    <row r="79">
      <c r="A79" s="2487" t="inlineStr">
        <is>
          <t>2</t>
        </is>
      </c>
      <c r="B79" s="173" t="n"/>
      <c r="C79" s="2488" t="inlineStr">
        <is>
          <t>Компонент учреждения образования</t>
        </is>
      </c>
      <c r="D79" s="1410" t="n"/>
      <c r="E79" s="1410" t="n"/>
      <c r="F79" s="1410" t="n"/>
      <c r="G79" s="1410" t="n"/>
      <c r="H79" s="1410" t="n"/>
      <c r="I79" s="1410" t="n"/>
      <c r="J79" s="1410" t="n"/>
      <c r="K79" s="1410" t="n"/>
      <c r="L79" s="1410" t="n"/>
      <c r="M79" s="1410" t="n"/>
      <c r="N79" s="1410" t="n"/>
      <c r="O79" s="1410" t="n"/>
      <c r="P79" s="1410" t="n"/>
      <c r="Q79" s="1410" t="n"/>
      <c r="R79" s="1410" t="n"/>
      <c r="S79" s="1414" t="n"/>
      <c r="T79" s="2489" t="n"/>
      <c r="U79" s="2490">
        <f>SUM(U80:U133)</f>
        <v/>
      </c>
      <c r="V79" s="2491" t="n"/>
      <c r="W79" s="2491">
        <f>SUM(W80:W133)</f>
        <v/>
      </c>
      <c r="X79" s="2492">
        <f>SUM(X80:X133)</f>
        <v/>
      </c>
      <c r="Y79" s="2493" t="n"/>
      <c r="Z79" s="2494" t="n"/>
      <c r="AA79" s="2492" t="n"/>
      <c r="AB79" s="1414" t="n"/>
      <c r="AC79" s="2490">
        <f>SUM(AC80:AD133)</f>
        <v/>
      </c>
      <c r="AD79" s="1410" t="n"/>
      <c r="AE79" s="2495">
        <f>SUM(AE80:AF133)</f>
        <v/>
      </c>
      <c r="AF79" s="1414" t="n"/>
      <c r="AG79" s="2496">
        <f>SUM(AG80:AH133)</f>
        <v/>
      </c>
      <c r="AH79" s="1414" t="n"/>
      <c r="AI79" s="2497">
        <f>SUM(AI80:AJ133)</f>
        <v/>
      </c>
      <c r="AJ79" s="2494" t="n"/>
      <c r="AK79" s="2498">
        <f>SUM(AK80:AL133)</f>
        <v/>
      </c>
      <c r="AL79" s="1410" t="n"/>
      <c r="AM79" s="2499">
        <f>SUM(AM80:AN133)</f>
        <v/>
      </c>
      <c r="AN79" s="1410" t="n"/>
      <c r="AO79" s="2499">
        <f>SUM(AO80:AP133)</f>
        <v/>
      </c>
      <c r="AP79" s="1410" t="n"/>
      <c r="AQ79" s="2500">
        <f>SUM(AQ80:AR133)</f>
        <v/>
      </c>
      <c r="AR79" s="1414" t="n"/>
      <c r="AS79" s="2490">
        <f>SUM(AS80:AS133)</f>
        <v/>
      </c>
      <c r="AT79" s="2501">
        <f>SUM(AT80:AT133)</f>
        <v/>
      </c>
      <c r="AU79" s="2499">
        <f>SUM(AU80:AU133)</f>
        <v/>
      </c>
      <c r="AV79" s="2502">
        <f>SUM(AV80:AV133)</f>
        <v/>
      </c>
      <c r="AW79" s="2498">
        <f>SUM(AW80:AW133)</f>
        <v/>
      </c>
      <c r="AX79" s="2503">
        <f>SUM(AX80:AX133)</f>
        <v/>
      </c>
      <c r="AY79" s="2497">
        <f>SUM(AY80:AY133)</f>
        <v/>
      </c>
      <c r="AZ79" s="2504">
        <f>SUM(AZ80:AZ133)</f>
        <v/>
      </c>
      <c r="BA79" s="2498">
        <f>SUM(BA80:BA133)</f>
        <v/>
      </c>
      <c r="BB79" s="2502">
        <f>SUM(BB80:BB133)</f>
        <v/>
      </c>
      <c r="BC79" s="2505">
        <f>SUM(BC80:BC133)</f>
        <v/>
      </c>
      <c r="BD79" s="2498">
        <f>SUM(BD80:BD133)</f>
        <v/>
      </c>
      <c r="BE79" s="2500">
        <f>SUM(BE80:BE133)</f>
        <v/>
      </c>
      <c r="BF79" s="2490">
        <f>SUM(BF80:BF133)</f>
        <v/>
      </c>
      <c r="BG79" s="2499">
        <f>SUM(BG80:BG133)</f>
        <v/>
      </c>
      <c r="BH79" s="2502">
        <f>SUM(BH80:BH133)</f>
        <v/>
      </c>
      <c r="BI79" s="2501">
        <f>SUM(BI80:BI133)</f>
        <v/>
      </c>
      <c r="BJ79" s="2499">
        <f>SUM(BJ80:BJ133)</f>
        <v/>
      </c>
      <c r="BK79" s="2500">
        <f>SUM(BK80:BK133)</f>
        <v/>
      </c>
      <c r="BL79" s="2490">
        <f>SUM(BL80:BL133)</f>
        <v/>
      </c>
      <c r="BM79" s="2503">
        <f>SUM(BM80:BM133)</f>
        <v/>
      </c>
      <c r="BN79" s="2497">
        <f>SUM(BN80:BN133)</f>
        <v/>
      </c>
      <c r="BO79" s="2506">
        <f>SUM(BO80:BP133)</f>
        <v/>
      </c>
      <c r="BP79" s="72" t="n"/>
      <c r="BQ79" s="2507" t="n"/>
      <c r="BR79" s="1414" t="n"/>
      <c r="BS79" s="2386">
        <f>(AE79-U79)*0.22</f>
        <v/>
      </c>
      <c r="BT79" s="2" t="n"/>
      <c r="BU79" s="2" t="n"/>
    </row>
    <row r="80">
      <c r="A80" s="2508" t="inlineStr">
        <is>
          <t>2.1</t>
        </is>
      </c>
      <c r="B80" s="2290" t="n"/>
      <c r="C80" s="2282" t="inlineStr">
        <is>
          <t>Социально-гуманитарный модуль 2</t>
        </is>
      </c>
      <c r="D80" s="2283" t="n"/>
      <c r="E80" s="2283" t="n"/>
      <c r="F80" s="2283" t="n"/>
      <c r="G80" s="2283" t="n"/>
      <c r="H80" s="2283" t="n"/>
      <c r="I80" s="2283" t="n"/>
      <c r="J80" s="2283" t="n"/>
      <c r="K80" s="2283" t="n"/>
      <c r="L80" s="2283" t="n"/>
      <c r="M80" s="2283" t="n"/>
      <c r="N80" s="2283" t="n"/>
      <c r="O80" s="2283" t="n"/>
      <c r="P80" s="2283" t="n"/>
      <c r="Q80" s="2283" t="n"/>
      <c r="R80" s="2283" t="n"/>
      <c r="S80" s="2284" t="n"/>
      <c r="T80" s="2370" t="n"/>
      <c r="U80" s="2509" t="n"/>
      <c r="V80" s="2510" t="n"/>
      <c r="W80" s="2510" t="n"/>
      <c r="X80" s="2396" t="n"/>
      <c r="Y80" s="2395" t="n"/>
      <c r="Z80" s="2329" t="n"/>
      <c r="AA80" s="2396" t="n"/>
      <c r="AB80" s="2305" t="n"/>
      <c r="AC80" s="2395" t="n"/>
      <c r="AD80" s="2329" t="n"/>
      <c r="AE80" s="2397" t="n"/>
      <c r="AF80" s="2305" t="n"/>
      <c r="AG80" s="2511" t="n"/>
      <c r="AH80" s="2305" t="n"/>
      <c r="AI80" s="2378" t="n"/>
      <c r="AJ80" s="2302" t="n"/>
      <c r="AK80" s="2398" t="n"/>
      <c r="AL80" s="2335" t="n"/>
      <c r="AM80" s="2399" t="n"/>
      <c r="AN80" s="2335" t="n"/>
      <c r="AO80" s="2399" t="n"/>
      <c r="AP80" s="2335" t="n"/>
      <c r="AQ80" s="2400" t="n"/>
      <c r="AR80" s="2305" t="n"/>
      <c r="AS80" s="2395" t="n"/>
      <c r="AT80" s="2512" t="n"/>
      <c r="AU80" s="2399" t="n"/>
      <c r="AV80" s="2513" t="n"/>
      <c r="AW80" s="2512" t="n"/>
      <c r="AX80" s="2399" t="n"/>
      <c r="AY80" s="2396" t="n"/>
      <c r="AZ80" s="2514" t="n"/>
      <c r="BA80" s="2399" t="n"/>
      <c r="BB80" s="2513" t="n"/>
      <c r="BC80" s="2512" t="n"/>
      <c r="BD80" s="2399" t="n"/>
      <c r="BE80" s="2396" t="n"/>
      <c r="BF80" s="2514" t="n"/>
      <c r="BG80" s="2399" t="n"/>
      <c r="BH80" s="2513" t="n"/>
      <c r="BI80" s="2512" t="n"/>
      <c r="BJ80" s="2399" t="n"/>
      <c r="BK80" s="2396" t="n"/>
      <c r="BL80" s="2514" t="n"/>
      <c r="BM80" s="2399" t="n"/>
      <c r="BN80" s="2396" t="n"/>
      <c r="BO80" s="2515" t="n"/>
      <c r="BP80" s="2284" t="n"/>
      <c r="BQ80" s="2516" t="n"/>
      <c r="BR80" s="2305" t="n"/>
      <c r="BS80" s="2386">
        <f>(AE80-U80)*0.22</f>
        <v/>
      </c>
      <c r="BT80" s="2" t="n"/>
      <c r="BU80" s="2" t="n"/>
    </row>
    <row r="81">
      <c r="A81" s="2517" t="inlineStr">
        <is>
          <t>2.1.1</t>
        </is>
      </c>
      <c r="B81" s="2302" t="n"/>
      <c r="C81" s="2458" t="inlineStr">
        <is>
          <t>Политология</t>
        </is>
      </c>
      <c r="D81" s="2304" t="n"/>
      <c r="E81" s="2304" t="n"/>
      <c r="F81" s="2304" t="n"/>
      <c r="G81" s="2304" t="n"/>
      <c r="H81" s="2304" t="n"/>
      <c r="I81" s="2304" t="n"/>
      <c r="J81" s="2304" t="n"/>
      <c r="K81" s="2304" t="n"/>
      <c r="L81" s="2304" t="n"/>
      <c r="M81" s="2304" t="n"/>
      <c r="N81" s="2304" t="n"/>
      <c r="O81" s="2304" t="n"/>
      <c r="P81" s="2304" t="n"/>
      <c r="Q81" s="2304" t="n"/>
      <c r="R81" s="2304" t="n"/>
      <c r="S81" s="2305" t="n"/>
      <c r="T81" s="2459" t="n"/>
      <c r="U81" s="2518" t="n"/>
      <c r="V81" s="2462" t="n"/>
      <c r="W81" s="2462" t="n"/>
      <c r="X81" s="2446" t="n"/>
      <c r="Y81" s="2436" t="n"/>
      <c r="Z81" s="2302" t="n"/>
      <c r="AA81" s="2519" t="n">
        <v>7</v>
      </c>
      <c r="AB81" s="2520" t="inlineStr">
        <is>
          <t>д</t>
        </is>
      </c>
      <c r="AC81" s="2436" t="n">
        <v>72</v>
      </c>
      <c r="AD81" s="2302" t="n"/>
      <c r="AE81" s="2437" t="n">
        <v>36</v>
      </c>
      <c r="AF81" s="2311" t="n"/>
      <c r="AG81" s="2438">
        <f>AC81-W81</f>
        <v/>
      </c>
      <c r="AH81" s="2311" t="n"/>
      <c r="AI81" s="2439">
        <f>AS81+AU81+AX81+BA81+BD81+BG81+BJ81+BM81</f>
        <v/>
      </c>
      <c r="AJ81" s="2302" t="n"/>
      <c r="AK81" s="2521" t="n">
        <v>6</v>
      </c>
      <c r="AL81" s="2316" t="n"/>
      <c r="AM81" s="2445" t="n"/>
      <c r="AN81" s="2316" t="n"/>
      <c r="AO81" s="2445" t="n"/>
      <c r="AP81" s="2316" t="n"/>
      <c r="AQ81" s="2522" t="n">
        <v>2</v>
      </c>
      <c r="AR81" s="2311" t="n"/>
      <c r="AS81" s="2436" t="n"/>
      <c r="AT81" s="2444" t="n"/>
      <c r="AU81" s="2445" t="n"/>
      <c r="AV81" s="2439" t="n"/>
      <c r="AW81" s="2444" t="n"/>
      <c r="AX81" s="2445" t="n"/>
      <c r="AY81" s="2446" t="n"/>
      <c r="AZ81" s="2447" t="n"/>
      <c r="BA81" s="2445" t="n"/>
      <c r="BB81" s="2439" t="n"/>
      <c r="BC81" s="2444" t="n"/>
      <c r="BD81" s="2445" t="n"/>
      <c r="BE81" s="2446" t="n"/>
      <c r="BF81" s="2447" t="n"/>
      <c r="BG81" s="2445" t="n"/>
      <c r="BH81" s="2439" t="n"/>
      <c r="BI81" s="2444" t="n"/>
      <c r="BJ81" s="2445" t="n">
        <v>2</v>
      </c>
      <c r="BK81" s="2446" t="n"/>
      <c r="BL81" s="2447" t="n">
        <v>72</v>
      </c>
      <c r="BM81" s="2445" t="n">
        <v>6</v>
      </c>
      <c r="BN81" s="2446" t="n">
        <v>2</v>
      </c>
      <c r="BO81" s="2438">
        <f>X81+AV81+AY81+BB81+BE81+BH81+BK81+BN81</f>
        <v/>
      </c>
      <c r="BP81" s="2311" t="n"/>
      <c r="BQ81" s="2523" t="n"/>
      <c r="BR81" s="2311" t="n"/>
      <c r="BS81" s="2524">
        <f>(AE81-U81)*0.22</f>
        <v/>
      </c>
      <c r="BT81" s="2" t="n"/>
      <c r="BU81" s="2" t="n"/>
    </row>
    <row r="82">
      <c r="A82" s="2525" t="inlineStr">
        <is>
          <t>2.1.2</t>
        </is>
      </c>
      <c r="B82" s="2329" t="n"/>
      <c r="C82" s="2526" t="inlineStr">
        <is>
          <t>Социальная психология / Личностно-профессиональное развитие специалиста</t>
        </is>
      </c>
      <c r="D82" s="2304" t="n"/>
      <c r="E82" s="2304" t="n"/>
      <c r="F82" s="2304" t="n"/>
      <c r="G82" s="2304" t="n"/>
      <c r="H82" s="2304" t="n"/>
      <c r="I82" s="2304" t="n"/>
      <c r="J82" s="2304" t="n"/>
      <c r="K82" s="2304" t="n"/>
      <c r="L82" s="2304" t="n"/>
      <c r="M82" s="2304" t="n"/>
      <c r="N82" s="2304" t="n"/>
      <c r="O82" s="2304" t="n"/>
      <c r="P82" s="2304" t="n"/>
      <c r="Q82" s="2304" t="n"/>
      <c r="R82" s="2304" t="n"/>
      <c r="S82" s="2305" t="n"/>
      <c r="T82" s="2527" t="n"/>
      <c r="U82" s="2528" t="n"/>
      <c r="V82" s="2529" t="n"/>
      <c r="W82" s="2530" t="n"/>
      <c r="X82" s="2531" t="n"/>
      <c r="Y82" s="2532" t="n"/>
      <c r="Z82" s="2329" t="n"/>
      <c r="AA82" s="2448" t="n">
        <v>4</v>
      </c>
      <c r="AB82" s="2449" t="inlineStr">
        <is>
          <t>д</t>
        </is>
      </c>
      <c r="AC82" s="2533" t="n">
        <v>72</v>
      </c>
      <c r="AD82" s="2302" t="n"/>
      <c r="AE82" s="2534" t="n">
        <v>36</v>
      </c>
      <c r="AF82" s="2311" t="n"/>
      <c r="AG82" s="2535">
        <f>AC82-W82</f>
        <v/>
      </c>
      <c r="AH82" s="2311" t="n"/>
      <c r="AI82" s="2410">
        <f>AS82+AU82+AX82+BA82+BD82+BG82+BJ82+BM82</f>
        <v/>
      </c>
      <c r="AJ82" s="2302" t="n"/>
      <c r="AK82" s="2536" t="n">
        <v>6</v>
      </c>
      <c r="AL82" s="2335" t="n"/>
      <c r="AM82" s="2537" t="n"/>
      <c r="AN82" s="2335" t="n"/>
      <c r="AO82" s="2537" t="n"/>
      <c r="AP82" s="2335" t="n"/>
      <c r="AQ82" s="2538" t="n">
        <v>2</v>
      </c>
      <c r="AR82" s="2305" t="n"/>
      <c r="AS82" s="2539" t="n"/>
      <c r="AT82" s="2415" t="n"/>
      <c r="AU82" s="2416" t="n"/>
      <c r="AV82" s="2417" t="n"/>
      <c r="AW82" s="2415" t="n"/>
      <c r="AX82" s="2416" t="n"/>
      <c r="AY82" s="2418" t="n"/>
      <c r="AZ82" s="2419" t="n"/>
      <c r="BA82" s="2416" t="n">
        <v>2</v>
      </c>
      <c r="BB82" s="2417" t="n"/>
      <c r="BC82" s="2415" t="n">
        <v>72</v>
      </c>
      <c r="BD82" s="2416" t="n">
        <v>6</v>
      </c>
      <c r="BE82" s="2418" t="n">
        <v>2</v>
      </c>
      <c r="BF82" s="2420" t="n"/>
      <c r="BG82" s="2412" t="n"/>
      <c r="BH82" s="2410" t="n"/>
      <c r="BI82" s="2421" t="n"/>
      <c r="BJ82" s="2412" t="n"/>
      <c r="BK82" s="2406" t="n"/>
      <c r="BL82" s="2420" t="n"/>
      <c r="BM82" s="2412" t="n"/>
      <c r="BN82" s="2540" t="n"/>
      <c r="BO82" s="2535">
        <f>X82+AV82+AY82+BB82+BE82+BH82+BK82+BN82</f>
        <v/>
      </c>
      <c r="BP82" s="2311" t="n"/>
      <c r="BQ82" s="2422" t="inlineStr">
        <is>
          <t>ФиП / ИБиП</t>
        </is>
      </c>
      <c r="BR82" s="2311" t="n"/>
      <c r="BS82" s="685">
        <f>(AE82-U82)*0.22</f>
        <v/>
      </c>
      <c r="BT82" s="2" t="n"/>
      <c r="BU82" s="2" t="n"/>
    </row>
    <row r="83">
      <c r="A83" s="2541" t="inlineStr">
        <is>
          <t>2.1.3</t>
        </is>
      </c>
      <c r="B83" s="2302" t="n"/>
      <c r="C83" s="2526" t="inlineStr">
        <is>
          <t xml:space="preserve">Основы права </t>
        </is>
      </c>
      <c r="D83" s="2304" t="n"/>
      <c r="E83" s="2304" t="n"/>
      <c r="F83" s="2304" t="n"/>
      <c r="G83" s="2304" t="n"/>
      <c r="H83" s="2304" t="n"/>
      <c r="I83" s="2304" t="n"/>
      <c r="J83" s="2304" t="n"/>
      <c r="K83" s="2304" t="n"/>
      <c r="L83" s="2304" t="n"/>
      <c r="M83" s="2304" t="n"/>
      <c r="N83" s="2304" t="n"/>
      <c r="O83" s="2304" t="n"/>
      <c r="P83" s="2304" t="n"/>
      <c r="Q83" s="2304" t="n"/>
      <c r="R83" s="2304" t="n"/>
      <c r="S83" s="2305" t="n"/>
      <c r="T83" s="2527" t="n"/>
      <c r="U83" s="2542" t="n"/>
      <c r="V83" s="2530" t="n"/>
      <c r="W83" s="2530" t="n"/>
      <c r="X83" s="2540" t="n"/>
      <c r="Y83" s="2533" t="n"/>
      <c r="Z83" s="2302" t="n"/>
      <c r="AA83" s="2448" t="n">
        <v>4</v>
      </c>
      <c r="AB83" s="2449" t="inlineStr">
        <is>
          <t>д</t>
        </is>
      </c>
      <c r="AC83" s="2533" t="n">
        <v>72</v>
      </c>
      <c r="AD83" s="2302" t="n"/>
      <c r="AE83" s="2534" t="n">
        <v>36</v>
      </c>
      <c r="AF83" s="2311" t="n"/>
      <c r="AG83" s="2535">
        <f>AC83-W83</f>
        <v/>
      </c>
      <c r="AH83" s="2311" t="n"/>
      <c r="AI83" s="2410">
        <f>AS83+AU83+AX83+BA83+BD83+BG83+BJ83+BM83</f>
        <v/>
      </c>
      <c r="AJ83" s="2302" t="n"/>
      <c r="AK83" s="2543" t="n">
        <v>6</v>
      </c>
      <c r="AL83" s="2316" t="n"/>
      <c r="AM83" s="2544" t="n"/>
      <c r="AN83" s="2316" t="n"/>
      <c r="AO83" s="2544" t="n"/>
      <c r="AP83" s="2316" t="n"/>
      <c r="AQ83" s="2545" t="n">
        <v>2</v>
      </c>
      <c r="AR83" s="2311" t="n"/>
      <c r="AS83" s="2414" t="n"/>
      <c r="AT83" s="2415" t="n"/>
      <c r="AU83" s="2416" t="n"/>
      <c r="AV83" s="2417" t="n"/>
      <c r="AW83" s="2415" t="n"/>
      <c r="AX83" s="2416" t="n"/>
      <c r="AY83" s="2418" t="n"/>
      <c r="AZ83" s="2419" t="n"/>
      <c r="BA83" s="2416" t="n">
        <v>2</v>
      </c>
      <c r="BB83" s="2417" t="n"/>
      <c r="BC83" s="2415" t="n">
        <v>72</v>
      </c>
      <c r="BD83" s="2416" t="n">
        <v>6</v>
      </c>
      <c r="BE83" s="2418" t="n">
        <v>2</v>
      </c>
      <c r="BF83" s="2420" t="n"/>
      <c r="BG83" s="2412" t="n"/>
      <c r="BH83" s="2410" t="n"/>
      <c r="BI83" s="2421" t="n"/>
      <c r="BJ83" s="2412" t="n"/>
      <c r="BK83" s="2406" t="n"/>
      <c r="BL83" s="2420" t="n"/>
      <c r="BM83" s="2412" t="n"/>
      <c r="BN83" s="2540" t="n"/>
      <c r="BO83" s="2535">
        <f>X83+AV83+AY83+BB83+BE83+BH83+BK83+BN83</f>
        <v/>
      </c>
      <c r="BP83" s="2311" t="n"/>
      <c r="BQ83" s="2422" t="inlineStr">
        <is>
          <t>ФиП</t>
        </is>
      </c>
      <c r="BR83" s="2311" t="n"/>
      <c r="BS83" s="685">
        <f>(AE83-U83)*0.22</f>
        <v/>
      </c>
      <c r="BT83" s="2" t="n"/>
      <c r="BU83" s="2" t="n"/>
    </row>
    <row r="84">
      <c r="A84" s="2546" t="inlineStr">
        <is>
          <t>2.2</t>
        </is>
      </c>
      <c r="B84" s="2329" t="n"/>
      <c r="C84" s="2547" t="inlineStr">
        <is>
          <t>Модуль "Экономика 3"</t>
        </is>
      </c>
      <c r="D84" s="2304" t="n"/>
      <c r="E84" s="2304" t="n"/>
      <c r="F84" s="2304" t="n"/>
      <c r="G84" s="2304" t="n"/>
      <c r="H84" s="2304" t="n"/>
      <c r="I84" s="2304" t="n"/>
      <c r="J84" s="2304" t="n"/>
      <c r="K84" s="2304" t="n"/>
      <c r="L84" s="2304" t="n"/>
      <c r="M84" s="2304" t="n"/>
      <c r="N84" s="2304" t="n"/>
      <c r="O84" s="2304" t="n"/>
      <c r="P84" s="2304" t="n"/>
      <c r="Q84" s="2304" t="n"/>
      <c r="R84" s="2304" t="n"/>
      <c r="S84" s="2305" t="n"/>
      <c r="T84" s="2548" t="n"/>
      <c r="U84" s="2549" t="n"/>
      <c r="V84" s="2550" t="n"/>
      <c r="W84" s="2462" t="n"/>
      <c r="X84" s="2551" t="n"/>
      <c r="Y84" s="2552" t="n"/>
      <c r="Z84" s="2329" t="n"/>
      <c r="AA84" s="2551" t="n"/>
      <c r="AB84" s="2305" t="n"/>
      <c r="AC84" s="2552" t="n"/>
      <c r="AD84" s="2329" t="n"/>
      <c r="AE84" s="2553" t="n"/>
      <c r="AF84" s="2305" t="n"/>
      <c r="AG84" s="2438" t="n"/>
      <c r="AH84" s="2311" t="n"/>
      <c r="AI84" s="2439" t="n"/>
      <c r="AJ84" s="2302" t="n"/>
      <c r="AK84" s="2554" t="n"/>
      <c r="AL84" s="2335" t="n"/>
      <c r="AM84" s="2555" t="n"/>
      <c r="AN84" s="2335" t="n"/>
      <c r="AO84" s="2555" t="n"/>
      <c r="AP84" s="2335" t="n"/>
      <c r="AQ84" s="2556" t="n"/>
      <c r="AR84" s="2305" t="n"/>
      <c r="AS84" s="2552" t="n"/>
      <c r="AT84" s="2557" t="n"/>
      <c r="AU84" s="2558" t="n"/>
      <c r="AV84" s="2559" t="n"/>
      <c r="AW84" s="2557" t="n"/>
      <c r="AX84" s="2558" t="n"/>
      <c r="AY84" s="2560" t="n"/>
      <c r="AZ84" s="2561" t="n"/>
      <c r="BA84" s="2558" t="n"/>
      <c r="BB84" s="2559" t="n"/>
      <c r="BC84" s="2557" t="n"/>
      <c r="BD84" s="2558" t="n"/>
      <c r="BE84" s="2560" t="n"/>
      <c r="BF84" s="2561" t="n"/>
      <c r="BG84" s="2558" t="n"/>
      <c r="BH84" s="2559" t="n"/>
      <c r="BI84" s="2557" t="n"/>
      <c r="BJ84" s="2558" t="n"/>
      <c r="BK84" s="2560" t="n"/>
      <c r="BL84" s="2561" t="n"/>
      <c r="BM84" s="2558" t="n"/>
      <c r="BN84" s="2560" t="n"/>
      <c r="BO84" s="2438" t="n"/>
      <c r="BP84" s="2311" t="n"/>
      <c r="BQ84" s="2562" t="n"/>
      <c r="BR84" s="2311" t="n"/>
      <c r="BS84" s="2524">
        <f>(AE84-U84)*0.22</f>
        <v/>
      </c>
      <c r="BT84" s="2" t="n"/>
      <c r="BU84" s="2" t="n"/>
    </row>
    <row r="85">
      <c r="A85" s="2401" t="inlineStr">
        <is>
          <t>2.2.1</t>
        </is>
      </c>
      <c r="B85" s="2302" t="n"/>
      <c r="C85" s="2402" t="inlineStr">
        <is>
          <t>Экономика организации (предприятия) / Экономика организации</t>
        </is>
      </c>
      <c r="D85" s="2304" t="n"/>
      <c r="E85" s="2304" t="n"/>
      <c r="F85" s="2304" t="n"/>
      <c r="G85" s="2304" t="n"/>
      <c r="H85" s="2304" t="n"/>
      <c r="I85" s="2304" t="n"/>
      <c r="J85" s="2304" t="n"/>
      <c r="K85" s="2304" t="n"/>
      <c r="L85" s="2304" t="n"/>
      <c r="M85" s="2304" t="n"/>
      <c r="N85" s="2304" t="n"/>
      <c r="O85" s="2304" t="n"/>
      <c r="P85" s="2304" t="n"/>
      <c r="Q85" s="2304" t="n"/>
      <c r="R85" s="2304" t="n"/>
      <c r="S85" s="2305" t="n"/>
      <c r="T85" s="2403" t="n"/>
      <c r="U85" s="2404" t="n">
        <v>60</v>
      </c>
      <c r="V85" s="2405" t="n">
        <v>1</v>
      </c>
      <c r="W85" s="2405" t="n">
        <v>106</v>
      </c>
      <c r="X85" s="2406" t="n">
        <v>3</v>
      </c>
      <c r="Y85" s="2407" t="n">
        <v>4</v>
      </c>
      <c r="Z85" s="2302" t="n"/>
      <c r="AA85" s="2406" t="n">
        <v>3</v>
      </c>
      <c r="AB85" s="2311" t="n"/>
      <c r="AC85" s="2407" t="n">
        <v>216</v>
      </c>
      <c r="AD85" s="2302" t="n"/>
      <c r="AE85" s="2408" t="n">
        <v>126</v>
      </c>
      <c r="AF85" s="2311" t="n"/>
      <c r="AG85" s="2409">
        <f>AC85-W85</f>
        <v/>
      </c>
      <c r="AH85" s="2311" t="n"/>
      <c r="AI85" s="2410">
        <f>AS85+AU85+AX85+BA85+BD85+BG85+BJ85+BM85</f>
        <v/>
      </c>
      <c r="AJ85" s="2302" t="n"/>
      <c r="AK85" s="2411" t="n">
        <v>8</v>
      </c>
      <c r="AL85" s="2316" t="n"/>
      <c r="AM85" s="2412" t="n"/>
      <c r="AN85" s="2316" t="n"/>
      <c r="AO85" s="2412" t="n">
        <v>6</v>
      </c>
      <c r="AP85" s="2316" t="n"/>
      <c r="AQ85" s="2413" t="n"/>
      <c r="AR85" s="2311" t="n"/>
      <c r="AS85" s="2414" t="n"/>
      <c r="AT85" s="2415" t="n"/>
      <c r="AU85" s="2416" t="n"/>
      <c r="AV85" s="2417" t="n"/>
      <c r="AW85" s="2415" t="n"/>
      <c r="AX85" s="2416" t="n">
        <v>6</v>
      </c>
      <c r="AY85" s="2418" t="n"/>
      <c r="AZ85" s="2419" t="n">
        <v>36</v>
      </c>
      <c r="BA85" s="2416" t="n">
        <v>4</v>
      </c>
      <c r="BB85" s="2417" t="n">
        <v>1</v>
      </c>
      <c r="BC85" s="2415" t="n">
        <v>74</v>
      </c>
      <c r="BD85" s="2416" t="n">
        <v>4</v>
      </c>
      <c r="BE85" s="2418" t="n">
        <v>2</v>
      </c>
      <c r="BF85" s="2420" t="n"/>
      <c r="BG85" s="2412" t="n"/>
      <c r="BH85" s="2410" t="n"/>
      <c r="BI85" s="2421" t="n"/>
      <c r="BJ85" s="2412" t="n"/>
      <c r="BK85" s="2406" t="n"/>
      <c r="BL85" s="2420" t="n"/>
      <c r="BM85" s="2412" t="n"/>
      <c r="BN85" s="2406" t="n"/>
      <c r="BO85" s="2409">
        <f>X85+AV85+AY85+BB85+BE85+BH85+BK85+BN85</f>
        <v/>
      </c>
      <c r="BP85" s="2311" t="n"/>
      <c r="BQ85" s="2422" t="inlineStr">
        <is>
          <t>ЭиУП</t>
        </is>
      </c>
      <c r="BR85" s="2311" t="n"/>
      <c r="BS85" s="685">
        <f>(AE85-U85)*0.22</f>
        <v/>
      </c>
      <c r="BT85" s="2" t="n"/>
      <c r="BU85" s="2" t="n"/>
    </row>
    <row r="86">
      <c r="A86" s="2563" t="inlineStr">
        <is>
          <t>2.2.2</t>
        </is>
      </c>
      <c r="B86" s="2329" t="n"/>
      <c r="C86" s="2458" t="inlineStr">
        <is>
          <t>Курсовая работа по учебной дисциплине "Экономика организации (предприятия)"</t>
        </is>
      </c>
      <c r="D86" s="2304" t="n"/>
      <c r="E86" s="2304" t="n"/>
      <c r="F86" s="2304" t="n"/>
      <c r="G86" s="2304" t="n"/>
      <c r="H86" s="2304" t="n"/>
      <c r="I86" s="2304" t="n"/>
      <c r="J86" s="2304" t="n"/>
      <c r="K86" s="2304" t="n"/>
      <c r="L86" s="2304" t="n"/>
      <c r="M86" s="2304" t="n"/>
      <c r="N86" s="2304" t="n"/>
      <c r="O86" s="2304" t="n"/>
      <c r="P86" s="2304" t="n"/>
      <c r="Q86" s="2304" t="n"/>
      <c r="R86" s="2304" t="n"/>
      <c r="S86" s="2305" t="n"/>
      <c r="T86" s="2459" t="n"/>
      <c r="U86" s="2460" t="n"/>
      <c r="V86" s="2461" t="n"/>
      <c r="W86" s="2462" t="n"/>
      <c r="X86" s="2435" t="n"/>
      <c r="Y86" s="2443" t="n"/>
      <c r="Z86" s="2329" t="n"/>
      <c r="AA86" s="2435" t="n"/>
      <c r="AB86" s="2305" t="n"/>
      <c r="AC86" s="2443" t="n">
        <v>30</v>
      </c>
      <c r="AD86" s="2329" t="n"/>
      <c r="AE86" s="2463" t="n"/>
      <c r="AF86" s="2305" t="n"/>
      <c r="AG86" s="2438">
        <f>AC86-W86</f>
        <v/>
      </c>
      <c r="AH86" s="2311" t="n"/>
      <c r="AI86" s="2439" t="n"/>
      <c r="AJ86" s="2302" t="n"/>
      <c r="AK86" s="2440" t="n"/>
      <c r="AL86" s="2335" t="n"/>
      <c r="AM86" s="2441" t="n"/>
      <c r="AN86" s="2335" t="n"/>
      <c r="AO86" s="2441" t="n"/>
      <c r="AP86" s="2335" t="n"/>
      <c r="AQ86" s="2442" t="n"/>
      <c r="AR86" s="2305" t="n"/>
      <c r="AS86" s="2443" t="n"/>
      <c r="AT86" s="2444" t="n"/>
      <c r="AU86" s="2445" t="n"/>
      <c r="AV86" s="2439" t="n"/>
      <c r="AW86" s="2444" t="n"/>
      <c r="AX86" s="2445" t="n"/>
      <c r="AY86" s="2446" t="n"/>
      <c r="AZ86" s="2447" t="n"/>
      <c r="BA86" s="2445" t="n"/>
      <c r="BB86" s="2439" t="n"/>
      <c r="BC86" s="2444" t="n">
        <v>30</v>
      </c>
      <c r="BD86" s="2445" t="n"/>
      <c r="BE86" s="2446" t="n">
        <v>1</v>
      </c>
      <c r="BF86" s="2447" t="n"/>
      <c r="BG86" s="2445" t="n"/>
      <c r="BH86" s="2439" t="n"/>
      <c r="BI86" s="2444" t="n"/>
      <c r="BJ86" s="2445" t="n"/>
      <c r="BK86" s="2446" t="n"/>
      <c r="BL86" s="2447" t="n"/>
      <c r="BM86" s="2445" t="n"/>
      <c r="BN86" s="2446" t="n"/>
      <c r="BO86" s="2438">
        <f>X86+AV86+AY86+BB86+BE86+BH86+BK86+BN86</f>
        <v/>
      </c>
      <c r="BP86" s="2311" t="n"/>
      <c r="BQ86" s="2523" t="n"/>
      <c r="BR86" s="2311" t="n"/>
      <c r="BS86" s="2524">
        <f>(AE86-U86)*0.22</f>
        <v/>
      </c>
      <c r="BT86" s="2" t="n"/>
      <c r="BU86" s="2" t="n"/>
    </row>
    <row r="87">
      <c r="A87" s="2401" t="inlineStr">
        <is>
          <t>2.2.3</t>
        </is>
      </c>
      <c r="B87" s="2302" t="n"/>
      <c r="C87" s="2402" t="inlineStr">
        <is>
          <t>Экономический анализ деятельности организации / Анализ хозяйственной деятельности</t>
        </is>
      </c>
      <c r="D87" s="2304" t="n"/>
      <c r="E87" s="2304" t="n"/>
      <c r="F87" s="2304" t="n"/>
      <c r="G87" s="2304" t="n"/>
      <c r="H87" s="2304" t="n"/>
      <c r="I87" s="2304" t="n"/>
      <c r="J87" s="2304" t="n"/>
      <c r="K87" s="2304" t="n"/>
      <c r="L87" s="2304" t="n"/>
      <c r="M87" s="2304" t="n"/>
      <c r="N87" s="2304" t="n"/>
      <c r="O87" s="2304" t="n"/>
      <c r="P87" s="2304" t="n"/>
      <c r="Q87" s="2304" t="n"/>
      <c r="R87" s="2304" t="n"/>
      <c r="S87" s="2305" t="n"/>
      <c r="T87" s="2403" t="n"/>
      <c r="U87" s="2404" t="n">
        <v>24</v>
      </c>
      <c r="V87" s="2405" t="n"/>
      <c r="W87" s="2405" t="n">
        <v>36</v>
      </c>
      <c r="X87" s="2406" t="n">
        <v>1</v>
      </c>
      <c r="Y87" s="2407" t="n">
        <v>5</v>
      </c>
      <c r="Z87" s="2302" t="n"/>
      <c r="AA87" s="2406" t="n"/>
      <c r="AB87" s="2311" t="n"/>
      <c r="AC87" s="2407" t="n">
        <v>108</v>
      </c>
      <c r="AD87" s="2302" t="n"/>
      <c r="AE87" s="2408" t="n">
        <v>72</v>
      </c>
      <c r="AF87" s="2311" t="n"/>
      <c r="AG87" s="2409">
        <f>AC87-W87</f>
        <v/>
      </c>
      <c r="AH87" s="2311" t="n"/>
      <c r="AI87" s="2410">
        <f>AS87+AU87+AX87+BA87+BD87+BG87+BJ87+BM87</f>
        <v/>
      </c>
      <c r="AJ87" s="2302" t="n"/>
      <c r="AK87" s="2411" t="n">
        <v>4</v>
      </c>
      <c r="AL87" s="2316" t="n"/>
      <c r="AM87" s="2412" t="n"/>
      <c r="AN87" s="2316" t="n"/>
      <c r="AO87" s="2412" t="n">
        <v>4</v>
      </c>
      <c r="AP87" s="2316" t="n"/>
      <c r="AQ87" s="2413" t="n"/>
      <c r="AR87" s="2311" t="n"/>
      <c r="AS87" s="2414" t="n"/>
      <c r="AT87" s="2415" t="n"/>
      <c r="AU87" s="2416" t="n"/>
      <c r="AV87" s="2417" t="n"/>
      <c r="AW87" s="2415" t="n"/>
      <c r="AX87" s="2416" t="n"/>
      <c r="AY87" s="2418" t="n"/>
      <c r="AZ87" s="2419" t="n"/>
      <c r="BA87" s="2416" t="n"/>
      <c r="BB87" s="2417" t="n"/>
      <c r="BC87" s="2415" t="n"/>
      <c r="BD87" s="2416" t="n">
        <v>4</v>
      </c>
      <c r="BE87" s="2418" t="n"/>
      <c r="BF87" s="2420" t="n">
        <v>72</v>
      </c>
      <c r="BG87" s="2412" t="n">
        <v>4</v>
      </c>
      <c r="BH87" s="2410" t="n">
        <v>2</v>
      </c>
      <c r="BI87" s="2421" t="n"/>
      <c r="BJ87" s="2412" t="n"/>
      <c r="BK87" s="2406" t="n"/>
      <c r="BL87" s="2420" t="n"/>
      <c r="BM87" s="2412" t="n"/>
      <c r="BN87" s="2406" t="n"/>
      <c r="BO87" s="2409">
        <f>X87+AV87+AY87+BB87+BE87+BH87+BK87+BN87</f>
        <v/>
      </c>
      <c r="BP87" s="2311" t="n"/>
      <c r="BQ87" s="2422" t="inlineStr">
        <is>
          <t>ЭиУП</t>
        </is>
      </c>
      <c r="BR87" s="2311" t="n"/>
      <c r="BS87" s="685">
        <f>(AE87-U87)*0.22</f>
        <v/>
      </c>
      <c r="BT87" s="2" t="n"/>
      <c r="BU87" s="2" t="n"/>
    </row>
    <row r="88">
      <c r="A88" s="2564" t="inlineStr">
        <is>
          <t>2.3</t>
        </is>
      </c>
      <c r="B88" s="2329" t="n"/>
      <c r="C88" s="2565" t="inlineStr">
        <is>
          <t>Белорусский язык (профессиональная лексика) / Белорусский язык (профессиональная лексика)</t>
        </is>
      </c>
      <c r="D88" s="2304" t="n"/>
      <c r="E88" s="2304" t="n"/>
      <c r="F88" s="2304" t="n"/>
      <c r="G88" s="2304" t="n"/>
      <c r="H88" s="2304" t="n"/>
      <c r="I88" s="2304" t="n"/>
      <c r="J88" s="2304" t="n"/>
      <c r="K88" s="2304" t="n"/>
      <c r="L88" s="2304" t="n"/>
      <c r="M88" s="2304" t="n"/>
      <c r="N88" s="2304" t="n"/>
      <c r="O88" s="2304" t="n"/>
      <c r="P88" s="2304" t="n"/>
      <c r="Q88" s="2304" t="n"/>
      <c r="R88" s="2304" t="n"/>
      <c r="S88" s="2305" t="n"/>
      <c r="T88" s="2566" t="n"/>
      <c r="U88" s="2567" t="n">
        <v>20</v>
      </c>
      <c r="V88" s="2568" t="n"/>
      <c r="W88" s="2405" t="n">
        <v>36</v>
      </c>
      <c r="X88" s="2569" t="n">
        <v>1</v>
      </c>
      <c r="Y88" s="2570" t="n"/>
      <c r="Z88" s="2329" t="n"/>
      <c r="AA88" s="2569" t="n">
        <v>1</v>
      </c>
      <c r="AB88" s="2305" t="n"/>
      <c r="AC88" s="2570" t="n">
        <v>108</v>
      </c>
      <c r="AD88" s="2329" t="n"/>
      <c r="AE88" s="2571" t="n">
        <v>36</v>
      </c>
      <c r="AF88" s="2305" t="n"/>
      <c r="AG88" s="2409">
        <f>AC88-W88</f>
        <v/>
      </c>
      <c r="AH88" s="2311" t="n"/>
      <c r="AI88" s="2410">
        <f>AS88+AU88+AX88+BA88+BD88+BG88+BJ88+BM88</f>
        <v/>
      </c>
      <c r="AJ88" s="2302" t="n"/>
      <c r="AK88" s="2572" t="n"/>
      <c r="AL88" s="2335" t="n"/>
      <c r="AM88" s="2573" t="n"/>
      <c r="AN88" s="2335" t="n"/>
      <c r="AO88" s="2573" t="n">
        <v>6</v>
      </c>
      <c r="AP88" s="2335" t="n"/>
      <c r="AQ88" s="2574" t="n"/>
      <c r="AR88" s="2305" t="n"/>
      <c r="AS88" s="2539" t="n">
        <v>2</v>
      </c>
      <c r="AT88" s="2415" t="n">
        <v>72</v>
      </c>
      <c r="AU88" s="2416" t="n">
        <v>4</v>
      </c>
      <c r="AV88" s="2417" t="n">
        <v>2</v>
      </c>
      <c r="AW88" s="2415" t="n"/>
      <c r="AX88" s="2416" t="n"/>
      <c r="AY88" s="2418" t="n"/>
      <c r="AZ88" s="2419" t="n"/>
      <c r="BA88" s="2416" t="n"/>
      <c r="BB88" s="2417" t="n"/>
      <c r="BC88" s="2415" t="n"/>
      <c r="BD88" s="2416" t="n"/>
      <c r="BE88" s="2418" t="n"/>
      <c r="BF88" s="2420" t="n"/>
      <c r="BG88" s="2412" t="n"/>
      <c r="BH88" s="2410" t="n"/>
      <c r="BI88" s="2421" t="n"/>
      <c r="BJ88" s="2412" t="n"/>
      <c r="BK88" s="2406" t="n"/>
      <c r="BL88" s="2420" t="n"/>
      <c r="BM88" s="2412" t="n"/>
      <c r="BN88" s="2406" t="n"/>
      <c r="BO88" s="2409">
        <f>X88+AV88+AY88+BB88+BE88+BH88+BK88+BN88</f>
        <v/>
      </c>
      <c r="BP88" s="2311" t="n"/>
      <c r="BQ88" s="2422" t="inlineStr">
        <is>
          <t>БФ</t>
        </is>
      </c>
      <c r="BR88" s="2311" t="n"/>
      <c r="BS88" s="685">
        <f>(AE88-U88)*0.22</f>
        <v/>
      </c>
      <c r="BT88" s="2" t="n"/>
      <c r="BU88" s="2" t="n"/>
    </row>
    <row r="89">
      <c r="A89" s="2575" t="inlineStr">
        <is>
          <t>2.4</t>
        </is>
      </c>
      <c r="B89" s="2302" t="n"/>
      <c r="C89" s="2547" t="inlineStr">
        <is>
          <t>Модуль "Интернет-маркетинг"</t>
        </is>
      </c>
      <c r="D89" s="2304" t="n"/>
      <c r="E89" s="2304" t="n"/>
      <c r="F89" s="2304" t="n"/>
      <c r="G89" s="2304" t="n"/>
      <c r="H89" s="2304" t="n"/>
      <c r="I89" s="2304" t="n"/>
      <c r="J89" s="2304" t="n"/>
      <c r="K89" s="2304" t="n"/>
      <c r="L89" s="2304" t="n"/>
      <c r="M89" s="2304" t="n"/>
      <c r="N89" s="2304" t="n"/>
      <c r="O89" s="2304" t="n"/>
      <c r="P89" s="2304" t="n"/>
      <c r="Q89" s="2304" t="n"/>
      <c r="R89" s="2304" t="n"/>
      <c r="S89" s="2305" t="n"/>
      <c r="T89" s="2548" t="n"/>
      <c r="U89" s="2576" t="n"/>
      <c r="V89" s="2469" t="n"/>
      <c r="W89" s="2462" t="n"/>
      <c r="X89" s="2560" t="n"/>
      <c r="Y89" s="2577" t="n"/>
      <c r="Z89" s="2302" t="n"/>
      <c r="AA89" s="2560" t="n"/>
      <c r="AB89" s="2311" t="n"/>
      <c r="AC89" s="2577" t="n"/>
      <c r="AD89" s="2302" t="n"/>
      <c r="AE89" s="2578" t="n"/>
      <c r="AF89" s="2311" t="n"/>
      <c r="AG89" s="2438" t="n"/>
      <c r="AH89" s="2311" t="n"/>
      <c r="AI89" s="2439" t="n"/>
      <c r="AJ89" s="2302" t="n"/>
      <c r="AK89" s="2579" t="n"/>
      <c r="AL89" s="2316" t="n"/>
      <c r="AM89" s="2558" t="n"/>
      <c r="AN89" s="2316" t="n"/>
      <c r="AO89" s="2558" t="n"/>
      <c r="AP89" s="2316" t="n"/>
      <c r="AQ89" s="2580" t="n"/>
      <c r="AR89" s="2311" t="n"/>
      <c r="AS89" s="2577" t="n"/>
      <c r="AT89" s="2557" t="n"/>
      <c r="AU89" s="2558" t="n"/>
      <c r="AV89" s="2559" t="n"/>
      <c r="AW89" s="2557" t="n"/>
      <c r="AX89" s="2558" t="n"/>
      <c r="AY89" s="2560" t="n"/>
      <c r="AZ89" s="2561" t="n"/>
      <c r="BA89" s="2558" t="n"/>
      <c r="BB89" s="2559" t="n"/>
      <c r="BC89" s="2557" t="n"/>
      <c r="BD89" s="2558" t="n"/>
      <c r="BE89" s="2560" t="n"/>
      <c r="BF89" s="2561" t="n"/>
      <c r="BG89" s="2558" t="n"/>
      <c r="BH89" s="2559" t="n"/>
      <c r="BI89" s="2557" t="n"/>
      <c r="BJ89" s="2558" t="n"/>
      <c r="BK89" s="2560" t="n"/>
      <c r="BL89" s="2561" t="n"/>
      <c r="BM89" s="2558" t="n"/>
      <c r="BN89" s="2560" t="n"/>
      <c r="BO89" s="2438" t="n"/>
      <c r="BP89" s="2311" t="n"/>
      <c r="BQ89" s="2562" t="n"/>
      <c r="BR89" s="2311" t="n"/>
      <c r="BS89" s="2524">
        <f>(AE89-U89)*0.22</f>
        <v/>
      </c>
      <c r="BT89" s="2" t="n"/>
      <c r="BU89" s="2" t="n"/>
    </row>
    <row r="90">
      <c r="A90" s="2581" t="inlineStr">
        <is>
          <t>2.4.1</t>
        </is>
      </c>
      <c r="B90" s="2329" t="n"/>
      <c r="C90" s="2582" t="inlineStr">
        <is>
          <t>Дизайн интерфейсов интернет-объектов</t>
        </is>
      </c>
      <c r="D90" s="2304" t="n"/>
      <c r="E90" s="2304" t="n"/>
      <c r="F90" s="2304" t="n"/>
      <c r="G90" s="2304" t="n"/>
      <c r="H90" s="2304" t="n"/>
      <c r="I90" s="2304" t="n"/>
      <c r="J90" s="2304" t="n"/>
      <c r="K90" s="2304" t="n"/>
      <c r="L90" s="2304" t="n"/>
      <c r="M90" s="2304" t="n"/>
      <c r="N90" s="2304" t="n"/>
      <c r="O90" s="2304" t="n"/>
      <c r="P90" s="2304" t="n"/>
      <c r="Q90" s="2304" t="n"/>
      <c r="R90" s="2304" t="n"/>
      <c r="S90" s="2305" t="n"/>
      <c r="T90" s="2583" t="inlineStr">
        <is>
          <t>2084/2024</t>
        </is>
      </c>
      <c r="U90" s="2584" t="n"/>
      <c r="V90" s="2585" t="n"/>
      <c r="W90" s="2586" t="n"/>
      <c r="X90" s="2587" t="n"/>
      <c r="Y90" s="2588" t="n"/>
      <c r="Z90" s="2329" t="n"/>
      <c r="AA90" s="2587" t="n">
        <v>2</v>
      </c>
      <c r="AB90" s="2305" t="n"/>
      <c r="AC90" s="2589" t="n">
        <v>108</v>
      </c>
      <c r="AD90" s="2302" t="n"/>
      <c r="AE90" s="2590" t="n">
        <v>72</v>
      </c>
      <c r="AF90" s="2311" t="n"/>
      <c r="AG90" s="2591">
        <f>AC90-W90</f>
        <v/>
      </c>
      <c r="AH90" s="2311" t="n"/>
      <c r="AI90" s="2355">
        <f>AS90+AU90+AX90+BA90+BD90+BG90+BJ90+BM90</f>
        <v/>
      </c>
      <c r="AJ90" s="2302" t="n"/>
      <c r="AK90" s="2592" t="n">
        <v>8</v>
      </c>
      <c r="AL90" s="2335" t="n"/>
      <c r="AM90" s="2593" t="n">
        <v>8</v>
      </c>
      <c r="AN90" s="2335" t="n"/>
      <c r="AO90" s="2593" t="n"/>
      <c r="AP90" s="2335" t="n"/>
      <c r="AQ90" s="2594" t="n"/>
      <c r="AR90" s="2305" t="n"/>
      <c r="AS90" s="2588" t="n"/>
      <c r="AT90" s="2595" t="n"/>
      <c r="AU90" s="2596" t="n">
        <v>8</v>
      </c>
      <c r="AV90" s="2355" t="n"/>
      <c r="AW90" s="2595" t="n">
        <v>108</v>
      </c>
      <c r="AX90" s="2596" t="n">
        <v>8</v>
      </c>
      <c r="AY90" s="2597" t="n">
        <v>3</v>
      </c>
      <c r="AZ90" s="2598" t="n"/>
      <c r="BA90" s="2596" t="n"/>
      <c r="BB90" s="2355" t="n"/>
      <c r="BC90" s="2595" t="n"/>
      <c r="BD90" s="2596" t="n"/>
      <c r="BE90" s="2597" t="n"/>
      <c r="BF90" s="2598" t="n"/>
      <c r="BG90" s="2596" t="n"/>
      <c r="BH90" s="2355" t="n"/>
      <c r="BI90" s="2595" t="n"/>
      <c r="BJ90" s="2596" t="n"/>
      <c r="BK90" s="2597" t="n"/>
      <c r="BL90" s="2598" t="n"/>
      <c r="BM90" s="2596" t="n"/>
      <c r="BN90" s="2597" t="n"/>
      <c r="BO90" s="2591">
        <f>X90+AV90+AY90+BB90+BE90+BH90+BK90+BN90</f>
        <v/>
      </c>
      <c r="BP90" s="2311" t="n"/>
      <c r="BQ90" s="2599" t="inlineStr">
        <is>
          <t>ИиВД</t>
        </is>
      </c>
      <c r="BR90" s="2311" t="n"/>
      <c r="BS90" s="685">
        <f>(AE90-U90)*0.22</f>
        <v/>
      </c>
      <c r="BT90" s="2" t="n"/>
      <c r="BU90" s="2" t="n"/>
    </row>
    <row r="91">
      <c r="A91" s="2541" t="inlineStr">
        <is>
          <t>2.4.2</t>
        </is>
      </c>
      <c r="B91" s="2302" t="n"/>
      <c r="C91" s="2402" t="inlineStr">
        <is>
          <t>Инструменты интернет-маркетинга</t>
        </is>
      </c>
      <c r="D91" s="2304" t="n"/>
      <c r="E91" s="2304" t="n"/>
      <c r="F91" s="2304" t="n"/>
      <c r="G91" s="2304" t="n"/>
      <c r="H91" s="2304" t="n"/>
      <c r="I91" s="2304" t="n"/>
      <c r="J91" s="2304" t="n"/>
      <c r="K91" s="2304" t="n"/>
      <c r="L91" s="2304" t="n"/>
      <c r="M91" s="2304" t="n"/>
      <c r="N91" s="2304" t="n"/>
      <c r="O91" s="2304" t="n"/>
      <c r="P91" s="2304" t="n"/>
      <c r="Q91" s="2304" t="n"/>
      <c r="R91" s="2304" t="n"/>
      <c r="S91" s="2305" t="n"/>
      <c r="T91" s="2403" t="n"/>
      <c r="U91" s="2404" t="n"/>
      <c r="V91" s="2405" t="n"/>
      <c r="W91" s="2530" t="n"/>
      <c r="X91" s="2406" t="n"/>
      <c r="Y91" s="2407" t="n">
        <v>4</v>
      </c>
      <c r="Z91" s="2302" t="n"/>
      <c r="AA91" s="2406" t="n"/>
      <c r="AB91" s="2311" t="n"/>
      <c r="AC91" s="2407" t="n">
        <v>108</v>
      </c>
      <c r="AD91" s="2302" t="n"/>
      <c r="AE91" s="2408" t="n">
        <v>54</v>
      </c>
      <c r="AF91" s="2311" t="n"/>
      <c r="AG91" s="2409">
        <f>AC91-W91</f>
        <v/>
      </c>
      <c r="AH91" s="2311" t="n"/>
      <c r="AI91" s="2410">
        <f>AS91+AU91+AX91+BA91+BD91+BG91+BJ91+BM91</f>
        <v/>
      </c>
      <c r="AJ91" s="2302" t="n"/>
      <c r="AK91" s="2411" t="n">
        <v>4</v>
      </c>
      <c r="AL91" s="2316" t="n"/>
      <c r="AM91" s="2412" t="n">
        <v>8</v>
      </c>
      <c r="AN91" s="2316" t="n"/>
      <c r="AO91" s="2412" t="n"/>
      <c r="AP91" s="2316" t="n"/>
      <c r="AQ91" s="2413" t="n"/>
      <c r="AR91" s="2311" t="n"/>
      <c r="AS91" s="2414" t="n"/>
      <c r="AT91" s="2415" t="n"/>
      <c r="AU91" s="2416" t="n"/>
      <c r="AV91" s="2417" t="n"/>
      <c r="AW91" s="2415" t="n"/>
      <c r="AX91" s="2416" t="n"/>
      <c r="AY91" s="2418" t="n"/>
      <c r="AZ91" s="2419" t="n"/>
      <c r="BA91" s="2416" t="n">
        <v>2</v>
      </c>
      <c r="BB91" s="2417" t="n"/>
      <c r="BC91" s="2415" t="n">
        <v>108</v>
      </c>
      <c r="BD91" s="2416" t="n">
        <v>10</v>
      </c>
      <c r="BE91" s="2418" t="n">
        <v>3</v>
      </c>
      <c r="BF91" s="2420" t="n"/>
      <c r="BG91" s="2412" t="n"/>
      <c r="BH91" s="2410" t="n"/>
      <c r="BI91" s="2421" t="n"/>
      <c r="BJ91" s="2412" t="n"/>
      <c r="BK91" s="2406" t="n"/>
      <c r="BL91" s="2420" t="n"/>
      <c r="BM91" s="2412" t="n"/>
      <c r="BN91" s="2406" t="n"/>
      <c r="BO91" s="2409">
        <f>X91+AV91+AY91+BB91+BE91+BH91+BK91+BN91</f>
        <v/>
      </c>
      <c r="BP91" s="2311" t="n"/>
      <c r="BQ91" s="2422" t="inlineStr">
        <is>
          <t>ЭТиМ</t>
        </is>
      </c>
      <c r="BR91" s="2311" t="n"/>
      <c r="BS91" s="685">
        <f>(AE91-U91)*0.22</f>
        <v/>
      </c>
      <c r="BT91" s="2" t="n"/>
      <c r="BU91" s="2" t="n"/>
    </row>
    <row r="92">
      <c r="A92" s="2525" t="inlineStr">
        <is>
          <t>2.4.3</t>
        </is>
      </c>
      <c r="B92" s="2329" t="n"/>
      <c r="C92" s="2402" t="inlineStr">
        <is>
          <t>Маркетинг в социальных медиа</t>
        </is>
      </c>
      <c r="D92" s="2304" t="n"/>
      <c r="E92" s="2304" t="n"/>
      <c r="F92" s="2304" t="n"/>
      <c r="G92" s="2304" t="n"/>
      <c r="H92" s="2304" t="n"/>
      <c r="I92" s="2304" t="n"/>
      <c r="J92" s="2304" t="n"/>
      <c r="K92" s="2304" t="n"/>
      <c r="L92" s="2304" t="n"/>
      <c r="M92" s="2304" t="n"/>
      <c r="N92" s="2304" t="n"/>
      <c r="O92" s="2304" t="n"/>
      <c r="P92" s="2304" t="n"/>
      <c r="Q92" s="2304" t="n"/>
      <c r="R92" s="2304" t="n"/>
      <c r="S92" s="2305" t="n"/>
      <c r="T92" s="2403" t="n"/>
      <c r="U92" s="2567" t="n"/>
      <c r="V92" s="2568" t="n"/>
      <c r="W92" s="2530" t="n"/>
      <c r="X92" s="2569" t="n"/>
      <c r="Y92" s="2570" t="n">
        <v>5</v>
      </c>
      <c r="Z92" s="2329" t="n"/>
      <c r="AA92" s="2569" t="n"/>
      <c r="AB92" s="2305" t="n"/>
      <c r="AC92" s="2407" t="n">
        <v>108</v>
      </c>
      <c r="AD92" s="2302" t="n"/>
      <c r="AE92" s="2408" t="n">
        <v>72</v>
      </c>
      <c r="AF92" s="2311" t="n"/>
      <c r="AG92" s="2409">
        <f>AC92-W92</f>
        <v/>
      </c>
      <c r="AH92" s="2311" t="n"/>
      <c r="AI92" s="2410">
        <f>AS92+AU92+AX92+BA92+BD92+BG92+BJ92+BM92</f>
        <v/>
      </c>
      <c r="AJ92" s="2302" t="n"/>
      <c r="AK92" s="2572" t="n">
        <v>8</v>
      </c>
      <c r="AL92" s="2335" t="n"/>
      <c r="AM92" s="2573" t="n">
        <v>8</v>
      </c>
      <c r="AN92" s="2335" t="n"/>
      <c r="AO92" s="2573" t="n"/>
      <c r="AP92" s="2335" t="n"/>
      <c r="AQ92" s="2574" t="n"/>
      <c r="AR92" s="2305" t="n"/>
      <c r="AS92" s="2539" t="n"/>
      <c r="AT92" s="2415" t="n"/>
      <c r="AU92" s="2416" t="n"/>
      <c r="AV92" s="2417" t="n"/>
      <c r="AW92" s="2415" t="n"/>
      <c r="AX92" s="2416" t="n"/>
      <c r="AY92" s="2418" t="n"/>
      <c r="AZ92" s="2419" t="n"/>
      <c r="BA92" s="2416" t="n"/>
      <c r="BB92" s="2417" t="n"/>
      <c r="BC92" s="2415" t="n"/>
      <c r="BD92" s="2416" t="n">
        <v>10</v>
      </c>
      <c r="BE92" s="2418" t="n"/>
      <c r="BF92" s="2420" t="n">
        <v>108</v>
      </c>
      <c r="BG92" s="2412" t="n">
        <v>6</v>
      </c>
      <c r="BH92" s="2410" t="n">
        <v>3</v>
      </c>
      <c r="BI92" s="2421" t="n"/>
      <c r="BJ92" s="2412" t="n"/>
      <c r="BK92" s="2406" t="n"/>
      <c r="BL92" s="2420" t="n"/>
      <c r="BM92" s="2412" t="n"/>
      <c r="BN92" s="2406" t="n"/>
      <c r="BO92" s="2409">
        <f>X92+AV92+AY92+BB92+BE92+BH92+BK92+BN92</f>
        <v/>
      </c>
      <c r="BP92" s="2311" t="n"/>
      <c r="BQ92" s="2422" t="inlineStr">
        <is>
          <t>ЭТиМ</t>
        </is>
      </c>
      <c r="BR92" s="2311" t="n"/>
      <c r="BS92" s="685">
        <f>(AE92-U92)*0.22</f>
        <v/>
      </c>
      <c r="BT92" s="2" t="n"/>
      <c r="BU92" s="2" t="n"/>
    </row>
    <row r="93">
      <c r="A93" s="2517" t="inlineStr">
        <is>
          <t>2.4.4</t>
        </is>
      </c>
      <c r="B93" s="2302" t="n"/>
      <c r="C93" s="2458" t="inlineStr">
        <is>
          <t>Курсовая работа по учебной дисциплине "Маркетинг в социальных медиа"</t>
        </is>
      </c>
      <c r="D93" s="2304" t="n"/>
      <c r="E93" s="2304" t="n"/>
      <c r="F93" s="2304" t="n"/>
      <c r="G93" s="2304" t="n"/>
      <c r="H93" s="2304" t="n"/>
      <c r="I93" s="2304" t="n"/>
      <c r="J93" s="2304" t="n"/>
      <c r="K93" s="2304" t="n"/>
      <c r="L93" s="2304" t="n"/>
      <c r="M93" s="2304" t="n"/>
      <c r="N93" s="2304" t="n"/>
      <c r="O93" s="2304" t="n"/>
      <c r="P93" s="2304" t="n"/>
      <c r="Q93" s="2304" t="n"/>
      <c r="R93" s="2304" t="n"/>
      <c r="S93" s="2305" t="n"/>
      <c r="T93" s="2459" t="n"/>
      <c r="U93" s="2518" t="n"/>
      <c r="V93" s="2462" t="n"/>
      <c r="W93" s="2462" t="n"/>
      <c r="X93" s="2446" t="n"/>
      <c r="Y93" s="2436" t="n"/>
      <c r="Z93" s="2302" t="n"/>
      <c r="AA93" s="2446" t="n"/>
      <c r="AB93" s="2311" t="n"/>
      <c r="AC93" s="2436" t="n">
        <v>30</v>
      </c>
      <c r="AD93" s="2302" t="n"/>
      <c r="AE93" s="2437" t="n"/>
      <c r="AF93" s="2311" t="n"/>
      <c r="AG93" s="2438">
        <f>AC93-W93</f>
        <v/>
      </c>
      <c r="AH93" s="2311" t="n"/>
      <c r="AI93" s="2439" t="n"/>
      <c r="AJ93" s="2302" t="n"/>
      <c r="AK93" s="2521" t="n"/>
      <c r="AL93" s="2316" t="n"/>
      <c r="AM93" s="2445" t="n"/>
      <c r="AN93" s="2316" t="n"/>
      <c r="AO93" s="2445" t="n"/>
      <c r="AP93" s="2316" t="n"/>
      <c r="AQ93" s="2522" t="n"/>
      <c r="AR93" s="2311" t="n"/>
      <c r="AS93" s="2436" t="n"/>
      <c r="AT93" s="2444" t="n"/>
      <c r="AU93" s="2445" t="n"/>
      <c r="AV93" s="2439" t="n"/>
      <c r="AW93" s="2444" t="n"/>
      <c r="AX93" s="2445" t="n"/>
      <c r="AY93" s="2446" t="n"/>
      <c r="AZ93" s="2447" t="n"/>
      <c r="BA93" s="2445" t="n"/>
      <c r="BB93" s="2439" t="n"/>
      <c r="BC93" s="2444" t="n"/>
      <c r="BD93" s="2445" t="n"/>
      <c r="BE93" s="2446" t="n"/>
      <c r="BF93" s="2447" t="n">
        <v>30</v>
      </c>
      <c r="BG93" s="2445" t="n"/>
      <c r="BH93" s="2439" t="n">
        <v>1</v>
      </c>
      <c r="BI93" s="2444" t="n"/>
      <c r="BJ93" s="2445" t="n"/>
      <c r="BK93" s="2446" t="n"/>
      <c r="BL93" s="2447" t="n"/>
      <c r="BM93" s="2445" t="n"/>
      <c r="BN93" s="2446" t="n"/>
      <c r="BO93" s="2438">
        <f>X93+AV93+AY93+BB93+BE93+BH93+BK93+BN93</f>
        <v/>
      </c>
      <c r="BP93" s="2311" t="n"/>
      <c r="BQ93" s="2523" t="n"/>
      <c r="BR93" s="2311" t="n"/>
      <c r="BS93" s="2524">
        <f>(AE93-U93)*0.22</f>
        <v/>
      </c>
      <c r="BT93" s="2" t="n"/>
      <c r="BU93" s="2" t="n"/>
    </row>
    <row r="94">
      <c r="A94" s="2546" t="inlineStr">
        <is>
          <t>2.5</t>
        </is>
      </c>
      <c r="B94" s="2329" t="n"/>
      <c r="C94" s="2547" t="inlineStr">
        <is>
          <t>Модуль "Прикладной маркетинг"</t>
        </is>
      </c>
      <c r="D94" s="2304" t="n"/>
      <c r="E94" s="2304" t="n"/>
      <c r="F94" s="2304" t="n"/>
      <c r="G94" s="2304" t="n"/>
      <c r="H94" s="2304" t="n"/>
      <c r="I94" s="2304" t="n"/>
      <c r="J94" s="2304" t="n"/>
      <c r="K94" s="2304" t="n"/>
      <c r="L94" s="2304" t="n"/>
      <c r="M94" s="2304" t="n"/>
      <c r="N94" s="2304" t="n"/>
      <c r="O94" s="2304" t="n"/>
      <c r="P94" s="2304" t="n"/>
      <c r="Q94" s="2304" t="n"/>
      <c r="R94" s="2304" t="n"/>
      <c r="S94" s="2305" t="n"/>
      <c r="T94" s="2548" t="n"/>
      <c r="U94" s="2549" t="n"/>
      <c r="V94" s="2550" t="n"/>
      <c r="W94" s="2462" t="n"/>
      <c r="X94" s="2551" t="n"/>
      <c r="Y94" s="2552" t="n"/>
      <c r="Z94" s="2329" t="n"/>
      <c r="AA94" s="2551" t="n"/>
      <c r="AB94" s="2305" t="n"/>
      <c r="AC94" s="2552" t="n"/>
      <c r="AD94" s="2329" t="n"/>
      <c r="AE94" s="2553" t="n"/>
      <c r="AF94" s="2305" t="n"/>
      <c r="AG94" s="2438" t="n"/>
      <c r="AH94" s="2311" t="n"/>
      <c r="AI94" s="2439" t="n"/>
      <c r="AJ94" s="2302" t="n"/>
      <c r="AK94" s="2554" t="n"/>
      <c r="AL94" s="2335" t="n"/>
      <c r="AM94" s="2555" t="n"/>
      <c r="AN94" s="2335" t="n"/>
      <c r="AO94" s="2555" t="n"/>
      <c r="AP94" s="2335" t="n"/>
      <c r="AQ94" s="2556" t="n"/>
      <c r="AR94" s="2305" t="n"/>
      <c r="AS94" s="2552" t="n"/>
      <c r="AT94" s="2557" t="n"/>
      <c r="AU94" s="2558" t="n"/>
      <c r="AV94" s="2559" t="n"/>
      <c r="AW94" s="2557" t="n"/>
      <c r="AX94" s="2558" t="n"/>
      <c r="AY94" s="2560" t="n"/>
      <c r="AZ94" s="2561" t="n"/>
      <c r="BA94" s="2558" t="n"/>
      <c r="BB94" s="2559" t="n"/>
      <c r="BC94" s="2557" t="n"/>
      <c r="BD94" s="2558" t="n"/>
      <c r="BE94" s="2560" t="n"/>
      <c r="BF94" s="2561" t="n"/>
      <c r="BG94" s="2558" t="n"/>
      <c r="BH94" s="2559" t="n"/>
      <c r="BI94" s="2557" t="n"/>
      <c r="BJ94" s="2558" t="n"/>
      <c r="BK94" s="2560" t="n"/>
      <c r="BL94" s="2561" t="n"/>
      <c r="BM94" s="2558" t="n"/>
      <c r="BN94" s="2560" t="n"/>
      <c r="BO94" s="2438" t="n"/>
      <c r="BP94" s="2311" t="n"/>
      <c r="BQ94" s="2562" t="n"/>
      <c r="BR94" s="2311" t="n"/>
      <c r="BS94" s="2524">
        <f>(AE94-U94)*0.22</f>
        <v/>
      </c>
      <c r="BT94" s="2" t="n"/>
      <c r="BU94" s="2" t="n"/>
    </row>
    <row r="95">
      <c r="A95" s="2541" t="inlineStr">
        <is>
          <t>2.5.1</t>
        </is>
      </c>
      <c r="B95" s="2302" t="n"/>
      <c r="C95" s="2402" t="inlineStr">
        <is>
          <t>Поведение потребителей</t>
        </is>
      </c>
      <c r="D95" s="2304" t="n"/>
      <c r="E95" s="2304" t="n"/>
      <c r="F95" s="2304" t="n"/>
      <c r="G95" s="2304" t="n"/>
      <c r="H95" s="2304" t="n"/>
      <c r="I95" s="2304" t="n"/>
      <c r="J95" s="2304" t="n"/>
      <c r="K95" s="2304" t="n"/>
      <c r="L95" s="2304" t="n"/>
      <c r="M95" s="2304" t="n"/>
      <c r="N95" s="2304" t="n"/>
      <c r="O95" s="2304" t="n"/>
      <c r="P95" s="2304" t="n"/>
      <c r="Q95" s="2304" t="n"/>
      <c r="R95" s="2304" t="n"/>
      <c r="S95" s="2305" t="n"/>
      <c r="T95" s="2403" t="n"/>
      <c r="U95" s="2404" t="n"/>
      <c r="V95" s="2405" t="n"/>
      <c r="W95" s="2530" t="n"/>
      <c r="X95" s="2406" t="n"/>
      <c r="Y95" s="2407" t="n"/>
      <c r="Z95" s="2302" t="n"/>
      <c r="AA95" s="2406" t="n">
        <v>3</v>
      </c>
      <c r="AB95" s="2311" t="n"/>
      <c r="AC95" s="2407" t="n">
        <v>108</v>
      </c>
      <c r="AD95" s="2302" t="n"/>
      <c r="AE95" s="2408" t="n">
        <v>54</v>
      </c>
      <c r="AF95" s="2311" t="n"/>
      <c r="AG95" s="2409">
        <f>AC95-W95</f>
        <v/>
      </c>
      <c r="AH95" s="2311" t="n"/>
      <c r="AI95" s="2410">
        <f>AS95+AU95+AX95+BA95+BD95+BG95+BJ95+BM95</f>
        <v/>
      </c>
      <c r="AJ95" s="2302" t="n"/>
      <c r="AK95" s="2411" t="n">
        <v>8</v>
      </c>
      <c r="AL95" s="2316" t="n"/>
      <c r="AM95" s="2412" t="n"/>
      <c r="AN95" s="2316" t="n"/>
      <c r="AO95" s="2412" t="n">
        <v>4</v>
      </c>
      <c r="AP95" s="2316" t="n"/>
      <c r="AQ95" s="2413" t="n"/>
      <c r="AR95" s="2311" t="n"/>
      <c r="AS95" s="2414" t="n"/>
      <c r="AT95" s="2415" t="n"/>
      <c r="AU95" s="2416" t="n"/>
      <c r="AV95" s="2417" t="n"/>
      <c r="AW95" s="2415" t="n"/>
      <c r="AX95" s="2416" t="n">
        <v>6</v>
      </c>
      <c r="AY95" s="2418" t="n"/>
      <c r="AZ95" s="2419" t="n">
        <v>108</v>
      </c>
      <c r="BA95" s="2416" t="n">
        <v>6</v>
      </c>
      <c r="BB95" s="2417" t="n">
        <v>3</v>
      </c>
      <c r="BC95" s="2415" t="n"/>
      <c r="BD95" s="2416" t="n"/>
      <c r="BE95" s="2418" t="n"/>
      <c r="BF95" s="2420" t="n"/>
      <c r="BG95" s="2412" t="n"/>
      <c r="BH95" s="2410" t="n"/>
      <c r="BI95" s="2421" t="n"/>
      <c r="BJ95" s="2412" t="n"/>
      <c r="BK95" s="2406" t="n"/>
      <c r="BL95" s="2420" t="n"/>
      <c r="BM95" s="2412" t="n"/>
      <c r="BN95" s="2406" t="n"/>
      <c r="BO95" s="2409">
        <f>X95+AV95+AY95+BB95+BE95+BH95+BK95+BN95</f>
        <v/>
      </c>
      <c r="BP95" s="2311" t="n"/>
      <c r="BQ95" s="2422" t="inlineStr">
        <is>
          <t>ЭТиМ</t>
        </is>
      </c>
      <c r="BR95" s="2311" t="n"/>
      <c r="BS95" s="685">
        <f>(AE95-U95)*0.22</f>
        <v/>
      </c>
      <c r="BT95" s="2" t="n"/>
      <c r="BU95" s="2" t="n"/>
    </row>
    <row r="96">
      <c r="A96" s="2525" t="inlineStr">
        <is>
          <t>2.5.2</t>
        </is>
      </c>
      <c r="B96" s="2329" t="n"/>
      <c r="C96" s="2402" t="inlineStr">
        <is>
          <t>Товарная политика</t>
        </is>
      </c>
      <c r="D96" s="2304" t="n"/>
      <c r="E96" s="2304" t="n"/>
      <c r="F96" s="2304" t="n"/>
      <c r="G96" s="2304" t="n"/>
      <c r="H96" s="2304" t="n"/>
      <c r="I96" s="2304" t="n"/>
      <c r="J96" s="2304" t="n"/>
      <c r="K96" s="2304" t="n"/>
      <c r="L96" s="2304" t="n"/>
      <c r="M96" s="2304" t="n"/>
      <c r="N96" s="2304" t="n"/>
      <c r="O96" s="2304" t="n"/>
      <c r="P96" s="2304" t="n"/>
      <c r="Q96" s="2304" t="n"/>
      <c r="R96" s="2304" t="n"/>
      <c r="S96" s="2305" t="n"/>
      <c r="T96" s="2403" t="n"/>
      <c r="U96" s="2567" t="n"/>
      <c r="V96" s="2568" t="n"/>
      <c r="W96" s="2530" t="n"/>
      <c r="X96" s="2569" t="n"/>
      <c r="Y96" s="2570" t="n">
        <v>4</v>
      </c>
      <c r="Z96" s="2329" t="n"/>
      <c r="AA96" s="2569" t="n"/>
      <c r="AB96" s="2305" t="n"/>
      <c r="AC96" s="2407" t="n">
        <v>108</v>
      </c>
      <c r="AD96" s="2302" t="n"/>
      <c r="AE96" s="2408" t="n">
        <v>54</v>
      </c>
      <c r="AF96" s="2311" t="n"/>
      <c r="AG96" s="2409">
        <f>AC96-W96</f>
        <v/>
      </c>
      <c r="AH96" s="2311" t="n"/>
      <c r="AI96" s="2410">
        <f>AS96+AU96+AX96+BA96+BD96+BG96+BJ96+BM96</f>
        <v/>
      </c>
      <c r="AJ96" s="2302" t="n"/>
      <c r="AK96" s="2572" t="n">
        <v>8</v>
      </c>
      <c r="AL96" s="2335" t="n"/>
      <c r="AM96" s="2573" t="n"/>
      <c r="AN96" s="2335" t="n"/>
      <c r="AO96" s="2573" t="n">
        <v>4</v>
      </c>
      <c r="AP96" s="2335" t="n"/>
      <c r="AQ96" s="2574" t="n"/>
      <c r="AR96" s="2305" t="n"/>
      <c r="AS96" s="2539" t="n"/>
      <c r="AT96" s="2415" t="n"/>
      <c r="AU96" s="2416" t="n"/>
      <c r="AV96" s="2417" t="n"/>
      <c r="AW96" s="2415" t="n"/>
      <c r="AX96" s="2416" t="n"/>
      <c r="AY96" s="2418" t="n"/>
      <c r="AZ96" s="2419" t="n"/>
      <c r="BA96" s="2416" t="n">
        <v>6</v>
      </c>
      <c r="BB96" s="2417" t="n"/>
      <c r="BC96" s="2415" t="n">
        <v>108</v>
      </c>
      <c r="BD96" s="2416" t="n">
        <v>6</v>
      </c>
      <c r="BE96" s="2418" t="n">
        <v>3</v>
      </c>
      <c r="BF96" s="2420" t="n"/>
      <c r="BG96" s="2412" t="n"/>
      <c r="BH96" s="2410" t="n"/>
      <c r="BI96" s="2421" t="n"/>
      <c r="BJ96" s="2412" t="n"/>
      <c r="BK96" s="2406" t="n"/>
      <c r="BL96" s="2420" t="n"/>
      <c r="BM96" s="2412" t="n"/>
      <c r="BN96" s="2406" t="n"/>
      <c r="BO96" s="2409">
        <f>X96+AV96+AY96+BB96+BE96+BH96+BK96+BN96</f>
        <v/>
      </c>
      <c r="BP96" s="2311" t="n"/>
      <c r="BQ96" s="2422" t="inlineStr">
        <is>
          <t>ЭТиМ</t>
        </is>
      </c>
      <c r="BR96" s="2311" t="n"/>
      <c r="BS96" s="685">
        <f>(AE96-U96)*0.22</f>
        <v/>
      </c>
      <c r="BT96" s="2" t="n"/>
      <c r="BU96" s="2" t="n"/>
    </row>
    <row r="97">
      <c r="A97" s="2541" t="inlineStr">
        <is>
          <t>2.5.3</t>
        </is>
      </c>
      <c r="B97" s="2302" t="n"/>
      <c r="C97" s="2402" t="inlineStr">
        <is>
          <t>Распределение товаров</t>
        </is>
      </c>
      <c r="D97" s="2304" t="n"/>
      <c r="E97" s="2304" t="n"/>
      <c r="F97" s="2304" t="n"/>
      <c r="G97" s="2304" t="n"/>
      <c r="H97" s="2304" t="n"/>
      <c r="I97" s="2304" t="n"/>
      <c r="J97" s="2304" t="n"/>
      <c r="K97" s="2304" t="n"/>
      <c r="L97" s="2304" t="n"/>
      <c r="M97" s="2304" t="n"/>
      <c r="N97" s="2304" t="n"/>
      <c r="O97" s="2304" t="n"/>
      <c r="P97" s="2304" t="n"/>
      <c r="Q97" s="2304" t="n"/>
      <c r="R97" s="2304" t="n"/>
      <c r="S97" s="2305" t="n"/>
      <c r="T97" s="2403" t="n"/>
      <c r="U97" s="2404" t="n"/>
      <c r="V97" s="2405" t="n"/>
      <c r="W97" s="2530" t="n"/>
      <c r="X97" s="2406" t="n"/>
      <c r="Y97" s="2407" t="n"/>
      <c r="Z97" s="2302" t="n"/>
      <c r="AA97" s="2406" t="n">
        <v>4</v>
      </c>
      <c r="AB97" s="2311" t="n"/>
      <c r="AC97" s="2407" t="n">
        <v>108</v>
      </c>
      <c r="AD97" s="2302" t="n"/>
      <c r="AE97" s="2408" t="n">
        <v>72</v>
      </c>
      <c r="AF97" s="2311" t="n"/>
      <c r="AG97" s="2409">
        <f>AC97-W97</f>
        <v/>
      </c>
      <c r="AH97" s="2311" t="n"/>
      <c r="AI97" s="2410">
        <f>AS97+AU97+AX97+BA97+BD97+BG97+BJ97+BM97</f>
        <v/>
      </c>
      <c r="AJ97" s="2302" t="n"/>
      <c r="AK97" s="2411" t="n">
        <v>8</v>
      </c>
      <c r="AL97" s="2316" t="n"/>
      <c r="AM97" s="2412" t="n"/>
      <c r="AN97" s="2316" t="n"/>
      <c r="AO97" s="2412" t="n">
        <v>8</v>
      </c>
      <c r="AP97" s="2316" t="n"/>
      <c r="AQ97" s="2413" t="n"/>
      <c r="AR97" s="2311" t="n"/>
      <c r="AS97" s="2414" t="n"/>
      <c r="AT97" s="2415" t="n"/>
      <c r="AU97" s="2416" t="n"/>
      <c r="AV97" s="2417" t="n"/>
      <c r="AW97" s="2415" t="n"/>
      <c r="AX97" s="2416" t="n"/>
      <c r="AY97" s="2418" t="n"/>
      <c r="AZ97" s="2419" t="n"/>
      <c r="BA97" s="2416" t="n">
        <v>4</v>
      </c>
      <c r="BB97" s="2417" t="n"/>
      <c r="BC97" s="2415" t="n">
        <v>108</v>
      </c>
      <c r="BD97" s="2416" t="n">
        <v>12</v>
      </c>
      <c r="BE97" s="2418" t="n">
        <v>3</v>
      </c>
      <c r="BF97" s="2420" t="n"/>
      <c r="BG97" s="2412" t="n"/>
      <c r="BH97" s="2410" t="n"/>
      <c r="BI97" s="2421" t="n"/>
      <c r="BJ97" s="2412" t="n"/>
      <c r="BK97" s="2406" t="n"/>
      <c r="BL97" s="2420" t="n"/>
      <c r="BM97" s="2412" t="n"/>
      <c r="BN97" s="2406" t="n"/>
      <c r="BO97" s="2409">
        <f>X97+AV97+AY97+BB97+BE97+BH97+BK97+BN97</f>
        <v/>
      </c>
      <c r="BP97" s="2311" t="n"/>
      <c r="BQ97" s="2422" t="inlineStr">
        <is>
          <t>ЭТиМ</t>
        </is>
      </c>
      <c r="BR97" s="2311" t="n"/>
      <c r="BS97" s="685">
        <f>(AE97-U97)*0.22</f>
        <v/>
      </c>
      <c r="BT97" s="2" t="n"/>
      <c r="BU97" s="2" t="n"/>
    </row>
    <row r="98">
      <c r="A98" s="2563" t="inlineStr">
        <is>
          <t>2.5.4</t>
        </is>
      </c>
      <c r="B98" s="2329" t="n"/>
      <c r="C98" s="2458" t="inlineStr">
        <is>
          <t>Контент-маркетинг</t>
        </is>
      </c>
      <c r="D98" s="2304" t="n"/>
      <c r="E98" s="2304" t="n"/>
      <c r="F98" s="2304" t="n"/>
      <c r="G98" s="2304" t="n"/>
      <c r="H98" s="2304" t="n"/>
      <c r="I98" s="2304" t="n"/>
      <c r="J98" s="2304" t="n"/>
      <c r="K98" s="2304" t="n"/>
      <c r="L98" s="2304" t="n"/>
      <c r="M98" s="2304" t="n"/>
      <c r="N98" s="2304" t="n"/>
      <c r="O98" s="2304" t="n"/>
      <c r="P98" s="2304" t="n"/>
      <c r="Q98" s="2304" t="n"/>
      <c r="R98" s="2304" t="n"/>
      <c r="S98" s="2305" t="n"/>
      <c r="T98" s="2459" t="n"/>
      <c r="U98" s="2460" t="n"/>
      <c r="V98" s="2461" t="n"/>
      <c r="W98" s="2462" t="n"/>
      <c r="X98" s="2435" t="n"/>
      <c r="Y98" s="2443" t="n"/>
      <c r="Z98" s="2329" t="n"/>
      <c r="AA98" s="2435" t="n">
        <v>6</v>
      </c>
      <c r="AB98" s="2305" t="n"/>
      <c r="AC98" s="2436" t="n">
        <v>108</v>
      </c>
      <c r="AD98" s="2302" t="n"/>
      <c r="AE98" s="2437" t="n">
        <v>54</v>
      </c>
      <c r="AF98" s="2311" t="n"/>
      <c r="AG98" s="2438">
        <f>AC98-W98</f>
        <v/>
      </c>
      <c r="AH98" s="2311" t="n"/>
      <c r="AI98" s="2439">
        <f>AS98+AU98+AX98+BA98+BD98+BG98+BJ98+BM98</f>
        <v/>
      </c>
      <c r="AJ98" s="2302" t="n"/>
      <c r="AK98" s="2440" t="n">
        <v>8</v>
      </c>
      <c r="AL98" s="2335" t="n"/>
      <c r="AM98" s="2441" t="n">
        <v>4</v>
      </c>
      <c r="AN98" s="2335" t="n"/>
      <c r="AO98" s="2441" t="n"/>
      <c r="AP98" s="2335" t="n"/>
      <c r="AQ98" s="2442" t="n"/>
      <c r="AR98" s="2305" t="n"/>
      <c r="AS98" s="2443" t="n"/>
      <c r="AT98" s="2444" t="n"/>
      <c r="AU98" s="2445" t="n"/>
      <c r="AV98" s="2439" t="n"/>
      <c r="AW98" s="2444" t="n"/>
      <c r="AX98" s="2445" t="n"/>
      <c r="AY98" s="2446" t="n"/>
      <c r="AZ98" s="2447" t="n"/>
      <c r="BA98" s="2445" t="n"/>
      <c r="BB98" s="2439" t="n"/>
      <c r="BC98" s="2444" t="n"/>
      <c r="BD98" s="2445" t="n"/>
      <c r="BE98" s="2446" t="n"/>
      <c r="BF98" s="2447" t="n"/>
      <c r="BG98" s="2445" t="n">
        <v>4</v>
      </c>
      <c r="BH98" s="2439" t="n"/>
      <c r="BI98" s="2444" t="n">
        <v>108</v>
      </c>
      <c r="BJ98" s="2445" t="n">
        <v>8</v>
      </c>
      <c r="BK98" s="2446" t="n">
        <v>3</v>
      </c>
      <c r="BL98" s="2447" t="n"/>
      <c r="BM98" s="2445" t="n"/>
      <c r="BN98" s="2446" t="n"/>
      <c r="BO98" s="2438">
        <f>X98+AV98+AY98+BB98+BE98+BH98+BK98+BN98</f>
        <v/>
      </c>
      <c r="BP98" s="2311" t="n"/>
      <c r="BQ98" s="2523" t="n"/>
      <c r="BR98" s="2311" t="n"/>
      <c r="BS98" s="2524">
        <f>(AE98-U98)*0.22</f>
        <v/>
      </c>
      <c r="BT98" s="2" t="n"/>
      <c r="BU98" s="2" t="n"/>
    </row>
    <row r="99">
      <c r="A99" s="2517" t="inlineStr">
        <is>
          <t>2.5.5</t>
        </is>
      </c>
      <c r="B99" s="2302" t="n"/>
      <c r="C99" s="2458" t="inlineStr">
        <is>
          <t>Ценообразование / Ценообразование / Финансы и кредит / Финансы организации / Денежное обращение и кредит / Учет и отчетность</t>
        </is>
      </c>
      <c r="D99" s="2304" t="n"/>
      <c r="E99" s="2304" t="n"/>
      <c r="F99" s="2304" t="n"/>
      <c r="G99" s="2304" t="n"/>
      <c r="H99" s="2304" t="n"/>
      <c r="I99" s="2304" t="n"/>
      <c r="J99" s="2304" t="n"/>
      <c r="K99" s="2304" t="n"/>
      <c r="L99" s="2304" t="n"/>
      <c r="M99" s="2304" t="n"/>
      <c r="N99" s="2304" t="n"/>
      <c r="O99" s="2304" t="n"/>
      <c r="P99" s="2304" t="n"/>
      <c r="Q99" s="2304" t="n"/>
      <c r="R99" s="2304" t="n"/>
      <c r="S99" s="2305" t="n"/>
      <c r="T99" s="2459" t="n"/>
      <c r="U99" s="2518" t="n">
        <v>24</v>
      </c>
      <c r="V99" s="2461" t="n"/>
      <c r="W99" s="2462" t="n">
        <v>32</v>
      </c>
      <c r="X99" s="2435" t="n">
        <v>1</v>
      </c>
      <c r="Y99" s="2436" t="n"/>
      <c r="Z99" s="2302" t="n"/>
      <c r="AA99" s="2446" t="n">
        <v>7</v>
      </c>
      <c r="AB99" s="2311" t="n"/>
      <c r="AC99" s="2436" t="n">
        <v>96</v>
      </c>
      <c r="AD99" s="2302" t="n"/>
      <c r="AE99" s="2437" t="n">
        <v>72</v>
      </c>
      <c r="AF99" s="2311" t="n"/>
      <c r="AG99" s="2438">
        <f>AC99-W99</f>
        <v/>
      </c>
      <c r="AH99" s="2311" t="n"/>
      <c r="AI99" s="2439">
        <f>AS99+AU99+AX99+BA99+BD99+BG99+BJ99+BM99</f>
        <v/>
      </c>
      <c r="AJ99" s="2302" t="n"/>
      <c r="AK99" s="2521" t="n">
        <v>6</v>
      </c>
      <c r="AL99" s="2316" t="n"/>
      <c r="AM99" s="2445" t="n"/>
      <c r="AN99" s="2316" t="n"/>
      <c r="AO99" s="2445" t="n">
        <v>4</v>
      </c>
      <c r="AP99" s="2316" t="n"/>
      <c r="AQ99" s="2522" t="n"/>
      <c r="AR99" s="2311" t="n"/>
      <c r="AS99" s="2436" t="n"/>
      <c r="AT99" s="2444" t="n"/>
      <c r="AU99" s="2445" t="n"/>
      <c r="AV99" s="2439" t="n"/>
      <c r="AW99" s="2444" t="n"/>
      <c r="AX99" s="2445" t="n"/>
      <c r="AY99" s="2446" t="n"/>
      <c r="AZ99" s="2447" t="n"/>
      <c r="BA99" s="2445" t="n"/>
      <c r="BB99" s="2439" t="n"/>
      <c r="BC99" s="2444" t="n"/>
      <c r="BD99" s="2445" t="n"/>
      <c r="BE99" s="2446" t="n"/>
      <c r="BF99" s="2447" t="n"/>
      <c r="BG99" s="2445" t="n"/>
      <c r="BH99" s="2439" t="n"/>
      <c r="BI99" s="2444" t="n"/>
      <c r="BJ99" s="2445" t="n">
        <v>2</v>
      </c>
      <c r="BK99" s="2446" t="n"/>
      <c r="BL99" s="2447" t="n">
        <v>64</v>
      </c>
      <c r="BM99" s="2445" t="n">
        <v>8</v>
      </c>
      <c r="BN99" s="2446" t="n">
        <v>2</v>
      </c>
      <c r="BO99" s="2438">
        <f>X99+AV99+AY99+BB99+BE99+BH99+BK99+BN99</f>
        <v/>
      </c>
      <c r="BP99" s="2311" t="n"/>
      <c r="BQ99" s="2523" t="n"/>
      <c r="BR99" s="2311" t="n"/>
      <c r="BS99" s="2524">
        <f>(AE99-U99)*0.22</f>
        <v/>
      </c>
      <c r="BT99" s="2" t="n"/>
      <c r="BU99" s="2" t="n"/>
    </row>
    <row r="100">
      <c r="A100" s="2423" t="inlineStr">
        <is>
          <t>2.5.6</t>
        </is>
      </c>
      <c r="B100" s="2329" t="n"/>
      <c r="C100" s="2424" t="inlineStr">
        <is>
          <t>Маркетинг инноваций</t>
        </is>
      </c>
      <c r="D100" s="2304" t="n"/>
      <c r="E100" s="2304" t="n"/>
      <c r="F100" s="2304" t="n"/>
      <c r="G100" s="2304" t="n"/>
      <c r="H100" s="2304" t="n"/>
      <c r="I100" s="2304" t="n"/>
      <c r="J100" s="2304" t="n"/>
      <c r="K100" s="2304" t="n"/>
      <c r="L100" s="2304" t="n"/>
      <c r="M100" s="2304" t="n"/>
      <c r="N100" s="2304" t="n"/>
      <c r="O100" s="2304" t="n"/>
      <c r="P100" s="2304" t="n"/>
      <c r="Q100" s="2304" t="n"/>
      <c r="R100" s="2304" t="n"/>
      <c r="S100" s="2305" t="n"/>
      <c r="T100" s="2425" t="n"/>
      <c r="U100" s="2392" t="n"/>
      <c r="V100" s="2393" t="n"/>
      <c r="W100" s="2372" t="n"/>
      <c r="X100" s="2394" t="n"/>
      <c r="Y100" s="2426" t="n">
        <v>7</v>
      </c>
      <c r="Z100" s="2329" t="n"/>
      <c r="AA100" s="2394" t="n"/>
      <c r="AB100" s="2305" t="n"/>
      <c r="AC100" s="2426" t="n">
        <v>192</v>
      </c>
      <c r="AD100" s="2329" t="n"/>
      <c r="AE100" s="2427" t="n">
        <v>90</v>
      </c>
      <c r="AF100" s="2305" t="n"/>
      <c r="AG100" s="2377">
        <f>AC100-W100</f>
        <v/>
      </c>
      <c r="AH100" s="2311" t="n"/>
      <c r="AI100" s="2378">
        <f>AS100+AU100+AX100+BA100+BD100+BG100+BJ100+BM100</f>
        <v/>
      </c>
      <c r="AJ100" s="2302" t="n"/>
      <c r="AK100" s="2428" t="n">
        <v>12</v>
      </c>
      <c r="AL100" s="2335" t="n"/>
      <c r="AM100" s="2429" t="n"/>
      <c r="AN100" s="2335" t="n"/>
      <c r="AO100" s="2429" t="n">
        <v>8</v>
      </c>
      <c r="AP100" s="2335" t="n"/>
      <c r="AQ100" s="2430" t="n"/>
      <c r="AR100" s="2305" t="n"/>
      <c r="AS100" s="2426" t="n"/>
      <c r="AT100" s="2431" t="n"/>
      <c r="AU100" s="2432" t="n"/>
      <c r="AV100" s="2378" t="n"/>
      <c r="AW100" s="2431" t="n"/>
      <c r="AX100" s="2432" t="n"/>
      <c r="AY100" s="2373" t="n"/>
      <c r="AZ100" s="2433" t="n"/>
      <c r="BA100" s="2432" t="n"/>
      <c r="BB100" s="2378" t="n"/>
      <c r="BC100" s="2431" t="n"/>
      <c r="BD100" s="2432" t="n"/>
      <c r="BE100" s="2373" t="n"/>
      <c r="BF100" s="2433" t="n"/>
      <c r="BG100" s="2432" t="n"/>
      <c r="BH100" s="2378" t="n"/>
      <c r="BI100" s="2431" t="n"/>
      <c r="BJ100" s="2432" t="n">
        <v>2</v>
      </c>
      <c r="BK100" s="2373" t="n"/>
      <c r="BL100" s="2433" t="n">
        <v>192</v>
      </c>
      <c r="BM100" s="2432" t="n">
        <v>18</v>
      </c>
      <c r="BN100" s="2373" t="n">
        <v>6</v>
      </c>
      <c r="BO100" s="2377">
        <f>X100+AV100+AY100+BB100+BE100+BH100+BK100+BN100</f>
        <v/>
      </c>
      <c r="BP100" s="2311" t="n"/>
      <c r="BQ100" s="2385" t="n"/>
      <c r="BR100" s="2311" t="n"/>
      <c r="BS100" s="2386">
        <f>(AE100-U100)*0.22</f>
        <v/>
      </c>
      <c r="BT100" s="2" t="n"/>
      <c r="BU100" s="2" t="n"/>
    </row>
    <row r="101">
      <c r="A101" s="2368" t="inlineStr">
        <is>
          <t>2.6</t>
        </is>
      </c>
      <c r="B101" s="2302" t="n"/>
      <c r="C101" s="2369" t="inlineStr">
        <is>
          <t>Модуль "Бизнес-процессы организации (предприятия)"</t>
        </is>
      </c>
      <c r="D101" s="2304" t="n"/>
      <c r="E101" s="2304" t="n"/>
      <c r="F101" s="2304" t="n"/>
      <c r="G101" s="2304" t="n"/>
      <c r="H101" s="2304" t="n"/>
      <c r="I101" s="2304" t="n"/>
      <c r="J101" s="2304" t="n"/>
      <c r="K101" s="2304" t="n"/>
      <c r="L101" s="2304" t="n"/>
      <c r="M101" s="2304" t="n"/>
      <c r="N101" s="2304" t="n"/>
      <c r="O101" s="2304" t="n"/>
      <c r="P101" s="2304" t="n"/>
      <c r="Q101" s="2304" t="n"/>
      <c r="R101" s="2304" t="n"/>
      <c r="S101" s="2305" t="n"/>
      <c r="T101" s="2370" t="n"/>
      <c r="U101" s="2600" t="n"/>
      <c r="V101" s="2601" t="n"/>
      <c r="W101" s="2372" t="n"/>
      <c r="X101" s="2375" t="n"/>
      <c r="Y101" s="2374" t="n"/>
      <c r="Z101" s="2302" t="n"/>
      <c r="AA101" s="2375" t="n"/>
      <c r="AB101" s="2311" t="n"/>
      <c r="AC101" s="2374" t="n"/>
      <c r="AD101" s="2302" t="n"/>
      <c r="AE101" s="2376" t="n"/>
      <c r="AF101" s="2311" t="n"/>
      <c r="AG101" s="2377" t="n"/>
      <c r="AH101" s="2311" t="n"/>
      <c r="AI101" s="2378" t="n"/>
      <c r="AJ101" s="2302" t="n"/>
      <c r="AK101" s="2379" t="n"/>
      <c r="AL101" s="2316" t="n"/>
      <c r="AM101" s="2380" t="n"/>
      <c r="AN101" s="2316" t="n"/>
      <c r="AO101" s="2380" t="n"/>
      <c r="AP101" s="2316" t="n"/>
      <c r="AQ101" s="2381" t="n"/>
      <c r="AR101" s="2311" t="n"/>
      <c r="AS101" s="2374" t="n"/>
      <c r="AT101" s="2382" t="n"/>
      <c r="AU101" s="2380" t="n"/>
      <c r="AV101" s="2383" t="n"/>
      <c r="AW101" s="2382" t="n"/>
      <c r="AX101" s="2380" t="n"/>
      <c r="AY101" s="2375" t="n"/>
      <c r="AZ101" s="2384" t="n"/>
      <c r="BA101" s="2380" t="n"/>
      <c r="BB101" s="2383" t="n"/>
      <c r="BC101" s="2382" t="n"/>
      <c r="BD101" s="2380" t="n"/>
      <c r="BE101" s="2375" t="n"/>
      <c r="BF101" s="2384" t="n"/>
      <c r="BG101" s="2380" t="n"/>
      <c r="BH101" s="2383" t="n"/>
      <c r="BI101" s="2382" t="n"/>
      <c r="BJ101" s="2380" t="n"/>
      <c r="BK101" s="2375" t="n"/>
      <c r="BL101" s="2384" t="n"/>
      <c r="BM101" s="2380" t="n"/>
      <c r="BN101" s="2375" t="n"/>
      <c r="BO101" s="2377" t="n"/>
      <c r="BP101" s="2311" t="n"/>
      <c r="BQ101" s="2602" t="n"/>
      <c r="BR101" s="2311" t="n"/>
      <c r="BS101" s="2386">
        <f>(AE101-U101)*0.22</f>
        <v/>
      </c>
      <c r="BT101" s="2" t="n"/>
      <c r="BU101" s="2" t="n"/>
    </row>
    <row r="102">
      <c r="A102" s="2456" t="inlineStr">
        <is>
          <t>2.6.1</t>
        </is>
      </c>
      <c r="B102" s="2329" t="n"/>
      <c r="C102" s="2303" t="inlineStr">
        <is>
          <t>Маркетинговая деловая коммуникация</t>
        </is>
      </c>
      <c r="D102" s="2304" t="n"/>
      <c r="E102" s="2304" t="n"/>
      <c r="F102" s="2304" t="n"/>
      <c r="G102" s="2304" t="n"/>
      <c r="H102" s="2304" t="n"/>
      <c r="I102" s="2304" t="n"/>
      <c r="J102" s="2304" t="n"/>
      <c r="K102" s="2304" t="n"/>
      <c r="L102" s="2304" t="n"/>
      <c r="M102" s="2304" t="n"/>
      <c r="N102" s="2304" t="n"/>
      <c r="O102" s="2304" t="n"/>
      <c r="P102" s="2304" t="n"/>
      <c r="Q102" s="2304" t="n"/>
      <c r="R102" s="2304" t="n"/>
      <c r="S102" s="2305" t="n"/>
      <c r="T102" s="2306" t="n"/>
      <c r="U102" s="2330" t="n"/>
      <c r="V102" s="2331" t="n"/>
      <c r="W102" s="2603" t="n"/>
      <c r="X102" s="2332" t="n"/>
      <c r="Y102" s="2333" t="n"/>
      <c r="Z102" s="2329" t="n"/>
      <c r="AA102" s="2332" t="n">
        <v>1</v>
      </c>
      <c r="AB102" s="2305" t="n"/>
      <c r="AC102" s="2310" t="n">
        <v>108</v>
      </c>
      <c r="AD102" s="2302" t="n"/>
      <c r="AE102" s="2312" t="n">
        <v>54</v>
      </c>
      <c r="AF102" s="2311" t="n"/>
      <c r="AG102" s="2313">
        <f>AC102-W102</f>
        <v/>
      </c>
      <c r="AH102" s="2311" t="n"/>
      <c r="AI102" s="2314">
        <f>AS102+AU102+AX102+BA102+BD102+BG102+BJ102+BM102</f>
        <v/>
      </c>
      <c r="AJ102" s="2302" t="n"/>
      <c r="AK102" s="2334" t="n">
        <v>8</v>
      </c>
      <c r="AL102" s="2335" t="n"/>
      <c r="AM102" s="2336" t="n"/>
      <c r="AN102" s="2335" t="n"/>
      <c r="AO102" s="2336" t="n">
        <v>4</v>
      </c>
      <c r="AP102" s="2335" t="n"/>
      <c r="AQ102" s="2337" t="n"/>
      <c r="AR102" s="2305" t="n"/>
      <c r="AS102" s="2338" t="n">
        <v>4</v>
      </c>
      <c r="AT102" s="2320" t="n">
        <v>108</v>
      </c>
      <c r="AU102" s="2321" t="n">
        <v>8</v>
      </c>
      <c r="AV102" s="2322" t="n">
        <v>3</v>
      </c>
      <c r="AW102" s="2320" t="n"/>
      <c r="AX102" s="2321" t="n"/>
      <c r="AY102" s="2323" t="n"/>
      <c r="AZ102" s="2324" t="n"/>
      <c r="BA102" s="2321" t="n"/>
      <c r="BB102" s="2322" t="n"/>
      <c r="BC102" s="2320" t="n"/>
      <c r="BD102" s="2321" t="n"/>
      <c r="BE102" s="2323" t="n"/>
      <c r="BF102" s="2325" t="n"/>
      <c r="BG102" s="2317" t="n"/>
      <c r="BH102" s="2314" t="n"/>
      <c r="BI102" s="2326" t="n"/>
      <c r="BJ102" s="2317" t="n"/>
      <c r="BK102" s="2309" t="n"/>
      <c r="BL102" s="2325" t="n"/>
      <c r="BM102" s="2317" t="n"/>
      <c r="BN102" s="2309" t="n"/>
      <c r="BO102" s="2313">
        <f>X102+AV102+AY102+BB102+BE102+BH102+BK102+BN102</f>
        <v/>
      </c>
      <c r="BP102" s="2311" t="n"/>
      <c r="BQ102" s="2327" t="inlineStr">
        <is>
          <t>ЭТиМ</t>
        </is>
      </c>
      <c r="BR102" s="2311" t="n"/>
      <c r="BS102" s="2">
        <f>(AE102-U102)*0.22</f>
        <v/>
      </c>
      <c r="BT102" s="2" t="n"/>
      <c r="BU102" s="2" t="n"/>
    </row>
    <row r="103">
      <c r="A103" s="2451" t="inlineStr">
        <is>
          <t>2.6.2</t>
        </is>
      </c>
      <c r="B103" s="2302" t="n"/>
      <c r="C103" s="2458" t="inlineStr">
        <is>
          <t>Логистика  / Логистика/ Логистика складирования</t>
        </is>
      </c>
      <c r="D103" s="2304" t="n"/>
      <c r="E103" s="2304" t="n"/>
      <c r="F103" s="2304" t="n"/>
      <c r="G103" s="2304" t="n"/>
      <c r="H103" s="2304" t="n"/>
      <c r="I103" s="2304" t="n"/>
      <c r="J103" s="2304" t="n"/>
      <c r="K103" s="2304" t="n"/>
      <c r="L103" s="2304" t="n"/>
      <c r="M103" s="2304" t="n"/>
      <c r="N103" s="2304" t="n"/>
      <c r="O103" s="2304" t="n"/>
      <c r="P103" s="2304" t="n"/>
      <c r="Q103" s="2304" t="n"/>
      <c r="R103" s="2304" t="n"/>
      <c r="S103" s="2305" t="n"/>
      <c r="T103" s="2459" t="n"/>
      <c r="U103" s="2518" t="n">
        <v>22</v>
      </c>
      <c r="V103" s="2462" t="n">
        <v>1</v>
      </c>
      <c r="W103" s="2462" t="n">
        <v>36</v>
      </c>
      <c r="X103" s="2446" t="n">
        <v>1</v>
      </c>
      <c r="Y103" s="2436" t="n">
        <v>6</v>
      </c>
      <c r="Z103" s="2302" t="n"/>
      <c r="AA103" s="2446" t="n"/>
      <c r="AB103" s="2311" t="n"/>
      <c r="AC103" s="2436" t="n">
        <v>144</v>
      </c>
      <c r="AD103" s="2302" t="n"/>
      <c r="AE103" s="2437" t="n">
        <v>90</v>
      </c>
      <c r="AF103" s="2311" t="n"/>
      <c r="AG103" s="2438">
        <f>AC103-W103</f>
        <v/>
      </c>
      <c r="AH103" s="2311" t="n"/>
      <c r="AI103" s="2439">
        <f>AS103+AU103+AX103+BA103+BD103+BG103+BJ103+BM103</f>
        <v/>
      </c>
      <c r="AJ103" s="2302" t="n"/>
      <c r="AK103" s="2521" t="n">
        <v>6</v>
      </c>
      <c r="AL103" s="2316" t="n"/>
      <c r="AM103" s="2445" t="n">
        <v>4</v>
      </c>
      <c r="AN103" s="2316" t="n"/>
      <c r="AO103" s="2445" t="n">
        <v>4</v>
      </c>
      <c r="AP103" s="2316" t="n"/>
      <c r="AQ103" s="2522" t="n"/>
      <c r="AR103" s="2311" t="n"/>
      <c r="AS103" s="2436" t="n"/>
      <c r="AT103" s="2444" t="n"/>
      <c r="AU103" s="2445" t="n"/>
      <c r="AV103" s="2439" t="n"/>
      <c r="AW103" s="2444" t="n"/>
      <c r="AX103" s="2445" t="n"/>
      <c r="AY103" s="2446" t="n"/>
      <c r="AZ103" s="2447" t="n"/>
      <c r="BA103" s="2445" t="n"/>
      <c r="BB103" s="2439" t="n"/>
      <c r="BC103" s="2444" t="n"/>
      <c r="BD103" s="2445" t="n"/>
      <c r="BE103" s="2446" t="n"/>
      <c r="BF103" s="2447" t="n"/>
      <c r="BG103" s="2445" t="n">
        <v>4</v>
      </c>
      <c r="BH103" s="2439" t="n"/>
      <c r="BI103" s="2444" t="n">
        <v>108</v>
      </c>
      <c r="BJ103" s="2445" t="n">
        <v>10</v>
      </c>
      <c r="BK103" s="2446" t="n">
        <v>3</v>
      </c>
      <c r="BL103" s="2433" t="n"/>
      <c r="BM103" s="2432" t="n"/>
      <c r="BN103" s="2373" t="n"/>
      <c r="BO103" s="2377">
        <f>X103+AV103+AY103+BB103+BE103+BH103+BK103+BN103</f>
        <v/>
      </c>
      <c r="BP103" s="2311" t="n"/>
      <c r="BQ103" s="2385" t="n"/>
      <c r="BR103" s="2311" t="n"/>
      <c r="BS103" s="2386">
        <f>(AE103-U103)*0.22</f>
        <v/>
      </c>
      <c r="BT103" s="2" t="n"/>
      <c r="BU103" s="2" t="n"/>
    </row>
    <row r="104">
      <c r="A104" s="2423" t="inlineStr">
        <is>
          <t>2.6.3</t>
        </is>
      </c>
      <c r="B104" s="2329" t="n"/>
      <c r="C104" s="2424" t="inlineStr">
        <is>
          <t>Курсовая работа по учебной дисциплине "Логистика"</t>
        </is>
      </c>
      <c r="D104" s="2304" t="n"/>
      <c r="E104" s="2304" t="n"/>
      <c r="F104" s="2304" t="n"/>
      <c r="G104" s="2304" t="n"/>
      <c r="H104" s="2304" t="n"/>
      <c r="I104" s="2304" t="n"/>
      <c r="J104" s="2304" t="n"/>
      <c r="K104" s="2304" t="n"/>
      <c r="L104" s="2304" t="n"/>
      <c r="M104" s="2304" t="n"/>
      <c r="N104" s="2304" t="n"/>
      <c r="O104" s="2304" t="n"/>
      <c r="P104" s="2304" t="n"/>
      <c r="Q104" s="2304" t="n"/>
      <c r="R104" s="2304" t="n"/>
      <c r="S104" s="2305" t="n"/>
      <c r="T104" s="2425" t="n"/>
      <c r="U104" s="2392" t="n"/>
      <c r="V104" s="2393" t="n"/>
      <c r="W104" s="2372" t="n"/>
      <c r="X104" s="2394" t="n"/>
      <c r="Y104" s="2426" t="n"/>
      <c r="Z104" s="2329" t="n"/>
      <c r="AA104" s="2394" t="n"/>
      <c r="AB104" s="2305" t="n"/>
      <c r="AC104" s="2426" t="n">
        <v>30</v>
      </c>
      <c r="AD104" s="2329" t="n"/>
      <c r="AE104" s="2427" t="n"/>
      <c r="AF104" s="2305" t="n"/>
      <c r="AG104" s="2377">
        <f>AC104-W104</f>
        <v/>
      </c>
      <c r="AH104" s="2311" t="n"/>
      <c r="AI104" s="2378" t="n"/>
      <c r="AJ104" s="2302" t="n"/>
      <c r="AK104" s="2428" t="n"/>
      <c r="AL104" s="2335" t="n"/>
      <c r="AM104" s="2429" t="n"/>
      <c r="AN104" s="2335" t="n"/>
      <c r="AO104" s="2429" t="n"/>
      <c r="AP104" s="2335" t="n"/>
      <c r="AQ104" s="2430" t="n"/>
      <c r="AR104" s="2305" t="n"/>
      <c r="AS104" s="2426" t="n"/>
      <c r="AT104" s="2431" t="n"/>
      <c r="AU104" s="2432" t="n"/>
      <c r="AV104" s="2378" t="n"/>
      <c r="AW104" s="2431" t="n"/>
      <c r="AX104" s="2432" t="n"/>
      <c r="AY104" s="2373" t="n"/>
      <c r="AZ104" s="2433" t="n"/>
      <c r="BA104" s="2432" t="n"/>
      <c r="BB104" s="2378" t="n"/>
      <c r="BC104" s="2431" t="n"/>
      <c r="BD104" s="2432" t="n"/>
      <c r="BE104" s="2373" t="n"/>
      <c r="BF104" s="2433" t="n"/>
      <c r="BG104" s="2432" t="n"/>
      <c r="BH104" s="2378" t="n"/>
      <c r="BI104" s="2431" t="n"/>
      <c r="BJ104" s="2432" t="n"/>
      <c r="BK104" s="2373" t="n"/>
      <c r="BL104" s="2433" t="n">
        <v>30</v>
      </c>
      <c r="BM104" s="2432" t="n"/>
      <c r="BN104" s="2373" t="n">
        <v>1</v>
      </c>
      <c r="BO104" s="2377">
        <f>X104+AV104+AY104+BB104+BE104+BH104+BK104+BN104</f>
        <v/>
      </c>
      <c r="BP104" s="2311" t="n"/>
      <c r="BQ104" s="2385" t="n"/>
      <c r="BR104" s="2311" t="n"/>
      <c r="BS104" s="2386">
        <f>(AE104-U104)*0.22</f>
        <v/>
      </c>
      <c r="BT104" s="2" t="n"/>
      <c r="BU104" s="2" t="n"/>
    </row>
    <row r="105">
      <c r="A105" s="2368" t="inlineStr">
        <is>
          <t>2.7</t>
        </is>
      </c>
      <c r="B105" s="2302" t="n"/>
      <c r="C105" s="2369" t="inlineStr">
        <is>
          <t>Модуль "Проектное управление"</t>
        </is>
      </c>
      <c r="D105" s="2304" t="n"/>
      <c r="E105" s="2304" t="n"/>
      <c r="F105" s="2304" t="n"/>
      <c r="G105" s="2304" t="n"/>
      <c r="H105" s="2304" t="n"/>
      <c r="I105" s="2304" t="n"/>
      <c r="J105" s="2304" t="n"/>
      <c r="K105" s="2304" t="n"/>
      <c r="L105" s="2304" t="n"/>
      <c r="M105" s="2304" t="n"/>
      <c r="N105" s="2304" t="n"/>
      <c r="O105" s="2304" t="n"/>
      <c r="P105" s="2304" t="n"/>
      <c r="Q105" s="2304" t="n"/>
      <c r="R105" s="2304" t="n"/>
      <c r="S105" s="2305" t="n"/>
      <c r="T105" s="2370" t="n"/>
      <c r="U105" s="2600" t="n"/>
      <c r="V105" s="2601" t="n"/>
      <c r="W105" s="2372" t="n"/>
      <c r="X105" s="2375" t="n"/>
      <c r="Y105" s="2374" t="n"/>
      <c r="Z105" s="2302" t="n"/>
      <c r="AA105" s="2375" t="n"/>
      <c r="AB105" s="2311" t="n"/>
      <c r="AC105" s="2374" t="n"/>
      <c r="AD105" s="2302" t="n"/>
      <c r="AE105" s="2376" t="n"/>
      <c r="AF105" s="2311" t="n"/>
      <c r="AG105" s="2377" t="n"/>
      <c r="AH105" s="2311" t="n"/>
      <c r="AI105" s="2378" t="n"/>
      <c r="AJ105" s="2302" t="n"/>
      <c r="AK105" s="2379" t="n"/>
      <c r="AL105" s="2316" t="n"/>
      <c r="AM105" s="2380" t="n"/>
      <c r="AN105" s="2316" t="n"/>
      <c r="AO105" s="2380" t="n"/>
      <c r="AP105" s="2316" t="n"/>
      <c r="AQ105" s="2381" t="n"/>
      <c r="AR105" s="2311" t="n"/>
      <c r="AS105" s="2374" t="n"/>
      <c r="AT105" s="2382" t="n"/>
      <c r="AU105" s="2380" t="n"/>
      <c r="AV105" s="2383" t="n"/>
      <c r="AW105" s="2382" t="n"/>
      <c r="AX105" s="2380" t="n"/>
      <c r="AY105" s="2375" t="n"/>
      <c r="AZ105" s="2384" t="n"/>
      <c r="BA105" s="2380" t="n"/>
      <c r="BB105" s="2383" t="n"/>
      <c r="BC105" s="2382" t="n"/>
      <c r="BD105" s="2380" t="n"/>
      <c r="BE105" s="2375" t="n"/>
      <c r="BF105" s="2384" t="n"/>
      <c r="BG105" s="2380" t="n"/>
      <c r="BH105" s="2383" t="n"/>
      <c r="BI105" s="2382" t="n"/>
      <c r="BJ105" s="2380" t="n"/>
      <c r="BK105" s="2375" t="n"/>
      <c r="BL105" s="2384" t="n"/>
      <c r="BM105" s="2380" t="n"/>
      <c r="BN105" s="2375" t="n"/>
      <c r="BO105" s="2377" t="n"/>
      <c r="BP105" s="2311" t="n"/>
      <c r="BQ105" s="2602" t="n"/>
      <c r="BR105" s="2311" t="n"/>
      <c r="BS105" s="2386">
        <f>(AE105-U105)*0.22</f>
        <v/>
      </c>
      <c r="BT105" s="2" t="n"/>
      <c r="BU105" s="2" t="n"/>
    </row>
    <row r="106">
      <c r="A106" s="2456" t="inlineStr">
        <is>
          <t>2.7.1</t>
        </is>
      </c>
      <c r="B106" s="2329" t="n"/>
      <c r="C106" s="2303" t="inlineStr">
        <is>
          <t>Управление проектами</t>
        </is>
      </c>
      <c r="D106" s="2304" t="n"/>
      <c r="E106" s="2304" t="n"/>
      <c r="F106" s="2304" t="n"/>
      <c r="G106" s="2304" t="n"/>
      <c r="H106" s="2304" t="n"/>
      <c r="I106" s="2304" t="n"/>
      <c r="J106" s="2304" t="n"/>
      <c r="K106" s="2304" t="n"/>
      <c r="L106" s="2304" t="n"/>
      <c r="M106" s="2304" t="n"/>
      <c r="N106" s="2304" t="n"/>
      <c r="O106" s="2304" t="n"/>
      <c r="P106" s="2304" t="n"/>
      <c r="Q106" s="2304" t="n"/>
      <c r="R106" s="2304" t="n"/>
      <c r="S106" s="2305" t="n"/>
      <c r="T106" s="2306" t="n"/>
      <c r="U106" s="2330" t="n"/>
      <c r="V106" s="2331" t="n"/>
      <c r="W106" s="2603" t="n"/>
      <c r="X106" s="2332" t="n"/>
      <c r="Y106" s="2333" t="n"/>
      <c r="Z106" s="2329" t="n"/>
      <c r="AA106" s="2332" t="n">
        <v>5</v>
      </c>
      <c r="AB106" s="2305" t="n"/>
      <c r="AC106" s="2310" t="n">
        <v>108</v>
      </c>
      <c r="AD106" s="2302" t="n"/>
      <c r="AE106" s="2312" t="n">
        <v>72</v>
      </c>
      <c r="AF106" s="2311" t="n"/>
      <c r="AG106" s="2313">
        <f>AC106-W106</f>
        <v/>
      </c>
      <c r="AH106" s="2311" t="n"/>
      <c r="AI106" s="2314">
        <f>AS106+AU106+AX106+BA106+BD106+BG106+BJ106+BM106</f>
        <v/>
      </c>
      <c r="AJ106" s="2302" t="n"/>
      <c r="AK106" s="2334" t="n">
        <v>8</v>
      </c>
      <c r="AL106" s="2335" t="n"/>
      <c r="AM106" s="2336" t="n"/>
      <c r="AN106" s="2335" t="n"/>
      <c r="AO106" s="2336" t="n">
        <v>8</v>
      </c>
      <c r="AP106" s="2335" t="n"/>
      <c r="AQ106" s="2337" t="n"/>
      <c r="AR106" s="2305" t="n"/>
      <c r="AS106" s="2338" t="n"/>
      <c r="AT106" s="2320" t="n"/>
      <c r="AU106" s="2321" t="n"/>
      <c r="AV106" s="2322" t="n"/>
      <c r="AW106" s="2320" t="n"/>
      <c r="AX106" s="2321" t="n"/>
      <c r="AY106" s="2323" t="n"/>
      <c r="AZ106" s="2324" t="n"/>
      <c r="BA106" s="2321" t="n"/>
      <c r="BB106" s="2322" t="n"/>
      <c r="BC106" s="2320" t="n"/>
      <c r="BD106" s="2416" t="n">
        <v>6</v>
      </c>
      <c r="BE106" s="2418" t="n"/>
      <c r="BF106" s="2420" t="n">
        <v>108</v>
      </c>
      <c r="BG106" s="2412" t="n">
        <v>10</v>
      </c>
      <c r="BH106" s="2410" t="n">
        <v>3</v>
      </c>
      <c r="BI106" s="2421" t="n"/>
      <c r="BJ106" s="2412" t="n"/>
      <c r="BK106" s="2406" t="n"/>
      <c r="BL106" s="2420" t="n"/>
      <c r="BM106" s="2317" t="n"/>
      <c r="BN106" s="2309" t="n"/>
      <c r="BO106" s="2313">
        <f>X106+AV106+AY106+BB106+BE106+BH106+BK106+BN106</f>
        <v/>
      </c>
      <c r="BP106" s="2311" t="n"/>
      <c r="BQ106" s="2327" t="inlineStr">
        <is>
          <t>ОПиЭН</t>
        </is>
      </c>
      <c r="BR106" s="2311" t="n"/>
      <c r="BS106" s="2">
        <f>(AE106-U106)*0.22</f>
        <v/>
      </c>
      <c r="BT106" s="2" t="n"/>
      <c r="BU106" s="2" t="n"/>
    </row>
    <row r="107">
      <c r="A107" s="2451" t="inlineStr">
        <is>
          <t>2.7.2</t>
        </is>
      </c>
      <c r="B107" s="2302" t="n"/>
      <c r="C107" s="2424" t="inlineStr">
        <is>
          <t>Экономическое обоснование маркетинговых решений</t>
        </is>
      </c>
      <c r="D107" s="2304" t="n"/>
      <c r="E107" s="2304" t="n"/>
      <c r="F107" s="2304" t="n"/>
      <c r="G107" s="2304" t="n"/>
      <c r="H107" s="2304" t="n"/>
      <c r="I107" s="2304" t="n"/>
      <c r="J107" s="2304" t="n"/>
      <c r="K107" s="2304" t="n"/>
      <c r="L107" s="2304" t="n"/>
      <c r="M107" s="2304" t="n"/>
      <c r="N107" s="2304" t="n"/>
      <c r="O107" s="2304" t="n"/>
      <c r="P107" s="2304" t="n"/>
      <c r="Q107" s="2304" t="n"/>
      <c r="R107" s="2304" t="n"/>
      <c r="S107" s="2305" t="n"/>
      <c r="T107" s="2425" t="n"/>
      <c r="U107" s="2371" t="n"/>
      <c r="V107" s="2372" t="n"/>
      <c r="W107" s="2372" t="n"/>
      <c r="X107" s="2373" t="n"/>
      <c r="Y107" s="2452" t="n">
        <v>6</v>
      </c>
      <c r="Z107" s="2302" t="n"/>
      <c r="AA107" s="2373" t="n"/>
      <c r="AB107" s="2311" t="n"/>
      <c r="AC107" s="2452" t="n">
        <v>180</v>
      </c>
      <c r="AD107" s="2302" t="n"/>
      <c r="AE107" s="2453" t="n">
        <v>108</v>
      </c>
      <c r="AF107" s="2311" t="n"/>
      <c r="AG107" s="2377">
        <f>AC107-W107</f>
        <v/>
      </c>
      <c r="AH107" s="2311" t="n"/>
      <c r="AI107" s="2378">
        <f>AS107+AU107+AX107+BA107+BD107+BG107+BJ107+BM107</f>
        <v/>
      </c>
      <c r="AJ107" s="2302" t="n"/>
      <c r="AK107" s="2454" t="n">
        <v>8</v>
      </c>
      <c r="AL107" s="2316" t="n"/>
      <c r="AM107" s="2432" t="n">
        <v>8</v>
      </c>
      <c r="AN107" s="2316" t="n"/>
      <c r="AO107" s="2432" t="n">
        <v>8</v>
      </c>
      <c r="AP107" s="2316" t="n"/>
      <c r="AQ107" s="2455" t="n"/>
      <c r="AR107" s="2311" t="n"/>
      <c r="AS107" s="2452" t="n"/>
      <c r="AT107" s="2431" t="n"/>
      <c r="AU107" s="2432" t="n"/>
      <c r="AV107" s="2378" t="n"/>
      <c r="AW107" s="2431" t="n"/>
      <c r="AX107" s="2432" t="n"/>
      <c r="AY107" s="2373" t="n"/>
      <c r="AZ107" s="2433" t="n"/>
      <c r="BA107" s="2432" t="n"/>
      <c r="BB107" s="2378" t="n"/>
      <c r="BC107" s="2431" t="n"/>
      <c r="BD107" s="2445" t="n"/>
      <c r="BE107" s="2446" t="n"/>
      <c r="BF107" s="2447" t="n"/>
      <c r="BG107" s="2445" t="n">
        <v>12</v>
      </c>
      <c r="BH107" s="2439" t="n"/>
      <c r="BI107" s="2444" t="n">
        <v>180</v>
      </c>
      <c r="BJ107" s="2445" t="n">
        <v>12</v>
      </c>
      <c r="BK107" s="2446" t="n">
        <v>5</v>
      </c>
      <c r="BL107" s="2447" t="n"/>
      <c r="BM107" s="2432" t="n"/>
      <c r="BN107" s="2373" t="n"/>
      <c r="BO107" s="2377">
        <f>X107+AV107+AY107+BB107+BE107+BH107+BK107+BN107</f>
        <v/>
      </c>
      <c r="BP107" s="2311" t="n"/>
      <c r="BQ107" s="2385" t="n"/>
      <c r="BR107" s="2311" t="n"/>
      <c r="BS107" s="2386">
        <f>(AE107-U107)*0.22</f>
        <v/>
      </c>
      <c r="BT107" s="2" t="n"/>
      <c r="BU107" s="2" t="n"/>
    </row>
    <row r="108">
      <c r="A108" s="2604" t="inlineStr">
        <is>
          <t>2.7.3</t>
        </is>
      </c>
      <c r="B108" s="2605" t="n"/>
      <c r="C108" s="2606" t="inlineStr">
        <is>
          <t>Курсовая работа по учебной дисциплине "Экономическое обоснование маркетинговых решений"</t>
        </is>
      </c>
      <c r="D108" s="2607" t="n"/>
      <c r="E108" s="2607" t="n"/>
      <c r="F108" s="2607" t="n"/>
      <c r="G108" s="2607" t="n"/>
      <c r="H108" s="2607" t="n"/>
      <c r="I108" s="2607" t="n"/>
      <c r="J108" s="2607" t="n"/>
      <c r="K108" s="2607" t="n"/>
      <c r="L108" s="2607" t="n"/>
      <c r="M108" s="2607" t="n"/>
      <c r="N108" s="2607" t="n"/>
      <c r="O108" s="2607" t="n"/>
      <c r="P108" s="2607" t="n"/>
      <c r="Q108" s="2607" t="n"/>
      <c r="R108" s="2607" t="n"/>
      <c r="S108" s="2608" t="n"/>
      <c r="T108" s="2609" t="n"/>
      <c r="U108" s="2610" t="n"/>
      <c r="V108" s="2611" t="n"/>
      <c r="W108" s="2611" t="n"/>
      <c r="X108" s="2612" t="n"/>
      <c r="Y108" s="2613" t="n"/>
      <c r="Z108" s="2605" t="n"/>
      <c r="AA108" s="2612" t="n"/>
      <c r="AB108" s="2608" t="n"/>
      <c r="AC108" s="2613" t="n">
        <v>30</v>
      </c>
      <c r="AD108" s="2605" t="n"/>
      <c r="AE108" s="2614" t="n"/>
      <c r="AF108" s="2608" t="n"/>
      <c r="AG108" s="2615">
        <f>AC108-W108</f>
        <v/>
      </c>
      <c r="AH108" s="2608" t="n"/>
      <c r="AI108" s="2616" t="n"/>
      <c r="AJ108" s="2605" t="n"/>
      <c r="AK108" s="2617" t="n"/>
      <c r="AL108" s="2618" t="n"/>
      <c r="AM108" s="2619" t="n"/>
      <c r="AN108" s="2618" t="n"/>
      <c r="AO108" s="2619" t="n"/>
      <c r="AP108" s="2618" t="n"/>
      <c r="AQ108" s="2620" t="n"/>
      <c r="AR108" s="2608" t="n"/>
      <c r="AS108" s="2613" t="n"/>
      <c r="AT108" s="2621" t="n"/>
      <c r="AU108" s="2619" t="n"/>
      <c r="AV108" s="2616" t="n"/>
      <c r="AW108" s="2621" t="n"/>
      <c r="AX108" s="2619" t="n"/>
      <c r="AY108" s="2612" t="n"/>
      <c r="AZ108" s="2622" t="n"/>
      <c r="BA108" s="2619" t="n"/>
      <c r="BB108" s="2616" t="n"/>
      <c r="BC108" s="2621" t="n"/>
      <c r="BD108" s="2619" t="n"/>
      <c r="BE108" s="2612" t="n"/>
      <c r="BF108" s="2622" t="n"/>
      <c r="BG108" s="2619" t="n"/>
      <c r="BH108" s="2616" t="n"/>
      <c r="BI108" s="2621" t="n"/>
      <c r="BJ108" s="2619" t="n"/>
      <c r="BK108" s="2612" t="n"/>
      <c r="BL108" s="2622" t="n">
        <v>30</v>
      </c>
      <c r="BM108" s="2619" t="n"/>
      <c r="BN108" s="2612" t="n">
        <v>1</v>
      </c>
      <c r="BO108" s="2615">
        <f>X108+AV108+AY108+BB108+BE108+BH108+BK108+BN108</f>
        <v/>
      </c>
      <c r="BP108" s="2608" t="n"/>
      <c r="BQ108" s="2623" t="n"/>
      <c r="BR108" s="2608" t="n"/>
      <c r="BS108" s="2386">
        <f>(AE108-U108)*0.22</f>
        <v/>
      </c>
      <c r="BT108" s="2" t="n"/>
      <c r="BU108" s="2" t="n"/>
    </row>
    <row r="109">
      <c r="A109" s="2624" t="n"/>
      <c r="B109" s="2624" t="n"/>
      <c r="C109" s="467" t="n"/>
      <c r="D109" s="467" t="n"/>
      <c r="E109" s="467" t="n"/>
      <c r="F109" s="467" t="n"/>
      <c r="G109" s="467" t="n"/>
      <c r="H109" s="467" t="n"/>
      <c r="I109" s="467" t="n"/>
      <c r="J109" s="467" t="n"/>
      <c r="K109" s="467" t="n"/>
      <c r="L109" s="467" t="n"/>
      <c r="M109" s="467" t="n"/>
      <c r="N109" s="467" t="n"/>
      <c r="O109" s="467" t="n"/>
      <c r="P109" s="467" t="n"/>
      <c r="Q109" s="467" t="n"/>
      <c r="R109" s="467" t="n"/>
      <c r="S109" s="467" t="n"/>
      <c r="T109" s="467" t="n"/>
      <c r="U109" s="468" t="n"/>
      <c r="V109" s="468" t="n"/>
      <c r="W109" s="469" t="n"/>
      <c r="X109" s="468" t="n"/>
      <c r="Y109" s="468" t="n"/>
      <c r="Z109" s="468" t="n"/>
      <c r="AA109" s="469" t="n"/>
      <c r="AB109" s="469" t="n"/>
      <c r="AC109" s="468" t="n"/>
      <c r="AD109" s="468" t="n"/>
      <c r="AE109" s="468" t="n"/>
      <c r="AF109" s="468" t="n"/>
      <c r="AG109" s="468" t="n"/>
      <c r="AH109" s="468" t="n"/>
      <c r="AI109" s="468" t="n"/>
      <c r="AJ109" s="468" t="n"/>
      <c r="AK109" s="468" t="n"/>
      <c r="AL109" s="468" t="n"/>
      <c r="AM109" s="468" t="n"/>
      <c r="AN109" s="468" t="n"/>
      <c r="AO109" s="468" t="n"/>
      <c r="AP109" s="468" t="n"/>
      <c r="AQ109" s="468" t="n"/>
      <c r="AR109" s="468" t="n"/>
      <c r="AS109" s="2625" t="n"/>
      <c r="AT109" s="2625" t="n"/>
      <c r="AU109" s="2625" t="n"/>
      <c r="AV109" s="2625" t="n"/>
      <c r="AW109" s="2625" t="n"/>
      <c r="AX109" s="2625" t="n"/>
      <c r="AY109" s="2625" t="n"/>
      <c r="AZ109" s="2625" t="n"/>
      <c r="BA109" s="2625" t="n"/>
      <c r="BB109" s="2625" t="n"/>
      <c r="BC109" s="2625" t="n"/>
      <c r="BD109" s="2625" t="n"/>
      <c r="BE109" s="2625" t="n"/>
      <c r="BF109" s="468" t="n"/>
      <c r="BG109" s="468" t="n"/>
      <c r="BH109" s="468" t="n"/>
      <c r="BI109" s="468" t="n"/>
      <c r="BJ109" s="468" t="n"/>
      <c r="BK109" s="468" t="n"/>
      <c r="BL109" s="468" t="n"/>
      <c r="BM109" s="468" t="n"/>
      <c r="BN109" s="468" t="n"/>
      <c r="BO109" s="468" t="n"/>
      <c r="BP109" s="468" t="n"/>
      <c r="BQ109" s="2626" t="n"/>
      <c r="BR109" s="2626" t="n"/>
      <c r="BS109" s="2" t="n"/>
      <c r="BT109" s="2" t="n"/>
      <c r="BU109" s="2" t="n"/>
    </row>
    <row r="110">
      <c r="A110" s="2627" t="inlineStr">
        <is>
          <t>№
п/п</t>
        </is>
      </c>
      <c r="B110" s="2198" t="n"/>
      <c r="C110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110" s="60" t="n"/>
      <c r="E110" s="60" t="n"/>
      <c r="F110" s="60" t="n"/>
      <c r="G110" s="60" t="n"/>
      <c r="H110" s="60" t="n"/>
      <c r="I110" s="60" t="n"/>
      <c r="J110" s="60" t="n"/>
      <c r="K110" s="60" t="n"/>
      <c r="L110" s="60" t="n"/>
      <c r="M110" s="60" t="n"/>
      <c r="N110" s="60" t="n"/>
      <c r="O110" s="60" t="n"/>
      <c r="P110" s="60" t="n"/>
      <c r="Q110" s="60" t="n"/>
      <c r="R110" s="60" t="n"/>
      <c r="S110" s="64" t="n"/>
      <c r="T110" s="2629" t="n"/>
      <c r="U110" s="2629" t="inlineStr">
        <is>
          <t>Уровень ССО</t>
        </is>
      </c>
      <c r="V110" s="1410" t="n"/>
      <c r="W110" s="1410" t="n"/>
      <c r="X110" s="1414" t="n"/>
      <c r="Y110" s="2630" t="inlineStr">
        <is>
          <t>Экзамены</t>
        </is>
      </c>
      <c r="Z110" s="2202" t="n"/>
      <c r="AA110" s="2631" t="inlineStr">
        <is>
          <t>Зачеты</t>
        </is>
      </c>
      <c r="AB110" s="2202" t="n"/>
      <c r="AC110" s="2632" t="inlineStr">
        <is>
          <t>Общее количество акад. часов по учебному плану для дневной формы</t>
        </is>
      </c>
      <c r="AD110" s="2198" t="n"/>
      <c r="AE110" s="2633" t="inlineStr">
        <is>
          <t>Количество аудиторных часов по учебному плану для дневной формы</t>
        </is>
      </c>
      <c r="AF110" s="60" t="n"/>
      <c r="AG110" s="2629" t="inlineStr">
        <is>
          <t>ВСЕГО                  академических  часов</t>
        </is>
      </c>
      <c r="AH110" s="64" t="n"/>
      <c r="AI110" s="2634" t="inlineStr">
        <is>
          <t>Количество аудиторных часов</t>
        </is>
      </c>
      <c r="AJ110" s="164" t="n"/>
      <c r="AK110" s="164" t="n"/>
      <c r="AL110" s="164" t="n"/>
      <c r="AM110" s="164" t="n"/>
      <c r="AN110" s="164" t="n"/>
      <c r="AO110" s="164" t="n"/>
      <c r="AP110" s="164" t="n"/>
      <c r="AQ110" s="164" t="n"/>
      <c r="AR110" s="165" t="n"/>
      <c r="AS110" s="2635" t="inlineStr">
        <is>
          <t>Распределение по курсам и семестрам</t>
        </is>
      </c>
      <c r="AT110" s="164" t="n"/>
      <c r="AU110" s="164" t="n"/>
      <c r="AV110" s="164" t="n"/>
      <c r="AW110" s="164" t="n"/>
      <c r="AX110" s="164" t="n"/>
      <c r="AY110" s="164" t="n"/>
      <c r="AZ110" s="164" t="n"/>
      <c r="BA110" s="164" t="n"/>
      <c r="BB110" s="164" t="n"/>
      <c r="BC110" s="164" t="n"/>
      <c r="BD110" s="164" t="n"/>
      <c r="BE110" s="164" t="n"/>
      <c r="BF110" s="164" t="n"/>
      <c r="BG110" s="164" t="n"/>
      <c r="BH110" s="164" t="n"/>
      <c r="BI110" s="164" t="n"/>
      <c r="BJ110" s="164" t="n"/>
      <c r="BK110" s="164" t="n"/>
      <c r="BL110" s="164" t="n"/>
      <c r="BM110" s="164" t="n"/>
      <c r="BN110" s="165" t="n"/>
      <c r="BO110" s="2630" t="inlineStr">
        <is>
          <t>Всего зачетных единиц</t>
        </is>
      </c>
      <c r="BP110" s="2202" t="n"/>
      <c r="BQ110" s="2631" t="inlineStr">
        <is>
          <t>Код компетенции</t>
        </is>
      </c>
      <c r="BR110" s="2202" t="n"/>
      <c r="BS110" s="2" t="n"/>
      <c r="BT110" s="2" t="n"/>
      <c r="BU110" s="2" t="n"/>
    </row>
    <row r="111">
      <c r="A111" s="69" t="n"/>
      <c r="B111" s="173" t="n"/>
      <c r="C111" s="171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72" t="n"/>
      <c r="T111" s="65" t="n"/>
      <c r="U111" s="2636" t="inlineStr">
        <is>
          <t>Количество ауд.часов</t>
        </is>
      </c>
      <c r="V111" s="2637" t="inlineStr">
        <is>
          <t>Количество экзаменов</t>
        </is>
      </c>
      <c r="W111" s="2638" t="inlineStr">
        <is>
          <t>Всего часов</t>
        </is>
      </c>
      <c r="X111" s="2639" t="inlineStr">
        <is>
          <t>Зачетных единиц</t>
        </is>
      </c>
      <c r="Y111" s="69" t="n"/>
      <c r="Z111" s="2211" t="n"/>
      <c r="AA111" s="2" t="n"/>
      <c r="AB111" s="2211" t="n"/>
      <c r="AC111" s="69" t="n"/>
      <c r="AD111" s="173" t="n"/>
      <c r="AE111" s="2" t="n"/>
      <c r="AF111" s="2" t="n"/>
      <c r="AG111" s="69" t="n"/>
      <c r="AH111" s="72" t="n"/>
      <c r="AI111" s="2640" t="inlineStr">
        <is>
          <t>Всего</t>
        </is>
      </c>
      <c r="AJ111" s="2213" t="n"/>
      <c r="AK111" s="2641" t="inlineStr">
        <is>
          <t>Из них</t>
        </is>
      </c>
      <c r="AL111" s="175" t="n"/>
      <c r="AM111" s="175" t="n"/>
      <c r="AN111" s="175" t="n"/>
      <c r="AO111" s="175" t="n"/>
      <c r="AP111" s="175" t="n"/>
      <c r="AQ111" s="175" t="n"/>
      <c r="AR111" s="2215" t="n"/>
      <c r="AS111" s="2642" t="inlineStr">
        <is>
          <t>I курс</t>
        </is>
      </c>
      <c r="AT111" s="175" t="n"/>
      <c r="AU111" s="175" t="n"/>
      <c r="AV111" s="175" t="n"/>
      <c r="AW111" s="175" t="n"/>
      <c r="AX111" s="175" t="n"/>
      <c r="AY111" s="2215" t="n"/>
      <c r="AZ111" s="2642" t="inlineStr">
        <is>
          <t>II курс</t>
        </is>
      </c>
      <c r="BA111" s="175" t="n"/>
      <c r="BB111" s="175" t="n"/>
      <c r="BC111" s="175" t="n"/>
      <c r="BD111" s="175" t="n"/>
      <c r="BE111" s="2215" t="n"/>
      <c r="BF111" s="2642" t="inlineStr">
        <is>
          <t>III курс</t>
        </is>
      </c>
      <c r="BG111" s="175" t="n"/>
      <c r="BH111" s="175" t="n"/>
      <c r="BI111" s="175" t="n"/>
      <c r="BJ111" s="175" t="n"/>
      <c r="BK111" s="2215" t="n"/>
      <c r="BL111" s="2642" t="inlineStr">
        <is>
          <t>IV курс</t>
        </is>
      </c>
      <c r="BM111" s="175" t="n"/>
      <c r="BN111" s="2215" t="n"/>
      <c r="BO111" s="69" t="n"/>
      <c r="BP111" s="2211" t="n"/>
      <c r="BQ111" s="2" t="n"/>
      <c r="BR111" s="2211" t="n"/>
      <c r="BS111" s="2" t="n"/>
      <c r="BT111" s="2" t="n"/>
      <c r="BU111" s="2" t="n"/>
    </row>
    <row r="112">
      <c r="A112" s="69" t="n"/>
      <c r="B112" s="173" t="n"/>
      <c r="C112" s="171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72" t="n"/>
      <c r="T112" s="65" t="n"/>
      <c r="U112" s="2218" t="n"/>
      <c r="V112" s="2219" t="n"/>
      <c r="W112" s="2219" t="n"/>
      <c r="X112" s="72" t="n"/>
      <c r="Y112" s="69" t="n"/>
      <c r="Z112" s="2211" t="n"/>
      <c r="AA112" s="2" t="n"/>
      <c r="AB112" s="2211" t="n"/>
      <c r="AC112" s="69" t="n"/>
      <c r="AD112" s="173" t="n"/>
      <c r="AE112" s="2" t="n"/>
      <c r="AF112" s="2" t="n"/>
      <c r="AG112" s="69" t="n"/>
      <c r="AH112" s="72" t="n"/>
      <c r="AI112" s="2" t="n"/>
      <c r="AJ112" s="173" t="n"/>
      <c r="AK112" s="2643" t="inlineStr">
        <is>
          <t>Лекции</t>
        </is>
      </c>
      <c r="AL112" s="2221" t="n"/>
      <c r="AM112" s="2644" t="inlineStr">
        <is>
          <t>Лабораторные</t>
        </is>
      </c>
      <c r="AN112" s="2221" t="n"/>
      <c r="AO112" s="2644" t="inlineStr">
        <is>
          <t>Практические</t>
        </is>
      </c>
      <c r="AP112" s="2221" t="n"/>
      <c r="AQ112" s="2645" t="inlineStr">
        <is>
          <t>Семинарские</t>
        </is>
      </c>
      <c r="AR112" s="2224" t="n"/>
      <c r="AS112" s="2646" t="inlineStr">
        <is>
          <t>УС</t>
        </is>
      </c>
      <c r="AT112" s="2647" t="inlineStr">
        <is>
          <t>1 семестр</t>
        </is>
      </c>
      <c r="AU112" s="477" t="n"/>
      <c r="AV112" s="2227" t="n"/>
      <c r="AW112" s="2648" t="inlineStr">
        <is>
          <t>2 семестр</t>
        </is>
      </c>
      <c r="AX112" s="477" t="n"/>
      <c r="AY112" s="2227" t="n"/>
      <c r="AZ112" s="2648" t="inlineStr">
        <is>
          <t>3 семестр</t>
        </is>
      </c>
      <c r="BA112" s="477" t="n"/>
      <c r="BB112" s="2227" t="n"/>
      <c r="BC112" s="2648" t="inlineStr">
        <is>
          <t>4 семестр</t>
        </is>
      </c>
      <c r="BD112" s="477" t="n"/>
      <c r="BE112" s="2227" t="n"/>
      <c r="BF112" s="2648" t="inlineStr">
        <is>
          <t>5 семестр</t>
        </is>
      </c>
      <c r="BG112" s="477" t="n"/>
      <c r="BH112" s="2227" t="n"/>
      <c r="BI112" s="2649" t="inlineStr">
        <is>
          <t>6 семестр</t>
        </is>
      </c>
      <c r="BJ112" s="477" t="n"/>
      <c r="BK112" s="2231" t="n"/>
      <c r="BL112" s="2648" t="inlineStr">
        <is>
          <t>7 семестр</t>
        </is>
      </c>
      <c r="BM112" s="477" t="n"/>
      <c r="BN112" s="2227" t="n"/>
      <c r="BO112" s="69" t="n"/>
      <c r="BP112" s="2211" t="n"/>
      <c r="BQ112" s="2" t="n"/>
      <c r="BR112" s="2211" t="n"/>
      <c r="BS112" s="2" t="n"/>
      <c r="BT112" s="2" t="n"/>
      <c r="BU112" s="2" t="n"/>
    </row>
    <row r="113">
      <c r="A113" s="69" t="n"/>
      <c r="B113" s="173" t="n"/>
      <c r="C113" s="171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72" t="n"/>
      <c r="T113" s="65" t="n"/>
      <c r="U113" s="2218" t="n"/>
      <c r="V113" s="2219" t="n"/>
      <c r="W113" s="2219" t="n"/>
      <c r="X113" s="72" t="n"/>
      <c r="Y113" s="69" t="n"/>
      <c r="Z113" s="2211" t="n"/>
      <c r="AA113" s="2" t="n"/>
      <c r="AB113" s="2211" t="n"/>
      <c r="AC113" s="69" t="n"/>
      <c r="AD113" s="173" t="n"/>
      <c r="AE113" s="2" t="n"/>
      <c r="AF113" s="2" t="n"/>
      <c r="AG113" s="69" t="n"/>
      <c r="AH113" s="72" t="n"/>
      <c r="AI113" s="2" t="n"/>
      <c r="AJ113" s="173" t="n"/>
      <c r="AK113" s="2" t="n"/>
      <c r="AL113" s="186" t="n"/>
      <c r="AM113" s="2232" t="n"/>
      <c r="AN113" s="186" t="n"/>
      <c r="AO113" s="2232" t="n"/>
      <c r="AP113" s="186" t="n"/>
      <c r="AQ113" s="2232" t="n"/>
      <c r="AR113" s="72" t="n"/>
      <c r="AS113" s="2218" t="n"/>
      <c r="AT113" s="2650" t="inlineStr">
        <is>
          <t>2 недели</t>
        </is>
      </c>
      <c r="AU113" s="175" t="n"/>
      <c r="AV113" s="474" t="n"/>
      <c r="AW113" s="2651" t="inlineStr">
        <is>
          <t>2 недели</t>
        </is>
      </c>
      <c r="AX113" s="175" t="n"/>
      <c r="AY113" s="2215" t="n"/>
      <c r="AZ113" s="2652" t="inlineStr">
        <is>
          <t>3 недели</t>
        </is>
      </c>
      <c r="BA113" s="175" t="n"/>
      <c r="BB113" s="474" t="n"/>
      <c r="BC113" s="2651" t="inlineStr">
        <is>
          <t>3 недели</t>
        </is>
      </c>
      <c r="BD113" s="175" t="n"/>
      <c r="BE113" s="2215" t="n"/>
      <c r="BF113" s="2652" t="inlineStr">
        <is>
          <t>3 недели</t>
        </is>
      </c>
      <c r="BG113" s="175" t="n"/>
      <c r="BH113" s="474" t="n"/>
      <c r="BI113" s="2651" t="inlineStr">
        <is>
          <t>3 недели</t>
        </is>
      </c>
      <c r="BJ113" s="175" t="n"/>
      <c r="BK113" s="2215" t="n"/>
      <c r="BL113" s="2653" t="inlineStr">
        <is>
          <t>2 недели</t>
        </is>
      </c>
      <c r="BM113" s="175" t="n"/>
      <c r="BN113" s="2215" t="n"/>
      <c r="BO113" s="69" t="n"/>
      <c r="BP113" s="2211" t="n"/>
      <c r="BQ113" s="2" t="n"/>
      <c r="BR113" s="2211" t="n"/>
      <c r="BS113" s="2" t="n"/>
      <c r="BT113" s="2" t="n"/>
      <c r="BU113" s="2" t="n"/>
    </row>
    <row r="114">
      <c r="A114" s="77" t="n"/>
      <c r="B114" s="2239" t="n"/>
      <c r="C114" s="2240" t="n"/>
      <c r="D114" s="78" t="n"/>
      <c r="E114" s="78" t="n"/>
      <c r="F114" s="78" t="n"/>
      <c r="G114" s="78" t="n"/>
      <c r="H114" s="78" t="n"/>
      <c r="I114" s="78" t="n"/>
      <c r="J114" s="78" t="n"/>
      <c r="K114" s="78" t="n"/>
      <c r="L114" s="78" t="n"/>
      <c r="M114" s="78" t="n"/>
      <c r="N114" s="78" t="n"/>
      <c r="O114" s="78" t="n"/>
      <c r="P114" s="78" t="n"/>
      <c r="Q114" s="78" t="n"/>
      <c r="R114" s="78" t="n"/>
      <c r="S114" s="81" t="n"/>
      <c r="T114" s="2241" t="n"/>
      <c r="U114" s="2242" t="n"/>
      <c r="V114" s="2243" t="n"/>
      <c r="W114" s="2243" t="n"/>
      <c r="X114" s="81" t="n"/>
      <c r="Y114" s="2244" t="n"/>
      <c r="Z114" s="2245" t="n"/>
      <c r="AA114" s="2246" t="n"/>
      <c r="AB114" s="2245" t="n"/>
      <c r="AC114" s="77" t="n"/>
      <c r="AD114" s="2239" t="n"/>
      <c r="AE114" s="78" t="n"/>
      <c r="AF114" s="78" t="n"/>
      <c r="AG114" s="77" t="n"/>
      <c r="AH114" s="81" t="n"/>
      <c r="AI114" s="78" t="n"/>
      <c r="AJ114" s="2239" t="n"/>
      <c r="AK114" s="78" t="n"/>
      <c r="AL114" s="2247" t="n"/>
      <c r="AM114" s="2248" t="n"/>
      <c r="AN114" s="2247" t="n"/>
      <c r="AO114" s="2248" t="n"/>
      <c r="AP114" s="2247" t="n"/>
      <c r="AQ114" s="2248" t="n"/>
      <c r="AR114" s="81" t="n"/>
      <c r="AS114" s="2654" t="inlineStr">
        <is>
          <t>Ауд. часов</t>
        </is>
      </c>
      <c r="AT114" s="2655" t="inlineStr">
        <is>
          <t>Всего часов</t>
        </is>
      </c>
      <c r="AU114" s="2656" t="inlineStr">
        <is>
          <t>Ауд. часов</t>
        </is>
      </c>
      <c r="AV114" s="2657" t="inlineStr">
        <is>
          <t>Зач. единиц</t>
        </is>
      </c>
      <c r="AW114" s="2655" t="inlineStr">
        <is>
          <t>Всего часов</t>
        </is>
      </c>
      <c r="AX114" s="2658" t="inlineStr">
        <is>
          <t>Ауд. часов</t>
        </is>
      </c>
      <c r="AY114" s="2659" t="inlineStr">
        <is>
          <t>Зач. единиц</t>
        </is>
      </c>
      <c r="AZ114" s="2660" t="inlineStr">
        <is>
          <t>Всего часов</t>
        </is>
      </c>
      <c r="BA114" s="2658" t="inlineStr">
        <is>
          <t>Ауд. часов</t>
        </is>
      </c>
      <c r="BB114" s="2661" t="inlineStr">
        <is>
          <t>Зач. единиц</t>
        </is>
      </c>
      <c r="BC114" s="2655" t="inlineStr">
        <is>
          <t>Всего часов</t>
        </is>
      </c>
      <c r="BD114" s="2656" t="inlineStr">
        <is>
          <t>Ауд. часов</t>
        </is>
      </c>
      <c r="BE114" s="2662" t="inlineStr">
        <is>
          <t>Зач. единиц</t>
        </is>
      </c>
      <c r="BF114" s="2658" t="inlineStr">
        <is>
          <t>Всего часов</t>
        </is>
      </c>
      <c r="BG114" s="2663" t="inlineStr">
        <is>
          <t>Ауд. часов</t>
        </is>
      </c>
      <c r="BH114" s="2661" t="inlineStr">
        <is>
          <t>Зач. единиц</t>
        </is>
      </c>
      <c r="BI114" s="2655" t="inlineStr">
        <is>
          <t>Всего часов</t>
        </is>
      </c>
      <c r="BJ114" s="2656" t="inlineStr">
        <is>
          <t>Ауд. часов</t>
        </is>
      </c>
      <c r="BK114" s="2662" t="inlineStr">
        <is>
          <t>Зач. единиц</t>
        </is>
      </c>
      <c r="BL114" s="2658" t="inlineStr">
        <is>
          <t>Всего часов</t>
        </is>
      </c>
      <c r="BM114" s="2663" t="inlineStr">
        <is>
          <t>Ауд. часов</t>
        </is>
      </c>
      <c r="BN114" s="2661" t="inlineStr">
        <is>
          <t>Зач. единиц</t>
        </is>
      </c>
      <c r="BO114" s="2244" t="n"/>
      <c r="BP114" s="2245" t="n"/>
      <c r="BQ114" s="2246" t="n"/>
      <c r="BR114" s="2245" t="n"/>
      <c r="BS114" s="2" t="n"/>
      <c r="BT114" s="2" t="n"/>
      <c r="BU114" s="2" t="n"/>
    </row>
    <row r="115">
      <c r="A115" s="2401" t="inlineStr">
        <is>
          <t>2.7.4</t>
        </is>
      </c>
      <c r="B115" s="2302" t="n"/>
      <c r="C115" s="2402" t="inlineStr">
        <is>
          <t>Анализ бизнес-процессов</t>
        </is>
      </c>
      <c r="D115" s="2304" t="n"/>
      <c r="E115" s="2304" t="n"/>
      <c r="F115" s="2304" t="n"/>
      <c r="G115" s="2304" t="n"/>
      <c r="H115" s="2304" t="n"/>
      <c r="I115" s="2304" t="n"/>
      <c r="J115" s="2304" t="n"/>
      <c r="K115" s="2304" t="n"/>
      <c r="L115" s="2304" t="n"/>
      <c r="M115" s="2304" t="n"/>
      <c r="N115" s="2304" t="n"/>
      <c r="O115" s="2304" t="n"/>
      <c r="P115" s="2304" t="n"/>
      <c r="Q115" s="2304" t="n"/>
      <c r="R115" s="2304" t="n"/>
      <c r="S115" s="2305" t="n"/>
      <c r="T115" s="2403" t="n"/>
      <c r="U115" s="2404" t="n"/>
      <c r="V115" s="2405" t="n"/>
      <c r="W115" s="2405" t="n"/>
      <c r="X115" s="2406" t="n"/>
      <c r="Y115" s="2407" t="n"/>
      <c r="Z115" s="2302" t="n"/>
      <c r="AA115" s="2406" t="n">
        <v>5</v>
      </c>
      <c r="AB115" s="2311" t="n"/>
      <c r="AC115" s="2407" t="n">
        <v>108</v>
      </c>
      <c r="AD115" s="2302" t="n"/>
      <c r="AE115" s="2408" t="n">
        <v>54</v>
      </c>
      <c r="AF115" s="2311" t="n"/>
      <c r="AG115" s="2409">
        <f>AC115-W115</f>
        <v/>
      </c>
      <c r="AH115" s="2311" t="n"/>
      <c r="AI115" s="2410">
        <f>AS115+AU115+AX115+BA115+BD115+BG115+BJ115+BM115</f>
        <v/>
      </c>
      <c r="AJ115" s="2302" t="n"/>
      <c r="AK115" s="2411" t="n">
        <v>8</v>
      </c>
      <c r="AL115" s="2316" t="n"/>
      <c r="AM115" s="2412" t="n"/>
      <c r="AN115" s="2316" t="n"/>
      <c r="AO115" s="2412" t="n">
        <v>4</v>
      </c>
      <c r="AP115" s="2316" t="n"/>
      <c r="AQ115" s="2413" t="n"/>
      <c r="AR115" s="2311" t="n"/>
      <c r="AS115" s="2414" t="n"/>
      <c r="AT115" s="2415" t="n"/>
      <c r="AU115" s="2416" t="n"/>
      <c r="AV115" s="2417" t="n"/>
      <c r="AW115" s="2415" t="n"/>
      <c r="AX115" s="2416" t="n"/>
      <c r="AY115" s="2418" t="n"/>
      <c r="AZ115" s="2419" t="n"/>
      <c r="BA115" s="2416" t="n"/>
      <c r="BB115" s="2417" t="n"/>
      <c r="BC115" s="2415" t="n"/>
      <c r="BD115" s="2416" t="n">
        <v>4</v>
      </c>
      <c r="BE115" s="2418" t="n"/>
      <c r="BF115" s="2420" t="n">
        <v>108</v>
      </c>
      <c r="BG115" s="2412" t="n">
        <v>8</v>
      </c>
      <c r="BH115" s="2410" t="n">
        <v>3</v>
      </c>
      <c r="BI115" s="2421" t="n"/>
      <c r="BJ115" s="2412" t="n"/>
      <c r="BK115" s="2406" t="n"/>
      <c r="BL115" s="2420" t="n"/>
      <c r="BM115" s="2412" t="n"/>
      <c r="BN115" s="2406" t="n"/>
      <c r="BO115" s="2409">
        <f>X115+AV115+AY115+BB115+BE115+BH115+BK115+BN115</f>
        <v/>
      </c>
      <c r="BP115" s="2311" t="n"/>
      <c r="BQ115" s="2422" t="inlineStr">
        <is>
          <t>ЭТиМ</t>
        </is>
      </c>
      <c r="BR115" s="2311" t="n"/>
      <c r="BS115" s="685">
        <f>(AE115-U115)*0.22</f>
        <v/>
      </c>
      <c r="BT115" s="2" t="n"/>
      <c r="BU115" s="2" t="n"/>
    </row>
    <row r="116">
      <c r="A116" s="2563" t="inlineStr">
        <is>
          <t>2.7.5</t>
        </is>
      </c>
      <c r="B116" s="2329" t="n"/>
      <c r="C116" s="2458" t="inlineStr">
        <is>
          <t>Управление маркетингом</t>
        </is>
      </c>
      <c r="D116" s="2304" t="n"/>
      <c r="E116" s="2304" t="n"/>
      <c r="F116" s="2304" t="n"/>
      <c r="G116" s="2304" t="n"/>
      <c r="H116" s="2304" t="n"/>
      <c r="I116" s="2304" t="n"/>
      <c r="J116" s="2304" t="n"/>
      <c r="K116" s="2304" t="n"/>
      <c r="L116" s="2304" t="n"/>
      <c r="M116" s="2304" t="n"/>
      <c r="N116" s="2304" t="n"/>
      <c r="O116" s="2304" t="n"/>
      <c r="P116" s="2304" t="n"/>
      <c r="Q116" s="2304" t="n"/>
      <c r="R116" s="2304" t="n"/>
      <c r="S116" s="2305" t="n"/>
      <c r="T116" s="2459" t="n"/>
      <c r="U116" s="2460" t="n"/>
      <c r="V116" s="2461" t="n"/>
      <c r="W116" s="2462" t="n"/>
      <c r="X116" s="2435" t="n"/>
      <c r="Y116" s="2443" t="n"/>
      <c r="Z116" s="2329" t="n"/>
      <c r="AA116" s="2435" t="n">
        <v>7</v>
      </c>
      <c r="AB116" s="2305" t="n"/>
      <c r="AC116" s="2443" t="n">
        <v>96</v>
      </c>
      <c r="AD116" s="2329" t="n"/>
      <c r="AE116" s="2463" t="n">
        <v>54</v>
      </c>
      <c r="AF116" s="2305" t="n"/>
      <c r="AG116" s="2438">
        <f>AC116-W116</f>
        <v/>
      </c>
      <c r="AH116" s="2311" t="n"/>
      <c r="AI116" s="2439">
        <f>AS116+AU116+AX116+BA116+BD116+BG116+BJ116+BM116</f>
        <v/>
      </c>
      <c r="AJ116" s="2302" t="n"/>
      <c r="AK116" s="2440" t="n">
        <v>8</v>
      </c>
      <c r="AL116" s="2335" t="n"/>
      <c r="AM116" s="2441" t="n"/>
      <c r="AN116" s="2335" t="n"/>
      <c r="AO116" s="2441" t="n">
        <v>4</v>
      </c>
      <c r="AP116" s="2335" t="n"/>
      <c r="AQ116" s="2442" t="n"/>
      <c r="AR116" s="2305" t="n"/>
      <c r="AS116" s="2443" t="n"/>
      <c r="AT116" s="2444" t="n"/>
      <c r="AU116" s="2445" t="n"/>
      <c r="AV116" s="2439" t="n"/>
      <c r="AW116" s="2444" t="n"/>
      <c r="AX116" s="2445" t="n"/>
      <c r="AY116" s="2446" t="n"/>
      <c r="AZ116" s="2447" t="n"/>
      <c r="BA116" s="2445" t="n"/>
      <c r="BB116" s="2439" t="n"/>
      <c r="BC116" s="2444" t="n"/>
      <c r="BD116" s="2445" t="n"/>
      <c r="BE116" s="2446" t="n"/>
      <c r="BF116" s="2447" t="n"/>
      <c r="BG116" s="2445" t="n"/>
      <c r="BH116" s="2439" t="n"/>
      <c r="BI116" s="2444" t="n"/>
      <c r="BJ116" s="2445" t="n">
        <v>4</v>
      </c>
      <c r="BK116" s="2446" t="n"/>
      <c r="BL116" s="2447" t="n">
        <v>96</v>
      </c>
      <c r="BM116" s="2445" t="n">
        <v>8</v>
      </c>
      <c r="BN116" s="2446" t="n">
        <v>3</v>
      </c>
      <c r="BO116" s="2438">
        <f>X116+AV116+AY116+BB116+BE116+BH116+BK116+BN116</f>
        <v/>
      </c>
      <c r="BP116" s="2311" t="n"/>
      <c r="BQ116" s="2523" t="n"/>
      <c r="BR116" s="2311" t="n"/>
      <c r="BS116" s="2524">
        <f>(AE116-U116)*0.22</f>
        <v/>
      </c>
      <c r="BT116" s="2" t="n"/>
      <c r="BU116" s="2" t="n"/>
    </row>
    <row r="117">
      <c r="A117" s="2575" t="inlineStr">
        <is>
          <t>2.8</t>
        </is>
      </c>
      <c r="B117" s="2302" t="n"/>
      <c r="C117" s="2547" t="inlineStr">
        <is>
          <t>Модуль "Управление"</t>
        </is>
      </c>
      <c r="D117" s="2304" t="n"/>
      <c r="E117" s="2304" t="n"/>
      <c r="F117" s="2304" t="n"/>
      <c r="G117" s="2304" t="n"/>
      <c r="H117" s="2304" t="n"/>
      <c r="I117" s="2304" t="n"/>
      <c r="J117" s="2304" t="n"/>
      <c r="K117" s="2304" t="n"/>
      <c r="L117" s="2304" t="n"/>
      <c r="M117" s="2304" t="n"/>
      <c r="N117" s="2304" t="n"/>
      <c r="O117" s="2304" t="n"/>
      <c r="P117" s="2304" t="n"/>
      <c r="Q117" s="2304" t="n"/>
      <c r="R117" s="2304" t="n"/>
      <c r="S117" s="2305" t="n"/>
      <c r="T117" s="2548" t="n"/>
      <c r="U117" s="2576" t="n"/>
      <c r="V117" s="2469" t="n"/>
      <c r="W117" s="2462" t="n"/>
      <c r="X117" s="2560" t="n"/>
      <c r="Y117" s="2577" t="n"/>
      <c r="Z117" s="2302" t="n"/>
      <c r="AA117" s="2560" t="n"/>
      <c r="AB117" s="2311" t="n"/>
      <c r="AC117" s="2577" t="n"/>
      <c r="AD117" s="2302" t="n"/>
      <c r="AE117" s="2578" t="n"/>
      <c r="AF117" s="2311" t="n"/>
      <c r="AG117" s="2438" t="n"/>
      <c r="AH117" s="2311" t="n"/>
      <c r="AI117" s="2439" t="n"/>
      <c r="AJ117" s="2302" t="n"/>
      <c r="AK117" s="2579" t="n"/>
      <c r="AL117" s="2316" t="n"/>
      <c r="AM117" s="2558" t="n"/>
      <c r="AN117" s="2316" t="n"/>
      <c r="AO117" s="2558" t="n"/>
      <c r="AP117" s="2316" t="n"/>
      <c r="AQ117" s="2580" t="n"/>
      <c r="AR117" s="2311" t="n"/>
      <c r="AS117" s="2577" t="n"/>
      <c r="AT117" s="2557" t="n"/>
      <c r="AU117" s="2558" t="n"/>
      <c r="AV117" s="2559" t="n"/>
      <c r="AW117" s="2557" t="n"/>
      <c r="AX117" s="2558" t="n"/>
      <c r="AY117" s="2560" t="n"/>
      <c r="AZ117" s="2561" t="n"/>
      <c r="BA117" s="2558" t="n"/>
      <c r="BB117" s="2559" t="n"/>
      <c r="BC117" s="2557" t="n"/>
      <c r="BD117" s="2558" t="n"/>
      <c r="BE117" s="2560" t="n"/>
      <c r="BF117" s="2561" t="n"/>
      <c r="BG117" s="2558" t="n"/>
      <c r="BH117" s="2559" t="n"/>
      <c r="BI117" s="2557" t="n"/>
      <c r="BJ117" s="2558" t="n"/>
      <c r="BK117" s="2560" t="n"/>
      <c r="BL117" s="2561" t="n"/>
      <c r="BM117" s="2558" t="n"/>
      <c r="BN117" s="2560" t="n"/>
      <c r="BO117" s="2438" t="n"/>
      <c r="BP117" s="2311" t="n"/>
      <c r="BQ117" s="2562" t="n"/>
      <c r="BR117" s="2311" t="n"/>
      <c r="BS117" s="2524">
        <f>(AE117-U117)*0.22</f>
        <v/>
      </c>
      <c r="BT117" s="2" t="n"/>
      <c r="BU117" s="2" t="n"/>
    </row>
    <row r="118">
      <c r="A118" s="2563" t="inlineStr">
        <is>
          <t>2.8.1</t>
        </is>
      </c>
      <c r="B118" s="2329" t="n"/>
      <c r="C118" s="2458" t="inlineStr">
        <is>
          <t>Внешнеэкономическая деятельность / Внешнеэкономическая деятельность</t>
        </is>
      </c>
      <c r="D118" s="2304" t="n"/>
      <c r="E118" s="2304" t="n"/>
      <c r="F118" s="2304" t="n"/>
      <c r="G118" s="2304" t="n"/>
      <c r="H118" s="2304" t="n"/>
      <c r="I118" s="2304" t="n"/>
      <c r="J118" s="2304" t="n"/>
      <c r="K118" s="2304" t="n"/>
      <c r="L118" s="2304" t="n"/>
      <c r="M118" s="2304" t="n"/>
      <c r="N118" s="2304" t="n"/>
      <c r="O118" s="2304" t="n"/>
      <c r="P118" s="2304" t="n"/>
      <c r="Q118" s="2304" t="n"/>
      <c r="R118" s="2304" t="n"/>
      <c r="S118" s="2305" t="n"/>
      <c r="T118" s="2459" t="n"/>
      <c r="U118" s="2460" t="n">
        <v>44</v>
      </c>
      <c r="V118" s="2461" t="n"/>
      <c r="W118" s="2462" t="n">
        <v>72</v>
      </c>
      <c r="X118" s="2446" t="n">
        <v>2</v>
      </c>
      <c r="Y118" s="2443" t="n">
        <v>6</v>
      </c>
      <c r="Z118" s="2329" t="n"/>
      <c r="AA118" s="2435" t="n"/>
      <c r="AB118" s="2305" t="n"/>
      <c r="AC118" s="2436" t="n">
        <v>144</v>
      </c>
      <c r="AD118" s="2302" t="n"/>
      <c r="AE118" s="2437" t="n">
        <v>90</v>
      </c>
      <c r="AF118" s="2311" t="n"/>
      <c r="AG118" s="2438">
        <f>AC118-W118</f>
        <v/>
      </c>
      <c r="AH118" s="2311" t="n"/>
      <c r="AI118" s="2439">
        <f>AS118+AU118+AX118+BA118+BD118+BG118+BJ118+BM118</f>
        <v/>
      </c>
      <c r="AJ118" s="2302" t="n"/>
      <c r="AK118" s="2440" t="n">
        <v>6</v>
      </c>
      <c r="AL118" s="2335" t="n"/>
      <c r="AM118" s="2441" t="n"/>
      <c r="AN118" s="2335" t="n"/>
      <c r="AO118" s="2441" t="n">
        <v>4</v>
      </c>
      <c r="AP118" s="2335" t="n"/>
      <c r="AQ118" s="2442" t="n"/>
      <c r="AR118" s="2305" t="n"/>
      <c r="AS118" s="2443" t="n"/>
      <c r="AT118" s="2444" t="n"/>
      <c r="AU118" s="2445" t="n"/>
      <c r="AV118" s="2439" t="n"/>
      <c r="AW118" s="2444" t="n"/>
      <c r="AX118" s="2445" t="n"/>
      <c r="AY118" s="2446" t="n"/>
      <c r="AZ118" s="2447" t="n"/>
      <c r="BA118" s="2445" t="n"/>
      <c r="BB118" s="2439" t="n"/>
      <c r="BC118" s="2444" t="n"/>
      <c r="BD118" s="2445" t="n"/>
      <c r="BE118" s="2446" t="n"/>
      <c r="BF118" s="2447" t="n"/>
      <c r="BG118" s="2445" t="n">
        <v>4</v>
      </c>
      <c r="BH118" s="2439" t="n"/>
      <c r="BI118" s="2444" t="n">
        <v>72</v>
      </c>
      <c r="BJ118" s="2445" t="n">
        <v>6</v>
      </c>
      <c r="BK118" s="2446" t="n">
        <v>2</v>
      </c>
      <c r="BL118" s="2447" t="n"/>
      <c r="BM118" s="2445" t="n"/>
      <c r="BN118" s="2446" t="n"/>
      <c r="BO118" s="2438">
        <f>X118+AV118+AY118+BB118+BE118+BH118+BK118+BN118</f>
        <v/>
      </c>
      <c r="BP118" s="2311" t="n"/>
      <c r="BQ118" s="2523" t="n"/>
      <c r="BR118" s="2311" t="n"/>
      <c r="BS118" s="2524">
        <f>(AE118-U118)*0.22</f>
        <v/>
      </c>
      <c r="BT118" s="2" t="n"/>
      <c r="BU118" s="2" t="n"/>
    </row>
    <row r="119">
      <c r="A119" s="2517" t="inlineStr">
        <is>
          <t>2.8.2</t>
        </is>
      </c>
      <c r="B119" s="2302" t="n"/>
      <c r="C119" s="2458" t="inlineStr">
        <is>
          <t>Правовое обеспечение бизнеса</t>
        </is>
      </c>
      <c r="D119" s="2304" t="n"/>
      <c r="E119" s="2304" t="n"/>
      <c r="F119" s="2304" t="n"/>
      <c r="G119" s="2304" t="n"/>
      <c r="H119" s="2304" t="n"/>
      <c r="I119" s="2304" t="n"/>
      <c r="J119" s="2304" t="n"/>
      <c r="K119" s="2304" t="n"/>
      <c r="L119" s="2304" t="n"/>
      <c r="M119" s="2304" t="n"/>
      <c r="N119" s="2304" t="n"/>
      <c r="O119" s="2304" t="n"/>
      <c r="P119" s="2304" t="n"/>
      <c r="Q119" s="2304" t="n"/>
      <c r="R119" s="2304" t="n"/>
      <c r="S119" s="2305" t="n"/>
      <c r="T119" s="2459" t="n"/>
      <c r="U119" s="2518" t="n"/>
      <c r="V119" s="2462" t="n"/>
      <c r="W119" s="2462" t="n"/>
      <c r="X119" s="2446" t="n"/>
      <c r="Y119" s="2436" t="n">
        <v>7</v>
      </c>
      <c r="Z119" s="2302" t="n"/>
      <c r="AA119" s="2446" t="n"/>
      <c r="AB119" s="2311" t="n"/>
      <c r="AC119" s="2436" t="n">
        <v>108</v>
      </c>
      <c r="AD119" s="2302" t="n"/>
      <c r="AE119" s="2437" t="n">
        <v>54</v>
      </c>
      <c r="AF119" s="2311" t="n"/>
      <c r="AG119" s="2438">
        <f>AC119-W119</f>
        <v/>
      </c>
      <c r="AH119" s="2311" t="n"/>
      <c r="AI119" s="2439">
        <f>AS119+AU119+AX119+BA119+BD119+BG119+BJ119+BM119</f>
        <v/>
      </c>
      <c r="AJ119" s="2302" t="n"/>
      <c r="AK119" s="2521" t="n">
        <v>8</v>
      </c>
      <c r="AL119" s="2316" t="n"/>
      <c r="AM119" s="2445" t="n"/>
      <c r="AN119" s="2316" t="n"/>
      <c r="AO119" s="2445" t="n">
        <v>4</v>
      </c>
      <c r="AP119" s="2316" t="n"/>
      <c r="AQ119" s="2522" t="n"/>
      <c r="AR119" s="2311" t="n"/>
      <c r="AS119" s="2436" t="n"/>
      <c r="AT119" s="2444" t="n"/>
      <c r="AU119" s="2445" t="n"/>
      <c r="AV119" s="2439" t="n"/>
      <c r="AW119" s="2444" t="n"/>
      <c r="AX119" s="2445" t="n"/>
      <c r="AY119" s="2446" t="n"/>
      <c r="AZ119" s="2447" t="n"/>
      <c r="BA119" s="2445" t="n"/>
      <c r="BB119" s="2439" t="n"/>
      <c r="BC119" s="2444" t="n"/>
      <c r="BD119" s="2445" t="n"/>
      <c r="BE119" s="2446" t="n"/>
      <c r="BF119" s="2447" t="n"/>
      <c r="BG119" s="2445" t="n"/>
      <c r="BH119" s="2439" t="n"/>
      <c r="BI119" s="2444" t="n"/>
      <c r="BJ119" s="2445" t="n">
        <v>4</v>
      </c>
      <c r="BK119" s="2446" t="n"/>
      <c r="BL119" s="2447" t="n">
        <v>108</v>
      </c>
      <c r="BM119" s="2445" t="n">
        <v>8</v>
      </c>
      <c r="BN119" s="2446" t="n">
        <v>3</v>
      </c>
      <c r="BO119" s="2438">
        <f>X119+AV119+AY119+BB119+BE119+BH119+BK119+BN119</f>
        <v/>
      </c>
      <c r="BP119" s="2311" t="n"/>
      <c r="BQ119" s="2523" t="n"/>
      <c r="BR119" s="2311" t="n"/>
      <c r="BS119" s="2524">
        <f>(AE119-U119)*0.22</f>
        <v/>
      </c>
      <c r="BT119" s="2" t="n"/>
      <c r="BU119" s="2" t="n"/>
    </row>
    <row r="120">
      <c r="A120" s="2517" t="inlineStr">
        <is>
          <t>2.8.3</t>
        </is>
      </c>
      <c r="B120" s="2302" t="n"/>
      <c r="C120" s="2664" t="inlineStr">
        <is>
          <t>Корпоративные информационные системы в управлении организацией</t>
        </is>
      </c>
      <c r="D120" s="2665" t="n"/>
      <c r="E120" s="2665" t="n"/>
      <c r="F120" s="2665" t="n"/>
      <c r="G120" s="2665" t="n"/>
      <c r="H120" s="2665" t="n"/>
      <c r="I120" s="2665" t="n"/>
      <c r="J120" s="2665" t="n"/>
      <c r="K120" s="2665" t="n"/>
      <c r="L120" s="2665" t="n"/>
      <c r="M120" s="2665" t="n"/>
      <c r="N120" s="2665" t="n"/>
      <c r="O120" s="2665" t="n"/>
      <c r="P120" s="2665" t="n"/>
      <c r="Q120" s="2665" t="n"/>
      <c r="R120" s="2665" t="n"/>
      <c r="S120" s="2311" t="n"/>
      <c r="T120" s="2459" t="n"/>
      <c r="U120" s="2460" t="n"/>
      <c r="V120" s="2461" t="n"/>
      <c r="W120" s="2462" t="n"/>
      <c r="X120" s="2435" t="n"/>
      <c r="Y120" s="2436" t="n"/>
      <c r="Z120" s="2302" t="n"/>
      <c r="AA120" s="2446" t="n">
        <v>6</v>
      </c>
      <c r="AB120" s="2311" t="n"/>
      <c r="AC120" s="2436" t="n">
        <v>96</v>
      </c>
      <c r="AD120" s="2302" t="n"/>
      <c r="AE120" s="2437" t="n">
        <v>36</v>
      </c>
      <c r="AF120" s="2311" t="n"/>
      <c r="AG120" s="2438">
        <f>AC120-W120</f>
        <v/>
      </c>
      <c r="AH120" s="2311" t="n"/>
      <c r="AI120" s="2439">
        <f>AS120+AU120+AX120+BA120+BD120+BG120+BJ120+BM120</f>
        <v/>
      </c>
      <c r="AJ120" s="2302" t="n"/>
      <c r="AK120" s="2521" t="n">
        <v>4</v>
      </c>
      <c r="AL120" s="2316" t="n"/>
      <c r="AM120" s="2445" t="n">
        <v>4</v>
      </c>
      <c r="AN120" s="2316" t="n"/>
      <c r="AO120" s="2445" t="n"/>
      <c r="AP120" s="2316" t="n"/>
      <c r="AQ120" s="2522" t="n"/>
      <c r="AR120" s="2311" t="n"/>
      <c r="AS120" s="2443" t="n"/>
      <c r="AT120" s="2444" t="n"/>
      <c r="AU120" s="2445" t="n"/>
      <c r="AV120" s="2439" t="n"/>
      <c r="AW120" s="2444" t="n"/>
      <c r="AX120" s="2445" t="n"/>
      <c r="AY120" s="2446" t="n"/>
      <c r="AZ120" s="2447" t="n"/>
      <c r="BA120" s="2445" t="n"/>
      <c r="BB120" s="2439" t="n"/>
      <c r="BC120" s="2444" t="n"/>
      <c r="BD120" s="2445" t="n"/>
      <c r="BE120" s="2446" t="n"/>
      <c r="BF120" s="2447" t="n"/>
      <c r="BG120" s="2445" t="n">
        <v>2</v>
      </c>
      <c r="BH120" s="2439" t="n"/>
      <c r="BI120" s="2444" t="n">
        <v>96</v>
      </c>
      <c r="BJ120" s="2445" t="n">
        <v>6</v>
      </c>
      <c r="BK120" s="2446" t="n">
        <v>3</v>
      </c>
      <c r="BL120" s="2447" t="n"/>
      <c r="BM120" s="2445" t="n"/>
      <c r="BN120" s="2446" t="n"/>
      <c r="BO120" s="2438">
        <f>X120+AV120+AY120+BB120+BE120+BH120+BK120+BN120</f>
        <v/>
      </c>
      <c r="BP120" s="2311" t="n"/>
      <c r="BQ120" s="2523" t="n"/>
      <c r="BR120" s="2311" t="n"/>
      <c r="BS120" s="2524">
        <f>(AE120-U120)*0.22</f>
        <v/>
      </c>
      <c r="BT120" s="2" t="n"/>
      <c r="BU120" s="2" t="n"/>
    </row>
    <row r="121">
      <c r="A121" s="2546" t="inlineStr">
        <is>
          <t>2.9</t>
        </is>
      </c>
      <c r="B121" s="2329" t="n"/>
      <c r="C121" s="2547" t="inlineStr">
        <is>
          <t>Модуль "Анализ данных"</t>
        </is>
      </c>
      <c r="D121" s="2304" t="n"/>
      <c r="E121" s="2304" t="n"/>
      <c r="F121" s="2304" t="n"/>
      <c r="G121" s="2304" t="n"/>
      <c r="H121" s="2304" t="n"/>
      <c r="I121" s="2304" t="n"/>
      <c r="J121" s="2304" t="n"/>
      <c r="K121" s="2304" t="n"/>
      <c r="L121" s="2304" t="n"/>
      <c r="M121" s="2304" t="n"/>
      <c r="N121" s="2304" t="n"/>
      <c r="O121" s="2304" t="n"/>
      <c r="P121" s="2304" t="n"/>
      <c r="Q121" s="2304" t="n"/>
      <c r="R121" s="2304" t="n"/>
      <c r="S121" s="2305" t="n"/>
      <c r="T121" s="2548" t="n"/>
      <c r="U121" s="2549" t="n"/>
      <c r="V121" s="2550" t="n"/>
      <c r="W121" s="2462" t="n"/>
      <c r="X121" s="2551" t="n"/>
      <c r="Y121" s="2552" t="n"/>
      <c r="Z121" s="2329" t="n"/>
      <c r="AA121" s="2551" t="n"/>
      <c r="AB121" s="2305" t="n"/>
      <c r="AC121" s="2552" t="n"/>
      <c r="AD121" s="2329" t="n"/>
      <c r="AE121" s="2553" t="n"/>
      <c r="AF121" s="2305" t="n"/>
      <c r="AG121" s="2438" t="n"/>
      <c r="AH121" s="2311" t="n"/>
      <c r="AI121" s="2439" t="n"/>
      <c r="AJ121" s="2302" t="n"/>
      <c r="AK121" s="2554" t="n"/>
      <c r="AL121" s="2335" t="n"/>
      <c r="AM121" s="2555" t="n"/>
      <c r="AN121" s="2335" t="n"/>
      <c r="AO121" s="2555" t="n"/>
      <c r="AP121" s="2335" t="n"/>
      <c r="AQ121" s="2556" t="n"/>
      <c r="AR121" s="2305" t="n"/>
      <c r="AS121" s="2552" t="n"/>
      <c r="AT121" s="2557" t="n"/>
      <c r="AU121" s="2558" t="n"/>
      <c r="AV121" s="2559" t="n"/>
      <c r="AW121" s="2557" t="n"/>
      <c r="AX121" s="2558" t="n"/>
      <c r="AY121" s="2560" t="n"/>
      <c r="AZ121" s="2561" t="n"/>
      <c r="BA121" s="2558" t="n"/>
      <c r="BB121" s="2559" t="n"/>
      <c r="BC121" s="2557" t="n"/>
      <c r="BD121" s="2558" t="n"/>
      <c r="BE121" s="2560" t="n"/>
      <c r="BF121" s="2561" t="n"/>
      <c r="BG121" s="2558" t="n"/>
      <c r="BH121" s="2559" t="n"/>
      <c r="BI121" s="2557" t="n"/>
      <c r="BJ121" s="2558" t="n"/>
      <c r="BK121" s="2560" t="n"/>
      <c r="BL121" s="2561" t="n"/>
      <c r="BM121" s="2558" t="n"/>
      <c r="BN121" s="2560" t="n"/>
      <c r="BO121" s="2438" t="n"/>
      <c r="BP121" s="2311" t="n"/>
      <c r="BQ121" s="2562" t="n"/>
      <c r="BR121" s="2311" t="n"/>
      <c r="BS121" s="2524">
        <f>(AE121-U121)*0.22</f>
        <v/>
      </c>
      <c r="BT121" s="2" t="n"/>
      <c r="BU121" s="2" t="n"/>
    </row>
    <row r="122">
      <c r="A122" s="2517" t="inlineStr">
        <is>
          <t>2.9.1</t>
        </is>
      </c>
      <c r="B122" s="2302" t="n"/>
      <c r="C122" s="2458" t="inlineStr">
        <is>
          <t>Маркетинговый аудит</t>
        </is>
      </c>
      <c r="D122" s="2304" t="n"/>
      <c r="E122" s="2304" t="n"/>
      <c r="F122" s="2304" t="n"/>
      <c r="G122" s="2304" t="n"/>
      <c r="H122" s="2304" t="n"/>
      <c r="I122" s="2304" t="n"/>
      <c r="J122" s="2304" t="n"/>
      <c r="K122" s="2304" t="n"/>
      <c r="L122" s="2304" t="n"/>
      <c r="M122" s="2304" t="n"/>
      <c r="N122" s="2304" t="n"/>
      <c r="O122" s="2304" t="n"/>
      <c r="P122" s="2304" t="n"/>
      <c r="Q122" s="2304" t="n"/>
      <c r="R122" s="2304" t="n"/>
      <c r="S122" s="2305" t="n"/>
      <c r="T122" s="2459" t="n"/>
      <c r="U122" s="2518" t="n"/>
      <c r="V122" s="2462" t="n"/>
      <c r="W122" s="2462" t="n"/>
      <c r="X122" s="2446" t="n"/>
      <c r="Y122" s="2436" t="n"/>
      <c r="Z122" s="2302" t="n"/>
      <c r="AA122" s="2446" t="n">
        <v>6</v>
      </c>
      <c r="AB122" s="2311" t="n"/>
      <c r="AC122" s="2436" t="n">
        <v>108</v>
      </c>
      <c r="AD122" s="2302" t="n"/>
      <c r="AE122" s="2437" t="n">
        <v>72</v>
      </c>
      <c r="AF122" s="2311" t="n"/>
      <c r="AG122" s="2438">
        <f>AC122-W122</f>
        <v/>
      </c>
      <c r="AH122" s="2311" t="n"/>
      <c r="AI122" s="2439">
        <f>AS122+AU122+AX122+BA122+BD122+BG122+BJ122+BM122</f>
        <v/>
      </c>
      <c r="AJ122" s="2302" t="n"/>
      <c r="AK122" s="2521" t="n">
        <v>8</v>
      </c>
      <c r="AL122" s="2316" t="n"/>
      <c r="AM122" s="2445" t="n"/>
      <c r="AN122" s="2316" t="n"/>
      <c r="AO122" s="2445" t="n">
        <v>8</v>
      </c>
      <c r="AP122" s="2316" t="n"/>
      <c r="AQ122" s="2522" t="n"/>
      <c r="AR122" s="2311" t="n"/>
      <c r="AS122" s="2436" t="n"/>
      <c r="AT122" s="2444" t="n"/>
      <c r="AU122" s="2445" t="n"/>
      <c r="AV122" s="2439" t="n"/>
      <c r="AW122" s="2444" t="n"/>
      <c r="AX122" s="2445" t="n"/>
      <c r="AY122" s="2446" t="n"/>
      <c r="AZ122" s="2447" t="n"/>
      <c r="BA122" s="2445" t="n"/>
      <c r="BB122" s="2439" t="n"/>
      <c r="BC122" s="2444" t="n"/>
      <c r="BD122" s="2445" t="n"/>
      <c r="BE122" s="2446" t="n"/>
      <c r="BF122" s="2447" t="n"/>
      <c r="BG122" s="2445" t="n">
        <v>8</v>
      </c>
      <c r="BH122" s="2439" t="n"/>
      <c r="BI122" s="2444" t="n">
        <v>108</v>
      </c>
      <c r="BJ122" s="2445" t="n">
        <v>8</v>
      </c>
      <c r="BK122" s="2446" t="n">
        <v>3</v>
      </c>
      <c r="BL122" s="2447" t="n"/>
      <c r="BM122" s="2445" t="n"/>
      <c r="BN122" s="2446" t="n"/>
      <c r="BO122" s="2438">
        <f>X122+AV122+AY122+BB122+BE122+BH122+BK122+BN122</f>
        <v/>
      </c>
      <c r="BP122" s="2311" t="n"/>
      <c r="BQ122" s="2523" t="n"/>
      <c r="BR122" s="2311" t="n"/>
      <c r="BS122" s="2524">
        <f>(AE122-U122)*0.22</f>
        <v/>
      </c>
      <c r="BT122" s="2" t="n"/>
      <c r="BU122" s="2" t="n"/>
    </row>
    <row r="123">
      <c r="A123" s="2563" t="inlineStr">
        <is>
          <t>2.9.2</t>
        </is>
      </c>
      <c r="B123" s="2329" t="n"/>
      <c r="C123" s="2458" t="inlineStr">
        <is>
          <t>Анализ данных</t>
        </is>
      </c>
      <c r="D123" s="2304" t="n"/>
      <c r="E123" s="2304" t="n"/>
      <c r="F123" s="2304" t="n"/>
      <c r="G123" s="2304" t="n"/>
      <c r="H123" s="2304" t="n"/>
      <c r="I123" s="2304" t="n"/>
      <c r="J123" s="2304" t="n"/>
      <c r="K123" s="2304" t="n"/>
      <c r="L123" s="2304" t="n"/>
      <c r="M123" s="2304" t="n"/>
      <c r="N123" s="2304" t="n"/>
      <c r="O123" s="2304" t="n"/>
      <c r="P123" s="2304" t="n"/>
      <c r="Q123" s="2304" t="n"/>
      <c r="R123" s="2304" t="n"/>
      <c r="S123" s="2305" t="n"/>
      <c r="T123" s="2459" t="n"/>
      <c r="U123" s="2460" t="n"/>
      <c r="V123" s="2461" t="n"/>
      <c r="W123" s="2462" t="n"/>
      <c r="X123" s="2435" t="n"/>
      <c r="Y123" s="2443" t="n"/>
      <c r="Z123" s="2329" t="n"/>
      <c r="AA123" s="2435" t="n">
        <v>7</v>
      </c>
      <c r="AB123" s="2305" t="n"/>
      <c r="AC123" s="2443" t="n">
        <v>96</v>
      </c>
      <c r="AD123" s="2329" t="n"/>
      <c r="AE123" s="2463" t="n">
        <v>54</v>
      </c>
      <c r="AF123" s="2305" t="n"/>
      <c r="AG123" s="2438">
        <f>AC123-W123</f>
        <v/>
      </c>
      <c r="AH123" s="2311" t="n"/>
      <c r="AI123" s="2439">
        <f>AS123+AU123+AX123+BA123+BD123+BG123+BJ123+BM123</f>
        <v/>
      </c>
      <c r="AJ123" s="2302" t="n"/>
      <c r="AK123" s="2440" t="n">
        <v>8</v>
      </c>
      <c r="AL123" s="2335" t="n"/>
      <c r="AM123" s="2441" t="n">
        <v>4</v>
      </c>
      <c r="AN123" s="2335" t="n"/>
      <c r="AO123" s="2441" t="n"/>
      <c r="AP123" s="2335" t="n"/>
      <c r="AQ123" s="2442" t="n"/>
      <c r="AR123" s="2305" t="n"/>
      <c r="AS123" s="2443" t="n"/>
      <c r="AT123" s="2444" t="n"/>
      <c r="AU123" s="2445" t="n"/>
      <c r="AV123" s="2439" t="n"/>
      <c r="AW123" s="2444" t="n"/>
      <c r="AX123" s="2445" t="n"/>
      <c r="AY123" s="2446" t="n"/>
      <c r="AZ123" s="2447" t="n"/>
      <c r="BA123" s="2445" t="n"/>
      <c r="BB123" s="2439" t="n"/>
      <c r="BC123" s="2444" t="n"/>
      <c r="BD123" s="2445" t="n"/>
      <c r="BE123" s="2446" t="n"/>
      <c r="BF123" s="2447" t="n"/>
      <c r="BG123" s="2445" t="n"/>
      <c r="BH123" s="2439" t="n"/>
      <c r="BI123" s="2444" t="n"/>
      <c r="BJ123" s="2445" t="n">
        <v>4</v>
      </c>
      <c r="BK123" s="2446" t="n"/>
      <c r="BL123" s="2447" t="n">
        <v>96</v>
      </c>
      <c r="BM123" s="2445" t="n">
        <v>8</v>
      </c>
      <c r="BN123" s="2446" t="n">
        <v>3</v>
      </c>
      <c r="BO123" s="2438">
        <f>X123+AV123+AY123+BB123+BE123+BH123+BK123+BN123</f>
        <v/>
      </c>
      <c r="BP123" s="2311" t="n"/>
      <c r="BQ123" s="2523" t="n"/>
      <c r="BR123" s="2311" t="n"/>
      <c r="BS123" s="2524">
        <f>(AE123-U123)*0.22</f>
        <v/>
      </c>
      <c r="BT123" s="2" t="n"/>
      <c r="BU123" s="2" t="n"/>
    </row>
    <row r="124">
      <c r="A124" s="2517" t="inlineStr">
        <is>
          <t>2.9.3</t>
        </is>
      </c>
      <c r="B124" s="2302" t="n"/>
      <c r="C124" s="2458" t="inlineStr">
        <is>
          <t>Деловая инфорграфика</t>
        </is>
      </c>
      <c r="D124" s="2304" t="n"/>
      <c r="E124" s="2304" t="n"/>
      <c r="F124" s="2304" t="n"/>
      <c r="G124" s="2304" t="n"/>
      <c r="H124" s="2304" t="n"/>
      <c r="I124" s="2304" t="n"/>
      <c r="J124" s="2304" t="n"/>
      <c r="K124" s="2304" t="n"/>
      <c r="L124" s="2304" t="n"/>
      <c r="M124" s="2304" t="n"/>
      <c r="N124" s="2304" t="n"/>
      <c r="O124" s="2304" t="n"/>
      <c r="P124" s="2304" t="n"/>
      <c r="Q124" s="2304" t="n"/>
      <c r="R124" s="2304" t="n"/>
      <c r="S124" s="2305" t="n"/>
      <c r="T124" s="2459" t="n"/>
      <c r="U124" s="2518" t="n"/>
      <c r="V124" s="2462" t="n"/>
      <c r="W124" s="2462" t="n"/>
      <c r="X124" s="2446" t="n"/>
      <c r="Y124" s="2436" t="n"/>
      <c r="Z124" s="2302" t="n"/>
      <c r="AA124" s="2446" t="n">
        <v>7</v>
      </c>
      <c r="AB124" s="2311" t="n"/>
      <c r="AC124" s="2436" t="n">
        <v>96</v>
      </c>
      <c r="AD124" s="2302" t="n"/>
      <c r="AE124" s="2437" t="n">
        <v>54</v>
      </c>
      <c r="AF124" s="2311" t="n"/>
      <c r="AG124" s="2438">
        <f>AC124-W124</f>
        <v/>
      </c>
      <c r="AH124" s="2311" t="n"/>
      <c r="AI124" s="2439">
        <f>AS124+AU124+AX124+BA124+BD124+BG124+BJ124+BM124</f>
        <v/>
      </c>
      <c r="AJ124" s="2302" t="n"/>
      <c r="AK124" s="2521" t="n">
        <v>8</v>
      </c>
      <c r="AL124" s="2316" t="n"/>
      <c r="AM124" s="2445" t="n">
        <v>4</v>
      </c>
      <c r="AN124" s="2316" t="n"/>
      <c r="AO124" s="2445" t="n"/>
      <c r="AP124" s="2316" t="n"/>
      <c r="AQ124" s="2522" t="n"/>
      <c r="AR124" s="2311" t="n"/>
      <c r="AS124" s="2436" t="n"/>
      <c r="AT124" s="2444" t="n"/>
      <c r="AU124" s="2445" t="n"/>
      <c r="AV124" s="2439" t="n"/>
      <c r="AW124" s="2444" t="n"/>
      <c r="AX124" s="2445" t="n"/>
      <c r="AY124" s="2446" t="n"/>
      <c r="AZ124" s="2447" t="n"/>
      <c r="BA124" s="2445" t="n"/>
      <c r="BB124" s="2439" t="n"/>
      <c r="BC124" s="2444" t="n"/>
      <c r="BD124" s="2445" t="n"/>
      <c r="BE124" s="2446" t="n"/>
      <c r="BF124" s="2447" t="n"/>
      <c r="BG124" s="2445" t="n"/>
      <c r="BH124" s="2439" t="n"/>
      <c r="BI124" s="2444" t="n"/>
      <c r="BJ124" s="2445" t="n">
        <v>4</v>
      </c>
      <c r="BK124" s="2446" t="n"/>
      <c r="BL124" s="2447" t="n">
        <v>96</v>
      </c>
      <c r="BM124" s="2445" t="n">
        <v>8</v>
      </c>
      <c r="BN124" s="2446" t="n">
        <v>3</v>
      </c>
      <c r="BO124" s="2438">
        <f>X124+AV124+AY124+BB124+BE124+BH124+BK124+BN124</f>
        <v/>
      </c>
      <c r="BP124" s="2311" t="n"/>
      <c r="BQ124" s="2523" t="n"/>
      <c r="BR124" s="2311" t="n"/>
      <c r="BS124" s="2524">
        <f>(AE124-U124)*0.22</f>
        <v/>
      </c>
      <c r="BT124" s="2" t="n"/>
      <c r="BU124" s="2" t="n"/>
    </row>
    <row r="125">
      <c r="A125" s="2546" t="inlineStr">
        <is>
          <t>2.10</t>
        </is>
      </c>
      <c r="B125" s="2329" t="n"/>
      <c r="C125" s="2547" t="inlineStr">
        <is>
          <t>Современные концепции маркетинга</t>
        </is>
      </c>
      <c r="D125" s="2304" t="n"/>
      <c r="E125" s="2304" t="n"/>
      <c r="F125" s="2304" t="n"/>
      <c r="G125" s="2304" t="n"/>
      <c r="H125" s="2304" t="n"/>
      <c r="I125" s="2304" t="n"/>
      <c r="J125" s="2304" t="n"/>
      <c r="K125" s="2304" t="n"/>
      <c r="L125" s="2304" t="n"/>
      <c r="M125" s="2304" t="n"/>
      <c r="N125" s="2304" t="n"/>
      <c r="O125" s="2304" t="n"/>
      <c r="P125" s="2304" t="n"/>
      <c r="Q125" s="2304" t="n"/>
      <c r="R125" s="2304" t="n"/>
      <c r="S125" s="2305" t="n"/>
      <c r="T125" s="2548" t="n"/>
      <c r="U125" s="2460" t="n"/>
      <c r="V125" s="2461" t="n"/>
      <c r="W125" s="2462" t="n"/>
      <c r="X125" s="2435" t="n"/>
      <c r="Y125" s="2443" t="n">
        <v>7</v>
      </c>
      <c r="Z125" s="2329" t="n"/>
      <c r="AA125" s="2435" t="n"/>
      <c r="AB125" s="2305" t="n"/>
      <c r="AC125" s="2436" t="n">
        <v>108</v>
      </c>
      <c r="AD125" s="2302" t="n"/>
      <c r="AE125" s="2437" t="n">
        <v>72</v>
      </c>
      <c r="AF125" s="2311" t="n"/>
      <c r="AG125" s="2438">
        <f>AC125-W125</f>
        <v/>
      </c>
      <c r="AH125" s="2311" t="n"/>
      <c r="AI125" s="2439">
        <f>AS125+AU125+AX125+BA125+BD125+BG125+BJ125+BM125</f>
        <v/>
      </c>
      <c r="AJ125" s="2302" t="n"/>
      <c r="AK125" s="2440" t="n">
        <v>8</v>
      </c>
      <c r="AL125" s="2335" t="n"/>
      <c r="AM125" s="2441" t="n"/>
      <c r="AN125" s="2335" t="n"/>
      <c r="AO125" s="2441" t="n">
        <v>8</v>
      </c>
      <c r="AP125" s="2335" t="n"/>
      <c r="AQ125" s="2442" t="n"/>
      <c r="AR125" s="2305" t="n"/>
      <c r="AS125" s="2443" t="n"/>
      <c r="AT125" s="2444" t="n"/>
      <c r="AU125" s="2445" t="n"/>
      <c r="AV125" s="2439" t="n"/>
      <c r="AW125" s="2444" t="n"/>
      <c r="AX125" s="2445" t="n"/>
      <c r="AY125" s="2446" t="n"/>
      <c r="AZ125" s="2447" t="n"/>
      <c r="BA125" s="2445" t="n"/>
      <c r="BB125" s="2439" t="n"/>
      <c r="BC125" s="2444" t="n"/>
      <c r="BD125" s="2445" t="n"/>
      <c r="BE125" s="2446" t="n"/>
      <c r="BF125" s="2447" t="n"/>
      <c r="BG125" s="2445" t="n"/>
      <c r="BH125" s="2439" t="n"/>
      <c r="BI125" s="2444" t="n"/>
      <c r="BJ125" s="2445" t="n">
        <v>10</v>
      </c>
      <c r="BK125" s="2446" t="n"/>
      <c r="BL125" s="2447" t="n">
        <v>108</v>
      </c>
      <c r="BM125" s="2445" t="n">
        <v>6</v>
      </c>
      <c r="BN125" s="2446" t="n">
        <v>3</v>
      </c>
      <c r="BO125" s="2438">
        <f>X125+AV125+AY125+BB125+BE125+BH125+BK125+BN125</f>
        <v/>
      </c>
      <c r="BP125" s="2311" t="n"/>
      <c r="BQ125" s="2523" t="n"/>
      <c r="BR125" s="2311" t="n"/>
      <c r="BS125" s="2524">
        <f>(AE125-U125)*0.22</f>
        <v/>
      </c>
      <c r="BT125" s="2" t="n"/>
      <c r="BU125" s="2" t="n"/>
    </row>
    <row r="126">
      <c r="A126" s="2575" t="inlineStr">
        <is>
          <t>2.11</t>
        </is>
      </c>
      <c r="B126" s="2302" t="n"/>
      <c r="C126" s="2547" t="inlineStr">
        <is>
          <t>Модуль "Маркетинг в лесном комплексе"</t>
        </is>
      </c>
      <c r="D126" s="2304" t="n"/>
      <c r="E126" s="2304" t="n"/>
      <c r="F126" s="2304" t="n"/>
      <c r="G126" s="2304" t="n"/>
      <c r="H126" s="2304" t="n"/>
      <c r="I126" s="2304" t="n"/>
      <c r="J126" s="2304" t="n"/>
      <c r="K126" s="2304" t="n"/>
      <c r="L126" s="2304" t="n"/>
      <c r="M126" s="2304" t="n"/>
      <c r="N126" s="2304" t="n"/>
      <c r="O126" s="2304" t="n"/>
      <c r="P126" s="2304" t="n"/>
      <c r="Q126" s="2304" t="n"/>
      <c r="R126" s="2304" t="n"/>
      <c r="S126" s="2305" t="n"/>
      <c r="T126" s="2548" t="n"/>
      <c r="U126" s="2576" t="n"/>
      <c r="V126" s="2469" t="n"/>
      <c r="W126" s="2462" t="n"/>
      <c r="X126" s="2560" t="n"/>
      <c r="Y126" s="2577" t="n"/>
      <c r="Z126" s="2302" t="n"/>
      <c r="AA126" s="2560" t="n"/>
      <c r="AB126" s="2311" t="n"/>
      <c r="AC126" s="2577" t="n"/>
      <c r="AD126" s="2302" t="n"/>
      <c r="AE126" s="2578" t="n"/>
      <c r="AF126" s="2311" t="n"/>
      <c r="AG126" s="2438" t="n"/>
      <c r="AH126" s="2311" t="n"/>
      <c r="AI126" s="2439" t="n"/>
      <c r="AJ126" s="2302" t="n"/>
      <c r="AK126" s="2579" t="n"/>
      <c r="AL126" s="2316" t="n"/>
      <c r="AM126" s="2558" t="n"/>
      <c r="AN126" s="2316" t="n"/>
      <c r="AO126" s="2558" t="n"/>
      <c r="AP126" s="2316" t="n"/>
      <c r="AQ126" s="2580" t="n"/>
      <c r="AR126" s="2311" t="n"/>
      <c r="AS126" s="2577" t="n"/>
      <c r="AT126" s="2557" t="n"/>
      <c r="AU126" s="2558" t="n"/>
      <c r="AV126" s="2559" t="n"/>
      <c r="AW126" s="2557" t="n"/>
      <c r="AX126" s="2558" t="n"/>
      <c r="AY126" s="2560" t="n"/>
      <c r="AZ126" s="2561" t="n"/>
      <c r="BA126" s="2558" t="n"/>
      <c r="BB126" s="2559" t="n"/>
      <c r="BC126" s="2557" t="n"/>
      <c r="BD126" s="2558" t="n"/>
      <c r="BE126" s="2560" t="n"/>
      <c r="BF126" s="2561" t="n"/>
      <c r="BG126" s="2558" t="n"/>
      <c r="BH126" s="2559" t="n"/>
      <c r="BI126" s="2557" t="n"/>
      <c r="BJ126" s="2558" t="n"/>
      <c r="BK126" s="2560" t="n"/>
      <c r="BL126" s="2561" t="n"/>
      <c r="BM126" s="2558" t="n"/>
      <c r="BN126" s="2560" t="n"/>
      <c r="BO126" s="2438" t="n"/>
      <c r="BP126" s="2311" t="n"/>
      <c r="BQ126" s="2562" t="n"/>
      <c r="BR126" s="2311" t="n"/>
      <c r="BS126" s="2524">
        <f>(AE126-U126)*0.22</f>
        <v/>
      </c>
      <c r="BT126" s="2" t="n"/>
      <c r="BU126" s="2" t="n"/>
    </row>
    <row r="127">
      <c r="A127" s="2666" t="inlineStr">
        <is>
          <t>2.11.1</t>
        </is>
      </c>
      <c r="B127" s="2329" t="n"/>
      <c r="C127" s="2402" t="inlineStr">
        <is>
          <t>Теоретические основы химии</t>
        </is>
      </c>
      <c r="D127" s="2304" t="n"/>
      <c r="E127" s="2304" t="n"/>
      <c r="F127" s="2304" t="n"/>
      <c r="G127" s="2304" t="n"/>
      <c r="H127" s="2304" t="n"/>
      <c r="I127" s="2304" t="n"/>
      <c r="J127" s="2304" t="n"/>
      <c r="K127" s="2304" t="n"/>
      <c r="L127" s="2304" t="n"/>
      <c r="M127" s="2304" t="n"/>
      <c r="N127" s="2304" t="n"/>
      <c r="O127" s="2304" t="n"/>
      <c r="P127" s="2304" t="n"/>
      <c r="Q127" s="2304" t="n"/>
      <c r="R127" s="2304" t="n"/>
      <c r="S127" s="2305" t="n"/>
      <c r="T127" s="2403" t="n"/>
      <c r="U127" s="2567" t="n"/>
      <c r="V127" s="2568" t="n"/>
      <c r="W127" s="2405" t="n"/>
      <c r="X127" s="2569" t="n"/>
      <c r="Y127" s="2570" t="n"/>
      <c r="Z127" s="2329" t="n"/>
      <c r="AA127" s="2569" t="n">
        <v>1</v>
      </c>
      <c r="AB127" s="2305" t="n"/>
      <c r="AC127" s="2407" t="n">
        <v>108</v>
      </c>
      <c r="AD127" s="2302" t="n"/>
      <c r="AE127" s="2408" t="n">
        <v>72</v>
      </c>
      <c r="AF127" s="2311" t="n"/>
      <c r="AG127" s="2409">
        <f>AC127-W127</f>
        <v/>
      </c>
      <c r="AH127" s="2311" t="n"/>
      <c r="AI127" s="2410">
        <f>AS127+AU127+AX127+BA127+BD127+BG127+BJ127+BM127</f>
        <v/>
      </c>
      <c r="AJ127" s="2302" t="n"/>
      <c r="AK127" s="2572" t="n">
        <v>8</v>
      </c>
      <c r="AL127" s="2335" t="n"/>
      <c r="AM127" s="2573" t="n">
        <v>4</v>
      </c>
      <c r="AN127" s="2335" t="n"/>
      <c r="AO127" s="2573" t="n">
        <v>4</v>
      </c>
      <c r="AP127" s="2335" t="n"/>
      <c r="AQ127" s="2574" t="n"/>
      <c r="AR127" s="2305" t="n"/>
      <c r="AS127" s="2539" t="n">
        <v>4</v>
      </c>
      <c r="AT127" s="2415" t="n">
        <v>108</v>
      </c>
      <c r="AU127" s="2416" t="n">
        <v>12</v>
      </c>
      <c r="AV127" s="2417" t="n">
        <v>3</v>
      </c>
      <c r="AW127" s="2415" t="n"/>
      <c r="AX127" s="2416" t="n"/>
      <c r="AY127" s="2418" t="n"/>
      <c r="AZ127" s="2419" t="n"/>
      <c r="BA127" s="2416" t="n"/>
      <c r="BB127" s="2417" t="n"/>
      <c r="BC127" s="2415" t="n"/>
      <c r="BD127" s="2416" t="n"/>
      <c r="BE127" s="2418" t="n"/>
      <c r="BF127" s="2420" t="n"/>
      <c r="BG127" s="2412" t="n"/>
      <c r="BH127" s="2410" t="n"/>
      <c r="BI127" s="2421" t="n"/>
      <c r="BJ127" s="2412" t="n"/>
      <c r="BK127" s="2406" t="n"/>
      <c r="BL127" s="2420" t="n"/>
      <c r="BM127" s="2412" t="n"/>
      <c r="BN127" s="2406" t="n"/>
      <c r="BO127" s="2409">
        <f>X127+AV127+AY127+BB127+BE127+BH127+BK127+BN127</f>
        <v/>
      </c>
      <c r="BP127" s="2311" t="n"/>
      <c r="BQ127" s="2422" t="inlineStr">
        <is>
          <t>ХТЭПиМЭТ</t>
        </is>
      </c>
      <c r="BR127" s="2311" t="n"/>
      <c r="BS127" s="685">
        <f>(AE127-U127)*0.22</f>
        <v/>
      </c>
      <c r="BT127" s="2" t="n"/>
      <c r="BU127" s="2" t="n"/>
    </row>
    <row r="128">
      <c r="A128" s="2401" t="inlineStr">
        <is>
          <t>2.11.2</t>
        </is>
      </c>
      <c r="B128" s="2302" t="n"/>
      <c r="C128" s="2402" t="inlineStr">
        <is>
          <t>Лесное товароведение</t>
        </is>
      </c>
      <c r="D128" s="2304" t="n"/>
      <c r="E128" s="2304" t="n"/>
      <c r="F128" s="2304" t="n"/>
      <c r="G128" s="2304" t="n"/>
      <c r="H128" s="2304" t="n"/>
      <c r="I128" s="2304" t="n"/>
      <c r="J128" s="2304" t="n"/>
      <c r="K128" s="2304" t="n"/>
      <c r="L128" s="2304" t="n"/>
      <c r="M128" s="2304" t="n"/>
      <c r="N128" s="2304" t="n"/>
      <c r="O128" s="2304" t="n"/>
      <c r="P128" s="2304" t="n"/>
      <c r="Q128" s="2304" t="n"/>
      <c r="R128" s="2304" t="n"/>
      <c r="S128" s="2305" t="n"/>
      <c r="T128" s="2403" t="n"/>
      <c r="U128" s="2404" t="n"/>
      <c r="V128" s="2405" t="n"/>
      <c r="W128" s="2405" t="n"/>
      <c r="X128" s="2406" t="n"/>
      <c r="Y128" s="2407" t="n"/>
      <c r="Z128" s="2302" t="n"/>
      <c r="AA128" s="2406" t="n">
        <v>3</v>
      </c>
      <c r="AB128" s="2311" t="n"/>
      <c r="AC128" s="2407" t="n">
        <v>108</v>
      </c>
      <c r="AD128" s="2302" t="n"/>
      <c r="AE128" s="2408" t="n">
        <v>72</v>
      </c>
      <c r="AF128" s="2311" t="n"/>
      <c r="AG128" s="2409">
        <f>AC128-W128</f>
        <v/>
      </c>
      <c r="AH128" s="2311" t="n"/>
      <c r="AI128" s="2410">
        <f>AS128+AU128+AX128+BA128+BD128+BG128+BJ128+BM128</f>
        <v/>
      </c>
      <c r="AJ128" s="2302" t="n"/>
      <c r="AK128" s="2411" t="n">
        <v>8</v>
      </c>
      <c r="AL128" s="2316" t="n"/>
      <c r="AM128" s="2412" t="n">
        <v>4</v>
      </c>
      <c r="AN128" s="2316" t="n"/>
      <c r="AO128" s="2412" t="n">
        <v>4</v>
      </c>
      <c r="AP128" s="2316" t="n"/>
      <c r="AQ128" s="2413" t="n"/>
      <c r="AR128" s="2311" t="n"/>
      <c r="AS128" s="2414" t="n"/>
      <c r="AT128" s="2415" t="n"/>
      <c r="AU128" s="2416" t="n"/>
      <c r="AV128" s="2417" t="n"/>
      <c r="AW128" s="2415" t="n"/>
      <c r="AX128" s="2416" t="n">
        <v>2</v>
      </c>
      <c r="AY128" s="2418" t="n"/>
      <c r="AZ128" s="2419" t="n">
        <v>108</v>
      </c>
      <c r="BA128" s="2416" t="n">
        <v>14</v>
      </c>
      <c r="BB128" s="2417" t="n">
        <v>3</v>
      </c>
      <c r="BC128" s="2415" t="n"/>
      <c r="BD128" s="2416" t="n"/>
      <c r="BE128" s="2418" t="n"/>
      <c r="BF128" s="2420" t="n"/>
      <c r="BG128" s="2412" t="n"/>
      <c r="BH128" s="2410" t="n"/>
      <c r="BI128" s="2421" t="n"/>
      <c r="BJ128" s="2412" t="n"/>
      <c r="BK128" s="2406" t="n"/>
      <c r="BL128" s="2420" t="n"/>
      <c r="BM128" s="2412" t="n"/>
      <c r="BN128" s="2406" t="n"/>
      <c r="BO128" s="2409">
        <f>X128+AV128+AY128+BB128+BE128+BH128+BK128+BN128</f>
        <v/>
      </c>
      <c r="BP128" s="2311" t="n"/>
      <c r="BQ128" s="2422" t="inlineStr">
        <is>
          <t>ЛЗиД</t>
        </is>
      </c>
      <c r="BR128" s="2311" t="n"/>
      <c r="BS128" s="685">
        <f>(AE128-U128)*0.22</f>
        <v/>
      </c>
      <c r="BT128" s="2" t="n"/>
      <c r="BU128" s="2" t="n"/>
    </row>
    <row r="129">
      <c r="A129" s="2666" t="inlineStr">
        <is>
          <t>2.11.3</t>
        </is>
      </c>
      <c r="B129" s="2329" t="n"/>
      <c r="C129" s="2402" t="inlineStr">
        <is>
          <t>Технология лесохозяйственного производства</t>
        </is>
      </c>
      <c r="D129" s="2304" t="n"/>
      <c r="E129" s="2304" t="n"/>
      <c r="F129" s="2304" t="n"/>
      <c r="G129" s="2304" t="n"/>
      <c r="H129" s="2304" t="n"/>
      <c r="I129" s="2304" t="n"/>
      <c r="J129" s="2304" t="n"/>
      <c r="K129" s="2304" t="n"/>
      <c r="L129" s="2304" t="n"/>
      <c r="M129" s="2304" t="n"/>
      <c r="N129" s="2304" t="n"/>
      <c r="O129" s="2304" t="n"/>
      <c r="P129" s="2304" t="n"/>
      <c r="Q129" s="2304" t="n"/>
      <c r="R129" s="2304" t="n"/>
      <c r="S129" s="2305" t="n"/>
      <c r="T129" s="2403" t="n"/>
      <c r="U129" s="2567" t="n"/>
      <c r="V129" s="2568" t="n"/>
      <c r="W129" s="2405" t="n"/>
      <c r="X129" s="2569" t="n"/>
      <c r="Y129" s="2570" t="n">
        <v>5</v>
      </c>
      <c r="Z129" s="2329" t="n"/>
      <c r="AA129" s="2569" t="n"/>
      <c r="AB129" s="2305" t="n"/>
      <c r="AC129" s="2407" t="n">
        <v>108</v>
      </c>
      <c r="AD129" s="2302" t="n"/>
      <c r="AE129" s="2408" t="n">
        <v>72</v>
      </c>
      <c r="AF129" s="2311" t="n"/>
      <c r="AG129" s="2409">
        <f>AC129-W129</f>
        <v/>
      </c>
      <c r="AH129" s="2311" t="n"/>
      <c r="AI129" s="2410">
        <f>AS129+AU129+AX129+BA129+BD129+BG129+BJ129+BM129</f>
        <v/>
      </c>
      <c r="AJ129" s="2302" t="n"/>
      <c r="AK129" s="2572" t="n">
        <v>8</v>
      </c>
      <c r="AL129" s="2335" t="n"/>
      <c r="AM129" s="2573" t="n">
        <v>4</v>
      </c>
      <c r="AN129" s="2335" t="n"/>
      <c r="AO129" s="2573" t="n">
        <v>4</v>
      </c>
      <c r="AP129" s="2335" t="n"/>
      <c r="AQ129" s="2574" t="n"/>
      <c r="AR129" s="2305" t="n"/>
      <c r="AS129" s="2539" t="n"/>
      <c r="AT129" s="2415" t="n"/>
      <c r="AU129" s="2416" t="n"/>
      <c r="AV129" s="2417" t="n"/>
      <c r="AW129" s="2415" t="n"/>
      <c r="AX129" s="2416" t="n"/>
      <c r="AY129" s="2418" t="n"/>
      <c r="AZ129" s="2419" t="n"/>
      <c r="BA129" s="2416" t="n"/>
      <c r="BB129" s="2417" t="n"/>
      <c r="BC129" s="2415" t="n"/>
      <c r="BD129" s="2416" t="n">
        <v>4</v>
      </c>
      <c r="BE129" s="2418" t="n"/>
      <c r="BF129" s="2420" t="n">
        <v>108</v>
      </c>
      <c r="BG129" s="2412" t="n">
        <v>12</v>
      </c>
      <c r="BH129" s="2410" t="n">
        <v>3</v>
      </c>
      <c r="BI129" s="2421" t="n"/>
      <c r="BJ129" s="2412" t="n"/>
      <c r="BK129" s="2406" t="n"/>
      <c r="BL129" s="2420" t="n"/>
      <c r="BM129" s="2412" t="n"/>
      <c r="BN129" s="2406" t="n"/>
      <c r="BO129" s="2409">
        <f>X129+AV129+AY129+BB129+BE129+BH129+BK129+BN129</f>
        <v/>
      </c>
      <c r="BP129" s="2311" t="n"/>
      <c r="BQ129" s="2422" t="inlineStr">
        <is>
          <t>ЛВ</t>
        </is>
      </c>
      <c r="BR129" s="2311" t="n"/>
      <c r="BS129" s="685">
        <f>(AE129-U129)*0.22</f>
        <v/>
      </c>
      <c r="BT129" s="2" t="n"/>
      <c r="BU129" s="2" t="n"/>
    </row>
    <row r="130">
      <c r="A130" s="2517" t="inlineStr">
        <is>
          <t>2.11.4</t>
        </is>
      </c>
      <c r="B130" s="2302" t="n"/>
      <c r="C130" s="2458" t="inlineStr">
        <is>
          <t>Технология и оборудование лесозаготовительного производства</t>
        </is>
      </c>
      <c r="D130" s="2304" t="n"/>
      <c r="E130" s="2304" t="n"/>
      <c r="F130" s="2304" t="n"/>
      <c r="G130" s="2304" t="n"/>
      <c r="H130" s="2304" t="n"/>
      <c r="I130" s="2304" t="n"/>
      <c r="J130" s="2304" t="n"/>
      <c r="K130" s="2304" t="n"/>
      <c r="L130" s="2304" t="n"/>
      <c r="M130" s="2304" t="n"/>
      <c r="N130" s="2304" t="n"/>
      <c r="O130" s="2304" t="n"/>
      <c r="P130" s="2304" t="n"/>
      <c r="Q130" s="2304" t="n"/>
      <c r="R130" s="2304" t="n"/>
      <c r="S130" s="2305" t="n"/>
      <c r="T130" s="2459" t="n"/>
      <c r="U130" s="2518" t="n"/>
      <c r="V130" s="2462" t="n"/>
      <c r="W130" s="2462" t="n"/>
      <c r="X130" s="2446" t="n"/>
      <c r="Y130" s="2436" t="n">
        <v>6</v>
      </c>
      <c r="Z130" s="2302" t="n"/>
      <c r="AA130" s="2446" t="n"/>
      <c r="AB130" s="2311" t="n"/>
      <c r="AC130" s="2436" t="n">
        <v>108</v>
      </c>
      <c r="AD130" s="2302" t="n"/>
      <c r="AE130" s="2437" t="n">
        <v>72</v>
      </c>
      <c r="AF130" s="2311" t="n"/>
      <c r="AG130" s="2438">
        <f>AC130-W130</f>
        <v/>
      </c>
      <c r="AH130" s="2311" t="n"/>
      <c r="AI130" s="2439">
        <f>AS130+AU130+AX130+BA130+BD130+BG130+BJ130+BM130</f>
        <v/>
      </c>
      <c r="AJ130" s="2302" t="n"/>
      <c r="AK130" s="2521" t="n">
        <v>8</v>
      </c>
      <c r="AL130" s="2316" t="n"/>
      <c r="AM130" s="2445" t="n">
        <v>4</v>
      </c>
      <c r="AN130" s="2316" t="n"/>
      <c r="AO130" s="2445" t="n">
        <v>4</v>
      </c>
      <c r="AP130" s="2316" t="n"/>
      <c r="AQ130" s="2522" t="n"/>
      <c r="AR130" s="2311" t="n"/>
      <c r="AS130" s="2436" t="n"/>
      <c r="AT130" s="2444" t="n"/>
      <c r="AU130" s="2445" t="n"/>
      <c r="AV130" s="2439" t="n"/>
      <c r="AW130" s="2444" t="n"/>
      <c r="AX130" s="2445" t="n"/>
      <c r="AY130" s="2446" t="n"/>
      <c r="AZ130" s="2447" t="n"/>
      <c r="BA130" s="2445" t="n"/>
      <c r="BB130" s="2439" t="n"/>
      <c r="BC130" s="2444" t="n"/>
      <c r="BD130" s="2445" t="n"/>
      <c r="BE130" s="2446" t="n"/>
      <c r="BF130" s="2447" t="n"/>
      <c r="BG130" s="2445" t="n">
        <v>4</v>
      </c>
      <c r="BH130" s="2439" t="n"/>
      <c r="BI130" s="2444" t="n">
        <v>108</v>
      </c>
      <c r="BJ130" s="2445" t="n">
        <v>12</v>
      </c>
      <c r="BK130" s="2446" t="n">
        <v>3</v>
      </c>
      <c r="BL130" s="2447" t="n"/>
      <c r="BM130" s="2445" t="n"/>
      <c r="BN130" s="2446" t="n"/>
      <c r="BO130" s="2438">
        <f>X130+AV130+AY130+BB130+BE130+BH130+BK130+BN130</f>
        <v/>
      </c>
      <c r="BP130" s="2311" t="n"/>
      <c r="BQ130" s="2523" t="n"/>
      <c r="BR130" s="2311" t="n"/>
      <c r="BS130" s="2524">
        <f>(AE130-U130)*0.22</f>
        <v/>
      </c>
      <c r="BT130" s="2" t="n"/>
      <c r="BU130" s="2" t="n"/>
    </row>
    <row r="131">
      <c r="A131" s="2563" t="inlineStr">
        <is>
          <t>2.11.5</t>
        </is>
      </c>
      <c r="B131" s="2329" t="n"/>
      <c r="C131" s="2458" t="inlineStr">
        <is>
          <t>Технология и оборудование деревообрабатывающих производств</t>
        </is>
      </c>
      <c r="D131" s="2304" t="n"/>
      <c r="E131" s="2304" t="n"/>
      <c r="F131" s="2304" t="n"/>
      <c r="G131" s="2304" t="n"/>
      <c r="H131" s="2304" t="n"/>
      <c r="I131" s="2304" t="n"/>
      <c r="J131" s="2304" t="n"/>
      <c r="K131" s="2304" t="n"/>
      <c r="L131" s="2304" t="n"/>
      <c r="M131" s="2304" t="n"/>
      <c r="N131" s="2304" t="n"/>
      <c r="O131" s="2304" t="n"/>
      <c r="P131" s="2304" t="n"/>
      <c r="Q131" s="2304" t="n"/>
      <c r="R131" s="2304" t="n"/>
      <c r="S131" s="2305" t="n"/>
      <c r="T131" s="2459" t="n"/>
      <c r="U131" s="2460" t="n"/>
      <c r="V131" s="2461" t="n"/>
      <c r="W131" s="2462" t="n"/>
      <c r="X131" s="2435" t="n"/>
      <c r="Y131" s="2443" t="n">
        <v>6</v>
      </c>
      <c r="Z131" s="2329" t="n"/>
      <c r="AA131" s="2435" t="n"/>
      <c r="AB131" s="2305" t="n"/>
      <c r="AC131" s="2436" t="n">
        <v>108</v>
      </c>
      <c r="AD131" s="2302" t="n"/>
      <c r="AE131" s="2437" t="n">
        <v>72</v>
      </c>
      <c r="AF131" s="2311" t="n"/>
      <c r="AG131" s="2438">
        <f>AC131-W131</f>
        <v/>
      </c>
      <c r="AH131" s="2311" t="n"/>
      <c r="AI131" s="2439">
        <f>AS131+AU131+AX131+BA131+BD131+BG131+BJ131+BM131</f>
        <v/>
      </c>
      <c r="AJ131" s="2302" t="n"/>
      <c r="AK131" s="2440" t="n">
        <v>8</v>
      </c>
      <c r="AL131" s="2335" t="n"/>
      <c r="AM131" s="2441" t="n">
        <v>4</v>
      </c>
      <c r="AN131" s="2335" t="n"/>
      <c r="AO131" s="2441" t="n">
        <v>4</v>
      </c>
      <c r="AP131" s="2335" t="n"/>
      <c r="AQ131" s="2442" t="n"/>
      <c r="AR131" s="2305" t="n"/>
      <c r="AS131" s="2443" t="n"/>
      <c r="AT131" s="2444" t="n"/>
      <c r="AU131" s="2445" t="n"/>
      <c r="AV131" s="2439" t="n"/>
      <c r="AW131" s="2444" t="n"/>
      <c r="AX131" s="2445" t="n"/>
      <c r="AY131" s="2446" t="n"/>
      <c r="AZ131" s="2447" t="n"/>
      <c r="BA131" s="2445" t="n"/>
      <c r="BB131" s="2439" t="n"/>
      <c r="BC131" s="2444" t="n"/>
      <c r="BD131" s="2445" t="n"/>
      <c r="BE131" s="2446" t="n"/>
      <c r="BF131" s="2447" t="n"/>
      <c r="BG131" s="2445" t="n">
        <v>4</v>
      </c>
      <c r="BH131" s="2439" t="n"/>
      <c r="BI131" s="2444" t="n">
        <v>108</v>
      </c>
      <c r="BJ131" s="2445" t="n">
        <v>12</v>
      </c>
      <c r="BK131" s="2446" t="n">
        <v>3</v>
      </c>
      <c r="BL131" s="2447" t="n"/>
      <c r="BM131" s="2445" t="n"/>
      <c r="BN131" s="2446" t="n"/>
      <c r="BO131" s="2438">
        <f>X131+AV131+AY131+BB131+BE131+BH131+BK131+BN131</f>
        <v/>
      </c>
      <c r="BP131" s="2311" t="n"/>
      <c r="BQ131" s="2523" t="n"/>
      <c r="BR131" s="2311" t="n"/>
      <c r="BS131" s="2524">
        <f>(AE131-U131)*0.22</f>
        <v/>
      </c>
      <c r="BT131" s="2" t="n"/>
      <c r="BU131" s="2" t="n"/>
    </row>
    <row r="132">
      <c r="A132" s="2517" t="inlineStr">
        <is>
          <t>2.11.6</t>
        </is>
      </c>
      <c r="B132" s="2302" t="n"/>
      <c r="C132" s="2458" t="inlineStr">
        <is>
          <t>Курсовая работа по учебной дисциплине по выбору студента (пп. 2.11.3-2.11.5)</t>
        </is>
      </c>
      <c r="D132" s="2304" t="n"/>
      <c r="E132" s="2304" t="n"/>
      <c r="F132" s="2304" t="n"/>
      <c r="G132" s="2304" t="n"/>
      <c r="H132" s="2304" t="n"/>
      <c r="I132" s="2304" t="n"/>
      <c r="J132" s="2304" t="n"/>
      <c r="K132" s="2304" t="n"/>
      <c r="L132" s="2304" t="n"/>
      <c r="M132" s="2304" t="n"/>
      <c r="N132" s="2304" t="n"/>
      <c r="O132" s="2304" t="n"/>
      <c r="P132" s="2304" t="n"/>
      <c r="Q132" s="2304" t="n"/>
      <c r="R132" s="2304" t="n"/>
      <c r="S132" s="2305" t="n"/>
      <c r="T132" s="2459" t="n"/>
      <c r="U132" s="2518" t="n"/>
      <c r="V132" s="2462" t="n"/>
      <c r="W132" s="2462" t="n"/>
      <c r="X132" s="2446" t="n"/>
      <c r="Y132" s="2436" t="n"/>
      <c r="Z132" s="2302" t="n"/>
      <c r="AA132" s="2446" t="n"/>
      <c r="AB132" s="2311" t="n"/>
      <c r="AC132" s="2436" t="n">
        <v>30</v>
      </c>
      <c r="AD132" s="2302" t="n"/>
      <c r="AE132" s="2437" t="n"/>
      <c r="AF132" s="2311" t="n"/>
      <c r="AG132" s="2438">
        <f>AC132-W132</f>
        <v/>
      </c>
      <c r="AH132" s="2311" t="n"/>
      <c r="AI132" s="2439" t="n"/>
      <c r="AJ132" s="2302" t="n"/>
      <c r="AK132" s="2521" t="n"/>
      <c r="AL132" s="2316" t="n"/>
      <c r="AM132" s="2445" t="n"/>
      <c r="AN132" s="2316" t="n"/>
      <c r="AO132" s="2445" t="n"/>
      <c r="AP132" s="2316" t="n"/>
      <c r="AQ132" s="2522" t="n"/>
      <c r="AR132" s="2311" t="n"/>
      <c r="AS132" s="2436" t="n"/>
      <c r="AT132" s="2444" t="n"/>
      <c r="AU132" s="2445" t="n"/>
      <c r="AV132" s="2439" t="n"/>
      <c r="AW132" s="2444" t="n"/>
      <c r="AX132" s="2445" t="n"/>
      <c r="AY132" s="2446" t="n"/>
      <c r="AZ132" s="2447" t="n"/>
      <c r="BA132" s="2445" t="n"/>
      <c r="BB132" s="2439" t="n"/>
      <c r="BC132" s="2444" t="n"/>
      <c r="BD132" s="2445" t="n"/>
      <c r="BE132" s="2446" t="n"/>
      <c r="BF132" s="2447" t="n"/>
      <c r="BG132" s="2445" t="n"/>
      <c r="BH132" s="2439" t="n"/>
      <c r="BI132" s="2444" t="n">
        <v>30</v>
      </c>
      <c r="BJ132" s="2445" t="n"/>
      <c r="BK132" s="2446" t="n">
        <v>1</v>
      </c>
      <c r="BL132" s="2447" t="n"/>
      <c r="BM132" s="2445" t="n"/>
      <c r="BN132" s="2446" t="n"/>
      <c r="BO132" s="2438">
        <f>X132+AV132+AY132+BB132+BE132+BH132+BK132+BN132</f>
        <v/>
      </c>
      <c r="BP132" s="2311" t="n"/>
      <c r="BQ132" s="2523" t="n"/>
      <c r="BR132" s="2311" t="n"/>
      <c r="BS132" s="2524">
        <f>(AE132-U132)*0.22</f>
        <v/>
      </c>
      <c r="BT132" s="2" t="n"/>
      <c r="BU132" s="2" t="n"/>
    </row>
    <row r="133">
      <c r="A133" s="2666" t="inlineStr">
        <is>
          <t>2.11.7</t>
        </is>
      </c>
      <c r="B133" s="2329" t="n"/>
      <c r="C133" s="2402" t="inlineStr">
        <is>
          <t>Маркетинг в отрасли</t>
        </is>
      </c>
      <c r="D133" s="2304" t="n"/>
      <c r="E133" s="2304" t="n"/>
      <c r="F133" s="2304" t="n"/>
      <c r="G133" s="2304" t="n"/>
      <c r="H133" s="2304" t="n"/>
      <c r="I133" s="2304" t="n"/>
      <c r="J133" s="2304" t="n"/>
      <c r="K133" s="2304" t="n"/>
      <c r="L133" s="2304" t="n"/>
      <c r="M133" s="2304" t="n"/>
      <c r="N133" s="2304" t="n"/>
      <c r="O133" s="2304" t="n"/>
      <c r="P133" s="2304" t="n"/>
      <c r="Q133" s="2304" t="n"/>
      <c r="R133" s="2304" t="n"/>
      <c r="S133" s="2305" t="n"/>
      <c r="T133" s="2403" t="n"/>
      <c r="U133" s="2567" t="n"/>
      <c r="V133" s="2568" t="n"/>
      <c r="W133" s="2405" t="n"/>
      <c r="X133" s="2569" t="n"/>
      <c r="Y133" s="2570" t="n">
        <v>5</v>
      </c>
      <c r="Z133" s="2329" t="n"/>
      <c r="AA133" s="2569" t="n"/>
      <c r="AB133" s="2305" t="n"/>
      <c r="AC133" s="2570" t="n">
        <v>96</v>
      </c>
      <c r="AD133" s="2329" t="n"/>
      <c r="AE133" s="2571" t="n">
        <v>54</v>
      </c>
      <c r="AF133" s="2305" t="n"/>
      <c r="AG133" s="2409">
        <f>AC133-W133</f>
        <v/>
      </c>
      <c r="AH133" s="2311" t="n"/>
      <c r="AI133" s="2410">
        <f>AS133+AU133+AX133+BA133+BD133+BG133+BJ133+BM133</f>
        <v/>
      </c>
      <c r="AJ133" s="2302" t="n"/>
      <c r="AK133" s="2572" t="n">
        <v>8</v>
      </c>
      <c r="AL133" s="2335" t="n"/>
      <c r="AM133" s="2573" t="n"/>
      <c r="AN133" s="2335" t="n"/>
      <c r="AO133" s="2573" t="n">
        <v>4</v>
      </c>
      <c r="AP133" s="2335" t="n"/>
      <c r="AQ133" s="2574" t="n"/>
      <c r="AR133" s="2305" t="n"/>
      <c r="AS133" s="2539" t="n"/>
      <c r="AT133" s="2415" t="n"/>
      <c r="AU133" s="2416" t="n"/>
      <c r="AV133" s="2417" t="n"/>
      <c r="AW133" s="2415" t="n"/>
      <c r="AX133" s="2416" t="n"/>
      <c r="AY133" s="2418" t="n"/>
      <c r="AZ133" s="2419" t="n"/>
      <c r="BA133" s="2416" t="n"/>
      <c r="BB133" s="2417" t="n"/>
      <c r="BC133" s="2415" t="n"/>
      <c r="BD133" s="2416" t="n">
        <v>6</v>
      </c>
      <c r="BE133" s="2418" t="n"/>
      <c r="BF133" s="2420" t="n">
        <v>96</v>
      </c>
      <c r="BG133" s="2412" t="n">
        <v>6</v>
      </c>
      <c r="BH133" s="2410" t="n">
        <v>3</v>
      </c>
      <c r="BI133" s="2421" t="n"/>
      <c r="BJ133" s="2412" t="n"/>
      <c r="BK133" s="2406" t="n"/>
      <c r="BL133" s="2420" t="n"/>
      <c r="BM133" s="2412" t="n"/>
      <c r="BN133" s="2406" t="n"/>
      <c r="BO133" s="2409">
        <f>X133+AV133+AY133+BB133+BE133+BH133+BK133+BN133</f>
        <v/>
      </c>
      <c r="BP133" s="2311" t="n"/>
      <c r="BQ133" s="2422" t="inlineStr">
        <is>
          <t>ЭТиМ</t>
        </is>
      </c>
      <c r="BR133" s="2311" t="n"/>
      <c r="BS133" s="685">
        <f>(AE133-U133)*0.22</f>
        <v/>
      </c>
      <c r="BT133" s="2" t="n"/>
      <c r="BU133" s="2" t="n"/>
    </row>
    <row r="134">
      <c r="A134" s="2575" t="inlineStr">
        <is>
          <t>2.12</t>
        </is>
      </c>
      <c r="B134" s="2302" t="n"/>
      <c r="C134" s="2547" t="inlineStr">
        <is>
          <t>Модуль "Маркетинг в химической промышленности"</t>
        </is>
      </c>
      <c r="D134" s="2304" t="n"/>
      <c r="E134" s="2304" t="n"/>
      <c r="F134" s="2304" t="n"/>
      <c r="G134" s="2304" t="n"/>
      <c r="H134" s="2304" t="n"/>
      <c r="I134" s="2304" t="n"/>
      <c r="J134" s="2304" t="n"/>
      <c r="K134" s="2304" t="n"/>
      <c r="L134" s="2304" t="n"/>
      <c r="M134" s="2304" t="n"/>
      <c r="N134" s="2304" t="n"/>
      <c r="O134" s="2304" t="n"/>
      <c r="P134" s="2304" t="n"/>
      <c r="Q134" s="2304" t="n"/>
      <c r="R134" s="2304" t="n"/>
      <c r="S134" s="2305" t="n"/>
      <c r="T134" s="2548" t="n"/>
      <c r="U134" s="2576" t="n"/>
      <c r="V134" s="2469" t="n"/>
      <c r="W134" s="2462" t="n"/>
      <c r="X134" s="2560" t="n"/>
      <c r="Y134" s="2577" t="n"/>
      <c r="Z134" s="2302" t="n"/>
      <c r="AA134" s="2560" t="n"/>
      <c r="AB134" s="2311" t="n"/>
      <c r="AC134" s="2577" t="n"/>
      <c r="AD134" s="2302" t="n"/>
      <c r="AE134" s="2578" t="n"/>
      <c r="AF134" s="2311" t="n"/>
      <c r="AG134" s="2438" t="n"/>
      <c r="AH134" s="2311" t="n"/>
      <c r="AI134" s="2439" t="n"/>
      <c r="AJ134" s="2302" t="n"/>
      <c r="AK134" s="2579" t="n"/>
      <c r="AL134" s="2316" t="n"/>
      <c r="AM134" s="2558" t="n"/>
      <c r="AN134" s="2316" t="n"/>
      <c r="AO134" s="2558" t="n"/>
      <c r="AP134" s="2316" t="n"/>
      <c r="AQ134" s="2580" t="n"/>
      <c r="AR134" s="2311" t="n"/>
      <c r="AS134" s="2577" t="n"/>
      <c r="AT134" s="2557" t="n"/>
      <c r="AU134" s="2558" t="n"/>
      <c r="AV134" s="2559" t="n"/>
      <c r="AW134" s="2557" t="n"/>
      <c r="AX134" s="2558" t="n"/>
      <c r="AY134" s="2560" t="n"/>
      <c r="AZ134" s="2561" t="n"/>
      <c r="BA134" s="2558" t="n"/>
      <c r="BB134" s="2559" t="n"/>
      <c r="BC134" s="2557" t="n"/>
      <c r="BD134" s="2558" t="n"/>
      <c r="BE134" s="2560" t="n"/>
      <c r="BF134" s="2561" t="n"/>
      <c r="BG134" s="2558" t="n"/>
      <c r="BH134" s="2559" t="n"/>
      <c r="BI134" s="2557" t="n"/>
      <c r="BJ134" s="2558" t="n"/>
      <c r="BK134" s="2560" t="n"/>
      <c r="BL134" s="2561" t="n"/>
      <c r="BM134" s="2558" t="n"/>
      <c r="BN134" s="2560" t="n"/>
      <c r="BO134" s="2438" t="n"/>
      <c r="BP134" s="2311" t="n"/>
      <c r="BQ134" s="2562" t="n"/>
      <c r="BR134" s="2311" t="n"/>
      <c r="BS134" s="2524">
        <f>(AE134-U134)*0.22</f>
        <v/>
      </c>
      <c r="BT134" s="2" t="n"/>
      <c r="BU134" s="2" t="n"/>
    </row>
    <row r="135">
      <c r="A135" s="2401" t="inlineStr">
        <is>
          <t>2.12.1</t>
        </is>
      </c>
      <c r="B135" s="2302" t="n"/>
      <c r="C135" s="2667" t="inlineStr">
        <is>
          <t>Теоретические основы химии</t>
        </is>
      </c>
      <c r="D135" s="2665" t="n"/>
      <c r="E135" s="2665" t="n"/>
      <c r="F135" s="2665" t="n"/>
      <c r="G135" s="2665" t="n"/>
      <c r="H135" s="2665" t="n"/>
      <c r="I135" s="2665" t="n"/>
      <c r="J135" s="2665" t="n"/>
      <c r="K135" s="2665" t="n"/>
      <c r="L135" s="2665" t="n"/>
      <c r="M135" s="2665" t="n"/>
      <c r="N135" s="2665" t="n"/>
      <c r="O135" s="2665" t="n"/>
      <c r="P135" s="2665" t="n"/>
      <c r="Q135" s="2665" t="n"/>
      <c r="R135" s="2665" t="n"/>
      <c r="S135" s="2311" t="n"/>
      <c r="T135" s="2403" t="n"/>
      <c r="U135" s="2567" t="n"/>
      <c r="V135" s="2568" t="n"/>
      <c r="W135" s="2405" t="n"/>
      <c r="X135" s="2569" t="n"/>
      <c r="Y135" s="2407" t="n"/>
      <c r="Z135" s="2302" t="n"/>
      <c r="AA135" s="2406" t="n">
        <v>1</v>
      </c>
      <c r="AB135" s="2311" t="n"/>
      <c r="AC135" s="2407" t="n">
        <v>108</v>
      </c>
      <c r="AD135" s="2302" t="n"/>
      <c r="AE135" s="2408" t="n">
        <v>72</v>
      </c>
      <c r="AF135" s="2311" t="n"/>
      <c r="AG135" s="2409">
        <f>AC135-W135</f>
        <v/>
      </c>
      <c r="AH135" s="2311" t="n"/>
      <c r="AI135" s="2410">
        <f>AS135+AU135+AX135+BA135+BD135+BG135+BJ135+BM135</f>
        <v/>
      </c>
      <c r="AJ135" s="2302" t="n"/>
      <c r="AK135" s="2572" t="n">
        <v>8</v>
      </c>
      <c r="AL135" s="2335" t="n"/>
      <c r="AM135" s="2573" t="n">
        <v>4</v>
      </c>
      <c r="AN135" s="2335" t="n"/>
      <c r="AO135" s="2573" t="n">
        <v>4</v>
      </c>
      <c r="AP135" s="2335" t="n"/>
      <c r="AQ135" s="2413" t="n"/>
      <c r="AR135" s="2311" t="n"/>
      <c r="AS135" s="2539" t="n">
        <v>4</v>
      </c>
      <c r="AT135" s="2415" t="n">
        <v>108</v>
      </c>
      <c r="AU135" s="2416" t="n">
        <v>12</v>
      </c>
      <c r="AV135" s="2417" t="n">
        <v>3</v>
      </c>
      <c r="AW135" s="2415" t="n"/>
      <c r="AX135" s="2416" t="n"/>
      <c r="AY135" s="2418" t="n"/>
      <c r="AZ135" s="2419" t="n"/>
      <c r="BA135" s="2416" t="n"/>
      <c r="BB135" s="2417" t="n"/>
      <c r="BC135" s="2415" t="n"/>
      <c r="BD135" s="2416" t="n"/>
      <c r="BE135" s="2418" t="n"/>
      <c r="BF135" s="2420" t="n"/>
      <c r="BG135" s="2412" t="n"/>
      <c r="BH135" s="2410" t="n"/>
      <c r="BI135" s="2421" t="n"/>
      <c r="BJ135" s="2412" t="n"/>
      <c r="BK135" s="2406" t="n"/>
      <c r="BL135" s="2420" t="n"/>
      <c r="BM135" s="2412" t="n"/>
      <c r="BN135" s="2406" t="n"/>
      <c r="BO135" s="2409">
        <f>X135+AV135+AY135+BB135+BE135+BH135+BK135+BN135</f>
        <v/>
      </c>
      <c r="BP135" s="2311" t="n"/>
      <c r="BQ135" s="2422" t="inlineStr">
        <is>
          <t>ХТЭПиМЭТ</t>
        </is>
      </c>
      <c r="BR135" s="2311" t="n"/>
      <c r="BS135" s="685">
        <f>(AE135-U135)*0.22</f>
        <v/>
      </c>
      <c r="BT135" s="2" t="n"/>
      <c r="BU135" s="2" t="n"/>
    </row>
    <row r="136">
      <c r="A136" s="2401" t="inlineStr">
        <is>
          <t>2.12.2</t>
        </is>
      </c>
      <c r="B136" s="2302" t="n"/>
      <c r="C136" s="2667" t="inlineStr">
        <is>
          <t>Органическая химия</t>
        </is>
      </c>
      <c r="D136" s="2665" t="n"/>
      <c r="E136" s="2665" t="n"/>
      <c r="F136" s="2665" t="n"/>
      <c r="G136" s="2665" t="n"/>
      <c r="H136" s="2665" t="n"/>
      <c r="I136" s="2665" t="n"/>
      <c r="J136" s="2665" t="n"/>
      <c r="K136" s="2665" t="n"/>
      <c r="L136" s="2665" t="n"/>
      <c r="M136" s="2665" t="n"/>
      <c r="N136" s="2665" t="n"/>
      <c r="O136" s="2665" t="n"/>
      <c r="P136" s="2665" t="n"/>
      <c r="Q136" s="2665" t="n"/>
      <c r="R136" s="2665" t="n"/>
      <c r="S136" s="2311" t="n"/>
      <c r="T136" s="2668" t="n"/>
      <c r="U136" s="2404" t="n"/>
      <c r="V136" s="2405" t="n"/>
      <c r="W136" s="2405" t="n"/>
      <c r="X136" s="2406" t="n"/>
      <c r="Y136" s="2407" t="n"/>
      <c r="Z136" s="2302" t="n"/>
      <c r="AA136" s="2406" t="n">
        <v>3</v>
      </c>
      <c r="AB136" s="2311" t="n"/>
      <c r="AC136" s="2407" t="n">
        <v>108</v>
      </c>
      <c r="AD136" s="2302" t="n"/>
      <c r="AE136" s="2408" t="n">
        <v>72</v>
      </c>
      <c r="AF136" s="2311" t="n"/>
      <c r="AG136" s="2409">
        <f>AC136-W136</f>
        <v/>
      </c>
      <c r="AH136" s="2311" t="n"/>
      <c r="AI136" s="2410">
        <f>AS136+AU136+AX136+BA136+BD136+BG136+BJ136+BM136</f>
        <v/>
      </c>
      <c r="AJ136" s="2302" t="n"/>
      <c r="AK136" s="2411" t="n">
        <v>8</v>
      </c>
      <c r="AL136" s="2316" t="n"/>
      <c r="AM136" s="2412" t="n">
        <v>4</v>
      </c>
      <c r="AN136" s="2316" t="n"/>
      <c r="AO136" s="2412" t="n">
        <v>4</v>
      </c>
      <c r="AP136" s="2316" t="n"/>
      <c r="AQ136" s="2413" t="n"/>
      <c r="AR136" s="2311" t="n"/>
      <c r="AS136" s="2414" t="n"/>
      <c r="AT136" s="2415" t="n"/>
      <c r="AU136" s="2416" t="n"/>
      <c r="AV136" s="2417" t="n"/>
      <c r="AW136" s="2415" t="n"/>
      <c r="AX136" s="2416" t="n">
        <v>2</v>
      </c>
      <c r="AY136" s="2418" t="n"/>
      <c r="AZ136" s="2419" t="n">
        <v>108</v>
      </c>
      <c r="BA136" s="2416" t="n">
        <v>14</v>
      </c>
      <c r="BB136" s="2417" t="n">
        <v>3</v>
      </c>
      <c r="BC136" s="2415" t="n"/>
      <c r="BD136" s="2416" t="n"/>
      <c r="BE136" s="2418" t="n"/>
      <c r="BF136" s="2420" t="n"/>
      <c r="BG136" s="2412" t="n"/>
      <c r="BH136" s="2410" t="n"/>
      <c r="BI136" s="2421" t="n"/>
      <c r="BJ136" s="2412" t="n"/>
      <c r="BK136" s="2406" t="n"/>
      <c r="BL136" s="2420" t="n"/>
      <c r="BM136" s="2412" t="n"/>
      <c r="BN136" s="2406" t="n"/>
      <c r="BO136" s="2409">
        <f>X136+AV136+AY136+BB136+BE136+BH136+BK136+BN136</f>
        <v/>
      </c>
      <c r="BP136" s="2311" t="n"/>
      <c r="BQ136" s="2422" t="inlineStr">
        <is>
          <t>ОХ</t>
        </is>
      </c>
      <c r="BR136" s="2311" t="n"/>
      <c r="BS136" s="685">
        <f>(AE136-U136)*0.22</f>
        <v/>
      </c>
      <c r="BT136" s="2" t="n"/>
      <c r="BU136" s="2" t="n"/>
    </row>
    <row r="137">
      <c r="A137" s="2401" t="inlineStr">
        <is>
          <t>2.12.3</t>
        </is>
      </c>
      <c r="B137" s="2302" t="n"/>
      <c r="C137" s="2667" t="inlineStr">
        <is>
          <t>Технология и оборудование синтеза и переработки полимеров</t>
        </is>
      </c>
      <c r="D137" s="2665" t="n"/>
      <c r="E137" s="2665" t="n"/>
      <c r="F137" s="2665" t="n"/>
      <c r="G137" s="2665" t="n"/>
      <c r="H137" s="2665" t="n"/>
      <c r="I137" s="2665" t="n"/>
      <c r="J137" s="2665" t="n"/>
      <c r="K137" s="2665" t="n"/>
      <c r="L137" s="2665" t="n"/>
      <c r="M137" s="2665" t="n"/>
      <c r="N137" s="2665" t="n"/>
      <c r="O137" s="2665" t="n"/>
      <c r="P137" s="2665" t="n"/>
      <c r="Q137" s="2665" t="n"/>
      <c r="R137" s="2665" t="n"/>
      <c r="S137" s="2311" t="n"/>
      <c r="T137" s="2403" t="n"/>
      <c r="U137" s="2567" t="n"/>
      <c r="V137" s="2568" t="n"/>
      <c r="W137" s="2405" t="n"/>
      <c r="X137" s="2569" t="n"/>
      <c r="Y137" s="2407" t="n">
        <v>5</v>
      </c>
      <c r="Z137" s="2302" t="n"/>
      <c r="AA137" s="2406" t="n"/>
      <c r="AB137" s="2311" t="n"/>
      <c r="AC137" s="2407" t="n">
        <v>108</v>
      </c>
      <c r="AD137" s="2302" t="n"/>
      <c r="AE137" s="2408" t="n">
        <v>72</v>
      </c>
      <c r="AF137" s="2311" t="n"/>
      <c r="AG137" s="2409">
        <f>AC137-W137</f>
        <v/>
      </c>
      <c r="AH137" s="2311" t="n"/>
      <c r="AI137" s="2410">
        <f>AS137+AU137+AX137+BA137+BD137+BG137+BJ137+BM137</f>
        <v/>
      </c>
      <c r="AJ137" s="2302" t="n"/>
      <c r="AK137" s="2572" t="n">
        <v>8</v>
      </c>
      <c r="AL137" s="2335" t="n"/>
      <c r="AM137" s="2573" t="n">
        <v>4</v>
      </c>
      <c r="AN137" s="2335" t="n"/>
      <c r="AO137" s="2573" t="n">
        <v>4</v>
      </c>
      <c r="AP137" s="2335" t="n"/>
      <c r="AQ137" s="2413" t="n"/>
      <c r="AR137" s="2311" t="n"/>
      <c r="AS137" s="2539" t="n"/>
      <c r="AT137" s="2415" t="n"/>
      <c r="AU137" s="2416" t="n"/>
      <c r="AV137" s="2417" t="n"/>
      <c r="AW137" s="2415" t="n"/>
      <c r="AX137" s="2416" t="n"/>
      <c r="AY137" s="2418" t="n"/>
      <c r="AZ137" s="2419" t="n"/>
      <c r="BA137" s="2416" t="n"/>
      <c r="BB137" s="2417" t="n"/>
      <c r="BC137" s="2415" t="n"/>
      <c r="BD137" s="2416" t="n">
        <v>4</v>
      </c>
      <c r="BE137" s="2418" t="n"/>
      <c r="BF137" s="2420" t="n">
        <v>108</v>
      </c>
      <c r="BG137" s="2412" t="n">
        <v>12</v>
      </c>
      <c r="BH137" s="2410" t="n">
        <v>3</v>
      </c>
      <c r="BI137" s="2421" t="n"/>
      <c r="BJ137" s="2412" t="n"/>
      <c r="BK137" s="2406" t="n"/>
      <c r="BL137" s="2420" t="n"/>
      <c r="BM137" s="2412" t="n"/>
      <c r="BN137" s="2406" t="n"/>
      <c r="BO137" s="2409">
        <f>X137+AV137+AY137+BB137+BE137+BH137+BK137+BN137</f>
        <v/>
      </c>
      <c r="BP137" s="2311" t="n"/>
      <c r="BQ137" s="2422" t="inlineStr">
        <is>
          <t>ПКМ</t>
        </is>
      </c>
      <c r="BR137" s="2311" t="n"/>
      <c r="BS137" s="685">
        <f>(AE137-U137)*0.22</f>
        <v/>
      </c>
      <c r="BT137" s="2" t="n"/>
      <c r="BU137" s="2" t="n"/>
    </row>
    <row r="138">
      <c r="A138" s="2517" t="inlineStr">
        <is>
          <t>2.12.4</t>
        </is>
      </c>
      <c r="B138" s="2302" t="n"/>
      <c r="C138" s="2664" t="inlineStr">
        <is>
          <t>Технология и оборудование производства минеральных удобрений и солей</t>
        </is>
      </c>
      <c r="D138" s="2665" t="n"/>
      <c r="E138" s="2665" t="n"/>
      <c r="F138" s="2665" t="n"/>
      <c r="G138" s="2665" t="n"/>
      <c r="H138" s="2665" t="n"/>
      <c r="I138" s="2665" t="n"/>
      <c r="J138" s="2665" t="n"/>
      <c r="K138" s="2665" t="n"/>
      <c r="L138" s="2665" t="n"/>
      <c r="M138" s="2665" t="n"/>
      <c r="N138" s="2665" t="n"/>
      <c r="O138" s="2665" t="n"/>
      <c r="P138" s="2665" t="n"/>
      <c r="Q138" s="2665" t="n"/>
      <c r="R138" s="2665" t="n"/>
      <c r="S138" s="2311" t="n"/>
      <c r="T138" s="2459" t="n"/>
      <c r="U138" s="2460" t="n"/>
      <c r="V138" s="2461" t="n"/>
      <c r="W138" s="2462" t="n"/>
      <c r="X138" s="2435" t="n"/>
      <c r="Y138" s="2436" t="n">
        <v>6</v>
      </c>
      <c r="Z138" s="2302" t="n"/>
      <c r="AA138" s="2446" t="n"/>
      <c r="AB138" s="2311" t="n"/>
      <c r="AC138" s="2436" t="n">
        <v>108</v>
      </c>
      <c r="AD138" s="2302" t="n"/>
      <c r="AE138" s="2437" t="n">
        <v>72</v>
      </c>
      <c r="AF138" s="2311" t="n"/>
      <c r="AG138" s="2438">
        <f>AC138-W138</f>
        <v/>
      </c>
      <c r="AH138" s="2311" t="n"/>
      <c r="AI138" s="2439">
        <f>AS138+AU138+AX138+BA138+BD138+BG138+BJ138+BM138</f>
        <v/>
      </c>
      <c r="AJ138" s="2302" t="n"/>
      <c r="AK138" s="2521" t="n">
        <v>8</v>
      </c>
      <c r="AL138" s="2316" t="n"/>
      <c r="AM138" s="2445" t="n">
        <v>4</v>
      </c>
      <c r="AN138" s="2316" t="n"/>
      <c r="AO138" s="2445" t="n">
        <v>4</v>
      </c>
      <c r="AP138" s="2316" t="n"/>
      <c r="AQ138" s="2522" t="n"/>
      <c r="AR138" s="2311" t="n"/>
      <c r="AS138" s="2443" t="n"/>
      <c r="AT138" s="2444" t="n"/>
      <c r="AU138" s="2445" t="n"/>
      <c r="AV138" s="2439" t="n"/>
      <c r="AW138" s="2444" t="n"/>
      <c r="AX138" s="2445" t="n"/>
      <c r="AY138" s="2446" t="n"/>
      <c r="AZ138" s="2447" t="n"/>
      <c r="BA138" s="2445" t="n"/>
      <c r="BB138" s="2439" t="n"/>
      <c r="BC138" s="2444" t="n"/>
      <c r="BD138" s="2445" t="n"/>
      <c r="BE138" s="2446" t="n"/>
      <c r="BF138" s="2447" t="n"/>
      <c r="BG138" s="2445" t="n">
        <v>4</v>
      </c>
      <c r="BH138" s="2439" t="n"/>
      <c r="BI138" s="2444" t="n">
        <v>108</v>
      </c>
      <c r="BJ138" s="2445" t="n">
        <v>12</v>
      </c>
      <c r="BK138" s="2446" t="n">
        <v>3</v>
      </c>
      <c r="BL138" s="2447" t="n"/>
      <c r="BM138" s="2445" t="n"/>
      <c r="BN138" s="2446" t="n"/>
      <c r="BO138" s="2438">
        <f>X138+AV138+AY138+BB138+BE138+BH138+BK138+BN138</f>
        <v/>
      </c>
      <c r="BP138" s="2311" t="n"/>
      <c r="BQ138" s="2523" t="n"/>
      <c r="BR138" s="2311" t="n"/>
      <c r="BS138" s="2524">
        <f>(AE138-U138)*0.22</f>
        <v/>
      </c>
      <c r="BT138" s="2" t="n"/>
      <c r="BU138" s="2" t="n"/>
    </row>
    <row r="139">
      <c r="A139" s="2517" t="inlineStr">
        <is>
          <t>2.12.5</t>
        </is>
      </c>
      <c r="B139" s="2302" t="n"/>
      <c r="C139" s="2664" t="inlineStr">
        <is>
          <t>Технология и оборудование основного органического и нефтехимического синтеза</t>
        </is>
      </c>
      <c r="D139" s="2665" t="n"/>
      <c r="E139" s="2665" t="n"/>
      <c r="F139" s="2665" t="n"/>
      <c r="G139" s="2665" t="n"/>
      <c r="H139" s="2665" t="n"/>
      <c r="I139" s="2665" t="n"/>
      <c r="J139" s="2665" t="n"/>
      <c r="K139" s="2665" t="n"/>
      <c r="L139" s="2665" t="n"/>
      <c r="M139" s="2665" t="n"/>
      <c r="N139" s="2665" t="n"/>
      <c r="O139" s="2665" t="n"/>
      <c r="P139" s="2665" t="n"/>
      <c r="Q139" s="2665" t="n"/>
      <c r="R139" s="2665" t="n"/>
      <c r="S139" s="2311" t="n"/>
      <c r="T139" s="2669" t="n"/>
      <c r="U139" s="2518" t="n"/>
      <c r="V139" s="2462" t="n"/>
      <c r="W139" s="2462" t="n"/>
      <c r="X139" s="2446" t="n"/>
      <c r="Y139" s="2436" t="n">
        <v>6</v>
      </c>
      <c r="Z139" s="2302" t="n"/>
      <c r="AA139" s="2446" t="n"/>
      <c r="AB139" s="2311" t="n"/>
      <c r="AC139" s="2436" t="n">
        <v>108</v>
      </c>
      <c r="AD139" s="2302" t="n"/>
      <c r="AE139" s="2437" t="n">
        <v>72</v>
      </c>
      <c r="AF139" s="2311" t="n"/>
      <c r="AG139" s="2438">
        <f>AC139-W139</f>
        <v/>
      </c>
      <c r="AH139" s="2311" t="n"/>
      <c r="AI139" s="2439">
        <f>AS139+AU139+AX139+BA139+BD139+BG139+BJ139+BM139</f>
        <v/>
      </c>
      <c r="AJ139" s="2302" t="n"/>
      <c r="AK139" s="2440" t="n">
        <v>8</v>
      </c>
      <c r="AL139" s="2335" t="n"/>
      <c r="AM139" s="2441" t="n">
        <v>4</v>
      </c>
      <c r="AN139" s="2335" t="n"/>
      <c r="AO139" s="2441" t="n">
        <v>4</v>
      </c>
      <c r="AP139" s="2335" t="n"/>
      <c r="AQ139" s="2522" t="n"/>
      <c r="AR139" s="2311" t="n"/>
      <c r="AS139" s="2436" t="n"/>
      <c r="AT139" s="2444" t="n"/>
      <c r="AU139" s="2445" t="n"/>
      <c r="AV139" s="2439" t="n"/>
      <c r="AW139" s="2444" t="n"/>
      <c r="AX139" s="2445" t="n"/>
      <c r="AY139" s="2446" t="n"/>
      <c r="AZ139" s="2447" t="n"/>
      <c r="BA139" s="2445" t="n"/>
      <c r="BB139" s="2439" t="n"/>
      <c r="BC139" s="2444" t="n"/>
      <c r="BD139" s="2445" t="n"/>
      <c r="BE139" s="2446" t="n"/>
      <c r="BF139" s="2447" t="n"/>
      <c r="BG139" s="2445" t="n">
        <v>4</v>
      </c>
      <c r="BH139" s="2439" t="n"/>
      <c r="BI139" s="2444" t="n">
        <v>108</v>
      </c>
      <c r="BJ139" s="2445" t="n">
        <v>12</v>
      </c>
      <c r="BK139" s="2446" t="n">
        <v>3</v>
      </c>
      <c r="BL139" s="2447" t="n"/>
      <c r="BM139" s="2445" t="n"/>
      <c r="BN139" s="2446" t="n"/>
      <c r="BO139" s="2438">
        <f>X139+AV139+AY139+BB139+BE139+BH139+BK139+BN139</f>
        <v/>
      </c>
      <c r="BP139" s="2311" t="n"/>
      <c r="BQ139" s="2523" t="n"/>
      <c r="BR139" s="2311" t="n"/>
      <c r="BS139" s="2524">
        <f>(AE139-U139)*0.22</f>
        <v/>
      </c>
      <c r="BT139" s="2" t="n"/>
      <c r="BU139" s="2" t="n"/>
    </row>
    <row r="140">
      <c r="A140" s="2517" t="inlineStr">
        <is>
          <t>2.12.6</t>
        </is>
      </c>
      <c r="B140" s="2302" t="n"/>
      <c r="C140" s="2458" t="inlineStr">
        <is>
          <t>Курсовая работа по учебной дисциплине по выбору студента (пп. 2.12.3-2.12.5)</t>
        </is>
      </c>
      <c r="D140" s="2304" t="n"/>
      <c r="E140" s="2304" t="n"/>
      <c r="F140" s="2304" t="n"/>
      <c r="G140" s="2304" t="n"/>
      <c r="H140" s="2304" t="n"/>
      <c r="I140" s="2304" t="n"/>
      <c r="J140" s="2304" t="n"/>
      <c r="K140" s="2304" t="n"/>
      <c r="L140" s="2304" t="n"/>
      <c r="M140" s="2304" t="n"/>
      <c r="N140" s="2304" t="n"/>
      <c r="O140" s="2304" t="n"/>
      <c r="P140" s="2304" t="n"/>
      <c r="Q140" s="2304" t="n"/>
      <c r="R140" s="2304" t="n"/>
      <c r="S140" s="2305" t="n"/>
      <c r="T140" s="2459" t="n"/>
      <c r="U140" s="2460" t="n"/>
      <c r="V140" s="2461" t="n"/>
      <c r="W140" s="2462" t="n"/>
      <c r="X140" s="2435" t="n"/>
      <c r="Y140" s="2436" t="n"/>
      <c r="Z140" s="2302" t="n"/>
      <c r="AA140" s="2446" t="n"/>
      <c r="AB140" s="2311" t="n"/>
      <c r="AC140" s="2436" t="n">
        <v>30</v>
      </c>
      <c r="AD140" s="2302" t="n"/>
      <c r="AE140" s="2437" t="n"/>
      <c r="AF140" s="2311" t="n"/>
      <c r="AG140" s="2438">
        <f>AC140-W140</f>
        <v/>
      </c>
      <c r="AH140" s="2311" t="n"/>
      <c r="AI140" s="2439" t="n"/>
      <c r="AJ140" s="2302" t="n"/>
      <c r="AK140" s="2521" t="n"/>
      <c r="AL140" s="2316" t="n"/>
      <c r="AM140" s="2445" t="n"/>
      <c r="AN140" s="2316" t="n"/>
      <c r="AO140" s="2445" t="n"/>
      <c r="AP140" s="2316" t="n"/>
      <c r="AQ140" s="2522" t="n"/>
      <c r="AR140" s="2311" t="n"/>
      <c r="AS140" s="2443" t="n"/>
      <c r="AT140" s="2444" t="n"/>
      <c r="AU140" s="2445" t="n"/>
      <c r="AV140" s="2439" t="n"/>
      <c r="AW140" s="2444" t="n"/>
      <c r="AX140" s="2445" t="n"/>
      <c r="AY140" s="2446" t="n"/>
      <c r="AZ140" s="2447" t="n"/>
      <c r="BA140" s="2445" t="n"/>
      <c r="BB140" s="2439" t="n"/>
      <c r="BC140" s="2444" t="n"/>
      <c r="BD140" s="2445" t="n"/>
      <c r="BE140" s="2446" t="n"/>
      <c r="BF140" s="2447" t="n"/>
      <c r="BG140" s="2445" t="n"/>
      <c r="BH140" s="2439" t="n"/>
      <c r="BI140" s="2444" t="n">
        <v>30</v>
      </c>
      <c r="BJ140" s="2445" t="n"/>
      <c r="BK140" s="2446" t="n">
        <v>1</v>
      </c>
      <c r="BL140" s="2447" t="n"/>
      <c r="BM140" s="2445" t="n"/>
      <c r="BN140" s="2446" t="n"/>
      <c r="BO140" s="2438">
        <f>X140+AV140+AY140+BB140+BE140+BH140+BK140+BN140</f>
        <v/>
      </c>
      <c r="BP140" s="2311" t="n"/>
      <c r="BQ140" s="2523" t="n"/>
      <c r="BR140" s="2311" t="n"/>
      <c r="BS140" s="2524">
        <f>(AE140-U140)*0.22</f>
        <v/>
      </c>
      <c r="BT140" s="2" t="n"/>
      <c r="BU140" s="2" t="n"/>
    </row>
    <row r="141">
      <c r="A141" s="2401" t="inlineStr">
        <is>
          <t>2.12.7</t>
        </is>
      </c>
      <c r="B141" s="2302" t="n"/>
      <c r="C141" s="2667" t="inlineStr">
        <is>
          <t>Маркетинг в отрасли</t>
        </is>
      </c>
      <c r="D141" s="2665" t="n"/>
      <c r="E141" s="2665" t="n"/>
      <c r="F141" s="2665" t="n"/>
      <c r="G141" s="2665" t="n"/>
      <c r="H141" s="2665" t="n"/>
      <c r="I141" s="2665" t="n"/>
      <c r="J141" s="2665" t="n"/>
      <c r="K141" s="2665" t="n"/>
      <c r="L141" s="2665" t="n"/>
      <c r="M141" s="2665" t="n"/>
      <c r="N141" s="2665" t="n"/>
      <c r="O141" s="2665" t="n"/>
      <c r="P141" s="2665" t="n"/>
      <c r="Q141" s="2665" t="n"/>
      <c r="R141" s="2665" t="n"/>
      <c r="S141" s="2311" t="n"/>
      <c r="T141" s="2403" t="n"/>
      <c r="U141" s="2567" t="n"/>
      <c r="V141" s="2568" t="n"/>
      <c r="W141" s="2405" t="n"/>
      <c r="X141" s="2569" t="n"/>
      <c r="Y141" s="2407" t="n">
        <v>5</v>
      </c>
      <c r="Z141" s="2302" t="n"/>
      <c r="AA141" s="2406" t="n"/>
      <c r="AB141" s="2311" t="n"/>
      <c r="AC141" s="2407" t="n">
        <v>96</v>
      </c>
      <c r="AD141" s="2302" t="n"/>
      <c r="AE141" s="2408" t="n">
        <v>54</v>
      </c>
      <c r="AF141" s="2311" t="n"/>
      <c r="AG141" s="2409">
        <f>AC141-W141</f>
        <v/>
      </c>
      <c r="AH141" s="2311" t="n"/>
      <c r="AI141" s="2410">
        <f>AS141+AU141+AX141+BA141+BD141+BG141+BJ141+BM141</f>
        <v/>
      </c>
      <c r="AJ141" s="2302" t="n"/>
      <c r="AK141" s="2572" t="n">
        <v>8</v>
      </c>
      <c r="AL141" s="2335" t="n"/>
      <c r="AM141" s="2573" t="n"/>
      <c r="AN141" s="2335" t="n"/>
      <c r="AO141" s="2573" t="n">
        <v>4</v>
      </c>
      <c r="AP141" s="2335" t="n"/>
      <c r="AQ141" s="2413" t="n"/>
      <c r="AR141" s="2311" t="n"/>
      <c r="AS141" s="2539" t="n"/>
      <c r="AT141" s="2415" t="n"/>
      <c r="AU141" s="2416" t="n"/>
      <c r="AV141" s="2417" t="n"/>
      <c r="AW141" s="2415" t="n"/>
      <c r="AX141" s="2416" t="n"/>
      <c r="AY141" s="2418" t="n"/>
      <c r="AZ141" s="2419" t="n"/>
      <c r="BA141" s="2416" t="n"/>
      <c r="BB141" s="2417" t="n"/>
      <c r="BC141" s="2415" t="n"/>
      <c r="BD141" s="2416" t="n">
        <v>6</v>
      </c>
      <c r="BE141" s="2418" t="n"/>
      <c r="BF141" s="2420" t="n">
        <v>96</v>
      </c>
      <c r="BG141" s="2412" t="n">
        <v>6</v>
      </c>
      <c r="BH141" s="2410" t="n">
        <v>3</v>
      </c>
      <c r="BI141" s="2421" t="n"/>
      <c r="BJ141" s="2412" t="n"/>
      <c r="BK141" s="2406" t="n"/>
      <c r="BL141" s="2420" t="n"/>
      <c r="BM141" s="2412" t="n"/>
      <c r="BN141" s="2406" t="n"/>
      <c r="BO141" s="2409">
        <f>X141+AV141+AY141+BB141+BE141+BH141+BK141+BN141</f>
        <v/>
      </c>
      <c r="BP141" s="2311" t="n"/>
      <c r="BQ141" s="2422" t="inlineStr">
        <is>
          <t>ЭТиМ</t>
        </is>
      </c>
      <c r="BR141" s="2311" t="n"/>
      <c r="BS141" s="685">
        <f>(AE141-U141)*0.22</f>
        <v/>
      </c>
      <c r="BT141" s="2" t="n"/>
      <c r="BU141" s="2" t="n"/>
    </row>
    <row r="142">
      <c r="A142" s="2575" t="inlineStr">
        <is>
          <t>2.13</t>
        </is>
      </c>
      <c r="B142" s="2302" t="n"/>
      <c r="C142" s="2670" t="inlineStr">
        <is>
          <t>Факультативные дисциплины</t>
        </is>
      </c>
      <c r="D142" s="2665" t="n"/>
      <c r="E142" s="2665" t="n"/>
      <c r="F142" s="2665" t="n"/>
      <c r="G142" s="2665" t="n"/>
      <c r="H142" s="2665" t="n"/>
      <c r="I142" s="2665" t="n"/>
      <c r="J142" s="2665" t="n"/>
      <c r="K142" s="2665" t="n"/>
      <c r="L142" s="2665" t="n"/>
      <c r="M142" s="2665" t="n"/>
      <c r="N142" s="2665" t="n"/>
      <c r="O142" s="2665" t="n"/>
      <c r="P142" s="2665" t="n"/>
      <c r="Q142" s="2665" t="n"/>
      <c r="R142" s="2665" t="n"/>
      <c r="S142" s="2311" t="n"/>
      <c r="T142" s="2548" t="n"/>
      <c r="U142" s="2549" t="n"/>
      <c r="V142" s="2550" t="n"/>
      <c r="W142" s="2550" t="n"/>
      <c r="X142" s="2551" t="n"/>
      <c r="Y142" s="2577" t="n"/>
      <c r="Z142" s="2302" t="n"/>
      <c r="AA142" s="2560" t="n"/>
      <c r="AB142" s="2311" t="n"/>
      <c r="AC142" s="2577" t="n"/>
      <c r="AD142" s="2302" t="n"/>
      <c r="AE142" s="2578" t="n"/>
      <c r="AF142" s="2311" t="n"/>
      <c r="AG142" s="2671" t="n"/>
      <c r="AH142" s="2311" t="n"/>
      <c r="AI142" s="2559" t="n"/>
      <c r="AJ142" s="2302" t="n"/>
      <c r="AK142" s="2579" t="n"/>
      <c r="AL142" s="2316" t="n"/>
      <c r="AM142" s="2558" t="n"/>
      <c r="AN142" s="2316" t="n"/>
      <c r="AO142" s="2558" t="n"/>
      <c r="AP142" s="2316" t="n"/>
      <c r="AQ142" s="2580" t="n"/>
      <c r="AR142" s="2311" t="n"/>
      <c r="AS142" s="2552" t="n"/>
      <c r="AT142" s="2557" t="n"/>
      <c r="AU142" s="2558" t="n"/>
      <c r="AV142" s="2559" t="n"/>
      <c r="AW142" s="2557" t="n"/>
      <c r="AX142" s="2558" t="n"/>
      <c r="AY142" s="2560" t="n"/>
      <c r="AZ142" s="2561" t="n"/>
      <c r="BA142" s="2558" t="n"/>
      <c r="BB142" s="2559" t="n"/>
      <c r="BC142" s="2557" t="n"/>
      <c r="BD142" s="2558" t="n"/>
      <c r="BE142" s="2560" t="n"/>
      <c r="BF142" s="2561" t="n"/>
      <c r="BG142" s="2558" t="n"/>
      <c r="BH142" s="2559" t="n"/>
      <c r="BI142" s="2557" t="n"/>
      <c r="BJ142" s="2558" t="n"/>
      <c r="BK142" s="2560" t="n"/>
      <c r="BL142" s="2561" t="n"/>
      <c r="BM142" s="2558" t="n"/>
      <c r="BN142" s="2560" t="n"/>
      <c r="BO142" s="2671" t="n"/>
      <c r="BP142" s="2311" t="n"/>
      <c r="BQ142" s="2562" t="n"/>
      <c r="BR142" s="2311" t="n"/>
      <c r="BS142" s="2524">
        <f>(AE142-U142)*0.22</f>
        <v/>
      </c>
      <c r="BT142" s="2" t="n"/>
      <c r="BU142" s="2" t="n"/>
    </row>
    <row r="143">
      <c r="A143" s="2401" t="inlineStr">
        <is>
          <t>2.13.1</t>
        </is>
      </c>
      <c r="B143" s="2302" t="n"/>
      <c r="C143" s="2667" t="inlineStr">
        <is>
          <t>Великая Отечественная война советского народа (в контексте Второй мировой войны)</t>
        </is>
      </c>
      <c r="D143" s="2665" t="n"/>
      <c r="E143" s="2665" t="n"/>
      <c r="F143" s="2665" t="n"/>
      <c r="G143" s="2665" t="n"/>
      <c r="H143" s="2665" t="n"/>
      <c r="I143" s="2665" t="n"/>
      <c r="J143" s="2665" t="n"/>
      <c r="K143" s="2665" t="n"/>
      <c r="L143" s="2665" t="n"/>
      <c r="M143" s="2665" t="n"/>
      <c r="N143" s="2665" t="n"/>
      <c r="O143" s="2665" t="n"/>
      <c r="P143" s="2665" t="n"/>
      <c r="Q143" s="2665" t="n"/>
      <c r="R143" s="2665" t="n"/>
      <c r="S143" s="2311" t="n"/>
      <c r="T143" s="2668" t="n"/>
      <c r="U143" s="2404" t="n"/>
      <c r="V143" s="2405" t="n"/>
      <c r="W143" s="2405" t="n"/>
      <c r="X143" s="2406" t="n"/>
      <c r="Y143" s="2407" t="n"/>
      <c r="Z143" s="2302" t="n"/>
      <c r="AA143" s="2406" t="n"/>
      <c r="AB143" s="2311" t="n"/>
      <c r="AC143" s="2407" t="inlineStr">
        <is>
          <t>/10</t>
        </is>
      </c>
      <c r="AD143" s="2302" t="n"/>
      <c r="AE143" s="2408" t="inlineStr">
        <is>
          <t>/10</t>
        </is>
      </c>
      <c r="AF143" s="2311" t="n"/>
      <c r="AG143" s="2409" t="inlineStr">
        <is>
          <t>/10</t>
        </is>
      </c>
      <c r="AH143" s="2311" t="n"/>
      <c r="AI143" s="2410" t="inlineStr">
        <is>
          <t>/4</t>
        </is>
      </c>
      <c r="AJ143" s="2302" t="n"/>
      <c r="AK143" s="2411" t="inlineStr">
        <is>
          <t>/4</t>
        </is>
      </c>
      <c r="AL143" s="2316" t="n"/>
      <c r="AM143" s="2412" t="n"/>
      <c r="AN143" s="2316" t="n"/>
      <c r="AO143" s="2412" t="n"/>
      <c r="AP143" s="2316" t="n"/>
      <c r="AQ143" s="2413" t="n"/>
      <c r="AR143" s="2311" t="n"/>
      <c r="AS143" s="2414" t="n"/>
      <c r="AT143" s="2415" t="inlineStr">
        <is>
          <t>/10</t>
        </is>
      </c>
      <c r="AU143" s="2416" t="inlineStr">
        <is>
          <t>/4</t>
        </is>
      </c>
      <c r="AV143" s="2417" t="n"/>
      <c r="AW143" s="2415" t="n"/>
      <c r="AX143" s="2416" t="n"/>
      <c r="AY143" s="2418" t="n"/>
      <c r="AZ143" s="2419" t="n"/>
      <c r="BA143" s="2416" t="n"/>
      <c r="BB143" s="2417" t="n"/>
      <c r="BC143" s="2415" t="n"/>
      <c r="BD143" s="2416" t="n"/>
      <c r="BE143" s="2418" t="n"/>
      <c r="BF143" s="2420" t="n"/>
      <c r="BG143" s="2412" t="n"/>
      <c r="BH143" s="2410" t="n"/>
      <c r="BI143" s="2421" t="n"/>
      <c r="BJ143" s="2412" t="n"/>
      <c r="BK143" s="2406" t="n"/>
      <c r="BL143" s="2420" t="n"/>
      <c r="BM143" s="2412" t="n"/>
      <c r="BN143" s="2406" t="n"/>
      <c r="BO143" s="2409" t="n"/>
      <c r="BP143" s="2311" t="n"/>
      <c r="BQ143" s="2422" t="inlineStr">
        <is>
          <t>ИБиП</t>
        </is>
      </c>
      <c r="BR143" s="2311" t="n"/>
      <c r="BS143" s="685">
        <f>(AE143-U143)*0.22</f>
        <v/>
      </c>
      <c r="BT143" s="2" t="n"/>
      <c r="BU143" s="2" t="n"/>
    </row>
    <row r="144">
      <c r="A144" s="2517" t="inlineStr">
        <is>
          <t>2.13.2</t>
        </is>
      </c>
      <c r="B144" s="2302" t="n"/>
      <c r="C144" s="2664" t="inlineStr">
        <is>
          <t>Противодейтсвие коррупции</t>
        </is>
      </c>
      <c r="D144" s="2665" t="n"/>
      <c r="E144" s="2665" t="n"/>
      <c r="F144" s="2665" t="n"/>
      <c r="G144" s="2665" t="n"/>
      <c r="H144" s="2665" t="n"/>
      <c r="I144" s="2665" t="n"/>
      <c r="J144" s="2665" t="n"/>
      <c r="K144" s="2665" t="n"/>
      <c r="L144" s="2665" t="n"/>
      <c r="M144" s="2665" t="n"/>
      <c r="N144" s="2665" t="n"/>
      <c r="O144" s="2665" t="n"/>
      <c r="P144" s="2665" t="n"/>
      <c r="Q144" s="2665" t="n"/>
      <c r="R144" s="2665" t="n"/>
      <c r="S144" s="2311" t="n"/>
      <c r="T144" s="2459" t="n"/>
      <c r="U144" s="2460" t="n"/>
      <c r="V144" s="2461" t="n"/>
      <c r="W144" s="2461" t="n"/>
      <c r="X144" s="2435" t="n"/>
      <c r="Y144" s="2436" t="n"/>
      <c r="Z144" s="2302" t="n"/>
      <c r="AA144" s="2446" t="n"/>
      <c r="AB144" s="2311" t="n"/>
      <c r="AC144" s="2436" t="inlineStr">
        <is>
          <t>/34</t>
        </is>
      </c>
      <c r="AD144" s="2302" t="n"/>
      <c r="AE144" s="2437" t="inlineStr">
        <is>
          <t>/34</t>
        </is>
      </c>
      <c r="AF144" s="2311" t="n"/>
      <c r="AG144" s="2438" t="inlineStr">
        <is>
          <t>/34</t>
        </is>
      </c>
      <c r="AH144" s="2311" t="n"/>
      <c r="AI144" s="2439" t="inlineStr">
        <is>
          <t>/8</t>
        </is>
      </c>
      <c r="AJ144" s="2302" t="n"/>
      <c r="AK144" s="2521" t="inlineStr">
        <is>
          <t>/6</t>
        </is>
      </c>
      <c r="AL144" s="2316" t="n"/>
      <c r="AM144" s="2445" t="n"/>
      <c r="AN144" s="2316" t="n"/>
      <c r="AO144" s="2445" t="inlineStr">
        <is>
          <t>/2</t>
        </is>
      </c>
      <c r="AP144" s="2316" t="n"/>
      <c r="AQ144" s="2522" t="n"/>
      <c r="AR144" s="2311" t="n"/>
      <c r="AS144" s="2443" t="n"/>
      <c r="AT144" s="2444" t="n"/>
      <c r="AU144" s="2445" t="n"/>
      <c r="AV144" s="2439" t="n"/>
      <c r="AW144" s="2444" t="n"/>
      <c r="AX144" s="2445" t="n"/>
      <c r="AY144" s="2446" t="n"/>
      <c r="AZ144" s="2447" t="n"/>
      <c r="BA144" s="2445" t="n"/>
      <c r="BB144" s="2439" t="n"/>
      <c r="BC144" s="2444" t="n"/>
      <c r="BD144" s="2445" t="n"/>
      <c r="BE144" s="2446" t="n"/>
      <c r="BF144" s="2447" t="n"/>
      <c r="BG144" s="2445" t="n"/>
      <c r="BH144" s="2439" t="n"/>
      <c r="BI144" s="2444" t="inlineStr">
        <is>
          <t>/34</t>
        </is>
      </c>
      <c r="BJ144" s="2445" t="inlineStr">
        <is>
          <t>/8</t>
        </is>
      </c>
      <c r="BK144" s="2446" t="n"/>
      <c r="BL144" s="2447" t="n"/>
      <c r="BM144" s="2445" t="n"/>
      <c r="BN144" s="2446" t="n"/>
      <c r="BO144" s="2438" t="n"/>
      <c r="BP144" s="2311" t="n"/>
      <c r="BQ144" s="2523" t="n"/>
      <c r="BR144" s="2311" t="n"/>
      <c r="BS144" s="2524">
        <f>(AE144-U144)*0.22</f>
        <v/>
      </c>
      <c r="BT144" s="2" t="n"/>
      <c r="BU144" s="2" t="n"/>
    </row>
    <row r="145">
      <c r="A145" s="2575" t="inlineStr">
        <is>
          <t>2.14</t>
        </is>
      </c>
      <c r="B145" s="2302" t="n"/>
      <c r="C145" s="2670" t="inlineStr">
        <is>
          <t>Дополнительные виды обучения</t>
        </is>
      </c>
      <c r="D145" s="2665" t="n"/>
      <c r="E145" s="2665" t="n"/>
      <c r="F145" s="2665" t="n"/>
      <c r="G145" s="2665" t="n"/>
      <c r="H145" s="2665" t="n"/>
      <c r="I145" s="2665" t="n"/>
      <c r="J145" s="2665" t="n"/>
      <c r="K145" s="2665" t="n"/>
      <c r="L145" s="2665" t="n"/>
      <c r="M145" s="2665" t="n"/>
      <c r="N145" s="2665" t="n"/>
      <c r="O145" s="2665" t="n"/>
      <c r="P145" s="2665" t="n"/>
      <c r="Q145" s="2665" t="n"/>
      <c r="R145" s="2665" t="n"/>
      <c r="S145" s="2311" t="n"/>
      <c r="T145" s="2548" t="n"/>
      <c r="U145" s="2549" t="n"/>
      <c r="V145" s="2550" t="n"/>
      <c r="W145" s="2550" t="n"/>
      <c r="X145" s="2551" t="n"/>
      <c r="Y145" s="2577" t="n"/>
      <c r="Z145" s="2302" t="n"/>
      <c r="AA145" s="2560" t="n"/>
      <c r="AB145" s="2311" t="n"/>
      <c r="AC145" s="2577" t="n"/>
      <c r="AD145" s="2302" t="n"/>
      <c r="AE145" s="2578" t="n"/>
      <c r="AF145" s="2311" t="n"/>
      <c r="AG145" s="2671" t="n"/>
      <c r="AH145" s="2311" t="n"/>
      <c r="AI145" s="2559" t="n"/>
      <c r="AJ145" s="2302" t="n"/>
      <c r="AK145" s="2579" t="n"/>
      <c r="AL145" s="2316" t="n"/>
      <c r="AM145" s="2558" t="n"/>
      <c r="AN145" s="2316" t="n"/>
      <c r="AO145" s="2558" t="n"/>
      <c r="AP145" s="2316" t="n"/>
      <c r="AQ145" s="2580" t="n"/>
      <c r="AR145" s="2311" t="n"/>
      <c r="AS145" s="2552" t="n"/>
      <c r="AT145" s="2557" t="n"/>
      <c r="AU145" s="2558" t="n"/>
      <c r="AV145" s="2559" t="n"/>
      <c r="AW145" s="2557" t="n"/>
      <c r="AX145" s="2558" t="n"/>
      <c r="AY145" s="2560" t="n"/>
      <c r="AZ145" s="2561" t="n"/>
      <c r="BA145" s="2558" t="n"/>
      <c r="BB145" s="2559" t="n"/>
      <c r="BC145" s="2557" t="n"/>
      <c r="BD145" s="2558" t="n"/>
      <c r="BE145" s="2560" t="n"/>
      <c r="BF145" s="2561" t="n"/>
      <c r="BG145" s="2558" t="n"/>
      <c r="BH145" s="2559" t="n"/>
      <c r="BI145" s="2557" t="n"/>
      <c r="BJ145" s="2558" t="n"/>
      <c r="BK145" s="2560" t="n"/>
      <c r="BL145" s="2561" t="n"/>
      <c r="BM145" s="2558" t="n"/>
      <c r="BN145" s="2560" t="n"/>
      <c r="BO145" s="2671" t="n"/>
      <c r="BP145" s="2311" t="n"/>
      <c r="BQ145" s="2562" t="n"/>
      <c r="BR145" s="2311" t="n"/>
      <c r="BS145" s="2524">
        <f>(AE145-U145)*0.22</f>
        <v/>
      </c>
      <c r="BT145" s="2" t="n"/>
      <c r="BU145" s="2" t="n"/>
    </row>
    <row r="146">
      <c r="A146" s="2401" t="inlineStr">
        <is>
          <t>2.14.1</t>
        </is>
      </c>
      <c r="B146" s="2302" t="n"/>
      <c r="C146" s="2667" t="inlineStr">
        <is>
          <t>Безопасность жизнедеятельности человека*</t>
        </is>
      </c>
      <c r="D146" s="2665" t="n"/>
      <c r="E146" s="2665" t="n"/>
      <c r="F146" s="2665" t="n"/>
      <c r="G146" s="2665" t="n"/>
      <c r="H146" s="2665" t="n"/>
      <c r="I146" s="2665" t="n"/>
      <c r="J146" s="2665" t="n"/>
      <c r="K146" s="2665" t="n"/>
      <c r="L146" s="2665" t="n"/>
      <c r="M146" s="2665" t="n"/>
      <c r="N146" s="2665" t="n"/>
      <c r="O146" s="2665" t="n"/>
      <c r="P146" s="2665" t="n"/>
      <c r="Q146" s="2665" t="n"/>
      <c r="R146" s="2665" t="n"/>
      <c r="S146" s="2311" t="n"/>
      <c r="T146" s="2668" t="n"/>
      <c r="U146" s="2404" t="n"/>
      <c r="V146" s="2405" t="n"/>
      <c r="W146" s="2405" t="n"/>
      <c r="X146" s="2406" t="n"/>
      <c r="Y146" s="2407" t="n"/>
      <c r="Z146" s="2302" t="n"/>
      <c r="AA146" s="2406" t="inlineStr">
        <is>
          <t>/5</t>
        </is>
      </c>
      <c r="AB146" s="2311" t="n"/>
      <c r="AC146" s="2407" t="inlineStr">
        <is>
          <t>/108</t>
        </is>
      </c>
      <c r="AD146" s="2302" t="n"/>
      <c r="AE146" s="2408" t="inlineStr">
        <is>
          <t>/72</t>
        </is>
      </c>
      <c r="AF146" s="2311" t="n"/>
      <c r="AG146" s="2409" t="inlineStr">
        <is>
          <t>/108</t>
        </is>
      </c>
      <c r="AH146" s="2311" t="n"/>
      <c r="AI146" s="2410" t="inlineStr">
        <is>
          <t>/16</t>
        </is>
      </c>
      <c r="AJ146" s="2302" t="n"/>
      <c r="AK146" s="2411" t="inlineStr">
        <is>
          <t>/8</t>
        </is>
      </c>
      <c r="AL146" s="2316" t="n"/>
      <c r="AM146" s="2412" t="inlineStr">
        <is>
          <t>/4</t>
        </is>
      </c>
      <c r="AN146" s="2316" t="n"/>
      <c r="AO146" s="2412" t="inlineStr">
        <is>
          <t>/4</t>
        </is>
      </c>
      <c r="AP146" s="2316" t="n"/>
      <c r="AQ146" s="2413" t="n"/>
      <c r="AR146" s="2311" t="n"/>
      <c r="AS146" s="2414" t="n"/>
      <c r="AT146" s="2415" t="n"/>
      <c r="AU146" s="2416" t="n"/>
      <c r="AV146" s="2417" t="n"/>
      <c r="AW146" s="2415" t="n"/>
      <c r="AX146" s="2416" t="n"/>
      <c r="AY146" s="2418" t="n"/>
      <c r="AZ146" s="2419" t="n"/>
      <c r="BA146" s="2416" t="n"/>
      <c r="BB146" s="2417" t="n"/>
      <c r="BC146" s="2415" t="n"/>
      <c r="BD146" s="2416" t="inlineStr">
        <is>
          <t>/4</t>
        </is>
      </c>
      <c r="BE146" s="2418" t="n"/>
      <c r="BF146" s="2420" t="inlineStr">
        <is>
          <t>/108</t>
        </is>
      </c>
      <c r="BG146" s="2412" t="inlineStr">
        <is>
          <t>/12</t>
        </is>
      </c>
      <c r="BH146" s="2410" t="n"/>
      <c r="BI146" s="2421" t="n"/>
      <c r="BJ146" s="2412" t="n"/>
      <c r="BK146" s="2406" t="n"/>
      <c r="BL146" s="2420" t="n"/>
      <c r="BM146" s="2412" t="n"/>
      <c r="BN146" s="2406" t="n"/>
      <c r="BO146" s="2409" t="n"/>
      <c r="BP146" s="2311" t="n"/>
      <c r="BQ146" s="2422" t="inlineStr">
        <is>
          <t>БЖД</t>
        </is>
      </c>
      <c r="BR146" s="2311" t="n"/>
      <c r="BS146" s="685">
        <f>(AE146-U146)*0.22</f>
        <v/>
      </c>
      <c r="BT146" s="2" t="n"/>
      <c r="BU146" s="2" t="n"/>
    </row>
    <row r="147">
      <c r="A147" s="2517" t="inlineStr">
        <is>
          <t>2.14.2</t>
        </is>
      </c>
      <c r="B147" s="2302" t="n"/>
      <c r="C147" s="2664" t="inlineStr">
        <is>
          <t>Основы управления интеллектуальной собственностью</t>
        </is>
      </c>
      <c r="D147" s="2665" t="n"/>
      <c r="E147" s="2665" t="n"/>
      <c r="F147" s="2665" t="n"/>
      <c r="G147" s="2665" t="n"/>
      <c r="H147" s="2665" t="n"/>
      <c r="I147" s="2665" t="n"/>
      <c r="J147" s="2665" t="n"/>
      <c r="K147" s="2665" t="n"/>
      <c r="L147" s="2665" t="n"/>
      <c r="M147" s="2665" t="n"/>
      <c r="N147" s="2665" t="n"/>
      <c r="O147" s="2665" t="n"/>
      <c r="P147" s="2665" t="n"/>
      <c r="Q147" s="2665" t="n"/>
      <c r="R147" s="2665" t="n"/>
      <c r="S147" s="2311" t="n"/>
      <c r="T147" s="2669" t="n"/>
      <c r="U147" s="2518" t="n"/>
      <c r="V147" s="2462" t="n"/>
      <c r="W147" s="2462" t="n"/>
      <c r="X147" s="2446" t="n"/>
      <c r="Y147" s="2436" t="n"/>
      <c r="Z147" s="2302" t="n"/>
      <c r="AA147" s="2446" t="inlineStr">
        <is>
          <t>/6</t>
        </is>
      </c>
      <c r="AB147" s="2311" t="n"/>
      <c r="AC147" s="2436" t="inlineStr">
        <is>
          <t>/60</t>
        </is>
      </c>
      <c r="AD147" s="2302" t="n"/>
      <c r="AE147" s="2437" t="inlineStr">
        <is>
          <t>/34</t>
        </is>
      </c>
      <c r="AF147" s="2311" t="n"/>
      <c r="AG147" s="2438" t="inlineStr">
        <is>
          <t>/60</t>
        </is>
      </c>
      <c r="AH147" s="2311" t="n"/>
      <c r="AI147" s="2439" t="inlineStr">
        <is>
          <t>/8</t>
        </is>
      </c>
      <c r="AJ147" s="2302" t="n"/>
      <c r="AK147" s="2521" t="inlineStr">
        <is>
          <t>/4</t>
        </is>
      </c>
      <c r="AL147" s="2316" t="n"/>
      <c r="AM147" s="2445" t="n"/>
      <c r="AN147" s="2316" t="n"/>
      <c r="AO147" s="2445" t="inlineStr">
        <is>
          <t>/4</t>
        </is>
      </c>
      <c r="AP147" s="2316" t="n"/>
      <c r="AQ147" s="2522" t="n"/>
      <c r="AR147" s="2311" t="n"/>
      <c r="AS147" s="2436" t="n"/>
      <c r="AT147" s="2444" t="n"/>
      <c r="AU147" s="2445" t="n"/>
      <c r="AV147" s="2439" t="n"/>
      <c r="AW147" s="2444" t="n"/>
      <c r="AX147" s="2445" t="n"/>
      <c r="AY147" s="2446" t="n"/>
      <c r="AZ147" s="2447" t="n"/>
      <c r="BA147" s="2445" t="n"/>
      <c r="BB147" s="2439" t="n"/>
      <c r="BC147" s="2444" t="n"/>
      <c r="BD147" s="2445" t="n"/>
      <c r="BE147" s="2446" t="n"/>
      <c r="BF147" s="2447" t="n"/>
      <c r="BG147" s="2445" t="inlineStr">
        <is>
          <t>/2</t>
        </is>
      </c>
      <c r="BH147" s="2439" t="n"/>
      <c r="BI147" s="2444" t="inlineStr">
        <is>
          <t>/60</t>
        </is>
      </c>
      <c r="BJ147" s="2445" t="inlineStr">
        <is>
          <t>/6</t>
        </is>
      </c>
      <c r="BK147" s="2446" t="n"/>
      <c r="BL147" s="2447" t="n"/>
      <c r="BM147" s="2445" t="n"/>
      <c r="BN147" s="2446" t="n"/>
      <c r="BO147" s="2438" t="n"/>
      <c r="BP147" s="2311" t="n"/>
      <c r="BQ147" s="2523" t="n"/>
      <c r="BR147" s="2311" t="n"/>
      <c r="BS147" s="2524">
        <f>(AE147-U147)*0.22</f>
        <v/>
      </c>
      <c r="BT147" s="2" t="n"/>
      <c r="BU147" s="2" t="n"/>
    </row>
    <row r="148">
      <c r="A148" s="2672" t="inlineStr">
        <is>
          <t>2.14.3</t>
        </is>
      </c>
      <c r="B148" s="2465" t="n"/>
      <c r="C148" s="2673" t="inlineStr">
        <is>
          <t>Обзорные лекции по специальности</t>
        </is>
      </c>
      <c r="D148" s="2674" t="n"/>
      <c r="E148" s="2674" t="n"/>
      <c r="F148" s="2674" t="n"/>
      <c r="G148" s="2674" t="n"/>
      <c r="H148" s="2674" t="n"/>
      <c r="I148" s="2674" t="n"/>
      <c r="J148" s="2674" t="n"/>
      <c r="K148" s="2674" t="n"/>
      <c r="L148" s="2674" t="n"/>
      <c r="M148" s="2674" t="n"/>
      <c r="N148" s="2674" t="n"/>
      <c r="O148" s="2674" t="n"/>
      <c r="P148" s="2674" t="n"/>
      <c r="Q148" s="2674" t="n"/>
      <c r="R148" s="2674" t="n"/>
      <c r="S148" s="2472" t="n"/>
      <c r="T148" s="2675" t="n"/>
      <c r="U148" s="2467" t="n"/>
      <c r="V148" s="2468" t="n"/>
      <c r="W148" s="2468" t="n"/>
      <c r="X148" s="2470" t="n"/>
      <c r="Y148" s="2471" t="n"/>
      <c r="Z148" s="2465" t="n"/>
      <c r="AA148" s="2470" t="n"/>
      <c r="AB148" s="2472" t="n"/>
      <c r="AC148" s="2471" t="inlineStr">
        <is>
          <t>/16</t>
        </is>
      </c>
      <c r="AD148" s="2465" t="n"/>
      <c r="AE148" s="2473" t="inlineStr">
        <is>
          <t>/16</t>
        </is>
      </c>
      <c r="AF148" s="2472" t="n"/>
      <c r="AG148" s="2676" t="inlineStr">
        <is>
          <t>/16</t>
        </is>
      </c>
      <c r="AH148" s="2472" t="n"/>
      <c r="AI148" s="2479" t="inlineStr">
        <is>
          <t>/16</t>
        </is>
      </c>
      <c r="AJ148" s="2465" t="n"/>
      <c r="AK148" s="2474" t="inlineStr">
        <is>
          <t>/16</t>
        </is>
      </c>
      <c r="AL148" s="2475" t="n"/>
      <c r="AM148" s="2476" t="n"/>
      <c r="AN148" s="2475" t="n"/>
      <c r="AO148" s="2476" t="n"/>
      <c r="AP148" s="2475" t="n"/>
      <c r="AQ148" s="2477" t="n"/>
      <c r="AR148" s="2472" t="n"/>
      <c r="AS148" s="2471" t="n"/>
      <c r="AT148" s="2478" t="n"/>
      <c r="AU148" s="2476" t="n"/>
      <c r="AV148" s="2479" t="n"/>
      <c r="AW148" s="2478" t="n"/>
      <c r="AX148" s="2476" t="n"/>
      <c r="AY148" s="2470" t="n"/>
      <c r="AZ148" s="2480" t="n"/>
      <c r="BA148" s="2476" t="n"/>
      <c r="BB148" s="2479" t="n"/>
      <c r="BC148" s="2478" t="n"/>
      <c r="BD148" s="2476" t="n"/>
      <c r="BE148" s="2470" t="n"/>
      <c r="BF148" s="2480" t="n"/>
      <c r="BG148" s="2476" t="n"/>
      <c r="BH148" s="2479" t="n"/>
      <c r="BI148" s="2478" t="n"/>
      <c r="BJ148" s="2476" t="n"/>
      <c r="BK148" s="2470" t="n"/>
      <c r="BL148" s="2480" t="inlineStr">
        <is>
          <t>/16</t>
        </is>
      </c>
      <c r="BM148" s="2476" t="inlineStr">
        <is>
          <t>/16</t>
        </is>
      </c>
      <c r="BN148" s="2470" t="n"/>
      <c r="BO148" s="2676" t="n"/>
      <c r="BP148" s="2472" t="n"/>
      <c r="BQ148" s="2677" t="n"/>
      <c r="BR148" s="2472" t="n"/>
      <c r="BS148" s="2524">
        <f>(AE148-U148)*0.22</f>
        <v/>
      </c>
      <c r="BT148" s="2" t="n"/>
      <c r="BU148" s="2" t="n"/>
    </row>
    <row r="149">
      <c r="A149" s="2678" t="n"/>
      <c r="B149" s="2679" t="n"/>
      <c r="C149" s="531" t="n"/>
      <c r="D149" s="531" t="n"/>
      <c r="E149" s="531" t="n"/>
      <c r="F149" s="531" t="n"/>
      <c r="G149" s="531" t="n"/>
      <c r="H149" s="531" t="n"/>
      <c r="I149" s="531" t="n"/>
      <c r="J149" s="531" t="n"/>
      <c r="K149" s="531" t="n"/>
      <c r="L149" s="531" t="n"/>
      <c r="M149" s="531" t="n"/>
      <c r="N149" s="531" t="n"/>
      <c r="O149" s="531" t="n"/>
      <c r="P149" s="531" t="n"/>
      <c r="Q149" s="531" t="n"/>
      <c r="R149" s="531" t="n"/>
      <c r="S149" s="531" t="n"/>
      <c r="T149" s="531" t="n"/>
      <c r="U149" s="2680" t="n"/>
      <c r="V149" s="2680" t="n"/>
      <c r="W149" s="2680" t="n"/>
      <c r="X149" s="2680" t="n"/>
      <c r="Y149" s="2680" t="n"/>
      <c r="Z149" s="2680" t="n"/>
      <c r="AA149" s="2680" t="n"/>
      <c r="AB149" s="2680" t="n"/>
      <c r="AC149" s="2680" t="n"/>
      <c r="AD149" s="2680" t="n"/>
      <c r="AE149" s="2680" t="n"/>
      <c r="AF149" s="2680" t="n"/>
      <c r="AG149" s="2680" t="n"/>
      <c r="AH149" s="2680" t="n"/>
      <c r="AI149" s="2680" t="n"/>
      <c r="AJ149" s="2680" t="n"/>
      <c r="AK149" s="2680" t="n"/>
      <c r="AL149" s="2680" t="n"/>
      <c r="AM149" s="2680" t="n"/>
      <c r="AN149" s="2680" t="n"/>
      <c r="AO149" s="2680" t="n"/>
      <c r="AP149" s="2680" t="n"/>
      <c r="AQ149" s="2680" t="n"/>
      <c r="AR149" s="2680" t="n"/>
      <c r="AS149" s="468" t="n"/>
      <c r="AT149" s="468" t="n"/>
      <c r="AU149" s="468" t="n"/>
      <c r="AV149" s="468" t="n"/>
      <c r="AW149" s="468" t="n"/>
      <c r="AX149" s="468" t="n"/>
      <c r="AY149" s="468" t="n"/>
      <c r="AZ149" s="468" t="n"/>
      <c r="BA149" s="468" t="n"/>
      <c r="BB149" s="468" t="n"/>
      <c r="BC149" s="468" t="n"/>
      <c r="BD149" s="468" t="n"/>
      <c r="BE149" s="468" t="n"/>
      <c r="BF149" s="468" t="n"/>
      <c r="BG149" s="468" t="n"/>
      <c r="BH149" s="468" t="n"/>
      <c r="BI149" s="468" t="n"/>
      <c r="BJ149" s="468" t="n"/>
      <c r="BK149" s="468" t="n"/>
      <c r="BL149" s="468" t="n"/>
      <c r="BM149" s="468" t="n"/>
      <c r="BN149" s="468" t="n"/>
      <c r="BO149" s="2680" t="n"/>
      <c r="BP149" s="2680" t="n"/>
      <c r="BQ149" s="2680" t="n"/>
      <c r="BR149" s="2680" t="n"/>
      <c r="BS149" s="2" t="n"/>
      <c r="BT149" s="2" t="n"/>
      <c r="BU149" s="2" t="n"/>
    </row>
    <row r="150">
      <c r="A150" s="2681" t="inlineStr">
        <is>
          <t>Количество часов учебных занятий</t>
        </is>
      </c>
      <c r="B150" s="2283" t="n"/>
      <c r="C150" s="2283" t="n"/>
      <c r="D150" s="2283" t="n"/>
      <c r="E150" s="2283" t="n"/>
      <c r="F150" s="2283" t="n"/>
      <c r="G150" s="2283" t="n"/>
      <c r="H150" s="2283" t="n"/>
      <c r="I150" s="2283" t="n"/>
      <c r="J150" s="2283" t="n"/>
      <c r="K150" s="2283" t="n"/>
      <c r="L150" s="2283" t="n"/>
      <c r="M150" s="2283" t="n"/>
      <c r="N150" s="2283" t="n"/>
      <c r="O150" s="2283" t="n"/>
      <c r="P150" s="2283" t="n"/>
      <c r="Q150" s="2283" t="n"/>
      <c r="R150" s="2283" t="n"/>
      <c r="S150" s="2284" t="n"/>
      <c r="T150" s="2682" t="n"/>
      <c r="U150" s="2683">
        <f>U49+U79</f>
        <v/>
      </c>
      <c r="V150" s="2684" t="n"/>
      <c r="W150" s="2684">
        <f>W49+W79</f>
        <v/>
      </c>
      <c r="X150" s="2685">
        <f>X49+X79</f>
        <v/>
      </c>
      <c r="Y150" s="2686" t="n"/>
      <c r="Z150" s="2290" t="n"/>
      <c r="AA150" s="2687" t="n"/>
      <c r="AB150" s="2284" t="n"/>
      <c r="AC150" s="2683">
        <f>AC49+AC79</f>
        <v/>
      </c>
      <c r="AD150" s="2283" t="n"/>
      <c r="AE150" s="2688">
        <f>AE49+AE79</f>
        <v/>
      </c>
      <c r="AF150" s="2284" t="n"/>
      <c r="AG150" s="2689">
        <f>AG49+AG79</f>
        <v/>
      </c>
      <c r="AH150" s="2284" t="n"/>
      <c r="AI150" s="2690">
        <f>AI49+AI79</f>
        <v/>
      </c>
      <c r="AJ150" s="2290" t="n"/>
      <c r="AK150" s="2691">
        <f>AK49+AK79</f>
        <v/>
      </c>
      <c r="AL150" s="2283" t="n"/>
      <c r="AM150" s="2692">
        <f>AM49+AM79</f>
        <v/>
      </c>
      <c r="AN150" s="2283" t="n"/>
      <c r="AO150" s="2693">
        <f>AO49+AO79</f>
        <v/>
      </c>
      <c r="AP150" s="2295" t="n"/>
      <c r="AQ150" s="2690">
        <f>AQ49+AQ79</f>
        <v/>
      </c>
      <c r="AR150" s="2290" t="n"/>
      <c r="AS150" s="2683">
        <f>AS49+AS79</f>
        <v/>
      </c>
      <c r="AT150" s="2694">
        <f>AT49+AT79</f>
        <v/>
      </c>
      <c r="AU150" s="2691">
        <f>AU49+AU79</f>
        <v/>
      </c>
      <c r="AV150" s="2692">
        <f>AV49+AV79</f>
        <v/>
      </c>
      <c r="AW150" s="2694">
        <f>AW49+AW79</f>
        <v/>
      </c>
      <c r="AX150" s="2693">
        <f>AX49+AX79</f>
        <v/>
      </c>
      <c r="AY150" s="2690">
        <f>AY49+AY79</f>
        <v/>
      </c>
      <c r="AZ150" s="2695">
        <f>AZ49+AZ79</f>
        <v/>
      </c>
      <c r="BA150" s="2696">
        <f>BA49+BA79</f>
        <v/>
      </c>
      <c r="BB150" s="2697">
        <f>BB49+BB79</f>
        <v/>
      </c>
      <c r="BC150" s="2698">
        <f>BC49+BC79</f>
        <v/>
      </c>
      <c r="BD150" s="2699">
        <f>BD49+BD79</f>
        <v/>
      </c>
      <c r="BE150" s="2700">
        <f>BE49+BE79</f>
        <v/>
      </c>
      <c r="BF150" s="2701">
        <f>BF49+BF79</f>
        <v/>
      </c>
      <c r="BG150" s="2702">
        <f>BG49+BG79</f>
        <v/>
      </c>
      <c r="BH150" s="2702">
        <f>BH49+BH79</f>
        <v/>
      </c>
      <c r="BI150" s="2703">
        <f>BI49+BI79</f>
        <v/>
      </c>
      <c r="BJ150" s="2692">
        <f>BJ49+BJ79</f>
        <v/>
      </c>
      <c r="BK150" s="2704">
        <f>BK49+BK79</f>
        <v/>
      </c>
      <c r="BL150" s="2705">
        <f>BL49+BL79</f>
        <v/>
      </c>
      <c r="BM150" s="2693">
        <f>BM49+BM79</f>
        <v/>
      </c>
      <c r="BN150" s="2690">
        <f>BN49+BN79</f>
        <v/>
      </c>
      <c r="BO150" s="2689">
        <f>BO49+BO79</f>
        <v/>
      </c>
      <c r="BP150" s="2284" t="n"/>
      <c r="BQ150" s="2706" t="n"/>
      <c r="BR150" s="2284" t="n"/>
      <c r="BS150" s="2">
        <f>(AE150-U150)*0.22</f>
        <v/>
      </c>
      <c r="BT150" s="2" t="n"/>
      <c r="BU150" s="2" t="n"/>
    </row>
    <row r="151">
      <c r="A151" s="2707" t="inlineStr">
        <is>
          <t>Количество часов учебных занятий в неделю</t>
        </is>
      </c>
      <c r="B151" s="2665" t="n"/>
      <c r="C151" s="2665" t="n"/>
      <c r="D151" s="2665" t="n"/>
      <c r="E151" s="2665" t="n"/>
      <c r="F151" s="2665" t="n"/>
      <c r="G151" s="2665" t="n"/>
      <c r="H151" s="2665" t="n"/>
      <c r="I151" s="2665" t="n"/>
      <c r="J151" s="2665" t="n"/>
      <c r="K151" s="2665" t="n"/>
      <c r="L151" s="2665" t="n"/>
      <c r="M151" s="2665" t="n"/>
      <c r="N151" s="2665" t="n"/>
      <c r="O151" s="2665" t="n"/>
      <c r="P151" s="2665" t="n"/>
      <c r="Q151" s="2665" t="n"/>
      <c r="R151" s="2665" t="n"/>
      <c r="S151" s="2311" t="n"/>
      <c r="T151" s="2708" t="n"/>
      <c r="U151" s="2709" t="n"/>
      <c r="V151" s="2710" t="n"/>
      <c r="W151" s="2710" t="n"/>
      <c r="X151" s="2711" t="n"/>
      <c r="Y151" s="2712" t="n"/>
      <c r="Z151" s="2302" t="n"/>
      <c r="AA151" s="2713" t="n"/>
      <c r="AB151" s="2311" t="n"/>
      <c r="AC151" s="2714">
        <f>AG150+W150</f>
        <v/>
      </c>
      <c r="AD151" s="2302" t="n"/>
      <c r="AE151" s="2715">
        <f>AG151</f>
        <v/>
      </c>
      <c r="AF151" s="2311" t="n"/>
      <c r="AG151" s="2716">
        <f>AT150+AW150+AZ150+BC150+BF150+BI150+BL150+W150</f>
        <v/>
      </c>
      <c r="AH151" s="2311" t="n"/>
      <c r="AI151" s="2717">
        <f>AS150+AU150+AX150+BA150+BD150+BG150+BJ150+BM150</f>
        <v/>
      </c>
      <c r="AJ151" s="2302" t="n"/>
      <c r="AK151" s="2718">
        <f>AK150+AM150+AO150+AQ150</f>
        <v/>
      </c>
      <c r="AL151" s="2316" t="n"/>
      <c r="AM151" s="2719" t="n"/>
      <c r="AN151" s="2316" t="n"/>
      <c r="AO151" s="2719" t="n"/>
      <c r="AP151" s="2316" t="n"/>
      <c r="AQ151" s="2720" t="n"/>
      <c r="AR151" s="2311" t="n"/>
      <c r="AS151" s="2721" t="n"/>
      <c r="AT151" s="2722" t="n"/>
      <c r="AU151" s="2719">
        <f>AU150/AT47</f>
        <v/>
      </c>
      <c r="AV151" s="2723" t="n"/>
      <c r="AW151" s="2722" t="n"/>
      <c r="AX151" s="2719">
        <f>AX150/AW47</f>
        <v/>
      </c>
      <c r="AY151" s="2711" t="n"/>
      <c r="AZ151" s="2724" t="n"/>
      <c r="BA151" s="2719">
        <f>BA150/AZ47</f>
        <v/>
      </c>
      <c r="BB151" s="2723" t="n"/>
      <c r="BC151" s="2722" t="n"/>
      <c r="BD151" s="2719">
        <f>BD150/BC47</f>
        <v/>
      </c>
      <c r="BE151" s="2711" t="n"/>
      <c r="BF151" s="2724" t="n"/>
      <c r="BG151" s="2719">
        <f>BG150/BF47</f>
        <v/>
      </c>
      <c r="BH151" s="2723" t="n"/>
      <c r="BI151" s="2722" t="n"/>
      <c r="BJ151" s="2719">
        <f>BJ150/BI47</f>
        <v/>
      </c>
      <c r="BK151" s="2711" t="n"/>
      <c r="BL151" s="2724" t="n"/>
      <c r="BM151" s="2719">
        <f>BM150/BL47</f>
        <v/>
      </c>
      <c r="BN151" s="2711" t="n"/>
      <c r="BO151" s="2716">
        <f>BO150+X160+AU160+AU161+AU162+BC160</f>
        <v/>
      </c>
      <c r="BP151" s="2311" t="n"/>
      <c r="BQ151" s="2725" t="n"/>
      <c r="BR151" s="2311" t="n"/>
      <c r="BS151" s="2">
        <f>(AE151-U151)*0.22</f>
        <v/>
      </c>
      <c r="BT151" s="2" t="n"/>
      <c r="BU151" s="2" t="n"/>
    </row>
    <row r="152">
      <c r="A152" s="2707" t="inlineStr">
        <is>
          <t>Количество курсовых проектов</t>
        </is>
      </c>
      <c r="B152" s="2665" t="n"/>
      <c r="C152" s="2665" t="n"/>
      <c r="D152" s="2665" t="n"/>
      <c r="E152" s="2665" t="n"/>
      <c r="F152" s="2665" t="n"/>
      <c r="G152" s="2665" t="n"/>
      <c r="H152" s="2665" t="n"/>
      <c r="I152" s="2665" t="n"/>
      <c r="J152" s="2665" t="n"/>
      <c r="K152" s="2665" t="n"/>
      <c r="L152" s="2665" t="n"/>
      <c r="M152" s="2665" t="n"/>
      <c r="N152" s="2665" t="n"/>
      <c r="O152" s="2665" t="n"/>
      <c r="P152" s="2665" t="n"/>
      <c r="Q152" s="2665" t="n"/>
      <c r="R152" s="2665" t="n"/>
      <c r="S152" s="2311" t="n"/>
      <c r="T152" s="2726" t="n"/>
      <c r="U152" s="2727" t="n"/>
      <c r="V152" s="2728" t="n"/>
      <c r="W152" s="2728" t="n"/>
      <c r="X152" s="2729" t="n"/>
      <c r="Y152" s="2721">
        <f>AT152+AW152+AZ152+BC152+BF152+BI152+BL152</f>
        <v/>
      </c>
      <c r="Z152" s="2302" t="n"/>
      <c r="AA152" s="2711" t="n">
        <v>0</v>
      </c>
      <c r="AB152" s="2311" t="n"/>
      <c r="AC152" s="2721" t="n"/>
      <c r="AD152" s="2302" t="n"/>
      <c r="AE152" s="2730" t="n"/>
      <c r="AF152" s="2311" t="n"/>
      <c r="AG152" s="2731" t="n"/>
      <c r="AH152" s="2311" t="n"/>
      <c r="AI152" s="2717">
        <f>AK150+AM150+AO150+AQ150</f>
        <v/>
      </c>
      <c r="AJ152" s="2302" t="n"/>
      <c r="AK152" s="2732" t="n"/>
      <c r="AL152" s="2316" t="n"/>
      <c r="AM152" s="2719" t="n"/>
      <c r="AN152" s="2316" t="n"/>
      <c r="AO152" s="2719" t="n"/>
      <c r="AP152" s="2316" t="n"/>
      <c r="AQ152" s="2720" t="n"/>
      <c r="AR152" s="2311" t="n"/>
      <c r="AS152" s="2733" t="n"/>
      <c r="AT152" s="2710">
        <f>COUNTIF(AT50:AT133,40)+COUNTIF(AT50:AT133,60)</f>
        <v/>
      </c>
      <c r="AU152" s="2665" t="n"/>
      <c r="AV152" s="2302" t="n"/>
      <c r="AW152" s="2730">
        <f>COUNTIF(AW50:AW133,40)+COUNTIF(AW50:AW133,60)</f>
        <v/>
      </c>
      <c r="AX152" s="2665" t="n"/>
      <c r="AY152" s="2311" t="n"/>
      <c r="AZ152" s="2710">
        <f>COUNTIF(AZ50:AZ133,40)+COUNTIF(AZ50:AZ133,60)</f>
        <v/>
      </c>
      <c r="BA152" s="2665" t="n"/>
      <c r="BB152" s="2302" t="n"/>
      <c r="BC152" s="2730">
        <f>COUNTIF(BC50:BC133,40)+COUNTIF(BC50:BC133,60)</f>
        <v/>
      </c>
      <c r="BD152" s="2665" t="n"/>
      <c r="BE152" s="2311" t="n"/>
      <c r="BF152" s="2710">
        <f>COUNTIF(BF50:BF133,40)+COUNTIF(BF50:BF133,60)</f>
        <v/>
      </c>
      <c r="BG152" s="2665" t="n"/>
      <c r="BH152" s="2302" t="n"/>
      <c r="BI152" s="2730">
        <f>COUNTIF(BI50:BI133,40)+COUNTIF(BI50:BI133,60)</f>
        <v/>
      </c>
      <c r="BJ152" s="2665" t="n"/>
      <c r="BK152" s="2311" t="n"/>
      <c r="BL152" s="2710">
        <f>COUNTIF(BL50:BL133,40)+COUNTIF(BL50:BL133,60)</f>
        <v/>
      </c>
      <c r="BM152" s="2665" t="n"/>
      <c r="BN152" s="2302" t="n"/>
      <c r="BO152" s="2731" t="n"/>
      <c r="BP152" s="2311" t="n"/>
      <c r="BQ152" s="2725" t="n"/>
      <c r="BR152" s="2311" t="n"/>
      <c r="BS152" s="2">
        <f>(AE152-U152)*0.22</f>
        <v/>
      </c>
      <c r="BT152" s="2" t="n"/>
      <c r="BU152" s="2" t="n"/>
    </row>
    <row r="153">
      <c r="A153" s="2734" t="inlineStr">
        <is>
          <t>Количество курсовых работ</t>
        </is>
      </c>
      <c r="B153" s="2304" t="n"/>
      <c r="C153" s="2304" t="n"/>
      <c r="D153" s="2304" t="n"/>
      <c r="E153" s="2304" t="n"/>
      <c r="F153" s="2304" t="n"/>
      <c r="G153" s="2304" t="n"/>
      <c r="H153" s="2304" t="n"/>
      <c r="I153" s="2304" t="n"/>
      <c r="J153" s="2304" t="n"/>
      <c r="K153" s="2304" t="n"/>
      <c r="L153" s="2304" t="n"/>
      <c r="M153" s="2304" t="n"/>
      <c r="N153" s="2304" t="n"/>
      <c r="O153" s="2304" t="n"/>
      <c r="P153" s="2304" t="n"/>
      <c r="Q153" s="2304" t="n"/>
      <c r="R153" s="2304" t="n"/>
      <c r="S153" s="2305" t="n"/>
      <c r="T153" s="2726" t="n"/>
      <c r="U153" s="2727" t="n"/>
      <c r="V153" s="2728" t="n"/>
      <c r="W153" s="2728" t="n"/>
      <c r="X153" s="2729" t="n"/>
      <c r="Y153" s="2735">
        <f>AT153+AW153+AZ153+BC153+BF153+BI153+BL153</f>
        <v/>
      </c>
      <c r="Z153" s="2302" t="n"/>
      <c r="AA153" s="2736" t="n">
        <v>9</v>
      </c>
      <c r="AB153" s="2305" t="n"/>
      <c r="AC153" s="2733">
        <f>SUM(AT153:BN153)</f>
        <v/>
      </c>
      <c r="AD153" s="2329" t="n"/>
      <c r="AE153" s="2737" t="n"/>
      <c r="AF153" s="2305" t="n"/>
      <c r="AG153" s="2738" t="n"/>
      <c r="AH153" s="2305" t="n"/>
      <c r="AI153" s="2739">
        <f>AE150*0.22</f>
        <v/>
      </c>
      <c r="AJ153" s="2329" t="n"/>
      <c r="AK153" s="2740" t="n"/>
      <c r="AL153" s="2335" t="n"/>
      <c r="AM153" s="2741" t="n"/>
      <c r="AN153" s="2335" t="n"/>
      <c r="AO153" s="2741" t="n"/>
      <c r="AP153" s="2335" t="n"/>
      <c r="AQ153" s="2742" t="n"/>
      <c r="AR153" s="2305" t="n"/>
      <c r="AS153" s="2733" t="n"/>
      <c r="AT153" s="2710">
        <f>COUNTIF(AT50:AT133,30)</f>
        <v/>
      </c>
      <c r="AU153" s="2665" t="n"/>
      <c r="AV153" s="2302" t="n"/>
      <c r="AW153" s="2730">
        <f>COUNTIF(AW50:AW133,30)</f>
        <v/>
      </c>
      <c r="AX153" s="2665" t="n"/>
      <c r="AY153" s="2311" t="n"/>
      <c r="AZ153" s="2710">
        <f>COUNTIF(AZ50:AZ133,30)</f>
        <v/>
      </c>
      <c r="BA153" s="2665" t="n"/>
      <c r="BB153" s="2302" t="n"/>
      <c r="BC153" s="2730">
        <f>COUNTIF(BC50:BC133,30)</f>
        <v/>
      </c>
      <c r="BD153" s="2665" t="n"/>
      <c r="BE153" s="2311" t="n"/>
      <c r="BF153" s="2710">
        <f>COUNTIF(BF50:BF133,30)</f>
        <v/>
      </c>
      <c r="BG153" s="2665" t="n"/>
      <c r="BH153" s="2302" t="n"/>
      <c r="BI153" s="2730">
        <f>COUNTIF(BI50:BI133,30)</f>
        <v/>
      </c>
      <c r="BJ153" s="2665" t="n"/>
      <c r="BK153" s="2311" t="n"/>
      <c r="BL153" s="2710">
        <f>COUNTIF(BL50:BL133,30)</f>
        <v/>
      </c>
      <c r="BM153" s="2665" t="n"/>
      <c r="BN153" s="2302" t="n"/>
      <c r="BO153" s="2738" t="n"/>
      <c r="BP153" s="2305" t="n"/>
      <c r="BQ153" s="2743" t="n"/>
      <c r="BR153" s="2305" t="n"/>
      <c r="BS153" s="2">
        <f>(AE153-U153)*0.22</f>
        <v/>
      </c>
      <c r="BT153" s="2" t="n"/>
      <c r="BU153" s="2" t="n"/>
    </row>
    <row r="154">
      <c r="A154" s="2707" t="inlineStr">
        <is>
          <t>Количество экзаменов</t>
        </is>
      </c>
      <c r="B154" s="2665" t="n"/>
      <c r="C154" s="2665" t="n"/>
      <c r="D154" s="2665" t="n"/>
      <c r="E154" s="2665" t="n"/>
      <c r="F154" s="2665" t="n"/>
      <c r="G154" s="2665" t="n"/>
      <c r="H154" s="2665" t="n"/>
      <c r="I154" s="2665" t="n"/>
      <c r="J154" s="2665" t="n"/>
      <c r="K154" s="2665" t="n"/>
      <c r="L154" s="2665" t="n"/>
      <c r="M154" s="2665" t="n"/>
      <c r="N154" s="2665" t="n"/>
      <c r="O154" s="2665" t="n"/>
      <c r="P154" s="2665" t="n"/>
      <c r="Q154" s="2665" t="n"/>
      <c r="R154" s="2665" t="n"/>
      <c r="S154" s="2311" t="n"/>
      <c r="T154" s="2708" t="n"/>
      <c r="U154" s="2709" t="n"/>
      <c r="V154" s="2710" t="n"/>
      <c r="W154" s="2710" t="n"/>
      <c r="X154" s="2711" t="n"/>
      <c r="Y154" s="2735">
        <f>AT154+AW154+AZ154+BC154+BF154+BI154+BL154</f>
        <v/>
      </c>
      <c r="Z154" s="2302" t="n"/>
      <c r="AA154" s="2744" t="n">
        <v>32</v>
      </c>
      <c r="AB154" s="2311" t="n"/>
      <c r="AC154" s="2721">
        <f>SUM(AT154:BN154)</f>
        <v/>
      </c>
      <c r="AD154" s="2302" t="n"/>
      <c r="AE154" s="2730" t="n"/>
      <c r="AF154" s="2311" t="n"/>
      <c r="AG154" s="2731" t="n"/>
      <c r="AH154" s="2311" t="n"/>
      <c r="AI154" s="2745">
        <f>(AE150-U150)*0.22</f>
        <v/>
      </c>
      <c r="AJ154" s="2302" t="n"/>
      <c r="AK154" s="2732" t="n"/>
      <c r="AL154" s="2316" t="n"/>
      <c r="AM154" s="2719" t="n"/>
      <c r="AN154" s="2316" t="n"/>
      <c r="AO154" s="2719" t="n"/>
      <c r="AP154" s="2316" t="n"/>
      <c r="AQ154" s="2720" t="n"/>
      <c r="AR154" s="2311" t="n"/>
      <c r="AS154" s="2721" t="n"/>
      <c r="AT154" s="2710">
        <f>COUNTIF(Y50:Z133,1)</f>
        <v/>
      </c>
      <c r="AU154" s="2665" t="n"/>
      <c r="AV154" s="2302" t="n"/>
      <c r="AW154" s="2730">
        <f>COUNTIF(Y50:Z133,2)</f>
        <v/>
      </c>
      <c r="AX154" s="2665" t="n"/>
      <c r="AY154" s="2311" t="n"/>
      <c r="AZ154" s="2710">
        <f>COUNTIF(Y50:Z133,3)</f>
        <v/>
      </c>
      <c r="BA154" s="2665" t="n"/>
      <c r="BB154" s="2302" t="n"/>
      <c r="BC154" s="2730">
        <f>COUNTIF(Y50:Z133,4)</f>
        <v/>
      </c>
      <c r="BD154" s="2665" t="n"/>
      <c r="BE154" s="2311" t="n"/>
      <c r="BF154" s="2710">
        <f>COUNTIF(Y50:Z133,5)</f>
        <v/>
      </c>
      <c r="BG154" s="2665" t="n"/>
      <c r="BH154" s="2302" t="n"/>
      <c r="BI154" s="2730">
        <f>COUNTIF(Y50:Z133,6)</f>
        <v/>
      </c>
      <c r="BJ154" s="2665" t="n"/>
      <c r="BK154" s="2311" t="n"/>
      <c r="BL154" s="2710">
        <f>COUNTIF(Y50:Z133,7)</f>
        <v/>
      </c>
      <c r="BM154" s="2665" t="n"/>
      <c r="BN154" s="2302" t="n"/>
      <c r="BO154" s="2731" t="n"/>
      <c r="BP154" s="2311" t="n"/>
      <c r="BQ154" s="2725" t="n"/>
      <c r="BR154" s="2311" t="n"/>
      <c r="BS154" s="2">
        <f>(AE154-U154)*0.22</f>
        <v/>
      </c>
      <c r="BT154" s="2" t="n"/>
      <c r="BU154" s="2" t="n"/>
    </row>
    <row r="155">
      <c r="A155" s="2746" t="inlineStr">
        <is>
          <t>Количество зачетов</t>
        </is>
      </c>
      <c r="B155" s="2674" t="n"/>
      <c r="C155" s="2674" t="n"/>
      <c r="D155" s="2674" t="n"/>
      <c r="E155" s="2674" t="n"/>
      <c r="F155" s="2674" t="n"/>
      <c r="G155" s="2674" t="n"/>
      <c r="H155" s="2674" t="n"/>
      <c r="I155" s="2674" t="n"/>
      <c r="J155" s="2674" t="n"/>
      <c r="K155" s="2674" t="n"/>
      <c r="L155" s="2674" t="n"/>
      <c r="M155" s="2674" t="n"/>
      <c r="N155" s="2674" t="n"/>
      <c r="O155" s="2674" t="n"/>
      <c r="P155" s="2674" t="n"/>
      <c r="Q155" s="2674" t="n"/>
      <c r="R155" s="2674" t="n"/>
      <c r="S155" s="2472" t="n"/>
      <c r="T155" s="2747" t="n"/>
      <c r="U155" s="2748" t="n"/>
      <c r="V155" s="2749" t="n"/>
      <c r="W155" s="2749" t="n"/>
      <c r="X155" s="2750" t="n"/>
      <c r="Y155" s="2751">
        <f>AT155+AW155+AZ155+BC155+BF155+BI155+BL155</f>
        <v/>
      </c>
      <c r="Z155" s="2465" t="n"/>
      <c r="AA155" s="2752" t="n">
        <v>28</v>
      </c>
      <c r="AB155" s="2472" t="n"/>
      <c r="AC155" s="2753">
        <f>SUM(AT155:BN155)</f>
        <v/>
      </c>
      <c r="AD155" s="2465" t="n"/>
      <c r="AE155" s="2754" t="n"/>
      <c r="AF155" s="2472" t="n"/>
      <c r="AG155" s="2755" t="n"/>
      <c r="AH155" s="2472" t="n"/>
      <c r="AI155" s="2756" t="n"/>
      <c r="AJ155" s="2465" t="n"/>
      <c r="AK155" s="2757" t="n"/>
      <c r="AL155" s="2475" t="n"/>
      <c r="AM155" s="2758" t="n"/>
      <c r="AN155" s="2475" t="n"/>
      <c r="AO155" s="2758" t="n"/>
      <c r="AP155" s="2475" t="n"/>
      <c r="AQ155" s="2759" t="n"/>
      <c r="AR155" s="2472" t="n"/>
      <c r="AS155" s="2753" t="n"/>
      <c r="AT155" s="2749">
        <f>COUNTIF(AA50:AB133,1)</f>
        <v/>
      </c>
      <c r="AU155" s="2674" t="n"/>
      <c r="AV155" s="2465" t="n"/>
      <c r="AW155" s="2754">
        <f>COUNTIF(AA50:AB133,2)</f>
        <v/>
      </c>
      <c r="AX155" s="2674" t="n"/>
      <c r="AY155" s="2472" t="n"/>
      <c r="AZ155" s="2753">
        <f>COUNTIF(AA50:AB133,3)</f>
        <v/>
      </c>
      <c r="BA155" s="2674" t="n"/>
      <c r="BB155" s="2465" t="n"/>
      <c r="BC155" s="2754">
        <f>COUNTIF(AA50:AB133,4)</f>
        <v/>
      </c>
      <c r="BD155" s="2674" t="n"/>
      <c r="BE155" s="2472" t="n"/>
      <c r="BF155" s="2753">
        <f>COUNTIF(AA50:AB133,5)</f>
        <v/>
      </c>
      <c r="BG155" s="2674" t="n"/>
      <c r="BH155" s="2465" t="n"/>
      <c r="BI155" s="2754">
        <f>COUNTIF(AA50:AB133,6)</f>
        <v/>
      </c>
      <c r="BJ155" s="2674" t="n"/>
      <c r="BK155" s="2472" t="n"/>
      <c r="BL155" s="2755">
        <f>COUNTIF(AA50:AB133,7)</f>
        <v/>
      </c>
      <c r="BM155" s="2674" t="n"/>
      <c r="BN155" s="2472" t="n"/>
      <c r="BO155" s="2755" t="n"/>
      <c r="BP155" s="2472" t="n"/>
      <c r="BQ155" s="2760" t="n"/>
      <c r="BR155" s="2472" t="n"/>
      <c r="BS155" s="2">
        <f>(AE155-U155)*0.22</f>
        <v/>
      </c>
      <c r="BT155" s="2" t="n"/>
      <c r="BU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60" t="n"/>
      <c r="Z156" s="60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</row>
    <row r="157">
      <c r="A157" s="2761" t="inlineStr">
        <is>
          <t>IV. Учебные практики</t>
        </is>
      </c>
      <c r="B157" s="1410" t="n"/>
      <c r="C157" s="1410" t="n"/>
      <c r="D157" s="1410" t="n"/>
      <c r="E157" s="1410" t="n"/>
      <c r="F157" s="1410" t="n"/>
      <c r="G157" s="1410" t="n"/>
      <c r="H157" s="1410" t="n"/>
      <c r="I157" s="1410" t="n"/>
      <c r="J157" s="1410" t="n"/>
      <c r="K157" s="1410" t="n"/>
      <c r="L157" s="1410" t="n"/>
      <c r="M157" s="1410" t="n"/>
      <c r="N157" s="1410" t="n"/>
      <c r="O157" s="1410" t="n"/>
      <c r="P157" s="1410" t="n"/>
      <c r="Q157" s="1410" t="n"/>
      <c r="R157" s="1410" t="n"/>
      <c r="S157" s="1410" t="n"/>
      <c r="T157" s="1410" t="n"/>
      <c r="U157" s="1410" t="n"/>
      <c r="V157" s="1410" t="n"/>
      <c r="W157" s="1410" t="n"/>
      <c r="X157" s="1410" t="n"/>
      <c r="Y157" s="1414" t="n"/>
      <c r="Z157" s="2762" t="inlineStr">
        <is>
          <t>V. Производственные практики</t>
        </is>
      </c>
      <c r="AA157" s="1410" t="n"/>
      <c r="AB157" s="1410" t="n"/>
      <c r="AC157" s="1410" t="n"/>
      <c r="AD157" s="1410" t="n"/>
      <c r="AE157" s="1410" t="n"/>
      <c r="AF157" s="1410" t="n"/>
      <c r="AG157" s="1410" t="n"/>
      <c r="AH157" s="1410" t="n"/>
      <c r="AI157" s="1410" t="n"/>
      <c r="AJ157" s="1410" t="n"/>
      <c r="AK157" s="1410" t="n"/>
      <c r="AL157" s="1410" t="n"/>
      <c r="AM157" s="1410" t="n"/>
      <c r="AN157" s="1410" t="n"/>
      <c r="AO157" s="1410" t="n"/>
      <c r="AP157" s="1410" t="n"/>
      <c r="AQ157" s="1410" t="n"/>
      <c r="AR157" s="1410" t="n"/>
      <c r="AS157" s="1410" t="n"/>
      <c r="AT157" s="1410" t="n"/>
      <c r="AU157" s="1410" t="n"/>
      <c r="AV157" s="1414" t="n"/>
      <c r="AW157" s="2761" t="inlineStr">
        <is>
          <t>VI. Дипломное проектирование</t>
        </is>
      </c>
      <c r="AX157" s="1410" t="n"/>
      <c r="AY157" s="1410" t="n"/>
      <c r="AZ157" s="1410" t="n"/>
      <c r="BA157" s="1410" t="n"/>
      <c r="BB157" s="1410" t="n"/>
      <c r="BC157" s="1410" t="n"/>
      <c r="BD157" s="1410" t="n"/>
      <c r="BE157" s="1414" t="n"/>
      <c r="BF157" s="2761" t="inlineStr">
        <is>
          <t>VII. Итоговая аттестация</t>
        </is>
      </c>
      <c r="BG157" s="1410" t="n"/>
      <c r="BH157" s="1410" t="n"/>
      <c r="BI157" s="1410" t="n"/>
      <c r="BJ157" s="1410" t="n"/>
      <c r="BK157" s="1410" t="n"/>
      <c r="BL157" s="1410" t="n"/>
      <c r="BM157" s="1410" t="n"/>
      <c r="BN157" s="1410" t="n"/>
      <c r="BO157" s="1410" t="n"/>
      <c r="BP157" s="1410" t="n"/>
      <c r="BQ157" s="1410" t="n"/>
      <c r="BR157" s="1414" t="n"/>
      <c r="BS157" s="2" t="n"/>
      <c r="BT157" s="2" t="n"/>
      <c r="BU157" s="2" t="n"/>
    </row>
    <row r="158">
      <c r="A158" s="90" t="inlineStr">
        <is>
          <t>Название практики
(уровень высшего образования / уровень среднего специального образования)</t>
        </is>
      </c>
      <c r="B158" s="60" t="n"/>
      <c r="C158" s="60" t="n"/>
      <c r="D158" s="60" t="n"/>
      <c r="E158" s="60" t="n"/>
      <c r="F158" s="60" t="n"/>
      <c r="G158" s="60" t="n"/>
      <c r="H158" s="60" t="n"/>
      <c r="I158" s="60" t="n"/>
      <c r="J158" s="61" t="n"/>
      <c r="K158" s="2763" t="inlineStr">
        <is>
          <t>Уровень среднего специального образования</t>
        </is>
      </c>
      <c r="L158" s="164" t="n"/>
      <c r="M158" s="164" t="n"/>
      <c r="N158" s="164" t="n"/>
      <c r="O158" s="164" t="n"/>
      <c r="P158" s="2764" t="n"/>
      <c r="Q158" s="2765" t="inlineStr">
        <is>
          <t>Уровень высшего образования</t>
        </is>
      </c>
      <c r="R158" s="60" t="n"/>
      <c r="S158" s="60" t="n"/>
      <c r="T158" s="60" t="n"/>
      <c r="U158" s="60" t="n"/>
      <c r="V158" s="60" t="n"/>
      <c r="W158" s="61" t="n"/>
      <c r="X158" s="2766" t="inlineStr">
        <is>
          <t>Всего зачетных единиц</t>
        </is>
      </c>
      <c r="Y158" s="61" t="n"/>
      <c r="Z158" s="90" t="inlineStr">
        <is>
          <t>Название практики
(уровень высшего образования / уровень среднего специального образования)</t>
        </is>
      </c>
      <c r="AA158" s="60" t="n"/>
      <c r="AB158" s="60" t="n"/>
      <c r="AC158" s="60" t="n"/>
      <c r="AD158" s="60" t="n"/>
      <c r="AE158" s="60" t="n"/>
      <c r="AF158" s="60" t="n"/>
      <c r="AG158" s="60" t="n"/>
      <c r="AH158" s="61" t="n"/>
      <c r="AI158" s="2763" t="inlineStr">
        <is>
          <t>Уровень среднего специального образования</t>
        </is>
      </c>
      <c r="AJ158" s="164" t="n"/>
      <c r="AK158" s="164" t="n"/>
      <c r="AL158" s="164" t="n"/>
      <c r="AM158" s="164" t="n"/>
      <c r="AN158" s="2764" t="n"/>
      <c r="AO158" s="2767" t="inlineStr">
        <is>
          <t>Уровень высшего образования</t>
        </is>
      </c>
      <c r="AP158" s="164" t="n"/>
      <c r="AQ158" s="164" t="n"/>
      <c r="AR158" s="164" t="n"/>
      <c r="AS158" s="164" t="n"/>
      <c r="AT158" s="2764" t="n"/>
      <c r="AU158" s="2766" t="inlineStr">
        <is>
          <t>Всего зачетных единиц</t>
        </is>
      </c>
      <c r="AV158" s="61" t="n"/>
      <c r="AW158" s="90" t="inlineStr">
        <is>
          <t>Семестр</t>
        </is>
      </c>
      <c r="AX158" s="60" t="n"/>
      <c r="AY158" s="61" t="n"/>
      <c r="AZ158" s="2768" t="inlineStr">
        <is>
          <t>Недель</t>
        </is>
      </c>
      <c r="BA158" s="60" t="n"/>
      <c r="BB158" s="61" t="n"/>
      <c r="BC158" s="2768" t="inlineStr">
        <is>
          <t>Зачетных единиц</t>
        </is>
      </c>
      <c r="BD158" s="60" t="n"/>
      <c r="BE158" s="61" t="n"/>
      <c r="BF158" s="2769" t="inlineStr">
        <is>
          <t>1. Государственный экзамен по специальности
2. Защита дипломной работы в ГЭК</t>
        </is>
      </c>
      <c r="BG158" s="743" t="n"/>
      <c r="BH158" s="743" t="n"/>
      <c r="BI158" s="743" t="n"/>
      <c r="BJ158" s="743" t="n"/>
      <c r="BK158" s="743" t="n"/>
      <c r="BL158" s="743" t="n"/>
      <c r="BM158" s="743" t="n"/>
      <c r="BN158" s="743" t="n"/>
      <c r="BO158" s="743" t="n"/>
      <c r="BP158" s="743" t="n"/>
      <c r="BQ158" s="743" t="n"/>
      <c r="BR158" s="741" t="n"/>
      <c r="BS158" s="2" t="n"/>
      <c r="BT158" s="2" t="n"/>
      <c r="BU158" s="2" t="n"/>
    </row>
    <row r="159">
      <c r="A159" s="203" t="n"/>
      <c r="B159" s="767" t="n"/>
      <c r="C159" s="767" t="n"/>
      <c r="D159" s="767" t="n"/>
      <c r="E159" s="767" t="n"/>
      <c r="F159" s="767" t="n"/>
      <c r="G159" s="767" t="n"/>
      <c r="H159" s="767" t="n"/>
      <c r="I159" s="767" t="n"/>
      <c r="J159" s="204" t="n"/>
      <c r="K159" s="2770" t="inlineStr">
        <is>
          <t>Недель</t>
        </is>
      </c>
      <c r="L159" s="78" t="n"/>
      <c r="M159" s="79" t="n"/>
      <c r="N159" s="2771" t="inlineStr">
        <is>
          <t>Зачетных единиц</t>
        </is>
      </c>
      <c r="O159" s="2772" t="n"/>
      <c r="P159" s="2773" t="n"/>
      <c r="Q159" s="2771" t="inlineStr">
        <is>
          <t>Недель</t>
        </is>
      </c>
      <c r="R159" s="2772" t="n"/>
      <c r="S159" s="2773" t="n"/>
      <c r="T159" s="2774" t="n"/>
      <c r="U159" s="2771" t="inlineStr">
        <is>
          <t>Зачетных единиц</t>
        </is>
      </c>
      <c r="V159" s="2772" t="n"/>
      <c r="W159" s="2773" t="n"/>
      <c r="X159" s="205" t="n"/>
      <c r="Y159" s="204" t="n"/>
      <c r="Z159" s="203" t="n"/>
      <c r="AA159" s="767" t="n"/>
      <c r="AB159" s="767" t="n"/>
      <c r="AC159" s="767" t="n"/>
      <c r="AD159" s="767" t="n"/>
      <c r="AE159" s="767" t="n"/>
      <c r="AF159" s="767" t="n"/>
      <c r="AG159" s="767" t="n"/>
      <c r="AH159" s="204" t="n"/>
      <c r="AI159" s="2775" t="inlineStr">
        <is>
          <t>Недель</t>
        </is>
      </c>
      <c r="AJ159" s="78" t="n"/>
      <c r="AK159" s="79" t="n"/>
      <c r="AL159" s="2776" t="inlineStr">
        <is>
          <t>Зачетных единиц</t>
        </is>
      </c>
      <c r="AM159" s="2772" t="n"/>
      <c r="AN159" s="2773" t="n"/>
      <c r="AO159" s="2777" t="inlineStr">
        <is>
          <t>Недель</t>
        </is>
      </c>
      <c r="AP159" s="2772" t="n"/>
      <c r="AQ159" s="2773" t="n"/>
      <c r="AR159" s="2778" t="inlineStr">
        <is>
          <t>Зачетных единиц</t>
        </is>
      </c>
      <c r="AS159" s="2772" t="n"/>
      <c r="AT159" s="2773" t="n"/>
      <c r="AU159" s="205" t="n"/>
      <c r="AV159" s="204" t="n"/>
      <c r="AW159" s="203" t="n"/>
      <c r="AX159" s="767" t="n"/>
      <c r="AY159" s="204" t="n"/>
      <c r="AZ159" s="205" t="n"/>
      <c r="BA159" s="767" t="n"/>
      <c r="BB159" s="204" t="n"/>
      <c r="BC159" s="205" t="n"/>
      <c r="BD159" s="767" t="n"/>
      <c r="BE159" s="204" t="n"/>
      <c r="BF159" s="760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70" t="n"/>
      <c r="BS159" s="2" t="n"/>
      <c r="BT159" s="2" t="n"/>
      <c r="BU159" s="2" t="n"/>
    </row>
    <row r="160">
      <c r="A160" s="2779" t="inlineStr">
        <is>
          <t>Ознакомительная / По информационным технологиям / Для получения квалификации рабочего (служащего)</t>
        </is>
      </c>
      <c r="B160" s="60" t="n"/>
      <c r="C160" s="60" t="n"/>
      <c r="D160" s="60" t="n"/>
      <c r="E160" s="60" t="n"/>
      <c r="F160" s="60" t="n"/>
      <c r="G160" s="60" t="n"/>
      <c r="H160" s="60" t="n"/>
      <c r="I160" s="60" t="n"/>
      <c r="J160" s="2198" t="n"/>
      <c r="K160" s="2780" t="n">
        <v>2</v>
      </c>
      <c r="L160" s="60" t="n"/>
      <c r="M160" s="2198" t="n"/>
      <c r="N160" s="2780" t="n">
        <v>3</v>
      </c>
      <c r="O160" s="60" t="n"/>
      <c r="P160" s="2198" t="n"/>
      <c r="Q160" s="2780" t="n"/>
      <c r="R160" s="60" t="n"/>
      <c r="S160" s="2198" t="n"/>
      <c r="T160" s="2108" t="n"/>
      <c r="U160" s="2780" t="n"/>
      <c r="V160" s="60" t="n"/>
      <c r="W160" s="2198" t="n"/>
      <c r="X160" s="2199">
        <f>N160+U160</f>
        <v/>
      </c>
      <c r="Y160" s="64" t="n"/>
      <c r="Z160" s="2781" t="inlineStr">
        <is>
          <t>Аналитическая / Технологическая</t>
        </is>
      </c>
      <c r="AA160" s="60" t="n"/>
      <c r="AB160" s="60" t="n"/>
      <c r="AC160" s="60" t="n"/>
      <c r="AD160" s="60" t="n"/>
      <c r="AE160" s="60" t="n"/>
      <c r="AF160" s="60" t="n"/>
      <c r="AG160" s="60" t="n"/>
      <c r="AH160" s="2198" t="n"/>
      <c r="AI160" s="2782" t="n">
        <v>2</v>
      </c>
      <c r="AJ160" s="60" t="n"/>
      <c r="AK160" s="2198" t="n"/>
      <c r="AL160" s="2782" t="n">
        <v>3</v>
      </c>
      <c r="AM160" s="60" t="n"/>
      <c r="AN160" s="2198" t="n"/>
      <c r="AO160" s="2782" t="n"/>
      <c r="AP160" s="60" t="n"/>
      <c r="AQ160" s="2198" t="n"/>
      <c r="AR160" s="2782" t="n"/>
      <c r="AS160" s="60" t="n"/>
      <c r="AT160" s="2198" t="n"/>
      <c r="AU160" s="2783">
        <f>AL160+AR160</f>
        <v/>
      </c>
      <c r="AV160" s="64" t="n"/>
      <c r="AW160" s="2784" t="n">
        <v>7</v>
      </c>
      <c r="AX160" s="2" t="n"/>
      <c r="AY160" s="70" t="n"/>
      <c r="AZ160" s="2785" t="n">
        <v>10</v>
      </c>
      <c r="BA160" s="2" t="n"/>
      <c r="BB160" s="70" t="n"/>
      <c r="BC160" s="2785">
        <f>AZ160*1.5</f>
        <v/>
      </c>
      <c r="BD160" s="2" t="n"/>
      <c r="BE160" s="70" t="n"/>
      <c r="BF160" s="760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70" t="n"/>
      <c r="BS160" s="2" t="n"/>
      <c r="BT160" s="2" t="n"/>
      <c r="BU160" s="2" t="n"/>
    </row>
    <row r="161">
      <c r="A161" s="69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173" t="n"/>
      <c r="K161" s="171" t="n"/>
      <c r="L161" s="2" t="n"/>
      <c r="M161" s="173" t="n"/>
      <c r="N161" s="171" t="n"/>
      <c r="O161" s="2" t="n"/>
      <c r="P161" s="173" t="n"/>
      <c r="Q161" s="171" t="n"/>
      <c r="R161" s="2" t="n"/>
      <c r="S161" s="173" t="n"/>
      <c r="T161" s="44" t="n"/>
      <c r="U161" s="171" t="n"/>
      <c r="V161" s="2" t="n"/>
      <c r="W161" s="173" t="n"/>
      <c r="X161" s="171" t="n"/>
      <c r="Y161" s="72" t="n"/>
      <c r="Z161" s="2786" t="inlineStr">
        <is>
          <t>Организационно-экономическая / Технологическая</t>
        </is>
      </c>
      <c r="AA161" s="175" t="n"/>
      <c r="AB161" s="175" t="n"/>
      <c r="AC161" s="175" t="n"/>
      <c r="AD161" s="175" t="n"/>
      <c r="AE161" s="175" t="n"/>
      <c r="AF161" s="175" t="n"/>
      <c r="AG161" s="175" t="n"/>
      <c r="AH161" s="474" t="n"/>
      <c r="AI161" s="2787" t="n">
        <v>4</v>
      </c>
      <c r="AJ161" s="175" t="n"/>
      <c r="AK161" s="474" t="n"/>
      <c r="AL161" s="2787" t="n">
        <v>5</v>
      </c>
      <c r="AM161" s="175" t="n"/>
      <c r="AN161" s="474" t="n"/>
      <c r="AO161" s="2787" t="n"/>
      <c r="AP161" s="175" t="n"/>
      <c r="AQ161" s="474" t="n"/>
      <c r="AR161" s="2787" t="n"/>
      <c r="AS161" s="175" t="n"/>
      <c r="AT161" s="474" t="n"/>
      <c r="AU161" s="2788">
        <f>AL161+AR161</f>
        <v/>
      </c>
      <c r="AV161" s="2215" t="n"/>
      <c r="AW161" s="2" t="n"/>
      <c r="AX161" s="2" t="n"/>
      <c r="AY161" s="70" t="n"/>
      <c r="AZ161" s="171" t="n"/>
      <c r="BA161" s="2" t="n"/>
      <c r="BB161" s="70" t="n"/>
      <c r="BC161" s="171" t="n"/>
      <c r="BD161" s="2" t="n"/>
      <c r="BE161" s="70" t="n"/>
      <c r="BF161" s="760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70" t="n"/>
      <c r="BS161" s="2" t="n"/>
      <c r="BT161" s="2" t="n"/>
      <c r="BU161" s="2" t="n"/>
    </row>
    <row r="162">
      <c r="A162" s="77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2239" t="n"/>
      <c r="K162" s="2240" t="n"/>
      <c r="L162" s="78" t="n"/>
      <c r="M162" s="2239" t="n"/>
      <c r="N162" s="2240" t="n"/>
      <c r="O162" s="78" t="n"/>
      <c r="P162" s="2239" t="n"/>
      <c r="Q162" s="2240" t="n"/>
      <c r="R162" s="78" t="n"/>
      <c r="S162" s="2239" t="n"/>
      <c r="T162" s="2129" t="n"/>
      <c r="U162" s="2240" t="n"/>
      <c r="V162" s="78" t="n"/>
      <c r="W162" s="2239" t="n"/>
      <c r="X162" s="2240" t="n"/>
      <c r="Y162" s="81" t="n"/>
      <c r="Z162" s="2789" t="inlineStr">
        <is>
          <t>Преддипломная</t>
        </is>
      </c>
      <c r="AA162" s="78" t="n"/>
      <c r="AB162" s="78" t="n"/>
      <c r="AC162" s="78" t="n"/>
      <c r="AD162" s="78" t="n"/>
      <c r="AE162" s="78" t="n"/>
      <c r="AF162" s="78" t="n"/>
      <c r="AG162" s="78" t="n"/>
      <c r="AH162" s="2239" t="n"/>
      <c r="AI162" s="2790" t="n"/>
      <c r="AJ162" s="78" t="n"/>
      <c r="AK162" s="2239" t="n"/>
      <c r="AL162" s="2790" t="n"/>
      <c r="AM162" s="78" t="n"/>
      <c r="AN162" s="2239" t="n"/>
      <c r="AO162" s="2790" t="n">
        <v>6</v>
      </c>
      <c r="AP162" s="78" t="n"/>
      <c r="AQ162" s="2239" t="n"/>
      <c r="AR162" s="2790" t="n">
        <v>9</v>
      </c>
      <c r="AS162" s="78" t="n"/>
      <c r="AT162" s="2239" t="n"/>
      <c r="AU162" s="2791">
        <f>AI162+AR162</f>
        <v/>
      </c>
      <c r="AV162" s="81" t="n"/>
      <c r="AW162" s="767" t="n"/>
      <c r="AX162" s="767" t="n"/>
      <c r="AY162" s="204" t="n"/>
      <c r="AZ162" s="205" t="n"/>
      <c r="BA162" s="767" t="n"/>
      <c r="BB162" s="204" t="n"/>
      <c r="BC162" s="205" t="n"/>
      <c r="BD162" s="767" t="n"/>
      <c r="BE162" s="204" t="n"/>
      <c r="BF162" s="799" t="n"/>
      <c r="BG162" s="767" t="n"/>
      <c r="BH162" s="767" t="n"/>
      <c r="BI162" s="767" t="n"/>
      <c r="BJ162" s="767" t="n"/>
      <c r="BK162" s="767" t="n"/>
      <c r="BL162" s="767" t="n"/>
      <c r="BM162" s="767" t="n"/>
      <c r="BN162" s="767" t="n"/>
      <c r="BO162" s="767" t="n"/>
      <c r="BP162" s="767" t="n"/>
      <c r="BQ162" s="767" t="n"/>
      <c r="BR162" s="204" t="n"/>
      <c r="BS162" s="2" t="n"/>
      <c r="BT162" s="2" t="n"/>
      <c r="BU162" s="2" t="n"/>
    </row>
    <row r="163">
      <c r="A163" s="1504" t="inlineStr">
        <is>
          <t>VIII. Матрица компетенций</t>
        </is>
      </c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78" t="n"/>
      <c r="V163" s="78" t="n"/>
      <c r="W163" s="78" t="n"/>
      <c r="X163" s="78" t="n"/>
      <c r="Y163" s="78" t="n"/>
      <c r="Z163" s="78" t="n"/>
      <c r="AA163" s="78" t="n"/>
      <c r="AB163" s="78" t="n"/>
      <c r="AC163" s="78" t="n"/>
      <c r="AD163" s="78" t="n"/>
      <c r="AE163" s="78" t="n"/>
      <c r="AF163" s="78" t="n"/>
      <c r="AG163" s="78" t="n"/>
      <c r="AH163" s="78" t="n"/>
      <c r="AI163" s="78" t="n"/>
      <c r="AJ163" s="78" t="n"/>
      <c r="AK163" s="78" t="n"/>
      <c r="AL163" s="78" t="n"/>
      <c r="AM163" s="78" t="n"/>
      <c r="AN163" s="78" t="n"/>
      <c r="AO163" s="78" t="n"/>
      <c r="AP163" s="78" t="n"/>
      <c r="AQ163" s="78" t="n"/>
      <c r="AR163" s="78" t="n"/>
      <c r="AS163" s="78" t="n"/>
      <c r="AT163" s="78" t="n"/>
      <c r="AU163" s="78" t="n"/>
      <c r="AV163" s="78" t="n"/>
      <c r="AW163" s="78" t="n"/>
      <c r="AX163" s="78" t="n"/>
      <c r="AY163" s="78" t="n"/>
      <c r="AZ163" s="78" t="n"/>
      <c r="BA163" s="78" t="n"/>
      <c r="BB163" s="78" t="n"/>
      <c r="BC163" s="78" t="n"/>
      <c r="BD163" s="78" t="n"/>
      <c r="BE163" s="78" t="n"/>
      <c r="BF163" s="78" t="n"/>
      <c r="BG163" s="78" t="n"/>
      <c r="BH163" s="78" t="n"/>
      <c r="BI163" s="78" t="n"/>
      <c r="BJ163" s="78" t="n"/>
      <c r="BK163" s="78" t="n"/>
      <c r="BL163" s="78" t="n"/>
      <c r="BM163" s="78" t="n"/>
      <c r="BN163" s="78" t="n"/>
      <c r="BO163" s="78" t="n"/>
      <c r="BP163" s="78" t="n"/>
      <c r="BQ163" s="78" t="n"/>
      <c r="BR163" s="78" t="n"/>
      <c r="BS163" s="2" t="n"/>
      <c r="BT163" s="2" t="n"/>
      <c r="BU163" s="2" t="n"/>
    </row>
    <row r="164">
      <c r="A164" s="2792" t="inlineStr">
        <is>
          <t>Код компетенции</t>
        </is>
      </c>
      <c r="B164" s="1410" t="n"/>
      <c r="C164" s="1410" t="n"/>
      <c r="D164" s="2793" t="n"/>
      <c r="E164" s="2794" t="inlineStr">
        <is>
          <t>Наименование компетенции</t>
        </is>
      </c>
      <c r="F164" s="1410" t="n"/>
      <c r="G164" s="1410" t="n"/>
      <c r="H164" s="1410" t="n"/>
      <c r="I164" s="1410" t="n"/>
      <c r="J164" s="1410" t="n"/>
      <c r="K164" s="1410" t="n"/>
      <c r="L164" s="1410" t="n"/>
      <c r="M164" s="1410" t="n"/>
      <c r="N164" s="1410" t="n"/>
      <c r="O164" s="1410" t="n"/>
      <c r="P164" s="1410" t="n"/>
      <c r="Q164" s="1410" t="n"/>
      <c r="R164" s="1410" t="n"/>
      <c r="S164" s="1410" t="n"/>
      <c r="T164" s="1410" t="n"/>
      <c r="U164" s="1410" t="n"/>
      <c r="V164" s="1410" t="n"/>
      <c r="W164" s="1410" t="n"/>
      <c r="X164" s="1410" t="n"/>
      <c r="Y164" s="1410" t="n"/>
      <c r="Z164" s="1410" t="n"/>
      <c r="AA164" s="1410" t="n"/>
      <c r="AB164" s="1410" t="n"/>
      <c r="AC164" s="1410" t="n"/>
      <c r="AD164" s="1410" t="n"/>
      <c r="AE164" s="1410" t="n"/>
      <c r="AF164" s="1410" t="n"/>
      <c r="AG164" s="1410" t="n"/>
      <c r="AH164" s="1410" t="n"/>
      <c r="AI164" s="1410" t="n"/>
      <c r="AJ164" s="1410" t="n"/>
      <c r="AK164" s="1410" t="n"/>
      <c r="AL164" s="1410" t="n"/>
      <c r="AM164" s="1410" t="n"/>
      <c r="AN164" s="1410" t="n"/>
      <c r="AO164" s="1410" t="n"/>
      <c r="AP164" s="1410" t="n"/>
      <c r="AQ164" s="1410" t="n"/>
      <c r="AR164" s="1410" t="n"/>
      <c r="AS164" s="1410" t="n"/>
      <c r="AT164" s="1410" t="n"/>
      <c r="AU164" s="1410" t="n"/>
      <c r="AV164" s="1410" t="n"/>
      <c r="AW164" s="1410" t="n"/>
      <c r="AX164" s="1410" t="n"/>
      <c r="AY164" s="1410" t="n"/>
      <c r="AZ164" s="1410" t="n"/>
      <c r="BA164" s="1410" t="n"/>
      <c r="BB164" s="1410" t="n"/>
      <c r="BC164" s="1410" t="n"/>
      <c r="BD164" s="1410" t="n"/>
      <c r="BE164" s="1410" t="n"/>
      <c r="BF164" s="1410" t="n"/>
      <c r="BG164" s="1410" t="n"/>
      <c r="BH164" s="1410" t="n"/>
      <c r="BI164" s="1410" t="n"/>
      <c r="BJ164" s="1410" t="n"/>
      <c r="BK164" s="1410" t="n"/>
      <c r="BL164" s="1410" t="n"/>
      <c r="BM164" s="1410" t="n"/>
      <c r="BN164" s="1410" t="n"/>
      <c r="BO164" s="1413" t="inlineStr">
        <is>
          <t>Код модуля, учебной дисциплины</t>
        </is>
      </c>
      <c r="BP164" s="1410" t="n"/>
      <c r="BQ164" s="1410" t="n"/>
      <c r="BR164" s="1414" t="n"/>
      <c r="BS164" s="2" t="n"/>
      <c r="BT164" s="2" t="n"/>
      <c r="BU164" s="2" t="n"/>
    </row>
    <row r="165">
      <c r="A165" s="2795" t="inlineStr">
        <is>
          <t>УК-1</t>
        </is>
      </c>
      <c r="B165" s="2304" t="n"/>
      <c r="C165" s="2304" t="n"/>
      <c r="D165" s="2335" t="n"/>
      <c r="E165" s="2796" t="inlineStr">
        <is>
          <t>Владеть основами исследовательской деятельности, осуществлять поиск, анализ и синтез информации</t>
        </is>
      </c>
      <c r="F165" s="2304" t="n"/>
      <c r="G165" s="2304" t="n"/>
      <c r="H165" s="2304" t="n"/>
      <c r="I165" s="2304" t="n"/>
      <c r="J165" s="2304" t="n"/>
      <c r="K165" s="2304" t="n"/>
      <c r="L165" s="2304" t="n"/>
      <c r="M165" s="2304" t="n"/>
      <c r="N165" s="2304" t="n"/>
      <c r="O165" s="2304" t="n"/>
      <c r="P165" s="2304" t="n"/>
      <c r="Q165" s="2304" t="n"/>
      <c r="R165" s="2304" t="n"/>
      <c r="S165" s="2304" t="n"/>
      <c r="T165" s="2304" t="n"/>
      <c r="U165" s="2304" t="n"/>
      <c r="V165" s="2304" t="n"/>
      <c r="W165" s="2304" t="n"/>
      <c r="X165" s="2304" t="n"/>
      <c r="Y165" s="2304" t="n"/>
      <c r="Z165" s="2304" t="n"/>
      <c r="AA165" s="2304" t="n"/>
      <c r="AB165" s="2304" t="n"/>
      <c r="AC165" s="2304" t="n"/>
      <c r="AD165" s="2304" t="n"/>
      <c r="AE165" s="2304" t="n"/>
      <c r="AF165" s="2304" t="n"/>
      <c r="AG165" s="2304" t="n"/>
      <c r="AH165" s="2304" t="n"/>
      <c r="AI165" s="2304" t="n"/>
      <c r="AJ165" s="2304" t="n"/>
      <c r="AK165" s="2304" t="n"/>
      <c r="AL165" s="2304" t="n"/>
      <c r="AM165" s="2304" t="n"/>
      <c r="AN165" s="2304" t="n"/>
      <c r="AO165" s="2304" t="n"/>
      <c r="AP165" s="2304" t="n"/>
      <c r="AQ165" s="2304" t="n"/>
      <c r="AR165" s="2304" t="n"/>
      <c r="AS165" s="2304" t="n"/>
      <c r="AT165" s="2304" t="n"/>
      <c r="AU165" s="2304" t="n"/>
      <c r="AV165" s="2304" t="n"/>
      <c r="AW165" s="2304" t="n"/>
      <c r="AX165" s="2304" t="n"/>
      <c r="AY165" s="2304" t="n"/>
      <c r="AZ165" s="2304" t="n"/>
      <c r="BA165" s="2304" t="n"/>
      <c r="BB165" s="2304" t="n"/>
      <c r="BC165" s="2304" t="n"/>
      <c r="BD165" s="2304" t="n"/>
      <c r="BE165" s="2304" t="n"/>
      <c r="BF165" s="2304" t="n"/>
      <c r="BG165" s="2304" t="n"/>
      <c r="BH165" s="2304" t="n"/>
      <c r="BI165" s="2304" t="n"/>
      <c r="BJ165" s="2304" t="n"/>
      <c r="BK165" s="2304" t="n"/>
      <c r="BL165" s="2304" t="n"/>
      <c r="BM165" s="2304" t="n"/>
      <c r="BN165" s="2304" t="n"/>
      <c r="BO165" s="2797" t="inlineStr">
        <is>
          <t>1.7.2, 1.9.2, 1.9.3, 1.10.1, 1.10.2, 1.10.4, 2.2.2, 2.4.4, 2.6.3, 2.7.3, 2.11.6, 2.12.6</t>
        </is>
      </c>
      <c r="BP165" s="2304" t="n"/>
      <c r="BQ165" s="2304" t="n"/>
      <c r="BR165" s="2305" t="n"/>
      <c r="BS165" s="2" t="n"/>
      <c r="BT165" s="2" t="n"/>
      <c r="BU165" s="2" t="n"/>
    </row>
    <row r="166">
      <c r="A166" s="2420" t="inlineStr">
        <is>
          <t>УК-2</t>
        </is>
      </c>
      <c r="B166" s="2665" t="n"/>
      <c r="C166" s="2665" t="n"/>
      <c r="D166" s="2316" t="n"/>
      <c r="E166" s="2798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66" s="2665" t="n"/>
      <c r="G166" s="2665" t="n"/>
      <c r="H166" s="2665" t="n"/>
      <c r="I166" s="2665" t="n"/>
      <c r="J166" s="2665" t="n"/>
      <c r="K166" s="2665" t="n"/>
      <c r="L166" s="2665" t="n"/>
      <c r="M166" s="2665" t="n"/>
      <c r="N166" s="2665" t="n"/>
      <c r="O166" s="2665" t="n"/>
      <c r="P166" s="2665" t="n"/>
      <c r="Q166" s="2665" t="n"/>
      <c r="R166" s="2665" t="n"/>
      <c r="S166" s="2665" t="n"/>
      <c r="T166" s="2665" t="n"/>
      <c r="U166" s="2665" t="n"/>
      <c r="V166" s="2665" t="n"/>
      <c r="W166" s="2665" t="n"/>
      <c r="X166" s="2665" t="n"/>
      <c r="Y166" s="2665" t="n"/>
      <c r="Z166" s="2665" t="n"/>
      <c r="AA166" s="2665" t="n"/>
      <c r="AB166" s="2665" t="n"/>
      <c r="AC166" s="2665" t="n"/>
      <c r="AD166" s="2665" t="n"/>
      <c r="AE166" s="2665" t="n"/>
      <c r="AF166" s="2665" t="n"/>
      <c r="AG166" s="2665" t="n"/>
      <c r="AH166" s="2665" t="n"/>
      <c r="AI166" s="2665" t="n"/>
      <c r="AJ166" s="2665" t="n"/>
      <c r="AK166" s="2665" t="n"/>
      <c r="AL166" s="2665" t="n"/>
      <c r="AM166" s="2665" t="n"/>
      <c r="AN166" s="2665" t="n"/>
      <c r="AO166" s="2665" t="n"/>
      <c r="AP166" s="2665" t="n"/>
      <c r="AQ166" s="2665" t="n"/>
      <c r="AR166" s="2665" t="n"/>
      <c r="AS166" s="2665" t="n"/>
      <c r="AT166" s="2665" t="n"/>
      <c r="AU166" s="2665" t="n"/>
      <c r="AV166" s="2665" t="n"/>
      <c r="AW166" s="2665" t="n"/>
      <c r="AX166" s="2665" t="n"/>
      <c r="AY166" s="2665" t="n"/>
      <c r="AZ166" s="2665" t="n"/>
      <c r="BA166" s="2665" t="n"/>
      <c r="BB166" s="2665" t="n"/>
      <c r="BC166" s="2665" t="n"/>
      <c r="BD166" s="2665" t="n"/>
      <c r="BE166" s="2665" t="n"/>
      <c r="BF166" s="2665" t="n"/>
      <c r="BG166" s="2665" t="n"/>
      <c r="BH166" s="2665" t="n"/>
      <c r="BI166" s="2665" t="n"/>
      <c r="BJ166" s="2665" t="n"/>
      <c r="BK166" s="2665" t="n"/>
      <c r="BL166" s="2665" t="n"/>
      <c r="BM166" s="2665" t="n"/>
      <c r="BN166" s="2665" t="n"/>
      <c r="BO166" s="2799" t="inlineStr">
        <is>
          <t>1.3</t>
        </is>
      </c>
      <c r="BP166" s="2665" t="n"/>
      <c r="BQ166" s="2665" t="n"/>
      <c r="BR166" s="2311" t="n"/>
      <c r="BS166" s="2" t="n"/>
      <c r="BT166" s="2" t="n"/>
      <c r="BU166" s="2" t="n"/>
    </row>
    <row r="167">
      <c r="A167" s="2420" t="inlineStr">
        <is>
          <t>УК-3</t>
        </is>
      </c>
      <c r="B167" s="2665" t="n"/>
      <c r="C167" s="2665" t="n"/>
      <c r="D167" s="2316" t="n"/>
      <c r="E167" s="2798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2799" t="inlineStr">
        <is>
          <t>1.2, 2.15.3</t>
        </is>
      </c>
      <c r="BP167" s="2665" t="n"/>
      <c r="BQ167" s="2665" t="n"/>
      <c r="BR167" s="2311" t="n"/>
      <c r="BS167" s="2" t="n"/>
      <c r="BT167" s="2" t="n"/>
      <c r="BU167" s="2" t="n"/>
    </row>
    <row r="168">
      <c r="A168" s="2420" t="inlineStr">
        <is>
          <t>УК-4</t>
        </is>
      </c>
      <c r="B168" s="2665" t="n"/>
      <c r="C168" s="2665" t="n"/>
      <c r="D168" s="2316" t="n"/>
      <c r="E168" s="2798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2799" t="inlineStr">
        <is>
          <t>1.1.2, 2.1.2</t>
        </is>
      </c>
      <c r="BP168" s="2665" t="n"/>
      <c r="BQ168" s="2665" t="n"/>
      <c r="BR168" s="2311" t="n"/>
      <c r="BS168" s="2" t="n"/>
      <c r="BT168" s="2" t="n"/>
      <c r="BU168" s="2" t="n"/>
    </row>
    <row r="169">
      <c r="A169" s="2420" t="inlineStr">
        <is>
          <t>УК-5</t>
        </is>
      </c>
      <c r="B169" s="2665" t="n"/>
      <c r="C169" s="2665" t="n"/>
      <c r="D169" s="2316" t="n"/>
      <c r="E169" s="2798" t="inlineStr">
        <is>
          <t>Быть способным к саморазвитию и совершенствованию в профессиональной деятельности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2800" t="inlineStr">
        <is>
          <t>1.10.2, 1.10.3, 1.10.4, 2.2.2, 2.4.4, 2.6.3, 2.7.3, 2.11.6, 2.12.6</t>
        </is>
      </c>
      <c r="BP169" s="2665" t="n"/>
      <c r="BQ169" s="2665" t="n"/>
      <c r="BR169" s="2311" t="n"/>
      <c r="BS169" s="2" t="n"/>
      <c r="BT169" s="2" t="n"/>
      <c r="BU169" s="2" t="n"/>
    </row>
    <row r="170">
      <c r="A170" s="2420" t="inlineStr">
        <is>
          <t>УК-6</t>
        </is>
      </c>
      <c r="B170" s="2665" t="n"/>
      <c r="C170" s="2665" t="n"/>
      <c r="D170" s="2316" t="n"/>
      <c r="E170" s="2798" t="inlineStr">
        <is>
          <t>Проявлять инициативу и адаптироваться к изменениям в профессиональной деятельности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2800" t="inlineStr">
        <is>
          <t>1.10.2, 1.10.3, 1.10.4, 2.2.2, 2.4.4, 2.6.3, 2.7.3, 2.11.6, 2.12.6</t>
        </is>
      </c>
      <c r="BP170" s="2665" t="n"/>
      <c r="BQ170" s="2665" t="n"/>
      <c r="BR170" s="2311" t="n"/>
      <c r="BS170" s="2" t="n"/>
      <c r="BT170" s="2" t="n"/>
      <c r="BU170" s="2" t="n"/>
    </row>
    <row r="171">
      <c r="A171" s="2420" t="inlineStr">
        <is>
          <t>УК-7</t>
        </is>
      </c>
      <c r="B171" s="2665" t="n"/>
      <c r="C171" s="2665" t="n"/>
      <c r="D171" s="2316" t="n"/>
      <c r="E171" s="2798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2799" t="inlineStr">
        <is>
          <t>1.1.1</t>
        </is>
      </c>
      <c r="BP171" s="2665" t="n"/>
      <c r="BQ171" s="2665" t="n"/>
      <c r="BR171" s="2311" t="n"/>
      <c r="BS171" s="2" t="n"/>
      <c r="BT171" s="2" t="n"/>
      <c r="BU171" s="2" t="n"/>
    </row>
    <row r="172">
      <c r="A172" s="2420" t="inlineStr">
        <is>
          <t>УК-8</t>
        </is>
      </c>
      <c r="B172" s="2665" t="n"/>
      <c r="C172" s="2665" t="n"/>
      <c r="D172" s="2316" t="n"/>
      <c r="E172" s="2798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72" s="2665" t="n"/>
      <c r="G172" s="2665" t="n"/>
      <c r="H172" s="2665" t="n"/>
      <c r="I172" s="2665" t="n"/>
      <c r="J172" s="2665" t="n"/>
      <c r="K172" s="2665" t="n"/>
      <c r="L172" s="2665" t="n"/>
      <c r="M172" s="2665" t="n"/>
      <c r="N172" s="2665" t="n"/>
      <c r="O172" s="2665" t="n"/>
      <c r="P172" s="2665" t="n"/>
      <c r="Q172" s="2665" t="n"/>
      <c r="R172" s="2665" t="n"/>
      <c r="S172" s="2665" t="n"/>
      <c r="T172" s="2665" t="n"/>
      <c r="U172" s="2665" t="n"/>
      <c r="V172" s="2665" t="n"/>
      <c r="W172" s="2665" t="n"/>
      <c r="X172" s="2665" t="n"/>
      <c r="Y172" s="2665" t="n"/>
      <c r="Z172" s="2665" t="n"/>
      <c r="AA172" s="2665" t="n"/>
      <c r="AB172" s="2665" t="n"/>
      <c r="AC172" s="2665" t="n"/>
      <c r="AD172" s="2665" t="n"/>
      <c r="AE172" s="2665" t="n"/>
      <c r="AF172" s="2665" t="n"/>
      <c r="AG172" s="2665" t="n"/>
      <c r="AH172" s="2665" t="n"/>
      <c r="AI172" s="2665" t="n"/>
      <c r="AJ172" s="2665" t="n"/>
      <c r="AK172" s="2665" t="n"/>
      <c r="AL172" s="2665" t="n"/>
      <c r="AM172" s="2665" t="n"/>
      <c r="AN172" s="2665" t="n"/>
      <c r="AO172" s="2665" t="n"/>
      <c r="AP172" s="2665" t="n"/>
      <c r="AQ172" s="2665" t="n"/>
      <c r="AR172" s="2665" t="n"/>
      <c r="AS172" s="2665" t="n"/>
      <c r="AT172" s="2665" t="n"/>
      <c r="AU172" s="2665" t="n"/>
      <c r="AV172" s="2665" t="n"/>
      <c r="AW172" s="2665" t="n"/>
      <c r="AX172" s="2665" t="n"/>
      <c r="AY172" s="2665" t="n"/>
      <c r="AZ172" s="2665" t="n"/>
      <c r="BA172" s="2665" t="n"/>
      <c r="BB172" s="2665" t="n"/>
      <c r="BC172" s="2665" t="n"/>
      <c r="BD172" s="2665" t="n"/>
      <c r="BE172" s="2665" t="n"/>
      <c r="BF172" s="2665" t="n"/>
      <c r="BG172" s="2665" t="n"/>
      <c r="BH172" s="2665" t="n"/>
      <c r="BI172" s="2665" t="n"/>
      <c r="BJ172" s="2665" t="n"/>
      <c r="BK172" s="2665" t="n"/>
      <c r="BL172" s="2665" t="n"/>
      <c r="BM172" s="2665" t="n"/>
      <c r="BN172" s="2665" t="n"/>
      <c r="BO172" s="2799" t="inlineStr">
        <is>
          <t>1.1.2</t>
        </is>
      </c>
      <c r="BP172" s="2665" t="n"/>
      <c r="BQ172" s="2665" t="n"/>
      <c r="BR172" s="2311" t="n"/>
      <c r="BS172" s="2" t="n"/>
      <c r="BT172" s="2" t="n"/>
      <c r="BU172" s="2" t="n"/>
    </row>
    <row r="173">
      <c r="A173" s="2420" t="inlineStr">
        <is>
          <t>УК-9</t>
        </is>
      </c>
      <c r="B173" s="2665" t="n"/>
      <c r="C173" s="2665" t="n"/>
      <c r="D173" s="2316" t="n"/>
      <c r="E173" s="2798" t="inlineStr">
        <is>
          <t>Использовать языковой материал в профессиональной области на белорусском языке</t>
        </is>
      </c>
      <c r="F173" s="2665" t="n"/>
      <c r="G173" s="2665" t="n"/>
      <c r="H173" s="2665" t="n"/>
      <c r="I173" s="2665" t="n"/>
      <c r="J173" s="2665" t="n"/>
      <c r="K173" s="2665" t="n"/>
      <c r="L173" s="2665" t="n"/>
      <c r="M173" s="2665" t="n"/>
      <c r="N173" s="2665" t="n"/>
      <c r="O173" s="2665" t="n"/>
      <c r="P173" s="2665" t="n"/>
      <c r="Q173" s="2665" t="n"/>
      <c r="R173" s="2665" t="n"/>
      <c r="S173" s="2665" t="n"/>
      <c r="T173" s="2665" t="n"/>
      <c r="U173" s="2665" t="n"/>
      <c r="V173" s="2665" t="n"/>
      <c r="W173" s="2665" t="n"/>
      <c r="X173" s="2665" t="n"/>
      <c r="Y173" s="2665" t="n"/>
      <c r="Z173" s="2665" t="n"/>
      <c r="AA173" s="2665" t="n"/>
      <c r="AB173" s="2665" t="n"/>
      <c r="AC173" s="2665" t="n"/>
      <c r="AD173" s="2665" t="n"/>
      <c r="AE173" s="2665" t="n"/>
      <c r="AF173" s="2665" t="n"/>
      <c r="AG173" s="2665" t="n"/>
      <c r="AH173" s="2665" t="n"/>
      <c r="AI173" s="2665" t="n"/>
      <c r="AJ173" s="2665" t="n"/>
      <c r="AK173" s="2665" t="n"/>
      <c r="AL173" s="2665" t="n"/>
      <c r="AM173" s="2665" t="n"/>
      <c r="AN173" s="2665" t="n"/>
      <c r="AO173" s="2665" t="n"/>
      <c r="AP173" s="2665" t="n"/>
      <c r="AQ173" s="2665" t="n"/>
      <c r="AR173" s="2665" t="n"/>
      <c r="AS173" s="2665" t="n"/>
      <c r="AT173" s="2665" t="n"/>
      <c r="AU173" s="2665" t="n"/>
      <c r="AV173" s="2665" t="n"/>
      <c r="AW173" s="2665" t="n"/>
      <c r="AX173" s="2665" t="n"/>
      <c r="AY173" s="2665" t="n"/>
      <c r="AZ173" s="2665" t="n"/>
      <c r="BA173" s="2665" t="n"/>
      <c r="BB173" s="2665" t="n"/>
      <c r="BC173" s="2665" t="n"/>
      <c r="BD173" s="2665" t="n"/>
      <c r="BE173" s="2665" t="n"/>
      <c r="BF173" s="2665" t="n"/>
      <c r="BG173" s="2665" t="n"/>
      <c r="BH173" s="2665" t="n"/>
      <c r="BI173" s="2665" t="n"/>
      <c r="BJ173" s="2665" t="n"/>
      <c r="BK173" s="2665" t="n"/>
      <c r="BL173" s="2665" t="n"/>
      <c r="BM173" s="2665" t="n"/>
      <c r="BN173" s="2665" t="n"/>
      <c r="BO173" s="2799" t="inlineStr">
        <is>
          <t>2.3</t>
        </is>
      </c>
      <c r="BP173" s="2665" t="n"/>
      <c r="BQ173" s="2665" t="n"/>
      <c r="BR173" s="2311" t="n"/>
      <c r="BS173" s="2" t="n"/>
      <c r="BT173" s="2" t="n"/>
      <c r="BU173" s="2" t="n"/>
    </row>
    <row r="174">
      <c r="A174" s="2420" t="inlineStr">
        <is>
          <t>УК-11</t>
        </is>
      </c>
      <c r="B174" s="2665" t="n"/>
      <c r="C174" s="2665" t="n"/>
      <c r="D174" s="2316" t="n"/>
      <c r="E174" s="2798" t="inlineStr">
        <is>
          <t>Обладать способностью грамотно использовать основы правовых знаний в различных сферах жизнедеятельности,владеть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74" s="2665" t="n"/>
      <c r="G174" s="2665" t="n"/>
      <c r="H174" s="2665" t="n"/>
      <c r="I174" s="2665" t="n"/>
      <c r="J174" s="2665" t="n"/>
      <c r="K174" s="2665" t="n"/>
      <c r="L174" s="2665" t="n"/>
      <c r="M174" s="2665" t="n"/>
      <c r="N174" s="2665" t="n"/>
      <c r="O174" s="2665" t="n"/>
      <c r="P174" s="2665" t="n"/>
      <c r="Q174" s="2665" t="n"/>
      <c r="R174" s="2665" t="n"/>
      <c r="S174" s="2665" t="n"/>
      <c r="T174" s="2665" t="n"/>
      <c r="U174" s="2665" t="n"/>
      <c r="V174" s="2665" t="n"/>
      <c r="W174" s="2665" t="n"/>
      <c r="X174" s="2665" t="n"/>
      <c r="Y174" s="2665" t="n"/>
      <c r="Z174" s="2665" t="n"/>
      <c r="AA174" s="2665" t="n"/>
      <c r="AB174" s="2665" t="n"/>
      <c r="AC174" s="2665" t="n"/>
      <c r="AD174" s="2665" t="n"/>
      <c r="AE174" s="2665" t="n"/>
      <c r="AF174" s="2665" t="n"/>
      <c r="AG174" s="2665" t="n"/>
      <c r="AH174" s="2665" t="n"/>
      <c r="AI174" s="2665" t="n"/>
      <c r="AJ174" s="2665" t="n"/>
      <c r="AK174" s="2665" t="n"/>
      <c r="AL174" s="2665" t="n"/>
      <c r="AM174" s="2665" t="n"/>
      <c r="AN174" s="2665" t="n"/>
      <c r="AO174" s="2665" t="n"/>
      <c r="AP174" s="2665" t="n"/>
      <c r="AQ174" s="2665" t="n"/>
      <c r="AR174" s="2665" t="n"/>
      <c r="AS174" s="2665" t="n"/>
      <c r="AT174" s="2665" t="n"/>
      <c r="AU174" s="2665" t="n"/>
      <c r="AV174" s="2665" t="n"/>
      <c r="AW174" s="2665" t="n"/>
      <c r="AX174" s="2665" t="n"/>
      <c r="AY174" s="2665" t="n"/>
      <c r="AZ174" s="2665" t="n"/>
      <c r="BA174" s="2665" t="n"/>
      <c r="BB174" s="2665" t="n"/>
      <c r="BC174" s="2665" t="n"/>
      <c r="BD174" s="2665" t="n"/>
      <c r="BE174" s="2665" t="n"/>
      <c r="BF174" s="2665" t="n"/>
      <c r="BG174" s="2665" t="n"/>
      <c r="BH174" s="2665" t="n"/>
      <c r="BI174" s="2665" t="n"/>
      <c r="BJ174" s="2665" t="n"/>
      <c r="BK174" s="2665" t="n"/>
      <c r="BL174" s="2665" t="n"/>
      <c r="BM174" s="2665" t="n"/>
      <c r="BN174" s="2665" t="n"/>
      <c r="BO174" s="2799" t="inlineStr">
        <is>
          <t>2.1.3</t>
        </is>
      </c>
      <c r="BP174" s="2665" t="n"/>
      <c r="BQ174" s="2665" t="n"/>
      <c r="BR174" s="2311" t="n"/>
      <c r="BS174" s="2" t="n"/>
      <c r="BT174" s="2" t="n"/>
      <c r="BU174" s="2" t="n"/>
    </row>
    <row r="175">
      <c r="A175" s="2420" t="inlineStr">
        <is>
          <t>УК-12</t>
        </is>
      </c>
      <c r="B175" s="2665" t="n"/>
      <c r="C175" s="2665" t="n"/>
      <c r="D175" s="2316" t="n"/>
      <c r="E175" s="2798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75" s="2665" t="n"/>
      <c r="G175" s="2665" t="n"/>
      <c r="H175" s="2665" t="n"/>
      <c r="I175" s="2665" t="n"/>
      <c r="J175" s="2665" t="n"/>
      <c r="K175" s="2665" t="n"/>
      <c r="L175" s="2665" t="n"/>
      <c r="M175" s="2665" t="n"/>
      <c r="N175" s="2665" t="n"/>
      <c r="O175" s="2665" t="n"/>
      <c r="P175" s="2665" t="n"/>
      <c r="Q175" s="2665" t="n"/>
      <c r="R175" s="2665" t="n"/>
      <c r="S175" s="2665" t="n"/>
      <c r="T175" s="2665" t="n"/>
      <c r="U175" s="2665" t="n"/>
      <c r="V175" s="2665" t="n"/>
      <c r="W175" s="2665" t="n"/>
      <c r="X175" s="2665" t="n"/>
      <c r="Y175" s="2665" t="n"/>
      <c r="Z175" s="2665" t="n"/>
      <c r="AA175" s="2665" t="n"/>
      <c r="AB175" s="2665" t="n"/>
      <c r="AC175" s="2665" t="n"/>
      <c r="AD175" s="2665" t="n"/>
      <c r="AE175" s="2665" t="n"/>
      <c r="AF175" s="2665" t="n"/>
      <c r="AG175" s="2665" t="n"/>
      <c r="AH175" s="2665" t="n"/>
      <c r="AI175" s="2665" t="n"/>
      <c r="AJ175" s="2665" t="n"/>
      <c r="AK175" s="2665" t="n"/>
      <c r="AL175" s="2665" t="n"/>
      <c r="AM175" s="2665" t="n"/>
      <c r="AN175" s="2665" t="n"/>
      <c r="AO175" s="2665" t="n"/>
      <c r="AP175" s="2665" t="n"/>
      <c r="AQ175" s="2665" t="n"/>
      <c r="AR175" s="2665" t="n"/>
      <c r="AS175" s="2665" t="n"/>
      <c r="AT175" s="2665" t="n"/>
      <c r="AU175" s="2665" t="n"/>
      <c r="AV175" s="2665" t="n"/>
      <c r="AW175" s="2665" t="n"/>
      <c r="AX175" s="2665" t="n"/>
      <c r="AY175" s="2665" t="n"/>
      <c r="AZ175" s="2665" t="n"/>
      <c r="BA175" s="2665" t="n"/>
      <c r="BB175" s="2665" t="n"/>
      <c r="BC175" s="2665" t="n"/>
      <c r="BD175" s="2665" t="n"/>
      <c r="BE175" s="2665" t="n"/>
      <c r="BF175" s="2665" t="n"/>
      <c r="BG175" s="2665" t="n"/>
      <c r="BH175" s="2665" t="n"/>
      <c r="BI175" s="2665" t="n"/>
      <c r="BJ175" s="2665" t="n"/>
      <c r="BK175" s="2665" t="n"/>
      <c r="BL175" s="2665" t="n"/>
      <c r="BM175" s="2665" t="n"/>
      <c r="BN175" s="2665" t="n"/>
      <c r="BO175" s="2799" t="inlineStr">
        <is>
          <t>2.1.1</t>
        </is>
      </c>
      <c r="BP175" s="2665" t="n"/>
      <c r="BQ175" s="2665" t="n"/>
      <c r="BR175" s="2311" t="n"/>
      <c r="BS175" s="2" t="n"/>
      <c r="BT175" s="2" t="n"/>
      <c r="BU175" s="2" t="n"/>
    </row>
    <row r="176">
      <c r="A176" s="2420" t="inlineStr">
        <is>
          <t>УК-13</t>
        </is>
      </c>
      <c r="B176" s="2665" t="n"/>
      <c r="C176" s="2665" t="n"/>
      <c r="D176" s="2316" t="n"/>
      <c r="E176" s="2798" t="inlineStr">
        <is>
          <t>Обладать способностью анализировать социально-психологические явления в социуме и прогнозировать тенденции их развития,использовать социально-психологические знания при управлении коллективной работой в профессиональной деятельности, эффективно использовать навыки делового общения в профессиональной среде</t>
        </is>
      </c>
      <c r="F176" s="2665" t="n"/>
      <c r="G176" s="2665" t="n"/>
      <c r="H176" s="2665" t="n"/>
      <c r="I176" s="2665" t="n"/>
      <c r="J176" s="2665" t="n"/>
      <c r="K176" s="2665" t="n"/>
      <c r="L176" s="2665" t="n"/>
      <c r="M176" s="2665" t="n"/>
      <c r="N176" s="2665" t="n"/>
      <c r="O176" s="2665" t="n"/>
      <c r="P176" s="2665" t="n"/>
      <c r="Q176" s="2665" t="n"/>
      <c r="R176" s="2665" t="n"/>
      <c r="S176" s="2665" t="n"/>
      <c r="T176" s="2665" t="n"/>
      <c r="U176" s="2665" t="n"/>
      <c r="V176" s="2665" t="n"/>
      <c r="W176" s="2665" t="n"/>
      <c r="X176" s="2665" t="n"/>
      <c r="Y176" s="2665" t="n"/>
      <c r="Z176" s="2665" t="n"/>
      <c r="AA176" s="2665" t="n"/>
      <c r="AB176" s="2665" t="n"/>
      <c r="AC176" s="2665" t="n"/>
      <c r="AD176" s="2665" t="n"/>
      <c r="AE176" s="2665" t="n"/>
      <c r="AF176" s="2665" t="n"/>
      <c r="AG176" s="2665" t="n"/>
      <c r="AH176" s="2665" t="n"/>
      <c r="AI176" s="2665" t="n"/>
      <c r="AJ176" s="2665" t="n"/>
      <c r="AK176" s="2665" t="n"/>
      <c r="AL176" s="2665" t="n"/>
      <c r="AM176" s="2665" t="n"/>
      <c r="AN176" s="2665" t="n"/>
      <c r="AO176" s="2665" t="n"/>
      <c r="AP176" s="2665" t="n"/>
      <c r="AQ176" s="2665" t="n"/>
      <c r="AR176" s="2665" t="n"/>
      <c r="AS176" s="2665" t="n"/>
      <c r="AT176" s="2665" t="n"/>
      <c r="AU176" s="2665" t="n"/>
      <c r="AV176" s="2665" t="n"/>
      <c r="AW176" s="2665" t="n"/>
      <c r="AX176" s="2665" t="n"/>
      <c r="AY176" s="2665" t="n"/>
      <c r="AZ176" s="2665" t="n"/>
      <c r="BA176" s="2665" t="n"/>
      <c r="BB176" s="2665" t="n"/>
      <c r="BC176" s="2665" t="n"/>
      <c r="BD176" s="2665" t="n"/>
      <c r="BE176" s="2665" t="n"/>
      <c r="BF176" s="2665" t="n"/>
      <c r="BG176" s="2665" t="n"/>
      <c r="BH176" s="2665" t="n"/>
      <c r="BI176" s="2665" t="n"/>
      <c r="BJ176" s="2665" t="n"/>
      <c r="BK176" s="2665" t="n"/>
      <c r="BL176" s="2665" t="n"/>
      <c r="BM176" s="2665" t="n"/>
      <c r="BN176" s="2665" t="n"/>
      <c r="BO176" s="2799" t="inlineStr">
        <is>
          <t>2.1.2</t>
        </is>
      </c>
      <c r="BP176" s="2665" t="n"/>
      <c r="BQ176" s="2665" t="n"/>
      <c r="BR176" s="2311" t="n"/>
      <c r="BS176" s="2" t="n"/>
      <c r="BT176" s="2" t="n"/>
      <c r="BU176" s="2" t="n"/>
    </row>
    <row r="177">
      <c r="A177" s="2420" t="inlineStr">
        <is>
          <t>УК-14</t>
        </is>
      </c>
      <c r="B177" s="2665" t="n"/>
      <c r="C177" s="2665" t="n"/>
      <c r="D177" s="2316" t="n"/>
      <c r="E177" s="2798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77" s="2665" t="n"/>
      <c r="G177" s="2665" t="n"/>
      <c r="H177" s="2665" t="n"/>
      <c r="I177" s="2665" t="n"/>
      <c r="J177" s="2665" t="n"/>
      <c r="K177" s="2665" t="n"/>
      <c r="L177" s="2665" t="n"/>
      <c r="M177" s="2665" t="n"/>
      <c r="N177" s="2665" t="n"/>
      <c r="O177" s="2665" t="n"/>
      <c r="P177" s="2665" t="n"/>
      <c r="Q177" s="2665" t="n"/>
      <c r="R177" s="2665" t="n"/>
      <c r="S177" s="2665" t="n"/>
      <c r="T177" s="2665" t="n"/>
      <c r="U177" s="2665" t="n"/>
      <c r="V177" s="2665" t="n"/>
      <c r="W177" s="2665" t="n"/>
      <c r="X177" s="2665" t="n"/>
      <c r="Y177" s="2665" t="n"/>
      <c r="Z177" s="2665" t="n"/>
      <c r="AA177" s="2665" t="n"/>
      <c r="AB177" s="2665" t="n"/>
      <c r="AC177" s="2665" t="n"/>
      <c r="AD177" s="2665" t="n"/>
      <c r="AE177" s="2665" t="n"/>
      <c r="AF177" s="2665" t="n"/>
      <c r="AG177" s="2665" t="n"/>
      <c r="AH177" s="2665" t="n"/>
      <c r="AI177" s="2665" t="n"/>
      <c r="AJ177" s="2665" t="n"/>
      <c r="AK177" s="2665" t="n"/>
      <c r="AL177" s="2665" t="n"/>
      <c r="AM177" s="2665" t="n"/>
      <c r="AN177" s="2665" t="n"/>
      <c r="AO177" s="2665" t="n"/>
      <c r="AP177" s="2665" t="n"/>
      <c r="AQ177" s="2665" t="n"/>
      <c r="AR177" s="2665" t="n"/>
      <c r="AS177" s="2665" t="n"/>
      <c r="AT177" s="2665" t="n"/>
      <c r="AU177" s="2665" t="n"/>
      <c r="AV177" s="2665" t="n"/>
      <c r="AW177" s="2665" t="n"/>
      <c r="AX177" s="2665" t="n"/>
      <c r="AY177" s="2665" t="n"/>
      <c r="AZ177" s="2665" t="n"/>
      <c r="BA177" s="2665" t="n"/>
      <c r="BB177" s="2665" t="n"/>
      <c r="BC177" s="2665" t="n"/>
      <c r="BD177" s="2665" t="n"/>
      <c r="BE177" s="2665" t="n"/>
      <c r="BF177" s="2665" t="n"/>
      <c r="BG177" s="2665" t="n"/>
      <c r="BH177" s="2665" t="n"/>
      <c r="BI177" s="2665" t="n"/>
      <c r="BJ177" s="2665" t="n"/>
      <c r="BK177" s="2665" t="n"/>
      <c r="BL177" s="2665" t="n"/>
      <c r="BM177" s="2665" t="n"/>
      <c r="BN177" s="2665" t="n"/>
      <c r="BO177" s="2799" t="inlineStr">
        <is>
          <t>2.1.2</t>
        </is>
      </c>
      <c r="BP177" s="2665" t="n"/>
      <c r="BQ177" s="2665" t="n"/>
      <c r="BR177" s="2311" t="n"/>
      <c r="BS177" s="2" t="n"/>
      <c r="BT177" s="2" t="n"/>
      <c r="BU177" s="2" t="n"/>
    </row>
    <row r="178">
      <c r="A178" s="2795" t="inlineStr">
        <is>
          <t>БПК-1</t>
        </is>
      </c>
      <c r="B178" s="2304" t="n"/>
      <c r="C178" s="2304" t="n"/>
      <c r="D178" s="2335" t="n"/>
      <c r="E178" s="2798" t="inlineStr">
        <is>
          <t>Использовать основные математические понятия и методы вычислений для анализа и моделирования экономических процессов</t>
        </is>
      </c>
      <c r="F178" s="2665" t="n"/>
      <c r="G178" s="2665" t="n"/>
      <c r="H178" s="2665" t="n"/>
      <c r="I178" s="2665" t="n"/>
      <c r="J178" s="2665" t="n"/>
      <c r="K178" s="2665" t="n"/>
      <c r="L178" s="2665" t="n"/>
      <c r="M178" s="2665" t="n"/>
      <c r="N178" s="2665" t="n"/>
      <c r="O178" s="2665" t="n"/>
      <c r="P178" s="2665" t="n"/>
      <c r="Q178" s="2665" t="n"/>
      <c r="R178" s="2665" t="n"/>
      <c r="S178" s="2665" t="n"/>
      <c r="T178" s="2665" t="n"/>
      <c r="U178" s="2665" t="n"/>
      <c r="V178" s="2665" t="n"/>
      <c r="W178" s="2665" t="n"/>
      <c r="X178" s="2665" t="n"/>
      <c r="Y178" s="2665" t="n"/>
      <c r="Z178" s="2665" t="n"/>
      <c r="AA178" s="2665" t="n"/>
      <c r="AB178" s="2665" t="n"/>
      <c r="AC178" s="2665" t="n"/>
      <c r="AD178" s="2665" t="n"/>
      <c r="AE178" s="2665" t="n"/>
      <c r="AF178" s="2665" t="n"/>
      <c r="AG178" s="2665" t="n"/>
      <c r="AH178" s="2665" t="n"/>
      <c r="AI178" s="2665" t="n"/>
      <c r="AJ178" s="2665" t="n"/>
      <c r="AK178" s="2665" t="n"/>
      <c r="AL178" s="2665" t="n"/>
      <c r="AM178" s="2665" t="n"/>
      <c r="AN178" s="2665" t="n"/>
      <c r="AO178" s="2665" t="n"/>
      <c r="AP178" s="2665" t="n"/>
      <c r="AQ178" s="2665" t="n"/>
      <c r="AR178" s="2665" t="n"/>
      <c r="AS178" s="2665" t="n"/>
      <c r="AT178" s="2665" t="n"/>
      <c r="AU178" s="2665" t="n"/>
      <c r="AV178" s="2665" t="n"/>
      <c r="AW178" s="2665" t="n"/>
      <c r="AX178" s="2665" t="n"/>
      <c r="AY178" s="2665" t="n"/>
      <c r="AZ178" s="2665" t="n"/>
      <c r="BA178" s="2665" t="n"/>
      <c r="BB178" s="2665" t="n"/>
      <c r="BC178" s="2665" t="n"/>
      <c r="BD178" s="2665" t="n"/>
      <c r="BE178" s="2665" t="n"/>
      <c r="BF178" s="2665" t="n"/>
      <c r="BG178" s="2665" t="n"/>
      <c r="BH178" s="2665" t="n"/>
      <c r="BI178" s="2665" t="n"/>
      <c r="BJ178" s="2665" t="n"/>
      <c r="BK178" s="2665" t="n"/>
      <c r="BL178" s="2665" t="n"/>
      <c r="BM178" s="2665" t="n"/>
      <c r="BN178" s="2665" t="n"/>
      <c r="BO178" s="2799" t="inlineStr">
        <is>
          <t>1.4</t>
        </is>
      </c>
      <c r="BP178" s="2665" t="n"/>
      <c r="BQ178" s="2665" t="n"/>
      <c r="BR178" s="2311" t="n"/>
      <c r="BS178" s="2" t="n"/>
      <c r="BT178" s="2" t="n"/>
      <c r="BU178" s="2" t="n"/>
    </row>
    <row r="179">
      <c r="A179" s="2420" t="inlineStr">
        <is>
          <t>БПК-2</t>
        </is>
      </c>
      <c r="B179" s="2665" t="n"/>
      <c r="C179" s="2665" t="n"/>
      <c r="D179" s="2316" t="n"/>
      <c r="E179" s="2798" t="inlineStr">
        <is>
          <t>Оперировать основными понятиями и методами статистики, применять статистический инструментарий для количественной оценки массовых социально-экономических явлений и процессов, устанавливать статистические закономерности их развития</t>
        </is>
      </c>
      <c r="F179" s="2665" t="n"/>
      <c r="G179" s="2665" t="n"/>
      <c r="H179" s="2665" t="n"/>
      <c r="I179" s="2665" t="n"/>
      <c r="J179" s="2665" t="n"/>
      <c r="K179" s="2665" t="n"/>
      <c r="L179" s="2665" t="n"/>
      <c r="M179" s="2665" t="n"/>
      <c r="N179" s="2665" t="n"/>
      <c r="O179" s="2665" t="n"/>
      <c r="P179" s="2665" t="n"/>
      <c r="Q179" s="2665" t="n"/>
      <c r="R179" s="2665" t="n"/>
      <c r="S179" s="2665" t="n"/>
      <c r="T179" s="2665" t="n"/>
      <c r="U179" s="2665" t="n"/>
      <c r="V179" s="2665" t="n"/>
      <c r="W179" s="2665" t="n"/>
      <c r="X179" s="2665" t="n"/>
      <c r="Y179" s="2665" t="n"/>
      <c r="Z179" s="2665" t="n"/>
      <c r="AA179" s="2665" t="n"/>
      <c r="AB179" s="2665" t="n"/>
      <c r="AC179" s="2665" t="n"/>
      <c r="AD179" s="2665" t="n"/>
      <c r="AE179" s="2665" t="n"/>
      <c r="AF179" s="2665" t="n"/>
      <c r="AG179" s="2665" t="n"/>
      <c r="AH179" s="2665" t="n"/>
      <c r="AI179" s="2665" t="n"/>
      <c r="AJ179" s="2665" t="n"/>
      <c r="AK179" s="2665" t="n"/>
      <c r="AL179" s="2665" t="n"/>
      <c r="AM179" s="2665" t="n"/>
      <c r="AN179" s="2665" t="n"/>
      <c r="AO179" s="2665" t="n"/>
      <c r="AP179" s="2665" t="n"/>
      <c r="AQ179" s="2665" t="n"/>
      <c r="AR179" s="2665" t="n"/>
      <c r="AS179" s="2665" t="n"/>
      <c r="AT179" s="2665" t="n"/>
      <c r="AU179" s="2665" t="n"/>
      <c r="AV179" s="2665" t="n"/>
      <c r="AW179" s="2665" t="n"/>
      <c r="AX179" s="2665" t="n"/>
      <c r="AY179" s="2665" t="n"/>
      <c r="AZ179" s="2665" t="n"/>
      <c r="BA179" s="2665" t="n"/>
      <c r="BB179" s="2665" t="n"/>
      <c r="BC179" s="2665" t="n"/>
      <c r="BD179" s="2665" t="n"/>
      <c r="BE179" s="2665" t="n"/>
      <c r="BF179" s="2665" t="n"/>
      <c r="BG179" s="2665" t="n"/>
      <c r="BH179" s="2665" t="n"/>
      <c r="BI179" s="2665" t="n"/>
      <c r="BJ179" s="2665" t="n"/>
      <c r="BK179" s="2665" t="n"/>
      <c r="BL179" s="2665" t="n"/>
      <c r="BM179" s="2665" t="n"/>
      <c r="BN179" s="2665" t="n"/>
      <c r="BO179" s="2799" t="inlineStr">
        <is>
          <t>1.5.1</t>
        </is>
      </c>
      <c r="BP179" s="2665" t="n"/>
      <c r="BQ179" s="2665" t="n"/>
      <c r="BR179" s="2311" t="n"/>
      <c r="BS179" s="2" t="n"/>
      <c r="BT179" s="2" t="n"/>
      <c r="BU179" s="2" t="n"/>
    </row>
    <row r="180">
      <c r="A180" s="2420" t="inlineStr">
        <is>
          <t>БПК-3</t>
        </is>
      </c>
      <c r="B180" s="2665" t="n"/>
      <c r="C180" s="2665" t="n"/>
      <c r="D180" s="2316" t="n"/>
      <c r="E180" s="2798" t="inlineStr">
        <is>
          <t>Применять понятия, методы эконометрики, эконометрические модели и инструменты для количественной оценки статистических зависимостей индикаторов социально-экономического развития</t>
        </is>
      </c>
      <c r="F180" s="2665" t="n"/>
      <c r="G180" s="2665" t="n"/>
      <c r="H180" s="2665" t="n"/>
      <c r="I180" s="2665" t="n"/>
      <c r="J180" s="2665" t="n"/>
      <c r="K180" s="2665" t="n"/>
      <c r="L180" s="2665" t="n"/>
      <c r="M180" s="2665" t="n"/>
      <c r="N180" s="2665" t="n"/>
      <c r="O180" s="2665" t="n"/>
      <c r="P180" s="2665" t="n"/>
      <c r="Q180" s="2665" t="n"/>
      <c r="R180" s="2665" t="n"/>
      <c r="S180" s="2665" t="n"/>
      <c r="T180" s="2665" t="n"/>
      <c r="U180" s="2665" t="n"/>
      <c r="V180" s="2665" t="n"/>
      <c r="W180" s="2665" t="n"/>
      <c r="X180" s="2665" t="n"/>
      <c r="Y180" s="2665" t="n"/>
      <c r="Z180" s="2665" t="n"/>
      <c r="AA180" s="2665" t="n"/>
      <c r="AB180" s="2665" t="n"/>
      <c r="AC180" s="2665" t="n"/>
      <c r="AD180" s="2665" t="n"/>
      <c r="AE180" s="2665" t="n"/>
      <c r="AF180" s="2665" t="n"/>
      <c r="AG180" s="2665" t="n"/>
      <c r="AH180" s="2665" t="n"/>
      <c r="AI180" s="2665" t="n"/>
      <c r="AJ180" s="2665" t="n"/>
      <c r="AK180" s="2665" t="n"/>
      <c r="AL180" s="2665" t="n"/>
      <c r="AM180" s="2665" t="n"/>
      <c r="AN180" s="2665" t="n"/>
      <c r="AO180" s="2665" t="n"/>
      <c r="AP180" s="2665" t="n"/>
      <c r="AQ180" s="2665" t="n"/>
      <c r="AR180" s="2665" t="n"/>
      <c r="AS180" s="2665" t="n"/>
      <c r="AT180" s="2665" t="n"/>
      <c r="AU180" s="2665" t="n"/>
      <c r="AV180" s="2665" t="n"/>
      <c r="AW180" s="2665" t="n"/>
      <c r="AX180" s="2665" t="n"/>
      <c r="AY180" s="2665" t="n"/>
      <c r="AZ180" s="2665" t="n"/>
      <c r="BA180" s="2665" t="n"/>
      <c r="BB180" s="2665" t="n"/>
      <c r="BC180" s="2665" t="n"/>
      <c r="BD180" s="2665" t="n"/>
      <c r="BE180" s="2665" t="n"/>
      <c r="BF180" s="2665" t="n"/>
      <c r="BG180" s="2665" t="n"/>
      <c r="BH180" s="2665" t="n"/>
      <c r="BI180" s="2665" t="n"/>
      <c r="BJ180" s="2665" t="n"/>
      <c r="BK180" s="2665" t="n"/>
      <c r="BL180" s="2665" t="n"/>
      <c r="BM180" s="2665" t="n"/>
      <c r="BN180" s="2665" t="n"/>
      <c r="BO180" s="2799" t="inlineStr">
        <is>
          <t>1.5.2</t>
        </is>
      </c>
      <c r="BP180" s="2665" t="n"/>
      <c r="BQ180" s="2665" t="n"/>
      <c r="BR180" s="2311" t="n"/>
      <c r="BS180" s="2" t="n"/>
      <c r="BT180" s="2" t="n"/>
      <c r="BU180" s="2" t="n"/>
    </row>
    <row r="181">
      <c r="A181" s="2420" t="inlineStr">
        <is>
          <t>БПК-4</t>
        </is>
      </c>
      <c r="B181" s="2665" t="n"/>
      <c r="C181" s="2665" t="n"/>
      <c r="D181" s="2316" t="n"/>
      <c r="E181" s="2798" t="inlineStr">
        <is>
          <t>Понимать мотивы поведения субъектов рыночной экономики, особенности экономических процессов в Республике Беларусь и других странах, анализировать экономическую информацию, применять полученные теоретические знания в качестве методологической основы изучения прикладных экономических дисциплин</t>
        </is>
      </c>
      <c r="F181" s="2665" t="n"/>
      <c r="G181" s="2665" t="n"/>
      <c r="H181" s="2665" t="n"/>
      <c r="I181" s="2665" t="n"/>
      <c r="J181" s="2665" t="n"/>
      <c r="K181" s="2665" t="n"/>
      <c r="L181" s="2665" t="n"/>
      <c r="M181" s="2665" t="n"/>
      <c r="N181" s="2665" t="n"/>
      <c r="O181" s="2665" t="n"/>
      <c r="P181" s="2665" t="n"/>
      <c r="Q181" s="2665" t="n"/>
      <c r="R181" s="2665" t="n"/>
      <c r="S181" s="2665" t="n"/>
      <c r="T181" s="2665" t="n"/>
      <c r="U181" s="2665" t="n"/>
      <c r="V181" s="2665" t="n"/>
      <c r="W181" s="2665" t="n"/>
      <c r="X181" s="2665" t="n"/>
      <c r="Y181" s="2665" t="n"/>
      <c r="Z181" s="2665" t="n"/>
      <c r="AA181" s="2665" t="n"/>
      <c r="AB181" s="2665" t="n"/>
      <c r="AC181" s="2665" t="n"/>
      <c r="AD181" s="2665" t="n"/>
      <c r="AE181" s="2665" t="n"/>
      <c r="AF181" s="2665" t="n"/>
      <c r="AG181" s="2665" t="n"/>
      <c r="AH181" s="2665" t="n"/>
      <c r="AI181" s="2665" t="n"/>
      <c r="AJ181" s="2665" t="n"/>
      <c r="AK181" s="2665" t="n"/>
      <c r="AL181" s="2665" t="n"/>
      <c r="AM181" s="2665" t="n"/>
      <c r="AN181" s="2665" t="n"/>
      <c r="AO181" s="2665" t="n"/>
      <c r="AP181" s="2665" t="n"/>
      <c r="AQ181" s="2665" t="n"/>
      <c r="AR181" s="2665" t="n"/>
      <c r="AS181" s="2665" t="n"/>
      <c r="AT181" s="2665" t="n"/>
      <c r="AU181" s="2665" t="n"/>
      <c r="AV181" s="2665" t="n"/>
      <c r="AW181" s="2665" t="n"/>
      <c r="AX181" s="2665" t="n"/>
      <c r="AY181" s="2665" t="n"/>
      <c r="AZ181" s="2665" t="n"/>
      <c r="BA181" s="2665" t="n"/>
      <c r="BB181" s="2665" t="n"/>
      <c r="BC181" s="2665" t="n"/>
      <c r="BD181" s="2665" t="n"/>
      <c r="BE181" s="2665" t="n"/>
      <c r="BF181" s="2665" t="n"/>
      <c r="BG181" s="2665" t="n"/>
      <c r="BH181" s="2665" t="n"/>
      <c r="BI181" s="2665" t="n"/>
      <c r="BJ181" s="2665" t="n"/>
      <c r="BK181" s="2665" t="n"/>
      <c r="BL181" s="2665" t="n"/>
      <c r="BM181" s="2665" t="n"/>
      <c r="BN181" s="2665" t="n"/>
      <c r="BO181" s="2799" t="inlineStr">
        <is>
          <t>1.6.1</t>
        </is>
      </c>
      <c r="BP181" s="2665" t="n"/>
      <c r="BQ181" s="2665" t="n"/>
      <c r="BR181" s="2311" t="n"/>
      <c r="BS181" s="2" t="n"/>
      <c r="BT181" s="2" t="n"/>
      <c r="BU181" s="2" t="n"/>
    </row>
    <row r="182">
      <c r="A182" s="2420" t="inlineStr">
        <is>
          <t>БПК-5</t>
        </is>
      </c>
      <c r="B182" s="2665" t="n"/>
      <c r="C182" s="2665" t="n"/>
      <c r="D182" s="2316" t="n"/>
      <c r="E182" s="2798" t="inlineStr">
        <is>
          <t>Понимать поведение потребителей и организаций в рыночной экономике, механизмы ценообразования на товарных и ресурсных рынках, условия общего экономического равновесия, направления, инструменты и границы государственной микроэкономической политики, применять теоретические знания для принятия оптимальных решений в условиях экономического выбора</t>
        </is>
      </c>
      <c r="F182" s="2665" t="n"/>
      <c r="G182" s="2665" t="n"/>
      <c r="H182" s="2665" t="n"/>
      <c r="I182" s="2665" t="n"/>
      <c r="J182" s="2665" t="n"/>
      <c r="K182" s="2665" t="n"/>
      <c r="L182" s="2665" t="n"/>
      <c r="M182" s="2665" t="n"/>
      <c r="N182" s="2665" t="n"/>
      <c r="O182" s="2665" t="n"/>
      <c r="P182" s="2665" t="n"/>
      <c r="Q182" s="2665" t="n"/>
      <c r="R182" s="2665" t="n"/>
      <c r="S182" s="2665" t="n"/>
      <c r="T182" s="2665" t="n"/>
      <c r="U182" s="2665" t="n"/>
      <c r="V182" s="2665" t="n"/>
      <c r="W182" s="2665" t="n"/>
      <c r="X182" s="2665" t="n"/>
      <c r="Y182" s="2665" t="n"/>
      <c r="Z182" s="2665" t="n"/>
      <c r="AA182" s="2665" t="n"/>
      <c r="AB182" s="2665" t="n"/>
      <c r="AC182" s="2665" t="n"/>
      <c r="AD182" s="2665" t="n"/>
      <c r="AE182" s="2665" t="n"/>
      <c r="AF182" s="2665" t="n"/>
      <c r="AG182" s="2665" t="n"/>
      <c r="AH182" s="2665" t="n"/>
      <c r="AI182" s="2665" t="n"/>
      <c r="AJ182" s="2665" t="n"/>
      <c r="AK182" s="2665" t="n"/>
      <c r="AL182" s="2665" t="n"/>
      <c r="AM182" s="2665" t="n"/>
      <c r="AN182" s="2665" t="n"/>
      <c r="AO182" s="2665" t="n"/>
      <c r="AP182" s="2665" t="n"/>
      <c r="AQ182" s="2665" t="n"/>
      <c r="AR182" s="2665" t="n"/>
      <c r="AS182" s="2665" t="n"/>
      <c r="AT182" s="2665" t="n"/>
      <c r="AU182" s="2665" t="n"/>
      <c r="AV182" s="2665" t="n"/>
      <c r="AW182" s="2665" t="n"/>
      <c r="AX182" s="2665" t="n"/>
      <c r="AY182" s="2665" t="n"/>
      <c r="AZ182" s="2665" t="n"/>
      <c r="BA182" s="2665" t="n"/>
      <c r="BB182" s="2665" t="n"/>
      <c r="BC182" s="2665" t="n"/>
      <c r="BD182" s="2665" t="n"/>
      <c r="BE182" s="2665" t="n"/>
      <c r="BF182" s="2665" t="n"/>
      <c r="BG182" s="2665" t="n"/>
      <c r="BH182" s="2665" t="n"/>
      <c r="BI182" s="2665" t="n"/>
      <c r="BJ182" s="2665" t="n"/>
      <c r="BK182" s="2665" t="n"/>
      <c r="BL182" s="2665" t="n"/>
      <c r="BM182" s="2665" t="n"/>
      <c r="BN182" s="2665" t="n"/>
      <c r="BO182" s="2799" t="inlineStr">
        <is>
          <t>1.6.2</t>
        </is>
      </c>
      <c r="BP182" s="2665" t="n"/>
      <c r="BQ182" s="2665" t="n"/>
      <c r="BR182" s="2311" t="n"/>
      <c r="BS182" s="2" t="n"/>
      <c r="BT182" s="2" t="n"/>
      <c r="BU182" s="2" t="n"/>
    </row>
    <row r="183">
      <c r="A183" s="2420" t="inlineStr">
        <is>
          <t>БПК-6</t>
        </is>
      </c>
      <c r="B183" s="2665" t="n"/>
      <c r="C183" s="2665" t="n"/>
      <c r="D183" s="2316" t="n"/>
      <c r="E183" s="2798" t="inlineStr">
        <is>
          <t>Понимать механизмы функционирования агрегированных рынков и инструменты бюджетно-налоговой и денежно-кредитной политики, анализировать макроэкономические процессы, происходящие в Республике Беларусь и других странах, оценивать результаты макроэкономической политики</t>
        </is>
      </c>
      <c r="F183" s="2665" t="n"/>
      <c r="G183" s="2665" t="n"/>
      <c r="H183" s="2665" t="n"/>
      <c r="I183" s="2665" t="n"/>
      <c r="J183" s="2665" t="n"/>
      <c r="K183" s="2665" t="n"/>
      <c r="L183" s="2665" t="n"/>
      <c r="M183" s="2665" t="n"/>
      <c r="N183" s="2665" t="n"/>
      <c r="O183" s="2665" t="n"/>
      <c r="P183" s="2665" t="n"/>
      <c r="Q183" s="2665" t="n"/>
      <c r="R183" s="2665" t="n"/>
      <c r="S183" s="2665" t="n"/>
      <c r="T183" s="2665" t="n"/>
      <c r="U183" s="2665" t="n"/>
      <c r="V183" s="2665" t="n"/>
      <c r="W183" s="2665" t="n"/>
      <c r="X183" s="2665" t="n"/>
      <c r="Y183" s="2665" t="n"/>
      <c r="Z183" s="2665" t="n"/>
      <c r="AA183" s="2665" t="n"/>
      <c r="AB183" s="2665" t="n"/>
      <c r="AC183" s="2665" t="n"/>
      <c r="AD183" s="2665" t="n"/>
      <c r="AE183" s="2665" t="n"/>
      <c r="AF183" s="2665" t="n"/>
      <c r="AG183" s="2665" t="n"/>
      <c r="AH183" s="2665" t="n"/>
      <c r="AI183" s="2665" t="n"/>
      <c r="AJ183" s="2665" t="n"/>
      <c r="AK183" s="2665" t="n"/>
      <c r="AL183" s="2665" t="n"/>
      <c r="AM183" s="2665" t="n"/>
      <c r="AN183" s="2665" t="n"/>
      <c r="AO183" s="2665" t="n"/>
      <c r="AP183" s="2665" t="n"/>
      <c r="AQ183" s="2665" t="n"/>
      <c r="AR183" s="2665" t="n"/>
      <c r="AS183" s="2665" t="n"/>
      <c r="AT183" s="2665" t="n"/>
      <c r="AU183" s="2665" t="n"/>
      <c r="AV183" s="2665" t="n"/>
      <c r="AW183" s="2665" t="n"/>
      <c r="AX183" s="2665" t="n"/>
      <c r="AY183" s="2665" t="n"/>
      <c r="AZ183" s="2665" t="n"/>
      <c r="BA183" s="2665" t="n"/>
      <c r="BB183" s="2665" t="n"/>
      <c r="BC183" s="2665" t="n"/>
      <c r="BD183" s="2665" t="n"/>
      <c r="BE183" s="2665" t="n"/>
      <c r="BF183" s="2665" t="n"/>
      <c r="BG183" s="2665" t="n"/>
      <c r="BH183" s="2665" t="n"/>
      <c r="BI183" s="2665" t="n"/>
      <c r="BJ183" s="2665" t="n"/>
      <c r="BK183" s="2665" t="n"/>
      <c r="BL183" s="2665" t="n"/>
      <c r="BM183" s="2665" t="n"/>
      <c r="BN183" s="2665" t="n"/>
      <c r="BO183" s="2799" t="inlineStr">
        <is>
          <t>1.7.1, 1.7.2</t>
        </is>
      </c>
      <c r="BP183" s="2665" t="n"/>
      <c r="BQ183" s="2665" t="n"/>
      <c r="BR183" s="2311" t="n"/>
      <c r="BS183" s="2" t="n"/>
      <c r="BT183" s="2" t="n"/>
      <c r="BU183" s="2" t="n"/>
    </row>
    <row r="184">
      <c r="A184" s="2420" t="inlineStr">
        <is>
          <t>БПК-7</t>
        </is>
      </c>
      <c r="B184" s="2665" t="n"/>
      <c r="C184" s="2665" t="n"/>
      <c r="D184" s="2316" t="n"/>
      <c r="E184" s="2798" t="inlineStr">
        <is>
          <t>Определять и анализировать современные тенденции развития международной экономики, осуществлять выбор оптимальных инструментов регулирования внешнеэкономической деятельности</t>
        </is>
      </c>
      <c r="F184" s="2665" t="n"/>
      <c r="G184" s="2665" t="n"/>
      <c r="H184" s="2665" t="n"/>
      <c r="I184" s="2665" t="n"/>
      <c r="J184" s="2665" t="n"/>
      <c r="K184" s="2665" t="n"/>
      <c r="L184" s="2665" t="n"/>
      <c r="M184" s="2665" t="n"/>
      <c r="N184" s="2665" t="n"/>
      <c r="O184" s="2665" t="n"/>
      <c r="P184" s="2665" t="n"/>
      <c r="Q184" s="2665" t="n"/>
      <c r="R184" s="2665" t="n"/>
      <c r="S184" s="2665" t="n"/>
      <c r="T184" s="2665" t="n"/>
      <c r="U184" s="2665" t="n"/>
      <c r="V184" s="2665" t="n"/>
      <c r="W184" s="2665" t="n"/>
      <c r="X184" s="2665" t="n"/>
      <c r="Y184" s="2665" t="n"/>
      <c r="Z184" s="2665" t="n"/>
      <c r="AA184" s="2665" t="n"/>
      <c r="AB184" s="2665" t="n"/>
      <c r="AC184" s="2665" t="n"/>
      <c r="AD184" s="2665" t="n"/>
      <c r="AE184" s="2665" t="n"/>
      <c r="AF184" s="2665" t="n"/>
      <c r="AG184" s="2665" t="n"/>
      <c r="AH184" s="2665" t="n"/>
      <c r="AI184" s="2665" t="n"/>
      <c r="AJ184" s="2665" t="n"/>
      <c r="AK184" s="2665" t="n"/>
      <c r="AL184" s="2665" t="n"/>
      <c r="AM184" s="2665" t="n"/>
      <c r="AN184" s="2665" t="n"/>
      <c r="AO184" s="2665" t="n"/>
      <c r="AP184" s="2665" t="n"/>
      <c r="AQ184" s="2665" t="n"/>
      <c r="AR184" s="2665" t="n"/>
      <c r="AS184" s="2665" t="n"/>
      <c r="AT184" s="2665" t="n"/>
      <c r="AU184" s="2665" t="n"/>
      <c r="AV184" s="2665" t="n"/>
      <c r="AW184" s="2665" t="n"/>
      <c r="AX184" s="2665" t="n"/>
      <c r="AY184" s="2665" t="n"/>
      <c r="AZ184" s="2665" t="n"/>
      <c r="BA184" s="2665" t="n"/>
      <c r="BB184" s="2665" t="n"/>
      <c r="BC184" s="2665" t="n"/>
      <c r="BD184" s="2665" t="n"/>
      <c r="BE184" s="2665" t="n"/>
      <c r="BF184" s="2665" t="n"/>
      <c r="BG184" s="2665" t="n"/>
      <c r="BH184" s="2665" t="n"/>
      <c r="BI184" s="2665" t="n"/>
      <c r="BJ184" s="2665" t="n"/>
      <c r="BK184" s="2665" t="n"/>
      <c r="BL184" s="2665" t="n"/>
      <c r="BM184" s="2665" t="n"/>
      <c r="BN184" s="2665" t="n"/>
      <c r="BO184" s="2799" t="inlineStr">
        <is>
          <t>1.7.3</t>
        </is>
      </c>
      <c r="BP184" s="2665" t="n"/>
      <c r="BQ184" s="2665" t="n"/>
      <c r="BR184" s="2311" t="n"/>
      <c r="BS184" s="2" t="n"/>
      <c r="BT184" s="2" t="n"/>
      <c r="BU184" s="2" t="n"/>
    </row>
    <row r="185">
      <c r="A185" s="2420" t="inlineStr">
        <is>
          <t>БПК-8</t>
        </is>
      </c>
      <c r="B185" s="2665" t="n"/>
      <c r="C185" s="2665" t="n"/>
      <c r="D185" s="2316" t="n"/>
      <c r="E185" s="2798" t="inlineStr">
        <is>
          <t>Понимать особенности и механизм функционирования национальной экономики, оценивать ресурсный потенциал и конкурентные преимущества, определять тенденции и перспективы ее развития для решения текущих экономических проблем и реализации стратегических целей и задач социально-экономического развития</t>
        </is>
      </c>
      <c r="F185" s="2665" t="n"/>
      <c r="G185" s="2665" t="n"/>
      <c r="H185" s="2665" t="n"/>
      <c r="I185" s="2665" t="n"/>
      <c r="J185" s="2665" t="n"/>
      <c r="K185" s="2665" t="n"/>
      <c r="L185" s="2665" t="n"/>
      <c r="M185" s="2665" t="n"/>
      <c r="N185" s="2665" t="n"/>
      <c r="O185" s="2665" t="n"/>
      <c r="P185" s="2665" t="n"/>
      <c r="Q185" s="2665" t="n"/>
      <c r="R185" s="2665" t="n"/>
      <c r="S185" s="2665" t="n"/>
      <c r="T185" s="2665" t="n"/>
      <c r="U185" s="2665" t="n"/>
      <c r="V185" s="2665" t="n"/>
      <c r="W185" s="2665" t="n"/>
      <c r="X185" s="2665" t="n"/>
      <c r="Y185" s="2665" t="n"/>
      <c r="Z185" s="2665" t="n"/>
      <c r="AA185" s="2665" t="n"/>
      <c r="AB185" s="2665" t="n"/>
      <c r="AC185" s="2665" t="n"/>
      <c r="AD185" s="2665" t="n"/>
      <c r="AE185" s="2665" t="n"/>
      <c r="AF185" s="2665" t="n"/>
      <c r="AG185" s="2665" t="n"/>
      <c r="AH185" s="2665" t="n"/>
      <c r="AI185" s="2665" t="n"/>
      <c r="AJ185" s="2665" t="n"/>
      <c r="AK185" s="2665" t="n"/>
      <c r="AL185" s="2665" t="n"/>
      <c r="AM185" s="2665" t="n"/>
      <c r="AN185" s="2665" t="n"/>
      <c r="AO185" s="2665" t="n"/>
      <c r="AP185" s="2665" t="n"/>
      <c r="AQ185" s="2665" t="n"/>
      <c r="AR185" s="2665" t="n"/>
      <c r="AS185" s="2665" t="n"/>
      <c r="AT185" s="2665" t="n"/>
      <c r="AU185" s="2665" t="n"/>
      <c r="AV185" s="2665" t="n"/>
      <c r="AW185" s="2665" t="n"/>
      <c r="AX185" s="2665" t="n"/>
      <c r="AY185" s="2665" t="n"/>
      <c r="AZ185" s="2665" t="n"/>
      <c r="BA185" s="2665" t="n"/>
      <c r="BB185" s="2665" t="n"/>
      <c r="BC185" s="2665" t="n"/>
      <c r="BD185" s="2665" t="n"/>
      <c r="BE185" s="2665" t="n"/>
      <c r="BF185" s="2665" t="n"/>
      <c r="BG185" s="2665" t="n"/>
      <c r="BH185" s="2665" t="n"/>
      <c r="BI185" s="2665" t="n"/>
      <c r="BJ185" s="2665" t="n"/>
      <c r="BK185" s="2665" t="n"/>
      <c r="BL185" s="2665" t="n"/>
      <c r="BM185" s="2665" t="n"/>
      <c r="BN185" s="2665" t="n"/>
      <c r="BO185" s="2799" t="inlineStr">
        <is>
          <t>1.8</t>
        </is>
      </c>
      <c r="BP185" s="2665" t="n"/>
      <c r="BQ185" s="2665" t="n"/>
      <c r="BR185" s="2311" t="n"/>
      <c r="BS185" s="2" t="n"/>
      <c r="BT185" s="2" t="n"/>
      <c r="BU185" s="2" t="n"/>
    </row>
    <row r="186">
      <c r="A186" s="2420" t="inlineStr">
        <is>
          <t>БПК-9</t>
        </is>
      </c>
      <c r="B186" s="2665" t="n"/>
      <c r="C186" s="2665" t="n"/>
      <c r="D186" s="2316" t="n"/>
      <c r="E186" s="2798" t="inlineStr">
        <is>
          <t>Понимать основные понятия, концепции и виды маркетинга, реализовывать процесс сегментирования рынка и позиционирования организации (товара) на нём, использовать аналитический инструментарий для планирования и реализации концепции маркетинга, оценивать эффективность маркетинговой деятельности</t>
        </is>
      </c>
      <c r="F186" s="2665" t="n"/>
      <c r="G186" s="2665" t="n"/>
      <c r="H186" s="2665" t="n"/>
      <c r="I186" s="2665" t="n"/>
      <c r="J186" s="2665" t="n"/>
      <c r="K186" s="2665" t="n"/>
      <c r="L186" s="2665" t="n"/>
      <c r="M186" s="2665" t="n"/>
      <c r="N186" s="2665" t="n"/>
      <c r="O186" s="2665" t="n"/>
      <c r="P186" s="2665" t="n"/>
      <c r="Q186" s="2665" t="n"/>
      <c r="R186" s="2665" t="n"/>
      <c r="S186" s="2665" t="n"/>
      <c r="T186" s="2665" t="n"/>
      <c r="U186" s="2665" t="n"/>
      <c r="V186" s="2665" t="n"/>
      <c r="W186" s="2665" t="n"/>
      <c r="X186" s="2665" t="n"/>
      <c r="Y186" s="2665" t="n"/>
      <c r="Z186" s="2665" t="n"/>
      <c r="AA186" s="2665" t="n"/>
      <c r="AB186" s="2665" t="n"/>
      <c r="AC186" s="2665" t="n"/>
      <c r="AD186" s="2665" t="n"/>
      <c r="AE186" s="2665" t="n"/>
      <c r="AF186" s="2665" t="n"/>
      <c r="AG186" s="2665" t="n"/>
      <c r="AH186" s="2665" t="n"/>
      <c r="AI186" s="2665" t="n"/>
      <c r="AJ186" s="2665" t="n"/>
      <c r="AK186" s="2665" t="n"/>
      <c r="AL186" s="2665" t="n"/>
      <c r="AM186" s="2665" t="n"/>
      <c r="AN186" s="2665" t="n"/>
      <c r="AO186" s="2665" t="n"/>
      <c r="AP186" s="2665" t="n"/>
      <c r="AQ186" s="2665" t="n"/>
      <c r="AR186" s="2665" t="n"/>
      <c r="AS186" s="2665" t="n"/>
      <c r="AT186" s="2665" t="n"/>
      <c r="AU186" s="2665" t="n"/>
      <c r="AV186" s="2665" t="n"/>
      <c r="AW186" s="2665" t="n"/>
      <c r="AX186" s="2665" t="n"/>
      <c r="AY186" s="2665" t="n"/>
      <c r="AZ186" s="2665" t="n"/>
      <c r="BA186" s="2665" t="n"/>
      <c r="BB186" s="2665" t="n"/>
      <c r="BC186" s="2665" t="n"/>
      <c r="BD186" s="2665" t="n"/>
      <c r="BE186" s="2665" t="n"/>
      <c r="BF186" s="2665" t="n"/>
      <c r="BG186" s="2665" t="n"/>
      <c r="BH186" s="2665" t="n"/>
      <c r="BI186" s="2665" t="n"/>
      <c r="BJ186" s="2665" t="n"/>
      <c r="BK186" s="2665" t="n"/>
      <c r="BL186" s="2665" t="n"/>
      <c r="BM186" s="2665" t="n"/>
      <c r="BN186" s="2665" t="n"/>
      <c r="BO186" s="2799" t="inlineStr">
        <is>
          <t>1.9.1, 1.9.2</t>
        </is>
      </c>
      <c r="BP186" s="2665" t="n"/>
      <c r="BQ186" s="2665" t="n"/>
      <c r="BR186" s="2311" t="n"/>
      <c r="BS186" s="2" t="n"/>
      <c r="BT186" s="2" t="n"/>
      <c r="BU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</row>
    <row r="188">
      <c r="A188" s="37" t="inlineStr">
        <is>
          <t>Проректор по учебной работе</t>
        </is>
      </c>
      <c r="B188" s="37" t="n"/>
      <c r="C188" s="37" t="n"/>
      <c r="D188" s="11" t="n"/>
      <c r="E188" s="11" t="n"/>
      <c r="F188" s="11" t="n"/>
      <c r="G188" s="11" t="n"/>
      <c r="H188" s="11" t="n"/>
      <c r="I188" s="11" t="n"/>
      <c r="J188" s="11" t="n"/>
      <c r="K188" s="11" t="n"/>
      <c r="L188" s="11" t="n"/>
      <c r="M188" s="11" t="n"/>
      <c r="N188" s="11" t="n"/>
      <c r="O188" s="11" t="n"/>
      <c r="P188" s="11" t="n"/>
      <c r="Q188" s="1449" t="n"/>
      <c r="R188" s="1447" t="n"/>
      <c r="S188" s="1447" t="n"/>
      <c r="T188" s="1447" t="n"/>
      <c r="U188" s="1447" t="n"/>
      <c r="V188" s="1448" t="n"/>
      <c r="W188" s="1448" t="n"/>
      <c r="X188" s="1448" t="n"/>
      <c r="Y188" s="1448" t="n"/>
      <c r="Z188" s="1448" t="n"/>
      <c r="AA188" s="1448" t="n"/>
      <c r="AB188" s="1448" t="n"/>
      <c r="AC188" s="1448" t="n"/>
      <c r="AD188" s="1448" t="n"/>
      <c r="AE188" s="1448" t="n"/>
      <c r="AF188" s="37" t="inlineStr">
        <is>
          <t>А.А.Сакович</t>
        </is>
      </c>
      <c r="AG188" s="1481" t="n"/>
      <c r="AH188" s="1449" t="n"/>
      <c r="AI188" s="11" t="n"/>
      <c r="AJ188" s="11" t="n"/>
      <c r="AK188" s="508" t="n"/>
      <c r="AL188" s="508" t="n"/>
      <c r="AM188" s="508" t="n"/>
      <c r="AN188" s="508" t="n"/>
      <c r="AO188" s="508" t="n"/>
      <c r="AP188" s="508" t="n"/>
      <c r="AQ188" s="508" t="n"/>
      <c r="AR188" s="508" t="n"/>
      <c r="AS188" s="508" t="n"/>
      <c r="AT188" s="508" t="n"/>
      <c r="AU188" s="508" t="n"/>
      <c r="AV188" s="508" t="n"/>
      <c r="AW188" s="508" t="n"/>
      <c r="AX188" s="508" t="n"/>
      <c r="AY188" s="508" t="n"/>
      <c r="AZ188" s="508" t="n"/>
      <c r="BA188" s="508" t="n"/>
      <c r="BB188" s="508" t="n"/>
      <c r="BC188" s="508" t="n"/>
      <c r="BD188" s="508" t="n"/>
      <c r="BE188" s="508" t="n"/>
      <c r="BF188" s="508" t="n"/>
      <c r="BG188" s="508" t="n"/>
      <c r="BH188" s="508" t="n"/>
      <c r="BI188" s="508" t="n"/>
      <c r="BJ188" s="508" t="n"/>
      <c r="BK188" s="508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</row>
    <row r="189">
      <c r="A189" s="37" t="n"/>
      <c r="B189" s="37" t="n"/>
      <c r="C189" s="37" t="n"/>
      <c r="D189" s="11" t="n"/>
      <c r="E189" s="11" t="n"/>
      <c r="F189" s="11" t="n"/>
      <c r="G189" s="11" t="n"/>
      <c r="H189" s="11" t="n"/>
      <c r="I189" s="11" t="n"/>
      <c r="J189" s="11" t="n"/>
      <c r="K189" s="11" t="n"/>
      <c r="L189" s="11" t="n"/>
      <c r="M189" s="11" t="n"/>
      <c r="N189" s="11" t="n"/>
      <c r="O189" s="11" t="n"/>
      <c r="P189" s="11" t="n"/>
      <c r="Q189" s="1449" t="n"/>
      <c r="R189" s="1481" t="n"/>
      <c r="S189" s="2801" t="n"/>
      <c r="T189" s="2801" t="n"/>
      <c r="U189" s="2801" t="n"/>
      <c r="V189" s="1460" t="n"/>
      <c r="W189" s="1460" t="n"/>
      <c r="X189" s="1460" t="n"/>
      <c r="Y189" s="1460" t="n"/>
      <c r="Z189" s="1461" t="n">
        <v>2023</v>
      </c>
      <c r="AA189" s="662" t="n"/>
      <c r="AB189" s="1607" t="n"/>
      <c r="AC189" s="1481" t="n"/>
      <c r="AD189" s="1481" t="n"/>
      <c r="AE189" s="1481" t="n"/>
      <c r="AF189" s="11" t="n"/>
      <c r="AG189" s="11" t="n"/>
      <c r="AH189" s="11" t="n"/>
      <c r="AI189" s="1481" t="n"/>
      <c r="AJ189" s="1481" t="n"/>
      <c r="AK189" s="140" t="n"/>
      <c r="AL189" s="508" t="n"/>
      <c r="AM189" s="140" t="n"/>
      <c r="AN189" s="140" t="n"/>
      <c r="AO189" s="140" t="n"/>
      <c r="AP189" s="140" t="n"/>
      <c r="AQ189" s="140" t="n"/>
      <c r="AR189" s="508" t="n"/>
      <c r="AS189" s="508" t="n"/>
      <c r="AT189" s="508" t="n"/>
      <c r="AU189" s="508" t="n"/>
      <c r="AV189" s="508" t="n"/>
      <c r="AW189" s="508" t="n"/>
      <c r="AX189" s="508" t="n"/>
      <c r="AY189" s="508" t="n"/>
      <c r="AZ189" s="508" t="n"/>
      <c r="BA189" s="508" t="n"/>
      <c r="BB189" s="508" t="n"/>
      <c r="BC189" s="508" t="n"/>
      <c r="BD189" s="508" t="n"/>
      <c r="BE189" s="508" t="n"/>
      <c r="BF189" s="508" t="n"/>
      <c r="BG189" s="508" t="n"/>
      <c r="BH189" s="508" t="n"/>
      <c r="BI189" s="508" t="n"/>
      <c r="BJ189" s="508" t="n"/>
      <c r="BK189" s="508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</row>
    <row r="190">
      <c r="A190" s="37" t="n"/>
      <c r="B190" s="37" t="n"/>
      <c r="C190" s="37" t="n"/>
      <c r="D190" s="11" t="n"/>
      <c r="E190" s="11" t="n"/>
      <c r="F190" s="11" t="n"/>
      <c r="G190" s="11" t="n"/>
      <c r="H190" s="11" t="n"/>
      <c r="I190" s="11" t="n"/>
      <c r="J190" s="11" t="n"/>
      <c r="K190" s="11" t="n"/>
      <c r="L190" s="11" t="n"/>
      <c r="M190" s="11" t="n"/>
      <c r="N190" s="11" t="n"/>
      <c r="O190" s="11" t="n"/>
      <c r="P190" s="11" t="n"/>
      <c r="Q190" s="11" t="n"/>
      <c r="R190" s="11" t="n"/>
      <c r="S190" s="11" t="n"/>
      <c r="T190" s="11" t="n"/>
      <c r="U190" s="11" t="n"/>
      <c r="V190" s="11" t="n"/>
      <c r="W190" s="11" t="n"/>
      <c r="X190" s="11" t="n"/>
      <c r="Y190" s="11" t="n"/>
      <c r="Z190" s="11" t="n"/>
      <c r="AA190" s="11" t="n"/>
      <c r="AB190" s="11" t="n"/>
      <c r="AC190" s="11" t="n"/>
      <c r="AD190" s="11" t="n"/>
      <c r="AE190" s="11" t="n"/>
      <c r="AF190" s="11" t="n"/>
      <c r="AG190" s="11" t="n"/>
      <c r="AH190" s="11" t="n"/>
      <c r="AI190" s="1456" t="n"/>
      <c r="AJ190" s="1456" t="n"/>
      <c r="AK190" s="140" t="n"/>
      <c r="AL190" s="508" t="n"/>
      <c r="AM190" s="140" t="n"/>
      <c r="AN190" s="140" t="n"/>
      <c r="AO190" s="140" t="n"/>
      <c r="AP190" s="140" t="n"/>
      <c r="AQ190" s="140" t="n"/>
      <c r="AR190" s="508" t="n"/>
      <c r="AS190" s="508" t="n"/>
      <c r="AT190" s="508" t="n"/>
      <c r="AU190" s="508" t="n"/>
      <c r="AV190" s="508" t="n"/>
      <c r="AW190" s="508" t="n"/>
      <c r="AX190" s="508" t="n"/>
      <c r="AY190" s="508" t="n"/>
      <c r="AZ190" s="508" t="n"/>
      <c r="BA190" s="508" t="n"/>
      <c r="BB190" s="508" t="n"/>
      <c r="BC190" s="508" t="n"/>
      <c r="BD190" s="508" t="n"/>
      <c r="BE190" s="508" t="n"/>
      <c r="BF190" s="508" t="n"/>
      <c r="BG190" s="508" t="n"/>
      <c r="BH190" s="508" t="n"/>
      <c r="BI190" s="508" t="n"/>
      <c r="BJ190" s="508" t="n"/>
      <c r="BK190" s="508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</row>
    <row r="191">
      <c r="A191" s="141" t="inlineStr">
        <is>
          <t>Декан факультета заочного образования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802" t="n"/>
      <c r="S191" s="2802" t="n"/>
      <c r="T191" s="2802" t="n"/>
      <c r="U191" s="1447" t="n"/>
      <c r="V191" s="1448" t="n"/>
      <c r="W191" s="1448" t="n"/>
      <c r="X191" s="1448" t="n"/>
      <c r="Y191" s="1448" t="n"/>
      <c r="Z191" s="1448" t="n"/>
      <c r="AA191" s="1448" t="n"/>
      <c r="AB191" s="1448" t="n"/>
      <c r="AC191" s="1448" t="n"/>
      <c r="AD191" s="1448" t="n"/>
      <c r="AE191" s="1448" t="n"/>
      <c r="AF191" s="141" t="inlineStr">
        <is>
          <t>С.А.Прохорчик</t>
        </is>
      </c>
      <c r="AG191" s="2" t="n"/>
      <c r="AH191" s="2" t="n"/>
      <c r="AI191" s="2" t="n"/>
      <c r="AJ191" s="2" t="n"/>
      <c r="AK191" s="2" t="n"/>
      <c r="AL191" s="2" t="n"/>
      <c r="AM191" s="2" t="n"/>
      <c r="AN191" s="2132" t="n"/>
      <c r="AO191" s="2132" t="n"/>
      <c r="AP191" s="2132" t="n"/>
      <c r="AQ191" s="2132" t="n"/>
      <c r="AR191" s="2132" t="n"/>
      <c r="AS191" s="2132" t="n"/>
      <c r="AT191" s="2132" t="n"/>
      <c r="AU191" s="2132" t="n"/>
      <c r="AV191" s="2132" t="n"/>
      <c r="AW191" s="2132" t="n"/>
      <c r="AX191" s="2132" t="n"/>
      <c r="AY191" s="2132" t="n"/>
      <c r="AZ191" s="2132" t="n"/>
      <c r="BA191" s="2132" t="n"/>
      <c r="BB191" s="2132" t="n"/>
      <c r="BC191" s="2132" t="n"/>
      <c r="BD191" s="2132" t="n"/>
      <c r="BE191" s="2132" t="n"/>
      <c r="BF191" s="2132" t="n"/>
      <c r="BG191" s="2132" t="n"/>
      <c r="BH191" s="2132" t="n"/>
      <c r="BI191" s="2132" t="n"/>
      <c r="BJ191" s="2132" t="n"/>
      <c r="BK191" s="213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</row>
    <row r="192">
      <c r="A192" s="37" t="n"/>
      <c r="B192" s="2803" t="n"/>
      <c r="C192" s="2132" t="n"/>
      <c r="D192" s="2132" t="n"/>
      <c r="E192" s="2132" t="n"/>
      <c r="F192" s="2132" t="n"/>
      <c r="G192" s="2132" t="n"/>
      <c r="H192" s="2132" t="n"/>
      <c r="I192" s="2132" t="n"/>
      <c r="J192" s="2132" t="n"/>
      <c r="K192" s="2132" t="n"/>
      <c r="L192" s="2132" t="n"/>
      <c r="M192" s="2132" t="n"/>
      <c r="N192" s="2132" t="n"/>
      <c r="O192" s="2132" t="n"/>
      <c r="P192" s="2132" t="n"/>
      <c r="Q192" s="2132" t="n"/>
      <c r="R192" s="2132" t="n"/>
      <c r="S192" s="2804" t="n"/>
      <c r="T192" s="2804" t="n"/>
      <c r="U192" s="2801" t="n"/>
      <c r="V192" s="1460" t="n"/>
      <c r="W192" s="1460" t="n"/>
      <c r="X192" s="1460" t="n"/>
      <c r="Y192" s="1460" t="n"/>
      <c r="Z192" s="1461" t="n">
        <v>2023</v>
      </c>
      <c r="AA192" s="662" t="n"/>
      <c r="AB192" s="1607" t="n"/>
      <c r="AC192" s="1481" t="n"/>
      <c r="AD192" s="1481" t="n"/>
      <c r="AE192" s="1481" t="n"/>
      <c r="AF192" s="37" t="n"/>
      <c r="AG192" s="2132" t="n"/>
      <c r="AH192" s="2132" t="n"/>
      <c r="AI192" s="2132" t="n"/>
      <c r="AJ192" s="2132" t="n"/>
      <c r="AK192" s="2132" t="n"/>
      <c r="AL192" s="2132" t="n"/>
      <c r="AM192" s="2132" t="n"/>
      <c r="AN192" s="2132" t="n"/>
      <c r="AO192" s="2132" t="n"/>
      <c r="AP192" s="2132" t="n"/>
      <c r="AQ192" s="2132" t="n"/>
      <c r="AR192" s="2132" t="n"/>
      <c r="AS192" s="2132" t="n"/>
      <c r="AT192" s="2132" t="n"/>
      <c r="AU192" s="2132" t="n"/>
      <c r="AV192" s="2132" t="n"/>
      <c r="AW192" s="2132" t="n"/>
      <c r="AX192" s="2132" t="n"/>
      <c r="AY192" s="2132" t="n"/>
      <c r="AZ192" s="2132" t="n"/>
      <c r="BA192" s="2132" t="n"/>
      <c r="BB192" s="2132" t="n"/>
      <c r="BC192" s="2132" t="n"/>
      <c r="BD192" s="2132" t="n"/>
      <c r="BE192" s="2132" t="n"/>
      <c r="BF192" s="2132" t="n"/>
      <c r="BG192" s="2132" t="n"/>
      <c r="BH192" s="2132" t="n"/>
      <c r="BI192" s="2132" t="n"/>
      <c r="BJ192" s="2132" t="n"/>
      <c r="BK192" s="213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</row>
    <row r="193">
      <c r="A193" s="37" t="n"/>
      <c r="B193" s="37" t="n"/>
      <c r="C193" s="2132" t="n"/>
      <c r="D193" s="2132" t="n"/>
      <c r="E193" s="2132" t="n"/>
      <c r="F193" s="2132" t="n"/>
      <c r="G193" s="2132" t="n"/>
      <c r="H193" s="2132" t="n"/>
      <c r="I193" s="2132" t="n"/>
      <c r="J193" s="2132" t="n"/>
      <c r="K193" s="2132" t="n"/>
      <c r="L193" s="2132" t="n"/>
      <c r="M193" s="2132" t="n"/>
      <c r="N193" s="2132" t="n"/>
      <c r="O193" s="2132" t="n"/>
      <c r="P193" s="2132" t="n"/>
      <c r="Q193" s="2132" t="n"/>
      <c r="R193" s="2132" t="n"/>
      <c r="S193" s="2132" t="n"/>
      <c r="T193" s="2132" t="n"/>
      <c r="U193" s="2132" t="n"/>
      <c r="V193" s="2132" t="n"/>
      <c r="W193" s="2132" t="n"/>
      <c r="X193" s="2132" t="n"/>
      <c r="Y193" s="2132" t="n"/>
      <c r="Z193" s="2132" t="n"/>
      <c r="AA193" s="2132" t="n"/>
      <c r="AB193" s="2132" t="n"/>
      <c r="AC193" s="2132" t="n"/>
      <c r="AD193" s="2132" t="n"/>
      <c r="AE193" s="37" t="n"/>
      <c r="AF193" s="2132" t="n"/>
      <c r="AG193" s="2132" t="n"/>
      <c r="AH193" s="2132" t="n"/>
      <c r="AI193" s="2132" t="n"/>
      <c r="AJ193" s="2132" t="n"/>
      <c r="AK193" s="2132" t="n"/>
      <c r="AL193" s="2132" t="n"/>
      <c r="AM193" s="2132" t="n"/>
      <c r="AN193" s="2132" t="n"/>
      <c r="AO193" s="2132" t="n"/>
      <c r="AP193" s="2132" t="n"/>
      <c r="AQ193" s="2132" t="n"/>
      <c r="AR193" s="2132" t="n"/>
      <c r="AS193" s="2132" t="n"/>
      <c r="AT193" s="2132" t="n"/>
      <c r="AU193" s="2132" t="n"/>
      <c r="AV193" s="2132" t="n"/>
      <c r="AW193" s="2132" t="n"/>
      <c r="AX193" s="2132" t="n"/>
      <c r="AY193" s="2132" t="n"/>
      <c r="AZ193" s="2132" t="n"/>
      <c r="BA193" s="2132" t="n"/>
      <c r="BB193" s="2132" t="n"/>
      <c r="BC193" s="2132" t="n"/>
      <c r="BD193" s="2132" t="n"/>
      <c r="BE193" s="2132" t="n"/>
      <c r="BF193" s="2132" t="n"/>
      <c r="BG193" s="2132" t="n"/>
      <c r="BH193" s="2132" t="n"/>
      <c r="BI193" s="2132" t="n"/>
      <c r="BJ193" s="2132" t="n"/>
      <c r="BK193" s="213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</row>
    <row r="194">
      <c r="A194" s="37" t="inlineStr">
        <is>
          <t>Заведующий кафедрой экономической теории и маркетинга</t>
        </is>
      </c>
      <c r="B194" s="37" t="n"/>
      <c r="C194" s="2132" t="n"/>
      <c r="D194" s="2132" t="n"/>
      <c r="E194" s="2132" t="n"/>
      <c r="F194" s="2132" t="n"/>
      <c r="G194" s="2132" t="n"/>
      <c r="H194" s="2132" t="n"/>
      <c r="I194" s="2132" t="n"/>
      <c r="J194" s="2132" t="n"/>
      <c r="K194" s="2132" t="n"/>
      <c r="L194" s="2132" t="n"/>
      <c r="M194" s="2132" t="n"/>
      <c r="N194" s="2132" t="n"/>
      <c r="O194" s="2132" t="n"/>
      <c r="P194" s="2132" t="n"/>
      <c r="Q194" s="2132" t="n"/>
      <c r="R194" s="2802" t="n"/>
      <c r="S194" s="2802" t="n"/>
      <c r="T194" s="2802" t="n"/>
      <c r="U194" s="1447" t="n"/>
      <c r="V194" s="1448" t="n"/>
      <c r="W194" s="1448" t="n"/>
      <c r="X194" s="1448" t="n"/>
      <c r="Y194" s="1448" t="n"/>
      <c r="Z194" s="1448" t="n"/>
      <c r="AA194" s="1448" t="n"/>
      <c r="AB194" s="1448" t="n"/>
      <c r="AC194" s="1448" t="n"/>
      <c r="AD194" s="1448" t="n"/>
      <c r="AE194" s="1448" t="n"/>
      <c r="AF194" s="37" t="inlineStr">
        <is>
          <t>К.К.Шебеко</t>
        </is>
      </c>
      <c r="AG194" s="2132" t="n"/>
      <c r="AH194" s="2132" t="n"/>
      <c r="AI194" s="2132" t="n"/>
      <c r="AJ194" s="2132" t="n"/>
      <c r="AK194" s="2132" t="n"/>
      <c r="AL194" s="2132" t="n"/>
      <c r="AM194" s="2132" t="n"/>
      <c r="AN194" s="2132" t="n"/>
      <c r="AO194" s="2132" t="n"/>
      <c r="AP194" s="2132" t="n"/>
      <c r="AQ194" s="2132" t="n"/>
      <c r="AR194" s="2132" t="n"/>
      <c r="AS194" s="2132" t="n"/>
      <c r="AT194" s="2132" t="n"/>
      <c r="AU194" s="2132" t="n"/>
      <c r="AV194" s="2132" t="n"/>
      <c r="AW194" s="2132" t="n"/>
      <c r="AX194" s="2132" t="n"/>
      <c r="AY194" s="2132" t="n"/>
      <c r="AZ194" s="2132" t="n"/>
      <c r="BA194" s="2132" t="n"/>
      <c r="BB194" s="2132" t="n"/>
      <c r="BC194" s="2132" t="n"/>
      <c r="BD194" s="2132" t="n"/>
      <c r="BE194" s="2132" t="n"/>
      <c r="BF194" s="2132" t="n"/>
      <c r="BG194" s="2132" t="n"/>
      <c r="BH194" s="2132" t="n"/>
      <c r="BI194" s="2132" t="n"/>
      <c r="BJ194" s="2132" t="n"/>
      <c r="BK194" s="213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</row>
    <row r="195">
      <c r="A195" s="37" t="n"/>
      <c r="B195" s="37" t="n"/>
      <c r="C195" s="2132" t="n"/>
      <c r="D195" s="2132" t="n"/>
      <c r="E195" s="2132" t="n"/>
      <c r="F195" s="2132" t="n"/>
      <c r="G195" s="2132" t="n"/>
      <c r="H195" s="2132" t="n"/>
      <c r="I195" s="2132" t="n"/>
      <c r="J195" s="2132" t="n"/>
      <c r="K195" s="2132" t="n"/>
      <c r="L195" s="2132" t="n"/>
      <c r="M195" s="2132" t="n"/>
      <c r="N195" s="2132" t="n"/>
      <c r="O195" s="2132" t="n"/>
      <c r="P195" s="2132" t="n"/>
      <c r="Q195" s="2132" t="n"/>
      <c r="R195" s="2132" t="n"/>
      <c r="S195" s="2804" t="n"/>
      <c r="T195" s="2804" t="n"/>
      <c r="U195" s="2801" t="n"/>
      <c r="V195" s="1460" t="n"/>
      <c r="W195" s="1460" t="n"/>
      <c r="X195" s="1460" t="n"/>
      <c r="Y195" s="1460" t="n"/>
      <c r="Z195" s="1461" t="n">
        <v>2023</v>
      </c>
      <c r="AA195" s="662" t="n"/>
      <c r="AB195" s="1607" t="n"/>
      <c r="AC195" s="1481" t="n"/>
      <c r="AD195" s="1481" t="n"/>
      <c r="AE195" s="1481" t="n"/>
      <c r="AF195" s="2132" t="n"/>
      <c r="AG195" s="2132" t="n"/>
      <c r="AH195" s="2132" t="n"/>
      <c r="AI195" s="2132" t="n"/>
      <c r="AJ195" s="2132" t="n"/>
      <c r="AK195" s="2132" t="n"/>
      <c r="AL195" s="2132" t="n"/>
      <c r="AM195" s="2132" t="n"/>
      <c r="AN195" s="2132" t="n"/>
      <c r="AO195" s="2132" t="n"/>
      <c r="AP195" s="2132" t="n"/>
      <c r="AQ195" s="2132" t="n"/>
      <c r="AR195" s="2132" t="n"/>
      <c r="AS195" s="2132" t="n"/>
      <c r="AT195" s="2132" t="n"/>
      <c r="AU195" s="2132" t="n"/>
      <c r="AV195" s="2132" t="n"/>
      <c r="AW195" s="2132" t="n"/>
      <c r="AX195" s="2132" t="n"/>
      <c r="AY195" s="2132" t="n"/>
      <c r="AZ195" s="2132" t="n"/>
      <c r="BA195" s="2132" t="n"/>
      <c r="BB195" s="2132" t="n"/>
      <c r="BC195" s="2132" t="n"/>
      <c r="BD195" s="2132" t="n"/>
      <c r="BE195" s="2132" t="n"/>
      <c r="BF195" s="2132" t="n"/>
      <c r="BG195" s="2132" t="n"/>
      <c r="BH195" s="2132" t="n"/>
      <c r="BI195" s="2132" t="n"/>
      <c r="BJ195" s="2132" t="n"/>
      <c r="BK195" s="213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</row>
    <row r="196">
      <c r="A196" s="37" t="n"/>
      <c r="B196" s="37" t="n"/>
      <c r="C196" s="37" t="n"/>
      <c r="D196" s="11" t="n"/>
      <c r="E196" s="11" t="n"/>
      <c r="F196" s="11" t="n"/>
      <c r="G196" s="11" t="n"/>
      <c r="H196" s="11" t="n"/>
      <c r="I196" s="11" t="n"/>
      <c r="J196" s="11" t="n"/>
      <c r="K196" s="11" t="n"/>
      <c r="L196" s="11" t="n"/>
      <c r="M196" s="11" t="n"/>
      <c r="N196" s="11" t="n"/>
      <c r="O196" s="11" t="n"/>
      <c r="P196" s="11" t="n"/>
      <c r="Q196" s="11" t="n"/>
      <c r="R196" s="11" t="n"/>
      <c r="S196" s="11" t="n"/>
      <c r="T196" s="11" t="n"/>
      <c r="U196" s="11" t="n"/>
      <c r="V196" s="11" t="n"/>
      <c r="W196" s="11" t="n"/>
      <c r="X196" s="11" t="n"/>
      <c r="Y196" s="11" t="n"/>
      <c r="Z196" s="11" t="n"/>
      <c r="AA196" s="11" t="n"/>
      <c r="AB196" s="11" t="n"/>
      <c r="AC196" s="11" t="n"/>
      <c r="AD196" s="11" t="n"/>
      <c r="AE196" s="11" t="n"/>
      <c r="AF196" s="11" t="n"/>
      <c r="AG196" s="11" t="n"/>
      <c r="AH196" s="11" t="n"/>
      <c r="AI196" s="11" t="n"/>
      <c r="AJ196" s="1456" t="n"/>
      <c r="AK196" s="1456" t="n"/>
      <c r="AL196" s="140" t="n"/>
      <c r="AM196" s="140" t="n"/>
      <c r="AN196" s="140" t="n"/>
      <c r="AO196" s="140" t="n"/>
      <c r="AP196" s="140" t="n"/>
      <c r="AQ196" s="140" t="n"/>
      <c r="AR196" s="508" t="n"/>
      <c r="AS196" s="508" t="n"/>
      <c r="AT196" s="508" t="n"/>
      <c r="AU196" s="508" t="n"/>
      <c r="AV196" s="508" t="n"/>
      <c r="AW196" s="508" t="n"/>
      <c r="AX196" s="508" t="n"/>
      <c r="AY196" s="508" t="n"/>
      <c r="AZ196" s="508" t="n"/>
      <c r="BA196" s="508" t="n"/>
      <c r="BB196" s="508" t="n"/>
      <c r="BC196" s="508" t="n"/>
      <c r="BD196" s="508" t="n"/>
      <c r="BE196" s="508" t="n"/>
      <c r="BF196" s="508" t="n"/>
      <c r="BG196" s="508" t="n"/>
      <c r="BH196" s="508" t="n"/>
      <c r="BI196" s="508" t="n"/>
      <c r="BJ196" s="508" t="n"/>
      <c r="BK196" s="508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</row>
    <row r="197">
      <c r="A197" s="508" t="inlineStr">
        <is>
          <t>Рекомендован к утверждению научно-методическим советом БГТУ, протокол № 6  от  28.04.2023</t>
        </is>
      </c>
      <c r="B197" s="37" t="n"/>
      <c r="C197" s="37" t="n"/>
      <c r="D197" s="11" t="n"/>
      <c r="E197" s="11" t="n"/>
      <c r="F197" s="11" t="n"/>
      <c r="G197" s="11" t="n"/>
      <c r="H197" s="11" t="n"/>
      <c r="I197" s="11" t="n"/>
      <c r="J197" s="11" t="n"/>
      <c r="K197" s="11" t="n"/>
      <c r="L197" s="11" t="n"/>
      <c r="M197" s="11" t="n"/>
      <c r="N197" s="11" t="n"/>
      <c r="O197" s="11" t="n"/>
      <c r="P197" s="11" t="n"/>
      <c r="Q197" s="11" t="n"/>
      <c r="R197" s="16" t="n"/>
      <c r="S197" s="16" t="n"/>
      <c r="T197" s="16" t="n"/>
      <c r="U197" s="11" t="n"/>
      <c r="V197" s="11" t="n"/>
      <c r="W197" s="11" t="n"/>
      <c r="X197" s="11" t="n"/>
      <c r="Y197" s="11" t="n"/>
      <c r="Z197" s="11" t="n"/>
      <c r="AA197" s="11" t="n"/>
      <c r="AB197" s="11" t="n"/>
      <c r="AC197" s="11" t="n"/>
      <c r="AD197" s="11" t="n"/>
      <c r="AE197" s="11" t="n"/>
      <c r="AF197" s="11" t="n"/>
      <c r="AG197" s="11" t="n"/>
      <c r="AH197" s="11" t="n"/>
      <c r="AI197" s="11" t="n"/>
      <c r="AJ197" s="1481" t="n"/>
      <c r="AK197" s="1481" t="n"/>
      <c r="AL197" s="508" t="n"/>
      <c r="AM197" s="508" t="n"/>
      <c r="AN197" s="508" t="n"/>
      <c r="AO197" s="508" t="n"/>
      <c r="AP197" s="508" t="n"/>
      <c r="AQ197" s="508" t="n"/>
      <c r="AR197" s="508" t="n"/>
      <c r="AS197" s="508" t="n"/>
      <c r="AT197" s="508" t="n"/>
      <c r="AU197" s="137" t="n"/>
      <c r="AV197" s="137" t="n"/>
      <c r="AW197" s="137" t="n"/>
      <c r="AX197" s="137" t="n"/>
      <c r="AY197" s="508" t="n"/>
      <c r="AZ197" s="508" t="n"/>
      <c r="BA197" s="508" t="n"/>
      <c r="BB197" s="508" t="n"/>
      <c r="BC197" s="508" t="n"/>
      <c r="BD197" s="508" t="n"/>
      <c r="BE197" s="508" t="n"/>
      <c r="BF197" s="508" t="n"/>
      <c r="BG197" s="508" t="n"/>
      <c r="BH197" s="508" t="n"/>
      <c r="BI197" s="508" t="n"/>
      <c r="BJ197" s="508" t="n"/>
      <c r="BK197" s="508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</row>
    <row r="198">
      <c r="A198" s="11" t="inlineStr">
        <is>
          <t>Продолжение учебного плана по специальности 6-05-0412-04 Маркетинг, регистрационный № 05-041-006/уч.</t>
        </is>
      </c>
      <c r="B198" s="37" t="n"/>
      <c r="C198" s="37" t="n"/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7" t="n"/>
      <c r="AI198" s="37" t="n"/>
      <c r="AJ198" s="37" t="n"/>
      <c r="AK198" s="37" t="n"/>
      <c r="AL198" s="37" t="n"/>
      <c r="AM198" s="37" t="n"/>
      <c r="AN198" s="37" t="n"/>
      <c r="AO198" s="37" t="n"/>
      <c r="AP198" s="37" t="n"/>
      <c r="AQ198" s="37" t="n"/>
      <c r="AR198" s="37" t="n"/>
      <c r="AS198" s="37" t="n"/>
      <c r="AT198" s="37" t="n"/>
      <c r="AU198" s="37" t="n"/>
      <c r="AV198" s="37" t="n"/>
      <c r="AW198" s="37" t="n"/>
      <c r="AX198" s="37" t="n"/>
      <c r="AY198" s="37" t="n"/>
      <c r="AZ198" s="37" t="n"/>
      <c r="BA198" s="37" t="n"/>
      <c r="BB198" s="37" t="n"/>
      <c r="BC198" s="37" t="n"/>
      <c r="BD198" s="37" t="n"/>
      <c r="BE198" s="37" t="n"/>
      <c r="BF198" s="37" t="n"/>
      <c r="BG198" s="37" t="n"/>
      <c r="BH198" s="37" t="n"/>
      <c r="BI198" s="37" t="n"/>
      <c r="BJ198" s="37" t="n"/>
      <c r="BK198" s="37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</row>
    <row r="199">
      <c r="A199" s="11" t="n"/>
      <c r="B199" s="37" t="n"/>
      <c r="C199" s="37" t="n"/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7" t="n"/>
      <c r="AI199" s="37" t="n"/>
      <c r="AJ199" s="37" t="n"/>
      <c r="AK199" s="37" t="n"/>
      <c r="AL199" s="37" t="n"/>
      <c r="AM199" s="37" t="n"/>
      <c r="AN199" s="37" t="n"/>
      <c r="AO199" s="37" t="n"/>
      <c r="AP199" s="37" t="n"/>
      <c r="AQ199" s="37" t="n"/>
      <c r="AR199" s="37" t="n"/>
      <c r="AS199" s="37" t="n"/>
      <c r="AT199" s="37" t="n"/>
      <c r="AU199" s="37" t="n"/>
      <c r="AV199" s="37" t="n"/>
      <c r="AW199" s="37" t="n"/>
      <c r="AX199" s="37" t="n"/>
      <c r="AY199" s="37" t="n"/>
      <c r="AZ199" s="37" t="n"/>
      <c r="BA199" s="37" t="n"/>
      <c r="BB199" s="37" t="n"/>
      <c r="BC199" s="37" t="n"/>
      <c r="BD199" s="37" t="n"/>
      <c r="BE199" s="37" t="n"/>
      <c r="BF199" s="37" t="n"/>
      <c r="BG199" s="37" t="n"/>
      <c r="BH199" s="37" t="n"/>
      <c r="BI199" s="37" t="n"/>
      <c r="BJ199" s="37" t="n"/>
      <c r="BK199" s="37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</row>
    <row r="200">
      <c r="A200" s="2792" t="inlineStr">
        <is>
          <t>Код компетенции</t>
        </is>
      </c>
      <c r="B200" s="1410" t="n"/>
      <c r="C200" s="1410" t="n"/>
      <c r="D200" s="2793" t="n"/>
      <c r="E200" s="2794" t="inlineStr">
        <is>
          <t>Наименование компетенции</t>
        </is>
      </c>
      <c r="F200" s="1410" t="n"/>
      <c r="G200" s="1410" t="n"/>
      <c r="H200" s="1410" t="n"/>
      <c r="I200" s="1410" t="n"/>
      <c r="J200" s="1410" t="n"/>
      <c r="K200" s="1410" t="n"/>
      <c r="L200" s="1410" t="n"/>
      <c r="M200" s="1410" t="n"/>
      <c r="N200" s="1410" t="n"/>
      <c r="O200" s="1410" t="n"/>
      <c r="P200" s="1410" t="n"/>
      <c r="Q200" s="1410" t="n"/>
      <c r="R200" s="1410" t="n"/>
      <c r="S200" s="1410" t="n"/>
      <c r="T200" s="1410" t="n"/>
      <c r="U200" s="1410" t="n"/>
      <c r="V200" s="1410" t="n"/>
      <c r="W200" s="1410" t="n"/>
      <c r="X200" s="1410" t="n"/>
      <c r="Y200" s="1410" t="n"/>
      <c r="Z200" s="1410" t="n"/>
      <c r="AA200" s="1410" t="n"/>
      <c r="AB200" s="1410" t="n"/>
      <c r="AC200" s="1410" t="n"/>
      <c r="AD200" s="1410" t="n"/>
      <c r="AE200" s="1410" t="n"/>
      <c r="AF200" s="1410" t="n"/>
      <c r="AG200" s="1410" t="n"/>
      <c r="AH200" s="1410" t="n"/>
      <c r="AI200" s="1410" t="n"/>
      <c r="AJ200" s="1410" t="n"/>
      <c r="AK200" s="1410" t="n"/>
      <c r="AL200" s="1410" t="n"/>
      <c r="AM200" s="1410" t="n"/>
      <c r="AN200" s="1410" t="n"/>
      <c r="AO200" s="1410" t="n"/>
      <c r="AP200" s="1410" t="n"/>
      <c r="AQ200" s="1410" t="n"/>
      <c r="AR200" s="1410" t="n"/>
      <c r="AS200" s="1410" t="n"/>
      <c r="AT200" s="1410" t="n"/>
      <c r="AU200" s="1410" t="n"/>
      <c r="AV200" s="1410" t="n"/>
      <c r="AW200" s="1410" t="n"/>
      <c r="AX200" s="1410" t="n"/>
      <c r="AY200" s="1410" t="n"/>
      <c r="AZ200" s="1410" t="n"/>
      <c r="BA200" s="1410" t="n"/>
      <c r="BB200" s="1410" t="n"/>
      <c r="BC200" s="1410" t="n"/>
      <c r="BD200" s="1410" t="n"/>
      <c r="BE200" s="1410" t="n"/>
      <c r="BF200" s="1410" t="n"/>
      <c r="BG200" s="1410" t="n"/>
      <c r="BH200" s="1410" t="n"/>
      <c r="BI200" s="1410" t="n"/>
      <c r="BJ200" s="1410" t="n"/>
      <c r="BK200" s="1410" t="n"/>
      <c r="BL200" s="1410" t="n"/>
      <c r="BM200" s="1410" t="n"/>
      <c r="BN200" s="1410" t="n"/>
      <c r="BO200" s="1413" t="inlineStr">
        <is>
          <t>Код модуля, учебной дисциплины</t>
        </is>
      </c>
      <c r="BP200" s="1410" t="n"/>
      <c r="BQ200" s="1410" t="n"/>
      <c r="BR200" s="1414" t="n"/>
      <c r="BS200" s="2" t="n"/>
      <c r="BT200" s="2" t="n"/>
      <c r="BU200" s="2" t="n"/>
    </row>
    <row r="201">
      <c r="A201" s="2420" t="inlineStr">
        <is>
          <t>БПК-10</t>
        </is>
      </c>
      <c r="B201" s="2665" t="n"/>
      <c r="C201" s="2665" t="n"/>
      <c r="D201" s="2316" t="n"/>
      <c r="E201" s="2798" t="inlineStr">
        <is>
          <t>Понимать особенности реализации стратегического маркетинга в деятельности организаций разной отраслевой направленности, проводить аудит маркетинга, определять целевой рынок, оценивать конкурентный потенциал бизнеса, уверенно пользоваться различными методами при разработке маркетинговых стратегий</t>
        </is>
      </c>
      <c r="F201" s="2665" t="n"/>
      <c r="G201" s="2665" t="n"/>
      <c r="H201" s="2665" t="n"/>
      <c r="I201" s="2665" t="n"/>
      <c r="J201" s="2665" t="n"/>
      <c r="K201" s="2665" t="n"/>
      <c r="L201" s="2665" t="n"/>
      <c r="M201" s="2665" t="n"/>
      <c r="N201" s="2665" t="n"/>
      <c r="O201" s="2665" t="n"/>
      <c r="P201" s="2665" t="n"/>
      <c r="Q201" s="2665" t="n"/>
      <c r="R201" s="2665" t="n"/>
      <c r="S201" s="2665" t="n"/>
      <c r="T201" s="2665" t="n"/>
      <c r="U201" s="2665" t="n"/>
      <c r="V201" s="2665" t="n"/>
      <c r="W201" s="2665" t="n"/>
      <c r="X201" s="2665" t="n"/>
      <c r="Y201" s="2665" t="n"/>
      <c r="Z201" s="2665" t="n"/>
      <c r="AA201" s="2665" t="n"/>
      <c r="AB201" s="2665" t="n"/>
      <c r="AC201" s="2665" t="n"/>
      <c r="AD201" s="2665" t="n"/>
      <c r="AE201" s="2665" t="n"/>
      <c r="AF201" s="2665" t="n"/>
      <c r="AG201" s="2665" t="n"/>
      <c r="AH201" s="2665" t="n"/>
      <c r="AI201" s="2665" t="n"/>
      <c r="AJ201" s="2665" t="n"/>
      <c r="AK201" s="2665" t="n"/>
      <c r="AL201" s="2665" t="n"/>
      <c r="AM201" s="2665" t="n"/>
      <c r="AN201" s="2665" t="n"/>
      <c r="AO201" s="2665" t="n"/>
      <c r="AP201" s="2665" t="n"/>
      <c r="AQ201" s="2665" t="n"/>
      <c r="AR201" s="2665" t="n"/>
      <c r="AS201" s="2665" t="n"/>
      <c r="AT201" s="2665" t="n"/>
      <c r="AU201" s="2665" t="n"/>
      <c r="AV201" s="2665" t="n"/>
      <c r="AW201" s="2665" t="n"/>
      <c r="AX201" s="2665" t="n"/>
      <c r="AY201" s="2665" t="n"/>
      <c r="AZ201" s="2665" t="n"/>
      <c r="BA201" s="2665" t="n"/>
      <c r="BB201" s="2665" t="n"/>
      <c r="BC201" s="2665" t="n"/>
      <c r="BD201" s="2665" t="n"/>
      <c r="BE201" s="2665" t="n"/>
      <c r="BF201" s="2665" t="n"/>
      <c r="BG201" s="2665" t="n"/>
      <c r="BH201" s="2665" t="n"/>
      <c r="BI201" s="2665" t="n"/>
      <c r="BJ201" s="2665" t="n"/>
      <c r="BK201" s="2665" t="n"/>
      <c r="BL201" s="2665" t="n"/>
      <c r="BM201" s="2665" t="n"/>
      <c r="BN201" s="2665" t="n"/>
      <c r="BO201" s="2799" t="inlineStr">
        <is>
          <t>1.9.3</t>
        </is>
      </c>
      <c r="BP201" s="2665" t="n"/>
      <c r="BQ201" s="2665" t="n"/>
      <c r="BR201" s="2311" t="n"/>
      <c r="BS201" s="2" t="n"/>
      <c r="BT201" s="2" t="n"/>
      <c r="BU201" s="2" t="n"/>
    </row>
    <row r="202">
      <c r="A202" s="2420" t="inlineStr">
        <is>
          <t>БПК-11</t>
        </is>
      </c>
      <c r="B202" s="2665" t="n"/>
      <c r="C202" s="2665" t="n"/>
      <c r="D202" s="2316" t="n"/>
      <c r="E202" s="2798" t="inlineStr">
        <is>
          <t>Реализовывать концепцию международного маркетинга в профессиональной деятельности, применять подходы к изучению и анализу международной маркетинговой среды, разрабатывать стратегии проникновения на мировой рынок и соответствующие им маркетинговые планы и программы с применением информационных технологий</t>
        </is>
      </c>
      <c r="F202" s="2665" t="n"/>
      <c r="G202" s="2665" t="n"/>
      <c r="H202" s="2665" t="n"/>
      <c r="I202" s="2665" t="n"/>
      <c r="J202" s="2665" t="n"/>
      <c r="K202" s="2665" t="n"/>
      <c r="L202" s="2665" t="n"/>
      <c r="M202" s="2665" t="n"/>
      <c r="N202" s="2665" t="n"/>
      <c r="O202" s="2665" t="n"/>
      <c r="P202" s="2665" t="n"/>
      <c r="Q202" s="2665" t="n"/>
      <c r="R202" s="2665" t="n"/>
      <c r="S202" s="2665" t="n"/>
      <c r="T202" s="2665" t="n"/>
      <c r="U202" s="2665" t="n"/>
      <c r="V202" s="2665" t="n"/>
      <c r="W202" s="2665" t="n"/>
      <c r="X202" s="2665" t="n"/>
      <c r="Y202" s="2665" t="n"/>
      <c r="Z202" s="2665" t="n"/>
      <c r="AA202" s="2665" t="n"/>
      <c r="AB202" s="2665" t="n"/>
      <c r="AC202" s="2665" t="n"/>
      <c r="AD202" s="2665" t="n"/>
      <c r="AE202" s="2665" t="n"/>
      <c r="AF202" s="2665" t="n"/>
      <c r="AG202" s="2665" t="n"/>
      <c r="AH202" s="2665" t="n"/>
      <c r="AI202" s="2665" t="n"/>
      <c r="AJ202" s="2665" t="n"/>
      <c r="AK202" s="2665" t="n"/>
      <c r="AL202" s="2665" t="n"/>
      <c r="AM202" s="2665" t="n"/>
      <c r="AN202" s="2665" t="n"/>
      <c r="AO202" s="2665" t="n"/>
      <c r="AP202" s="2665" t="n"/>
      <c r="AQ202" s="2665" t="n"/>
      <c r="AR202" s="2665" t="n"/>
      <c r="AS202" s="2665" t="n"/>
      <c r="AT202" s="2665" t="n"/>
      <c r="AU202" s="2665" t="n"/>
      <c r="AV202" s="2665" t="n"/>
      <c r="AW202" s="2665" t="n"/>
      <c r="AX202" s="2665" t="n"/>
      <c r="AY202" s="2665" t="n"/>
      <c r="AZ202" s="2665" t="n"/>
      <c r="BA202" s="2665" t="n"/>
      <c r="BB202" s="2665" t="n"/>
      <c r="BC202" s="2665" t="n"/>
      <c r="BD202" s="2665" t="n"/>
      <c r="BE202" s="2665" t="n"/>
      <c r="BF202" s="2665" t="n"/>
      <c r="BG202" s="2665" t="n"/>
      <c r="BH202" s="2665" t="n"/>
      <c r="BI202" s="2665" t="n"/>
      <c r="BJ202" s="2665" t="n"/>
      <c r="BK202" s="2665" t="n"/>
      <c r="BL202" s="2665" t="n"/>
      <c r="BM202" s="2665" t="n"/>
      <c r="BN202" s="2665" t="n"/>
      <c r="BO202" s="2799" t="inlineStr">
        <is>
          <t>1.9.4</t>
        </is>
      </c>
      <c r="BP202" s="2665" t="n"/>
      <c r="BQ202" s="2665" t="n"/>
      <c r="BR202" s="2311" t="n"/>
      <c r="BS202" s="2" t="n"/>
      <c r="BT202" s="2" t="n"/>
      <c r="BU202" s="2" t="n"/>
    </row>
    <row r="203">
      <c r="A203" s="2420" t="inlineStr">
        <is>
          <t>БПК-12</t>
        </is>
      </c>
      <c r="B203" s="2665" t="n"/>
      <c r="C203" s="2665" t="n"/>
      <c r="D203" s="2316" t="n"/>
      <c r="E203" s="2798" t="inlineStr">
        <is>
          <t>Организовывать и проводить маркетинговые исследования и аналитику рыночных данных с учетом методологии маркетинговых исследований</t>
        </is>
      </c>
      <c r="F203" s="2665" t="n"/>
      <c r="G203" s="2665" t="n"/>
      <c r="H203" s="2665" t="n"/>
      <c r="I203" s="2665" t="n"/>
      <c r="J203" s="2665" t="n"/>
      <c r="K203" s="2665" t="n"/>
      <c r="L203" s="2665" t="n"/>
      <c r="M203" s="2665" t="n"/>
      <c r="N203" s="2665" t="n"/>
      <c r="O203" s="2665" t="n"/>
      <c r="P203" s="2665" t="n"/>
      <c r="Q203" s="2665" t="n"/>
      <c r="R203" s="2665" t="n"/>
      <c r="S203" s="2665" t="n"/>
      <c r="T203" s="2665" t="n"/>
      <c r="U203" s="2665" t="n"/>
      <c r="V203" s="2665" t="n"/>
      <c r="W203" s="2665" t="n"/>
      <c r="X203" s="2665" t="n"/>
      <c r="Y203" s="2665" t="n"/>
      <c r="Z203" s="2665" t="n"/>
      <c r="AA203" s="2665" t="n"/>
      <c r="AB203" s="2665" t="n"/>
      <c r="AC203" s="2665" t="n"/>
      <c r="AD203" s="2665" t="n"/>
      <c r="AE203" s="2665" t="n"/>
      <c r="AF203" s="2665" t="n"/>
      <c r="AG203" s="2665" t="n"/>
      <c r="AH203" s="2665" t="n"/>
      <c r="AI203" s="2665" t="n"/>
      <c r="AJ203" s="2665" t="n"/>
      <c r="AK203" s="2665" t="n"/>
      <c r="AL203" s="2665" t="n"/>
      <c r="AM203" s="2665" t="n"/>
      <c r="AN203" s="2665" t="n"/>
      <c r="AO203" s="2665" t="n"/>
      <c r="AP203" s="2665" t="n"/>
      <c r="AQ203" s="2665" t="n"/>
      <c r="AR203" s="2665" t="n"/>
      <c r="AS203" s="2665" t="n"/>
      <c r="AT203" s="2665" t="n"/>
      <c r="AU203" s="2665" t="n"/>
      <c r="AV203" s="2665" t="n"/>
      <c r="AW203" s="2665" t="n"/>
      <c r="AX203" s="2665" t="n"/>
      <c r="AY203" s="2665" t="n"/>
      <c r="AZ203" s="2665" t="n"/>
      <c r="BA203" s="2665" t="n"/>
      <c r="BB203" s="2665" t="n"/>
      <c r="BC203" s="2665" t="n"/>
      <c r="BD203" s="2665" t="n"/>
      <c r="BE203" s="2665" t="n"/>
      <c r="BF203" s="2665" t="n"/>
      <c r="BG203" s="2665" t="n"/>
      <c r="BH203" s="2665" t="n"/>
      <c r="BI203" s="2665" t="n"/>
      <c r="BJ203" s="2665" t="n"/>
      <c r="BK203" s="2665" t="n"/>
      <c r="BL203" s="2665" t="n"/>
      <c r="BM203" s="2665" t="n"/>
      <c r="BN203" s="2665" t="n"/>
      <c r="BO203" s="2799" t="inlineStr">
        <is>
          <t>1.10.1, 1.10.2</t>
        </is>
      </c>
      <c r="BP203" s="2665" t="n"/>
      <c r="BQ203" s="2665" t="n"/>
      <c r="BR203" s="2311" t="n"/>
      <c r="BS203" s="2" t="n"/>
      <c r="BT203" s="2" t="n"/>
      <c r="BU203" s="2" t="n"/>
    </row>
    <row r="204">
      <c r="A204" s="2420" t="inlineStr">
        <is>
          <t>БПК-13</t>
        </is>
      </c>
      <c r="B204" s="2665" t="n"/>
      <c r="C204" s="2665" t="n"/>
      <c r="D204" s="2316" t="n"/>
      <c r="E204" s="2798" t="inlineStr">
        <is>
          <t>Внедрять систему интегрированных маркетинговых коммуникаций в деятельность организации, реализовывать эффективное продвижение товаров и услуг на рынке, планировать тактические и стратегические программы интегрированных маркетинговых коммуникаций</t>
        </is>
      </c>
      <c r="F204" s="2665" t="n"/>
      <c r="G204" s="2665" t="n"/>
      <c r="H204" s="2665" t="n"/>
      <c r="I204" s="2665" t="n"/>
      <c r="J204" s="2665" t="n"/>
      <c r="K204" s="2665" t="n"/>
      <c r="L204" s="2665" t="n"/>
      <c r="M204" s="2665" t="n"/>
      <c r="N204" s="2665" t="n"/>
      <c r="O204" s="2665" t="n"/>
      <c r="P204" s="2665" t="n"/>
      <c r="Q204" s="2665" t="n"/>
      <c r="R204" s="2665" t="n"/>
      <c r="S204" s="2665" t="n"/>
      <c r="T204" s="2665" t="n"/>
      <c r="U204" s="2665" t="n"/>
      <c r="V204" s="2665" t="n"/>
      <c r="W204" s="2665" t="n"/>
      <c r="X204" s="2665" t="n"/>
      <c r="Y204" s="2665" t="n"/>
      <c r="Z204" s="2665" t="n"/>
      <c r="AA204" s="2665" t="n"/>
      <c r="AB204" s="2665" t="n"/>
      <c r="AC204" s="2665" t="n"/>
      <c r="AD204" s="2665" t="n"/>
      <c r="AE204" s="2665" t="n"/>
      <c r="AF204" s="2665" t="n"/>
      <c r="AG204" s="2665" t="n"/>
      <c r="AH204" s="2665" t="n"/>
      <c r="AI204" s="2665" t="n"/>
      <c r="AJ204" s="2665" t="n"/>
      <c r="AK204" s="2665" t="n"/>
      <c r="AL204" s="2665" t="n"/>
      <c r="AM204" s="2665" t="n"/>
      <c r="AN204" s="2665" t="n"/>
      <c r="AO204" s="2665" t="n"/>
      <c r="AP204" s="2665" t="n"/>
      <c r="AQ204" s="2665" t="n"/>
      <c r="AR204" s="2665" t="n"/>
      <c r="AS204" s="2665" t="n"/>
      <c r="AT204" s="2665" t="n"/>
      <c r="AU204" s="2665" t="n"/>
      <c r="AV204" s="2665" t="n"/>
      <c r="AW204" s="2665" t="n"/>
      <c r="AX204" s="2665" t="n"/>
      <c r="AY204" s="2665" t="n"/>
      <c r="AZ204" s="2665" t="n"/>
      <c r="BA204" s="2665" t="n"/>
      <c r="BB204" s="2665" t="n"/>
      <c r="BC204" s="2665" t="n"/>
      <c r="BD204" s="2665" t="n"/>
      <c r="BE204" s="2665" t="n"/>
      <c r="BF204" s="2665" t="n"/>
      <c r="BG204" s="2665" t="n"/>
      <c r="BH204" s="2665" t="n"/>
      <c r="BI204" s="2665" t="n"/>
      <c r="BJ204" s="2665" t="n"/>
      <c r="BK204" s="2665" t="n"/>
      <c r="BL204" s="2665" t="n"/>
      <c r="BM204" s="2665" t="n"/>
      <c r="BN204" s="2665" t="n"/>
      <c r="BO204" s="2799" t="inlineStr">
        <is>
          <t>1.10.3, 1.10.4</t>
        </is>
      </c>
      <c r="BP204" s="2665" t="n"/>
      <c r="BQ204" s="2665" t="n"/>
      <c r="BR204" s="2311" t="n"/>
      <c r="BS204" s="2" t="n"/>
      <c r="BT204" s="2" t="n"/>
      <c r="BU204" s="2" t="n"/>
    </row>
    <row r="205">
      <c r="A205" s="2420" t="inlineStr">
        <is>
          <t>БПК-14</t>
        </is>
      </c>
      <c r="B205" s="2665" t="n"/>
      <c r="C205" s="2665" t="n"/>
      <c r="D205" s="2316" t="n"/>
      <c r="E205" s="2798" t="inlineStr">
        <is>
          <t>Применять основные методы защиты населения от негативных факторов антропогенного, техногенного,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205" s="2665" t="n"/>
      <c r="G205" s="2665" t="n"/>
      <c r="H205" s="2665" t="n"/>
      <c r="I205" s="2665" t="n"/>
      <c r="J205" s="2665" t="n"/>
      <c r="K205" s="2665" t="n"/>
      <c r="L205" s="2665" t="n"/>
      <c r="M205" s="2665" t="n"/>
      <c r="N205" s="2665" t="n"/>
      <c r="O205" s="2665" t="n"/>
      <c r="P205" s="2665" t="n"/>
      <c r="Q205" s="2665" t="n"/>
      <c r="R205" s="2665" t="n"/>
      <c r="S205" s="2665" t="n"/>
      <c r="T205" s="2665" t="n"/>
      <c r="U205" s="2665" t="n"/>
      <c r="V205" s="2665" t="n"/>
      <c r="W205" s="2665" t="n"/>
      <c r="X205" s="2665" t="n"/>
      <c r="Y205" s="2665" t="n"/>
      <c r="Z205" s="2665" t="n"/>
      <c r="AA205" s="2665" t="n"/>
      <c r="AB205" s="2665" t="n"/>
      <c r="AC205" s="2665" t="n"/>
      <c r="AD205" s="2665" t="n"/>
      <c r="AE205" s="2665" t="n"/>
      <c r="AF205" s="2665" t="n"/>
      <c r="AG205" s="2665" t="n"/>
      <c r="AH205" s="2665" t="n"/>
      <c r="AI205" s="2665" t="n"/>
      <c r="AJ205" s="2665" t="n"/>
      <c r="AK205" s="2665" t="n"/>
      <c r="AL205" s="2665" t="n"/>
      <c r="AM205" s="2665" t="n"/>
      <c r="AN205" s="2665" t="n"/>
      <c r="AO205" s="2665" t="n"/>
      <c r="AP205" s="2665" t="n"/>
      <c r="AQ205" s="2665" t="n"/>
      <c r="AR205" s="2665" t="n"/>
      <c r="AS205" s="2665" t="n"/>
      <c r="AT205" s="2665" t="n"/>
      <c r="AU205" s="2665" t="n"/>
      <c r="AV205" s="2665" t="n"/>
      <c r="AW205" s="2665" t="n"/>
      <c r="AX205" s="2665" t="n"/>
      <c r="AY205" s="2665" t="n"/>
      <c r="AZ205" s="2665" t="n"/>
      <c r="BA205" s="2665" t="n"/>
      <c r="BB205" s="2665" t="n"/>
      <c r="BC205" s="2665" t="n"/>
      <c r="BD205" s="2665" t="n"/>
      <c r="BE205" s="2665" t="n"/>
      <c r="BF205" s="2665" t="n"/>
      <c r="BG205" s="2665" t="n"/>
      <c r="BH205" s="2665" t="n"/>
      <c r="BI205" s="2665" t="n"/>
      <c r="BJ205" s="2665" t="n"/>
      <c r="BK205" s="2665" t="n"/>
      <c r="BL205" s="2665" t="n"/>
      <c r="BM205" s="2665" t="n"/>
      <c r="BN205" s="2665" t="n"/>
      <c r="BO205" s="2799" t="inlineStr">
        <is>
          <t>2.14.1</t>
        </is>
      </c>
      <c r="BP205" s="2665" t="n"/>
      <c r="BQ205" s="2665" t="n"/>
      <c r="BR205" s="2311" t="n"/>
      <c r="BS205" s="2" t="n"/>
      <c r="BT205" s="2" t="n"/>
      <c r="BU205" s="2" t="n"/>
    </row>
    <row r="206">
      <c r="A206" s="2409" t="inlineStr">
        <is>
          <t>СК-1</t>
        </is>
      </c>
      <c r="B206" s="2665" t="n"/>
      <c r="C206" s="2665" t="n"/>
      <c r="D206" s="2311" t="n"/>
      <c r="E206" s="2798" t="inlineStr">
        <is>
          <t xml:space="preserve">Применять методологию расчета и анализа основных показателей производственно-хозяйственной деятельности организации (предприятия) для принятия обоснованных решений по ее (его) развитию </t>
        </is>
      </c>
      <c r="F206" s="2665" t="n"/>
      <c r="G206" s="2665" t="n"/>
      <c r="H206" s="2665" t="n"/>
      <c r="I206" s="2665" t="n"/>
      <c r="J206" s="2665" t="n"/>
      <c r="K206" s="2665" t="n"/>
      <c r="L206" s="2665" t="n"/>
      <c r="M206" s="2665" t="n"/>
      <c r="N206" s="2665" t="n"/>
      <c r="O206" s="2665" t="n"/>
      <c r="P206" s="2665" t="n"/>
      <c r="Q206" s="2665" t="n"/>
      <c r="R206" s="2665" t="n"/>
      <c r="S206" s="2665" t="n"/>
      <c r="T206" s="2665" t="n"/>
      <c r="U206" s="2665" t="n"/>
      <c r="V206" s="2665" t="n"/>
      <c r="W206" s="2665" t="n"/>
      <c r="X206" s="2665" t="n"/>
      <c r="Y206" s="2665" t="n"/>
      <c r="Z206" s="2665" t="n"/>
      <c r="AA206" s="2665" t="n"/>
      <c r="AB206" s="2665" t="n"/>
      <c r="AC206" s="2665" t="n"/>
      <c r="AD206" s="2665" t="n"/>
      <c r="AE206" s="2665" t="n"/>
      <c r="AF206" s="2665" t="n"/>
      <c r="AG206" s="2665" t="n"/>
      <c r="AH206" s="2665" t="n"/>
      <c r="AI206" s="2665" t="n"/>
      <c r="AJ206" s="2665" t="n"/>
      <c r="AK206" s="2665" t="n"/>
      <c r="AL206" s="2665" t="n"/>
      <c r="AM206" s="2665" t="n"/>
      <c r="AN206" s="2665" t="n"/>
      <c r="AO206" s="2665" t="n"/>
      <c r="AP206" s="2665" t="n"/>
      <c r="AQ206" s="2665" t="n"/>
      <c r="AR206" s="2665" t="n"/>
      <c r="AS206" s="2665" t="n"/>
      <c r="AT206" s="2665" t="n"/>
      <c r="AU206" s="2665" t="n"/>
      <c r="AV206" s="2665" t="n"/>
      <c r="AW206" s="2665" t="n"/>
      <c r="AX206" s="2665" t="n"/>
      <c r="AY206" s="2665" t="n"/>
      <c r="AZ206" s="2665" t="n"/>
      <c r="BA206" s="2665" t="n"/>
      <c r="BB206" s="2665" t="n"/>
      <c r="BC206" s="2665" t="n"/>
      <c r="BD206" s="2665" t="n"/>
      <c r="BE206" s="2665" t="n"/>
      <c r="BF206" s="2665" t="n"/>
      <c r="BG206" s="2665" t="n"/>
      <c r="BH206" s="2665" t="n"/>
      <c r="BI206" s="2665" t="n"/>
      <c r="BJ206" s="2665" t="n"/>
      <c r="BK206" s="2665" t="n"/>
      <c r="BL206" s="2665" t="n"/>
      <c r="BM206" s="2665" t="n"/>
      <c r="BN206" s="2665" t="n"/>
      <c r="BO206" s="2799" t="inlineStr">
        <is>
          <t>2.2.1, 2.2.2</t>
        </is>
      </c>
      <c r="BP206" s="2665" t="n"/>
      <c r="BQ206" s="2665" t="n"/>
      <c r="BR206" s="2311" t="n"/>
      <c r="BS206" s="2" t="n"/>
      <c r="BT206" s="2" t="n"/>
      <c r="BU206" s="2" t="n"/>
    </row>
    <row r="207">
      <c r="A207" s="2409" t="inlineStr">
        <is>
          <t>СК-2</t>
        </is>
      </c>
      <c r="B207" s="2665" t="n"/>
      <c r="C207" s="2665" t="n"/>
      <c r="D207" s="2311" t="n"/>
      <c r="E207" s="2798" t="inlineStr">
        <is>
          <t>Использовать учетные и отчетные данные, специальные приемы анализа при оценке финансового и экономического состояния организации  для принятия управленческих решений и обоснования плана ее перспективного развития</t>
        </is>
      </c>
      <c r="F207" s="2665" t="n"/>
      <c r="G207" s="2665" t="n"/>
      <c r="H207" s="2665" t="n"/>
      <c r="I207" s="2665" t="n"/>
      <c r="J207" s="2665" t="n"/>
      <c r="K207" s="2665" t="n"/>
      <c r="L207" s="2665" t="n"/>
      <c r="M207" s="2665" t="n"/>
      <c r="N207" s="2665" t="n"/>
      <c r="O207" s="2665" t="n"/>
      <c r="P207" s="2665" t="n"/>
      <c r="Q207" s="2665" t="n"/>
      <c r="R207" s="2665" t="n"/>
      <c r="S207" s="2665" t="n"/>
      <c r="T207" s="2665" t="n"/>
      <c r="U207" s="2665" t="n"/>
      <c r="V207" s="2665" t="n"/>
      <c r="W207" s="2665" t="n"/>
      <c r="X207" s="2665" t="n"/>
      <c r="Y207" s="2665" t="n"/>
      <c r="Z207" s="2665" t="n"/>
      <c r="AA207" s="2665" t="n"/>
      <c r="AB207" s="2665" t="n"/>
      <c r="AC207" s="2665" t="n"/>
      <c r="AD207" s="2665" t="n"/>
      <c r="AE207" s="2665" t="n"/>
      <c r="AF207" s="2665" t="n"/>
      <c r="AG207" s="2665" t="n"/>
      <c r="AH207" s="2665" t="n"/>
      <c r="AI207" s="2665" t="n"/>
      <c r="AJ207" s="2665" t="n"/>
      <c r="AK207" s="2665" t="n"/>
      <c r="AL207" s="2665" t="n"/>
      <c r="AM207" s="2665" t="n"/>
      <c r="AN207" s="2665" t="n"/>
      <c r="AO207" s="2665" t="n"/>
      <c r="AP207" s="2665" t="n"/>
      <c r="AQ207" s="2665" t="n"/>
      <c r="AR207" s="2665" t="n"/>
      <c r="AS207" s="2665" t="n"/>
      <c r="AT207" s="2665" t="n"/>
      <c r="AU207" s="2665" t="n"/>
      <c r="AV207" s="2665" t="n"/>
      <c r="AW207" s="2665" t="n"/>
      <c r="AX207" s="2665" t="n"/>
      <c r="AY207" s="2665" t="n"/>
      <c r="AZ207" s="2665" t="n"/>
      <c r="BA207" s="2665" t="n"/>
      <c r="BB207" s="2665" t="n"/>
      <c r="BC207" s="2665" t="n"/>
      <c r="BD207" s="2665" t="n"/>
      <c r="BE207" s="2665" t="n"/>
      <c r="BF207" s="2665" t="n"/>
      <c r="BG207" s="2665" t="n"/>
      <c r="BH207" s="2665" t="n"/>
      <c r="BI207" s="2665" t="n"/>
      <c r="BJ207" s="2665" t="n"/>
      <c r="BK207" s="2665" t="n"/>
      <c r="BL207" s="2665" t="n"/>
      <c r="BM207" s="2665" t="n"/>
      <c r="BN207" s="2665" t="n"/>
      <c r="BO207" s="2799" t="inlineStr">
        <is>
          <t>2.2.3</t>
        </is>
      </c>
      <c r="BP207" s="2665" t="n"/>
      <c r="BQ207" s="2665" t="n"/>
      <c r="BR207" s="2311" t="n"/>
      <c r="BS207" s="2" t="n"/>
      <c r="BT207" s="2" t="n"/>
      <c r="BU207" s="2" t="n"/>
    </row>
    <row r="208">
      <c r="A208" s="2409" t="inlineStr">
        <is>
          <t>СК-3</t>
        </is>
      </c>
      <c r="B208" s="2665" t="n"/>
      <c r="C208" s="2665" t="n"/>
      <c r="D208" s="2311" t="n"/>
      <c r="E208" s="2798" t="inlineStr">
        <is>
          <t xml:space="preserve">Понимать основы функциональной, конструктивной, эстетической ценности объектов дизайна, создавать эскизы и наглядные изображения объектов дизайна средствами композиции                                                   </t>
        </is>
      </c>
      <c r="F208" s="2665" t="n"/>
      <c r="G208" s="2665" t="n"/>
      <c r="H208" s="2665" t="n"/>
      <c r="I208" s="2665" t="n"/>
      <c r="J208" s="2665" t="n"/>
      <c r="K208" s="2665" t="n"/>
      <c r="L208" s="2665" t="n"/>
      <c r="M208" s="2665" t="n"/>
      <c r="N208" s="2665" t="n"/>
      <c r="O208" s="2665" t="n"/>
      <c r="P208" s="2665" t="n"/>
      <c r="Q208" s="2665" t="n"/>
      <c r="R208" s="2665" t="n"/>
      <c r="S208" s="2665" t="n"/>
      <c r="T208" s="2665" t="n"/>
      <c r="U208" s="2665" t="n"/>
      <c r="V208" s="2665" t="n"/>
      <c r="W208" s="2665" t="n"/>
      <c r="X208" s="2665" t="n"/>
      <c r="Y208" s="2665" t="n"/>
      <c r="Z208" s="2665" t="n"/>
      <c r="AA208" s="2665" t="n"/>
      <c r="AB208" s="2665" t="n"/>
      <c r="AC208" s="2665" t="n"/>
      <c r="AD208" s="2665" t="n"/>
      <c r="AE208" s="2665" t="n"/>
      <c r="AF208" s="2665" t="n"/>
      <c r="AG208" s="2665" t="n"/>
      <c r="AH208" s="2665" t="n"/>
      <c r="AI208" s="2665" t="n"/>
      <c r="AJ208" s="2665" t="n"/>
      <c r="AK208" s="2665" t="n"/>
      <c r="AL208" s="2665" t="n"/>
      <c r="AM208" s="2665" t="n"/>
      <c r="AN208" s="2665" t="n"/>
      <c r="AO208" s="2665" t="n"/>
      <c r="AP208" s="2665" t="n"/>
      <c r="AQ208" s="2665" t="n"/>
      <c r="AR208" s="2665" t="n"/>
      <c r="AS208" s="2665" t="n"/>
      <c r="AT208" s="2665" t="n"/>
      <c r="AU208" s="2665" t="n"/>
      <c r="AV208" s="2665" t="n"/>
      <c r="AW208" s="2665" t="n"/>
      <c r="AX208" s="2665" t="n"/>
      <c r="AY208" s="2665" t="n"/>
      <c r="AZ208" s="2665" t="n"/>
      <c r="BA208" s="2665" t="n"/>
      <c r="BB208" s="2665" t="n"/>
      <c r="BC208" s="2665" t="n"/>
      <c r="BD208" s="2665" t="n"/>
      <c r="BE208" s="2665" t="n"/>
      <c r="BF208" s="2665" t="n"/>
      <c r="BG208" s="2665" t="n"/>
      <c r="BH208" s="2665" t="n"/>
      <c r="BI208" s="2665" t="n"/>
      <c r="BJ208" s="2665" t="n"/>
      <c r="BK208" s="2665" t="n"/>
      <c r="BL208" s="2665" t="n"/>
      <c r="BM208" s="2665" t="n"/>
      <c r="BN208" s="2665" t="n"/>
      <c r="BO208" s="2799" t="inlineStr">
        <is>
          <t>2.4.1</t>
        </is>
      </c>
      <c r="BP208" s="2665" t="n"/>
      <c r="BQ208" s="2665" t="n"/>
      <c r="BR208" s="2311" t="n"/>
      <c r="BS208" s="2" t="n"/>
      <c r="BT208" s="2" t="n"/>
      <c r="BU208" s="2" t="n"/>
    </row>
    <row r="209">
      <c r="A209" s="2409" t="inlineStr">
        <is>
          <t>СК-4</t>
        </is>
      </c>
      <c r="B209" s="2665" t="n"/>
      <c r="C209" s="2665" t="n"/>
      <c r="D209" s="2311" t="n"/>
      <c r="E209" s="2798" t="inlineStr">
        <is>
          <t>Владеть методами и приемами работы в графических редакторах, создавать комбинированные изображения, применять специальные эффекты</t>
        </is>
      </c>
      <c r="F209" s="2665" t="n"/>
      <c r="G209" s="2665" t="n"/>
      <c r="H209" s="2665" t="n"/>
      <c r="I209" s="2665" t="n"/>
      <c r="J209" s="2665" t="n"/>
      <c r="K209" s="2665" t="n"/>
      <c r="L209" s="2665" t="n"/>
      <c r="M209" s="2665" t="n"/>
      <c r="N209" s="2665" t="n"/>
      <c r="O209" s="2665" t="n"/>
      <c r="P209" s="2665" t="n"/>
      <c r="Q209" s="2665" t="n"/>
      <c r="R209" s="2665" t="n"/>
      <c r="S209" s="2665" t="n"/>
      <c r="T209" s="2665" t="n"/>
      <c r="U209" s="2665" t="n"/>
      <c r="V209" s="2665" t="n"/>
      <c r="W209" s="2665" t="n"/>
      <c r="X209" s="2665" t="n"/>
      <c r="Y209" s="2665" t="n"/>
      <c r="Z209" s="2665" t="n"/>
      <c r="AA209" s="2665" t="n"/>
      <c r="AB209" s="2665" t="n"/>
      <c r="AC209" s="2665" t="n"/>
      <c r="AD209" s="2665" t="n"/>
      <c r="AE209" s="2665" t="n"/>
      <c r="AF209" s="2665" t="n"/>
      <c r="AG209" s="2665" t="n"/>
      <c r="AH209" s="2665" t="n"/>
      <c r="AI209" s="2665" t="n"/>
      <c r="AJ209" s="2665" t="n"/>
      <c r="AK209" s="2665" t="n"/>
      <c r="AL209" s="2665" t="n"/>
      <c r="AM209" s="2665" t="n"/>
      <c r="AN209" s="2665" t="n"/>
      <c r="AO209" s="2665" t="n"/>
      <c r="AP209" s="2665" t="n"/>
      <c r="AQ209" s="2665" t="n"/>
      <c r="AR209" s="2665" t="n"/>
      <c r="AS209" s="2665" t="n"/>
      <c r="AT209" s="2665" t="n"/>
      <c r="AU209" s="2665" t="n"/>
      <c r="AV209" s="2665" t="n"/>
      <c r="AW209" s="2665" t="n"/>
      <c r="AX209" s="2665" t="n"/>
      <c r="AY209" s="2665" t="n"/>
      <c r="AZ209" s="2665" t="n"/>
      <c r="BA209" s="2665" t="n"/>
      <c r="BB209" s="2665" t="n"/>
      <c r="BC209" s="2665" t="n"/>
      <c r="BD209" s="2665" t="n"/>
      <c r="BE209" s="2665" t="n"/>
      <c r="BF209" s="2665" t="n"/>
      <c r="BG209" s="2665" t="n"/>
      <c r="BH209" s="2665" t="n"/>
      <c r="BI209" s="2665" t="n"/>
      <c r="BJ209" s="2665" t="n"/>
      <c r="BK209" s="2665" t="n"/>
      <c r="BL209" s="2665" t="n"/>
      <c r="BM209" s="2665" t="n"/>
      <c r="BN209" s="2665" t="n"/>
      <c r="BO209" s="2799" t="inlineStr">
        <is>
          <t>2.4.1</t>
        </is>
      </c>
      <c r="BP209" s="2665" t="n"/>
      <c r="BQ209" s="2665" t="n"/>
      <c r="BR209" s="2311" t="n"/>
      <c r="BS209" s="2" t="n"/>
      <c r="BT209" s="2" t="n"/>
      <c r="BU209" s="2" t="n"/>
    </row>
    <row r="210">
      <c r="A210" s="2409" t="inlineStr">
        <is>
          <t>СК-5</t>
        </is>
      </c>
      <c r="B210" s="2665" t="n"/>
      <c r="C210" s="2665" t="n"/>
      <c r="D210" s="2311" t="n"/>
      <c r="E210" s="2798" t="inlineStr">
        <is>
          <t>Осуществлять комплекс методик, процессов, действий в сети Интернет для повышения эффективности деятельности организации</t>
        </is>
      </c>
      <c r="F210" s="2665" t="n"/>
      <c r="G210" s="2665" t="n"/>
      <c r="H210" s="2665" t="n"/>
      <c r="I210" s="2665" t="n"/>
      <c r="J210" s="2665" t="n"/>
      <c r="K210" s="2665" t="n"/>
      <c r="L210" s="2665" t="n"/>
      <c r="M210" s="2665" t="n"/>
      <c r="N210" s="2665" t="n"/>
      <c r="O210" s="2665" t="n"/>
      <c r="P210" s="2665" t="n"/>
      <c r="Q210" s="2665" t="n"/>
      <c r="R210" s="2665" t="n"/>
      <c r="S210" s="2665" t="n"/>
      <c r="T210" s="2665" t="n"/>
      <c r="U210" s="2665" t="n"/>
      <c r="V210" s="2665" t="n"/>
      <c r="W210" s="2665" t="n"/>
      <c r="X210" s="2665" t="n"/>
      <c r="Y210" s="2665" t="n"/>
      <c r="Z210" s="2665" t="n"/>
      <c r="AA210" s="2665" t="n"/>
      <c r="AB210" s="2665" t="n"/>
      <c r="AC210" s="2665" t="n"/>
      <c r="AD210" s="2665" t="n"/>
      <c r="AE210" s="2665" t="n"/>
      <c r="AF210" s="2665" t="n"/>
      <c r="AG210" s="2665" t="n"/>
      <c r="AH210" s="2665" t="n"/>
      <c r="AI210" s="2665" t="n"/>
      <c r="AJ210" s="2665" t="n"/>
      <c r="AK210" s="2665" t="n"/>
      <c r="AL210" s="2665" t="n"/>
      <c r="AM210" s="2665" t="n"/>
      <c r="AN210" s="2665" t="n"/>
      <c r="AO210" s="2665" t="n"/>
      <c r="AP210" s="2665" t="n"/>
      <c r="AQ210" s="2665" t="n"/>
      <c r="AR210" s="2665" t="n"/>
      <c r="AS210" s="2665" t="n"/>
      <c r="AT210" s="2665" t="n"/>
      <c r="AU210" s="2665" t="n"/>
      <c r="AV210" s="2665" t="n"/>
      <c r="AW210" s="2665" t="n"/>
      <c r="AX210" s="2665" t="n"/>
      <c r="AY210" s="2665" t="n"/>
      <c r="AZ210" s="2665" t="n"/>
      <c r="BA210" s="2665" t="n"/>
      <c r="BB210" s="2665" t="n"/>
      <c r="BC210" s="2665" t="n"/>
      <c r="BD210" s="2665" t="n"/>
      <c r="BE210" s="2665" t="n"/>
      <c r="BF210" s="2665" t="n"/>
      <c r="BG210" s="2665" t="n"/>
      <c r="BH210" s="2665" t="n"/>
      <c r="BI210" s="2665" t="n"/>
      <c r="BJ210" s="2665" t="n"/>
      <c r="BK210" s="2665" t="n"/>
      <c r="BL210" s="2665" t="n"/>
      <c r="BM210" s="2665" t="n"/>
      <c r="BN210" s="2665" t="n"/>
      <c r="BO210" s="2799" t="inlineStr">
        <is>
          <t>2.4.2</t>
        </is>
      </c>
      <c r="BP210" s="2665" t="n"/>
      <c r="BQ210" s="2665" t="n"/>
      <c r="BR210" s="2311" t="n"/>
      <c r="BS210" s="2" t="n"/>
      <c r="BT210" s="2" t="n"/>
      <c r="BU210" s="2" t="n"/>
    </row>
    <row r="211">
      <c r="A211" s="2409" t="inlineStr">
        <is>
          <t>СК-6</t>
        </is>
      </c>
      <c r="B211" s="2665" t="n"/>
      <c r="C211" s="2665" t="n"/>
      <c r="D211" s="2311" t="n"/>
      <c r="E211" s="2798" t="inlineStr">
        <is>
          <t>Создавать контент на основе известных принципов, понимать основы работы с социальными сетями, интернет-СМИ</t>
        </is>
      </c>
      <c r="F211" s="2665" t="n"/>
      <c r="G211" s="2665" t="n"/>
      <c r="H211" s="2665" t="n"/>
      <c r="I211" s="2665" t="n"/>
      <c r="J211" s="2665" t="n"/>
      <c r="K211" s="2665" t="n"/>
      <c r="L211" s="2665" t="n"/>
      <c r="M211" s="2665" t="n"/>
      <c r="N211" s="2665" t="n"/>
      <c r="O211" s="2665" t="n"/>
      <c r="P211" s="2665" t="n"/>
      <c r="Q211" s="2665" t="n"/>
      <c r="R211" s="2665" t="n"/>
      <c r="S211" s="2665" t="n"/>
      <c r="T211" s="2665" t="n"/>
      <c r="U211" s="2665" t="n"/>
      <c r="V211" s="2665" t="n"/>
      <c r="W211" s="2665" t="n"/>
      <c r="X211" s="2665" t="n"/>
      <c r="Y211" s="2665" t="n"/>
      <c r="Z211" s="2665" t="n"/>
      <c r="AA211" s="2665" t="n"/>
      <c r="AB211" s="2665" t="n"/>
      <c r="AC211" s="2665" t="n"/>
      <c r="AD211" s="2665" t="n"/>
      <c r="AE211" s="2665" t="n"/>
      <c r="AF211" s="2665" t="n"/>
      <c r="AG211" s="2665" t="n"/>
      <c r="AH211" s="2665" t="n"/>
      <c r="AI211" s="2665" t="n"/>
      <c r="AJ211" s="2665" t="n"/>
      <c r="AK211" s="2665" t="n"/>
      <c r="AL211" s="2665" t="n"/>
      <c r="AM211" s="2665" t="n"/>
      <c r="AN211" s="2665" t="n"/>
      <c r="AO211" s="2665" t="n"/>
      <c r="AP211" s="2665" t="n"/>
      <c r="AQ211" s="2665" t="n"/>
      <c r="AR211" s="2665" t="n"/>
      <c r="AS211" s="2665" t="n"/>
      <c r="AT211" s="2665" t="n"/>
      <c r="AU211" s="2665" t="n"/>
      <c r="AV211" s="2665" t="n"/>
      <c r="AW211" s="2665" t="n"/>
      <c r="AX211" s="2665" t="n"/>
      <c r="AY211" s="2665" t="n"/>
      <c r="AZ211" s="2665" t="n"/>
      <c r="BA211" s="2665" t="n"/>
      <c r="BB211" s="2665" t="n"/>
      <c r="BC211" s="2665" t="n"/>
      <c r="BD211" s="2665" t="n"/>
      <c r="BE211" s="2665" t="n"/>
      <c r="BF211" s="2665" t="n"/>
      <c r="BG211" s="2665" t="n"/>
      <c r="BH211" s="2665" t="n"/>
      <c r="BI211" s="2665" t="n"/>
      <c r="BJ211" s="2665" t="n"/>
      <c r="BK211" s="2665" t="n"/>
      <c r="BL211" s="2665" t="n"/>
      <c r="BM211" s="2665" t="n"/>
      <c r="BN211" s="2665" t="n"/>
      <c r="BO211" s="2799" t="inlineStr">
        <is>
          <t>2.4.3, 2.4.4</t>
        </is>
      </c>
      <c r="BP211" s="2665" t="n"/>
      <c r="BQ211" s="2665" t="n"/>
      <c r="BR211" s="2311" t="n"/>
      <c r="BS211" s="2" t="n"/>
      <c r="BT211" s="2" t="n"/>
      <c r="BU211" s="2" t="n"/>
    </row>
    <row r="212">
      <c r="A212" s="2409" t="inlineStr">
        <is>
          <t>СК-7</t>
        </is>
      </c>
      <c r="B212" s="2665" t="n"/>
      <c r="C212" s="2665" t="n"/>
      <c r="D212" s="2311" t="n"/>
      <c r="E212" s="2798" t="inlineStr">
        <is>
          <t>Проводить исследование отдельных лиц, групп или организаций и всех видов деятельности, связанных с покупкой, использованием и распоряжением товарами и услугами, включая эмоциональные, психические и поведенческие реакции потребителя, которые предшествуют или следуют за этими действиями с целью повышения лояльности и вовлеченности клиентов</t>
        </is>
      </c>
      <c r="F212" s="2665" t="n"/>
      <c r="G212" s="2665" t="n"/>
      <c r="H212" s="2665" t="n"/>
      <c r="I212" s="2665" t="n"/>
      <c r="J212" s="2665" t="n"/>
      <c r="K212" s="2665" t="n"/>
      <c r="L212" s="2665" t="n"/>
      <c r="M212" s="2665" t="n"/>
      <c r="N212" s="2665" t="n"/>
      <c r="O212" s="2665" t="n"/>
      <c r="P212" s="2665" t="n"/>
      <c r="Q212" s="2665" t="n"/>
      <c r="R212" s="2665" t="n"/>
      <c r="S212" s="2665" t="n"/>
      <c r="T212" s="2665" t="n"/>
      <c r="U212" s="2665" t="n"/>
      <c r="V212" s="2665" t="n"/>
      <c r="W212" s="2665" t="n"/>
      <c r="X212" s="2665" t="n"/>
      <c r="Y212" s="2665" t="n"/>
      <c r="Z212" s="2665" t="n"/>
      <c r="AA212" s="2665" t="n"/>
      <c r="AB212" s="2665" t="n"/>
      <c r="AC212" s="2665" t="n"/>
      <c r="AD212" s="2665" t="n"/>
      <c r="AE212" s="2665" t="n"/>
      <c r="AF212" s="2665" t="n"/>
      <c r="AG212" s="2665" t="n"/>
      <c r="AH212" s="2665" t="n"/>
      <c r="AI212" s="2665" t="n"/>
      <c r="AJ212" s="2665" t="n"/>
      <c r="AK212" s="2665" t="n"/>
      <c r="AL212" s="2665" t="n"/>
      <c r="AM212" s="2665" t="n"/>
      <c r="AN212" s="2665" t="n"/>
      <c r="AO212" s="2665" t="n"/>
      <c r="AP212" s="2665" t="n"/>
      <c r="AQ212" s="2665" t="n"/>
      <c r="AR212" s="2665" t="n"/>
      <c r="AS212" s="2665" t="n"/>
      <c r="AT212" s="2665" t="n"/>
      <c r="AU212" s="2665" t="n"/>
      <c r="AV212" s="2665" t="n"/>
      <c r="AW212" s="2665" t="n"/>
      <c r="AX212" s="2665" t="n"/>
      <c r="AY212" s="2665" t="n"/>
      <c r="AZ212" s="2665" t="n"/>
      <c r="BA212" s="2665" t="n"/>
      <c r="BB212" s="2665" t="n"/>
      <c r="BC212" s="2665" t="n"/>
      <c r="BD212" s="2665" t="n"/>
      <c r="BE212" s="2665" t="n"/>
      <c r="BF212" s="2665" t="n"/>
      <c r="BG212" s="2665" t="n"/>
      <c r="BH212" s="2665" t="n"/>
      <c r="BI212" s="2665" t="n"/>
      <c r="BJ212" s="2665" t="n"/>
      <c r="BK212" s="2665" t="n"/>
      <c r="BL212" s="2665" t="n"/>
      <c r="BM212" s="2665" t="n"/>
      <c r="BN212" s="2665" t="n"/>
      <c r="BO212" s="2799" t="inlineStr">
        <is>
          <t>2.5.1</t>
        </is>
      </c>
      <c r="BP212" s="2665" t="n"/>
      <c r="BQ212" s="2665" t="n"/>
      <c r="BR212" s="2311" t="n"/>
      <c r="BS212" s="2" t="n"/>
      <c r="BT212" s="2" t="n"/>
      <c r="BU212" s="2" t="n"/>
    </row>
    <row r="213">
      <c r="A213" s="2409" t="inlineStr">
        <is>
          <t>СК-8</t>
        </is>
      </c>
      <c r="B213" s="2665" t="n"/>
      <c r="C213" s="2665" t="n"/>
      <c r="D213" s="2311" t="n"/>
      <c r="E213" s="2798" t="inlineStr">
        <is>
          <t>Формулировать цели и задачи управления товаром в организациях разных сфер и отраслей деятельности, проводить всесторонний анализ ассортимента, разрабатывать оптимальный товарный портфель организации, реализовывать технологию категорийного менеджмента, создавать, развивать и управлять товарными брендами</t>
        </is>
      </c>
      <c r="F213" s="2665" t="n"/>
      <c r="G213" s="2665" t="n"/>
      <c r="H213" s="2665" t="n"/>
      <c r="I213" s="2665" t="n"/>
      <c r="J213" s="2665" t="n"/>
      <c r="K213" s="2665" t="n"/>
      <c r="L213" s="2665" t="n"/>
      <c r="M213" s="2665" t="n"/>
      <c r="N213" s="2665" t="n"/>
      <c r="O213" s="2665" t="n"/>
      <c r="P213" s="2665" t="n"/>
      <c r="Q213" s="2665" t="n"/>
      <c r="R213" s="2665" t="n"/>
      <c r="S213" s="2665" t="n"/>
      <c r="T213" s="2665" t="n"/>
      <c r="U213" s="2665" t="n"/>
      <c r="V213" s="2665" t="n"/>
      <c r="W213" s="2665" t="n"/>
      <c r="X213" s="2665" t="n"/>
      <c r="Y213" s="2665" t="n"/>
      <c r="Z213" s="2665" t="n"/>
      <c r="AA213" s="2665" t="n"/>
      <c r="AB213" s="2665" t="n"/>
      <c r="AC213" s="2665" t="n"/>
      <c r="AD213" s="2665" t="n"/>
      <c r="AE213" s="2665" t="n"/>
      <c r="AF213" s="2665" t="n"/>
      <c r="AG213" s="2665" t="n"/>
      <c r="AH213" s="2665" t="n"/>
      <c r="AI213" s="2665" t="n"/>
      <c r="AJ213" s="2665" t="n"/>
      <c r="AK213" s="2665" t="n"/>
      <c r="AL213" s="2665" t="n"/>
      <c r="AM213" s="2665" t="n"/>
      <c r="AN213" s="2665" t="n"/>
      <c r="AO213" s="2665" t="n"/>
      <c r="AP213" s="2665" t="n"/>
      <c r="AQ213" s="2665" t="n"/>
      <c r="AR213" s="2665" t="n"/>
      <c r="AS213" s="2665" t="n"/>
      <c r="AT213" s="2665" t="n"/>
      <c r="AU213" s="2665" t="n"/>
      <c r="AV213" s="2665" t="n"/>
      <c r="AW213" s="2665" t="n"/>
      <c r="AX213" s="2665" t="n"/>
      <c r="AY213" s="2665" t="n"/>
      <c r="AZ213" s="2665" t="n"/>
      <c r="BA213" s="2665" t="n"/>
      <c r="BB213" s="2665" t="n"/>
      <c r="BC213" s="2665" t="n"/>
      <c r="BD213" s="2665" t="n"/>
      <c r="BE213" s="2665" t="n"/>
      <c r="BF213" s="2665" t="n"/>
      <c r="BG213" s="2665" t="n"/>
      <c r="BH213" s="2665" t="n"/>
      <c r="BI213" s="2665" t="n"/>
      <c r="BJ213" s="2665" t="n"/>
      <c r="BK213" s="2665" t="n"/>
      <c r="BL213" s="2665" t="n"/>
      <c r="BM213" s="2665" t="n"/>
      <c r="BN213" s="2665" t="n"/>
      <c r="BO213" s="2799" t="inlineStr">
        <is>
          <t>2.5.2</t>
        </is>
      </c>
      <c r="BP213" s="2665" t="n"/>
      <c r="BQ213" s="2665" t="n"/>
      <c r="BR213" s="2311" t="n"/>
      <c r="BS213" s="2" t="n"/>
      <c r="BT213" s="2" t="n"/>
      <c r="BU213" s="2" t="n"/>
    </row>
    <row r="214">
      <c r="A214" s="2409" t="inlineStr">
        <is>
          <t>СК-9</t>
        </is>
      </c>
      <c r="B214" s="2665" t="n"/>
      <c r="C214" s="2665" t="n"/>
      <c r="D214" s="2311" t="n"/>
      <c r="E214" s="2798" t="inlineStr">
        <is>
          <t>Планировать, формировать и проводить оценку эффективности систем распределения товаров организаций</t>
        </is>
      </c>
      <c r="F214" s="2665" t="n"/>
      <c r="G214" s="2665" t="n"/>
      <c r="H214" s="2665" t="n"/>
      <c r="I214" s="2665" t="n"/>
      <c r="J214" s="2665" t="n"/>
      <c r="K214" s="2665" t="n"/>
      <c r="L214" s="2665" t="n"/>
      <c r="M214" s="2665" t="n"/>
      <c r="N214" s="2665" t="n"/>
      <c r="O214" s="2665" t="n"/>
      <c r="P214" s="2665" t="n"/>
      <c r="Q214" s="2665" t="n"/>
      <c r="R214" s="2665" t="n"/>
      <c r="S214" s="2665" t="n"/>
      <c r="T214" s="2665" t="n"/>
      <c r="U214" s="2665" t="n"/>
      <c r="V214" s="2665" t="n"/>
      <c r="W214" s="2665" t="n"/>
      <c r="X214" s="2665" t="n"/>
      <c r="Y214" s="2665" t="n"/>
      <c r="Z214" s="2665" t="n"/>
      <c r="AA214" s="2665" t="n"/>
      <c r="AB214" s="2665" t="n"/>
      <c r="AC214" s="2665" t="n"/>
      <c r="AD214" s="2665" t="n"/>
      <c r="AE214" s="2665" t="n"/>
      <c r="AF214" s="2665" t="n"/>
      <c r="AG214" s="2665" t="n"/>
      <c r="AH214" s="2665" t="n"/>
      <c r="AI214" s="2665" t="n"/>
      <c r="AJ214" s="2665" t="n"/>
      <c r="AK214" s="2665" t="n"/>
      <c r="AL214" s="2665" t="n"/>
      <c r="AM214" s="2665" t="n"/>
      <c r="AN214" s="2665" t="n"/>
      <c r="AO214" s="2665" t="n"/>
      <c r="AP214" s="2665" t="n"/>
      <c r="AQ214" s="2665" t="n"/>
      <c r="AR214" s="2665" t="n"/>
      <c r="AS214" s="2665" t="n"/>
      <c r="AT214" s="2665" t="n"/>
      <c r="AU214" s="2665" t="n"/>
      <c r="AV214" s="2665" t="n"/>
      <c r="AW214" s="2665" t="n"/>
      <c r="AX214" s="2665" t="n"/>
      <c r="AY214" s="2665" t="n"/>
      <c r="AZ214" s="2665" t="n"/>
      <c r="BA214" s="2665" t="n"/>
      <c r="BB214" s="2665" t="n"/>
      <c r="BC214" s="2665" t="n"/>
      <c r="BD214" s="2665" t="n"/>
      <c r="BE214" s="2665" t="n"/>
      <c r="BF214" s="2665" t="n"/>
      <c r="BG214" s="2665" t="n"/>
      <c r="BH214" s="2665" t="n"/>
      <c r="BI214" s="2665" t="n"/>
      <c r="BJ214" s="2665" t="n"/>
      <c r="BK214" s="2665" t="n"/>
      <c r="BL214" s="2665" t="n"/>
      <c r="BM214" s="2665" t="n"/>
      <c r="BN214" s="2665" t="n"/>
      <c r="BO214" s="2799" t="inlineStr">
        <is>
          <t>2.5.3</t>
        </is>
      </c>
      <c r="BP214" s="2665" t="n"/>
      <c r="BQ214" s="2665" t="n"/>
      <c r="BR214" s="2311" t="n"/>
      <c r="BS214" s="2" t="n"/>
      <c r="BT214" s="2" t="n"/>
      <c r="BU214" s="2" t="n"/>
    </row>
    <row r="215">
      <c r="A215" s="2409" t="inlineStr">
        <is>
          <t>СК-10</t>
        </is>
      </c>
      <c r="B215" s="2665" t="n"/>
      <c r="C215" s="2665" t="n"/>
      <c r="D215" s="2311" t="n"/>
      <c r="E215" s="2798" t="inlineStr">
        <is>
          <t>Создавать контент-план и использовать различные методы для вовлечения потребителей</t>
        </is>
      </c>
      <c r="F215" s="2665" t="n"/>
      <c r="G215" s="2665" t="n"/>
      <c r="H215" s="2665" t="n"/>
      <c r="I215" s="2665" t="n"/>
      <c r="J215" s="2665" t="n"/>
      <c r="K215" s="2665" t="n"/>
      <c r="L215" s="2665" t="n"/>
      <c r="M215" s="2665" t="n"/>
      <c r="N215" s="2665" t="n"/>
      <c r="O215" s="2665" t="n"/>
      <c r="P215" s="2665" t="n"/>
      <c r="Q215" s="2665" t="n"/>
      <c r="R215" s="2665" t="n"/>
      <c r="S215" s="2665" t="n"/>
      <c r="T215" s="2665" t="n"/>
      <c r="U215" s="2665" t="n"/>
      <c r="V215" s="2665" t="n"/>
      <c r="W215" s="2665" t="n"/>
      <c r="X215" s="2665" t="n"/>
      <c r="Y215" s="2665" t="n"/>
      <c r="Z215" s="2665" t="n"/>
      <c r="AA215" s="2665" t="n"/>
      <c r="AB215" s="2665" t="n"/>
      <c r="AC215" s="2665" t="n"/>
      <c r="AD215" s="2665" t="n"/>
      <c r="AE215" s="2665" t="n"/>
      <c r="AF215" s="2665" t="n"/>
      <c r="AG215" s="2665" t="n"/>
      <c r="AH215" s="2665" t="n"/>
      <c r="AI215" s="2665" t="n"/>
      <c r="AJ215" s="2665" t="n"/>
      <c r="AK215" s="2665" t="n"/>
      <c r="AL215" s="2665" t="n"/>
      <c r="AM215" s="2665" t="n"/>
      <c r="AN215" s="2665" t="n"/>
      <c r="AO215" s="2665" t="n"/>
      <c r="AP215" s="2665" t="n"/>
      <c r="AQ215" s="2665" t="n"/>
      <c r="AR215" s="2665" t="n"/>
      <c r="AS215" s="2665" t="n"/>
      <c r="AT215" s="2665" t="n"/>
      <c r="AU215" s="2665" t="n"/>
      <c r="AV215" s="2665" t="n"/>
      <c r="AW215" s="2665" t="n"/>
      <c r="AX215" s="2665" t="n"/>
      <c r="AY215" s="2665" t="n"/>
      <c r="AZ215" s="2665" t="n"/>
      <c r="BA215" s="2665" t="n"/>
      <c r="BB215" s="2665" t="n"/>
      <c r="BC215" s="2665" t="n"/>
      <c r="BD215" s="2665" t="n"/>
      <c r="BE215" s="2665" t="n"/>
      <c r="BF215" s="2665" t="n"/>
      <c r="BG215" s="2665" t="n"/>
      <c r="BH215" s="2665" t="n"/>
      <c r="BI215" s="2665" t="n"/>
      <c r="BJ215" s="2665" t="n"/>
      <c r="BK215" s="2665" t="n"/>
      <c r="BL215" s="2665" t="n"/>
      <c r="BM215" s="2665" t="n"/>
      <c r="BN215" s="2665" t="n"/>
      <c r="BO215" s="2799" t="inlineStr">
        <is>
          <t>2.5.4</t>
        </is>
      </c>
      <c r="BP215" s="2665" t="n"/>
      <c r="BQ215" s="2665" t="n"/>
      <c r="BR215" s="2311" t="n"/>
      <c r="BS215" s="2" t="n"/>
      <c r="BT215" s="2" t="n"/>
      <c r="BU215" s="2" t="n"/>
    </row>
    <row r="216">
      <c r="A216" s="2409" t="inlineStr">
        <is>
          <t>СК-11</t>
        </is>
      </c>
      <c r="B216" s="2665" t="n"/>
      <c r="C216" s="2665" t="n"/>
      <c r="D216" s="2311" t="n"/>
      <c r="E216" s="2798" t="inlineStr">
        <is>
          <t>Формировать цены по стадиям товародвижения, анализировать и принимать управленческие решения в области ценообразования и применения цен, и оценивать их эффективность</t>
        </is>
      </c>
      <c r="F216" s="2665" t="n"/>
      <c r="G216" s="2665" t="n"/>
      <c r="H216" s="2665" t="n"/>
      <c r="I216" s="2665" t="n"/>
      <c r="J216" s="2665" t="n"/>
      <c r="K216" s="2665" t="n"/>
      <c r="L216" s="2665" t="n"/>
      <c r="M216" s="2665" t="n"/>
      <c r="N216" s="2665" t="n"/>
      <c r="O216" s="2665" t="n"/>
      <c r="P216" s="2665" t="n"/>
      <c r="Q216" s="2665" t="n"/>
      <c r="R216" s="2665" t="n"/>
      <c r="S216" s="2665" t="n"/>
      <c r="T216" s="2665" t="n"/>
      <c r="U216" s="2665" t="n"/>
      <c r="V216" s="2665" t="n"/>
      <c r="W216" s="2665" t="n"/>
      <c r="X216" s="2665" t="n"/>
      <c r="Y216" s="2665" t="n"/>
      <c r="Z216" s="2665" t="n"/>
      <c r="AA216" s="2665" t="n"/>
      <c r="AB216" s="2665" t="n"/>
      <c r="AC216" s="2665" t="n"/>
      <c r="AD216" s="2665" t="n"/>
      <c r="AE216" s="2665" t="n"/>
      <c r="AF216" s="2665" t="n"/>
      <c r="AG216" s="2665" t="n"/>
      <c r="AH216" s="2665" t="n"/>
      <c r="AI216" s="2665" t="n"/>
      <c r="AJ216" s="2665" t="n"/>
      <c r="AK216" s="2665" t="n"/>
      <c r="AL216" s="2665" t="n"/>
      <c r="AM216" s="2665" t="n"/>
      <c r="AN216" s="2665" t="n"/>
      <c r="AO216" s="2665" t="n"/>
      <c r="AP216" s="2665" t="n"/>
      <c r="AQ216" s="2665" t="n"/>
      <c r="AR216" s="2665" t="n"/>
      <c r="AS216" s="2665" t="n"/>
      <c r="AT216" s="2665" t="n"/>
      <c r="AU216" s="2665" t="n"/>
      <c r="AV216" s="2665" t="n"/>
      <c r="AW216" s="2665" t="n"/>
      <c r="AX216" s="2665" t="n"/>
      <c r="AY216" s="2665" t="n"/>
      <c r="AZ216" s="2665" t="n"/>
      <c r="BA216" s="2665" t="n"/>
      <c r="BB216" s="2665" t="n"/>
      <c r="BC216" s="2665" t="n"/>
      <c r="BD216" s="2665" t="n"/>
      <c r="BE216" s="2665" t="n"/>
      <c r="BF216" s="2665" t="n"/>
      <c r="BG216" s="2665" t="n"/>
      <c r="BH216" s="2665" t="n"/>
      <c r="BI216" s="2665" t="n"/>
      <c r="BJ216" s="2665" t="n"/>
      <c r="BK216" s="2665" t="n"/>
      <c r="BL216" s="2665" t="n"/>
      <c r="BM216" s="2665" t="n"/>
      <c r="BN216" s="2665" t="n"/>
      <c r="BO216" s="2799" t="inlineStr">
        <is>
          <t>2.5.5</t>
        </is>
      </c>
      <c r="BP216" s="2665" t="n"/>
      <c r="BQ216" s="2665" t="n"/>
      <c r="BR216" s="2311" t="n"/>
      <c r="BS216" s="2" t="n"/>
      <c r="BT216" s="2" t="n"/>
      <c r="BU216" s="2" t="n"/>
    </row>
    <row r="217">
      <c r="A217" s="2409" t="inlineStr">
        <is>
          <t>СК-12</t>
        </is>
      </c>
      <c r="B217" s="2665" t="n"/>
      <c r="C217" s="2665" t="n"/>
      <c r="D217" s="2311" t="n"/>
      <c r="E217" s="2798" t="inlineStr">
        <is>
          <t>Применять принципы, методы и инструменты маркетинга в инновационном процессе, пользоваться умениями и навыками в области ситуационного анализа рынка инноваций, принятия маркетинговых решений по обеспечению инновационного развития организации</t>
        </is>
      </c>
      <c r="F217" s="2665" t="n"/>
      <c r="G217" s="2665" t="n"/>
      <c r="H217" s="2665" t="n"/>
      <c r="I217" s="2665" t="n"/>
      <c r="J217" s="2665" t="n"/>
      <c r="K217" s="2665" t="n"/>
      <c r="L217" s="2665" t="n"/>
      <c r="M217" s="2665" t="n"/>
      <c r="N217" s="2665" t="n"/>
      <c r="O217" s="2665" t="n"/>
      <c r="P217" s="2665" t="n"/>
      <c r="Q217" s="2665" t="n"/>
      <c r="R217" s="2665" t="n"/>
      <c r="S217" s="2665" t="n"/>
      <c r="T217" s="2665" t="n"/>
      <c r="U217" s="2665" t="n"/>
      <c r="V217" s="2665" t="n"/>
      <c r="W217" s="2665" t="n"/>
      <c r="X217" s="2665" t="n"/>
      <c r="Y217" s="2665" t="n"/>
      <c r="Z217" s="2665" t="n"/>
      <c r="AA217" s="2665" t="n"/>
      <c r="AB217" s="2665" t="n"/>
      <c r="AC217" s="2665" t="n"/>
      <c r="AD217" s="2665" t="n"/>
      <c r="AE217" s="2665" t="n"/>
      <c r="AF217" s="2665" t="n"/>
      <c r="AG217" s="2665" t="n"/>
      <c r="AH217" s="2665" t="n"/>
      <c r="AI217" s="2665" t="n"/>
      <c r="AJ217" s="2665" t="n"/>
      <c r="AK217" s="2665" t="n"/>
      <c r="AL217" s="2665" t="n"/>
      <c r="AM217" s="2665" t="n"/>
      <c r="AN217" s="2665" t="n"/>
      <c r="AO217" s="2665" t="n"/>
      <c r="AP217" s="2665" t="n"/>
      <c r="AQ217" s="2665" t="n"/>
      <c r="AR217" s="2665" t="n"/>
      <c r="AS217" s="2665" t="n"/>
      <c r="AT217" s="2665" t="n"/>
      <c r="AU217" s="2665" t="n"/>
      <c r="AV217" s="2665" t="n"/>
      <c r="AW217" s="2665" t="n"/>
      <c r="AX217" s="2665" t="n"/>
      <c r="AY217" s="2665" t="n"/>
      <c r="AZ217" s="2665" t="n"/>
      <c r="BA217" s="2665" t="n"/>
      <c r="BB217" s="2665" t="n"/>
      <c r="BC217" s="2665" t="n"/>
      <c r="BD217" s="2665" t="n"/>
      <c r="BE217" s="2665" t="n"/>
      <c r="BF217" s="2665" t="n"/>
      <c r="BG217" s="2665" t="n"/>
      <c r="BH217" s="2665" t="n"/>
      <c r="BI217" s="2665" t="n"/>
      <c r="BJ217" s="2665" t="n"/>
      <c r="BK217" s="2665" t="n"/>
      <c r="BL217" s="2665" t="n"/>
      <c r="BM217" s="2665" t="n"/>
      <c r="BN217" s="2665" t="n"/>
      <c r="BO217" s="2799" t="inlineStr">
        <is>
          <t>2.5.6</t>
        </is>
      </c>
      <c r="BP217" s="2665" t="n"/>
      <c r="BQ217" s="2665" t="n"/>
      <c r="BR217" s="2311" t="n"/>
      <c r="BS217" s="2" t="n"/>
      <c r="BT217" s="2" t="n"/>
      <c r="BU217" s="2" t="n"/>
    </row>
    <row r="218">
      <c r="A218" s="2409" t="inlineStr">
        <is>
          <t>СК-13</t>
        </is>
      </c>
      <c r="B218" s="2665" t="n"/>
      <c r="C218" s="2665" t="n"/>
      <c r="D218" s="2311" t="n"/>
      <c r="E218" s="2798" t="inlineStr">
        <is>
          <t>Организовывать деловые переговоры с учетом этических особенностей деловых сторон, соблюдать этические нормы делового общения, этикета и работать в команде в стрессовой ситуации</t>
        </is>
      </c>
      <c r="F218" s="2665" t="n"/>
      <c r="G218" s="2665" t="n"/>
      <c r="H218" s="2665" t="n"/>
      <c r="I218" s="2665" t="n"/>
      <c r="J218" s="2665" t="n"/>
      <c r="K218" s="2665" t="n"/>
      <c r="L218" s="2665" t="n"/>
      <c r="M218" s="2665" t="n"/>
      <c r="N218" s="2665" t="n"/>
      <c r="O218" s="2665" t="n"/>
      <c r="P218" s="2665" t="n"/>
      <c r="Q218" s="2665" t="n"/>
      <c r="R218" s="2665" t="n"/>
      <c r="S218" s="2665" t="n"/>
      <c r="T218" s="2665" t="n"/>
      <c r="U218" s="2665" t="n"/>
      <c r="V218" s="2665" t="n"/>
      <c r="W218" s="2665" t="n"/>
      <c r="X218" s="2665" t="n"/>
      <c r="Y218" s="2665" t="n"/>
      <c r="Z218" s="2665" t="n"/>
      <c r="AA218" s="2665" t="n"/>
      <c r="AB218" s="2665" t="n"/>
      <c r="AC218" s="2665" t="n"/>
      <c r="AD218" s="2665" t="n"/>
      <c r="AE218" s="2665" t="n"/>
      <c r="AF218" s="2665" t="n"/>
      <c r="AG218" s="2665" t="n"/>
      <c r="AH218" s="2665" t="n"/>
      <c r="AI218" s="2665" t="n"/>
      <c r="AJ218" s="2665" t="n"/>
      <c r="AK218" s="2665" t="n"/>
      <c r="AL218" s="2665" t="n"/>
      <c r="AM218" s="2665" t="n"/>
      <c r="AN218" s="2665" t="n"/>
      <c r="AO218" s="2665" t="n"/>
      <c r="AP218" s="2665" t="n"/>
      <c r="AQ218" s="2665" t="n"/>
      <c r="AR218" s="2665" t="n"/>
      <c r="AS218" s="2665" t="n"/>
      <c r="AT218" s="2665" t="n"/>
      <c r="AU218" s="2665" t="n"/>
      <c r="AV218" s="2665" t="n"/>
      <c r="AW218" s="2665" t="n"/>
      <c r="AX218" s="2665" t="n"/>
      <c r="AY218" s="2665" t="n"/>
      <c r="AZ218" s="2665" t="n"/>
      <c r="BA218" s="2665" t="n"/>
      <c r="BB218" s="2665" t="n"/>
      <c r="BC218" s="2665" t="n"/>
      <c r="BD218" s="2665" t="n"/>
      <c r="BE218" s="2665" t="n"/>
      <c r="BF218" s="2665" t="n"/>
      <c r="BG218" s="2665" t="n"/>
      <c r="BH218" s="2665" t="n"/>
      <c r="BI218" s="2665" t="n"/>
      <c r="BJ218" s="2665" t="n"/>
      <c r="BK218" s="2665" t="n"/>
      <c r="BL218" s="2665" t="n"/>
      <c r="BM218" s="2665" t="n"/>
      <c r="BN218" s="2665" t="n"/>
      <c r="BO218" s="2799" t="inlineStr">
        <is>
          <t>2.6.1</t>
        </is>
      </c>
      <c r="BP218" s="2665" t="n"/>
      <c r="BQ218" s="2665" t="n"/>
      <c r="BR218" s="2311" t="n"/>
      <c r="BS218" s="2" t="n"/>
      <c r="BT218" s="2" t="n"/>
      <c r="BU218" s="2" t="n"/>
    </row>
    <row r="219">
      <c r="A219" s="2409" t="inlineStr">
        <is>
          <t>СК-14</t>
        </is>
      </c>
      <c r="B219" s="2665" t="n"/>
      <c r="C219" s="2665" t="n"/>
      <c r="D219" s="2311" t="n"/>
      <c r="E219" s="2798" t="inlineStr">
        <is>
          <t>Применять принципы логистики для повышения эффективности деятельности организации</t>
        </is>
      </c>
      <c r="F219" s="2665" t="n"/>
      <c r="G219" s="2665" t="n"/>
      <c r="H219" s="2665" t="n"/>
      <c r="I219" s="2665" t="n"/>
      <c r="J219" s="2665" t="n"/>
      <c r="K219" s="2665" t="n"/>
      <c r="L219" s="2665" t="n"/>
      <c r="M219" s="2665" t="n"/>
      <c r="N219" s="2665" t="n"/>
      <c r="O219" s="2665" t="n"/>
      <c r="P219" s="2665" t="n"/>
      <c r="Q219" s="2665" t="n"/>
      <c r="R219" s="2665" t="n"/>
      <c r="S219" s="2665" t="n"/>
      <c r="T219" s="2665" t="n"/>
      <c r="U219" s="2665" t="n"/>
      <c r="V219" s="2665" t="n"/>
      <c r="W219" s="2665" t="n"/>
      <c r="X219" s="2665" t="n"/>
      <c r="Y219" s="2665" t="n"/>
      <c r="Z219" s="2665" t="n"/>
      <c r="AA219" s="2665" t="n"/>
      <c r="AB219" s="2665" t="n"/>
      <c r="AC219" s="2665" t="n"/>
      <c r="AD219" s="2665" t="n"/>
      <c r="AE219" s="2665" t="n"/>
      <c r="AF219" s="2665" t="n"/>
      <c r="AG219" s="2665" t="n"/>
      <c r="AH219" s="2665" t="n"/>
      <c r="AI219" s="2665" t="n"/>
      <c r="AJ219" s="2665" t="n"/>
      <c r="AK219" s="2665" t="n"/>
      <c r="AL219" s="2665" t="n"/>
      <c r="AM219" s="2665" t="n"/>
      <c r="AN219" s="2665" t="n"/>
      <c r="AO219" s="2665" t="n"/>
      <c r="AP219" s="2665" t="n"/>
      <c r="AQ219" s="2665" t="n"/>
      <c r="AR219" s="2665" t="n"/>
      <c r="AS219" s="2665" t="n"/>
      <c r="AT219" s="2665" t="n"/>
      <c r="AU219" s="2665" t="n"/>
      <c r="AV219" s="2665" t="n"/>
      <c r="AW219" s="2665" t="n"/>
      <c r="AX219" s="2665" t="n"/>
      <c r="AY219" s="2665" t="n"/>
      <c r="AZ219" s="2665" t="n"/>
      <c r="BA219" s="2665" t="n"/>
      <c r="BB219" s="2665" t="n"/>
      <c r="BC219" s="2665" t="n"/>
      <c r="BD219" s="2665" t="n"/>
      <c r="BE219" s="2665" t="n"/>
      <c r="BF219" s="2665" t="n"/>
      <c r="BG219" s="2665" t="n"/>
      <c r="BH219" s="2665" t="n"/>
      <c r="BI219" s="2665" t="n"/>
      <c r="BJ219" s="2665" t="n"/>
      <c r="BK219" s="2665" t="n"/>
      <c r="BL219" s="2665" t="n"/>
      <c r="BM219" s="2665" t="n"/>
      <c r="BN219" s="2665" t="n"/>
      <c r="BO219" s="2799" t="inlineStr">
        <is>
          <t>2.6.2, 2.6.3</t>
        </is>
      </c>
      <c r="BP219" s="2665" t="n"/>
      <c r="BQ219" s="2665" t="n"/>
      <c r="BR219" s="2311" t="n"/>
      <c r="BS219" s="2" t="n"/>
      <c r="BT219" s="2" t="n"/>
      <c r="BU219" s="2" t="n"/>
    </row>
    <row r="220">
      <c r="A220" s="2409" t="inlineStr">
        <is>
          <t>СК-15</t>
        </is>
      </c>
      <c r="B220" s="2665" t="n"/>
      <c r="C220" s="2665" t="n"/>
      <c r="D220" s="2311" t="n"/>
      <c r="E220" s="2798" t="inlineStr">
        <is>
          <t>Реализовывать подходы и использовать методы планирования, организации и завершения процессов управления проектами</t>
        </is>
      </c>
      <c r="F220" s="2665" t="n"/>
      <c r="G220" s="2665" t="n"/>
      <c r="H220" s="2665" t="n"/>
      <c r="I220" s="2665" t="n"/>
      <c r="J220" s="2665" t="n"/>
      <c r="K220" s="2665" t="n"/>
      <c r="L220" s="2665" t="n"/>
      <c r="M220" s="2665" t="n"/>
      <c r="N220" s="2665" t="n"/>
      <c r="O220" s="2665" t="n"/>
      <c r="P220" s="2665" t="n"/>
      <c r="Q220" s="2665" t="n"/>
      <c r="R220" s="2665" t="n"/>
      <c r="S220" s="2665" t="n"/>
      <c r="T220" s="2665" t="n"/>
      <c r="U220" s="2665" t="n"/>
      <c r="V220" s="2665" t="n"/>
      <c r="W220" s="2665" t="n"/>
      <c r="X220" s="2665" t="n"/>
      <c r="Y220" s="2665" t="n"/>
      <c r="Z220" s="2665" t="n"/>
      <c r="AA220" s="2665" t="n"/>
      <c r="AB220" s="2665" t="n"/>
      <c r="AC220" s="2665" t="n"/>
      <c r="AD220" s="2665" t="n"/>
      <c r="AE220" s="2665" t="n"/>
      <c r="AF220" s="2665" t="n"/>
      <c r="AG220" s="2665" t="n"/>
      <c r="AH220" s="2665" t="n"/>
      <c r="AI220" s="2665" t="n"/>
      <c r="AJ220" s="2665" t="n"/>
      <c r="AK220" s="2665" t="n"/>
      <c r="AL220" s="2665" t="n"/>
      <c r="AM220" s="2665" t="n"/>
      <c r="AN220" s="2665" t="n"/>
      <c r="AO220" s="2665" t="n"/>
      <c r="AP220" s="2665" t="n"/>
      <c r="AQ220" s="2665" t="n"/>
      <c r="AR220" s="2665" t="n"/>
      <c r="AS220" s="2665" t="n"/>
      <c r="AT220" s="2665" t="n"/>
      <c r="AU220" s="2665" t="n"/>
      <c r="AV220" s="2665" t="n"/>
      <c r="AW220" s="2665" t="n"/>
      <c r="AX220" s="2665" t="n"/>
      <c r="AY220" s="2665" t="n"/>
      <c r="AZ220" s="2665" t="n"/>
      <c r="BA220" s="2665" t="n"/>
      <c r="BB220" s="2665" t="n"/>
      <c r="BC220" s="2665" t="n"/>
      <c r="BD220" s="2665" t="n"/>
      <c r="BE220" s="2665" t="n"/>
      <c r="BF220" s="2665" t="n"/>
      <c r="BG220" s="2665" t="n"/>
      <c r="BH220" s="2665" t="n"/>
      <c r="BI220" s="2665" t="n"/>
      <c r="BJ220" s="2665" t="n"/>
      <c r="BK220" s="2665" t="n"/>
      <c r="BL220" s="2665" t="n"/>
      <c r="BM220" s="2665" t="n"/>
      <c r="BN220" s="2665" t="n"/>
      <c r="BO220" s="2799" t="inlineStr">
        <is>
          <t>2.7.1</t>
        </is>
      </c>
      <c r="BP220" s="2665" t="n"/>
      <c r="BQ220" s="2665" t="n"/>
      <c r="BR220" s="2311" t="n"/>
      <c r="BS220" s="2" t="n"/>
      <c r="BT220" s="2" t="n"/>
      <c r="BU220" s="2" t="n"/>
    </row>
    <row r="221">
      <c r="A221" s="2409" t="inlineStr">
        <is>
          <t>СК-16</t>
        </is>
      </c>
      <c r="B221" s="2665" t="n"/>
      <c r="C221" s="2665" t="n"/>
      <c r="D221" s="2311" t="n"/>
      <c r="E221" s="2798" t="inlineStr">
        <is>
          <t>Осуществлять глубокий анализ текущей и прогнозной  ситуации с целью обоснования принимаемых маркетинговых решений</t>
        </is>
      </c>
      <c r="F221" s="2665" t="n"/>
      <c r="G221" s="2665" t="n"/>
      <c r="H221" s="2665" t="n"/>
      <c r="I221" s="2665" t="n"/>
      <c r="J221" s="2665" t="n"/>
      <c r="K221" s="2665" t="n"/>
      <c r="L221" s="2665" t="n"/>
      <c r="M221" s="2665" t="n"/>
      <c r="N221" s="2665" t="n"/>
      <c r="O221" s="2665" t="n"/>
      <c r="P221" s="2665" t="n"/>
      <c r="Q221" s="2665" t="n"/>
      <c r="R221" s="2665" t="n"/>
      <c r="S221" s="2665" t="n"/>
      <c r="T221" s="2665" t="n"/>
      <c r="U221" s="2665" t="n"/>
      <c r="V221" s="2665" t="n"/>
      <c r="W221" s="2665" t="n"/>
      <c r="X221" s="2665" t="n"/>
      <c r="Y221" s="2665" t="n"/>
      <c r="Z221" s="2665" t="n"/>
      <c r="AA221" s="2665" t="n"/>
      <c r="AB221" s="2665" t="n"/>
      <c r="AC221" s="2665" t="n"/>
      <c r="AD221" s="2665" t="n"/>
      <c r="AE221" s="2665" t="n"/>
      <c r="AF221" s="2665" t="n"/>
      <c r="AG221" s="2665" t="n"/>
      <c r="AH221" s="2665" t="n"/>
      <c r="AI221" s="2665" t="n"/>
      <c r="AJ221" s="2665" t="n"/>
      <c r="AK221" s="2665" t="n"/>
      <c r="AL221" s="2665" t="n"/>
      <c r="AM221" s="2665" t="n"/>
      <c r="AN221" s="2665" t="n"/>
      <c r="AO221" s="2665" t="n"/>
      <c r="AP221" s="2665" t="n"/>
      <c r="AQ221" s="2665" t="n"/>
      <c r="AR221" s="2665" t="n"/>
      <c r="AS221" s="2665" t="n"/>
      <c r="AT221" s="2665" t="n"/>
      <c r="AU221" s="2665" t="n"/>
      <c r="AV221" s="2665" t="n"/>
      <c r="AW221" s="2665" t="n"/>
      <c r="AX221" s="2665" t="n"/>
      <c r="AY221" s="2665" t="n"/>
      <c r="AZ221" s="2665" t="n"/>
      <c r="BA221" s="2665" t="n"/>
      <c r="BB221" s="2665" t="n"/>
      <c r="BC221" s="2665" t="n"/>
      <c r="BD221" s="2665" t="n"/>
      <c r="BE221" s="2665" t="n"/>
      <c r="BF221" s="2665" t="n"/>
      <c r="BG221" s="2665" t="n"/>
      <c r="BH221" s="2665" t="n"/>
      <c r="BI221" s="2665" t="n"/>
      <c r="BJ221" s="2665" t="n"/>
      <c r="BK221" s="2665" t="n"/>
      <c r="BL221" s="2665" t="n"/>
      <c r="BM221" s="2665" t="n"/>
      <c r="BN221" s="2665" t="n"/>
      <c r="BO221" s="2799" t="inlineStr">
        <is>
          <t>2.7.2, 2.7.3</t>
        </is>
      </c>
      <c r="BP221" s="2665" t="n"/>
      <c r="BQ221" s="2665" t="n"/>
      <c r="BR221" s="2311" t="n"/>
      <c r="BS221" s="2" t="n"/>
      <c r="BT221" s="2" t="n"/>
      <c r="BU221" s="2" t="n"/>
    </row>
    <row r="222">
      <c r="A222" s="2409" t="inlineStr">
        <is>
          <t>СК-17</t>
        </is>
      </c>
      <c r="B222" s="2665" t="n"/>
      <c r="C222" s="2665" t="n"/>
      <c r="D222" s="2311" t="n"/>
      <c r="E222" s="2798" t="inlineStr">
        <is>
          <t>Применять инструментальные средства и системы, используемые для описания и анализа бизнес-процессов, применять методы анализа и моделирования бизнес-процессов</t>
        </is>
      </c>
      <c r="F222" s="2665" t="n"/>
      <c r="G222" s="2665" t="n"/>
      <c r="H222" s="2665" t="n"/>
      <c r="I222" s="2665" t="n"/>
      <c r="J222" s="2665" t="n"/>
      <c r="K222" s="2665" t="n"/>
      <c r="L222" s="2665" t="n"/>
      <c r="M222" s="2665" t="n"/>
      <c r="N222" s="2665" t="n"/>
      <c r="O222" s="2665" t="n"/>
      <c r="P222" s="2665" t="n"/>
      <c r="Q222" s="2665" t="n"/>
      <c r="R222" s="2665" t="n"/>
      <c r="S222" s="2665" t="n"/>
      <c r="T222" s="2665" t="n"/>
      <c r="U222" s="2665" t="n"/>
      <c r="V222" s="2665" t="n"/>
      <c r="W222" s="2665" t="n"/>
      <c r="X222" s="2665" t="n"/>
      <c r="Y222" s="2665" t="n"/>
      <c r="Z222" s="2665" t="n"/>
      <c r="AA222" s="2665" t="n"/>
      <c r="AB222" s="2665" t="n"/>
      <c r="AC222" s="2665" t="n"/>
      <c r="AD222" s="2665" t="n"/>
      <c r="AE222" s="2665" t="n"/>
      <c r="AF222" s="2665" t="n"/>
      <c r="AG222" s="2665" t="n"/>
      <c r="AH222" s="2665" t="n"/>
      <c r="AI222" s="2665" t="n"/>
      <c r="AJ222" s="2665" t="n"/>
      <c r="AK222" s="2665" t="n"/>
      <c r="AL222" s="2665" t="n"/>
      <c r="AM222" s="2665" t="n"/>
      <c r="AN222" s="2665" t="n"/>
      <c r="AO222" s="2665" t="n"/>
      <c r="AP222" s="2665" t="n"/>
      <c r="AQ222" s="2665" t="n"/>
      <c r="AR222" s="2665" t="n"/>
      <c r="AS222" s="2665" t="n"/>
      <c r="AT222" s="2665" t="n"/>
      <c r="AU222" s="2665" t="n"/>
      <c r="AV222" s="2665" t="n"/>
      <c r="AW222" s="2665" t="n"/>
      <c r="AX222" s="2665" t="n"/>
      <c r="AY222" s="2665" t="n"/>
      <c r="AZ222" s="2665" t="n"/>
      <c r="BA222" s="2665" t="n"/>
      <c r="BB222" s="2665" t="n"/>
      <c r="BC222" s="2665" t="n"/>
      <c r="BD222" s="2665" t="n"/>
      <c r="BE222" s="2665" t="n"/>
      <c r="BF222" s="2665" t="n"/>
      <c r="BG222" s="2665" t="n"/>
      <c r="BH222" s="2665" t="n"/>
      <c r="BI222" s="2665" t="n"/>
      <c r="BJ222" s="2665" t="n"/>
      <c r="BK222" s="2665" t="n"/>
      <c r="BL222" s="2665" t="n"/>
      <c r="BM222" s="2665" t="n"/>
      <c r="BN222" s="2665" t="n"/>
      <c r="BO222" s="2799" t="inlineStr">
        <is>
          <t>2.7.4</t>
        </is>
      </c>
      <c r="BP222" s="2665" t="n"/>
      <c r="BQ222" s="2665" t="n"/>
      <c r="BR222" s="2311" t="n"/>
      <c r="BS222" s="2" t="n"/>
      <c r="BT222" s="2" t="n"/>
      <c r="BU222" s="2" t="n"/>
    </row>
    <row r="223">
      <c r="A223" s="2409" t="inlineStr">
        <is>
          <t>СК-18</t>
        </is>
      </c>
      <c r="B223" s="2665" t="n"/>
      <c r="C223" s="2665" t="n"/>
      <c r="D223" s="2311" t="n"/>
      <c r="E223" s="2798" t="inlineStr">
        <is>
          <t>Определять цели развития руководимого подразделения, разрабатывать мероприятия по их достижению, осваивать и реализовывать инновации в управлении маркетинговой  деятельности</t>
        </is>
      </c>
      <c r="F223" s="2665" t="n"/>
      <c r="G223" s="2665" t="n"/>
      <c r="H223" s="2665" t="n"/>
      <c r="I223" s="2665" t="n"/>
      <c r="J223" s="2665" t="n"/>
      <c r="K223" s="2665" t="n"/>
      <c r="L223" s="2665" t="n"/>
      <c r="M223" s="2665" t="n"/>
      <c r="N223" s="2665" t="n"/>
      <c r="O223" s="2665" t="n"/>
      <c r="P223" s="2665" t="n"/>
      <c r="Q223" s="2665" t="n"/>
      <c r="R223" s="2665" t="n"/>
      <c r="S223" s="2665" t="n"/>
      <c r="T223" s="2665" t="n"/>
      <c r="U223" s="2665" t="n"/>
      <c r="V223" s="2665" t="n"/>
      <c r="W223" s="2665" t="n"/>
      <c r="X223" s="2665" t="n"/>
      <c r="Y223" s="2665" t="n"/>
      <c r="Z223" s="2665" t="n"/>
      <c r="AA223" s="2665" t="n"/>
      <c r="AB223" s="2665" t="n"/>
      <c r="AC223" s="2665" t="n"/>
      <c r="AD223" s="2665" t="n"/>
      <c r="AE223" s="2665" t="n"/>
      <c r="AF223" s="2665" t="n"/>
      <c r="AG223" s="2665" t="n"/>
      <c r="AH223" s="2665" t="n"/>
      <c r="AI223" s="2665" t="n"/>
      <c r="AJ223" s="2665" t="n"/>
      <c r="AK223" s="2665" t="n"/>
      <c r="AL223" s="2665" t="n"/>
      <c r="AM223" s="2665" t="n"/>
      <c r="AN223" s="2665" t="n"/>
      <c r="AO223" s="2665" t="n"/>
      <c r="AP223" s="2665" t="n"/>
      <c r="AQ223" s="2665" t="n"/>
      <c r="AR223" s="2665" t="n"/>
      <c r="AS223" s="2665" t="n"/>
      <c r="AT223" s="2665" t="n"/>
      <c r="AU223" s="2665" t="n"/>
      <c r="AV223" s="2665" t="n"/>
      <c r="AW223" s="2665" t="n"/>
      <c r="AX223" s="2665" t="n"/>
      <c r="AY223" s="2665" t="n"/>
      <c r="AZ223" s="2665" t="n"/>
      <c r="BA223" s="2665" t="n"/>
      <c r="BB223" s="2665" t="n"/>
      <c r="BC223" s="2665" t="n"/>
      <c r="BD223" s="2665" t="n"/>
      <c r="BE223" s="2665" t="n"/>
      <c r="BF223" s="2665" t="n"/>
      <c r="BG223" s="2665" t="n"/>
      <c r="BH223" s="2665" t="n"/>
      <c r="BI223" s="2665" t="n"/>
      <c r="BJ223" s="2665" t="n"/>
      <c r="BK223" s="2665" t="n"/>
      <c r="BL223" s="2665" t="n"/>
      <c r="BM223" s="2665" t="n"/>
      <c r="BN223" s="2665" t="n"/>
      <c r="BO223" s="2799" t="inlineStr">
        <is>
          <t>2.7.5</t>
        </is>
      </c>
      <c r="BP223" s="2665" t="n"/>
      <c r="BQ223" s="2665" t="n"/>
      <c r="BR223" s="2311" t="n"/>
      <c r="BS223" s="2" t="n"/>
      <c r="BT223" s="2" t="n"/>
      <c r="BU223" s="2" t="n"/>
    </row>
    <row r="224">
      <c r="A224" s="2409" t="inlineStr">
        <is>
          <t>СК-19</t>
        </is>
      </c>
      <c r="B224" s="2665" t="n"/>
      <c r="C224" s="2665" t="n"/>
      <c r="D224" s="2311" t="n"/>
      <c r="E224" s="2798" t="inlineStr">
        <is>
          <t>Использовать механизм осуществления внешнеторговых операций, методы регулирования внешнеэкономической деятельности для освоения новых сегментов внешних рынков с учетом изменяющейся конъюнктуры</t>
        </is>
      </c>
      <c r="F224" s="2665" t="n"/>
      <c r="G224" s="2665" t="n"/>
      <c r="H224" s="2665" t="n"/>
      <c r="I224" s="2665" t="n"/>
      <c r="J224" s="2665" t="n"/>
      <c r="K224" s="2665" t="n"/>
      <c r="L224" s="2665" t="n"/>
      <c r="M224" s="2665" t="n"/>
      <c r="N224" s="2665" t="n"/>
      <c r="O224" s="2665" t="n"/>
      <c r="P224" s="2665" t="n"/>
      <c r="Q224" s="2665" t="n"/>
      <c r="R224" s="2665" t="n"/>
      <c r="S224" s="2665" t="n"/>
      <c r="T224" s="2665" t="n"/>
      <c r="U224" s="2665" t="n"/>
      <c r="V224" s="2665" t="n"/>
      <c r="W224" s="2665" t="n"/>
      <c r="X224" s="2665" t="n"/>
      <c r="Y224" s="2665" t="n"/>
      <c r="Z224" s="2665" t="n"/>
      <c r="AA224" s="2665" t="n"/>
      <c r="AB224" s="2665" t="n"/>
      <c r="AC224" s="2665" t="n"/>
      <c r="AD224" s="2665" t="n"/>
      <c r="AE224" s="2665" t="n"/>
      <c r="AF224" s="2665" t="n"/>
      <c r="AG224" s="2665" t="n"/>
      <c r="AH224" s="2665" t="n"/>
      <c r="AI224" s="2665" t="n"/>
      <c r="AJ224" s="2665" t="n"/>
      <c r="AK224" s="2665" t="n"/>
      <c r="AL224" s="2665" t="n"/>
      <c r="AM224" s="2665" t="n"/>
      <c r="AN224" s="2665" t="n"/>
      <c r="AO224" s="2665" t="n"/>
      <c r="AP224" s="2665" t="n"/>
      <c r="AQ224" s="2665" t="n"/>
      <c r="AR224" s="2665" t="n"/>
      <c r="AS224" s="2665" t="n"/>
      <c r="AT224" s="2665" t="n"/>
      <c r="AU224" s="2665" t="n"/>
      <c r="AV224" s="2665" t="n"/>
      <c r="AW224" s="2665" t="n"/>
      <c r="AX224" s="2665" t="n"/>
      <c r="AY224" s="2665" t="n"/>
      <c r="AZ224" s="2665" t="n"/>
      <c r="BA224" s="2665" t="n"/>
      <c r="BB224" s="2665" t="n"/>
      <c r="BC224" s="2665" t="n"/>
      <c r="BD224" s="2665" t="n"/>
      <c r="BE224" s="2665" t="n"/>
      <c r="BF224" s="2665" t="n"/>
      <c r="BG224" s="2665" t="n"/>
      <c r="BH224" s="2665" t="n"/>
      <c r="BI224" s="2665" t="n"/>
      <c r="BJ224" s="2665" t="n"/>
      <c r="BK224" s="2665" t="n"/>
      <c r="BL224" s="2665" t="n"/>
      <c r="BM224" s="2665" t="n"/>
      <c r="BN224" s="2665" t="n"/>
      <c r="BO224" s="2799" t="inlineStr">
        <is>
          <t>2.8.1</t>
        </is>
      </c>
      <c r="BP224" s="2665" t="n"/>
      <c r="BQ224" s="2665" t="n"/>
      <c r="BR224" s="2311" t="n"/>
      <c r="BS224" s="2" t="n"/>
      <c r="BT224" s="2" t="n"/>
      <c r="BU224" s="2" t="n"/>
    </row>
    <row r="225">
      <c r="A225" s="2409" t="inlineStr">
        <is>
          <t>СК-20</t>
        </is>
      </c>
      <c r="B225" s="2665" t="n"/>
      <c r="C225" s="2665" t="n"/>
      <c r="D225" s="2311" t="n"/>
      <c r="E225" s="2798" t="inlineStr">
        <is>
          <t>Применять нормы белорусского законодательства, регулирующего формы бизнеса и современные направления его развития</t>
        </is>
      </c>
      <c r="F225" s="2665" t="n"/>
      <c r="G225" s="2665" t="n"/>
      <c r="H225" s="2665" t="n"/>
      <c r="I225" s="2665" t="n"/>
      <c r="J225" s="2665" t="n"/>
      <c r="K225" s="2665" t="n"/>
      <c r="L225" s="2665" t="n"/>
      <c r="M225" s="2665" t="n"/>
      <c r="N225" s="2665" t="n"/>
      <c r="O225" s="2665" t="n"/>
      <c r="P225" s="2665" t="n"/>
      <c r="Q225" s="2665" t="n"/>
      <c r="R225" s="2665" t="n"/>
      <c r="S225" s="2665" t="n"/>
      <c r="T225" s="2665" t="n"/>
      <c r="U225" s="2665" t="n"/>
      <c r="V225" s="2665" t="n"/>
      <c r="W225" s="2665" t="n"/>
      <c r="X225" s="2665" t="n"/>
      <c r="Y225" s="2665" t="n"/>
      <c r="Z225" s="2665" t="n"/>
      <c r="AA225" s="2665" t="n"/>
      <c r="AB225" s="2665" t="n"/>
      <c r="AC225" s="2665" t="n"/>
      <c r="AD225" s="2665" t="n"/>
      <c r="AE225" s="2665" t="n"/>
      <c r="AF225" s="2665" t="n"/>
      <c r="AG225" s="2665" t="n"/>
      <c r="AH225" s="2665" t="n"/>
      <c r="AI225" s="2665" t="n"/>
      <c r="AJ225" s="2665" t="n"/>
      <c r="AK225" s="2665" t="n"/>
      <c r="AL225" s="2665" t="n"/>
      <c r="AM225" s="2665" t="n"/>
      <c r="AN225" s="2665" t="n"/>
      <c r="AO225" s="2665" t="n"/>
      <c r="AP225" s="2665" t="n"/>
      <c r="AQ225" s="2665" t="n"/>
      <c r="AR225" s="2665" t="n"/>
      <c r="AS225" s="2665" t="n"/>
      <c r="AT225" s="2665" t="n"/>
      <c r="AU225" s="2665" t="n"/>
      <c r="AV225" s="2665" t="n"/>
      <c r="AW225" s="2665" t="n"/>
      <c r="AX225" s="2665" t="n"/>
      <c r="AY225" s="2665" t="n"/>
      <c r="AZ225" s="2665" t="n"/>
      <c r="BA225" s="2665" t="n"/>
      <c r="BB225" s="2665" t="n"/>
      <c r="BC225" s="2665" t="n"/>
      <c r="BD225" s="2665" t="n"/>
      <c r="BE225" s="2665" t="n"/>
      <c r="BF225" s="2665" t="n"/>
      <c r="BG225" s="2665" t="n"/>
      <c r="BH225" s="2665" t="n"/>
      <c r="BI225" s="2665" t="n"/>
      <c r="BJ225" s="2665" t="n"/>
      <c r="BK225" s="2665" t="n"/>
      <c r="BL225" s="2665" t="n"/>
      <c r="BM225" s="2665" t="n"/>
      <c r="BN225" s="2665" t="n"/>
      <c r="BO225" s="2799" t="inlineStr">
        <is>
          <t>2.8.2</t>
        </is>
      </c>
      <c r="BP225" s="2665" t="n"/>
      <c r="BQ225" s="2665" t="n"/>
      <c r="BR225" s="2311" t="n"/>
      <c r="BS225" s="2" t="n"/>
      <c r="BT225" s="2" t="n"/>
      <c r="BU225" s="2" t="n"/>
    </row>
    <row r="226">
      <c r="A226" s="2409" t="inlineStr">
        <is>
          <t>СК-21</t>
        </is>
      </c>
      <c r="B226" s="2665" t="n"/>
      <c r="C226" s="2665" t="n"/>
      <c r="D226" s="2311" t="n"/>
      <c r="E226" s="2798" t="inlineStr">
        <is>
          <t>Решать широкий спектр задач по автоматизации учета и управления на динамично развивающемся предприятии</t>
        </is>
      </c>
      <c r="F226" s="2665" t="n"/>
      <c r="G226" s="2665" t="n"/>
      <c r="H226" s="2665" t="n"/>
      <c r="I226" s="2665" t="n"/>
      <c r="J226" s="2665" t="n"/>
      <c r="K226" s="2665" t="n"/>
      <c r="L226" s="2665" t="n"/>
      <c r="M226" s="2665" t="n"/>
      <c r="N226" s="2665" t="n"/>
      <c r="O226" s="2665" t="n"/>
      <c r="P226" s="2665" t="n"/>
      <c r="Q226" s="2665" t="n"/>
      <c r="R226" s="2665" t="n"/>
      <c r="S226" s="2665" t="n"/>
      <c r="T226" s="2665" t="n"/>
      <c r="U226" s="2665" t="n"/>
      <c r="V226" s="2665" t="n"/>
      <c r="W226" s="2665" t="n"/>
      <c r="X226" s="2665" t="n"/>
      <c r="Y226" s="2665" t="n"/>
      <c r="Z226" s="2665" t="n"/>
      <c r="AA226" s="2665" t="n"/>
      <c r="AB226" s="2665" t="n"/>
      <c r="AC226" s="2665" t="n"/>
      <c r="AD226" s="2665" t="n"/>
      <c r="AE226" s="2665" t="n"/>
      <c r="AF226" s="2665" t="n"/>
      <c r="AG226" s="2665" t="n"/>
      <c r="AH226" s="2665" t="n"/>
      <c r="AI226" s="2665" t="n"/>
      <c r="AJ226" s="2665" t="n"/>
      <c r="AK226" s="2665" t="n"/>
      <c r="AL226" s="2665" t="n"/>
      <c r="AM226" s="2665" t="n"/>
      <c r="AN226" s="2665" t="n"/>
      <c r="AO226" s="2665" t="n"/>
      <c r="AP226" s="2665" t="n"/>
      <c r="AQ226" s="2665" t="n"/>
      <c r="AR226" s="2665" t="n"/>
      <c r="AS226" s="2665" t="n"/>
      <c r="AT226" s="2665" t="n"/>
      <c r="AU226" s="2665" t="n"/>
      <c r="AV226" s="2665" t="n"/>
      <c r="AW226" s="2665" t="n"/>
      <c r="AX226" s="2665" t="n"/>
      <c r="AY226" s="2665" t="n"/>
      <c r="AZ226" s="2665" t="n"/>
      <c r="BA226" s="2665" t="n"/>
      <c r="BB226" s="2665" t="n"/>
      <c r="BC226" s="2665" t="n"/>
      <c r="BD226" s="2665" t="n"/>
      <c r="BE226" s="2665" t="n"/>
      <c r="BF226" s="2665" t="n"/>
      <c r="BG226" s="2665" t="n"/>
      <c r="BH226" s="2665" t="n"/>
      <c r="BI226" s="2665" t="n"/>
      <c r="BJ226" s="2665" t="n"/>
      <c r="BK226" s="2665" t="n"/>
      <c r="BL226" s="2665" t="n"/>
      <c r="BM226" s="2665" t="n"/>
      <c r="BN226" s="2665" t="n"/>
      <c r="BO226" s="2799" t="inlineStr">
        <is>
          <t>2.8.3</t>
        </is>
      </c>
      <c r="BP226" s="2665" t="n"/>
      <c r="BQ226" s="2665" t="n"/>
      <c r="BR226" s="2311" t="n"/>
      <c r="BS226" s="2" t="n"/>
      <c r="BT226" s="2" t="n"/>
      <c r="BU226" s="2" t="n"/>
    </row>
    <row r="227">
      <c r="A227" s="2409" t="inlineStr">
        <is>
          <t>СК-22</t>
        </is>
      </c>
      <c r="B227" s="2665" t="n"/>
      <c r="C227" s="2665" t="n"/>
      <c r="D227" s="2311" t="n"/>
      <c r="E227" s="2798" t="inlineStr">
        <is>
          <t>Разрабатывать концепцию проведения маркетингового аудита организации, выбирать пригодные в конкретных ситуациях научные методы, проводить изучение конкурентной среды и потребительских предпочтений, обрабатывать и анализировать результаты проведенных аудиторских проверок</t>
        </is>
      </c>
      <c r="F227" s="2665" t="n"/>
      <c r="G227" s="2665" t="n"/>
      <c r="H227" s="2665" t="n"/>
      <c r="I227" s="2665" t="n"/>
      <c r="J227" s="2665" t="n"/>
      <c r="K227" s="2665" t="n"/>
      <c r="L227" s="2665" t="n"/>
      <c r="M227" s="2665" t="n"/>
      <c r="N227" s="2665" t="n"/>
      <c r="O227" s="2665" t="n"/>
      <c r="P227" s="2665" t="n"/>
      <c r="Q227" s="2665" t="n"/>
      <c r="R227" s="2665" t="n"/>
      <c r="S227" s="2665" t="n"/>
      <c r="T227" s="2665" t="n"/>
      <c r="U227" s="2665" t="n"/>
      <c r="V227" s="2665" t="n"/>
      <c r="W227" s="2665" t="n"/>
      <c r="X227" s="2665" t="n"/>
      <c r="Y227" s="2665" t="n"/>
      <c r="Z227" s="2665" t="n"/>
      <c r="AA227" s="2665" t="n"/>
      <c r="AB227" s="2665" t="n"/>
      <c r="AC227" s="2665" t="n"/>
      <c r="AD227" s="2665" t="n"/>
      <c r="AE227" s="2665" t="n"/>
      <c r="AF227" s="2665" t="n"/>
      <c r="AG227" s="2665" t="n"/>
      <c r="AH227" s="2665" t="n"/>
      <c r="AI227" s="2665" t="n"/>
      <c r="AJ227" s="2665" t="n"/>
      <c r="AK227" s="2665" t="n"/>
      <c r="AL227" s="2665" t="n"/>
      <c r="AM227" s="2665" t="n"/>
      <c r="AN227" s="2665" t="n"/>
      <c r="AO227" s="2665" t="n"/>
      <c r="AP227" s="2665" t="n"/>
      <c r="AQ227" s="2665" t="n"/>
      <c r="AR227" s="2665" t="n"/>
      <c r="AS227" s="2665" t="n"/>
      <c r="AT227" s="2665" t="n"/>
      <c r="AU227" s="2665" t="n"/>
      <c r="AV227" s="2665" t="n"/>
      <c r="AW227" s="2665" t="n"/>
      <c r="AX227" s="2665" t="n"/>
      <c r="AY227" s="2665" t="n"/>
      <c r="AZ227" s="2665" t="n"/>
      <c r="BA227" s="2665" t="n"/>
      <c r="BB227" s="2665" t="n"/>
      <c r="BC227" s="2665" t="n"/>
      <c r="BD227" s="2665" t="n"/>
      <c r="BE227" s="2665" t="n"/>
      <c r="BF227" s="2665" t="n"/>
      <c r="BG227" s="2665" t="n"/>
      <c r="BH227" s="2665" t="n"/>
      <c r="BI227" s="2665" t="n"/>
      <c r="BJ227" s="2665" t="n"/>
      <c r="BK227" s="2665" t="n"/>
      <c r="BL227" s="2665" t="n"/>
      <c r="BM227" s="2665" t="n"/>
      <c r="BN227" s="2665" t="n"/>
      <c r="BO227" s="2799" t="inlineStr">
        <is>
          <t>2.9.1</t>
        </is>
      </c>
      <c r="BP227" s="2665" t="n"/>
      <c r="BQ227" s="2665" t="n"/>
      <c r="BR227" s="2311" t="n"/>
      <c r="BS227" s="2" t="n"/>
      <c r="BT227" s="2" t="n"/>
      <c r="BU227" s="2" t="n"/>
    </row>
    <row r="228">
      <c r="A228" s="2409" t="inlineStr">
        <is>
          <t>СК-23</t>
        </is>
      </c>
      <c r="B228" s="2665" t="n"/>
      <c r="C228" s="2665" t="n"/>
      <c r="D228" s="2311" t="n"/>
      <c r="E228" s="2798" t="inlineStr">
        <is>
          <t>Применять методы поиска закономерностей, связей, правил в табулированных массивах данных большого объема овладение практическими умениями и навыками реализации технологий анализа данных, формирования и проверки гипотез о их природе и структуре, варьирования применяемыми моделями</t>
        </is>
      </c>
      <c r="F228" s="2665" t="n"/>
      <c r="G228" s="2665" t="n"/>
      <c r="H228" s="2665" t="n"/>
      <c r="I228" s="2665" t="n"/>
      <c r="J228" s="2665" t="n"/>
      <c r="K228" s="2665" t="n"/>
      <c r="L228" s="2665" t="n"/>
      <c r="M228" s="2665" t="n"/>
      <c r="N228" s="2665" t="n"/>
      <c r="O228" s="2665" t="n"/>
      <c r="P228" s="2665" t="n"/>
      <c r="Q228" s="2665" t="n"/>
      <c r="R228" s="2665" t="n"/>
      <c r="S228" s="2665" t="n"/>
      <c r="T228" s="2665" t="n"/>
      <c r="U228" s="2665" t="n"/>
      <c r="V228" s="2665" t="n"/>
      <c r="W228" s="2665" t="n"/>
      <c r="X228" s="2665" t="n"/>
      <c r="Y228" s="2665" t="n"/>
      <c r="Z228" s="2665" t="n"/>
      <c r="AA228" s="2665" t="n"/>
      <c r="AB228" s="2665" t="n"/>
      <c r="AC228" s="2665" t="n"/>
      <c r="AD228" s="2665" t="n"/>
      <c r="AE228" s="2665" t="n"/>
      <c r="AF228" s="2665" t="n"/>
      <c r="AG228" s="2665" t="n"/>
      <c r="AH228" s="2665" t="n"/>
      <c r="AI228" s="2665" t="n"/>
      <c r="AJ228" s="2665" t="n"/>
      <c r="AK228" s="2665" t="n"/>
      <c r="AL228" s="2665" t="n"/>
      <c r="AM228" s="2665" t="n"/>
      <c r="AN228" s="2665" t="n"/>
      <c r="AO228" s="2665" t="n"/>
      <c r="AP228" s="2665" t="n"/>
      <c r="AQ228" s="2665" t="n"/>
      <c r="AR228" s="2665" t="n"/>
      <c r="AS228" s="2665" t="n"/>
      <c r="AT228" s="2665" t="n"/>
      <c r="AU228" s="2665" t="n"/>
      <c r="AV228" s="2665" t="n"/>
      <c r="AW228" s="2665" t="n"/>
      <c r="AX228" s="2665" t="n"/>
      <c r="AY228" s="2665" t="n"/>
      <c r="AZ228" s="2665" t="n"/>
      <c r="BA228" s="2665" t="n"/>
      <c r="BB228" s="2665" t="n"/>
      <c r="BC228" s="2665" t="n"/>
      <c r="BD228" s="2665" t="n"/>
      <c r="BE228" s="2665" t="n"/>
      <c r="BF228" s="2665" t="n"/>
      <c r="BG228" s="2665" t="n"/>
      <c r="BH228" s="2665" t="n"/>
      <c r="BI228" s="2665" t="n"/>
      <c r="BJ228" s="2665" t="n"/>
      <c r="BK228" s="2665" t="n"/>
      <c r="BL228" s="2665" t="n"/>
      <c r="BM228" s="2665" t="n"/>
      <c r="BN228" s="2665" t="n"/>
      <c r="BO228" s="2799" t="inlineStr">
        <is>
          <t>2.9.2</t>
        </is>
      </c>
      <c r="BP228" s="2665" t="n"/>
      <c r="BQ228" s="2665" t="n"/>
      <c r="BR228" s="2311" t="n"/>
      <c r="BS228" s="2" t="n"/>
      <c r="BT228" s="2" t="n"/>
      <c r="BU228" s="2" t="n"/>
    </row>
    <row r="229">
      <c r="A229" s="2409" t="inlineStr">
        <is>
          <t>СК-24</t>
        </is>
      </c>
      <c r="B229" s="2665" t="n"/>
      <c r="C229" s="2665" t="n"/>
      <c r="D229" s="2311" t="n"/>
      <c r="E229" s="2798" t="inlineStr">
        <is>
          <t>Предоставлять бизнес-информацию сцелью наиболее качественного раскрытия проблем и пути их решения</t>
        </is>
      </c>
      <c r="F229" s="2665" t="n"/>
      <c r="G229" s="2665" t="n"/>
      <c r="H229" s="2665" t="n"/>
      <c r="I229" s="2665" t="n"/>
      <c r="J229" s="2665" t="n"/>
      <c r="K229" s="2665" t="n"/>
      <c r="L229" s="2665" t="n"/>
      <c r="M229" s="2665" t="n"/>
      <c r="N229" s="2665" t="n"/>
      <c r="O229" s="2665" t="n"/>
      <c r="P229" s="2665" t="n"/>
      <c r="Q229" s="2665" t="n"/>
      <c r="R229" s="2665" t="n"/>
      <c r="S229" s="2665" t="n"/>
      <c r="T229" s="2665" t="n"/>
      <c r="U229" s="2665" t="n"/>
      <c r="V229" s="2665" t="n"/>
      <c r="W229" s="2665" t="n"/>
      <c r="X229" s="2665" t="n"/>
      <c r="Y229" s="2665" t="n"/>
      <c r="Z229" s="2665" t="n"/>
      <c r="AA229" s="2665" t="n"/>
      <c r="AB229" s="2665" t="n"/>
      <c r="AC229" s="2665" t="n"/>
      <c r="AD229" s="2665" t="n"/>
      <c r="AE229" s="2665" t="n"/>
      <c r="AF229" s="2665" t="n"/>
      <c r="AG229" s="2665" t="n"/>
      <c r="AH229" s="2665" t="n"/>
      <c r="AI229" s="2665" t="n"/>
      <c r="AJ229" s="2665" t="n"/>
      <c r="AK229" s="2665" t="n"/>
      <c r="AL229" s="2665" t="n"/>
      <c r="AM229" s="2665" t="n"/>
      <c r="AN229" s="2665" t="n"/>
      <c r="AO229" s="2665" t="n"/>
      <c r="AP229" s="2665" t="n"/>
      <c r="AQ229" s="2665" t="n"/>
      <c r="AR229" s="2665" t="n"/>
      <c r="AS229" s="2665" t="n"/>
      <c r="AT229" s="2665" t="n"/>
      <c r="AU229" s="2665" t="n"/>
      <c r="AV229" s="2665" t="n"/>
      <c r="AW229" s="2665" t="n"/>
      <c r="AX229" s="2665" t="n"/>
      <c r="AY229" s="2665" t="n"/>
      <c r="AZ229" s="2665" t="n"/>
      <c r="BA229" s="2665" t="n"/>
      <c r="BB229" s="2665" t="n"/>
      <c r="BC229" s="2665" t="n"/>
      <c r="BD229" s="2665" t="n"/>
      <c r="BE229" s="2665" t="n"/>
      <c r="BF229" s="2665" t="n"/>
      <c r="BG229" s="2665" t="n"/>
      <c r="BH229" s="2665" t="n"/>
      <c r="BI229" s="2665" t="n"/>
      <c r="BJ229" s="2665" t="n"/>
      <c r="BK229" s="2665" t="n"/>
      <c r="BL229" s="2665" t="n"/>
      <c r="BM229" s="2665" t="n"/>
      <c r="BN229" s="2665" t="n"/>
      <c r="BO229" s="2799" t="inlineStr">
        <is>
          <t>2.9.3</t>
        </is>
      </c>
      <c r="BP229" s="2665" t="n"/>
      <c r="BQ229" s="2665" t="n"/>
      <c r="BR229" s="2311" t="n"/>
      <c r="BS229" s="2" t="n"/>
      <c r="BT229" s="2" t="n"/>
      <c r="BU229" s="2" t="n"/>
    </row>
    <row r="230">
      <c r="A230" s="2409" t="inlineStr">
        <is>
          <t>СК-25</t>
        </is>
      </c>
      <c r="B230" s="2665" t="n"/>
      <c r="C230" s="2665" t="n"/>
      <c r="D230" s="2311" t="n"/>
      <c r="E230" s="2798" t="inlineStr">
        <is>
          <t>Организовывать маркетинговую деятельность с использованием современных концепций маркетинга и эффективным внедрением маркетингового инструментария при ведении бизнеса</t>
        </is>
      </c>
      <c r="F230" s="2665" t="n"/>
      <c r="G230" s="2665" t="n"/>
      <c r="H230" s="2665" t="n"/>
      <c r="I230" s="2665" t="n"/>
      <c r="J230" s="2665" t="n"/>
      <c r="K230" s="2665" t="n"/>
      <c r="L230" s="2665" t="n"/>
      <c r="M230" s="2665" t="n"/>
      <c r="N230" s="2665" t="n"/>
      <c r="O230" s="2665" t="n"/>
      <c r="P230" s="2665" t="n"/>
      <c r="Q230" s="2665" t="n"/>
      <c r="R230" s="2665" t="n"/>
      <c r="S230" s="2665" t="n"/>
      <c r="T230" s="2665" t="n"/>
      <c r="U230" s="2665" t="n"/>
      <c r="V230" s="2665" t="n"/>
      <c r="W230" s="2665" t="n"/>
      <c r="X230" s="2665" t="n"/>
      <c r="Y230" s="2665" t="n"/>
      <c r="Z230" s="2665" t="n"/>
      <c r="AA230" s="2665" t="n"/>
      <c r="AB230" s="2665" t="n"/>
      <c r="AC230" s="2665" t="n"/>
      <c r="AD230" s="2665" t="n"/>
      <c r="AE230" s="2665" t="n"/>
      <c r="AF230" s="2665" t="n"/>
      <c r="AG230" s="2665" t="n"/>
      <c r="AH230" s="2665" t="n"/>
      <c r="AI230" s="2665" t="n"/>
      <c r="AJ230" s="2665" t="n"/>
      <c r="AK230" s="2665" t="n"/>
      <c r="AL230" s="2665" t="n"/>
      <c r="AM230" s="2665" t="n"/>
      <c r="AN230" s="2665" t="n"/>
      <c r="AO230" s="2665" t="n"/>
      <c r="AP230" s="2665" t="n"/>
      <c r="AQ230" s="2665" t="n"/>
      <c r="AR230" s="2665" t="n"/>
      <c r="AS230" s="2665" t="n"/>
      <c r="AT230" s="2665" t="n"/>
      <c r="AU230" s="2665" t="n"/>
      <c r="AV230" s="2665" t="n"/>
      <c r="AW230" s="2665" t="n"/>
      <c r="AX230" s="2665" t="n"/>
      <c r="AY230" s="2665" t="n"/>
      <c r="AZ230" s="2665" t="n"/>
      <c r="BA230" s="2665" t="n"/>
      <c r="BB230" s="2665" t="n"/>
      <c r="BC230" s="2665" t="n"/>
      <c r="BD230" s="2665" t="n"/>
      <c r="BE230" s="2665" t="n"/>
      <c r="BF230" s="2665" t="n"/>
      <c r="BG230" s="2665" t="n"/>
      <c r="BH230" s="2665" t="n"/>
      <c r="BI230" s="2665" t="n"/>
      <c r="BJ230" s="2665" t="n"/>
      <c r="BK230" s="2665" t="n"/>
      <c r="BL230" s="2665" t="n"/>
      <c r="BM230" s="2665" t="n"/>
      <c r="BN230" s="2665" t="n"/>
      <c r="BO230" s="2799" t="inlineStr">
        <is>
          <t>2.10</t>
        </is>
      </c>
      <c r="BP230" s="2665" t="n"/>
      <c r="BQ230" s="2665" t="n"/>
      <c r="BR230" s="2311" t="n"/>
      <c r="BS230" s="2" t="n"/>
      <c r="BT230" s="2" t="n"/>
      <c r="BU230" s="2" t="n"/>
    </row>
    <row r="231">
      <c r="A231" s="2409" t="inlineStr">
        <is>
          <t>СК-26</t>
        </is>
      </c>
      <c r="B231" s="2665" t="n"/>
      <c r="C231" s="2665" t="n"/>
      <c r="D231" s="2311" t="n"/>
      <c r="E231" s="2798" t="inlineStr">
        <is>
          <t>Понимать природу химических реакций, используемых в производстве химических веществ и материалов, кинетического и термодинамического подходов к  описанию химических процессов с целью оптимизации условий их практической реализации</t>
        </is>
      </c>
      <c r="F231" s="2665" t="n"/>
      <c r="G231" s="2665" t="n"/>
      <c r="H231" s="2665" t="n"/>
      <c r="I231" s="2665" t="n"/>
      <c r="J231" s="2665" t="n"/>
      <c r="K231" s="2665" t="n"/>
      <c r="L231" s="2665" t="n"/>
      <c r="M231" s="2665" t="n"/>
      <c r="N231" s="2665" t="n"/>
      <c r="O231" s="2665" t="n"/>
      <c r="P231" s="2665" t="n"/>
      <c r="Q231" s="2665" t="n"/>
      <c r="R231" s="2665" t="n"/>
      <c r="S231" s="2665" t="n"/>
      <c r="T231" s="2665" t="n"/>
      <c r="U231" s="2665" t="n"/>
      <c r="V231" s="2665" t="n"/>
      <c r="W231" s="2665" t="n"/>
      <c r="X231" s="2665" t="n"/>
      <c r="Y231" s="2665" t="n"/>
      <c r="Z231" s="2665" t="n"/>
      <c r="AA231" s="2665" t="n"/>
      <c r="AB231" s="2665" t="n"/>
      <c r="AC231" s="2665" t="n"/>
      <c r="AD231" s="2665" t="n"/>
      <c r="AE231" s="2665" t="n"/>
      <c r="AF231" s="2665" t="n"/>
      <c r="AG231" s="2665" t="n"/>
      <c r="AH231" s="2665" t="n"/>
      <c r="AI231" s="2665" t="n"/>
      <c r="AJ231" s="2665" t="n"/>
      <c r="AK231" s="2665" t="n"/>
      <c r="AL231" s="2665" t="n"/>
      <c r="AM231" s="2665" t="n"/>
      <c r="AN231" s="2665" t="n"/>
      <c r="AO231" s="2665" t="n"/>
      <c r="AP231" s="2665" t="n"/>
      <c r="AQ231" s="2665" t="n"/>
      <c r="AR231" s="2665" t="n"/>
      <c r="AS231" s="2665" t="n"/>
      <c r="AT231" s="2665" t="n"/>
      <c r="AU231" s="2665" t="n"/>
      <c r="AV231" s="2665" t="n"/>
      <c r="AW231" s="2665" t="n"/>
      <c r="AX231" s="2665" t="n"/>
      <c r="AY231" s="2665" t="n"/>
      <c r="AZ231" s="2665" t="n"/>
      <c r="BA231" s="2665" t="n"/>
      <c r="BB231" s="2665" t="n"/>
      <c r="BC231" s="2665" t="n"/>
      <c r="BD231" s="2665" t="n"/>
      <c r="BE231" s="2665" t="n"/>
      <c r="BF231" s="2665" t="n"/>
      <c r="BG231" s="2665" t="n"/>
      <c r="BH231" s="2665" t="n"/>
      <c r="BI231" s="2665" t="n"/>
      <c r="BJ231" s="2665" t="n"/>
      <c r="BK231" s="2665" t="n"/>
      <c r="BL231" s="2665" t="n"/>
      <c r="BM231" s="2665" t="n"/>
      <c r="BN231" s="2665" t="n"/>
      <c r="BO231" s="2799" t="inlineStr">
        <is>
          <t>2.11.1, 2.12.1,2.13.1</t>
        </is>
      </c>
      <c r="BP231" s="2665" t="n"/>
      <c r="BQ231" s="2665" t="n"/>
      <c r="BR231" s="2311" t="n"/>
      <c r="BS231" s="2" t="n"/>
      <c r="BT231" s="2" t="n"/>
      <c r="BU231" s="2" t="n"/>
    </row>
    <row r="232">
      <c r="A232" s="2409" t="inlineStr">
        <is>
          <t>СК-27</t>
        </is>
      </c>
      <c r="B232" s="2665" t="n"/>
      <c r="C232" s="2665" t="n"/>
      <c r="D232" s="2311" t="n"/>
      <c r="E232" s="2798" t="inlineStr">
        <is>
          <t>Типировать породы древесины, выявлять основные пороки и знать основные продукты, выпускаемые в лесном комплексе</t>
        </is>
      </c>
      <c r="F232" s="2665" t="n"/>
      <c r="G232" s="2665" t="n"/>
      <c r="H232" s="2665" t="n"/>
      <c r="I232" s="2665" t="n"/>
      <c r="J232" s="2665" t="n"/>
      <c r="K232" s="2665" t="n"/>
      <c r="L232" s="2665" t="n"/>
      <c r="M232" s="2665" t="n"/>
      <c r="N232" s="2665" t="n"/>
      <c r="O232" s="2665" t="n"/>
      <c r="P232" s="2665" t="n"/>
      <c r="Q232" s="2665" t="n"/>
      <c r="R232" s="2665" t="n"/>
      <c r="S232" s="2665" t="n"/>
      <c r="T232" s="2665" t="n"/>
      <c r="U232" s="2665" t="n"/>
      <c r="V232" s="2665" t="n"/>
      <c r="W232" s="2665" t="n"/>
      <c r="X232" s="2665" t="n"/>
      <c r="Y232" s="2665" t="n"/>
      <c r="Z232" s="2665" t="n"/>
      <c r="AA232" s="2665" t="n"/>
      <c r="AB232" s="2665" t="n"/>
      <c r="AC232" s="2665" t="n"/>
      <c r="AD232" s="2665" t="n"/>
      <c r="AE232" s="2665" t="n"/>
      <c r="AF232" s="2665" t="n"/>
      <c r="AG232" s="2665" t="n"/>
      <c r="AH232" s="2665" t="n"/>
      <c r="AI232" s="2665" t="n"/>
      <c r="AJ232" s="2665" t="n"/>
      <c r="AK232" s="2665" t="n"/>
      <c r="AL232" s="2665" t="n"/>
      <c r="AM232" s="2665" t="n"/>
      <c r="AN232" s="2665" t="n"/>
      <c r="AO232" s="2665" t="n"/>
      <c r="AP232" s="2665" t="n"/>
      <c r="AQ232" s="2665" t="n"/>
      <c r="AR232" s="2665" t="n"/>
      <c r="AS232" s="2665" t="n"/>
      <c r="AT232" s="2665" t="n"/>
      <c r="AU232" s="2665" t="n"/>
      <c r="AV232" s="2665" t="n"/>
      <c r="AW232" s="2665" t="n"/>
      <c r="AX232" s="2665" t="n"/>
      <c r="AY232" s="2665" t="n"/>
      <c r="AZ232" s="2665" t="n"/>
      <c r="BA232" s="2665" t="n"/>
      <c r="BB232" s="2665" t="n"/>
      <c r="BC232" s="2665" t="n"/>
      <c r="BD232" s="2665" t="n"/>
      <c r="BE232" s="2665" t="n"/>
      <c r="BF232" s="2665" t="n"/>
      <c r="BG232" s="2665" t="n"/>
      <c r="BH232" s="2665" t="n"/>
      <c r="BI232" s="2665" t="n"/>
      <c r="BJ232" s="2665" t="n"/>
      <c r="BK232" s="2665" t="n"/>
      <c r="BL232" s="2665" t="n"/>
      <c r="BM232" s="2665" t="n"/>
      <c r="BN232" s="2665" t="n"/>
      <c r="BO232" s="2799" t="inlineStr">
        <is>
          <t>2.11.2</t>
        </is>
      </c>
      <c r="BP232" s="2665" t="n"/>
      <c r="BQ232" s="2665" t="n"/>
      <c r="BR232" s="2311" t="n"/>
      <c r="BS232" s="2" t="n"/>
      <c r="BT232" s="2" t="n"/>
      <c r="BU232" s="2" t="n"/>
    </row>
    <row r="233">
      <c r="A233" s="2409" t="inlineStr">
        <is>
          <t>СК-28</t>
        </is>
      </c>
      <c r="B233" s="2665" t="n"/>
      <c r="C233" s="2665" t="n"/>
      <c r="D233" s="2311" t="n"/>
      <c r="E233" s="2798" t="inlineStr">
        <is>
          <t>Понимать технологию лесовыращивания и использование товаров и услуг при побочном лесопользовании</t>
        </is>
      </c>
      <c r="F233" s="2665" t="n"/>
      <c r="G233" s="2665" t="n"/>
      <c r="H233" s="2665" t="n"/>
      <c r="I233" s="2665" t="n"/>
      <c r="J233" s="2665" t="n"/>
      <c r="K233" s="2665" t="n"/>
      <c r="L233" s="2665" t="n"/>
      <c r="M233" s="2665" t="n"/>
      <c r="N233" s="2665" t="n"/>
      <c r="O233" s="2665" t="n"/>
      <c r="P233" s="2665" t="n"/>
      <c r="Q233" s="2665" t="n"/>
      <c r="R233" s="2665" t="n"/>
      <c r="S233" s="2665" t="n"/>
      <c r="T233" s="2665" t="n"/>
      <c r="U233" s="2665" t="n"/>
      <c r="V233" s="2665" t="n"/>
      <c r="W233" s="2665" t="n"/>
      <c r="X233" s="2665" t="n"/>
      <c r="Y233" s="2665" t="n"/>
      <c r="Z233" s="2665" t="n"/>
      <c r="AA233" s="2665" t="n"/>
      <c r="AB233" s="2665" t="n"/>
      <c r="AC233" s="2665" t="n"/>
      <c r="AD233" s="2665" t="n"/>
      <c r="AE233" s="2665" t="n"/>
      <c r="AF233" s="2665" t="n"/>
      <c r="AG233" s="2665" t="n"/>
      <c r="AH233" s="2665" t="n"/>
      <c r="AI233" s="2665" t="n"/>
      <c r="AJ233" s="2665" t="n"/>
      <c r="AK233" s="2665" t="n"/>
      <c r="AL233" s="2665" t="n"/>
      <c r="AM233" s="2665" t="n"/>
      <c r="AN233" s="2665" t="n"/>
      <c r="AO233" s="2665" t="n"/>
      <c r="AP233" s="2665" t="n"/>
      <c r="AQ233" s="2665" t="n"/>
      <c r="AR233" s="2665" t="n"/>
      <c r="AS233" s="2665" t="n"/>
      <c r="AT233" s="2665" t="n"/>
      <c r="AU233" s="2665" t="n"/>
      <c r="AV233" s="2665" t="n"/>
      <c r="AW233" s="2665" t="n"/>
      <c r="AX233" s="2665" t="n"/>
      <c r="AY233" s="2665" t="n"/>
      <c r="AZ233" s="2665" t="n"/>
      <c r="BA233" s="2665" t="n"/>
      <c r="BB233" s="2665" t="n"/>
      <c r="BC233" s="2665" t="n"/>
      <c r="BD233" s="2665" t="n"/>
      <c r="BE233" s="2665" t="n"/>
      <c r="BF233" s="2665" t="n"/>
      <c r="BG233" s="2665" t="n"/>
      <c r="BH233" s="2665" t="n"/>
      <c r="BI233" s="2665" t="n"/>
      <c r="BJ233" s="2665" t="n"/>
      <c r="BK233" s="2665" t="n"/>
      <c r="BL233" s="2665" t="n"/>
      <c r="BM233" s="2665" t="n"/>
      <c r="BN233" s="2665" t="n"/>
      <c r="BO233" s="2799" t="inlineStr">
        <is>
          <t>2.11.3, 2.11.6</t>
        </is>
      </c>
      <c r="BP233" s="2665" t="n"/>
      <c r="BQ233" s="2665" t="n"/>
      <c r="BR233" s="2311" t="n"/>
      <c r="BS233" s="2" t="n"/>
      <c r="BT233" s="2" t="n"/>
      <c r="BU233" s="2" t="n"/>
    </row>
    <row r="234">
      <c r="A234" s="2409" t="inlineStr">
        <is>
          <t>СК-29</t>
        </is>
      </c>
      <c r="B234" s="2665" t="n"/>
      <c r="C234" s="2665" t="n"/>
      <c r="D234" s="2311" t="n"/>
      <c r="E234" s="2798" t="inlineStr">
        <is>
          <t>Применять технологии проведения рубок главного и промежуточного пользования</t>
        </is>
      </c>
      <c r="F234" s="2665" t="n"/>
      <c r="G234" s="2665" t="n"/>
      <c r="H234" s="2665" t="n"/>
      <c r="I234" s="2665" t="n"/>
      <c r="J234" s="2665" t="n"/>
      <c r="K234" s="2665" t="n"/>
      <c r="L234" s="2665" t="n"/>
      <c r="M234" s="2665" t="n"/>
      <c r="N234" s="2665" t="n"/>
      <c r="O234" s="2665" t="n"/>
      <c r="P234" s="2665" t="n"/>
      <c r="Q234" s="2665" t="n"/>
      <c r="R234" s="2665" t="n"/>
      <c r="S234" s="2665" t="n"/>
      <c r="T234" s="2665" t="n"/>
      <c r="U234" s="2665" t="n"/>
      <c r="V234" s="2665" t="n"/>
      <c r="W234" s="2665" t="n"/>
      <c r="X234" s="2665" t="n"/>
      <c r="Y234" s="2665" t="n"/>
      <c r="Z234" s="2665" t="n"/>
      <c r="AA234" s="2665" t="n"/>
      <c r="AB234" s="2665" t="n"/>
      <c r="AC234" s="2665" t="n"/>
      <c r="AD234" s="2665" t="n"/>
      <c r="AE234" s="2665" t="n"/>
      <c r="AF234" s="2665" t="n"/>
      <c r="AG234" s="2665" t="n"/>
      <c r="AH234" s="2665" t="n"/>
      <c r="AI234" s="2665" t="n"/>
      <c r="AJ234" s="2665" t="n"/>
      <c r="AK234" s="2665" t="n"/>
      <c r="AL234" s="2665" t="n"/>
      <c r="AM234" s="2665" t="n"/>
      <c r="AN234" s="2665" t="n"/>
      <c r="AO234" s="2665" t="n"/>
      <c r="AP234" s="2665" t="n"/>
      <c r="AQ234" s="2665" t="n"/>
      <c r="AR234" s="2665" t="n"/>
      <c r="AS234" s="2665" t="n"/>
      <c r="AT234" s="2665" t="n"/>
      <c r="AU234" s="2665" t="n"/>
      <c r="AV234" s="2665" t="n"/>
      <c r="AW234" s="2665" t="n"/>
      <c r="AX234" s="2665" t="n"/>
      <c r="AY234" s="2665" t="n"/>
      <c r="AZ234" s="2665" t="n"/>
      <c r="BA234" s="2665" t="n"/>
      <c r="BB234" s="2665" t="n"/>
      <c r="BC234" s="2665" t="n"/>
      <c r="BD234" s="2665" t="n"/>
      <c r="BE234" s="2665" t="n"/>
      <c r="BF234" s="2665" t="n"/>
      <c r="BG234" s="2665" t="n"/>
      <c r="BH234" s="2665" t="n"/>
      <c r="BI234" s="2665" t="n"/>
      <c r="BJ234" s="2665" t="n"/>
      <c r="BK234" s="2665" t="n"/>
      <c r="BL234" s="2665" t="n"/>
      <c r="BM234" s="2665" t="n"/>
      <c r="BN234" s="2665" t="n"/>
      <c r="BO234" s="2799" t="inlineStr">
        <is>
          <t>2.11.4, 2.11.6</t>
        </is>
      </c>
      <c r="BP234" s="2665" t="n"/>
      <c r="BQ234" s="2665" t="n"/>
      <c r="BR234" s="2311" t="n"/>
      <c r="BS234" s="2" t="n"/>
      <c r="BT234" s="2" t="n"/>
      <c r="BU234" s="2" t="n"/>
    </row>
    <row r="235">
      <c r="A235" s="2409" t="inlineStr">
        <is>
          <t>СК-30</t>
        </is>
      </c>
      <c r="B235" s="2665" t="n"/>
      <c r="C235" s="2665" t="n"/>
      <c r="D235" s="2311" t="n"/>
      <c r="E235" s="2798" t="inlineStr">
        <is>
          <t>Применять технологию переработки древесины в продукцию с высокой добавленной стоимостью</t>
        </is>
      </c>
      <c r="F235" s="2665" t="n"/>
      <c r="G235" s="2665" t="n"/>
      <c r="H235" s="2665" t="n"/>
      <c r="I235" s="2665" t="n"/>
      <c r="J235" s="2665" t="n"/>
      <c r="K235" s="2665" t="n"/>
      <c r="L235" s="2665" t="n"/>
      <c r="M235" s="2665" t="n"/>
      <c r="N235" s="2665" t="n"/>
      <c r="O235" s="2665" t="n"/>
      <c r="P235" s="2665" t="n"/>
      <c r="Q235" s="2665" t="n"/>
      <c r="R235" s="2665" t="n"/>
      <c r="S235" s="2665" t="n"/>
      <c r="T235" s="2665" t="n"/>
      <c r="U235" s="2665" t="n"/>
      <c r="V235" s="2665" t="n"/>
      <c r="W235" s="2665" t="n"/>
      <c r="X235" s="2665" t="n"/>
      <c r="Y235" s="2665" t="n"/>
      <c r="Z235" s="2665" t="n"/>
      <c r="AA235" s="2665" t="n"/>
      <c r="AB235" s="2665" t="n"/>
      <c r="AC235" s="2665" t="n"/>
      <c r="AD235" s="2665" t="n"/>
      <c r="AE235" s="2665" t="n"/>
      <c r="AF235" s="2665" t="n"/>
      <c r="AG235" s="2665" t="n"/>
      <c r="AH235" s="2665" t="n"/>
      <c r="AI235" s="2665" t="n"/>
      <c r="AJ235" s="2665" t="n"/>
      <c r="AK235" s="2665" t="n"/>
      <c r="AL235" s="2665" t="n"/>
      <c r="AM235" s="2665" t="n"/>
      <c r="AN235" s="2665" t="n"/>
      <c r="AO235" s="2665" t="n"/>
      <c r="AP235" s="2665" t="n"/>
      <c r="AQ235" s="2665" t="n"/>
      <c r="AR235" s="2665" t="n"/>
      <c r="AS235" s="2665" t="n"/>
      <c r="AT235" s="2665" t="n"/>
      <c r="AU235" s="2665" t="n"/>
      <c r="AV235" s="2665" t="n"/>
      <c r="AW235" s="2665" t="n"/>
      <c r="AX235" s="2665" t="n"/>
      <c r="AY235" s="2665" t="n"/>
      <c r="AZ235" s="2665" t="n"/>
      <c r="BA235" s="2665" t="n"/>
      <c r="BB235" s="2665" t="n"/>
      <c r="BC235" s="2665" t="n"/>
      <c r="BD235" s="2665" t="n"/>
      <c r="BE235" s="2665" t="n"/>
      <c r="BF235" s="2665" t="n"/>
      <c r="BG235" s="2665" t="n"/>
      <c r="BH235" s="2665" t="n"/>
      <c r="BI235" s="2665" t="n"/>
      <c r="BJ235" s="2665" t="n"/>
      <c r="BK235" s="2665" t="n"/>
      <c r="BL235" s="2665" t="n"/>
      <c r="BM235" s="2665" t="n"/>
      <c r="BN235" s="2665" t="n"/>
      <c r="BO235" s="2799" t="inlineStr">
        <is>
          <t>2.11.5,2.11.6</t>
        </is>
      </c>
      <c r="BP235" s="2665" t="n"/>
      <c r="BQ235" s="2665" t="n"/>
      <c r="BR235" s="2311" t="n"/>
      <c r="BS235" s="2" t="n"/>
      <c r="BT235" s="2" t="n"/>
      <c r="BU235" s="2" t="n"/>
    </row>
    <row r="236">
      <c r="A236" s="2409" t="inlineStr">
        <is>
          <t>СК-31</t>
        </is>
      </c>
      <c r="B236" s="2665" t="n"/>
      <c r="C236" s="2665" t="n"/>
      <c r="D236" s="2311" t="n"/>
      <c r="E236" s="2798" t="inlineStr">
        <is>
          <t>Использовать инструменты маркетинга с учетом отраслевой специфики</t>
        </is>
      </c>
      <c r="F236" s="2665" t="n"/>
      <c r="G236" s="2665" t="n"/>
      <c r="H236" s="2665" t="n"/>
      <c r="I236" s="2665" t="n"/>
      <c r="J236" s="2665" t="n"/>
      <c r="K236" s="2665" t="n"/>
      <c r="L236" s="2665" t="n"/>
      <c r="M236" s="2665" t="n"/>
      <c r="N236" s="2665" t="n"/>
      <c r="O236" s="2665" t="n"/>
      <c r="P236" s="2665" t="n"/>
      <c r="Q236" s="2665" t="n"/>
      <c r="R236" s="2665" t="n"/>
      <c r="S236" s="2665" t="n"/>
      <c r="T236" s="2665" t="n"/>
      <c r="U236" s="2665" t="n"/>
      <c r="V236" s="2665" t="n"/>
      <c r="W236" s="2665" t="n"/>
      <c r="X236" s="2665" t="n"/>
      <c r="Y236" s="2665" t="n"/>
      <c r="Z236" s="2665" t="n"/>
      <c r="AA236" s="2665" t="n"/>
      <c r="AB236" s="2665" t="n"/>
      <c r="AC236" s="2665" t="n"/>
      <c r="AD236" s="2665" t="n"/>
      <c r="AE236" s="2665" t="n"/>
      <c r="AF236" s="2665" t="n"/>
      <c r="AG236" s="2665" t="n"/>
      <c r="AH236" s="2665" t="n"/>
      <c r="AI236" s="2665" t="n"/>
      <c r="AJ236" s="2665" t="n"/>
      <c r="AK236" s="2665" t="n"/>
      <c r="AL236" s="2665" t="n"/>
      <c r="AM236" s="2665" t="n"/>
      <c r="AN236" s="2665" t="n"/>
      <c r="AO236" s="2665" t="n"/>
      <c r="AP236" s="2665" t="n"/>
      <c r="AQ236" s="2665" t="n"/>
      <c r="AR236" s="2665" t="n"/>
      <c r="AS236" s="2665" t="n"/>
      <c r="AT236" s="2665" t="n"/>
      <c r="AU236" s="2665" t="n"/>
      <c r="AV236" s="2665" t="n"/>
      <c r="AW236" s="2665" t="n"/>
      <c r="AX236" s="2665" t="n"/>
      <c r="AY236" s="2665" t="n"/>
      <c r="AZ236" s="2665" t="n"/>
      <c r="BA236" s="2665" t="n"/>
      <c r="BB236" s="2665" t="n"/>
      <c r="BC236" s="2665" t="n"/>
      <c r="BD236" s="2665" t="n"/>
      <c r="BE236" s="2665" t="n"/>
      <c r="BF236" s="2665" t="n"/>
      <c r="BG236" s="2665" t="n"/>
      <c r="BH236" s="2665" t="n"/>
      <c r="BI236" s="2665" t="n"/>
      <c r="BJ236" s="2665" t="n"/>
      <c r="BK236" s="2665" t="n"/>
      <c r="BL236" s="2665" t="n"/>
      <c r="BM236" s="2665" t="n"/>
      <c r="BN236" s="2665" t="n"/>
      <c r="BO236" s="2799" t="inlineStr">
        <is>
          <t>2.11.7, 2.12.7</t>
        </is>
      </c>
      <c r="BP236" s="2665" t="n"/>
      <c r="BQ236" s="2665" t="n"/>
      <c r="BR236" s="2311" t="n"/>
      <c r="BS236" s="2" t="n"/>
      <c r="BT236" s="2" t="n"/>
      <c r="BU236" s="2" t="n"/>
    </row>
    <row r="237">
      <c r="A237" s="2409" t="inlineStr">
        <is>
          <t>СК-32</t>
        </is>
      </c>
      <c r="B237" s="2665" t="n"/>
      <c r="C237" s="2665" t="n"/>
      <c r="D237" s="2311" t="n"/>
      <c r="E237" s="2798" t="inlineStr">
        <is>
          <t>Понимать химические и физические свойства органических соединений, способы их получения, реакционную способность, взаимные превращения, а также их применение в промышленности и жизнедеятельности человека</t>
        </is>
      </c>
      <c r="F237" s="2665" t="n"/>
      <c r="G237" s="2665" t="n"/>
      <c r="H237" s="2665" t="n"/>
      <c r="I237" s="2665" t="n"/>
      <c r="J237" s="2665" t="n"/>
      <c r="K237" s="2665" t="n"/>
      <c r="L237" s="2665" t="n"/>
      <c r="M237" s="2665" t="n"/>
      <c r="N237" s="2665" t="n"/>
      <c r="O237" s="2665" t="n"/>
      <c r="P237" s="2665" t="n"/>
      <c r="Q237" s="2665" t="n"/>
      <c r="R237" s="2665" t="n"/>
      <c r="S237" s="2665" t="n"/>
      <c r="T237" s="2665" t="n"/>
      <c r="U237" s="2665" t="n"/>
      <c r="V237" s="2665" t="n"/>
      <c r="W237" s="2665" t="n"/>
      <c r="X237" s="2665" t="n"/>
      <c r="Y237" s="2665" t="n"/>
      <c r="Z237" s="2665" t="n"/>
      <c r="AA237" s="2665" t="n"/>
      <c r="AB237" s="2665" t="n"/>
      <c r="AC237" s="2665" t="n"/>
      <c r="AD237" s="2665" t="n"/>
      <c r="AE237" s="2665" t="n"/>
      <c r="AF237" s="2665" t="n"/>
      <c r="AG237" s="2665" t="n"/>
      <c r="AH237" s="2665" t="n"/>
      <c r="AI237" s="2665" t="n"/>
      <c r="AJ237" s="2665" t="n"/>
      <c r="AK237" s="2665" t="n"/>
      <c r="AL237" s="2665" t="n"/>
      <c r="AM237" s="2665" t="n"/>
      <c r="AN237" s="2665" t="n"/>
      <c r="AO237" s="2665" t="n"/>
      <c r="AP237" s="2665" t="n"/>
      <c r="AQ237" s="2665" t="n"/>
      <c r="AR237" s="2665" t="n"/>
      <c r="AS237" s="2665" t="n"/>
      <c r="AT237" s="2665" t="n"/>
      <c r="AU237" s="2665" t="n"/>
      <c r="AV237" s="2665" t="n"/>
      <c r="AW237" s="2665" t="n"/>
      <c r="AX237" s="2665" t="n"/>
      <c r="AY237" s="2665" t="n"/>
      <c r="AZ237" s="2665" t="n"/>
      <c r="BA237" s="2665" t="n"/>
      <c r="BB237" s="2665" t="n"/>
      <c r="BC237" s="2665" t="n"/>
      <c r="BD237" s="2665" t="n"/>
      <c r="BE237" s="2665" t="n"/>
      <c r="BF237" s="2665" t="n"/>
      <c r="BG237" s="2665" t="n"/>
      <c r="BH237" s="2665" t="n"/>
      <c r="BI237" s="2665" t="n"/>
      <c r="BJ237" s="2665" t="n"/>
      <c r="BK237" s="2665" t="n"/>
      <c r="BL237" s="2665" t="n"/>
      <c r="BM237" s="2665" t="n"/>
      <c r="BN237" s="2665" t="n"/>
      <c r="BO237" s="2799" t="inlineStr">
        <is>
          <t>2.12.2</t>
        </is>
      </c>
      <c r="BP237" s="2665" t="n"/>
      <c r="BQ237" s="2665" t="n"/>
      <c r="BR237" s="2311" t="n"/>
      <c r="BS237" s="2" t="n"/>
      <c r="BT237" s="2" t="n"/>
      <c r="BU237" s="2" t="n"/>
    </row>
    <row r="238">
      <c r="A238" s="2409" t="inlineStr">
        <is>
          <t>СК-33</t>
        </is>
      </c>
      <c r="B238" s="2665" t="n"/>
      <c r="C238" s="2665" t="n"/>
      <c r="D238" s="2311" t="n"/>
      <c r="E238" s="2798" t="inlineStr">
        <is>
          <t>Применять знания в области методов получения полимеров</t>
        </is>
      </c>
      <c r="F238" s="2665" t="n"/>
      <c r="G238" s="2665" t="n"/>
      <c r="H238" s="2665" t="n"/>
      <c r="I238" s="2665" t="n"/>
      <c r="J238" s="2665" t="n"/>
      <c r="K238" s="2665" t="n"/>
      <c r="L238" s="2665" t="n"/>
      <c r="M238" s="2665" t="n"/>
      <c r="N238" s="2665" t="n"/>
      <c r="O238" s="2665" t="n"/>
      <c r="P238" s="2665" t="n"/>
      <c r="Q238" s="2665" t="n"/>
      <c r="R238" s="2665" t="n"/>
      <c r="S238" s="2665" t="n"/>
      <c r="T238" s="2665" t="n"/>
      <c r="U238" s="2665" t="n"/>
      <c r="V238" s="2665" t="n"/>
      <c r="W238" s="2665" t="n"/>
      <c r="X238" s="2665" t="n"/>
      <c r="Y238" s="2665" t="n"/>
      <c r="Z238" s="2665" t="n"/>
      <c r="AA238" s="2665" t="n"/>
      <c r="AB238" s="2665" t="n"/>
      <c r="AC238" s="2665" t="n"/>
      <c r="AD238" s="2665" t="n"/>
      <c r="AE238" s="2665" t="n"/>
      <c r="AF238" s="2665" t="n"/>
      <c r="AG238" s="2665" t="n"/>
      <c r="AH238" s="2665" t="n"/>
      <c r="AI238" s="2665" t="n"/>
      <c r="AJ238" s="2665" t="n"/>
      <c r="AK238" s="2665" t="n"/>
      <c r="AL238" s="2665" t="n"/>
      <c r="AM238" s="2665" t="n"/>
      <c r="AN238" s="2665" t="n"/>
      <c r="AO238" s="2665" t="n"/>
      <c r="AP238" s="2665" t="n"/>
      <c r="AQ238" s="2665" t="n"/>
      <c r="AR238" s="2665" t="n"/>
      <c r="AS238" s="2665" t="n"/>
      <c r="AT238" s="2665" t="n"/>
      <c r="AU238" s="2665" t="n"/>
      <c r="AV238" s="2665" t="n"/>
      <c r="AW238" s="2665" t="n"/>
      <c r="AX238" s="2665" t="n"/>
      <c r="AY238" s="2665" t="n"/>
      <c r="AZ238" s="2665" t="n"/>
      <c r="BA238" s="2665" t="n"/>
      <c r="BB238" s="2665" t="n"/>
      <c r="BC238" s="2665" t="n"/>
      <c r="BD238" s="2665" t="n"/>
      <c r="BE238" s="2665" t="n"/>
      <c r="BF238" s="2665" t="n"/>
      <c r="BG238" s="2665" t="n"/>
      <c r="BH238" s="2665" t="n"/>
      <c r="BI238" s="2665" t="n"/>
      <c r="BJ238" s="2665" t="n"/>
      <c r="BK238" s="2665" t="n"/>
      <c r="BL238" s="2665" t="n"/>
      <c r="BM238" s="2665" t="n"/>
      <c r="BN238" s="2665" t="n"/>
      <c r="BO238" s="2799" t="inlineStr">
        <is>
          <t>2.12.3, 2.12.6</t>
        </is>
      </c>
      <c r="BP238" s="2665" t="n"/>
      <c r="BQ238" s="2665" t="n"/>
      <c r="BR238" s="2311" t="n"/>
      <c r="BS238" s="2" t="n"/>
      <c r="BT238" s="2" t="n"/>
      <c r="BU238" s="2" t="n"/>
    </row>
    <row r="239">
      <c r="A239" s="2409" t="inlineStr">
        <is>
          <t>СК-34</t>
        </is>
      </c>
      <c r="B239" s="2665" t="n"/>
      <c r="C239" s="2665" t="n"/>
      <c r="D239" s="2311" t="n"/>
      <c r="E239" s="2798" t="inlineStr">
        <is>
          <t>Понимать методы получения основных миниральных солей и удобрений</t>
        </is>
      </c>
      <c r="F239" s="2665" t="n"/>
      <c r="G239" s="2665" t="n"/>
      <c r="H239" s="2665" t="n"/>
      <c r="I239" s="2665" t="n"/>
      <c r="J239" s="2665" t="n"/>
      <c r="K239" s="2665" t="n"/>
      <c r="L239" s="2665" t="n"/>
      <c r="M239" s="2665" t="n"/>
      <c r="N239" s="2665" t="n"/>
      <c r="O239" s="2665" t="n"/>
      <c r="P239" s="2665" t="n"/>
      <c r="Q239" s="2665" t="n"/>
      <c r="R239" s="2665" t="n"/>
      <c r="S239" s="2665" t="n"/>
      <c r="T239" s="2665" t="n"/>
      <c r="U239" s="2665" t="n"/>
      <c r="V239" s="2665" t="n"/>
      <c r="W239" s="2665" t="n"/>
      <c r="X239" s="2665" t="n"/>
      <c r="Y239" s="2665" t="n"/>
      <c r="Z239" s="2665" t="n"/>
      <c r="AA239" s="2665" t="n"/>
      <c r="AB239" s="2665" t="n"/>
      <c r="AC239" s="2665" t="n"/>
      <c r="AD239" s="2665" t="n"/>
      <c r="AE239" s="2665" t="n"/>
      <c r="AF239" s="2665" t="n"/>
      <c r="AG239" s="2665" t="n"/>
      <c r="AH239" s="2665" t="n"/>
      <c r="AI239" s="2665" t="n"/>
      <c r="AJ239" s="2665" t="n"/>
      <c r="AK239" s="2665" t="n"/>
      <c r="AL239" s="2665" t="n"/>
      <c r="AM239" s="2665" t="n"/>
      <c r="AN239" s="2665" t="n"/>
      <c r="AO239" s="2665" t="n"/>
      <c r="AP239" s="2665" t="n"/>
      <c r="AQ239" s="2665" t="n"/>
      <c r="AR239" s="2665" t="n"/>
      <c r="AS239" s="2665" t="n"/>
      <c r="AT239" s="2665" t="n"/>
      <c r="AU239" s="2665" t="n"/>
      <c r="AV239" s="2665" t="n"/>
      <c r="AW239" s="2665" t="n"/>
      <c r="AX239" s="2665" t="n"/>
      <c r="AY239" s="2665" t="n"/>
      <c r="AZ239" s="2665" t="n"/>
      <c r="BA239" s="2665" t="n"/>
      <c r="BB239" s="2665" t="n"/>
      <c r="BC239" s="2665" t="n"/>
      <c r="BD239" s="2665" t="n"/>
      <c r="BE239" s="2665" t="n"/>
      <c r="BF239" s="2665" t="n"/>
      <c r="BG239" s="2665" t="n"/>
      <c r="BH239" s="2665" t="n"/>
      <c r="BI239" s="2665" t="n"/>
      <c r="BJ239" s="2665" t="n"/>
      <c r="BK239" s="2665" t="n"/>
      <c r="BL239" s="2665" t="n"/>
      <c r="BM239" s="2665" t="n"/>
      <c r="BN239" s="2665" t="n"/>
      <c r="BO239" s="2799" t="inlineStr">
        <is>
          <t>2.12.4,2.12.6</t>
        </is>
      </c>
      <c r="BP239" s="2665" t="n"/>
      <c r="BQ239" s="2665" t="n"/>
      <c r="BR239" s="2311" t="n"/>
      <c r="BS239" s="2" t="n"/>
      <c r="BT239" s="2" t="n"/>
      <c r="BU239" s="2" t="n"/>
    </row>
    <row r="240">
      <c r="A240" s="2409" t="inlineStr">
        <is>
          <t>СК-35</t>
        </is>
      </c>
      <c r="B240" s="2665" t="n"/>
      <c r="C240" s="2665" t="n"/>
      <c r="D240" s="2311" t="n"/>
      <c r="E240" s="2798" t="inlineStr">
        <is>
          <t>Применять знания в области методов получения продуктов органического и нефтехимического синтеза</t>
        </is>
      </c>
      <c r="F240" s="2665" t="n"/>
      <c r="G240" s="2665" t="n"/>
      <c r="H240" s="2665" t="n"/>
      <c r="I240" s="2665" t="n"/>
      <c r="J240" s="2665" t="n"/>
      <c r="K240" s="2665" t="n"/>
      <c r="L240" s="2665" t="n"/>
      <c r="M240" s="2665" t="n"/>
      <c r="N240" s="2665" t="n"/>
      <c r="O240" s="2665" t="n"/>
      <c r="P240" s="2665" t="n"/>
      <c r="Q240" s="2665" t="n"/>
      <c r="R240" s="2665" t="n"/>
      <c r="S240" s="2665" t="n"/>
      <c r="T240" s="2665" t="n"/>
      <c r="U240" s="2665" t="n"/>
      <c r="V240" s="2665" t="n"/>
      <c r="W240" s="2665" t="n"/>
      <c r="X240" s="2665" t="n"/>
      <c r="Y240" s="2665" t="n"/>
      <c r="Z240" s="2665" t="n"/>
      <c r="AA240" s="2665" t="n"/>
      <c r="AB240" s="2665" t="n"/>
      <c r="AC240" s="2665" t="n"/>
      <c r="AD240" s="2665" t="n"/>
      <c r="AE240" s="2665" t="n"/>
      <c r="AF240" s="2665" t="n"/>
      <c r="AG240" s="2665" t="n"/>
      <c r="AH240" s="2665" t="n"/>
      <c r="AI240" s="2665" t="n"/>
      <c r="AJ240" s="2665" t="n"/>
      <c r="AK240" s="2665" t="n"/>
      <c r="AL240" s="2665" t="n"/>
      <c r="AM240" s="2665" t="n"/>
      <c r="AN240" s="2665" t="n"/>
      <c r="AO240" s="2665" t="n"/>
      <c r="AP240" s="2665" t="n"/>
      <c r="AQ240" s="2665" t="n"/>
      <c r="AR240" s="2665" t="n"/>
      <c r="AS240" s="2665" t="n"/>
      <c r="AT240" s="2665" t="n"/>
      <c r="AU240" s="2665" t="n"/>
      <c r="AV240" s="2665" t="n"/>
      <c r="AW240" s="2665" t="n"/>
      <c r="AX240" s="2665" t="n"/>
      <c r="AY240" s="2665" t="n"/>
      <c r="AZ240" s="2665" t="n"/>
      <c r="BA240" s="2665" t="n"/>
      <c r="BB240" s="2665" t="n"/>
      <c r="BC240" s="2665" t="n"/>
      <c r="BD240" s="2665" t="n"/>
      <c r="BE240" s="2665" t="n"/>
      <c r="BF240" s="2665" t="n"/>
      <c r="BG240" s="2665" t="n"/>
      <c r="BH240" s="2665" t="n"/>
      <c r="BI240" s="2665" t="n"/>
      <c r="BJ240" s="2665" t="n"/>
      <c r="BK240" s="2665" t="n"/>
      <c r="BL240" s="2665" t="n"/>
      <c r="BM240" s="2665" t="n"/>
      <c r="BN240" s="2665" t="n"/>
      <c r="BO240" s="2799" t="inlineStr">
        <is>
          <t>2.12.5,2.12.6</t>
        </is>
      </c>
      <c r="BP240" s="2665" t="n"/>
      <c r="BQ240" s="2665" t="n"/>
      <c r="BR240" s="2311" t="n"/>
      <c r="BS240" s="2" t="n"/>
      <c r="BT240" s="2" t="n"/>
      <c r="BU240" s="2" t="n"/>
    </row>
    <row r="241">
      <c r="A241" s="2805" t="inlineStr">
        <is>
          <t>СК-40</t>
        </is>
      </c>
      <c r="B241" s="2674" t="n"/>
      <c r="C241" s="2674" t="n"/>
      <c r="D241" s="2472" t="n"/>
      <c r="E241" s="2806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241" s="2674" t="n"/>
      <c r="G241" s="2674" t="n"/>
      <c r="H241" s="2674" t="n"/>
      <c r="I241" s="2674" t="n"/>
      <c r="J241" s="2674" t="n"/>
      <c r="K241" s="2674" t="n"/>
      <c r="L241" s="2674" t="n"/>
      <c r="M241" s="2674" t="n"/>
      <c r="N241" s="2674" t="n"/>
      <c r="O241" s="2674" t="n"/>
      <c r="P241" s="2674" t="n"/>
      <c r="Q241" s="2674" t="n"/>
      <c r="R241" s="2674" t="n"/>
      <c r="S241" s="2674" t="n"/>
      <c r="T241" s="2674" t="n"/>
      <c r="U241" s="2674" t="n"/>
      <c r="V241" s="2674" t="n"/>
      <c r="W241" s="2674" t="n"/>
      <c r="X241" s="2674" t="n"/>
      <c r="Y241" s="2674" t="n"/>
      <c r="Z241" s="2674" t="n"/>
      <c r="AA241" s="2674" t="n"/>
      <c r="AB241" s="2674" t="n"/>
      <c r="AC241" s="2674" t="n"/>
      <c r="AD241" s="2674" t="n"/>
      <c r="AE241" s="2674" t="n"/>
      <c r="AF241" s="2674" t="n"/>
      <c r="AG241" s="2674" t="n"/>
      <c r="AH241" s="2674" t="n"/>
      <c r="AI241" s="2674" t="n"/>
      <c r="AJ241" s="2674" t="n"/>
      <c r="AK241" s="2674" t="n"/>
      <c r="AL241" s="2674" t="n"/>
      <c r="AM241" s="2674" t="n"/>
      <c r="AN241" s="2674" t="n"/>
      <c r="AO241" s="2674" t="n"/>
      <c r="AP241" s="2674" t="n"/>
      <c r="AQ241" s="2674" t="n"/>
      <c r="AR241" s="2674" t="n"/>
      <c r="AS241" s="2674" t="n"/>
      <c r="AT241" s="2674" t="n"/>
      <c r="AU241" s="2674" t="n"/>
      <c r="AV241" s="2674" t="n"/>
      <c r="AW241" s="2674" t="n"/>
      <c r="AX241" s="2674" t="n"/>
      <c r="AY241" s="2674" t="n"/>
      <c r="AZ241" s="2674" t="n"/>
      <c r="BA241" s="2674" t="n"/>
      <c r="BB241" s="2674" t="n"/>
      <c r="BC241" s="2674" t="n"/>
      <c r="BD241" s="2674" t="n"/>
      <c r="BE241" s="2674" t="n"/>
      <c r="BF241" s="2674" t="n"/>
      <c r="BG241" s="2674" t="n"/>
      <c r="BH241" s="2674" t="n"/>
      <c r="BI241" s="2674" t="n"/>
      <c r="BJ241" s="2674" t="n"/>
      <c r="BK241" s="2674" t="n"/>
      <c r="BL241" s="2674" t="n"/>
      <c r="BM241" s="2674" t="n"/>
      <c r="BN241" s="2674" t="n"/>
      <c r="BO241" s="2807" t="inlineStr">
        <is>
          <t>2.14.2</t>
        </is>
      </c>
      <c r="BP241" s="2674" t="n"/>
      <c r="BQ241" s="2674" t="n"/>
      <c r="BR241" s="2472" t="n"/>
      <c r="BS241" s="2" t="n"/>
      <c r="BT241" s="2" t="n"/>
      <c r="BU241" s="2" t="n"/>
    </row>
    <row r="242">
      <c r="A242" s="140" t="n"/>
      <c r="B242" s="140" t="n"/>
      <c r="C242" s="140" t="n"/>
      <c r="D242" s="679" t="n"/>
      <c r="E242" s="679" t="n"/>
      <c r="F242" s="679" t="n"/>
      <c r="G242" s="679" t="n"/>
      <c r="H242" s="679" t="n"/>
      <c r="I242" s="679" t="n"/>
      <c r="J242" s="679" t="n"/>
      <c r="K242" s="679" t="n"/>
      <c r="L242" s="679" t="n"/>
      <c r="M242" s="679" t="n"/>
      <c r="N242" s="679" t="n"/>
      <c r="O242" s="679" t="n"/>
      <c r="P242" s="679" t="n"/>
      <c r="Q242" s="679" t="n"/>
      <c r="R242" s="679" t="n"/>
      <c r="S242" s="679" t="n"/>
      <c r="T242" s="679" t="n"/>
      <c r="U242" s="679" t="n"/>
      <c r="V242" s="679" t="n"/>
      <c r="W242" s="679" t="n"/>
      <c r="X242" s="679" t="n"/>
      <c r="Y242" s="679" t="n"/>
      <c r="Z242" s="679" t="n"/>
      <c r="AA242" s="679" t="n"/>
      <c r="AB242" s="679" t="n"/>
      <c r="AC242" s="679" t="n"/>
      <c r="AD242" s="679" t="n"/>
      <c r="AE242" s="679" t="n"/>
      <c r="AF242" s="679" t="n"/>
      <c r="AG242" s="679" t="n"/>
      <c r="AH242" s="679" t="n"/>
      <c r="AI242" s="679" t="n"/>
      <c r="AJ242" s="679" t="n"/>
      <c r="AK242" s="679" t="n"/>
      <c r="AL242" s="679" t="n"/>
      <c r="AM242" s="679" t="n"/>
      <c r="AN242" s="679" t="n"/>
      <c r="AO242" s="679" t="n"/>
      <c r="AP242" s="679" t="n"/>
      <c r="AQ242" s="679" t="n"/>
      <c r="AR242" s="679" t="n"/>
      <c r="AS242" s="679" t="n"/>
      <c r="AT242" s="679" t="n"/>
      <c r="AU242" s="679" t="n"/>
      <c r="AV242" s="679" t="n"/>
      <c r="AW242" s="679" t="n"/>
      <c r="AX242" s="679" t="n"/>
      <c r="AY242" s="679" t="n"/>
      <c r="AZ242" s="679" t="n"/>
      <c r="BA242" s="679" t="n"/>
      <c r="BB242" s="679" t="n"/>
      <c r="BC242" s="679" t="n"/>
      <c r="BD242" s="679" t="n"/>
      <c r="BE242" s="679" t="n"/>
      <c r="BF242" s="679" t="n"/>
      <c r="BG242" s="680" t="n"/>
      <c r="BH242" s="680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</row>
    <row r="243">
      <c r="A243" s="681" t="inlineStr">
        <is>
          <t>д</t>
        </is>
      </c>
      <c r="B243" s="137" t="inlineStr">
        <is>
          <t>Дифференцированный зачет.</t>
        </is>
      </c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</row>
    <row r="244">
      <c r="A244" s="682" t="inlineStr">
        <is>
          <t>*</t>
        </is>
      </c>
      <c r="B244" s="683" t="inlineStr">
        <is>
          <t>Интегрированная учебная дисциплина «Безопасность жизнедеятельности человека» включает вопросы защиты населения и объектов от чрезвычайных ситуаций природного и техногенного характера, радиационной безопасности, основ экологии, основ энергосбережения, охраны труда.</t>
        </is>
      </c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</row>
    <row r="245">
      <c r="A245" s="2132" t="n"/>
      <c r="B245" s="2132" t="n"/>
      <c r="C245" s="2132" t="n"/>
      <c r="D245" s="2132" t="n"/>
      <c r="E245" s="2132" t="n"/>
      <c r="F245" s="2132" t="n"/>
      <c r="G245" s="2132" t="n"/>
      <c r="H245" s="2132" t="n"/>
      <c r="I245" s="2132" t="n"/>
      <c r="J245" s="2132" t="n"/>
      <c r="K245" s="2132" t="n"/>
      <c r="L245" s="2132" t="n"/>
      <c r="M245" s="2132" t="n"/>
      <c r="N245" s="2132" t="n"/>
      <c r="O245" s="2132" t="n"/>
      <c r="P245" s="2132" t="n"/>
      <c r="Q245" s="2132" t="n"/>
      <c r="R245" s="2132" t="n"/>
      <c r="S245" s="2132" t="n"/>
      <c r="T245" s="2132" t="n"/>
      <c r="U245" s="2132" t="n"/>
      <c r="V245" s="2132" t="n"/>
      <c r="W245" s="2132" t="n"/>
      <c r="X245" s="2132" t="n"/>
      <c r="Y245" s="2132" t="n"/>
      <c r="Z245" s="2132" t="n"/>
      <c r="AA245" s="2132" t="n"/>
      <c r="AB245" s="2132" t="n"/>
      <c r="AC245" s="2132" t="n"/>
      <c r="AD245" s="2132" t="n"/>
      <c r="AE245" s="2132" t="n"/>
      <c r="AF245" s="2132" t="n"/>
      <c r="AG245" s="2132" t="n"/>
      <c r="AH245" s="2132" t="n"/>
      <c r="AI245" s="2132" t="n"/>
      <c r="AJ245" s="2132" t="n"/>
      <c r="AK245" s="2132" t="n"/>
      <c r="AL245" s="2132" t="n"/>
      <c r="AM245" s="2132" t="n"/>
      <c r="AN245" s="2132" t="n"/>
      <c r="AO245" s="2132" t="n"/>
      <c r="AP245" s="2132" t="n"/>
      <c r="AQ245" s="2132" t="n"/>
      <c r="AR245" s="2132" t="n"/>
      <c r="AS245" s="2132" t="n"/>
      <c r="AT245" s="2132" t="n"/>
      <c r="AU245" s="2132" t="n"/>
      <c r="AV245" s="2132" t="n"/>
      <c r="AW245" s="2132" t="n"/>
      <c r="AX245" s="2132" t="n"/>
      <c r="AY245" s="2132" t="n"/>
      <c r="AZ245" s="2132" t="n"/>
      <c r="BA245" s="2132" t="n"/>
      <c r="BB245" s="2132" t="n"/>
      <c r="BC245" s="2132" t="n"/>
      <c r="BD245" s="2132" t="n"/>
      <c r="BE245" s="2132" t="n"/>
      <c r="BF245" s="2132" t="n"/>
      <c r="BG245" s="2132" t="n"/>
      <c r="BH245" s="2132" t="n"/>
      <c r="BI245" s="2132" t="n"/>
      <c r="BJ245" s="213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</row>
    <row r="246">
      <c r="A246" s="37" t="inlineStr">
        <is>
          <t>Проректор по учебной работе</t>
        </is>
      </c>
      <c r="B246" s="37" t="n"/>
      <c r="C246" s="37" t="n"/>
      <c r="D246" s="11" t="n"/>
      <c r="E246" s="11" t="n"/>
      <c r="F246" s="11" t="n"/>
      <c r="G246" s="11" t="n"/>
      <c r="H246" s="11" t="n"/>
      <c r="I246" s="11" t="n"/>
      <c r="J246" s="11" t="n"/>
      <c r="K246" s="11" t="n"/>
      <c r="L246" s="11" t="n"/>
      <c r="M246" s="11" t="n"/>
      <c r="N246" s="11" t="n"/>
      <c r="O246" s="11" t="n"/>
      <c r="P246" s="11" t="n"/>
      <c r="Q246" s="1449" t="n"/>
      <c r="R246" s="1447" t="n"/>
      <c r="S246" s="1447" t="n"/>
      <c r="T246" s="1447" t="n"/>
      <c r="U246" s="1447" t="n"/>
      <c r="V246" s="1448" t="n"/>
      <c r="W246" s="1448" t="n"/>
      <c r="X246" s="1448" t="n"/>
      <c r="Y246" s="1448" t="n"/>
      <c r="Z246" s="1448" t="n"/>
      <c r="AA246" s="1448" t="n"/>
      <c r="AB246" s="1448" t="n"/>
      <c r="AC246" s="1448" t="n"/>
      <c r="AD246" s="1448" t="n"/>
      <c r="AE246" s="1448" t="n"/>
      <c r="AF246" s="37" t="inlineStr">
        <is>
          <t>А.А.Сакович</t>
        </is>
      </c>
      <c r="AG246" s="1481" t="n"/>
      <c r="AH246" s="1449" t="n"/>
      <c r="AI246" s="11" t="n"/>
      <c r="AJ246" s="11" t="n"/>
      <c r="AK246" s="508" t="n"/>
      <c r="AL246" s="508" t="n"/>
      <c r="AM246" s="508" t="n"/>
      <c r="AN246" s="508" t="n"/>
      <c r="AO246" s="508" t="n"/>
      <c r="AP246" s="508" t="n"/>
      <c r="AQ246" s="508" t="n"/>
      <c r="AR246" s="508" t="n"/>
      <c r="AS246" s="508" t="n"/>
      <c r="AT246" s="508" t="n"/>
      <c r="AU246" s="508" t="n"/>
      <c r="AV246" s="508" t="n"/>
      <c r="AW246" s="508" t="n"/>
      <c r="AX246" s="508" t="n"/>
      <c r="AY246" s="508" t="n"/>
      <c r="AZ246" s="508" t="n"/>
      <c r="BA246" s="508" t="n"/>
      <c r="BB246" s="508" t="n"/>
      <c r="BC246" s="508" t="n"/>
      <c r="BD246" s="508" t="n"/>
      <c r="BE246" s="508" t="n"/>
      <c r="BF246" s="508" t="n"/>
      <c r="BG246" s="508" t="n"/>
      <c r="BH246" s="508" t="n"/>
      <c r="BI246" s="508" t="n"/>
      <c r="BJ246" s="508" t="n"/>
      <c r="BK246" s="508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</row>
    <row r="247">
      <c r="A247" s="37" t="n"/>
      <c r="B247" s="37" t="n"/>
      <c r="C247" s="37" t="n"/>
      <c r="D247" s="11" t="n"/>
      <c r="E247" s="11" t="n"/>
      <c r="F247" s="11" t="n"/>
      <c r="G247" s="11" t="n"/>
      <c r="H247" s="11" t="n"/>
      <c r="I247" s="11" t="n"/>
      <c r="J247" s="11" t="n"/>
      <c r="K247" s="11" t="n"/>
      <c r="L247" s="11" t="n"/>
      <c r="M247" s="11" t="n"/>
      <c r="N247" s="11" t="n"/>
      <c r="O247" s="11" t="n"/>
      <c r="P247" s="11" t="n"/>
      <c r="Q247" s="1449" t="n"/>
      <c r="R247" s="1481" t="n"/>
      <c r="S247" s="2801" t="n"/>
      <c r="T247" s="2801" t="n"/>
      <c r="U247" s="2801" t="n"/>
      <c r="V247" s="1460" t="n"/>
      <c r="W247" s="1460" t="n"/>
      <c r="X247" s="1460" t="n"/>
      <c r="Y247" s="1460" t="n"/>
      <c r="Z247" s="1461" t="n">
        <v>2023</v>
      </c>
      <c r="AA247" s="662" t="n"/>
      <c r="AB247" s="1607" t="n"/>
      <c r="AC247" s="1481" t="n"/>
      <c r="AD247" s="1481" t="n"/>
      <c r="AE247" s="1481" t="n"/>
      <c r="AF247" s="11" t="n"/>
      <c r="AG247" s="11" t="n"/>
      <c r="AH247" s="11" t="n"/>
      <c r="AI247" s="1481" t="n"/>
      <c r="AJ247" s="1481" t="n"/>
      <c r="AK247" s="140" t="n"/>
      <c r="AL247" s="508" t="n"/>
      <c r="AM247" s="140" t="n"/>
      <c r="AN247" s="140" t="n"/>
      <c r="AO247" s="140" t="n"/>
      <c r="AP247" s="140" t="n"/>
      <c r="AQ247" s="140" t="n"/>
      <c r="AR247" s="508" t="n"/>
      <c r="AS247" s="508" t="n"/>
      <c r="AT247" s="508" t="n"/>
      <c r="AU247" s="508" t="n"/>
      <c r="AV247" s="508" t="n"/>
      <c r="AW247" s="508" t="n"/>
      <c r="AX247" s="508" t="n"/>
      <c r="AY247" s="508" t="n"/>
      <c r="AZ247" s="508" t="n"/>
      <c r="BA247" s="508" t="n"/>
      <c r="BB247" s="508" t="n"/>
      <c r="BC247" s="508" t="n"/>
      <c r="BD247" s="508" t="n"/>
      <c r="BE247" s="508" t="n"/>
      <c r="BF247" s="508" t="n"/>
      <c r="BG247" s="508" t="n"/>
      <c r="BH247" s="508" t="n"/>
      <c r="BI247" s="508" t="n"/>
      <c r="BJ247" s="508" t="n"/>
      <c r="BK247" s="508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</row>
    <row r="248">
      <c r="A248" s="37" t="n"/>
      <c r="B248" s="37" t="n"/>
      <c r="C248" s="37" t="n"/>
      <c r="D248" s="11" t="n"/>
      <c r="E248" s="11" t="n"/>
      <c r="F248" s="11" t="n"/>
      <c r="G248" s="11" t="n"/>
      <c r="H248" s="11" t="n"/>
      <c r="I248" s="11" t="n"/>
      <c r="J248" s="11" t="n"/>
      <c r="K248" s="11" t="n"/>
      <c r="L248" s="11" t="n"/>
      <c r="M248" s="11" t="n"/>
      <c r="N248" s="11" t="n"/>
      <c r="O248" s="11" t="n"/>
      <c r="P248" s="11" t="n"/>
      <c r="Q248" s="11" t="n"/>
      <c r="R248" s="11" t="n"/>
      <c r="S248" s="11" t="n"/>
      <c r="T248" s="11" t="n"/>
      <c r="U248" s="11" t="n"/>
      <c r="V248" s="11" t="n"/>
      <c r="W248" s="11" t="n"/>
      <c r="X248" s="11" t="n"/>
      <c r="Y248" s="11" t="n"/>
      <c r="Z248" s="11" t="n"/>
      <c r="AA248" s="11" t="n"/>
      <c r="AB248" s="11" t="n"/>
      <c r="AC248" s="11" t="n"/>
      <c r="AD248" s="11" t="n"/>
      <c r="AE248" s="11" t="n"/>
      <c r="AF248" s="11" t="n"/>
      <c r="AG248" s="11" t="n"/>
      <c r="AH248" s="11" t="n"/>
      <c r="AI248" s="1456" t="n"/>
      <c r="AJ248" s="1456" t="n"/>
      <c r="AK248" s="140" t="n"/>
      <c r="AL248" s="508" t="n"/>
      <c r="AM248" s="140" t="n"/>
      <c r="AN248" s="140" t="n"/>
      <c r="AO248" s="140" t="n"/>
      <c r="AP248" s="140" t="n"/>
      <c r="AQ248" s="140" t="n"/>
      <c r="AR248" s="508" t="n"/>
      <c r="AS248" s="508" t="n"/>
      <c r="AT248" s="508" t="n"/>
      <c r="AU248" s="508" t="n"/>
      <c r="AV248" s="508" t="n"/>
      <c r="AW248" s="508" t="n"/>
      <c r="AX248" s="508" t="n"/>
      <c r="AY248" s="508" t="n"/>
      <c r="AZ248" s="508" t="n"/>
      <c r="BA248" s="508" t="n"/>
      <c r="BB248" s="508" t="n"/>
      <c r="BC248" s="508" t="n"/>
      <c r="BD248" s="508" t="n"/>
      <c r="BE248" s="508" t="n"/>
      <c r="BF248" s="508" t="n"/>
      <c r="BG248" s="508" t="n"/>
      <c r="BH248" s="508" t="n"/>
      <c r="BI248" s="508" t="n"/>
      <c r="BJ248" s="508" t="n"/>
      <c r="BK248" s="508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</row>
    <row r="249">
      <c r="A249" s="141" t="inlineStr">
        <is>
          <t>Декан факультета заочного образования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802" t="n"/>
      <c r="S249" s="2802" t="n"/>
      <c r="T249" s="2802" t="n"/>
      <c r="U249" s="1447" t="n"/>
      <c r="V249" s="1448" t="n"/>
      <c r="W249" s="1448" t="n"/>
      <c r="X249" s="1448" t="n"/>
      <c r="Y249" s="1448" t="n"/>
      <c r="Z249" s="1448" t="n"/>
      <c r="AA249" s="1448" t="n"/>
      <c r="AB249" s="1448" t="n"/>
      <c r="AC249" s="1448" t="n"/>
      <c r="AD249" s="1448" t="n"/>
      <c r="AE249" s="1448" t="n"/>
      <c r="AF249" s="141" t="inlineStr">
        <is>
          <t>С.А.Прохорчик</t>
        </is>
      </c>
      <c r="AG249" s="2" t="n"/>
      <c r="AH249" s="2" t="n"/>
      <c r="AI249" s="2" t="n"/>
      <c r="AJ249" s="2" t="n"/>
      <c r="AK249" s="2" t="n"/>
      <c r="AL249" s="2" t="n"/>
      <c r="AM249" s="2" t="n"/>
      <c r="AN249" s="2132" t="n"/>
      <c r="AO249" s="2132" t="n"/>
      <c r="AP249" s="2132" t="n"/>
      <c r="AQ249" s="2132" t="n"/>
      <c r="AR249" s="2132" t="n"/>
      <c r="AS249" s="2132" t="n"/>
      <c r="AT249" s="2132" t="n"/>
      <c r="AU249" s="2132" t="n"/>
      <c r="AV249" s="2132" t="n"/>
      <c r="AW249" s="2132" t="n"/>
      <c r="AX249" s="2132" t="n"/>
      <c r="AY249" s="2132" t="n"/>
      <c r="AZ249" s="2132" t="n"/>
      <c r="BA249" s="2132" t="n"/>
      <c r="BB249" s="2132" t="n"/>
      <c r="BC249" s="2132" t="n"/>
      <c r="BD249" s="2132" t="n"/>
      <c r="BE249" s="2132" t="n"/>
      <c r="BF249" s="2132" t="n"/>
      <c r="BG249" s="2132" t="n"/>
      <c r="BH249" s="2132" t="n"/>
      <c r="BI249" s="2132" t="n"/>
      <c r="BJ249" s="2132" t="n"/>
      <c r="BK249" s="213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</row>
    <row r="250">
      <c r="A250" s="37" t="n"/>
      <c r="B250" s="2803" t="n"/>
      <c r="C250" s="2132" t="n"/>
      <c r="D250" s="2132" t="n"/>
      <c r="E250" s="2132" t="n"/>
      <c r="F250" s="2132" t="n"/>
      <c r="G250" s="2132" t="n"/>
      <c r="H250" s="2132" t="n"/>
      <c r="I250" s="2132" t="n"/>
      <c r="J250" s="2132" t="n"/>
      <c r="K250" s="2132" t="n"/>
      <c r="L250" s="2132" t="n"/>
      <c r="M250" s="2132" t="n"/>
      <c r="N250" s="2132" t="n"/>
      <c r="O250" s="2132" t="n"/>
      <c r="P250" s="2132" t="n"/>
      <c r="Q250" s="2132" t="n"/>
      <c r="R250" s="2132" t="n"/>
      <c r="S250" s="2804" t="n"/>
      <c r="T250" s="2804" t="n"/>
      <c r="U250" s="2801" t="n"/>
      <c r="V250" s="1460" t="n"/>
      <c r="W250" s="1460" t="n"/>
      <c r="X250" s="1460" t="n"/>
      <c r="Y250" s="1460" t="n"/>
      <c r="Z250" s="1461" t="n">
        <v>2023</v>
      </c>
      <c r="AA250" s="662" t="n"/>
      <c r="AB250" s="1607" t="n"/>
      <c r="AC250" s="1481" t="n"/>
      <c r="AD250" s="1481" t="n"/>
      <c r="AE250" s="1481" t="n"/>
      <c r="AF250" s="37" t="n"/>
      <c r="AG250" s="2132" t="n"/>
      <c r="AH250" s="2132" t="n"/>
      <c r="AI250" s="2132" t="n"/>
      <c r="AJ250" s="2132" t="n"/>
      <c r="AK250" s="2132" t="n"/>
      <c r="AL250" s="2132" t="n"/>
      <c r="AM250" s="2132" t="n"/>
      <c r="AN250" s="2132" t="n"/>
      <c r="AO250" s="2132" t="n"/>
      <c r="AP250" s="2132" t="n"/>
      <c r="AQ250" s="2132" t="n"/>
      <c r="AR250" s="2132" t="n"/>
      <c r="AS250" s="2132" t="n"/>
      <c r="AT250" s="2132" t="n"/>
      <c r="AU250" s="2132" t="n"/>
      <c r="AV250" s="2132" t="n"/>
      <c r="AW250" s="2132" t="n"/>
      <c r="AX250" s="2132" t="n"/>
      <c r="AY250" s="2132" t="n"/>
      <c r="AZ250" s="2132" t="n"/>
      <c r="BA250" s="2132" t="n"/>
      <c r="BB250" s="2132" t="n"/>
      <c r="BC250" s="2132" t="n"/>
      <c r="BD250" s="2132" t="n"/>
      <c r="BE250" s="2132" t="n"/>
      <c r="BF250" s="2132" t="n"/>
      <c r="BG250" s="2132" t="n"/>
      <c r="BH250" s="2132" t="n"/>
      <c r="BI250" s="2132" t="n"/>
      <c r="BJ250" s="2132" t="n"/>
      <c r="BK250" s="213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</row>
    <row r="251">
      <c r="A251" s="37" t="n"/>
      <c r="B251" s="37" t="n"/>
      <c r="C251" s="2132" t="n"/>
      <c r="D251" s="2132" t="n"/>
      <c r="E251" s="2132" t="n"/>
      <c r="F251" s="2132" t="n"/>
      <c r="G251" s="2132" t="n"/>
      <c r="H251" s="2132" t="n"/>
      <c r="I251" s="2132" t="n"/>
      <c r="J251" s="2132" t="n"/>
      <c r="K251" s="2132" t="n"/>
      <c r="L251" s="2132" t="n"/>
      <c r="M251" s="2132" t="n"/>
      <c r="N251" s="2132" t="n"/>
      <c r="O251" s="2132" t="n"/>
      <c r="P251" s="2132" t="n"/>
      <c r="Q251" s="2132" t="n"/>
      <c r="R251" s="2132" t="n"/>
      <c r="S251" s="2132" t="n"/>
      <c r="T251" s="2132" t="n"/>
      <c r="U251" s="2132" t="n"/>
      <c r="V251" s="2132" t="n"/>
      <c r="W251" s="2132" t="n"/>
      <c r="X251" s="2132" t="n"/>
      <c r="Y251" s="2132" t="n"/>
      <c r="Z251" s="2132" t="n"/>
      <c r="AA251" s="2132" t="n"/>
      <c r="AB251" s="2132" t="n"/>
      <c r="AC251" s="2132" t="n"/>
      <c r="AD251" s="2132" t="n"/>
      <c r="AE251" s="37" t="n"/>
      <c r="AF251" s="2132" t="n"/>
      <c r="AG251" s="2132" t="n"/>
      <c r="AH251" s="2132" t="n"/>
      <c r="AI251" s="2132" t="n"/>
      <c r="AJ251" s="2132" t="n"/>
      <c r="AK251" s="2132" t="n"/>
      <c r="AL251" s="2132" t="n"/>
      <c r="AM251" s="2132" t="n"/>
      <c r="AN251" s="2132" t="n"/>
      <c r="AO251" s="2132" t="n"/>
      <c r="AP251" s="2132" t="n"/>
      <c r="AQ251" s="2132" t="n"/>
      <c r="AR251" s="2132" t="n"/>
      <c r="AS251" s="2132" t="n"/>
      <c r="AT251" s="2132" t="n"/>
      <c r="AU251" s="2132" t="n"/>
      <c r="AV251" s="2132" t="n"/>
      <c r="AW251" s="2132" t="n"/>
      <c r="AX251" s="2132" t="n"/>
      <c r="AY251" s="2132" t="n"/>
      <c r="AZ251" s="2132" t="n"/>
      <c r="BA251" s="2132" t="n"/>
      <c r="BB251" s="2132" t="n"/>
      <c r="BC251" s="2132" t="n"/>
      <c r="BD251" s="2132" t="n"/>
      <c r="BE251" s="2132" t="n"/>
      <c r="BF251" s="2132" t="n"/>
      <c r="BG251" s="2132" t="n"/>
      <c r="BH251" s="2132" t="n"/>
      <c r="BI251" s="2132" t="n"/>
      <c r="BJ251" s="2132" t="n"/>
      <c r="BK251" s="213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</row>
    <row r="252">
      <c r="A252" s="37" t="inlineStr">
        <is>
          <t>Заведующий кафедрой экономической теории и маркетинга</t>
        </is>
      </c>
      <c r="B252" s="37" t="n"/>
      <c r="C252" s="2132" t="n"/>
      <c r="D252" s="2132" t="n"/>
      <c r="E252" s="2132" t="n"/>
      <c r="F252" s="2132" t="n"/>
      <c r="G252" s="2132" t="n"/>
      <c r="H252" s="2132" t="n"/>
      <c r="I252" s="2132" t="n"/>
      <c r="J252" s="2132" t="n"/>
      <c r="K252" s="2132" t="n"/>
      <c r="L252" s="2132" t="n"/>
      <c r="M252" s="2132" t="n"/>
      <c r="N252" s="2132" t="n"/>
      <c r="O252" s="2132" t="n"/>
      <c r="P252" s="2132" t="n"/>
      <c r="Q252" s="2132" t="n"/>
      <c r="R252" s="2802" t="n"/>
      <c r="S252" s="2802" t="n"/>
      <c r="T252" s="2802" t="n"/>
      <c r="U252" s="1447" t="n"/>
      <c r="V252" s="1448" t="n"/>
      <c r="W252" s="1448" t="n"/>
      <c r="X252" s="1448" t="n"/>
      <c r="Y252" s="1448" t="n"/>
      <c r="Z252" s="1448" t="n"/>
      <c r="AA252" s="1448" t="n"/>
      <c r="AB252" s="1448" t="n"/>
      <c r="AC252" s="1448" t="n"/>
      <c r="AD252" s="1448" t="n"/>
      <c r="AE252" s="1448" t="n"/>
      <c r="AF252" s="37" t="inlineStr">
        <is>
          <t>К.К.Шебеко</t>
        </is>
      </c>
      <c r="AG252" s="2132" t="n"/>
      <c r="AH252" s="2132" t="n"/>
      <c r="AI252" s="2132" t="n"/>
      <c r="AJ252" s="2132" t="n"/>
      <c r="AK252" s="2132" t="n"/>
      <c r="AL252" s="2132" t="n"/>
      <c r="AM252" s="2132" t="n"/>
      <c r="AN252" s="2132" t="n"/>
      <c r="AO252" s="2132" t="n"/>
      <c r="AP252" s="2132" t="n"/>
      <c r="AQ252" s="2132" t="n"/>
      <c r="AR252" s="2132" t="n"/>
      <c r="AS252" s="2132" t="n"/>
      <c r="AT252" s="2132" t="n"/>
      <c r="AU252" s="2132" t="n"/>
      <c r="AV252" s="2132" t="n"/>
      <c r="AW252" s="2132" t="n"/>
      <c r="AX252" s="2132" t="n"/>
      <c r="AY252" s="2132" t="n"/>
      <c r="AZ252" s="2132" t="n"/>
      <c r="BA252" s="2132" t="n"/>
      <c r="BB252" s="2132" t="n"/>
      <c r="BC252" s="2132" t="n"/>
      <c r="BD252" s="2132" t="n"/>
      <c r="BE252" s="2132" t="n"/>
      <c r="BF252" s="2132" t="n"/>
      <c r="BG252" s="2132" t="n"/>
      <c r="BH252" s="2132" t="n"/>
      <c r="BI252" s="2132" t="n"/>
      <c r="BJ252" s="2132" t="n"/>
      <c r="BK252" s="213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</row>
    <row r="253">
      <c r="A253" s="37" t="n"/>
      <c r="B253" s="37" t="n"/>
      <c r="C253" s="2132" t="n"/>
      <c r="D253" s="2132" t="n"/>
      <c r="E253" s="2132" t="n"/>
      <c r="F253" s="2132" t="n"/>
      <c r="G253" s="2132" t="n"/>
      <c r="H253" s="2132" t="n"/>
      <c r="I253" s="2132" t="n"/>
      <c r="J253" s="2132" t="n"/>
      <c r="K253" s="2132" t="n"/>
      <c r="L253" s="2132" t="n"/>
      <c r="M253" s="2132" t="n"/>
      <c r="N253" s="2132" t="n"/>
      <c r="O253" s="2132" t="n"/>
      <c r="P253" s="2132" t="n"/>
      <c r="Q253" s="2132" t="n"/>
      <c r="R253" s="2132" t="n"/>
      <c r="S253" s="2804" t="n"/>
      <c r="T253" s="2804" t="n"/>
      <c r="U253" s="2801" t="n"/>
      <c r="V253" s="1460" t="n"/>
      <c r="W253" s="1460" t="n"/>
      <c r="X253" s="1460" t="n"/>
      <c r="Y253" s="1460" t="n"/>
      <c r="Z253" s="1461" t="n">
        <v>2023</v>
      </c>
      <c r="AA253" s="662" t="n"/>
      <c r="AB253" s="1607" t="n"/>
      <c r="AC253" s="1481" t="n"/>
      <c r="AD253" s="1481" t="n"/>
      <c r="AE253" s="1481" t="n"/>
      <c r="AF253" s="2132" t="n"/>
      <c r="AG253" s="2132" t="n"/>
      <c r="AH253" s="2132" t="n"/>
      <c r="AI253" s="2132" t="n"/>
      <c r="AJ253" s="2132" t="n"/>
      <c r="AK253" s="2132" t="n"/>
      <c r="AL253" s="2132" t="n"/>
      <c r="AM253" s="2132" t="n"/>
      <c r="AN253" s="2132" t="n"/>
      <c r="AO253" s="2132" t="n"/>
      <c r="AP253" s="2132" t="n"/>
      <c r="AQ253" s="2132" t="n"/>
      <c r="AR253" s="2132" t="n"/>
      <c r="AS253" s="2132" t="n"/>
      <c r="AT253" s="2132" t="n"/>
      <c r="AU253" s="2132" t="n"/>
      <c r="AV253" s="2132" t="n"/>
      <c r="AW253" s="2132" t="n"/>
      <c r="AX253" s="2132" t="n"/>
      <c r="AY253" s="2132" t="n"/>
      <c r="AZ253" s="2132" t="n"/>
      <c r="BA253" s="2132" t="n"/>
      <c r="BB253" s="2132" t="n"/>
      <c r="BC253" s="2132" t="n"/>
      <c r="BD253" s="2132" t="n"/>
      <c r="BE253" s="2132" t="n"/>
      <c r="BF253" s="2132" t="n"/>
      <c r="BG253" s="2132" t="n"/>
      <c r="BH253" s="2132" t="n"/>
      <c r="BI253" s="2132" t="n"/>
      <c r="BJ253" s="2132" t="n"/>
      <c r="BK253" s="213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</row>
    <row r="254">
      <c r="A254" s="37" t="n"/>
      <c r="B254" s="37" t="n"/>
      <c r="C254" s="37" t="n"/>
      <c r="D254" s="11" t="n"/>
      <c r="E254" s="11" t="n"/>
      <c r="F254" s="11" t="n"/>
      <c r="G254" s="11" t="n"/>
      <c r="H254" s="11" t="n"/>
      <c r="I254" s="11" t="n"/>
      <c r="J254" s="11" t="n"/>
      <c r="K254" s="11" t="n"/>
      <c r="L254" s="11" t="n"/>
      <c r="M254" s="11" t="n"/>
      <c r="N254" s="11" t="n"/>
      <c r="O254" s="11" t="n"/>
      <c r="P254" s="11" t="n"/>
      <c r="Q254" s="11" t="n"/>
      <c r="R254" s="11" t="n"/>
      <c r="S254" s="11" t="n"/>
      <c r="T254" s="11" t="n"/>
      <c r="U254" s="11" t="n"/>
      <c r="V254" s="11" t="n"/>
      <c r="W254" s="11" t="n"/>
      <c r="X254" s="11" t="n"/>
      <c r="Y254" s="11" t="n"/>
      <c r="Z254" s="11" t="n"/>
      <c r="AA254" s="11" t="n"/>
      <c r="AB254" s="11" t="n"/>
      <c r="AC254" s="11" t="n"/>
      <c r="AD254" s="11" t="n"/>
      <c r="AE254" s="11" t="n"/>
      <c r="AF254" s="11" t="n"/>
      <c r="AG254" s="11" t="n"/>
      <c r="AH254" s="11" t="n"/>
      <c r="AI254" s="11" t="n"/>
      <c r="AJ254" s="1456" t="n"/>
      <c r="AK254" s="1456" t="n"/>
      <c r="AL254" s="140" t="n"/>
      <c r="AM254" s="140" t="n"/>
      <c r="AN254" s="140" t="n"/>
      <c r="AO254" s="140" t="n"/>
      <c r="AP254" s="140" t="n"/>
      <c r="AQ254" s="140" t="n"/>
      <c r="AR254" s="508" t="n"/>
      <c r="AS254" s="508" t="n"/>
      <c r="AT254" s="508" t="n"/>
      <c r="AU254" s="508" t="n"/>
      <c r="AV254" s="508" t="n"/>
      <c r="AW254" s="508" t="n"/>
      <c r="AX254" s="508" t="n"/>
      <c r="AY254" s="508" t="n"/>
      <c r="AZ254" s="508" t="n"/>
      <c r="BA254" s="508" t="n"/>
      <c r="BB254" s="508" t="n"/>
      <c r="BC254" s="508" t="n"/>
      <c r="BD254" s="508" t="n"/>
      <c r="BE254" s="508" t="n"/>
      <c r="BF254" s="508" t="n"/>
      <c r="BG254" s="508" t="n"/>
      <c r="BH254" s="508" t="n"/>
      <c r="BI254" s="508" t="n"/>
      <c r="BJ254" s="508" t="n"/>
      <c r="BK254" s="508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</row>
    <row r="255">
      <c r="A255" s="508" t="inlineStr">
        <is>
          <t>Рекомендован к утверждению научно-методическим советом БГТУ, протокол № 6  от  28.04.2023</t>
        </is>
      </c>
      <c r="B255" s="37" t="n"/>
      <c r="C255" s="37" t="n"/>
      <c r="D255" s="11" t="n"/>
      <c r="E255" s="11" t="n"/>
      <c r="F255" s="11" t="n"/>
      <c r="G255" s="11" t="n"/>
      <c r="H255" s="11" t="n"/>
      <c r="I255" s="11" t="n"/>
      <c r="J255" s="11" t="n"/>
      <c r="K255" s="11" t="n"/>
      <c r="L255" s="11" t="n"/>
      <c r="M255" s="11" t="n"/>
      <c r="N255" s="11" t="n"/>
      <c r="O255" s="11" t="n"/>
      <c r="P255" s="11" t="n"/>
      <c r="Q255" s="11" t="n"/>
      <c r="R255" s="16" t="n"/>
      <c r="S255" s="16" t="n"/>
      <c r="T255" s="16" t="n"/>
      <c r="U255" s="11" t="n"/>
      <c r="V255" s="11" t="n"/>
      <c r="W255" s="11" t="n"/>
      <c r="X255" s="11" t="n"/>
      <c r="Y255" s="11" t="n"/>
      <c r="Z255" s="11" t="n"/>
      <c r="AA255" s="11" t="n"/>
      <c r="AB255" s="11" t="n"/>
      <c r="AC255" s="11" t="n"/>
      <c r="AD255" s="11" t="n"/>
      <c r="AE255" s="11" t="n"/>
      <c r="AF255" s="11" t="n"/>
      <c r="AG255" s="11" t="n"/>
      <c r="AH255" s="11" t="n"/>
      <c r="AI255" s="11" t="n"/>
      <c r="AJ255" s="1481" t="n"/>
      <c r="AK255" s="1481" t="n"/>
      <c r="AL255" s="508" t="n"/>
      <c r="AM255" s="508" t="n"/>
      <c r="AN255" s="508" t="n"/>
      <c r="AO255" s="508" t="n"/>
      <c r="AP255" s="508" t="n"/>
      <c r="AQ255" s="508" t="n"/>
      <c r="AR255" s="508" t="n"/>
      <c r="AS255" s="508" t="n"/>
      <c r="AT255" s="508" t="n"/>
      <c r="AU255" s="137" t="n"/>
      <c r="AV255" s="137" t="n"/>
      <c r="AW255" s="137" t="n"/>
      <c r="AX255" s="137" t="n"/>
      <c r="AY255" s="508" t="n"/>
      <c r="AZ255" s="508" t="n"/>
      <c r="BA255" s="508" t="n"/>
      <c r="BB255" s="508" t="n"/>
      <c r="BC255" s="508" t="n"/>
      <c r="BD255" s="508" t="n"/>
      <c r="BE255" s="508" t="n"/>
      <c r="BF255" s="508" t="n"/>
      <c r="BG255" s="508" t="n"/>
      <c r="BH255" s="508" t="n"/>
      <c r="BI255" s="508" t="n"/>
      <c r="BJ255" s="508" t="n"/>
      <c r="BK255" s="508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Z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2" t="n"/>
      <c r="S2" s="2" t="n"/>
      <c r="T2" s="2" t="n"/>
      <c r="U2" s="7" t="n"/>
      <c r="V2" s="2" t="n"/>
      <c r="W2" s="2" t="n"/>
      <c r="X2" s="2" t="n"/>
      <c r="Y2" s="2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8" t="n"/>
      <c r="BD2" s="8" t="n"/>
      <c r="BE2" s="8" t="n"/>
      <c r="BF2" s="7" t="n"/>
      <c r="BG2" s="10" t="n"/>
      <c r="BH2" s="11" t="n"/>
      <c r="BI2" s="11" t="n"/>
      <c r="BJ2" s="6" t="n"/>
      <c r="BK2" s="6" t="n"/>
      <c r="BL2" s="11" t="n"/>
      <c r="BM2" s="6" t="n"/>
      <c r="BN2" s="6" t="n"/>
      <c r="BO2" s="6" t="n"/>
      <c r="BP2" s="6" t="n"/>
      <c r="BQ2" s="6" t="n"/>
      <c r="BR2" s="6" t="n"/>
      <c r="BS2" s="6" t="n"/>
      <c r="BT2" s="6" t="n"/>
      <c r="BU2" s="6" t="n"/>
      <c r="BV2" s="11" t="n"/>
      <c r="BW2" s="2" t="n"/>
      <c r="BX2" s="2" t="n"/>
      <c r="BY2" s="2" t="n"/>
      <c r="BZ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16" t="n"/>
      <c r="BH3" s="11" t="n"/>
      <c r="BI3" s="11" t="n"/>
      <c r="BJ3" s="6" t="n"/>
      <c r="BK3" s="6" t="n"/>
      <c r="BL3" s="11" t="n"/>
      <c r="BM3" s="6" t="n"/>
      <c r="BN3" s="6" t="n"/>
      <c r="BO3" s="6" t="n"/>
      <c r="BP3" s="6" t="n"/>
      <c r="BQ3" s="6" t="n"/>
      <c r="BR3" s="6" t="n"/>
      <c r="BS3" s="6" t="n"/>
      <c r="BT3" s="6" t="n"/>
      <c r="BU3" s="6" t="n"/>
      <c r="BV3" s="11" t="n"/>
      <c r="BW3" s="2" t="n"/>
      <c r="BX3" s="2" t="n"/>
      <c r="BY3" s="2" t="n"/>
      <c r="BZ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1" t="n"/>
      <c r="S4" s="11" t="n"/>
      <c r="T4" s="11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7" t="n"/>
      <c r="BE4" s="17" t="n"/>
      <c r="BF4" s="17" t="n"/>
      <c r="BG4" s="11" t="n"/>
      <c r="BH4" s="11" t="n"/>
      <c r="BI4" s="11" t="n"/>
      <c r="BJ4" s="19" t="n"/>
      <c r="BK4" s="6" t="n"/>
      <c r="BL4" s="11" t="n"/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11" t="n"/>
      <c r="BW4" s="2" t="n"/>
      <c r="BX4" s="2" t="n"/>
      <c r="BY4" s="2" t="n"/>
      <c r="BZ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11" t="n"/>
      <c r="S5" s="11" t="n"/>
      <c r="T5" s="11" t="n"/>
      <c r="U5" s="20" t="n"/>
      <c r="V5" s="21" t="inlineStr">
        <is>
          <t>Специальность: 6-05-0711-01  Технология неорганических веществ</t>
        </is>
      </c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2" t="inlineStr">
        <is>
          <t>Квалификация:</t>
        </is>
      </c>
      <c r="BM5" s="17" t="n"/>
      <c r="BN5" s="11" t="n"/>
      <c r="BO5" s="6" t="n"/>
      <c r="BP5" s="6" t="n"/>
      <c r="BQ5" s="6" t="n"/>
      <c r="BR5" s="6" t="n"/>
      <c r="BS5" s="6" t="n"/>
      <c r="BT5" s="6" t="n"/>
      <c r="BU5" s="6" t="n"/>
      <c r="BV5" s="6" t="n"/>
      <c r="BW5" s="6" t="n"/>
      <c r="BX5" s="11" t="n"/>
      <c r="BY5" s="2" t="n"/>
      <c r="BZ5" s="2" t="n"/>
    </row>
    <row r="6">
      <c r="A6" s="2" t="n"/>
      <c r="B6" s="4" t="n"/>
      <c r="C6" s="4" t="n"/>
      <c r="D6" s="23" t="inlineStr">
        <is>
          <t>Регистрационный № 05-071-014/уч.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7" t="n"/>
      <c r="S6" s="17" t="n"/>
      <c r="T6" s="17" t="n"/>
      <c r="U6" s="1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n"/>
      <c r="AN6" s="24" t="n"/>
      <c r="AO6" s="24" t="n"/>
      <c r="AP6" s="24" t="inlineStr">
        <is>
          <t> </t>
        </is>
      </c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24" t="n"/>
      <c r="BD6" s="24" t="n"/>
      <c r="BE6" s="24" t="n"/>
      <c r="BF6" s="17" t="n"/>
      <c r="BG6" s="2" t="n"/>
      <c r="BH6" s="2" t="n"/>
      <c r="BI6" s="2" t="n"/>
      <c r="BJ6" s="2" t="n"/>
      <c r="BK6" s="2" t="n"/>
      <c r="BL6" s="22" t="inlineStr">
        <is>
          <t>Инженер. Химик-технолог</t>
        </is>
      </c>
      <c r="BM6" s="690" t="n"/>
      <c r="BN6" s="690" t="n"/>
      <c r="BO6" s="690" t="n"/>
      <c r="BP6" s="690" t="n"/>
      <c r="BQ6" s="690" t="n"/>
      <c r="BR6" s="690" t="n"/>
      <c r="BS6" s="690" t="n"/>
      <c r="BT6" s="690" t="n"/>
      <c r="BU6" s="6" t="n"/>
      <c r="BV6" s="6" t="n"/>
      <c r="BW6" s="6" t="n"/>
      <c r="BX6" s="11" t="n"/>
      <c r="BY6" s="2" t="n"/>
      <c r="BZ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1" t="n"/>
      <c r="S7" s="11" t="n"/>
      <c r="T7" s="11" t="n"/>
      <c r="U7" s="1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9" t="n"/>
      <c r="BM7" s="17" t="n"/>
      <c r="BN7" s="11" t="n"/>
      <c r="BO7" s="4" t="n"/>
      <c r="BP7" s="4" t="n"/>
      <c r="BQ7" s="4" t="n"/>
      <c r="BR7" s="4" t="n"/>
      <c r="BS7" s="4" t="n"/>
      <c r="BT7" s="4" t="n"/>
      <c r="BU7" s="4" t="n"/>
      <c r="BV7" s="4" t="n"/>
      <c r="BW7" s="4" t="n"/>
      <c r="BX7" s="4" t="n"/>
      <c r="BY7" s="2" t="n"/>
      <c r="BZ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11" t="n"/>
      <c r="S8" s="11" t="n"/>
      <c r="T8" s="11" t="n"/>
      <c r="U8" s="4" t="n"/>
      <c r="V8" s="43" t="inlineStr">
        <is>
          <t>Форма получения образования: заочная</t>
        </is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32" t="inlineStr">
        <is>
          <t>Степень: Бакалавр</t>
        </is>
      </c>
      <c r="BM8" s="6" t="n"/>
      <c r="BN8" s="11" t="n"/>
      <c r="BO8" s="6" t="n"/>
      <c r="BP8" s="6" t="n"/>
      <c r="BQ8" s="6" t="n"/>
      <c r="BR8" s="6" t="n"/>
      <c r="BS8" s="6" t="n"/>
      <c r="BT8" s="6" t="n"/>
      <c r="BU8" s="6" t="n"/>
      <c r="BV8" s="6" t="n"/>
      <c r="BW8" s="6" t="n"/>
      <c r="BX8" s="11" t="n"/>
      <c r="BY8" s="2" t="n"/>
      <c r="BZ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37" t="n"/>
      <c r="S9" s="37" t="n"/>
      <c r="T9" s="37" t="n"/>
      <c r="U9" s="36" t="n"/>
      <c r="V9" s="43" t="inlineStr">
        <is>
          <t>(интегрированная с образовательными программами среднего специального образования)</t>
        </is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39" t="n"/>
      <c r="BM9" s="36" t="n"/>
      <c r="BN9" s="40" t="n"/>
      <c r="BO9" s="41" t="n"/>
      <c r="BP9" s="41" t="n"/>
      <c r="BQ9" s="41" t="n"/>
      <c r="BR9" s="41" t="n"/>
      <c r="BS9" s="41" t="n"/>
      <c r="BT9" s="41" t="n"/>
      <c r="BU9" s="41" t="n"/>
      <c r="BV9" s="41" t="n"/>
      <c r="BW9" s="41" t="n"/>
      <c r="BX9" s="41" t="n"/>
      <c r="BY9" s="2" t="n"/>
      <c r="BZ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37" t="n"/>
      <c r="S10" s="37" t="n"/>
      <c r="T10" s="37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36" t="n"/>
      <c r="BH10" s="2" t="n"/>
      <c r="BI10" s="2" t="n"/>
      <c r="BJ10" s="2" t="n"/>
      <c r="BK10" s="2" t="n"/>
      <c r="BL10" s="22" t="inlineStr">
        <is>
          <t>Срок обучения: 4 года</t>
        </is>
      </c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2" t="n"/>
      <c r="BW10" s="22" t="n"/>
      <c r="BX10" s="22" t="n"/>
      <c r="BY10" s="2" t="n"/>
      <c r="BZ10" s="2" t="n"/>
    </row>
    <row r="11">
      <c r="A11" s="2163" t="n"/>
      <c r="B11" s="2163" t="n"/>
      <c r="C11" s="145" t="inlineStr">
        <is>
          <t>Специальность: 2-48 01 01 Химическая технология неорганических веществ, материалов и изделий</t>
        </is>
      </c>
      <c r="D11" s="145" t="n"/>
      <c r="E11" s="145" t="n"/>
      <c r="F11" s="145" t="n"/>
      <c r="G11" s="145" t="n"/>
      <c r="H11" s="145" t="n"/>
      <c r="I11" s="145" t="n"/>
      <c r="J11" s="145" t="n"/>
      <c r="K11" s="145" t="n"/>
      <c r="L11" s="145" t="n"/>
      <c r="M11" s="145" t="n"/>
      <c r="N11" s="145" t="n"/>
      <c r="O11" s="145" t="n"/>
      <c r="P11" s="145" t="n"/>
      <c r="Q11" s="145" t="n"/>
      <c r="R11" s="145" t="n"/>
      <c r="S11" s="145" t="n"/>
      <c r="T11" s="145" t="n"/>
      <c r="U11" s="2" t="n"/>
      <c r="V11" s="145" t="n"/>
      <c r="W11" s="145" t="n"/>
      <c r="X11" s="145" t="n"/>
      <c r="Y11" s="145" t="n"/>
      <c r="Z11" s="145" t="n"/>
      <c r="AA11" s="145" t="n"/>
      <c r="AB11" s="145" t="n"/>
      <c r="AC11" s="145" t="n"/>
      <c r="AD11" s="145" t="n"/>
      <c r="AE11" s="145" t="n"/>
      <c r="AF11" s="145" t="n"/>
      <c r="AG11" s="145" t="n"/>
      <c r="AH11" s="145" t="n"/>
      <c r="AI11" s="145" t="n"/>
      <c r="AJ11" s="145" t="n"/>
      <c r="AK11" s="145" t="n"/>
      <c r="AL11" s="145" t="n"/>
      <c r="AM11" s="145" t="n"/>
      <c r="AN11" s="145" t="n"/>
      <c r="AO11" s="145" t="n"/>
      <c r="AP11" s="145" t="inlineStr">
        <is>
          <t>Специальность: 2-48 01 34 Обогащение полезных ископаемых</t>
        </is>
      </c>
      <c r="AQ11" s="145" t="n"/>
      <c r="AR11" s="145" t="n"/>
      <c r="AS11" s="145" t="n"/>
      <c r="AT11" s="145" t="n"/>
      <c r="AU11" s="145" t="n"/>
      <c r="AV11" s="145" t="n"/>
      <c r="AW11" s="145" t="n"/>
      <c r="AX11" s="145" t="n"/>
      <c r="AY11" s="145" t="n"/>
      <c r="AZ11" s="145" t="n"/>
      <c r="BA11" s="145" t="n"/>
      <c r="BB11" s="145" t="n"/>
      <c r="BC11" s="145" t="n"/>
      <c r="BD11" s="145" t="n"/>
      <c r="BE11" s="145" t="n"/>
      <c r="BF11" s="145" t="n"/>
      <c r="BG11" s="2" t="n"/>
      <c r="BH11" s="2" t="n"/>
      <c r="BI11" s="137" t="n"/>
      <c r="BJ11" s="137" t="n"/>
      <c r="BK11" s="137" t="n"/>
      <c r="BL11" s="137" t="n"/>
      <c r="BM11" s="137" t="n"/>
      <c r="BN11" s="137" t="n"/>
      <c r="BO11" s="508" t="n"/>
      <c r="BP11" s="508" t="n"/>
      <c r="BQ11" s="508" t="n"/>
      <c r="BR11" s="508" t="n"/>
      <c r="BS11" s="2163" t="n"/>
      <c r="BT11" s="2163" t="n"/>
      <c r="BU11" s="2165" t="n"/>
      <c r="BV11" s="2" t="n"/>
      <c r="BW11" s="2" t="n"/>
      <c r="BX11" s="2" t="n"/>
      <c r="BY11" s="2" t="n"/>
      <c r="BZ11" s="2" t="n"/>
    </row>
    <row r="12">
      <c r="A12" s="2163" t="n"/>
      <c r="B12" s="2163" t="n"/>
      <c r="C12" s="145" t="inlineStr">
        <is>
          <t>Квалификация специалиста: техник-технолог</t>
        </is>
      </c>
      <c r="D12" s="145" t="n"/>
      <c r="E12" s="145" t="n"/>
      <c r="F12" s="145" t="n"/>
      <c r="G12" s="145" t="n"/>
      <c r="H12" s="145" t="n"/>
      <c r="I12" s="145" t="n"/>
      <c r="J12" s="145" t="n"/>
      <c r="K12" s="145" t="n"/>
      <c r="L12" s="145" t="n"/>
      <c r="M12" s="145" t="n"/>
      <c r="N12" s="145" t="n"/>
      <c r="O12" s="145" t="n"/>
      <c r="P12" s="145" t="n"/>
      <c r="Q12" s="145" t="n"/>
      <c r="R12" s="145" t="n"/>
      <c r="S12" s="145" t="n"/>
      <c r="T12" s="145" t="n"/>
      <c r="U12" s="145" t="n"/>
      <c r="V12" s="2164" t="n"/>
      <c r="W12" s="145" t="n"/>
      <c r="X12" s="142" t="n"/>
      <c r="Y12" s="145" t="n"/>
      <c r="Z12" s="2" t="n"/>
      <c r="AA12" s="145" t="n"/>
      <c r="AB12" s="145" t="n"/>
      <c r="AC12" s="145" t="n"/>
      <c r="AD12" s="145" t="n"/>
      <c r="AE12" s="145" t="n"/>
      <c r="AF12" s="145" t="n"/>
      <c r="AG12" s="145" t="n"/>
      <c r="AH12" s="145" t="n"/>
      <c r="AI12" s="145" t="n"/>
      <c r="AJ12" s="145" t="n"/>
      <c r="AK12" s="145" t="n"/>
      <c r="AL12" s="145" t="n"/>
      <c r="AM12" s="145" t="n"/>
      <c r="AN12" s="145" t="n"/>
      <c r="AO12" s="145" t="n"/>
      <c r="AP12" s="145" t="inlineStr">
        <is>
          <t>Квалификация специалиста: техник-технолог</t>
        </is>
      </c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45" t="n"/>
      <c r="BB12" s="145" t="n"/>
      <c r="BC12" s="145" t="n"/>
      <c r="BD12" s="145" t="n"/>
      <c r="BE12" s="145" t="n"/>
      <c r="BF12" s="145" t="n"/>
      <c r="BG12" s="2" t="n"/>
      <c r="BH12" s="2" t="n"/>
      <c r="BI12" s="35" t="n"/>
      <c r="BJ12" s="35" t="n"/>
      <c r="BK12" s="35" t="n"/>
      <c r="BL12" s="35" t="n"/>
      <c r="BM12" s="35" t="n"/>
      <c r="BN12" s="35" t="n"/>
      <c r="BO12" s="35" t="n"/>
      <c r="BP12" s="508" t="n"/>
      <c r="BQ12" s="508" t="n"/>
      <c r="BR12" s="508" t="n"/>
      <c r="BS12" s="2163" t="n"/>
      <c r="BT12" s="2163" t="n"/>
      <c r="BU12" s="2165" t="n"/>
      <c r="BV12" s="2" t="n"/>
      <c r="BW12" s="2" t="n"/>
      <c r="BX12" s="2" t="n"/>
      <c r="BY12" s="2" t="n"/>
      <c r="BZ12" s="2" t="n"/>
    </row>
    <row r="13">
      <c r="A13" s="2163" t="n"/>
      <c r="B13" s="2163" t="n"/>
      <c r="C13" s="145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145" t="n"/>
      <c r="S13" s="145" t="n"/>
      <c r="T13" s="145" t="n"/>
      <c r="U13" s="2" t="n"/>
      <c r="V13" s="145" t="n"/>
      <c r="W13" s="145" t="n"/>
      <c r="X13" s="145" t="n"/>
      <c r="Y13" s="145" t="n"/>
      <c r="Z13" s="145" t="n"/>
      <c r="AA13" s="145" t="n"/>
      <c r="AB13" s="145" t="n"/>
      <c r="AC13" s="145" t="n"/>
      <c r="AD13" s="145" t="n"/>
      <c r="AE13" s="145" t="n"/>
      <c r="AF13" s="145" t="n"/>
      <c r="AG13" s="145" t="n"/>
      <c r="AH13" s="145" t="n"/>
      <c r="AI13" s="145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145" t="n"/>
      <c r="BE13" s="145" t="n"/>
      <c r="BF13" s="145" t="n"/>
      <c r="BG13" s="2" t="n"/>
      <c r="BH13" s="2" t="n"/>
      <c r="BI13" s="137" t="n"/>
      <c r="BJ13" s="137" t="n"/>
      <c r="BK13" s="137" t="n"/>
      <c r="BL13" s="137" t="n"/>
      <c r="BM13" s="137" t="n"/>
      <c r="BN13" s="137" t="n"/>
      <c r="BO13" s="137" t="n"/>
      <c r="BP13" s="508" t="n"/>
      <c r="BQ13" s="508" t="n"/>
      <c r="BR13" s="508" t="n"/>
      <c r="BS13" s="2163" t="n"/>
      <c r="BT13" s="2163" t="n"/>
      <c r="BU13" s="2165" t="n"/>
      <c r="BV13" s="2" t="n"/>
      <c r="BW13" s="2" t="n"/>
      <c r="BX13" s="2" t="n"/>
      <c r="BY13" s="2" t="n"/>
      <c r="BZ13" s="2" t="n"/>
    </row>
    <row r="14">
      <c r="A14" s="2163" t="n"/>
      <c r="B14" s="2163" t="n"/>
      <c r="C14" s="145" t="inlineStr">
        <is>
          <t>Специальность: 2-48 01 31 Технология силикатных и тугоплавких неметаллических материалов и изделий</t>
        </is>
      </c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145" t="n"/>
      <c r="S14" s="145" t="n"/>
      <c r="T14" s="145" t="n"/>
      <c r="U14" s="145" t="n"/>
      <c r="V14" s="2164" t="n"/>
      <c r="W14" s="145" t="n"/>
      <c r="X14" s="142" t="n"/>
      <c r="Y14" s="145" t="n"/>
      <c r="Z14" s="2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n"/>
      <c r="AN14" s="145" t="n"/>
      <c r="AO14" s="145" t="n"/>
      <c r="AP14" s="145" t="inlineStr">
        <is>
          <t>Специальность: 2-57 01 01 Охрана окружающей среды и рациональное использование природных ресурсов</t>
        </is>
      </c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145" t="n"/>
      <c r="BE14" s="145" t="n"/>
      <c r="BF14" s="145" t="n"/>
      <c r="BG14" s="2" t="n"/>
      <c r="BH14" s="2" t="n"/>
      <c r="BI14" s="137" t="n"/>
      <c r="BJ14" s="137" t="n"/>
      <c r="BK14" s="137" t="n"/>
      <c r="BL14" s="137" t="n"/>
      <c r="BM14" s="137" t="n"/>
      <c r="BN14" s="137" t="n"/>
      <c r="BO14" s="137" t="n"/>
      <c r="BP14" s="508" t="n"/>
      <c r="BQ14" s="508" t="n"/>
      <c r="BR14" s="508" t="n"/>
      <c r="BS14" s="2163" t="n"/>
      <c r="BT14" s="2163" t="n"/>
      <c r="BU14" s="2165" t="n"/>
      <c r="BV14" s="2" t="n"/>
      <c r="BW14" s="2" t="n"/>
      <c r="BX14" s="2" t="n"/>
      <c r="BY14" s="2" t="n"/>
      <c r="BZ14" s="2" t="n"/>
    </row>
    <row r="15">
      <c r="A15" s="2163" t="n"/>
      <c r="B15" s="2163" t="n"/>
      <c r="C15" s="145" t="inlineStr">
        <is>
          <t>Квалификация специалиста: техник-технолог</t>
        </is>
      </c>
      <c r="D15" s="145" t="n"/>
      <c r="E15" s="145" t="n"/>
      <c r="F15" s="145" t="n"/>
      <c r="G15" s="145" t="n"/>
      <c r="H15" s="145" t="n"/>
      <c r="I15" s="145" t="n"/>
      <c r="J15" s="145" t="n"/>
      <c r="K15" s="145" t="n"/>
      <c r="L15" s="145" t="n"/>
      <c r="M15" s="145" t="n"/>
      <c r="N15" s="145" t="n"/>
      <c r="O15" s="145" t="n"/>
      <c r="P15" s="145" t="n"/>
      <c r="Q15" s="145" t="n"/>
      <c r="R15" s="145" t="n"/>
      <c r="S15" s="145" t="n"/>
      <c r="T15" s="145" t="n"/>
      <c r="U15" s="2" t="n"/>
      <c r="V15" s="145" t="n"/>
      <c r="W15" s="145" t="n"/>
      <c r="X15" s="145" t="n"/>
      <c r="Y15" s="145" t="n"/>
      <c r="Z15" s="145" t="n"/>
      <c r="AA15" s="145" t="n"/>
      <c r="AB15" s="145" t="n"/>
      <c r="AC15" s="145" t="n"/>
      <c r="AD15" s="145" t="n"/>
      <c r="AE15" s="145" t="n"/>
      <c r="AF15" s="145" t="n"/>
      <c r="AG15" s="145" t="n"/>
      <c r="AH15" s="145" t="n"/>
      <c r="AI15" s="145" t="n"/>
      <c r="AJ15" s="145" t="n"/>
      <c r="AK15" s="145" t="n"/>
      <c r="AL15" s="145" t="n"/>
      <c r="AM15" s="145" t="n"/>
      <c r="AN15" s="145" t="n"/>
      <c r="AO15" s="145" t="n"/>
      <c r="AP15" s="145" t="inlineStr">
        <is>
          <t>Квалификация специалиста: техник-химик</t>
        </is>
      </c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145" t="n"/>
      <c r="BE15" s="145" t="n"/>
      <c r="BF15" s="145" t="n"/>
      <c r="BG15" s="2" t="n"/>
      <c r="BH15" s="2" t="n"/>
      <c r="BI15" s="145" t="n"/>
      <c r="BJ15" s="145" t="n"/>
      <c r="BK15" s="145" t="n"/>
      <c r="BL15" s="145" t="n"/>
      <c r="BM15" s="145" t="n"/>
      <c r="BN15" s="145" t="n"/>
      <c r="BO15" s="145" t="n"/>
      <c r="BP15" s="145" t="n"/>
      <c r="BQ15" s="2163" t="n"/>
      <c r="BR15" s="2163" t="n"/>
      <c r="BS15" s="2163" t="n"/>
      <c r="BT15" s="2163" t="n"/>
      <c r="BU15" s="2165" t="n"/>
      <c r="BV15" s="2" t="n"/>
      <c r="BW15" s="2" t="n"/>
      <c r="BX15" s="2" t="n"/>
      <c r="BY15" s="2" t="n"/>
      <c r="BZ15" s="2" t="n"/>
    </row>
    <row r="16">
      <c r="A16" s="36" t="n"/>
      <c r="B16" s="35" t="n"/>
      <c r="C16" s="2" t="n"/>
      <c r="D16" s="35" t="n"/>
      <c r="E16" s="35" t="n"/>
      <c r="F16" s="35" t="n"/>
      <c r="G16" s="35" t="n"/>
      <c r="H16" s="35" t="n"/>
      <c r="I16" s="35" t="n"/>
      <c r="J16" s="35" t="n"/>
      <c r="K16" s="35" t="n"/>
      <c r="L16" s="35" t="n"/>
      <c r="M16" s="35" t="n"/>
      <c r="N16" s="36" t="n"/>
      <c r="O16" s="36" t="n"/>
      <c r="P16" s="37" t="n"/>
      <c r="Q16" s="37" t="n"/>
      <c r="R16" s="37" t="n"/>
      <c r="S16" s="37" t="n"/>
      <c r="T16" s="37" t="n"/>
      <c r="U16" s="43" t="n"/>
      <c r="V16" s="688" t="n"/>
      <c r="W16" s="688" t="n"/>
      <c r="X16" s="688" t="n"/>
      <c r="Y16" s="688" t="n"/>
      <c r="Z16" s="688" t="n"/>
      <c r="AA16" s="688" t="n"/>
      <c r="AB16" s="688" t="n"/>
      <c r="AC16" s="688" t="n"/>
      <c r="AD16" s="688" t="n"/>
      <c r="AE16" s="688" t="n"/>
      <c r="AF16" s="688" t="n"/>
      <c r="AG16" s="688" t="n"/>
      <c r="AH16" s="688" t="n"/>
      <c r="AI16" s="688" t="n"/>
      <c r="AJ16" s="688" t="n"/>
      <c r="AK16" s="688" t="n"/>
      <c r="AL16" s="688" t="n"/>
      <c r="AM16" s="688" t="n"/>
      <c r="AN16" s="688" t="n"/>
      <c r="AO16" s="688" t="n"/>
      <c r="AP16" s="688" t="n"/>
      <c r="AQ16" s="688" t="n"/>
      <c r="AR16" s="688" t="n"/>
      <c r="AS16" s="688" t="n"/>
      <c r="AT16" s="688" t="n"/>
      <c r="AU16" s="688" t="n"/>
      <c r="AV16" s="688" t="n"/>
      <c r="AW16" s="688" t="n"/>
      <c r="AX16" s="688" t="n"/>
      <c r="AY16" s="688" t="n"/>
      <c r="AZ16" s="688" t="n"/>
      <c r="BA16" s="688" t="n"/>
      <c r="BB16" s="688" t="n"/>
      <c r="BC16" s="688" t="n"/>
      <c r="BD16" s="688" t="n"/>
      <c r="BE16" s="688" t="n"/>
      <c r="BF16" s="688" t="n"/>
      <c r="BG16" s="36" t="n"/>
      <c r="BH16" s="2" t="n"/>
      <c r="BI16" s="2" t="n"/>
      <c r="BJ16" s="22" t="n"/>
      <c r="BK16" s="36" t="n"/>
      <c r="BL16" s="40" t="n"/>
      <c r="BM16" s="41" t="n"/>
      <c r="BN16" s="41" t="n"/>
      <c r="BO16" s="41" t="n"/>
      <c r="BP16" s="41" t="n"/>
      <c r="BQ16" s="41" t="n"/>
      <c r="BR16" s="41" t="n"/>
      <c r="BS16" s="41" t="n"/>
      <c r="BT16" s="41" t="n"/>
      <c r="BU16" s="41" t="n"/>
      <c r="BV16" s="41" t="n"/>
      <c r="BW16" s="2" t="n"/>
      <c r="BX16" s="2" t="n"/>
      <c r="BY16" s="2" t="n"/>
      <c r="BZ16" s="2" t="n"/>
    </row>
    <row r="17">
      <c r="A17" s="2" t="n"/>
      <c r="B17" s="696" t="inlineStr">
        <is>
          <t>I. График образовательного процесса</t>
        </is>
      </c>
      <c r="C17" s="47" t="n"/>
      <c r="D17" s="47" t="n"/>
      <c r="E17" s="47" t="n"/>
      <c r="F17" s="47" t="n"/>
      <c r="G17" s="47" t="n"/>
      <c r="H17" s="47" t="n"/>
      <c r="I17" s="47" t="n"/>
      <c r="J17" s="47" t="n"/>
      <c r="K17" s="47" t="n"/>
      <c r="L17" s="47" t="n"/>
      <c r="M17" s="47" t="n"/>
      <c r="N17" s="47" t="n"/>
      <c r="O17" s="47" t="n"/>
      <c r="P17" s="47" t="n"/>
      <c r="Q17" s="47" t="n"/>
      <c r="R17" s="47" t="n"/>
      <c r="S17" s="47" t="n"/>
      <c r="T17" s="47" t="n"/>
      <c r="U17" s="47" t="n"/>
      <c r="V17" s="35" t="n"/>
      <c r="W17" s="35" t="n"/>
      <c r="X17" s="35" t="n"/>
      <c r="Y17" s="35" t="n"/>
      <c r="Z17" s="35" t="n"/>
      <c r="AA17" s="35" t="n"/>
      <c r="AB17" s="35" t="n"/>
      <c r="AC17" s="35" t="n"/>
      <c r="AD17" s="35" t="n"/>
      <c r="AE17" s="35" t="n"/>
      <c r="AF17" s="35" t="n"/>
      <c r="AG17" s="35" t="n"/>
      <c r="AH17" s="35" t="n"/>
      <c r="AI17" s="35" t="n"/>
      <c r="AJ17" s="35" t="n"/>
      <c r="AK17" s="35" t="n"/>
      <c r="AL17" s="35" t="n"/>
      <c r="AM17" s="35" t="n"/>
      <c r="AN17" s="35" t="n"/>
      <c r="AO17" s="35" t="n"/>
      <c r="AP17" s="35" t="n"/>
      <c r="AQ17" s="35" t="n"/>
      <c r="AR17" s="35" t="n"/>
      <c r="AS17" s="35" t="n"/>
      <c r="AT17" s="35" t="n"/>
      <c r="AU17" s="35" t="n"/>
      <c r="AV17" s="35" t="n"/>
      <c r="AW17" s="35" t="n"/>
      <c r="AX17" s="35" t="n"/>
      <c r="AY17" s="35" t="n"/>
      <c r="AZ17" s="35" t="n"/>
      <c r="BA17" s="35" t="n"/>
      <c r="BB17" s="2" t="n"/>
      <c r="BC17" s="696" t="inlineStr">
        <is>
          <t>II. Сводные данные по бюджету времени (в неделях)</t>
        </is>
      </c>
      <c r="BD17" s="2" t="n"/>
      <c r="BE17" s="2" t="n"/>
      <c r="BF17" s="2" t="n"/>
      <c r="BG17" s="2" t="n"/>
      <c r="BH17" s="49" t="n"/>
      <c r="BI17" s="49" t="n"/>
      <c r="BJ17" s="49" t="n"/>
      <c r="BK17" s="49" t="n"/>
      <c r="BL17" s="49" t="n"/>
      <c r="BM17" s="49" t="n"/>
      <c r="BN17" s="11" t="n"/>
      <c r="BO17" s="11" t="n"/>
      <c r="BP17" s="11" t="n"/>
      <c r="BQ17" s="11" t="n"/>
      <c r="BR17" s="47" t="n"/>
      <c r="BS17" s="697" t="n"/>
      <c r="BT17" s="53" t="n"/>
      <c r="BU17" s="2" t="n"/>
      <c r="BV17" s="2" t="n"/>
      <c r="BW17" s="2" t="n"/>
      <c r="BX17" s="2" t="n"/>
      <c r="BY17" s="2" t="n"/>
      <c r="BZ17" s="2" t="n"/>
    </row>
    <row r="18">
      <c r="A18" s="2" t="n"/>
      <c r="B18" s="2808" t="inlineStr">
        <is>
          <t>КУРСЫ</t>
        </is>
      </c>
      <c r="C18" s="2809" t="inlineStr">
        <is>
          <t>СЕНТЯБРЬ</t>
        </is>
      </c>
      <c r="D18" s="700" t="n"/>
      <c r="E18" s="700" t="n"/>
      <c r="F18" s="701" t="n"/>
      <c r="G18" s="699" t="n"/>
      <c r="H18" s="699" t="inlineStr">
        <is>
          <t>ОКТЯБРЬ</t>
        </is>
      </c>
      <c r="I18" s="700" t="n"/>
      <c r="J18" s="701" t="n"/>
      <c r="K18" s="699" t="n"/>
      <c r="L18" s="699" t="inlineStr">
        <is>
          <t>НОЯБРЬ</t>
        </is>
      </c>
      <c r="M18" s="700" t="n"/>
      <c r="N18" s="700" t="n"/>
      <c r="O18" s="701" t="n"/>
      <c r="P18" s="699" t="inlineStr">
        <is>
          <t>ДЕКАБРЬ</t>
        </is>
      </c>
      <c r="Q18" s="700" t="n"/>
      <c r="R18" s="700" t="n"/>
      <c r="S18" s="700" t="n"/>
      <c r="T18" s="700" t="n"/>
      <c r="U18" s="700" t="n"/>
      <c r="V18" s="700" t="n"/>
      <c r="W18" s="701" t="n"/>
      <c r="X18" s="699" t="n"/>
      <c r="Y18" s="699" t="inlineStr">
        <is>
          <t>ЯНВАРЬ</t>
        </is>
      </c>
      <c r="Z18" s="700" t="n"/>
      <c r="AA18" s="701" t="n"/>
      <c r="AB18" s="699" t="n"/>
      <c r="AC18" s="699" t="inlineStr">
        <is>
          <t>ФЕВРАЛЬ</t>
        </is>
      </c>
      <c r="AD18" s="700" t="n"/>
      <c r="AE18" s="701" t="n"/>
      <c r="AF18" s="699" t="n"/>
      <c r="AG18" s="699" t="inlineStr">
        <is>
          <t>МАРТ</t>
        </is>
      </c>
      <c r="AH18" s="700" t="n"/>
      <c r="AI18" s="700" t="n"/>
      <c r="AJ18" s="701" t="n"/>
      <c r="AK18" s="699" t="n"/>
      <c r="AL18" s="699" t="inlineStr">
        <is>
          <t>АПРЕЛЬ</t>
        </is>
      </c>
      <c r="AM18" s="700" t="n"/>
      <c r="AN18" s="701" t="n"/>
      <c r="AO18" s="699" t="n"/>
      <c r="AP18" s="699" t="inlineStr">
        <is>
          <t>МАЙ</t>
        </is>
      </c>
      <c r="AQ18" s="700" t="n"/>
      <c r="AR18" s="700" t="n"/>
      <c r="AS18" s="701" t="n"/>
      <c r="AT18" s="699" t="inlineStr">
        <is>
          <t>ИЮНЬ</t>
        </is>
      </c>
      <c r="AU18" s="700" t="n"/>
      <c r="AV18" s="700" t="n"/>
      <c r="AW18" s="701" t="n"/>
      <c r="AX18" s="699" t="n"/>
      <c r="AY18" s="699" t="inlineStr">
        <is>
          <t>ИЮЛЬ</t>
        </is>
      </c>
      <c r="AZ18" s="700" t="n"/>
      <c r="BA18" s="701" t="n"/>
      <c r="BB18" s="699" t="n"/>
      <c r="BC18" s="699" t="inlineStr">
        <is>
          <t>АВГУСТ</t>
        </is>
      </c>
      <c r="BD18" s="700" t="n"/>
      <c r="BE18" s="700" t="n"/>
      <c r="BF18" s="701" t="n"/>
      <c r="BG18" s="2810" t="inlineStr">
        <is>
          <t>Лабораторно-экзаменационная (установочная) сессия</t>
        </is>
      </c>
      <c r="BH18" s="1831" t="n"/>
      <c r="BI18" s="703" t="n"/>
      <c r="BJ18" s="2811" t="inlineStr">
        <is>
          <t>Учебные практики</t>
        </is>
      </c>
      <c r="BK18" s="703" t="n"/>
      <c r="BL18" s="2811" t="inlineStr">
        <is>
          <t>Производственные  практики</t>
        </is>
      </c>
      <c r="BM18" s="703" t="n"/>
      <c r="BN18" s="2811" t="inlineStr">
        <is>
          <t>Дипломное проектирование</t>
        </is>
      </c>
      <c r="BO18" s="703" t="n"/>
      <c r="BP18" s="2811" t="inlineStr">
        <is>
          <t>Итоговая аттестация</t>
        </is>
      </c>
      <c r="BQ18" s="703" t="n"/>
      <c r="BR18" s="2812" t="inlineStr">
        <is>
          <t>ВСЕГО</t>
        </is>
      </c>
      <c r="BS18" s="2813" t="n"/>
      <c r="BT18" s="53" t="n"/>
      <c r="BU18" s="2" t="n"/>
      <c r="BV18" s="2" t="n"/>
      <c r="BW18" s="2" t="n"/>
      <c r="BX18" s="2" t="n"/>
      <c r="BY18" s="2" t="n"/>
      <c r="BZ18" s="2" t="n"/>
    </row>
    <row r="19">
      <c r="A19" s="2" t="n"/>
      <c r="B19" s="2814" t="n"/>
      <c r="C19" s="66" t="n">
        <v>1</v>
      </c>
      <c r="D19" s="67" t="n">
        <v>8</v>
      </c>
      <c r="E19" s="67" t="n">
        <v>15</v>
      </c>
      <c r="F19" s="67" t="n">
        <v>22</v>
      </c>
      <c r="G19" s="67" t="n">
        <v>29</v>
      </c>
      <c r="H19" s="67" t="n">
        <v>6</v>
      </c>
      <c r="I19" s="67" t="n">
        <v>13</v>
      </c>
      <c r="J19" s="67" t="n">
        <v>20</v>
      </c>
      <c r="K19" s="67" t="n">
        <v>27</v>
      </c>
      <c r="L19" s="67" t="n">
        <v>3</v>
      </c>
      <c r="M19" s="67" t="n">
        <v>10</v>
      </c>
      <c r="N19" s="67" t="n">
        <v>17</v>
      </c>
      <c r="O19" s="67" t="n">
        <v>24</v>
      </c>
      <c r="P19" s="67" t="n">
        <v>1</v>
      </c>
      <c r="Q19" s="67" t="n"/>
      <c r="R19" s="67" t="n"/>
      <c r="S19" s="67" t="n"/>
      <c r="T19" s="67" t="n"/>
      <c r="U19" s="67" t="n">
        <v>8</v>
      </c>
      <c r="V19" s="67" t="n">
        <v>15</v>
      </c>
      <c r="W19" s="67" t="n">
        <v>22</v>
      </c>
      <c r="X19" s="67" t="n">
        <v>29</v>
      </c>
      <c r="Y19" s="67" t="n">
        <v>5</v>
      </c>
      <c r="Z19" s="67" t="n">
        <v>12</v>
      </c>
      <c r="AA19" s="67" t="n">
        <v>19</v>
      </c>
      <c r="AB19" s="67" t="n">
        <v>26</v>
      </c>
      <c r="AC19" s="67" t="n">
        <v>2</v>
      </c>
      <c r="AD19" s="67" t="n">
        <v>9</v>
      </c>
      <c r="AE19" s="67" t="n">
        <v>16</v>
      </c>
      <c r="AF19" s="67" t="n">
        <v>23</v>
      </c>
      <c r="AG19" s="67" t="n">
        <v>2</v>
      </c>
      <c r="AH19" s="67" t="n">
        <v>9</v>
      </c>
      <c r="AI19" s="67" t="n">
        <v>16</v>
      </c>
      <c r="AJ19" s="67" t="n">
        <v>23</v>
      </c>
      <c r="AK19" s="67" t="n">
        <v>30</v>
      </c>
      <c r="AL19" s="67" t="n">
        <v>6</v>
      </c>
      <c r="AM19" s="67" t="n">
        <v>13</v>
      </c>
      <c r="AN19" s="67" t="n">
        <v>20</v>
      </c>
      <c r="AO19" s="67" t="n">
        <v>27</v>
      </c>
      <c r="AP19" s="67" t="n">
        <v>4</v>
      </c>
      <c r="AQ19" s="67" t="n">
        <v>11</v>
      </c>
      <c r="AR19" s="67" t="n">
        <v>18</v>
      </c>
      <c r="AS19" s="67" t="n">
        <v>25</v>
      </c>
      <c r="AT19" s="67" t="n">
        <v>1</v>
      </c>
      <c r="AU19" s="67" t="n">
        <v>8</v>
      </c>
      <c r="AV19" s="67" t="n">
        <v>15</v>
      </c>
      <c r="AW19" s="67" t="n">
        <v>22</v>
      </c>
      <c r="AX19" s="67" t="n">
        <v>29</v>
      </c>
      <c r="AY19" s="67" t="n">
        <v>6</v>
      </c>
      <c r="AZ19" s="67" t="n">
        <v>13</v>
      </c>
      <c r="BA19" s="67" t="n">
        <v>20</v>
      </c>
      <c r="BB19" s="67" t="n">
        <v>27</v>
      </c>
      <c r="BC19" s="67" t="n">
        <v>3</v>
      </c>
      <c r="BD19" s="67" t="n">
        <v>10</v>
      </c>
      <c r="BE19" s="67" t="n">
        <v>17</v>
      </c>
      <c r="BF19" s="68" t="n">
        <v>24</v>
      </c>
      <c r="BG19" s="69" t="n"/>
      <c r="BH19" s="2" t="n"/>
      <c r="BI19" s="70" t="n"/>
      <c r="BJ19" s="71" t="n"/>
      <c r="BK19" s="70" t="n"/>
      <c r="BL19" s="71" t="n"/>
      <c r="BM19" s="70" t="n"/>
      <c r="BN19" s="71" t="n"/>
      <c r="BO19" s="70" t="n"/>
      <c r="BP19" s="71" t="n"/>
      <c r="BQ19" s="70" t="n"/>
      <c r="BR19" s="71" t="n"/>
      <c r="BS19" s="1673" t="n"/>
      <c r="BT19" s="53" t="n"/>
      <c r="BU19" s="2" t="n"/>
      <c r="BV19" s="2" t="n"/>
      <c r="BW19" s="2" t="n"/>
      <c r="BX19" s="2" t="n"/>
      <c r="BY19" s="2" t="n"/>
      <c r="BZ19" s="2" t="n"/>
    </row>
    <row r="20">
      <c r="A20" s="2" t="n"/>
      <c r="B20" s="2814" t="n"/>
      <c r="C20" s="66" t="n">
        <v>7</v>
      </c>
      <c r="D20" s="67" t="n">
        <v>14</v>
      </c>
      <c r="E20" s="67" t="n">
        <v>21</v>
      </c>
      <c r="F20" s="67" t="n">
        <v>28</v>
      </c>
      <c r="G20" s="67" t="n">
        <v>5</v>
      </c>
      <c r="H20" s="67" t="n">
        <v>12</v>
      </c>
      <c r="I20" s="67" t="n">
        <v>19</v>
      </c>
      <c r="J20" s="67" t="n">
        <v>26</v>
      </c>
      <c r="K20" s="67" t="n">
        <v>2</v>
      </c>
      <c r="L20" s="67" t="n">
        <v>9</v>
      </c>
      <c r="M20" s="67" t="n">
        <v>16</v>
      </c>
      <c r="N20" s="67" t="n">
        <v>23</v>
      </c>
      <c r="O20" s="67" t="n">
        <v>30</v>
      </c>
      <c r="P20" s="67" t="n">
        <v>7</v>
      </c>
      <c r="Q20" s="67" t="n"/>
      <c r="R20" s="67" t="n"/>
      <c r="S20" s="67" t="n"/>
      <c r="T20" s="67" t="n"/>
      <c r="U20" s="67" t="n">
        <v>14</v>
      </c>
      <c r="V20" s="67" t="n">
        <v>21</v>
      </c>
      <c r="W20" s="67" t="n">
        <v>28</v>
      </c>
      <c r="X20" s="67" t="n">
        <v>4</v>
      </c>
      <c r="Y20" s="67" t="n">
        <v>11</v>
      </c>
      <c r="Z20" s="67" t="n">
        <v>18</v>
      </c>
      <c r="AA20" s="67" t="n">
        <v>25</v>
      </c>
      <c r="AB20" s="67" t="n">
        <v>1</v>
      </c>
      <c r="AC20" s="67" t="n">
        <v>8</v>
      </c>
      <c r="AD20" s="67" t="n">
        <v>15</v>
      </c>
      <c r="AE20" s="67" t="n">
        <v>22</v>
      </c>
      <c r="AF20" s="67" t="n">
        <v>1</v>
      </c>
      <c r="AG20" s="67" t="n">
        <v>8</v>
      </c>
      <c r="AH20" s="67" t="n">
        <v>15</v>
      </c>
      <c r="AI20" s="67" t="n">
        <v>22</v>
      </c>
      <c r="AJ20" s="67" t="n">
        <v>29</v>
      </c>
      <c r="AK20" s="67" t="n">
        <v>5</v>
      </c>
      <c r="AL20" s="67" t="n">
        <v>12</v>
      </c>
      <c r="AM20" s="67" t="n">
        <v>19</v>
      </c>
      <c r="AN20" s="67" t="n">
        <v>26</v>
      </c>
      <c r="AO20" s="67" t="n">
        <v>3</v>
      </c>
      <c r="AP20" s="67" t="n">
        <v>10</v>
      </c>
      <c r="AQ20" s="67" t="n">
        <v>17</v>
      </c>
      <c r="AR20" s="67" t="n">
        <v>24</v>
      </c>
      <c r="AS20" s="67" t="n">
        <v>31</v>
      </c>
      <c r="AT20" s="67" t="n">
        <v>7</v>
      </c>
      <c r="AU20" s="67" t="n">
        <v>14</v>
      </c>
      <c r="AV20" s="67" t="n">
        <v>21</v>
      </c>
      <c r="AW20" s="67" t="n">
        <v>28</v>
      </c>
      <c r="AX20" s="67" t="n">
        <v>5</v>
      </c>
      <c r="AY20" s="67" t="n">
        <v>12</v>
      </c>
      <c r="AZ20" s="67" t="n">
        <v>19</v>
      </c>
      <c r="BA20" s="67" t="n">
        <v>26</v>
      </c>
      <c r="BB20" s="67" t="n">
        <v>2</v>
      </c>
      <c r="BC20" s="67" t="n">
        <v>9</v>
      </c>
      <c r="BD20" s="67" t="n">
        <v>16</v>
      </c>
      <c r="BE20" s="67" t="n">
        <v>23</v>
      </c>
      <c r="BF20" s="68" t="n">
        <v>31</v>
      </c>
      <c r="BG20" s="69" t="n"/>
      <c r="BH20" s="2" t="n"/>
      <c r="BI20" s="70" t="n"/>
      <c r="BJ20" s="71" t="n"/>
      <c r="BK20" s="70" t="n"/>
      <c r="BL20" s="71" t="n"/>
      <c r="BM20" s="70" t="n"/>
      <c r="BN20" s="71" t="n"/>
      <c r="BO20" s="70" t="n"/>
      <c r="BP20" s="71" t="n"/>
      <c r="BQ20" s="70" t="n"/>
      <c r="BR20" s="71" t="n"/>
      <c r="BS20" s="1673" t="n"/>
      <c r="BT20" s="53" t="n"/>
      <c r="BU20" s="2" t="n"/>
      <c r="BV20" s="2" t="n"/>
      <c r="BW20" s="2" t="n"/>
      <c r="BX20" s="2" t="n"/>
      <c r="BY20" s="2" t="n"/>
      <c r="BZ20" s="2" t="n"/>
    </row>
    <row r="21">
      <c r="A21" s="2" t="n"/>
      <c r="B21" s="2815" t="n"/>
      <c r="C21" s="1486" t="n">
        <v>1</v>
      </c>
      <c r="D21" s="1487">
        <f>C21+1</f>
        <v/>
      </c>
      <c r="E21" s="1487">
        <f>D21+1</f>
        <v/>
      </c>
      <c r="F21" s="1487">
        <f>E21+1</f>
        <v/>
      </c>
      <c r="G21" s="1487">
        <f>F21+1</f>
        <v/>
      </c>
      <c r="H21" s="1487">
        <f>G21+1</f>
        <v/>
      </c>
      <c r="I21" s="1487">
        <f>H21+1</f>
        <v/>
      </c>
      <c r="J21" s="1487">
        <f>I21+1</f>
        <v/>
      </c>
      <c r="K21" s="1487">
        <f>J21+1</f>
        <v/>
      </c>
      <c r="L21" s="1487">
        <f>K21+1</f>
        <v/>
      </c>
      <c r="M21" s="1487">
        <f>L21+1</f>
        <v/>
      </c>
      <c r="N21" s="1487">
        <f>M21+1</f>
        <v/>
      </c>
      <c r="O21" s="1487">
        <f>N21+1</f>
        <v/>
      </c>
      <c r="P21" s="1487">
        <f>O21+1</f>
        <v/>
      </c>
      <c r="Q21" s="1487" t="n"/>
      <c r="R21" s="1487" t="n"/>
      <c r="S21" s="1487" t="n"/>
      <c r="T21" s="1487" t="n"/>
      <c r="U21" s="1487">
        <f>P21+1</f>
        <v/>
      </c>
      <c r="V21" s="1487">
        <f>U21+1</f>
        <v/>
      </c>
      <c r="W21" s="1487">
        <f>V21+1</f>
        <v/>
      </c>
      <c r="X21" s="1487">
        <f>W21+1</f>
        <v/>
      </c>
      <c r="Y21" s="1487">
        <f>X21+1</f>
        <v/>
      </c>
      <c r="Z21" s="1487">
        <f>Y21+1</f>
        <v/>
      </c>
      <c r="AA21" s="1487">
        <f>Z21+1</f>
        <v/>
      </c>
      <c r="AB21" s="1487">
        <f>AA21+1</f>
        <v/>
      </c>
      <c r="AC21" s="1487">
        <f>AB21+1</f>
        <v/>
      </c>
      <c r="AD21" s="1487">
        <f>AC21+1</f>
        <v/>
      </c>
      <c r="AE21" s="1487">
        <f>AD21+1</f>
        <v/>
      </c>
      <c r="AF21" s="1487">
        <f>AE21+1</f>
        <v/>
      </c>
      <c r="AG21" s="1487">
        <f>AF21+1</f>
        <v/>
      </c>
      <c r="AH21" s="1487">
        <f>AG21+1</f>
        <v/>
      </c>
      <c r="AI21" s="1487">
        <f>AH21+1</f>
        <v/>
      </c>
      <c r="AJ21" s="1487">
        <f>AI21+1</f>
        <v/>
      </c>
      <c r="AK21" s="1487">
        <f>AJ21+1</f>
        <v/>
      </c>
      <c r="AL21" s="1487">
        <f>AK21+1</f>
        <v/>
      </c>
      <c r="AM21" s="1487">
        <f>AL21+1</f>
        <v/>
      </c>
      <c r="AN21" s="1487">
        <f>AM21+1</f>
        <v/>
      </c>
      <c r="AO21" s="1487">
        <f>AN21+1</f>
        <v/>
      </c>
      <c r="AP21" s="1487">
        <f>AO21+1</f>
        <v/>
      </c>
      <c r="AQ21" s="1487">
        <f>AP21+1</f>
        <v/>
      </c>
      <c r="AR21" s="1487">
        <f>AQ21+1</f>
        <v/>
      </c>
      <c r="AS21" s="1487">
        <f>AR21+1</f>
        <v/>
      </c>
      <c r="AT21" s="1487">
        <f>AS21+1</f>
        <v/>
      </c>
      <c r="AU21" s="1487">
        <f>AT21+1</f>
        <v/>
      </c>
      <c r="AV21" s="1487">
        <f>AU21+1</f>
        <v/>
      </c>
      <c r="AW21" s="1487">
        <f>AV21+1</f>
        <v/>
      </c>
      <c r="AX21" s="1487">
        <f>AW21+1</f>
        <v/>
      </c>
      <c r="AY21" s="1487">
        <f>AX21+1</f>
        <v/>
      </c>
      <c r="AZ21" s="1487">
        <f>AY21+1</f>
        <v/>
      </c>
      <c r="BA21" s="1487">
        <f>AZ21+1</f>
        <v/>
      </c>
      <c r="BB21" s="1487">
        <f>BA21+1</f>
        <v/>
      </c>
      <c r="BC21" s="1487">
        <f>BB21+1</f>
        <v/>
      </c>
      <c r="BD21" s="1487">
        <f>BC21+1</f>
        <v/>
      </c>
      <c r="BE21" s="1487">
        <f>BD21+1</f>
        <v/>
      </c>
      <c r="BF21" s="1488">
        <f>BE21+1</f>
        <v/>
      </c>
      <c r="BG21" s="77" t="n"/>
      <c r="BH21" s="78" t="n"/>
      <c r="BI21" s="79" t="n"/>
      <c r="BJ21" s="80" t="n"/>
      <c r="BK21" s="79" t="n"/>
      <c r="BL21" s="80" t="n"/>
      <c r="BM21" s="79" t="n"/>
      <c r="BN21" s="80" t="n"/>
      <c r="BO21" s="79" t="n"/>
      <c r="BP21" s="80" t="n"/>
      <c r="BQ21" s="79" t="n"/>
      <c r="BR21" s="80" t="n"/>
      <c r="BS21" s="2816" t="n"/>
      <c r="BT21" s="53" t="n"/>
      <c r="BU21" s="2" t="n"/>
      <c r="BV21" s="2" t="n"/>
      <c r="BW21" s="2" t="n"/>
      <c r="BX21" s="2" t="n"/>
      <c r="BY21" s="2" t="n"/>
      <c r="BZ21" s="2" t="n"/>
    </row>
    <row r="22">
      <c r="A22" s="2" t="n"/>
      <c r="B22" s="2817" t="inlineStr">
        <is>
          <t>I</t>
        </is>
      </c>
      <c r="C22" s="2818" t="n"/>
      <c r="D22" s="2819" t="n"/>
      <c r="E22" s="2819" t="n"/>
      <c r="F22" s="2819" t="inlineStr">
        <is>
          <t>:</t>
        </is>
      </c>
      <c r="G22" s="2819" t="n"/>
      <c r="H22" s="2819" t="n"/>
      <c r="I22" s="2819" t="n"/>
      <c r="J22" s="2819" t="n"/>
      <c r="K22" s="2819" t="n"/>
      <c r="L22" s="2819" t="n"/>
      <c r="M22" s="2819" t="n"/>
      <c r="N22" s="2819" t="n"/>
      <c r="O22" s="2819" t="n"/>
      <c r="P22" s="2819" t="n"/>
      <c r="Q22" s="2819" t="n"/>
      <c r="R22" s="2819" t="n"/>
      <c r="S22" s="2819" t="n"/>
      <c r="T22" s="2819" t="n"/>
      <c r="U22" s="2819" t="n"/>
      <c r="V22" s="2819" t="n"/>
      <c r="W22" s="2820" t="n"/>
      <c r="X22" s="2820" t="n"/>
      <c r="Y22" s="2820" t="n"/>
      <c r="Z22" s="2820" t="n"/>
      <c r="AA22" s="2819" t="inlineStr">
        <is>
          <t>:</t>
        </is>
      </c>
      <c r="AB22" s="2819" t="inlineStr">
        <is>
          <t>:</t>
        </is>
      </c>
      <c r="AC22" s="2819" t="n"/>
      <c r="AD22" s="2819" t="n"/>
      <c r="AE22" s="2819" t="n"/>
      <c r="AF22" s="2819" t="n"/>
      <c r="AG22" s="2819" t="n"/>
      <c r="AH22" s="2819" t="n"/>
      <c r="AI22" s="2819" t="n"/>
      <c r="AJ22" s="2819" t="n"/>
      <c r="AK22" s="2819" t="n"/>
      <c r="AL22" s="2819" t="n"/>
      <c r="AM22" s="2819" t="n"/>
      <c r="AN22" s="2819" t="n"/>
      <c r="AO22" s="2819" t="n"/>
      <c r="AP22" s="2819" t="n"/>
      <c r="AQ22" s="2819" t="n"/>
      <c r="AR22" s="2819" t="n"/>
      <c r="AS22" s="2821" t="n"/>
      <c r="AT22" s="2821" t="inlineStr">
        <is>
          <t>:</t>
        </is>
      </c>
      <c r="AU22" s="2821" t="inlineStr">
        <is>
          <t>:</t>
        </is>
      </c>
      <c r="AV22" s="2819" t="n"/>
      <c r="AW22" s="2819" t="n"/>
      <c r="AX22" s="2822" t="n"/>
      <c r="AY22" s="2822" t="n"/>
      <c r="AZ22" s="2822" t="n"/>
      <c r="BA22" s="2822" t="n"/>
      <c r="BB22" s="2822" t="n"/>
      <c r="BC22" s="2822" t="n"/>
      <c r="BD22" s="2822" t="n"/>
      <c r="BE22" s="2822" t="n"/>
      <c r="BF22" s="2823" t="n"/>
      <c r="BG22" s="90" t="n">
        <v>5</v>
      </c>
      <c r="BH22" s="56" t="n"/>
      <c r="BI22" s="57" t="n"/>
      <c r="BJ22" s="91" t="n"/>
      <c r="BK22" s="57" t="n"/>
      <c r="BL22" s="91" t="n"/>
      <c r="BM22" s="57" t="n"/>
      <c r="BN22" s="91" t="n"/>
      <c r="BO22" s="57" t="n"/>
      <c r="BP22" s="91" t="n"/>
      <c r="BQ22" s="57" t="n"/>
      <c r="BR22" s="2824">
        <f>SUM(BG22:BQ22)</f>
        <v/>
      </c>
      <c r="BS22" s="2825" t="n"/>
      <c r="BT22" s="53" t="n"/>
      <c r="BU22" s="2" t="n"/>
      <c r="BV22" s="2" t="n"/>
      <c r="BW22" s="2" t="n"/>
      <c r="BX22" s="2" t="n"/>
      <c r="BY22" s="2" t="n"/>
      <c r="BZ22" s="2" t="n"/>
    </row>
    <row r="23">
      <c r="A23" s="2" t="n"/>
      <c r="B23" s="2826" t="inlineStr">
        <is>
          <t>II</t>
        </is>
      </c>
      <c r="C23" s="2827" t="n"/>
      <c r="D23" s="2174" t="n"/>
      <c r="E23" s="2174" t="n"/>
      <c r="F23" s="2174" t="n"/>
      <c r="G23" s="2174" t="n"/>
      <c r="H23" s="2174" t="n"/>
      <c r="I23" s="2174" t="n"/>
      <c r="J23" s="2174" t="n"/>
      <c r="K23" s="2174" t="n"/>
      <c r="L23" s="2174" t="n"/>
      <c r="M23" s="2174" t="n"/>
      <c r="N23" s="2174" t="n"/>
      <c r="O23" s="2174" t="inlineStr">
        <is>
          <t>:</t>
        </is>
      </c>
      <c r="P23" s="2174" t="inlineStr">
        <is>
          <t>:</t>
        </is>
      </c>
      <c r="Q23" s="2174" t="n"/>
      <c r="R23" s="2174" t="n"/>
      <c r="S23" s="2174" t="n"/>
      <c r="T23" s="2174" t="n"/>
      <c r="U23" s="2174" t="n"/>
      <c r="V23" s="2174" t="n"/>
      <c r="W23" s="2828" t="n"/>
      <c r="X23" s="2828" t="n"/>
      <c r="Y23" s="2828" t="n"/>
      <c r="Z23" s="2828" t="n"/>
      <c r="AA23" s="2174" t="n"/>
      <c r="AB23" s="2174" t="n"/>
      <c r="AC23" s="2174" t="n"/>
      <c r="AD23" s="2174" t="n"/>
      <c r="AE23" s="2174" t="n"/>
      <c r="AF23" s="2174" t="n"/>
      <c r="AG23" s="2174" t="n"/>
      <c r="AH23" s="2174" t="n"/>
      <c r="AI23" s="2174" t="inlineStr">
        <is>
          <t>:</t>
        </is>
      </c>
      <c r="AJ23" s="2174" t="inlineStr">
        <is>
          <t>:</t>
        </is>
      </c>
      <c r="AK23" s="2174" t="inlineStr">
        <is>
          <t>:</t>
        </is>
      </c>
      <c r="AL23" s="2174" t="n"/>
      <c r="AM23" s="2174" t="n"/>
      <c r="AN23" s="2174" t="n"/>
      <c r="AO23" s="2174" t="n"/>
      <c r="AP23" s="2174" t="n"/>
      <c r="AQ23" s="2174" t="n"/>
      <c r="AR23" s="2174" t="n"/>
      <c r="AS23" s="2176" t="n"/>
      <c r="AT23" s="2176" t="n"/>
      <c r="AU23" s="2176" t="n"/>
      <c r="AV23" s="2174" t="n"/>
      <c r="AW23" s="2174" t="n"/>
      <c r="AX23" s="2174" t="n"/>
      <c r="AY23" s="2174" t="n"/>
      <c r="AZ23" s="2174" t="n"/>
      <c r="BA23" s="2174" t="n"/>
      <c r="BB23" s="2174" t="n"/>
      <c r="BC23" s="2174" t="n"/>
      <c r="BD23" s="2174" t="n"/>
      <c r="BE23" s="2174" t="n"/>
      <c r="BF23" s="2829" t="n"/>
      <c r="BG23" s="102" t="n">
        <v>5</v>
      </c>
      <c r="BH23" s="103" t="n"/>
      <c r="BI23" s="104" t="n"/>
      <c r="BJ23" s="105" t="n"/>
      <c r="BK23" s="104" t="n"/>
      <c r="BL23" s="105" t="n"/>
      <c r="BM23" s="104" t="n"/>
      <c r="BN23" s="105" t="n"/>
      <c r="BO23" s="104" t="n"/>
      <c r="BP23" s="105" t="n"/>
      <c r="BQ23" s="104" t="n"/>
      <c r="BR23" s="2830">
        <f>SUM(BG23:BQ23)</f>
        <v/>
      </c>
      <c r="BS23" s="2831" t="n"/>
      <c r="BT23" s="53" t="n"/>
      <c r="BU23" s="2" t="n"/>
      <c r="BV23" s="2" t="n"/>
      <c r="BW23" s="2" t="n"/>
      <c r="BX23" s="2" t="n"/>
      <c r="BY23" s="2" t="n"/>
      <c r="BZ23" s="2" t="n"/>
    </row>
    <row r="24">
      <c r="A24" s="2" t="n"/>
      <c r="B24" s="2826" t="inlineStr">
        <is>
          <t>III</t>
        </is>
      </c>
      <c r="C24" s="2827" t="n"/>
      <c r="D24" s="2174" t="n"/>
      <c r="E24" s="2174" t="n"/>
      <c r="F24" s="2174" t="n"/>
      <c r="G24" s="2174" t="n"/>
      <c r="H24" s="2174" t="n"/>
      <c r="I24" s="2174" t="n"/>
      <c r="J24" s="2174" t="n"/>
      <c r="K24" s="2174" t="n"/>
      <c r="L24" s="2174" t="n"/>
      <c r="M24" s="2174" t="n"/>
      <c r="N24" s="2174" t="n"/>
      <c r="O24" s="2174" t="n"/>
      <c r="P24" s="2174" t="n"/>
      <c r="Q24" s="2174" t="n"/>
      <c r="R24" s="2174" t="n"/>
      <c r="S24" s="2174" t="n"/>
      <c r="T24" s="2174" t="n"/>
      <c r="U24" s="2174" t="n"/>
      <c r="V24" s="2174" t="n"/>
      <c r="W24" s="2828" t="n"/>
      <c r="X24" s="2828" t="n"/>
      <c r="Y24" s="2174" t="inlineStr">
        <is>
          <t>:</t>
        </is>
      </c>
      <c r="Z24" s="2174" t="inlineStr">
        <is>
          <t>:</t>
        </is>
      </c>
      <c r="AA24" s="2174" t="inlineStr">
        <is>
          <t>:</t>
        </is>
      </c>
      <c r="AB24" s="2174" t="n"/>
      <c r="AC24" s="2174" t="n"/>
      <c r="AD24" s="2174" t="n"/>
      <c r="AE24" s="2174" t="n"/>
      <c r="AF24" s="2174" t="n"/>
      <c r="AG24" s="2174" t="n"/>
      <c r="AH24" s="2174" t="n"/>
      <c r="AI24" s="2174" t="n"/>
      <c r="AJ24" s="2174" t="n"/>
      <c r="AK24" s="2174" t="n"/>
      <c r="AL24" s="2174" t="n"/>
      <c r="AM24" s="2174" t="n"/>
      <c r="AN24" s="2174" t="n"/>
      <c r="AO24" s="2174" t="n"/>
      <c r="AP24" s="2174" t="n"/>
      <c r="AQ24" s="2174" t="inlineStr">
        <is>
          <t>:</t>
        </is>
      </c>
      <c r="AR24" s="2174" t="inlineStr">
        <is>
          <t>:</t>
        </is>
      </c>
      <c r="AS24" s="2174" t="inlineStr">
        <is>
          <t>:</t>
        </is>
      </c>
      <c r="AT24" s="2176" t="n"/>
      <c r="AU24" s="2174" t="n"/>
      <c r="AV24" s="2174" t="n"/>
      <c r="AW24" s="2174" t="n"/>
      <c r="AX24" s="2174" t="n"/>
      <c r="AY24" s="2174" t="n"/>
      <c r="AZ24" s="2174" t="n"/>
      <c r="BA24" s="2174" t="n"/>
      <c r="BB24" s="2174" t="n"/>
      <c r="BC24" s="2174" t="n"/>
      <c r="BD24" s="2174" t="n"/>
      <c r="BE24" s="2174" t="n"/>
      <c r="BF24" s="2829" t="n"/>
      <c r="BG24" s="102" t="n">
        <v>6</v>
      </c>
      <c r="BH24" s="103" t="n"/>
      <c r="BI24" s="104" t="n"/>
      <c r="BJ24" s="105" t="n"/>
      <c r="BK24" s="104" t="n"/>
      <c r="BL24" s="105" t="n"/>
      <c r="BM24" s="104" t="n"/>
      <c r="BN24" s="105" t="n"/>
      <c r="BO24" s="104" t="n"/>
      <c r="BP24" s="105" t="n"/>
      <c r="BQ24" s="104" t="n"/>
      <c r="BR24" s="2830">
        <f>SUM(BG24:BQ24)</f>
        <v/>
      </c>
      <c r="BS24" s="2831" t="n"/>
      <c r="BT24" s="53" t="n"/>
      <c r="BU24" s="2" t="n"/>
      <c r="BV24" s="2" t="n"/>
      <c r="BW24" s="2" t="n"/>
      <c r="BX24" s="2" t="n"/>
      <c r="BY24" s="2" t="n"/>
      <c r="BZ24" s="2" t="n"/>
    </row>
    <row r="25">
      <c r="A25" s="2" t="n"/>
      <c r="B25" s="2832" t="inlineStr">
        <is>
          <t>IV</t>
        </is>
      </c>
      <c r="C25" s="2833" t="n"/>
      <c r="D25" s="2834" t="n"/>
      <c r="E25" s="2834" t="n"/>
      <c r="F25" s="2834" t="n"/>
      <c r="G25" s="2834" t="n"/>
      <c r="H25" s="2834" t="n"/>
      <c r="I25" s="2834" t="n"/>
      <c r="J25" s="2834" t="inlineStr">
        <is>
          <t>:</t>
        </is>
      </c>
      <c r="K25" s="2834" t="inlineStr">
        <is>
          <t>:</t>
        </is>
      </c>
      <c r="L25" s="2834" t="inlineStr">
        <is>
          <t>:</t>
        </is>
      </c>
      <c r="M25" s="2834" t="n"/>
      <c r="N25" s="2834" t="n"/>
      <c r="O25" s="2834" t="n"/>
      <c r="P25" s="2834" t="n"/>
      <c r="Q25" s="2834" t="n"/>
      <c r="R25" s="2834" t="n"/>
      <c r="S25" s="2834" t="n"/>
      <c r="T25" s="2834" t="n"/>
      <c r="U25" s="2834" t="n"/>
      <c r="V25" s="2834" t="n"/>
      <c r="W25" s="2835" t="n"/>
      <c r="X25" s="2835" t="n"/>
      <c r="Y25" s="2835" t="n"/>
      <c r="Z25" s="2835" t="n"/>
      <c r="AA25" s="2836" t="inlineStr">
        <is>
          <t>Х</t>
        </is>
      </c>
      <c r="AB25" s="2836" t="inlineStr">
        <is>
          <t>Х</t>
        </is>
      </c>
      <c r="AC25" s="2837" t="inlineStr">
        <is>
          <t>Х</t>
        </is>
      </c>
      <c r="AD25" s="2837" t="inlineStr">
        <is>
          <t>Х</t>
        </is>
      </c>
      <c r="AE25" s="2838" t="inlineStr">
        <is>
          <t>Х</t>
        </is>
      </c>
      <c r="AF25" s="2836" t="inlineStr">
        <is>
          <t>Х</t>
        </is>
      </c>
      <c r="AG25" s="2834" t="inlineStr">
        <is>
          <t>:</t>
        </is>
      </c>
      <c r="AH25" s="2834" t="inlineStr">
        <is>
          <t>:</t>
        </is>
      </c>
      <c r="AI25" s="2834" t="n"/>
      <c r="AJ25" s="2839" t="n"/>
      <c r="AK25" s="730" t="inlineStr">
        <is>
          <t>//</t>
        </is>
      </c>
      <c r="AL25" s="730" t="inlineStr">
        <is>
          <t>/</t>
        </is>
      </c>
      <c r="AM25" s="2839" t="inlineStr">
        <is>
          <t>/</t>
        </is>
      </c>
      <c r="AN25" s="2839" t="inlineStr">
        <is>
          <t>/</t>
        </is>
      </c>
      <c r="AO25" s="2837" t="inlineStr">
        <is>
          <t>/</t>
        </is>
      </c>
      <c r="AP25" s="2837" t="inlineStr">
        <is>
          <t>/</t>
        </is>
      </c>
      <c r="AQ25" s="2837" t="inlineStr">
        <is>
          <t>/</t>
        </is>
      </c>
      <c r="AR25" s="2837" t="inlineStr">
        <is>
          <t>/</t>
        </is>
      </c>
      <c r="AS25" s="2837" t="inlineStr">
        <is>
          <t>/</t>
        </is>
      </c>
      <c r="AT25" s="2837" t="inlineStr">
        <is>
          <t>/</t>
        </is>
      </c>
      <c r="AU25" s="2837" t="inlineStr">
        <is>
          <t>/</t>
        </is>
      </c>
      <c r="AV25" s="2837" t="inlineStr">
        <is>
          <t>/</t>
        </is>
      </c>
      <c r="AW25" s="2839" t="inlineStr">
        <is>
          <t>//</t>
        </is>
      </c>
      <c r="AX25" s="2839" t="n"/>
      <c r="AY25" s="2834" t="n"/>
      <c r="AZ25" s="2834" t="n"/>
      <c r="BA25" s="2834" t="n"/>
      <c r="BB25" s="2834" t="n"/>
      <c r="BC25" s="2834" t="n"/>
      <c r="BD25" s="2834" t="n"/>
      <c r="BE25" s="2834" t="n"/>
      <c r="BF25" s="2840" t="n"/>
      <c r="BG25" s="2841" t="n">
        <v>5</v>
      </c>
      <c r="BH25" s="2842" t="n"/>
      <c r="BI25" s="733" t="n"/>
      <c r="BJ25" s="734" t="n"/>
      <c r="BK25" s="733" t="n"/>
      <c r="BL25" s="734" t="n">
        <v>6</v>
      </c>
      <c r="BM25" s="733" t="n"/>
      <c r="BN25" s="734" t="n">
        <v>11</v>
      </c>
      <c r="BO25" s="733" t="n"/>
      <c r="BP25" s="734" t="n">
        <v>2</v>
      </c>
      <c r="BQ25" s="733" t="n"/>
      <c r="BR25" s="2843">
        <f>SUM(BG25:BQ25)</f>
        <v/>
      </c>
      <c r="BS25" s="2844" t="n"/>
      <c r="BT25" s="53" t="n"/>
      <c r="BU25" s="2" t="n"/>
      <c r="BV25" s="2" t="n"/>
      <c r="BW25" s="2" t="n"/>
      <c r="BX25" s="2" t="n"/>
      <c r="BY25" s="2" t="n"/>
      <c r="BZ25" s="2" t="n"/>
    </row>
    <row r="26">
      <c r="A26" s="146" t="n"/>
      <c r="B26" s="146" t="n"/>
      <c r="C26" s="128" t="n"/>
      <c r="D26" s="128" t="n"/>
      <c r="E26" s="128" t="n"/>
      <c r="F26" s="128" t="n"/>
      <c r="G26" s="128" t="n"/>
      <c r="H26" s="128" t="n"/>
      <c r="I26" s="128" t="n"/>
      <c r="J26" s="128" t="n"/>
      <c r="K26" s="128" t="n"/>
      <c r="L26" s="128" t="n"/>
      <c r="M26" s="128" t="n"/>
      <c r="N26" s="128" t="n"/>
      <c r="O26" s="128" t="n"/>
      <c r="P26" s="128" t="n"/>
      <c r="Q26" s="128" t="n"/>
      <c r="R26" s="128" t="n"/>
      <c r="S26" s="128" t="n"/>
      <c r="T26" s="128" t="n"/>
      <c r="U26" s="128" t="n"/>
      <c r="V26" s="128" t="n"/>
      <c r="W26" s="128" t="n"/>
      <c r="X26" s="128" t="n"/>
      <c r="Y26" s="128" t="n"/>
      <c r="Z26" s="128" t="n"/>
      <c r="AA26" s="128" t="n"/>
      <c r="AB26" s="128" t="n"/>
      <c r="AC26" s="128" t="n"/>
      <c r="AD26" s="128" t="n"/>
      <c r="AE26" s="128" t="n"/>
      <c r="AF26" s="128" t="n"/>
      <c r="AG26" s="128" t="n"/>
      <c r="AH26" s="128" t="n"/>
      <c r="AI26" s="128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8" t="n"/>
      <c r="AV26" s="128" t="n"/>
      <c r="AW26" s="128" t="n"/>
      <c r="AX26" s="128" t="n"/>
      <c r="AY26" s="128" t="n"/>
      <c r="AZ26" s="128" t="n"/>
      <c r="BA26" s="128" t="n"/>
      <c r="BB26" s="128" t="n"/>
      <c r="BC26" s="128" t="n"/>
      <c r="BD26" s="128" t="n"/>
      <c r="BE26" s="128" t="n"/>
      <c r="BF26" s="2" t="n"/>
      <c r="BG26" s="2845">
        <f>SUM(BG22:BH25)</f>
        <v/>
      </c>
      <c r="BH26" s="78" t="n"/>
      <c r="BI26" s="79" t="n"/>
      <c r="BJ26" s="2846">
        <f>SUM(BJ22:BK25)</f>
        <v/>
      </c>
      <c r="BK26" s="79" t="n"/>
      <c r="BL26" s="2846">
        <f>SUM(BL22:BM25)</f>
        <v/>
      </c>
      <c r="BM26" s="79" t="n"/>
      <c r="BN26" s="2846">
        <f>SUM(BN22:BO25)</f>
        <v/>
      </c>
      <c r="BO26" s="79" t="n"/>
      <c r="BP26" s="2846">
        <f>SUM(BP22:BQ25)</f>
        <v/>
      </c>
      <c r="BQ26" s="79" t="n"/>
      <c r="BR26" s="2847">
        <f>SUM(BR22:BS25)</f>
        <v/>
      </c>
      <c r="BS26" s="81" t="n"/>
      <c r="BT26" s="53" t="n"/>
      <c r="BU26" s="2" t="n"/>
      <c r="BV26" s="2" t="n"/>
      <c r="BW26" s="2" t="n"/>
      <c r="BX26" s="2" t="n"/>
      <c r="BY26" s="2" t="n"/>
      <c r="BZ26" s="2" t="n"/>
    </row>
    <row r="27">
      <c r="A27" s="146" t="n"/>
      <c r="B27" s="146" t="n"/>
      <c r="C27" s="137" t="inlineStr">
        <is>
          <t>Обозначения:</t>
        </is>
      </c>
      <c r="D27" s="138" t="n"/>
      <c r="E27" s="139" t="n"/>
      <c r="F27" s="139" t="n"/>
      <c r="G27" s="139" t="n"/>
      <c r="H27" s="138" t="n"/>
      <c r="I27" s="105" t="n"/>
      <c r="J27" s="140" t="inlineStr">
        <is>
          <t>−</t>
        </is>
      </c>
      <c r="K27" s="137" t="inlineStr">
        <is>
          <t>теоретическое обучение</t>
        </is>
      </c>
      <c r="L27" s="137" t="n"/>
      <c r="M27" s="137" t="n"/>
      <c r="N27" s="137" t="n"/>
      <c r="O27" s="137" t="n"/>
      <c r="P27" s="137" t="n"/>
      <c r="Q27" s="137" t="n"/>
      <c r="R27" s="137" t="n"/>
      <c r="S27" s="137" t="n"/>
      <c r="T27" s="137" t="n"/>
      <c r="U27" s="137" t="n"/>
      <c r="V27" s="137" t="n"/>
      <c r="W27" s="141" t="n"/>
      <c r="X27" s="141" t="n"/>
      <c r="Y27" s="142" t="n"/>
      <c r="Z27" s="142" t="n"/>
      <c r="AA27" s="142" t="n"/>
      <c r="AB27" s="142" t="n"/>
      <c r="AC27" s="142" t="n"/>
      <c r="AD27" s="142" t="n"/>
      <c r="AE27" s="142" t="n"/>
      <c r="AF27" s="142" t="n"/>
      <c r="AG27" s="142" t="n"/>
      <c r="AH27" s="143" t="inlineStr">
        <is>
          <t>О</t>
        </is>
      </c>
      <c r="AI27" s="140" t="inlineStr">
        <is>
          <t>−</t>
        </is>
      </c>
      <c r="AJ27" s="137" t="inlineStr">
        <is>
          <t>учебная практика</t>
        </is>
      </c>
      <c r="AK27" s="141" t="n"/>
      <c r="AL27" s="142" t="n"/>
      <c r="AM27" s="142" t="n"/>
      <c r="AN27" s="142" t="n"/>
      <c r="AO27" s="137" t="n"/>
      <c r="AP27" s="137" t="n"/>
      <c r="AQ27" s="144" t="n"/>
      <c r="AR27" s="142" t="n"/>
      <c r="AS27" s="142" t="n"/>
      <c r="AT27" s="142" t="n"/>
      <c r="AU27" s="141" t="n"/>
      <c r="AV27" s="143" t="inlineStr">
        <is>
          <t>/</t>
        </is>
      </c>
      <c r="AW27" s="140" t="inlineStr">
        <is>
          <t>−</t>
        </is>
      </c>
      <c r="AX27" s="137" t="inlineStr">
        <is>
          <t>дипломное проектирование</t>
        </is>
      </c>
      <c r="AY27" s="141" t="n"/>
      <c r="AZ27" s="141" t="n"/>
      <c r="BA27" s="141" t="n"/>
      <c r="BB27" s="141" t="n"/>
      <c r="BC27" s="141" t="n"/>
      <c r="BD27" s="141" t="n"/>
      <c r="BE27" s="137" t="n"/>
      <c r="BF27" s="137" t="n"/>
      <c r="BG27" s="137" t="n"/>
      <c r="BH27" s="145" t="n"/>
      <c r="BI27" s="139" t="n"/>
      <c r="BJ27" s="139" t="n"/>
      <c r="BK27" s="139" t="n"/>
      <c r="BL27" s="146" t="n"/>
      <c r="BM27" s="146" t="n"/>
      <c r="BN27" s="146" t="n"/>
      <c r="BO27" s="146" t="n"/>
      <c r="BP27" s="146" t="n"/>
      <c r="BQ27" s="146" t="n"/>
      <c r="BR27" s="739" t="n"/>
      <c r="BS27" s="697" t="n"/>
      <c r="BT27" s="53" t="n"/>
      <c r="BU27" s="2" t="n"/>
      <c r="BV27" s="2" t="n"/>
      <c r="BW27" s="2" t="n"/>
      <c r="BX27" s="2" t="n"/>
      <c r="BY27" s="2" t="n"/>
      <c r="BZ27" s="2" t="n"/>
    </row>
    <row r="28">
      <c r="A28" s="2" t="n"/>
      <c r="B28" s="2" t="n"/>
      <c r="C28" s="148" t="n"/>
      <c r="D28" s="149" t="n"/>
      <c r="E28" s="148" t="n"/>
      <c r="F28" s="148" t="n"/>
      <c r="G28" s="148" t="n"/>
      <c r="H28" s="148" t="n"/>
      <c r="I28" s="137" t="n"/>
      <c r="J28" s="137" t="n"/>
      <c r="K28" s="137" t="n"/>
      <c r="L28" s="137" t="n"/>
      <c r="M28" s="137" t="n"/>
      <c r="N28" s="137" t="n"/>
      <c r="O28" s="137" t="n"/>
      <c r="P28" s="137" t="n"/>
      <c r="Q28" s="137" t="n"/>
      <c r="R28" s="137" t="n"/>
      <c r="S28" s="137" t="n"/>
      <c r="T28" s="137" t="n"/>
      <c r="U28" s="137" t="n"/>
      <c r="V28" s="137" t="n"/>
      <c r="W28" s="137" t="n"/>
      <c r="X28" s="137" t="n"/>
      <c r="Y28" s="137" t="n"/>
      <c r="Z28" s="137" t="n"/>
      <c r="AA28" s="137" t="n"/>
      <c r="AB28" s="137" t="n"/>
      <c r="AC28" s="137" t="n"/>
      <c r="AD28" s="137" t="n"/>
      <c r="AE28" s="137" t="n"/>
      <c r="AF28" s="137" t="n"/>
      <c r="AG28" s="137" t="n"/>
      <c r="AH28" s="137" t="n"/>
      <c r="AI28" s="137" t="n"/>
      <c r="AJ28" s="137" t="n"/>
      <c r="AK28" s="137" t="n"/>
      <c r="AL28" s="137" t="n"/>
      <c r="AM28" s="137" t="n"/>
      <c r="AN28" s="137" t="n"/>
      <c r="AO28" s="137" t="n"/>
      <c r="AP28" s="137" t="n"/>
      <c r="AQ28" s="137" t="n"/>
      <c r="AR28" s="137" t="n"/>
      <c r="AS28" s="137" t="n"/>
      <c r="AT28" s="137" t="n"/>
      <c r="AU28" s="137" t="n"/>
      <c r="AV28" s="137" t="n"/>
      <c r="AW28" s="137" t="n"/>
      <c r="AX28" s="137" t="n"/>
      <c r="AY28" s="137" t="n"/>
      <c r="AZ28" s="137" t="n"/>
      <c r="BA28" s="137" t="n"/>
      <c r="BB28" s="137" t="n"/>
      <c r="BC28" s="137" t="n"/>
      <c r="BD28" s="137" t="n"/>
      <c r="BE28" s="137" t="n"/>
      <c r="BF28" s="137" t="n"/>
      <c r="BG28" s="137" t="n"/>
      <c r="BH28" s="145" t="n"/>
      <c r="BI28" s="148" t="n"/>
      <c r="BJ28" s="148" t="n"/>
      <c r="BK28" s="148" t="n"/>
      <c r="BL28" s="2" t="n"/>
      <c r="BM28" s="2" t="n"/>
      <c r="BN28" s="2" t="n"/>
      <c r="BO28" s="2" t="n"/>
      <c r="BP28" s="2" t="n"/>
      <c r="BQ28" s="2" t="n"/>
      <c r="BR28" s="149" t="n"/>
      <c r="BS28" s="697" t="n"/>
      <c r="BT28" s="53" t="n"/>
      <c r="BU28" s="2" t="n"/>
      <c r="BV28" s="2" t="n"/>
      <c r="BW28" s="2" t="n"/>
      <c r="BX28" s="2" t="n"/>
      <c r="BY28" s="2" t="n"/>
      <c r="BZ28" s="2" t="n"/>
    </row>
    <row r="29">
      <c r="A29" s="146" t="n"/>
      <c r="B29" s="146" t="n"/>
      <c r="C29" s="139" t="n"/>
      <c r="D29" s="139" t="n"/>
      <c r="E29" s="139" t="n"/>
      <c r="F29" s="139" t="n"/>
      <c r="G29" s="139" t="n"/>
      <c r="H29" s="138" t="n"/>
      <c r="I29" s="151" t="inlineStr">
        <is>
          <t>:</t>
        </is>
      </c>
      <c r="J29" s="140" t="inlineStr">
        <is>
          <t>−</t>
        </is>
      </c>
      <c r="K29" s="137" t="inlineStr">
        <is>
          <t>лабораторно-экзаменационная (установочная) сессия</t>
        </is>
      </c>
      <c r="L29" s="137" t="n"/>
      <c r="M29" s="137" t="n"/>
      <c r="N29" s="137" t="n"/>
      <c r="O29" s="137" t="n"/>
      <c r="P29" s="137" t="n"/>
      <c r="Q29" s="137" t="n"/>
      <c r="R29" s="137" t="n"/>
      <c r="S29" s="137" t="n"/>
      <c r="T29" s="137" t="n"/>
      <c r="U29" s="137" t="n"/>
      <c r="V29" s="137" t="n"/>
      <c r="W29" s="141" t="n"/>
      <c r="X29" s="141" t="n"/>
      <c r="Y29" s="142" t="n"/>
      <c r="Z29" s="142" t="n"/>
      <c r="AA29" s="142" t="n"/>
      <c r="AB29" s="142" t="n"/>
      <c r="AC29" s="142" t="n"/>
      <c r="AD29" s="142" t="n"/>
      <c r="AE29" s="142" t="n"/>
      <c r="AF29" s="142" t="n"/>
      <c r="AG29" s="142" t="n"/>
      <c r="AH29" s="151" t="inlineStr">
        <is>
          <t>Х</t>
        </is>
      </c>
      <c r="AI29" s="140" t="inlineStr">
        <is>
          <t>−</t>
        </is>
      </c>
      <c r="AJ29" s="137" t="inlineStr">
        <is>
          <t>производственная практика</t>
        </is>
      </c>
      <c r="AK29" s="141" t="n"/>
      <c r="AL29" s="142" t="n"/>
      <c r="AM29" s="142" t="n"/>
      <c r="AN29" s="142" t="n"/>
      <c r="AO29" s="137" t="n"/>
      <c r="AP29" s="137" t="n"/>
      <c r="AQ29" s="144" t="n"/>
      <c r="AR29" s="142" t="n"/>
      <c r="AS29" s="142" t="n"/>
      <c r="AT29" s="142" t="n"/>
      <c r="AU29" s="144" t="n"/>
      <c r="AV29" s="143" t="inlineStr">
        <is>
          <t>//</t>
        </is>
      </c>
      <c r="AW29" s="140" t="inlineStr">
        <is>
          <t>−</t>
        </is>
      </c>
      <c r="AX29" s="137" t="inlineStr">
        <is>
          <t>итоговая аттестация</t>
        </is>
      </c>
      <c r="AY29" s="144" t="n"/>
      <c r="AZ29" s="144" t="n"/>
      <c r="BA29" s="144" t="n"/>
      <c r="BB29" s="144" t="n"/>
      <c r="BC29" s="144" t="n"/>
      <c r="BD29" s="144" t="n"/>
      <c r="BE29" s="137" t="n"/>
      <c r="BF29" s="137" t="n"/>
      <c r="BG29" s="137" t="n"/>
      <c r="BH29" s="145" t="n"/>
      <c r="BI29" s="139" t="n"/>
      <c r="BJ29" s="139" t="n"/>
      <c r="BK29" s="139" t="n"/>
      <c r="BL29" s="146" t="n"/>
      <c r="BM29" s="146" t="n"/>
      <c r="BN29" s="146" t="n"/>
      <c r="BO29" s="146" t="n"/>
      <c r="BP29" s="146" t="n"/>
      <c r="BQ29" s="146" t="n"/>
      <c r="BR29" s="739" t="n"/>
      <c r="BS29" s="697" t="n"/>
      <c r="BT29" s="53" t="n"/>
      <c r="BU29" s="2" t="n"/>
      <c r="BV29" s="2" t="n"/>
      <c r="BW29" s="2" t="n"/>
      <c r="BX29" s="2" t="n"/>
      <c r="BY29" s="2" t="n"/>
      <c r="BZ29" s="2" t="n"/>
    </row>
    <row r="30">
      <c r="A30" s="2185" t="n"/>
      <c r="B30" s="2185" t="n"/>
      <c r="C30" s="2186" t="n"/>
      <c r="D30" s="2186" t="n"/>
      <c r="E30" s="2186" t="n"/>
      <c r="F30" s="2186" t="n"/>
      <c r="G30" s="2186" t="n"/>
      <c r="H30" s="739" t="n"/>
      <c r="I30" s="2187" t="n"/>
      <c r="J30" s="2188" t="n"/>
      <c r="K30" s="2186" t="n"/>
      <c r="L30" s="2186" t="n"/>
      <c r="M30" s="2186" t="n"/>
      <c r="N30" s="2186" t="n"/>
      <c r="O30" s="2186" t="n"/>
      <c r="P30" s="2186" t="n"/>
      <c r="Q30" s="2186" t="n"/>
      <c r="R30" s="2186" t="n"/>
      <c r="S30" s="2186" t="n"/>
      <c r="T30" s="2186" t="n"/>
      <c r="U30" s="2186" t="n"/>
      <c r="V30" s="2186" t="n"/>
      <c r="W30" s="739" t="n"/>
      <c r="X30" s="739" t="n"/>
      <c r="Y30" s="2189" t="n"/>
      <c r="Z30" s="2189" t="n"/>
      <c r="AA30" s="2189" t="n"/>
      <c r="AB30" s="2189" t="n"/>
      <c r="AC30" s="2189" t="n"/>
      <c r="AD30" s="2189" t="n"/>
      <c r="AE30" s="2189" t="n"/>
      <c r="AF30" s="2189" t="n"/>
      <c r="AG30" s="2189" t="n"/>
      <c r="AH30" s="2190" t="n"/>
      <c r="AI30" s="2191" t="n"/>
      <c r="AJ30" s="2186" t="n"/>
      <c r="AK30" s="695" t="n"/>
      <c r="AL30" s="2192" t="n"/>
      <c r="AM30" s="2189" t="n"/>
      <c r="AN30" s="2189" t="n"/>
      <c r="AO30" s="2186" t="n"/>
      <c r="AP30" s="2186" t="n"/>
      <c r="AQ30" s="2193" t="n"/>
      <c r="AR30" s="2189" t="n"/>
      <c r="AS30" s="2189" t="n"/>
      <c r="AT30" s="2189" t="n"/>
      <c r="AU30" s="2193" t="n"/>
      <c r="AV30" s="2194" t="n"/>
      <c r="AW30" s="2188" t="n"/>
      <c r="AX30" s="2186" t="n"/>
      <c r="AY30" s="2193" t="n"/>
      <c r="AZ30" s="2193" t="n"/>
      <c r="BA30" s="2193" t="n"/>
      <c r="BB30" s="2193" t="n"/>
      <c r="BC30" s="2193" t="n"/>
      <c r="BD30" s="2193" t="n"/>
      <c r="BE30" s="2186" t="n"/>
      <c r="BF30" s="2186" t="n"/>
      <c r="BG30" s="2186" t="n"/>
      <c r="BH30" s="2195" t="n"/>
      <c r="BI30" s="2195" t="n"/>
      <c r="BJ30" s="2195" t="n"/>
      <c r="BK30" s="2195" t="n"/>
      <c r="BL30" s="2195" t="n"/>
      <c r="BM30" s="2195" t="n"/>
      <c r="BN30" s="2195" t="n"/>
      <c r="BO30" s="2195" t="n"/>
      <c r="BP30" s="2195" t="n"/>
      <c r="BQ30" s="2185" t="n"/>
      <c r="BR30" s="2185" t="n"/>
      <c r="BS30" s="2185" t="n"/>
      <c r="BT30" s="2185" t="n"/>
      <c r="BU30" s="2185" t="n"/>
      <c r="BV30" s="2" t="n"/>
      <c r="BW30" s="2" t="n"/>
      <c r="BX30" s="2" t="n"/>
      <c r="BY30" s="2" t="n"/>
      <c r="BZ30" s="2" t="n"/>
    </row>
    <row r="31">
      <c r="A31" s="154" t="inlineStr">
        <is>
          <t>III. План образовательного процесса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196" t="n"/>
      <c r="BW31" s="2" t="n"/>
      <c r="BX31" s="2" t="n"/>
      <c r="BY31" s="2" t="n"/>
      <c r="BZ31" s="2" t="n"/>
    </row>
    <row r="32">
      <c r="A32" s="2848" t="inlineStr">
        <is>
          <t>№
п/п</t>
        </is>
      </c>
      <c r="B32" s="2849" t="n"/>
      <c r="C32" s="2850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2" s="1831" t="n"/>
      <c r="E32" s="1831" t="n"/>
      <c r="F32" s="1831" t="n"/>
      <c r="G32" s="1831" t="n"/>
      <c r="H32" s="1831" t="n"/>
      <c r="I32" s="1831" t="n"/>
      <c r="J32" s="1831" t="n"/>
      <c r="K32" s="1831" t="n"/>
      <c r="L32" s="1831" t="n"/>
      <c r="M32" s="1831" t="n"/>
      <c r="N32" s="1831" t="n"/>
      <c r="O32" s="1831" t="n"/>
      <c r="P32" s="1831" t="n"/>
      <c r="Q32" s="2851" t="inlineStr">
        <is>
          <t>№ рег. 
в БГТУ</t>
        </is>
      </c>
      <c r="R32" s="2852" t="n"/>
      <c r="S32" s="2852" t="n"/>
      <c r="T32" s="2852" t="n"/>
      <c r="U32" s="2853" t="inlineStr">
        <is>
          <t>Уровень ССО</t>
        </is>
      </c>
      <c r="V32" s="2854" t="n"/>
      <c r="W32" s="2854" t="n"/>
      <c r="X32" s="2855" t="n"/>
      <c r="Y32" s="2856" t="inlineStr">
        <is>
          <t>Экзамены</t>
        </is>
      </c>
      <c r="Z32" s="2849" t="n"/>
      <c r="AA32" s="2857" t="inlineStr">
        <is>
          <t>Зачеты</t>
        </is>
      </c>
      <c r="AB32" s="2849" t="n"/>
      <c r="AC32" s="2858" t="inlineStr">
        <is>
          <t>Общее количество акад. часов по учебному плану для дневной формы</t>
        </is>
      </c>
      <c r="AD32" s="2859" t="n"/>
      <c r="AE32" s="2860" t="inlineStr">
        <is>
          <t>Количество аудиторных часов по учебному плану для дневной формы</t>
        </is>
      </c>
      <c r="AF32" s="1831" t="n"/>
      <c r="AG32" s="2861" t="inlineStr">
        <is>
          <t>ВСЕГО                  академических  часов</t>
        </is>
      </c>
      <c r="AH32" s="2862" t="n"/>
      <c r="AI32" s="2863" t="inlineStr">
        <is>
          <t>Количество аудиторных часов</t>
        </is>
      </c>
      <c r="AJ32" s="1837" t="n"/>
      <c r="AK32" s="1837" t="n"/>
      <c r="AL32" s="1837" t="n"/>
      <c r="AM32" s="1837" t="n"/>
      <c r="AN32" s="1837" t="n"/>
      <c r="AO32" s="1837" t="n"/>
      <c r="AP32" s="1837" t="n"/>
      <c r="AQ32" s="1837" t="n"/>
      <c r="AR32" s="2864" t="n"/>
      <c r="AS32" s="2865" t="inlineStr">
        <is>
          <t>Распределение по курсам и семестрам</t>
        </is>
      </c>
      <c r="AT32" s="1837" t="n"/>
      <c r="AU32" s="1837" t="n"/>
      <c r="AV32" s="1837" t="n"/>
      <c r="AW32" s="1837" t="n"/>
      <c r="AX32" s="1837" t="n"/>
      <c r="AY32" s="1837" t="n"/>
      <c r="AZ32" s="1837" t="n"/>
      <c r="BA32" s="1837" t="n"/>
      <c r="BB32" s="1837" t="n"/>
      <c r="BC32" s="1837" t="n"/>
      <c r="BD32" s="1837" t="n"/>
      <c r="BE32" s="1837" t="n"/>
      <c r="BF32" s="1837" t="n"/>
      <c r="BG32" s="1837" t="n"/>
      <c r="BH32" s="1837" t="n"/>
      <c r="BI32" s="1837" t="n"/>
      <c r="BJ32" s="1837" t="n"/>
      <c r="BK32" s="1837" t="n"/>
      <c r="BL32" s="1837" t="n"/>
      <c r="BM32" s="1837" t="n"/>
      <c r="BN32" s="1837" t="n"/>
      <c r="BO32" s="1837" t="n"/>
      <c r="BP32" s="1837" t="n"/>
      <c r="BQ32" s="2864" t="n"/>
      <c r="BR32" s="2856" t="inlineStr">
        <is>
          <t>Всего зачетных единиц</t>
        </is>
      </c>
      <c r="BS32" s="2849" t="n"/>
      <c r="BT32" s="2857" t="inlineStr">
        <is>
          <t>Кафедра</t>
        </is>
      </c>
      <c r="BU32" s="2849" t="n"/>
      <c r="BV32" s="2" t="n"/>
      <c r="BW32" s="2" t="n"/>
      <c r="BX32" s="2" t="n"/>
      <c r="BY32" s="2" t="n"/>
      <c r="BZ32" s="2" t="n"/>
    </row>
    <row r="33">
      <c r="A33" s="707" t="n"/>
      <c r="B33" s="2211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866" t="n"/>
      <c r="R33" s="140" t="n"/>
      <c r="S33" s="140" t="n"/>
      <c r="T33" s="140" t="n"/>
      <c r="U33" s="2867" t="inlineStr">
        <is>
          <t>Количество ауд.часов</t>
        </is>
      </c>
      <c r="V33" s="2868" t="inlineStr">
        <is>
          <t>Количество экзаменов</t>
        </is>
      </c>
      <c r="W33" s="2869" t="inlineStr">
        <is>
          <t>Всего часов</t>
        </is>
      </c>
      <c r="X33" s="2870" t="inlineStr">
        <is>
          <t>Зачетных единиц</t>
        </is>
      </c>
      <c r="Y33" s="69" t="n"/>
      <c r="Z33" s="2211" t="n"/>
      <c r="AA33" s="2" t="n"/>
      <c r="AB33" s="2211" t="n"/>
      <c r="AC33" s="69" t="n"/>
      <c r="AD33" s="173" t="n"/>
      <c r="AE33" s="2" t="n"/>
      <c r="AF33" s="2" t="n"/>
      <c r="AG33" s="69" t="n"/>
      <c r="AH33" s="72" t="n"/>
      <c r="AI33" s="2871" t="inlineStr">
        <is>
          <t>Всего</t>
        </is>
      </c>
      <c r="AJ33" s="2872" t="n"/>
      <c r="AK33" s="2214" t="inlineStr">
        <is>
          <t>Из них</t>
        </is>
      </c>
      <c r="AL33" s="175" t="n"/>
      <c r="AM33" s="175" t="n"/>
      <c r="AN33" s="175" t="n"/>
      <c r="AO33" s="175" t="n"/>
      <c r="AP33" s="175" t="n"/>
      <c r="AQ33" s="175" t="n"/>
      <c r="AR33" s="2215" t="n"/>
      <c r="AS33" s="2873" t="inlineStr">
        <is>
          <t>I курс</t>
        </is>
      </c>
      <c r="AT33" s="477" t="n"/>
      <c r="AU33" s="477" t="n"/>
      <c r="AV33" s="477" t="n"/>
      <c r="AW33" s="477" t="n"/>
      <c r="AX33" s="477" t="n"/>
      <c r="AY33" s="2231" t="n"/>
      <c r="AZ33" s="2874" t="inlineStr">
        <is>
          <t>II курс</t>
        </is>
      </c>
      <c r="BA33" s="477" t="n"/>
      <c r="BB33" s="477" t="n"/>
      <c r="BC33" s="477" t="n"/>
      <c r="BD33" s="477" t="n"/>
      <c r="BE33" s="2227" t="n"/>
      <c r="BF33" s="2875" t="inlineStr">
        <is>
          <t>III курс</t>
        </is>
      </c>
      <c r="BG33" s="477" t="n"/>
      <c r="BH33" s="477" t="n"/>
      <c r="BI33" s="477" t="n"/>
      <c r="BJ33" s="477" t="n"/>
      <c r="BK33" s="2231" t="n"/>
      <c r="BL33" s="2876" t="inlineStr">
        <is>
          <t>IV курс</t>
        </is>
      </c>
      <c r="BM33" s="477" t="n"/>
      <c r="BN33" s="477" t="n"/>
      <c r="BO33" s="477" t="n"/>
      <c r="BP33" s="477" t="n"/>
      <c r="BQ33" s="2227" t="n"/>
      <c r="BR33" s="69" t="n"/>
      <c r="BS33" s="2211" t="n"/>
      <c r="BT33" s="2" t="n"/>
      <c r="BU33" s="2211" t="n"/>
      <c r="BV33" s="2" t="n"/>
      <c r="BW33" s="2" t="n"/>
      <c r="BX33" s="2" t="n"/>
      <c r="BY33" s="2" t="n"/>
      <c r="BZ33" s="2" t="n"/>
    </row>
    <row r="34">
      <c r="A34" s="707" t="n"/>
      <c r="B34" s="2211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866" t="n"/>
      <c r="R34" s="140" t="n"/>
      <c r="S34" s="140" t="n"/>
      <c r="T34" s="140" t="n"/>
      <c r="U34" s="2218" t="n"/>
      <c r="V34" s="2219" t="n"/>
      <c r="W34" s="2" t="n"/>
      <c r="X34" s="2877" t="n"/>
      <c r="Y34" s="69" t="n"/>
      <c r="Z34" s="2211" t="n"/>
      <c r="AA34" s="2" t="n"/>
      <c r="AB34" s="2211" t="n"/>
      <c r="AC34" s="69" t="n"/>
      <c r="AD34" s="173" t="n"/>
      <c r="AE34" s="2" t="n"/>
      <c r="AF34" s="2" t="n"/>
      <c r="AG34" s="69" t="n"/>
      <c r="AH34" s="72" t="n"/>
      <c r="AI34" s="69" t="n"/>
      <c r="AJ34" s="2878" t="n"/>
      <c r="AK34" s="2879" t="inlineStr">
        <is>
          <t>Лекции</t>
        </is>
      </c>
      <c r="AL34" s="2221" t="n"/>
      <c r="AM34" s="2880" t="inlineStr">
        <is>
          <t>Лабораторные</t>
        </is>
      </c>
      <c r="AN34" s="2221" t="n"/>
      <c r="AO34" s="2880" t="inlineStr">
        <is>
          <t>Практические</t>
        </is>
      </c>
      <c r="AP34" s="2221" t="n"/>
      <c r="AQ34" s="2881" t="inlineStr">
        <is>
          <t>Семинарские</t>
        </is>
      </c>
      <c r="AR34" s="2224" t="n"/>
      <c r="AS34" s="2225" t="inlineStr">
        <is>
          <t>УС</t>
        </is>
      </c>
      <c r="AT34" s="2226" t="inlineStr">
        <is>
          <t>1 семестр</t>
        </is>
      </c>
      <c r="AU34" s="477" t="n"/>
      <c r="AV34" s="2227" t="n"/>
      <c r="AW34" s="2228" t="inlineStr">
        <is>
          <t>2 семестр</t>
        </is>
      </c>
      <c r="AX34" s="477" t="n"/>
      <c r="AY34" s="2227" t="n"/>
      <c r="AZ34" s="2228" t="inlineStr">
        <is>
          <t>3 семестр</t>
        </is>
      </c>
      <c r="BA34" s="477" t="n"/>
      <c r="BB34" s="2227" t="n"/>
      <c r="BC34" s="2228" t="inlineStr">
        <is>
          <t>4 семестр</t>
        </is>
      </c>
      <c r="BD34" s="477" t="n"/>
      <c r="BE34" s="2227" t="n"/>
      <c r="BF34" s="2229" t="inlineStr">
        <is>
          <t>5 семестр</t>
        </is>
      </c>
      <c r="BG34" s="477" t="n"/>
      <c r="BH34" s="2227" t="n"/>
      <c r="BI34" s="2230" t="inlineStr">
        <is>
          <t>6 семестр</t>
        </is>
      </c>
      <c r="BJ34" s="477" t="n"/>
      <c r="BK34" s="2231" t="n"/>
      <c r="BL34" s="2229" t="inlineStr">
        <is>
          <t>7 семестр</t>
        </is>
      </c>
      <c r="BM34" s="477" t="n"/>
      <c r="BN34" s="2227" t="n"/>
      <c r="BO34" s="2882" t="inlineStr">
        <is>
          <t>8 семестр</t>
        </is>
      </c>
      <c r="BP34" s="477" t="n"/>
      <c r="BQ34" s="2227" t="n"/>
      <c r="BR34" s="69" t="n"/>
      <c r="BS34" s="2211" t="n"/>
      <c r="BT34" s="2" t="n"/>
      <c r="BU34" s="2211" t="n"/>
      <c r="BV34" s="2" t="n"/>
      <c r="BW34" s="2" t="n"/>
      <c r="BX34" s="2" t="n"/>
      <c r="BY34" s="2" t="n"/>
      <c r="BZ34" s="2" t="n"/>
    </row>
    <row r="35">
      <c r="A35" s="707" t="n"/>
      <c r="B35" s="2211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866" t="n"/>
      <c r="R35" s="140" t="n"/>
      <c r="S35" s="140" t="n"/>
      <c r="T35" s="140" t="n"/>
      <c r="U35" s="2218" t="n"/>
      <c r="V35" s="2219" t="n"/>
      <c r="W35" s="2" t="n"/>
      <c r="X35" s="2877" t="n"/>
      <c r="Y35" s="69" t="n"/>
      <c r="Z35" s="2211" t="n"/>
      <c r="AA35" s="2" t="n"/>
      <c r="AB35" s="2211" t="n"/>
      <c r="AC35" s="69" t="n"/>
      <c r="AD35" s="173" t="n"/>
      <c r="AE35" s="2" t="n"/>
      <c r="AF35" s="2" t="n"/>
      <c r="AG35" s="69" t="n"/>
      <c r="AH35" s="72" t="n"/>
      <c r="AI35" s="69" t="n"/>
      <c r="AJ35" s="2878" t="n"/>
      <c r="AK35" s="2" t="n"/>
      <c r="AL35" s="186" t="n"/>
      <c r="AM35" s="2232" t="n"/>
      <c r="AN35" s="186" t="n"/>
      <c r="AO35" s="2232" t="n"/>
      <c r="AP35" s="186" t="n"/>
      <c r="AQ35" s="2232" t="n"/>
      <c r="AR35" s="72" t="n"/>
      <c r="AS35" s="2218" t="n"/>
      <c r="AT35" s="806" t="n">
        <v>2</v>
      </c>
      <c r="AU35" s="2228" t="inlineStr">
        <is>
          <t>недели</t>
        </is>
      </c>
      <c r="AV35" s="2227" t="n"/>
      <c r="AW35" s="2234" t="n">
        <v>2</v>
      </c>
      <c r="AX35" s="2883" t="inlineStr">
        <is>
          <t>недели</t>
        </is>
      </c>
      <c r="AY35" s="2231" t="n"/>
      <c r="AZ35" s="2234" t="n">
        <v>2</v>
      </c>
      <c r="BA35" s="2884" t="inlineStr">
        <is>
          <t>недели</t>
        </is>
      </c>
      <c r="BB35" s="480" t="n"/>
      <c r="BC35" s="2234" t="n">
        <v>3</v>
      </c>
      <c r="BD35" s="2883" t="inlineStr">
        <is>
          <t>недели</t>
        </is>
      </c>
      <c r="BE35" s="2231" t="n"/>
      <c r="BF35" s="2237" t="n">
        <v>3</v>
      </c>
      <c r="BG35" s="2238" t="inlineStr">
        <is>
          <t>недели</t>
        </is>
      </c>
      <c r="BH35" s="480" t="n"/>
      <c r="BI35" s="2237" t="n">
        <v>3</v>
      </c>
      <c r="BJ35" s="2230" t="inlineStr">
        <is>
          <t>недели</t>
        </is>
      </c>
      <c r="BK35" s="2231" t="n"/>
      <c r="BL35" s="2237" t="n">
        <v>3</v>
      </c>
      <c r="BM35" s="2238" t="inlineStr">
        <is>
          <t>недели</t>
        </is>
      </c>
      <c r="BN35" s="480" t="n"/>
      <c r="BO35" s="2237" t="n">
        <v>2</v>
      </c>
      <c r="BP35" s="2230" t="inlineStr">
        <is>
          <t>недели</t>
        </is>
      </c>
      <c r="BQ35" s="2231" t="n"/>
      <c r="BR35" s="69" t="n"/>
      <c r="BS35" s="2211" t="n"/>
      <c r="BT35" s="2" t="n"/>
      <c r="BU35" s="2211" t="n"/>
      <c r="BV35" s="2" t="n"/>
      <c r="BW35" s="2" t="n"/>
      <c r="BX35" s="2" t="n"/>
      <c r="BY35" s="2" t="n"/>
      <c r="BZ35" s="2" t="n"/>
    </row>
    <row r="36">
      <c r="A36" s="2885" t="n"/>
      <c r="B36" s="2245" t="n"/>
      <c r="C36" s="206" t="n"/>
      <c r="D36" s="206" t="n"/>
      <c r="E36" s="206" t="n"/>
      <c r="F36" s="206" t="n"/>
      <c r="G36" s="206" t="n"/>
      <c r="H36" s="206" t="n"/>
      <c r="I36" s="206" t="n"/>
      <c r="J36" s="206" t="n"/>
      <c r="K36" s="206" t="n"/>
      <c r="L36" s="206" t="n"/>
      <c r="M36" s="206" t="n"/>
      <c r="N36" s="206" t="n"/>
      <c r="O36" s="206" t="n"/>
      <c r="P36" s="206" t="n"/>
      <c r="Q36" s="2886" t="n"/>
      <c r="R36" s="2887" t="n"/>
      <c r="S36" s="2887" t="n"/>
      <c r="T36" s="2887" t="n"/>
      <c r="U36" s="2888" t="n"/>
      <c r="V36" s="2889" t="n"/>
      <c r="W36" s="206" t="n"/>
      <c r="X36" s="2890" t="n"/>
      <c r="Y36" s="2244" t="n"/>
      <c r="Z36" s="2245" t="n"/>
      <c r="AA36" s="2246" t="n"/>
      <c r="AB36" s="2245" t="n"/>
      <c r="AC36" s="2891" t="n"/>
      <c r="AD36" s="207" t="n"/>
      <c r="AE36" s="206" t="n"/>
      <c r="AF36" s="206" t="n"/>
      <c r="AG36" s="2891" t="n"/>
      <c r="AH36" s="218" t="n"/>
      <c r="AI36" s="2891" t="n"/>
      <c r="AJ36" s="2892" t="n"/>
      <c r="AK36" s="206" t="n"/>
      <c r="AL36" s="2893" t="n"/>
      <c r="AM36" s="2894" t="n"/>
      <c r="AN36" s="2893" t="n"/>
      <c r="AO36" s="2894" t="n"/>
      <c r="AP36" s="2893" t="n"/>
      <c r="AQ36" s="2894" t="n"/>
      <c r="AR36" s="218" t="n"/>
      <c r="AS36" s="2895" t="inlineStr">
        <is>
          <t>Ауд. часов</t>
        </is>
      </c>
      <c r="AT36" s="2896" t="inlineStr">
        <is>
          <t>Всего часов</t>
        </is>
      </c>
      <c r="AU36" s="2897" t="inlineStr">
        <is>
          <t>Ауд. часов</t>
        </is>
      </c>
      <c r="AV36" s="2898" t="inlineStr">
        <is>
          <t>Зач. единиц</t>
        </is>
      </c>
      <c r="AW36" s="2896" t="inlineStr">
        <is>
          <t>Всего часов</t>
        </is>
      </c>
      <c r="AX36" s="2899" t="inlineStr">
        <is>
          <t>Ауд. часов</t>
        </is>
      </c>
      <c r="AY36" s="2900" t="inlineStr">
        <is>
          <t>Зач. единиц</t>
        </is>
      </c>
      <c r="AZ36" s="2901" t="inlineStr">
        <is>
          <t>Всего часов</t>
        </is>
      </c>
      <c r="BA36" s="2899" t="inlineStr">
        <is>
          <t>Ауд. часов</t>
        </is>
      </c>
      <c r="BB36" s="2902" t="inlineStr">
        <is>
          <t>Зач. единиц</t>
        </is>
      </c>
      <c r="BC36" s="2896" t="inlineStr">
        <is>
          <t>Всего часов</t>
        </is>
      </c>
      <c r="BD36" s="2897" t="inlineStr">
        <is>
          <t>Ауд. часов</t>
        </is>
      </c>
      <c r="BE36" s="2903" t="inlineStr">
        <is>
          <t>Зач. единиц</t>
        </is>
      </c>
      <c r="BF36" s="2904" t="inlineStr">
        <is>
          <t>Всего часов</t>
        </is>
      </c>
      <c r="BG36" s="2905" t="inlineStr">
        <is>
          <t>Ауд. часов</t>
        </is>
      </c>
      <c r="BH36" s="2906" t="inlineStr">
        <is>
          <t>Зач. единиц</t>
        </is>
      </c>
      <c r="BI36" s="2907" t="inlineStr">
        <is>
          <t>Всего часов</t>
        </is>
      </c>
      <c r="BJ36" s="2908" t="inlineStr">
        <is>
          <t>Ауд. часов</t>
        </is>
      </c>
      <c r="BK36" s="2909" t="inlineStr">
        <is>
          <t>Зач. единиц</t>
        </is>
      </c>
      <c r="BL36" s="2904" t="inlineStr">
        <is>
          <t>Всего часов</t>
        </is>
      </c>
      <c r="BM36" s="2905" t="inlineStr">
        <is>
          <t>Ауд. часов</t>
        </is>
      </c>
      <c r="BN36" s="2906" t="inlineStr">
        <is>
          <t>Зач. единиц</t>
        </is>
      </c>
      <c r="BO36" s="2904" t="inlineStr">
        <is>
          <t>Всего часов</t>
        </is>
      </c>
      <c r="BP36" s="2908" t="inlineStr">
        <is>
          <t>Ауд. часов</t>
        </is>
      </c>
      <c r="BQ36" s="2909" t="inlineStr">
        <is>
          <t>Зач. единиц</t>
        </is>
      </c>
      <c r="BR36" s="2244" t="n"/>
      <c r="BS36" s="2245" t="n"/>
      <c r="BT36" s="2246" t="n"/>
      <c r="BU36" s="2245" t="n"/>
      <c r="BV36" s="2" t="n"/>
      <c r="BW36" s="2" t="n"/>
      <c r="BX36" s="2" t="n"/>
      <c r="BY36" s="2" t="n"/>
      <c r="BZ36" s="2" t="n"/>
    </row>
    <row r="37">
      <c r="A37" s="2910" t="n">
        <v>1</v>
      </c>
      <c r="B37" s="2494" t="n"/>
      <c r="C37" s="2489" t="inlineStr">
        <is>
          <t>Государственный компонент</t>
        </is>
      </c>
      <c r="D37" s="1410" t="n"/>
      <c r="E37" s="1410" t="n"/>
      <c r="F37" s="1410" t="n"/>
      <c r="G37" s="1410" t="n"/>
      <c r="H37" s="1410" t="n"/>
      <c r="I37" s="1410" t="n"/>
      <c r="J37" s="1410" t="n"/>
      <c r="K37" s="1410" t="n"/>
      <c r="L37" s="1410" t="n"/>
      <c r="M37" s="1410" t="n"/>
      <c r="N37" s="1410" t="n"/>
      <c r="O37" s="1410" t="n"/>
      <c r="P37" s="1410" t="n"/>
      <c r="Q37" s="2911" t="n"/>
      <c r="R37" s="2489" t="n"/>
      <c r="S37" s="2489" t="n"/>
      <c r="T37" s="2489" t="n"/>
      <c r="U37" s="2490">
        <f>SUM(U38:U62)</f>
        <v/>
      </c>
      <c r="V37" s="2501" t="n"/>
      <c r="W37" s="2501">
        <f>SUM(W38:W62)</f>
        <v/>
      </c>
      <c r="X37" s="2495">
        <f>SUM(X38:X62)</f>
        <v/>
      </c>
      <c r="Y37" s="2493" t="n"/>
      <c r="Z37" s="2494" t="n"/>
      <c r="AA37" s="2495" t="n"/>
      <c r="AB37" s="1414" t="n"/>
      <c r="AC37" s="2490">
        <f>SUM(AC38:AD62)</f>
        <v/>
      </c>
      <c r="AD37" s="1410" t="n"/>
      <c r="AE37" s="2495">
        <f>SUM(AE38:AF62)</f>
        <v/>
      </c>
      <c r="AF37" s="1414" t="n"/>
      <c r="AG37" s="2493">
        <f>SUM(AG38:AH62)</f>
        <v/>
      </c>
      <c r="AH37" s="2494" t="n"/>
      <c r="AI37" s="2912">
        <f>SUM(AI38:AJ62)</f>
        <v/>
      </c>
      <c r="AJ37" s="2913" t="n"/>
      <c r="AK37" s="2498">
        <f>SUM(AK38:AL62)</f>
        <v/>
      </c>
      <c r="AL37" s="1410" t="n"/>
      <c r="AM37" s="2499">
        <f>SUM(AM38:AN62)</f>
        <v/>
      </c>
      <c r="AN37" s="1410" t="n"/>
      <c r="AO37" s="2499">
        <f>SUM(AO38:AP62)</f>
        <v/>
      </c>
      <c r="AP37" s="1410" t="n"/>
      <c r="AQ37" s="2500">
        <f>SUM(AQ38:AR62)</f>
        <v/>
      </c>
      <c r="AR37" s="1414" t="n"/>
      <c r="AS37" s="2490">
        <f>SUM(AS38:AS62)</f>
        <v/>
      </c>
      <c r="AT37" s="2505">
        <f>SUM(AT38:AT62)</f>
        <v/>
      </c>
      <c r="AU37" s="2499">
        <f>SUM(AU38:AU62)</f>
        <v/>
      </c>
      <c r="AV37" s="2499">
        <f>SUM(AV38:AV62)</f>
        <v/>
      </c>
      <c r="AW37" s="2505">
        <f>SUM(AW38:AW62)</f>
        <v/>
      </c>
      <c r="AX37" s="2499">
        <f>SUM(AX38:AX62)</f>
        <v/>
      </c>
      <c r="AY37" s="2500">
        <f>SUM(AY38:AY62)</f>
        <v/>
      </c>
      <c r="AZ37" s="2504">
        <f>SUM(AZ38:AZ62)</f>
        <v/>
      </c>
      <c r="BA37" s="2498">
        <f>SUM(BA38:BA62)</f>
        <v/>
      </c>
      <c r="BB37" s="2499">
        <f>SUM(BB38:BB62)</f>
        <v/>
      </c>
      <c r="BC37" s="2505">
        <f>SUM(BC38:BC62)</f>
        <v/>
      </c>
      <c r="BD37" s="2503">
        <f>SUM(BD38:BD62)</f>
        <v/>
      </c>
      <c r="BE37" s="2498">
        <f>SUM(BE38:BE62)</f>
        <v/>
      </c>
      <c r="BF37" s="2490">
        <f>SUM(BF38:BF62)</f>
        <v/>
      </c>
      <c r="BG37" s="2499">
        <f>SUM(BG38:BG62)</f>
        <v/>
      </c>
      <c r="BH37" s="2499">
        <f>SUM(BH38:BH62)</f>
        <v/>
      </c>
      <c r="BI37" s="2505">
        <f>SUM(BI38:BI62)</f>
        <v/>
      </c>
      <c r="BJ37" s="2503">
        <f>SUM(BJ38:BJ62)</f>
        <v/>
      </c>
      <c r="BK37" s="2498">
        <f>SUM(BK38:BK62)</f>
        <v/>
      </c>
      <c r="BL37" s="2490">
        <f>SUM(BL38:BL62)</f>
        <v/>
      </c>
      <c r="BM37" s="2499">
        <f>SUM(BM38:BM62)</f>
        <v/>
      </c>
      <c r="BN37" s="2499">
        <f>SUM(BN38:BN62)</f>
        <v/>
      </c>
      <c r="BO37" s="2505">
        <f>SUM(BO38:BO62)</f>
        <v/>
      </c>
      <c r="BP37" s="2499">
        <f>SUM(BP38:BP62)</f>
        <v/>
      </c>
      <c r="BQ37" s="2500">
        <f>SUM(BQ38:BQ62)</f>
        <v/>
      </c>
      <c r="BR37" s="2496">
        <f>SUM(BR38:BS62)</f>
        <v/>
      </c>
      <c r="BS37" s="1414" t="n"/>
      <c r="BT37" s="2914" t="n"/>
      <c r="BU37" s="1414" t="n"/>
      <c r="BV37" s="2915" t="n"/>
      <c r="BW37" s="2" t="n"/>
      <c r="BX37" s="2" t="n"/>
      <c r="BY37" s="2" t="n"/>
      <c r="BZ37" s="2" t="n"/>
    </row>
    <row r="38">
      <c r="A38" s="2916" t="inlineStr">
        <is>
          <t>1.1</t>
        </is>
      </c>
      <c r="B38" s="173" t="n"/>
      <c r="C38" s="1725" t="inlineStr">
        <is>
          <t>Социально-гуманитарный модуль 1</t>
        </is>
      </c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917" t="n"/>
      <c r="R38" s="1725" t="n"/>
      <c r="S38" s="1725" t="n"/>
      <c r="T38" s="1725" t="n"/>
      <c r="U38" s="2552" t="n"/>
      <c r="V38" s="2550" t="n"/>
      <c r="W38" s="2550" t="n"/>
      <c r="X38" s="2551" t="n"/>
      <c r="Y38" s="2552" t="n"/>
      <c r="Z38" s="2329" t="n"/>
      <c r="AA38" s="2553" t="n"/>
      <c r="AB38" s="2305" t="n"/>
      <c r="AC38" s="2552" t="n"/>
      <c r="AD38" s="2329" t="n"/>
      <c r="AE38" s="2553" t="n"/>
      <c r="AF38" s="2305" t="n"/>
      <c r="AG38" s="2918" t="n"/>
      <c r="AH38" s="2305" t="n"/>
      <c r="AI38" s="2552" t="n"/>
      <c r="AJ38" s="2329" t="n"/>
      <c r="AK38" s="2554" t="n"/>
      <c r="AL38" s="2335" t="n"/>
      <c r="AM38" s="2555" t="n"/>
      <c r="AN38" s="2335" t="n"/>
      <c r="AO38" s="2555" t="n"/>
      <c r="AP38" s="2335" t="n"/>
      <c r="AQ38" s="2556" t="n"/>
      <c r="AR38" s="2305" t="n"/>
      <c r="AS38" s="2552" t="n"/>
      <c r="AT38" s="2919" t="n"/>
      <c r="AU38" s="2555" t="n"/>
      <c r="AV38" s="2920" t="n"/>
      <c r="AW38" s="2921" t="n"/>
      <c r="AX38" s="2922" t="n"/>
      <c r="AY38" s="2551" t="n"/>
      <c r="AZ38" s="2923" t="n"/>
      <c r="BA38" s="2555" t="n"/>
      <c r="BB38" s="2920" t="n"/>
      <c r="BC38" s="2919" t="n"/>
      <c r="BD38" s="2555" t="n"/>
      <c r="BE38" s="2551" t="n"/>
      <c r="BF38" s="2923" t="n"/>
      <c r="BG38" s="2555" t="n"/>
      <c r="BH38" s="2920" t="n"/>
      <c r="BI38" s="2919" t="n"/>
      <c r="BJ38" s="2555" t="n"/>
      <c r="BK38" s="2551" t="n"/>
      <c r="BL38" s="2923" t="n"/>
      <c r="BM38" s="2555" t="n"/>
      <c r="BN38" s="2920" t="n"/>
      <c r="BO38" s="2919" t="n"/>
      <c r="BP38" s="2555" t="n"/>
      <c r="BQ38" s="2551" t="n"/>
      <c r="BR38" s="2924" t="n"/>
      <c r="BS38" s="2284" t="n"/>
      <c r="BT38" s="2925" t="n"/>
      <c r="BU38" s="2305" t="n"/>
      <c r="BV38" s="2926" t="n"/>
      <c r="BW38" s="2" t="n"/>
      <c r="BX38" s="2" t="n"/>
      <c r="BY38" s="2" t="n"/>
      <c r="BZ38" s="2" t="n"/>
    </row>
    <row r="39">
      <c r="A39" s="2927" t="inlineStr">
        <is>
          <t>1.1.1</t>
        </is>
      </c>
      <c r="B39" s="2928" t="n"/>
      <c r="C39" s="2929" t="inlineStr">
        <is>
          <t>История белорусской государственности</t>
        </is>
      </c>
      <c r="D39" s="2930" t="n"/>
      <c r="E39" s="2930" t="n"/>
      <c r="F39" s="2930" t="n"/>
      <c r="G39" s="2930" t="n"/>
      <c r="H39" s="2930" t="n"/>
      <c r="I39" s="2930" t="n"/>
      <c r="J39" s="2930" t="n"/>
      <c r="K39" s="2930" t="n"/>
      <c r="L39" s="2930" t="n"/>
      <c r="M39" s="2930" t="n"/>
      <c r="N39" s="2930" t="n"/>
      <c r="O39" s="2930" t="n"/>
      <c r="P39" s="2930" t="n"/>
      <c r="Q39" s="2931" t="n"/>
      <c r="R39" s="2929" t="n"/>
      <c r="S39" s="2929" t="n"/>
      <c r="T39" s="2929" t="n"/>
      <c r="U39" s="2407" t="n"/>
      <c r="V39" s="2405" t="n"/>
      <c r="W39" s="2405" t="n"/>
      <c r="X39" s="2406" t="n"/>
      <c r="Y39" s="2407" t="n">
        <v>3</v>
      </c>
      <c r="Z39" s="2302" t="n"/>
      <c r="AA39" s="2408" t="n"/>
      <c r="AB39" s="2311" t="n"/>
      <c r="AC39" s="2407">
        <f>AT39+AW39+AZ39+BC39+BF39+BI39+BL39+BO39</f>
        <v/>
      </c>
      <c r="AD39" s="2302" t="n"/>
      <c r="AE39" s="2408" t="n">
        <v>54</v>
      </c>
      <c r="AF39" s="2311" t="n"/>
      <c r="AG39" s="2409">
        <f>AC39-W39</f>
        <v/>
      </c>
      <c r="AH39" s="2311" t="n"/>
      <c r="AI39" s="2407">
        <f>AS39+AU39+AX39+BA39+BD39+BG39+BJ39+BM39+BP39</f>
        <v/>
      </c>
      <c r="AJ39" s="2302" t="n"/>
      <c r="AK39" s="2411" t="n">
        <v>8</v>
      </c>
      <c r="AL39" s="2316" t="n"/>
      <c r="AM39" s="2412" t="n"/>
      <c r="AN39" s="2316" t="n"/>
      <c r="AO39" s="2412" t="n"/>
      <c r="AP39" s="2316" t="n"/>
      <c r="AQ39" s="2413" t="n">
        <v>4</v>
      </c>
      <c r="AR39" s="2311" t="n"/>
      <c r="AS39" s="2414" t="n"/>
      <c r="AT39" s="2415" t="n"/>
      <c r="AU39" s="2416" t="n"/>
      <c r="AV39" s="2417" t="n"/>
      <c r="AW39" s="2932" t="n"/>
      <c r="AX39" s="2416" t="n">
        <v>2</v>
      </c>
      <c r="AY39" s="2418" t="n"/>
      <c r="AZ39" s="2933" t="n">
        <v>108</v>
      </c>
      <c r="BA39" s="2416" t="n">
        <v>10</v>
      </c>
      <c r="BB39" s="2417" t="n">
        <v>3</v>
      </c>
      <c r="BC39" s="2415" t="n"/>
      <c r="BD39" s="2416" t="n"/>
      <c r="BE39" s="2418" t="n"/>
      <c r="BF39" s="2420" t="n"/>
      <c r="BG39" s="2412" t="n"/>
      <c r="BH39" s="2410" t="n"/>
      <c r="BI39" s="2421" t="n"/>
      <c r="BJ39" s="2412" t="n"/>
      <c r="BK39" s="2406" t="n"/>
      <c r="BL39" s="2934" t="n"/>
      <c r="BM39" s="2544" t="n"/>
      <c r="BN39" s="2935" t="n"/>
      <c r="BO39" s="2936" t="n"/>
      <c r="BP39" s="2544" t="n"/>
      <c r="BQ39" s="2540" t="n"/>
      <c r="BR39" s="2533">
        <f>AV39+AY39+BB39+BE39+BH39+BK39+BN39+BQ39+X39</f>
        <v/>
      </c>
      <c r="BS39" s="2302" t="n"/>
      <c r="BT39" s="2422" t="inlineStr">
        <is>
          <t>ИБиП</t>
        </is>
      </c>
      <c r="BU39" s="2311" t="n"/>
      <c r="BV39" s="1443">
        <f>(AE39-U39)*0.22</f>
        <v/>
      </c>
      <c r="BW39" s="2" t="n"/>
      <c r="BX39" s="2" t="n"/>
      <c r="BY39" s="2" t="n"/>
      <c r="BZ39" s="2" t="n"/>
    </row>
    <row r="40">
      <c r="A40" s="2541" t="inlineStr">
        <is>
          <t>1.1.2</t>
        </is>
      </c>
      <c r="B40" s="2302" t="n"/>
      <c r="C40" s="2929" t="inlineStr">
        <is>
          <t>Современная политэкономия</t>
        </is>
      </c>
      <c r="D40" s="2930" t="n"/>
      <c r="E40" s="2930" t="n"/>
      <c r="F40" s="2930" t="n"/>
      <c r="G40" s="2930" t="n"/>
      <c r="H40" s="2930" t="n"/>
      <c r="I40" s="2930" t="n"/>
      <c r="J40" s="2930" t="n"/>
      <c r="K40" s="2930" t="n"/>
      <c r="L40" s="2930" t="n"/>
      <c r="M40" s="2930" t="n"/>
      <c r="N40" s="2930" t="n"/>
      <c r="O40" s="2930" t="n"/>
      <c r="P40" s="2930" t="n"/>
      <c r="Q40" s="2931" t="n"/>
      <c r="R40" s="2929" t="n"/>
      <c r="S40" s="2929" t="n"/>
      <c r="T40" s="2929" t="n"/>
      <c r="U40" s="2407" t="n"/>
      <c r="V40" s="2405" t="n"/>
      <c r="W40" s="2405" t="n"/>
      <c r="X40" s="2406" t="n"/>
      <c r="Y40" s="2407" t="n">
        <v>4</v>
      </c>
      <c r="Z40" s="2302" t="n"/>
      <c r="AA40" s="2408" t="n"/>
      <c r="AB40" s="2311" t="n"/>
      <c r="AC40" s="2407">
        <f>AT40+AW40+AZ40+BC40+BF40+BI40+BL40+BO40</f>
        <v/>
      </c>
      <c r="AD40" s="2302" t="n"/>
      <c r="AE40" s="2408" t="n">
        <v>54</v>
      </c>
      <c r="AF40" s="2311" t="n"/>
      <c r="AG40" s="2409">
        <f>AC40-W40</f>
        <v/>
      </c>
      <c r="AH40" s="2311" t="n"/>
      <c r="AI40" s="2407">
        <f>AS40+AU40+AX40+BA40+BD40+BG40+BJ40+BM40+BP40</f>
        <v/>
      </c>
      <c r="AJ40" s="2302" t="n"/>
      <c r="AK40" s="2411" t="n">
        <v>8</v>
      </c>
      <c r="AL40" s="2316" t="n"/>
      <c r="AM40" s="2412" t="n"/>
      <c r="AN40" s="2316" t="n"/>
      <c r="AO40" s="2412" t="n"/>
      <c r="AP40" s="2316" t="n"/>
      <c r="AQ40" s="2413" t="n">
        <v>4</v>
      </c>
      <c r="AR40" s="2311" t="n"/>
      <c r="AS40" s="2414" t="n"/>
      <c r="AT40" s="2415" t="n"/>
      <c r="AU40" s="2416" t="n"/>
      <c r="AV40" s="2417" t="n"/>
      <c r="AW40" s="2932" t="n"/>
      <c r="AX40" s="2416" t="n"/>
      <c r="AY40" s="2418" t="n"/>
      <c r="AZ40" s="2933" t="n"/>
      <c r="BA40" s="2416" t="n">
        <v>2</v>
      </c>
      <c r="BB40" s="2417" t="n"/>
      <c r="BC40" s="2415" t="n">
        <v>108</v>
      </c>
      <c r="BD40" s="2416" t="n">
        <v>10</v>
      </c>
      <c r="BE40" s="2418" t="n">
        <v>3</v>
      </c>
      <c r="BF40" s="2420" t="n"/>
      <c r="BG40" s="2412" t="n"/>
      <c r="BH40" s="2410" t="n"/>
      <c r="BI40" s="2421" t="n"/>
      <c r="BJ40" s="2412" t="n"/>
      <c r="BK40" s="2406" t="n"/>
      <c r="BL40" s="2934" t="n"/>
      <c r="BM40" s="2544" t="n"/>
      <c r="BN40" s="2935" t="n"/>
      <c r="BO40" s="2936" t="n"/>
      <c r="BP40" s="2544" t="n"/>
      <c r="BQ40" s="2540" t="n"/>
      <c r="BR40" s="2533">
        <f>AV40+AY40+BB40+BE40+BH40+BK40+BN40+BQ40+X40</f>
        <v/>
      </c>
      <c r="BS40" s="2302" t="n"/>
      <c r="BT40" s="2422" t="inlineStr">
        <is>
          <t>ЭТиМ</t>
        </is>
      </c>
      <c r="BU40" s="2311" t="n"/>
      <c r="BV40" s="1443">
        <f>(AE40-U40)*0.22</f>
        <v/>
      </c>
      <c r="BW40" s="2" t="n"/>
      <c r="BX40" s="2" t="n"/>
      <c r="BY40" s="2" t="n"/>
      <c r="BZ40" s="2" t="n"/>
    </row>
    <row r="41">
      <c r="A41" s="2937" t="inlineStr">
        <is>
          <t>1.1.3</t>
        </is>
      </c>
      <c r="B41" s="173" t="n"/>
      <c r="C41" s="2668" t="inlineStr">
        <is>
          <t>Философия</t>
        </is>
      </c>
      <c r="D41" s="2665" t="n"/>
      <c r="E41" s="2665" t="n"/>
      <c r="F41" s="2665" t="n"/>
      <c r="G41" s="2665" t="n"/>
      <c r="H41" s="2665" t="n"/>
      <c r="I41" s="2665" t="n"/>
      <c r="J41" s="2665" t="n"/>
      <c r="K41" s="2665" t="n"/>
      <c r="L41" s="2665" t="n"/>
      <c r="M41" s="2665" t="n"/>
      <c r="N41" s="2665" t="n"/>
      <c r="O41" s="2665" t="n"/>
      <c r="P41" s="2665" t="n"/>
      <c r="Q41" s="2931" t="n"/>
      <c r="R41" s="2668" t="n"/>
      <c r="S41" s="2668" t="n"/>
      <c r="T41" s="2668" t="n"/>
      <c r="U41" s="2407" t="n"/>
      <c r="V41" s="2405" t="n"/>
      <c r="W41" s="2405" t="n"/>
      <c r="X41" s="2406" t="n"/>
      <c r="Y41" s="2407" t="n">
        <v>5</v>
      </c>
      <c r="Z41" s="2302" t="n"/>
      <c r="AA41" s="2408" t="n"/>
      <c r="AB41" s="2311" t="n"/>
      <c r="AC41" s="2407">
        <f>AT41+AW41+AZ41+BC41+BF41+BI41+BL41+BO41</f>
        <v/>
      </c>
      <c r="AD41" s="2302" t="n"/>
      <c r="AE41" s="2408" t="n">
        <v>54</v>
      </c>
      <c r="AF41" s="2311" t="n"/>
      <c r="AG41" s="2409">
        <f>AC41-W41</f>
        <v/>
      </c>
      <c r="AH41" s="2311" t="n"/>
      <c r="AI41" s="2407">
        <f>AS41+AU41+AX41+BA41+BD41+BG41+BJ41+BM41+BP41</f>
        <v/>
      </c>
      <c r="AJ41" s="2302" t="n"/>
      <c r="AK41" s="2411" t="n">
        <v>8</v>
      </c>
      <c r="AL41" s="2316" t="n"/>
      <c r="AM41" s="2412" t="n"/>
      <c r="AN41" s="2316" t="n"/>
      <c r="AO41" s="2412" t="n"/>
      <c r="AP41" s="2316" t="n"/>
      <c r="AQ41" s="2413" t="n">
        <v>4</v>
      </c>
      <c r="AR41" s="2311" t="n"/>
      <c r="AS41" s="2414" t="n"/>
      <c r="AT41" s="2415" t="n"/>
      <c r="AU41" s="2416" t="n"/>
      <c r="AV41" s="2417" t="n"/>
      <c r="AW41" s="2932" t="n"/>
      <c r="AX41" s="2416" t="n"/>
      <c r="AY41" s="2418" t="n"/>
      <c r="AZ41" s="2933" t="n"/>
      <c r="BA41" s="2416" t="n"/>
      <c r="BB41" s="2417" t="n"/>
      <c r="BC41" s="2415" t="n"/>
      <c r="BD41" s="2416" t="n">
        <v>4</v>
      </c>
      <c r="BE41" s="2418" t="n"/>
      <c r="BF41" s="2404" t="n">
        <v>108</v>
      </c>
      <c r="BG41" s="2412" t="n">
        <v>8</v>
      </c>
      <c r="BH41" s="2410" t="n">
        <v>3</v>
      </c>
      <c r="BI41" s="2421" t="n"/>
      <c r="BJ41" s="2412" t="n"/>
      <c r="BK41" s="2406" t="n"/>
      <c r="BL41" s="2934" t="n"/>
      <c r="BM41" s="2544" t="n"/>
      <c r="BN41" s="2935" t="n"/>
      <c r="BO41" s="2936" t="n"/>
      <c r="BP41" s="2544" t="n"/>
      <c r="BQ41" s="2540" t="n"/>
      <c r="BR41" s="2533">
        <f>AV41+AY41+BB41+BE41+BH41+BK41+BN41+BQ41+X41</f>
        <v/>
      </c>
      <c r="BS41" s="2302" t="n"/>
      <c r="BT41" s="2422" t="inlineStr">
        <is>
          <t>ФиП</t>
        </is>
      </c>
      <c r="BU41" s="2311" t="n"/>
      <c r="BV41" s="1443">
        <f>(AE41-U41)*0.22</f>
        <v/>
      </c>
      <c r="BW41" s="2" t="n"/>
      <c r="BX41" s="2" t="n"/>
      <c r="BY41" s="2" t="n"/>
      <c r="BZ41" s="2" t="n"/>
    </row>
    <row r="42">
      <c r="A42" s="2938" t="inlineStr">
        <is>
          <t>1.2</t>
        </is>
      </c>
      <c r="B42" s="2302" t="n"/>
      <c r="C42" s="2939" t="inlineStr">
        <is>
          <t>Иностранный язык / Иностранный язык (профессиональная лексика)</t>
        </is>
      </c>
      <c r="D42" s="2665" t="n"/>
      <c r="E42" s="2665" t="n"/>
      <c r="F42" s="2665" t="n"/>
      <c r="G42" s="2665" t="n"/>
      <c r="H42" s="2665" t="n"/>
      <c r="I42" s="2665" t="n"/>
      <c r="J42" s="2665" t="n"/>
      <c r="K42" s="2665" t="n"/>
      <c r="L42" s="2665" t="n"/>
      <c r="M42" s="2665" t="n"/>
      <c r="N42" s="2665" t="n"/>
      <c r="O42" s="2665" t="n"/>
      <c r="P42" s="2665" t="n"/>
      <c r="Q42" s="2940" t="inlineStr">
        <is>
          <t>2085/2024</t>
        </is>
      </c>
      <c r="R42" s="2941" t="n"/>
      <c r="S42" s="2941" t="n"/>
      <c r="T42" s="2941" t="n"/>
      <c r="U42" s="2942" t="n">
        <v>36</v>
      </c>
      <c r="V42" s="2943" t="n"/>
      <c r="W42" s="2586">
        <f>U42*AC42/AE42</f>
        <v/>
      </c>
      <c r="X42" s="2944" t="n">
        <v>2</v>
      </c>
      <c r="Y42" s="2942" t="n">
        <v>2</v>
      </c>
      <c r="Z42" s="2928" t="n"/>
      <c r="AA42" s="2945" t="n">
        <v>1</v>
      </c>
      <c r="AB42" s="2946" t="n"/>
      <c r="AC42" s="2942" t="n">
        <v>216</v>
      </c>
      <c r="AD42" s="2928" t="n"/>
      <c r="AE42" s="2945" t="n">
        <v>144</v>
      </c>
      <c r="AF42" s="2946" t="n"/>
      <c r="AG42" s="2591">
        <f>AC42-W42</f>
        <v/>
      </c>
      <c r="AH42" s="2311" t="n"/>
      <c r="AI42" s="2589">
        <f>AS42+AU42+AX42+BA42+BD42+BG42+BJ42+BM42+BP42</f>
        <v/>
      </c>
      <c r="AJ42" s="2302" t="n"/>
      <c r="AK42" s="2947" t="n"/>
      <c r="AL42" s="2948" t="n"/>
      <c r="AM42" s="2949" t="n"/>
      <c r="AN42" s="2948" t="n"/>
      <c r="AO42" s="2949" t="n">
        <v>24</v>
      </c>
      <c r="AP42" s="2948" t="n"/>
      <c r="AQ42" s="2950" t="n"/>
      <c r="AR42" s="2946" t="n"/>
      <c r="AS42" s="2943" t="n">
        <v>10</v>
      </c>
      <c r="AT42" s="450" t="n">
        <v>84</v>
      </c>
      <c r="AU42" s="2949" t="n">
        <v>10</v>
      </c>
      <c r="AV42" s="2943" t="n">
        <v>2</v>
      </c>
      <c r="AW42" s="450" t="n">
        <v>78</v>
      </c>
      <c r="AX42" s="451" t="n">
        <v>4</v>
      </c>
      <c r="AY42" s="2944" t="n">
        <v>2</v>
      </c>
      <c r="AZ42" s="450" t="n"/>
      <c r="BA42" s="451" t="n"/>
      <c r="BB42" s="2943" t="n"/>
      <c r="BC42" s="450" t="n"/>
      <c r="BD42" s="2949" t="n"/>
      <c r="BE42" s="2944" t="n"/>
      <c r="BF42" s="450" t="n"/>
      <c r="BG42" s="451" t="n"/>
      <c r="BH42" s="2943" t="n"/>
      <c r="BI42" s="2951" t="n"/>
      <c r="BJ42" s="2949" t="n"/>
      <c r="BK42" s="2944" t="n"/>
      <c r="BL42" s="2952" t="n"/>
      <c r="BM42" s="450" t="n"/>
      <c r="BN42" s="2953" t="n"/>
      <c r="BO42" s="450" t="n"/>
      <c r="BP42" s="2949" t="n"/>
      <c r="BQ42" s="2944" t="n"/>
      <c r="BR42" s="2589">
        <f>AV42+AY42+BB42+BE42+BH42+BK42+BN42+BQ42+X42</f>
        <v/>
      </c>
      <c r="BS42" s="2302" t="n"/>
      <c r="BT42" s="2599" t="inlineStr">
        <is>
          <t>МКиТП</t>
        </is>
      </c>
      <c r="BU42" s="2311" t="n"/>
      <c r="BV42" s="759">
        <f>(AE42-U42)*0.22</f>
        <v/>
      </c>
      <c r="BW42" s="2954" t="inlineStr">
        <is>
          <t>Не соответствие 1 семестр</t>
        </is>
      </c>
      <c r="BX42" s="2" t="n"/>
      <c r="BY42" s="2" t="n"/>
      <c r="BZ42" s="2955" t="inlineStr">
        <is>
          <t>96 ч- 2 ед.</t>
        </is>
      </c>
    </row>
    <row r="43">
      <c r="A43" s="2916" t="inlineStr">
        <is>
          <t>1.3</t>
        </is>
      </c>
      <c r="B43" s="173" t="n"/>
      <c r="C43" s="2956" t="inlineStr">
        <is>
          <t>Модуль "Общепрофессиональный"</t>
        </is>
      </c>
      <c r="D43" s="2930" t="n"/>
      <c r="E43" s="2930" t="n"/>
      <c r="F43" s="2930" t="n"/>
      <c r="G43" s="2930" t="n"/>
      <c r="H43" s="2930" t="n"/>
      <c r="I43" s="2930" t="n"/>
      <c r="J43" s="2930" t="n"/>
      <c r="K43" s="2930" t="n"/>
      <c r="L43" s="2930" t="n"/>
      <c r="M43" s="2930" t="n"/>
      <c r="N43" s="2930" t="n"/>
      <c r="O43" s="2930" t="n"/>
      <c r="P43" s="2930" t="n"/>
      <c r="Q43" s="2917" t="n"/>
      <c r="R43" s="2956" t="n"/>
      <c r="S43" s="2956" t="n"/>
      <c r="T43" s="2956" t="n"/>
      <c r="U43" s="2559" t="n"/>
      <c r="V43" s="2469" t="n"/>
      <c r="W43" s="2462" t="n"/>
      <c r="X43" s="2578" t="n"/>
      <c r="Y43" s="2559" t="n"/>
      <c r="Z43" s="2302" t="n"/>
      <c r="AA43" s="2578" t="n"/>
      <c r="AB43" s="2311" t="n"/>
      <c r="AC43" s="2577" t="n"/>
      <c r="AD43" s="2302" t="n"/>
      <c r="AE43" s="2578" t="n"/>
      <c r="AF43" s="2311" t="n"/>
      <c r="AG43" s="2438" t="n"/>
      <c r="AH43" s="2311" t="n"/>
      <c r="AI43" s="2436" t="n"/>
      <c r="AJ43" s="2302" t="n"/>
      <c r="AK43" s="2579" t="n"/>
      <c r="AL43" s="2316" t="n"/>
      <c r="AM43" s="2558" t="n"/>
      <c r="AN43" s="2316" t="n"/>
      <c r="AO43" s="2558" t="n"/>
      <c r="AP43" s="2316" t="n"/>
      <c r="AQ43" s="2580" t="n"/>
      <c r="AR43" s="2311" t="n"/>
      <c r="AS43" s="2559" t="n"/>
      <c r="AT43" s="2957" t="n"/>
      <c r="AU43" s="2558" t="n"/>
      <c r="AV43" s="2559" t="n"/>
      <c r="AW43" s="2957" t="n"/>
      <c r="AX43" s="2558" t="n"/>
      <c r="AY43" s="2560" t="n"/>
      <c r="AZ43" s="2957" t="n"/>
      <c r="BA43" s="2558" t="n"/>
      <c r="BB43" s="2559" t="n"/>
      <c r="BC43" s="2957" t="n"/>
      <c r="BD43" s="2558" t="n"/>
      <c r="BE43" s="2560" t="n"/>
      <c r="BF43" s="2957" t="n"/>
      <c r="BG43" s="2558" t="n"/>
      <c r="BH43" s="2559" t="n"/>
      <c r="BI43" s="2557" t="n"/>
      <c r="BJ43" s="2558" t="n"/>
      <c r="BK43" s="2560" t="n"/>
      <c r="BL43" s="2561" t="n"/>
      <c r="BM43" s="2957" t="n"/>
      <c r="BN43" s="2958" t="n"/>
      <c r="BO43" s="2957" t="n"/>
      <c r="BP43" s="2558" t="n"/>
      <c r="BQ43" s="2580" t="n"/>
      <c r="BR43" s="2436" t="n"/>
      <c r="BS43" s="2302" t="n"/>
      <c r="BT43" s="2562" t="n"/>
      <c r="BU43" s="2311" t="n"/>
      <c r="BV43" s="837">
        <f>(AE43-U43)*0.22</f>
        <v/>
      </c>
      <c r="BW43" s="2" t="n"/>
      <c r="BX43" s="2" t="n"/>
      <c r="BY43" s="2" t="n"/>
      <c r="BZ43" s="2" t="n"/>
    </row>
    <row r="44">
      <c r="A44" s="2959" t="inlineStr">
        <is>
          <t>1.3.1</t>
        </is>
      </c>
      <c r="B44" s="2928" t="n"/>
      <c r="C44" s="2960" t="inlineStr">
        <is>
          <t>Высшая математика</t>
        </is>
      </c>
      <c r="D44" s="2665" t="n"/>
      <c r="E44" s="2665" t="n"/>
      <c r="F44" s="2665" t="n"/>
      <c r="G44" s="2665" t="n"/>
      <c r="H44" s="2665" t="n"/>
      <c r="I44" s="2665" t="n"/>
      <c r="J44" s="2665" t="n"/>
      <c r="K44" s="2665" t="n"/>
      <c r="L44" s="2665" t="n"/>
      <c r="M44" s="2665" t="n"/>
      <c r="N44" s="2665" t="n"/>
      <c r="O44" s="2665" t="n"/>
      <c r="P44" s="2665" t="n"/>
      <c r="Q44" s="2940" t="inlineStr">
        <is>
          <t>2110.1/2024</t>
        </is>
      </c>
      <c r="R44" s="438" t="n"/>
      <c r="S44" s="438" t="n"/>
      <c r="T44" s="438" t="n"/>
      <c r="U44" s="447" t="n"/>
      <c r="V44" s="2961" t="n"/>
      <c r="W44" s="2586" t="n"/>
      <c r="X44" s="2962" t="n"/>
      <c r="Y44" s="450" t="n">
        <v>1</v>
      </c>
      <c r="Z44" s="447" t="n">
        <v>2</v>
      </c>
      <c r="AA44" s="2962" t="n"/>
      <c r="AB44" s="72" t="n"/>
      <c r="AC44" s="2963" t="n">
        <v>432</v>
      </c>
      <c r="AD44" s="173" t="n"/>
      <c r="AE44" s="2962" t="n">
        <v>252</v>
      </c>
      <c r="AF44" s="72" t="n"/>
      <c r="AG44" s="2591">
        <f>AC44-W44</f>
        <v/>
      </c>
      <c r="AH44" s="2311" t="n"/>
      <c r="AI44" s="2589">
        <f>AS44+AU44+AX44+BA44+BD44+BG44+BJ44+BM44+BP44</f>
        <v/>
      </c>
      <c r="AJ44" s="2302" t="n"/>
      <c r="AK44" s="2964" t="n">
        <v>32</v>
      </c>
      <c r="AL44" s="186" t="n"/>
      <c r="AM44" s="451" t="n"/>
      <c r="AN44" s="186" t="n"/>
      <c r="AO44" s="451" t="n">
        <v>32</v>
      </c>
      <c r="AP44" s="186" t="n"/>
      <c r="AQ44" s="2965" t="n"/>
      <c r="AR44" s="72" t="n"/>
      <c r="AS44" s="447" t="n">
        <v>10</v>
      </c>
      <c r="AT44" s="450" t="n">
        <v>216</v>
      </c>
      <c r="AU44" s="451" t="n">
        <v>22</v>
      </c>
      <c r="AV44" s="447" t="n">
        <v>6</v>
      </c>
      <c r="AW44" s="450" t="n">
        <v>216</v>
      </c>
      <c r="AX44" s="451" t="n">
        <v>32</v>
      </c>
      <c r="AY44" s="2966" t="n">
        <v>6</v>
      </c>
      <c r="AZ44" s="450" t="n"/>
      <c r="BA44" s="451" t="n"/>
      <c r="BB44" s="447" t="n"/>
      <c r="BC44" s="450" t="n"/>
      <c r="BD44" s="451" t="n"/>
      <c r="BE44" s="2966" t="n"/>
      <c r="BF44" s="450" t="n"/>
      <c r="BG44" s="451" t="n"/>
      <c r="BH44" s="447" t="n"/>
      <c r="BI44" s="2967" t="n"/>
      <c r="BJ44" s="451" t="n"/>
      <c r="BK44" s="2966" t="n"/>
      <c r="BL44" s="2968" t="n"/>
      <c r="BM44" s="450" t="n"/>
      <c r="BN44" s="2969" t="n"/>
      <c r="BO44" s="450" t="n"/>
      <c r="BP44" s="451" t="n"/>
      <c r="BQ44" s="2965" t="n"/>
      <c r="BR44" s="2589">
        <f>AV44+AY44+BB44+BE44+BH44+BK44+BN44+BQ44+X44</f>
        <v/>
      </c>
      <c r="BS44" s="2302" t="n"/>
      <c r="BT44" s="2599" t="inlineStr">
        <is>
          <t>ВМ</t>
        </is>
      </c>
      <c r="BU44" s="2311" t="n"/>
      <c r="BV44" s="922">
        <f>(AE44-U44)*0.22</f>
        <v/>
      </c>
      <c r="BW44" s="2" t="n"/>
      <c r="BX44" s="2" t="n"/>
      <c r="BY44" s="2" t="n"/>
      <c r="BZ44" s="2" t="n"/>
    </row>
    <row r="45">
      <c r="A45" s="2970" t="inlineStr">
        <is>
          <t>1.3.2</t>
        </is>
      </c>
      <c r="B45" s="2928" t="n"/>
      <c r="C45" s="2668" t="inlineStr">
        <is>
          <t>Информатика / Информационные технологии</t>
        </is>
      </c>
      <c r="D45" s="2665" t="n"/>
      <c r="E45" s="2665" t="n"/>
      <c r="F45" s="2665" t="n"/>
      <c r="G45" s="2665" t="n"/>
      <c r="H45" s="2665" t="n"/>
      <c r="I45" s="2665" t="n"/>
      <c r="J45" s="2665" t="n"/>
      <c r="K45" s="2665" t="n"/>
      <c r="L45" s="2665" t="n"/>
      <c r="M45" s="2665" t="n"/>
      <c r="N45" s="2665" t="n"/>
      <c r="O45" s="2665" t="n"/>
      <c r="P45" s="2665" t="n"/>
      <c r="Q45" s="2931" t="n"/>
      <c r="R45" s="2668" t="n"/>
      <c r="S45" s="2668" t="n"/>
      <c r="T45" s="2668" t="n"/>
      <c r="U45" s="2410" t="n">
        <v>32</v>
      </c>
      <c r="V45" s="2405" t="n"/>
      <c r="W45" s="2405">
        <f>U45*AC45/AE45</f>
        <v/>
      </c>
      <c r="X45" s="2408" t="n">
        <v>1</v>
      </c>
      <c r="Y45" s="2410" t="n">
        <v>1</v>
      </c>
      <c r="Z45" s="2302" t="n"/>
      <c r="AA45" s="2408" t="n"/>
      <c r="AB45" s="2311" t="n"/>
      <c r="AC45" s="2407" t="n">
        <v>108</v>
      </c>
      <c r="AD45" s="2302" t="n"/>
      <c r="AE45" s="2408" t="n">
        <v>72</v>
      </c>
      <c r="AF45" s="2311" t="n"/>
      <c r="AG45" s="2409">
        <f>AC45-W45</f>
        <v/>
      </c>
      <c r="AH45" s="2311" t="n"/>
      <c r="AI45" s="2407">
        <f>AS45+AU45+AX45+BA45+BD45+BG45+BJ45+BM45+BP45</f>
        <v/>
      </c>
      <c r="AJ45" s="2302" t="n"/>
      <c r="AK45" s="2411" t="n">
        <v>6</v>
      </c>
      <c r="AL45" s="2316" t="n"/>
      <c r="AM45" s="2412" t="n">
        <v>6</v>
      </c>
      <c r="AN45" s="2316" t="n"/>
      <c r="AO45" s="2412" t="n"/>
      <c r="AP45" s="2316" t="n"/>
      <c r="AQ45" s="2413" t="n"/>
      <c r="AR45" s="2311" t="n"/>
      <c r="AS45" s="2417" t="n">
        <v>2</v>
      </c>
      <c r="AT45" s="2971" t="n">
        <v>60</v>
      </c>
      <c r="AU45" s="2416" t="n">
        <v>10</v>
      </c>
      <c r="AV45" s="2417" t="n">
        <v>2</v>
      </c>
      <c r="AW45" s="2971" t="n"/>
      <c r="AX45" s="2416" t="n"/>
      <c r="AY45" s="2418" t="n"/>
      <c r="AZ45" s="2971" t="n"/>
      <c r="BA45" s="2416" t="n"/>
      <c r="BB45" s="2417" t="n"/>
      <c r="BC45" s="2971" t="n"/>
      <c r="BD45" s="2416" t="n"/>
      <c r="BE45" s="2418" t="n"/>
      <c r="BF45" s="2972" t="n"/>
      <c r="BG45" s="2412" t="n"/>
      <c r="BH45" s="2410" t="n"/>
      <c r="BI45" s="2421" t="n"/>
      <c r="BJ45" s="2412" t="n"/>
      <c r="BK45" s="2406" t="n"/>
      <c r="BL45" s="2420" t="n"/>
      <c r="BM45" s="2972" t="n"/>
      <c r="BN45" s="2973" t="n"/>
      <c r="BO45" s="2972" t="n"/>
      <c r="BP45" s="2412" t="n"/>
      <c r="BQ45" s="2413" t="n"/>
      <c r="BR45" s="2407">
        <f>AV45+AY45+BB45+BE45+BH45+BK45+BN45+BQ45+X45</f>
        <v/>
      </c>
      <c r="BS45" s="2302" t="n"/>
      <c r="BT45" s="2422" t="inlineStr">
        <is>
          <t>ИиВД</t>
        </is>
      </c>
      <c r="BU45" s="2311" t="n"/>
      <c r="BV45" s="759">
        <f>(AE45-U45)*0.22</f>
        <v/>
      </c>
      <c r="BW45" s="2" t="n"/>
      <c r="BX45" s="2" t="n"/>
      <c r="BY45" s="2" t="n"/>
      <c r="BZ45" s="2" t="n"/>
    </row>
    <row r="46">
      <c r="A46" s="2974" t="inlineStr">
        <is>
          <t>1.3.3</t>
        </is>
      </c>
      <c r="B46" s="2975" t="n"/>
      <c r="C46" s="2960" t="inlineStr">
        <is>
          <t>Инженерная и машинная графика / Инженерная графика</t>
        </is>
      </c>
      <c r="D46" s="2930" t="n"/>
      <c r="E46" s="2930" t="n"/>
      <c r="F46" s="2930" t="n"/>
      <c r="G46" s="2930" t="n"/>
      <c r="H46" s="2930" t="n"/>
      <c r="I46" s="2930" t="n"/>
      <c r="J46" s="2930" t="n"/>
      <c r="K46" s="2930" t="n"/>
      <c r="L46" s="2930" t="n"/>
      <c r="M46" s="2930" t="n"/>
      <c r="N46" s="2930" t="n"/>
      <c r="O46" s="2930" t="n"/>
      <c r="P46" s="2930" t="n"/>
      <c r="Q46" s="2940" t="inlineStr">
        <is>
          <t>2030/2023</t>
        </is>
      </c>
      <c r="R46" s="2976" t="n"/>
      <c r="S46" s="2976" t="n"/>
      <c r="T46" s="2976" t="n"/>
      <c r="U46" s="2589" t="n">
        <v>36</v>
      </c>
      <c r="V46" s="2586" t="n"/>
      <c r="W46" s="2586" t="n">
        <v>72</v>
      </c>
      <c r="X46" s="2590" t="n">
        <v>2</v>
      </c>
      <c r="Y46" s="2589" t="n"/>
      <c r="Z46" s="2928" t="n"/>
      <c r="AA46" s="2977" t="n">
        <v>1</v>
      </c>
      <c r="AB46" s="2978" t="inlineStr">
        <is>
          <t>д</t>
        </is>
      </c>
      <c r="AC46" s="2979" t="n">
        <v>216</v>
      </c>
      <c r="AD46" s="2975" t="n"/>
      <c r="AE46" s="2980" t="n">
        <v>108</v>
      </c>
      <c r="AF46" s="2946" t="n"/>
      <c r="AG46" s="2981">
        <f>AC46-W46</f>
        <v/>
      </c>
      <c r="AH46" s="2946" t="n"/>
      <c r="AI46" s="2979">
        <f>AS46+AU46+AX46+BA46+BD46+BG46+BJ46+BM46+BP46</f>
        <v/>
      </c>
      <c r="AJ46" s="2975" t="n"/>
      <c r="AK46" s="2982" t="n"/>
      <c r="AL46" s="2948" t="n"/>
      <c r="AM46" s="2596" t="n"/>
      <c r="AN46" s="2948" t="n"/>
      <c r="AO46" s="2596" t="n">
        <v>22</v>
      </c>
      <c r="AP46" s="2948" t="n"/>
      <c r="AQ46" s="2983" t="n"/>
      <c r="AR46" s="2946" t="n"/>
      <c r="AS46" s="2589" t="n">
        <v>10</v>
      </c>
      <c r="AT46" s="2595" t="n">
        <v>84</v>
      </c>
      <c r="AU46" s="2596" t="n">
        <v>6</v>
      </c>
      <c r="AV46" s="2984" t="n">
        <v>2</v>
      </c>
      <c r="AW46" s="2595" t="n">
        <v>60</v>
      </c>
      <c r="AX46" s="2596" t="n">
        <v>6</v>
      </c>
      <c r="AY46" s="2983" t="n">
        <v>2</v>
      </c>
      <c r="AZ46" s="2598" t="n"/>
      <c r="BA46" s="2596" t="n"/>
      <c r="BB46" s="2984" t="n"/>
      <c r="BC46" s="2595" t="n"/>
      <c r="BD46" s="2596" t="n"/>
      <c r="BE46" s="2983" t="n"/>
      <c r="BF46" s="2598" t="n"/>
      <c r="BG46" s="2596" t="n"/>
      <c r="BH46" s="2984" t="n"/>
      <c r="BI46" s="2595" t="n"/>
      <c r="BJ46" s="2596" t="n"/>
      <c r="BK46" s="2983" t="n"/>
      <c r="BL46" s="2598" t="n"/>
      <c r="BM46" s="2596" t="n"/>
      <c r="BN46" s="2984" t="n"/>
      <c r="BO46" s="2595" t="n"/>
      <c r="BP46" s="2596" t="n"/>
      <c r="BQ46" s="2983" t="n"/>
      <c r="BR46" s="2591">
        <f>AV46+AY46+BB46+BE46+BH46+BK46+BN46+BQ46+X46</f>
        <v/>
      </c>
      <c r="BS46" s="2946" t="n"/>
      <c r="BT46" s="2985" t="inlineStr">
        <is>
          <t>ИГ</t>
        </is>
      </c>
      <c r="BU46" s="2986" t="n"/>
      <c r="BV46" s="759">
        <f>(AE46-U46)*0.22</f>
        <v/>
      </c>
      <c r="BW46" s="2" t="n"/>
      <c r="BX46" s="2" t="n"/>
      <c r="BY46" s="2" t="n"/>
      <c r="BZ46" s="2" t="n"/>
    </row>
    <row r="47">
      <c r="A47" s="2987" t="n"/>
      <c r="B47" s="2988" t="n"/>
      <c r="C47" s="2304" t="n"/>
      <c r="D47" s="2304" t="n"/>
      <c r="E47" s="2304" t="n"/>
      <c r="F47" s="2304" t="n"/>
      <c r="G47" s="2304" t="n"/>
      <c r="H47" s="2304" t="n"/>
      <c r="I47" s="2304" t="n"/>
      <c r="J47" s="2304" t="n"/>
      <c r="K47" s="2304" t="n"/>
      <c r="L47" s="2304" t="n"/>
      <c r="M47" s="2304" t="n"/>
      <c r="N47" s="2304" t="n"/>
      <c r="O47" s="2304" t="n"/>
      <c r="P47" s="2304" t="n"/>
      <c r="Q47" s="2886" t="n"/>
      <c r="R47" s="2583" t="n"/>
      <c r="S47" s="2583" t="n"/>
      <c r="T47" s="2583" t="n"/>
      <c r="U47" s="2989" t="n"/>
      <c r="V47" s="2990" t="n"/>
      <c r="W47" s="2990" t="n"/>
      <c r="X47" s="2991" t="n"/>
      <c r="Y47" s="2987" t="n"/>
      <c r="Z47" s="2329" t="n"/>
      <c r="AA47" s="2992" t="n">
        <v>2</v>
      </c>
      <c r="AB47" s="2993" t="inlineStr">
        <is>
          <t>д</t>
        </is>
      </c>
      <c r="AC47" s="2987" t="n"/>
      <c r="AD47" s="2988" t="n"/>
      <c r="AE47" s="2994" t="n"/>
      <c r="AF47" s="2305" t="n"/>
      <c r="AG47" s="2987" t="n"/>
      <c r="AH47" s="2305" t="n"/>
      <c r="AI47" s="2987" t="n"/>
      <c r="AJ47" s="2988" t="n"/>
      <c r="AK47" s="2304" t="n"/>
      <c r="AL47" s="2335" t="n"/>
      <c r="AM47" s="2995" t="n"/>
      <c r="AN47" s="2335" t="n"/>
      <c r="AO47" s="2995" t="n"/>
      <c r="AP47" s="2335" t="n"/>
      <c r="AQ47" s="2995" t="n"/>
      <c r="AR47" s="2305" t="n"/>
      <c r="AS47" s="2989" t="n"/>
      <c r="AT47" s="2996" t="n"/>
      <c r="AU47" s="2997" t="n"/>
      <c r="AV47" s="2998" t="n"/>
      <c r="AW47" s="2996" t="n"/>
      <c r="AX47" s="2997" t="n"/>
      <c r="AY47" s="2999" t="n"/>
      <c r="AZ47" s="3000" t="n"/>
      <c r="BA47" s="2997" t="n"/>
      <c r="BB47" s="2998" t="n"/>
      <c r="BC47" s="2996" t="n"/>
      <c r="BD47" s="2997" t="n"/>
      <c r="BE47" s="2999" t="n"/>
      <c r="BF47" s="3000" t="n"/>
      <c r="BG47" s="2997" t="n"/>
      <c r="BH47" s="2998" t="n"/>
      <c r="BI47" s="2996" t="n"/>
      <c r="BJ47" s="2997" t="n"/>
      <c r="BK47" s="2999" t="n"/>
      <c r="BL47" s="3000" t="n"/>
      <c r="BM47" s="2997" t="n"/>
      <c r="BN47" s="2998" t="n"/>
      <c r="BO47" s="2996" t="n"/>
      <c r="BP47" s="2997" t="n"/>
      <c r="BQ47" s="2999" t="n"/>
      <c r="BR47" s="2987" t="n"/>
      <c r="BS47" s="2305" t="n"/>
      <c r="BT47" s="2987" t="n"/>
      <c r="BU47" s="3001" t="n"/>
      <c r="BV47" s="759" t="n"/>
      <c r="BW47" s="2" t="n"/>
      <c r="BX47" s="2" t="n"/>
      <c r="BY47" s="2" t="n"/>
      <c r="BZ47" s="2" t="n"/>
    </row>
    <row r="48">
      <c r="A48" s="2401" t="inlineStr">
        <is>
          <t>1.3.4</t>
        </is>
      </c>
      <c r="B48" s="2302" t="n"/>
      <c r="C48" s="10" t="inlineStr">
        <is>
          <t>Физика</t>
        </is>
      </c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931" t="n"/>
      <c r="R48" s="10" t="n"/>
      <c r="S48" s="10" t="n"/>
      <c r="T48" s="10" t="n"/>
      <c r="U48" s="2410" t="n"/>
      <c r="V48" s="2405" t="n"/>
      <c r="W48" s="2405" t="n"/>
      <c r="X48" s="2408" t="n"/>
      <c r="Y48" s="2410" t="n">
        <v>3</v>
      </c>
      <c r="Z48" s="2302" t="n"/>
      <c r="AA48" s="2448" t="n">
        <v>2</v>
      </c>
      <c r="AB48" s="2449" t="inlineStr">
        <is>
          <t>д</t>
        </is>
      </c>
      <c r="AC48" s="2407" t="n">
        <v>432</v>
      </c>
      <c r="AD48" s="2302" t="n"/>
      <c r="AE48" s="2408" t="n">
        <v>216</v>
      </c>
      <c r="AF48" s="2311" t="n"/>
      <c r="AG48" s="2409">
        <f>AC48-W48</f>
        <v/>
      </c>
      <c r="AH48" s="2311" t="n"/>
      <c r="AI48" s="2407">
        <f>AS48+AU48+AX48+BA48+BD48+BG48+BJ48+BM48+BP48</f>
        <v/>
      </c>
      <c r="AJ48" s="2302" t="n"/>
      <c r="AK48" s="2411" t="n">
        <v>16</v>
      </c>
      <c r="AL48" s="2316" t="n"/>
      <c r="AM48" s="2412" t="n">
        <v>16</v>
      </c>
      <c r="AN48" s="2316" t="n"/>
      <c r="AO48" s="2412" t="n">
        <v>16</v>
      </c>
      <c r="AP48" s="2316" t="n"/>
      <c r="AQ48" s="2413" t="n"/>
      <c r="AR48" s="2311" t="n"/>
      <c r="AS48" s="2417" t="n"/>
      <c r="AT48" s="2971" t="n"/>
      <c r="AU48" s="2416" t="n">
        <v>6</v>
      </c>
      <c r="AV48" s="2417" t="n"/>
      <c r="AW48" s="2971" t="n">
        <v>216</v>
      </c>
      <c r="AX48" s="2416" t="n">
        <v>26</v>
      </c>
      <c r="AY48" s="2418" t="n">
        <v>6</v>
      </c>
      <c r="AZ48" s="2971" t="n">
        <v>216</v>
      </c>
      <c r="BA48" s="2416" t="n">
        <v>16</v>
      </c>
      <c r="BB48" s="2417" t="n">
        <v>6</v>
      </c>
      <c r="BC48" s="2971" t="n"/>
      <c r="BD48" s="2416" t="n"/>
      <c r="BE48" s="2418" t="n"/>
      <c r="BF48" s="2972" t="n"/>
      <c r="BG48" s="2412" t="n"/>
      <c r="BH48" s="2410" t="n"/>
      <c r="BI48" s="2421" t="n"/>
      <c r="BJ48" s="2412" t="n"/>
      <c r="BK48" s="2406" t="n"/>
      <c r="BL48" s="2420" t="n"/>
      <c r="BM48" s="2972" t="n"/>
      <c r="BN48" s="2973" t="n"/>
      <c r="BO48" s="2972" t="n"/>
      <c r="BP48" s="2412" t="n"/>
      <c r="BQ48" s="2413" t="n"/>
      <c r="BR48" s="2407">
        <f>AV48+AY48+BB48+BE48+BH48+BK48+BN48+BQ48+X48</f>
        <v/>
      </c>
      <c r="BS48" s="2302" t="n"/>
      <c r="BT48" s="2422" t="inlineStr">
        <is>
          <t>физики</t>
        </is>
      </c>
      <c r="BU48" s="2311" t="n"/>
      <c r="BV48" s="759">
        <f>(AE48-U48)*0.22</f>
        <v/>
      </c>
      <c r="BW48" s="2" t="n"/>
      <c r="BX48" s="2" t="n"/>
      <c r="BY48" s="2" t="n"/>
      <c r="BZ48" s="2" t="n"/>
    </row>
    <row r="49">
      <c r="A49" s="2575" t="inlineStr">
        <is>
          <t>1.4</t>
        </is>
      </c>
      <c r="B49" s="2302" t="n"/>
      <c r="C49" s="3002" t="inlineStr">
        <is>
          <t>Модуль "Химия-1"</t>
        </is>
      </c>
      <c r="D49" s="2665" t="n"/>
      <c r="E49" s="2665" t="n"/>
      <c r="F49" s="2665" t="n"/>
      <c r="G49" s="2665" t="n"/>
      <c r="H49" s="2665" t="n"/>
      <c r="I49" s="2665" t="n"/>
      <c r="J49" s="2665" t="n"/>
      <c r="K49" s="2665" t="n"/>
      <c r="L49" s="2665" t="n"/>
      <c r="M49" s="2665" t="n"/>
      <c r="N49" s="2665" t="n"/>
      <c r="O49" s="2665" t="n"/>
      <c r="P49" s="2665" t="n"/>
      <c r="Q49" s="2917" t="n"/>
      <c r="R49" s="1725" t="n"/>
      <c r="S49" s="1725" t="n"/>
      <c r="T49" s="1725" t="n"/>
      <c r="U49" s="3003" t="n"/>
      <c r="V49" s="3004" t="n"/>
      <c r="W49" s="2462" t="n"/>
      <c r="X49" s="2578" t="n"/>
      <c r="Y49" s="3003" t="n"/>
      <c r="Z49" s="173" t="n"/>
      <c r="AA49" s="3005" t="n"/>
      <c r="AB49" s="72" t="n"/>
      <c r="AC49" s="3006" t="n"/>
      <c r="AD49" s="173" t="n"/>
      <c r="AE49" s="3005" t="n"/>
      <c r="AF49" s="72" t="n"/>
      <c r="AG49" s="2438" t="n"/>
      <c r="AH49" s="2311" t="n"/>
      <c r="AI49" s="2436" t="n"/>
      <c r="AJ49" s="2302" t="n"/>
      <c r="AK49" s="3007" t="n"/>
      <c r="AL49" s="186" t="n"/>
      <c r="AM49" s="3008" t="n"/>
      <c r="AN49" s="186" t="n"/>
      <c r="AO49" s="3008" t="n"/>
      <c r="AP49" s="186" t="n"/>
      <c r="AQ49" s="3009" t="n"/>
      <c r="AR49" s="72" t="n"/>
      <c r="AS49" s="3003" t="n"/>
      <c r="AT49" s="3010" t="n"/>
      <c r="AU49" s="3008" t="n"/>
      <c r="AV49" s="3003" t="n"/>
      <c r="AW49" s="3010" t="n"/>
      <c r="AX49" s="3008" t="n"/>
      <c r="AY49" s="3011" t="n"/>
      <c r="AZ49" s="3010" t="n"/>
      <c r="BA49" s="3008" t="n"/>
      <c r="BB49" s="3003" t="n"/>
      <c r="BC49" s="3010" t="n"/>
      <c r="BD49" s="3008" t="n"/>
      <c r="BE49" s="3011" t="n"/>
      <c r="BF49" s="3010" t="n"/>
      <c r="BG49" s="3008" t="n"/>
      <c r="BH49" s="3003" t="n"/>
      <c r="BI49" s="3012" t="n"/>
      <c r="BJ49" s="3008" t="n"/>
      <c r="BK49" s="3011" t="n"/>
      <c r="BL49" s="3013" t="n"/>
      <c r="BM49" s="3010" t="n"/>
      <c r="BN49" s="3014" t="n"/>
      <c r="BO49" s="3010" t="n"/>
      <c r="BP49" s="3008" t="n"/>
      <c r="BQ49" s="3009" t="n"/>
      <c r="BR49" s="2436" t="n"/>
      <c r="BS49" s="2302" t="n"/>
      <c r="BT49" s="2562" t="n"/>
      <c r="BU49" s="2311" t="n"/>
      <c r="BV49" s="837">
        <f>(AE49-U49)*0.22</f>
        <v/>
      </c>
      <c r="BW49" s="2" t="n"/>
      <c r="BX49" s="2" t="n"/>
      <c r="BY49" s="2" t="n"/>
      <c r="BZ49" s="2" t="n"/>
    </row>
    <row r="50">
      <c r="A50" s="2401" t="inlineStr">
        <is>
          <t>1.4.1</t>
        </is>
      </c>
      <c r="B50" s="2302" t="n"/>
      <c r="C50" s="2668" t="inlineStr">
        <is>
          <t>Теоретические основы химии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665" t="n"/>
      <c r="Q50" s="2931" t="n"/>
      <c r="R50" s="2668" t="n"/>
      <c r="S50" s="2668" t="n"/>
      <c r="T50" s="2668" t="n"/>
      <c r="U50" s="2405" t="n"/>
      <c r="V50" s="2405" t="n"/>
      <c r="W50" s="2405" t="n"/>
      <c r="X50" s="3015" t="n"/>
      <c r="Y50" s="2410" t="n">
        <v>1</v>
      </c>
      <c r="Z50" s="2302" t="n"/>
      <c r="AA50" s="2408" t="n"/>
      <c r="AB50" s="2311" t="n"/>
      <c r="AC50" s="2407" t="n">
        <v>324</v>
      </c>
      <c r="AD50" s="2302" t="n"/>
      <c r="AE50" s="2408" t="n">
        <v>180</v>
      </c>
      <c r="AF50" s="2311" t="n"/>
      <c r="AG50" s="2409">
        <f>AC50-W50</f>
        <v/>
      </c>
      <c r="AH50" s="2311" t="n"/>
      <c r="AI50" s="2407">
        <f>AS50+AU50+AX50+BA50+BD50+BG50+BJ50+BM50+BP50</f>
        <v/>
      </c>
      <c r="AJ50" s="2302" t="n"/>
      <c r="AK50" s="2411" t="n">
        <v>16</v>
      </c>
      <c r="AL50" s="2316" t="n"/>
      <c r="AM50" s="2412" t="n">
        <v>12</v>
      </c>
      <c r="AN50" s="2316" t="n"/>
      <c r="AO50" s="2412" t="n">
        <v>8</v>
      </c>
      <c r="AP50" s="2316" t="n"/>
      <c r="AQ50" s="2413" t="n"/>
      <c r="AR50" s="2311" t="n"/>
      <c r="AS50" s="2417" t="n">
        <v>10</v>
      </c>
      <c r="AT50" s="2971" t="n">
        <v>324</v>
      </c>
      <c r="AU50" s="2416" t="n">
        <v>26</v>
      </c>
      <c r="AV50" s="2417" t="n">
        <v>9</v>
      </c>
      <c r="AW50" s="2971" t="n"/>
      <c r="AX50" s="2416" t="n"/>
      <c r="AY50" s="2418" t="n"/>
      <c r="AZ50" s="2971" t="n"/>
      <c r="BA50" s="2416" t="n"/>
      <c r="BB50" s="2417" t="n"/>
      <c r="BC50" s="2971" t="n"/>
      <c r="BD50" s="2416" t="n"/>
      <c r="BE50" s="2418" t="n"/>
      <c r="BF50" s="2972" t="n"/>
      <c r="BG50" s="2412" t="n"/>
      <c r="BH50" s="2410" t="n"/>
      <c r="BI50" s="2421" t="n"/>
      <c r="BJ50" s="2412" t="n"/>
      <c r="BK50" s="2406" t="n"/>
      <c r="BL50" s="2420" t="n"/>
      <c r="BM50" s="2972" t="n"/>
      <c r="BN50" s="2973" t="n"/>
      <c r="BO50" s="2972" t="n"/>
      <c r="BP50" s="2412" t="n"/>
      <c r="BQ50" s="2413" t="n"/>
      <c r="BR50" s="2407">
        <f>AV50+AY50+BB50+BE50+BH50+BK50+BN50+BQ50+X50</f>
        <v/>
      </c>
      <c r="BS50" s="2302" t="n"/>
      <c r="BT50" s="2422" t="inlineStr">
        <is>
          <t>ХТЭПиМЭТ</t>
        </is>
      </c>
      <c r="BU50" s="2311" t="n"/>
      <c r="BV50" s="3016">
        <f>(AE50-U50)*0.22</f>
        <v/>
      </c>
      <c r="BW50" s="2" t="n"/>
      <c r="BX50" s="2" t="n"/>
      <c r="BY50" s="2" t="n"/>
      <c r="BZ50" s="2" t="n"/>
    </row>
    <row r="51">
      <c r="A51" s="3017" t="inlineStr">
        <is>
          <t>1.4.2</t>
        </is>
      </c>
      <c r="B51" s="173" t="n"/>
      <c r="C51" s="2668" t="inlineStr">
        <is>
          <t>Неорганическая химия / Неорганическая химия</t>
        </is>
      </c>
      <c r="D51" s="2665" t="n"/>
      <c r="E51" s="2665" t="n"/>
      <c r="F51" s="2665" t="n"/>
      <c r="G51" s="2665" t="n"/>
      <c r="H51" s="2665" t="n"/>
      <c r="I51" s="2665" t="n"/>
      <c r="J51" s="2665" t="n"/>
      <c r="K51" s="2665" t="n"/>
      <c r="L51" s="2665" t="n"/>
      <c r="M51" s="2665" t="n"/>
      <c r="N51" s="2665" t="n"/>
      <c r="O51" s="2665" t="n"/>
      <c r="P51" s="2665" t="n"/>
      <c r="Q51" s="2931" t="n"/>
      <c r="R51" s="2668" t="n"/>
      <c r="S51" s="2668" t="n"/>
      <c r="T51" s="2668" t="n"/>
      <c r="U51" s="2407" t="n">
        <v>36</v>
      </c>
      <c r="V51" s="2405" t="n">
        <v>1</v>
      </c>
      <c r="W51" s="2405">
        <f>U51*AC51/AE51</f>
        <v/>
      </c>
      <c r="X51" s="2408" t="n">
        <v>2</v>
      </c>
      <c r="Y51" s="350" t="n">
        <v>2</v>
      </c>
      <c r="Z51" s="173" t="n"/>
      <c r="AA51" s="3015" t="n"/>
      <c r="AB51" s="72" t="n"/>
      <c r="AC51" s="435" t="n">
        <v>216</v>
      </c>
      <c r="AD51" s="173" t="n"/>
      <c r="AE51" s="3015" t="n">
        <v>108</v>
      </c>
      <c r="AF51" s="72" t="n"/>
      <c r="AG51" s="2409">
        <f>AC51-W51</f>
        <v/>
      </c>
      <c r="AH51" s="2311" t="n"/>
      <c r="AI51" s="2407">
        <f>AS51+AU51+AX51+BA51+BD51+BG51+BJ51+BM51+BP51</f>
        <v/>
      </c>
      <c r="AJ51" s="2302" t="n"/>
      <c r="AK51" s="3018" t="n">
        <v>6</v>
      </c>
      <c r="AL51" s="186" t="n"/>
      <c r="AM51" s="370" t="n">
        <v>6</v>
      </c>
      <c r="AN51" s="186" t="n"/>
      <c r="AO51" s="370" t="n">
        <v>4</v>
      </c>
      <c r="AP51" s="186" t="n"/>
      <c r="AQ51" s="3019" t="n"/>
      <c r="AR51" s="72" t="n"/>
      <c r="AS51" s="3020" t="n"/>
      <c r="AT51" s="3021" t="n"/>
      <c r="AU51" s="3022" t="n">
        <v>6</v>
      </c>
      <c r="AV51" s="3020" t="n"/>
      <c r="AW51" s="3021" t="n">
        <v>144</v>
      </c>
      <c r="AX51" s="3022" t="n">
        <v>10</v>
      </c>
      <c r="AY51" s="3023" t="n">
        <v>4</v>
      </c>
      <c r="AZ51" s="3021" t="n"/>
      <c r="BA51" s="3022" t="n"/>
      <c r="BB51" s="3020" t="n"/>
      <c r="BC51" s="3021" t="n"/>
      <c r="BD51" s="3022" t="n"/>
      <c r="BE51" s="3023" t="n"/>
      <c r="BF51" s="140" t="n"/>
      <c r="BG51" s="370" t="n"/>
      <c r="BH51" s="350" t="n"/>
      <c r="BI51" s="3024" t="n"/>
      <c r="BJ51" s="370" t="n"/>
      <c r="BK51" s="3025" t="n"/>
      <c r="BL51" s="3026" t="n"/>
      <c r="BM51" s="140" t="n"/>
      <c r="BN51" s="3027" t="n"/>
      <c r="BO51" s="140" t="n"/>
      <c r="BP51" s="370" t="n"/>
      <c r="BQ51" s="3019" t="n"/>
      <c r="BR51" s="2407">
        <f>AV51+AY51+BB51+BE51+BH51+BK51+BN51+BQ51+X51</f>
        <v/>
      </c>
      <c r="BS51" s="2302" t="n"/>
      <c r="BT51" s="2422" t="inlineStr">
        <is>
          <t>ХТЭПиМЭТ</t>
        </is>
      </c>
      <c r="BU51" s="2311" t="n"/>
      <c r="BV51" s="759">
        <f>(AE51-U51)*0.22</f>
        <v/>
      </c>
      <c r="BW51" s="2" t="n"/>
      <c r="BX51" s="2" t="n"/>
      <c r="BY51" s="2" t="n"/>
      <c r="BZ51" s="2" t="n"/>
    </row>
    <row r="52">
      <c r="A52" s="2401" t="inlineStr">
        <is>
          <t>1.4.3</t>
        </is>
      </c>
      <c r="B52" s="2302" t="n"/>
      <c r="C52" s="2668" t="inlineStr">
        <is>
          <t xml:space="preserve">Органическая химия </t>
        </is>
      </c>
      <c r="D52" s="2665" t="n"/>
      <c r="E52" s="2665" t="n"/>
      <c r="F52" s="2665" t="n"/>
      <c r="G52" s="2665" t="n"/>
      <c r="H52" s="2665" t="n"/>
      <c r="I52" s="2665" t="n"/>
      <c r="J52" s="2665" t="n"/>
      <c r="K52" s="2665" t="n"/>
      <c r="L52" s="2665" t="n"/>
      <c r="M52" s="2665" t="n"/>
      <c r="N52" s="2665" t="n"/>
      <c r="O52" s="2665" t="n"/>
      <c r="P52" s="2665" t="n"/>
      <c r="Q52" s="2931" t="n"/>
      <c r="R52" s="2668" t="n"/>
      <c r="S52" s="2668" t="n"/>
      <c r="T52" s="2668" t="n"/>
      <c r="U52" s="2410" t="n"/>
      <c r="V52" s="2405" t="n"/>
      <c r="W52" s="2405" t="n"/>
      <c r="X52" s="2408" t="n"/>
      <c r="Y52" s="2410" t="n">
        <v>6</v>
      </c>
      <c r="Z52" s="2302" t="n"/>
      <c r="AA52" s="2408" t="n">
        <v>5</v>
      </c>
      <c r="AB52" s="2311" t="n"/>
      <c r="AC52" s="2407" t="n">
        <v>216</v>
      </c>
      <c r="AD52" s="2302" t="n"/>
      <c r="AE52" s="2408" t="n">
        <v>144</v>
      </c>
      <c r="AF52" s="2311" t="n"/>
      <c r="AG52" s="2409">
        <f>AC52-W52</f>
        <v/>
      </c>
      <c r="AH52" s="2311" t="n"/>
      <c r="AI52" s="2407">
        <f>AS52+AU52+AX52+BA52+BD52+BG52+BJ52+BM52+BP52</f>
        <v/>
      </c>
      <c r="AJ52" s="2302" t="n"/>
      <c r="AK52" s="2411" t="n">
        <v>16</v>
      </c>
      <c r="AL52" s="2316" t="n"/>
      <c r="AM52" s="2412" t="n">
        <v>8</v>
      </c>
      <c r="AN52" s="2316" t="n"/>
      <c r="AO52" s="2412" t="n">
        <v>8</v>
      </c>
      <c r="AP52" s="2316" t="n"/>
      <c r="AQ52" s="2413" t="n"/>
      <c r="AR52" s="2311" t="n"/>
      <c r="AS52" s="2417" t="n"/>
      <c r="AT52" s="2971" t="n"/>
      <c r="AU52" s="2416" t="n"/>
      <c r="AV52" s="2417" t="n"/>
      <c r="AW52" s="2971" t="n"/>
      <c r="AX52" s="2416" t="n"/>
      <c r="AY52" s="2418" t="n"/>
      <c r="AZ52" s="2971" t="n"/>
      <c r="BA52" s="2416" t="n"/>
      <c r="BB52" s="2417" t="n"/>
      <c r="BC52" s="2971" t="n"/>
      <c r="BD52" s="2416" t="n">
        <v>12</v>
      </c>
      <c r="BE52" s="2418" t="n"/>
      <c r="BF52" s="2972" t="n">
        <v>108</v>
      </c>
      <c r="BG52" s="2412" t="n">
        <v>10</v>
      </c>
      <c r="BH52" s="2410" t="n">
        <v>3</v>
      </c>
      <c r="BI52" s="2421" t="n">
        <v>108</v>
      </c>
      <c r="BJ52" s="2412" t="n">
        <v>10</v>
      </c>
      <c r="BK52" s="2406" t="n">
        <v>3</v>
      </c>
      <c r="BL52" s="2420" t="n"/>
      <c r="BM52" s="2972" t="n"/>
      <c r="BN52" s="2973" t="n"/>
      <c r="BO52" s="2972" t="n"/>
      <c r="BP52" s="2412" t="n"/>
      <c r="BQ52" s="2413" t="n"/>
      <c r="BR52" s="2407">
        <f>AV52+AY52+BB52+BE52+BH52+BK52+BN52+BQ52+X52</f>
        <v/>
      </c>
      <c r="BS52" s="2302" t="n"/>
      <c r="BT52" s="2422" t="inlineStr">
        <is>
          <t>ОХ</t>
        </is>
      </c>
      <c r="BU52" s="2311" t="n"/>
      <c r="BV52" s="759">
        <f>(AE52-U52)*0.22</f>
        <v/>
      </c>
      <c r="BW52" s="2955" t="inlineStr">
        <is>
          <t>НЕ ПОТОЧИТСЯ</t>
        </is>
      </c>
      <c r="BX52" s="2" t="n"/>
      <c r="BY52" s="2" t="n"/>
      <c r="BZ52" s="2" t="n"/>
    </row>
    <row r="53">
      <c r="A53" s="2575" t="inlineStr">
        <is>
          <t>1.5</t>
        </is>
      </c>
      <c r="B53" s="2302" t="n"/>
      <c r="C53" s="2956" t="inlineStr">
        <is>
          <t>Модуль "Химическая инженерия-1"</t>
        </is>
      </c>
      <c r="D53" s="2930" t="n"/>
      <c r="E53" s="2930" t="n"/>
      <c r="F53" s="2930" t="n"/>
      <c r="G53" s="2930" t="n"/>
      <c r="H53" s="2930" t="n"/>
      <c r="I53" s="2930" t="n"/>
      <c r="J53" s="2930" t="n"/>
      <c r="K53" s="2930" t="n"/>
      <c r="L53" s="2930" t="n"/>
      <c r="M53" s="2930" t="n"/>
      <c r="N53" s="2930" t="n"/>
      <c r="O53" s="2930" t="n"/>
      <c r="P53" s="2930" t="n"/>
      <c r="Q53" s="2917" t="n"/>
      <c r="R53" s="1725" t="n"/>
      <c r="S53" s="1725" t="n"/>
      <c r="T53" s="1725" t="n"/>
      <c r="U53" s="3003" t="n"/>
      <c r="V53" s="3004" t="n"/>
      <c r="W53" s="2462" t="n"/>
      <c r="X53" s="3005" t="n"/>
      <c r="Y53" s="3003" t="n"/>
      <c r="Z53" s="173" t="n"/>
      <c r="AA53" s="3005" t="n"/>
      <c r="AB53" s="72" t="n"/>
      <c r="AC53" s="3006" t="n"/>
      <c r="AD53" s="173" t="n"/>
      <c r="AE53" s="3005" t="n"/>
      <c r="AF53" s="72" t="n"/>
      <c r="AG53" s="2438" t="n"/>
      <c r="AH53" s="2311" t="n"/>
      <c r="AI53" s="2436" t="n"/>
      <c r="AJ53" s="2302" t="n"/>
      <c r="AK53" s="3007" t="n"/>
      <c r="AL53" s="186" t="n"/>
      <c r="AM53" s="3008" t="n"/>
      <c r="AN53" s="186" t="n"/>
      <c r="AO53" s="3008" t="n"/>
      <c r="AP53" s="186" t="n"/>
      <c r="AQ53" s="3009" t="n"/>
      <c r="AR53" s="72" t="n"/>
      <c r="AS53" s="3003" t="n"/>
      <c r="AT53" s="3010" t="n"/>
      <c r="AU53" s="3008" t="n"/>
      <c r="AV53" s="3003" t="n"/>
      <c r="AW53" s="3010" t="n"/>
      <c r="AX53" s="3008" t="n"/>
      <c r="AY53" s="3011" t="n"/>
      <c r="AZ53" s="3010" t="n"/>
      <c r="BA53" s="3008" t="n"/>
      <c r="BB53" s="3003" t="n"/>
      <c r="BC53" s="3010" t="n"/>
      <c r="BD53" s="3008" t="n"/>
      <c r="BE53" s="3011" t="n"/>
      <c r="BF53" s="3010" t="n"/>
      <c r="BG53" s="3008" t="n"/>
      <c r="BH53" s="3003" t="n"/>
      <c r="BI53" s="3012" t="n"/>
      <c r="BJ53" s="3008" t="n"/>
      <c r="BK53" s="3011" t="n"/>
      <c r="BL53" s="3013" t="n"/>
      <c r="BM53" s="3010" t="n"/>
      <c r="BN53" s="3014" t="n"/>
      <c r="BO53" s="3010" t="n"/>
      <c r="BP53" s="3008" t="n"/>
      <c r="BQ53" s="3009" t="n"/>
      <c r="BR53" s="2436" t="n"/>
      <c r="BS53" s="2302" t="n"/>
      <c r="BT53" s="2562" t="n"/>
      <c r="BU53" s="2311" t="n"/>
      <c r="BV53" s="837">
        <f>(AE53-U53)*0.22</f>
        <v/>
      </c>
      <c r="BW53" s="2" t="n"/>
      <c r="BX53" s="2" t="n"/>
      <c r="BY53" s="2" t="n"/>
      <c r="BZ53" s="2" t="n"/>
    </row>
    <row r="54">
      <c r="A54" s="2301" t="inlineStr">
        <is>
          <t>1.5.1</t>
        </is>
      </c>
      <c r="B54" s="2302" t="n"/>
      <c r="C54" s="3028" t="inlineStr">
        <is>
          <t>Основы химической технологии</t>
        </is>
      </c>
      <c r="D54" s="2665" t="n"/>
      <c r="E54" s="2665" t="n"/>
      <c r="F54" s="2665" t="n"/>
      <c r="G54" s="2665" t="n"/>
      <c r="H54" s="2665" t="n"/>
      <c r="I54" s="2665" t="n"/>
      <c r="J54" s="2665" t="n"/>
      <c r="K54" s="2665" t="n"/>
      <c r="L54" s="2665" t="n"/>
      <c r="M54" s="2665" t="n"/>
      <c r="N54" s="2665" t="n"/>
      <c r="O54" s="2665" t="n"/>
      <c r="P54" s="2665" t="n"/>
      <c r="Q54" s="3029" t="n"/>
      <c r="R54" s="3028" t="n"/>
      <c r="S54" s="3028" t="n"/>
      <c r="T54" s="3028" t="n"/>
      <c r="U54" s="2314" t="n"/>
      <c r="V54" s="2308" t="n"/>
      <c r="W54" s="2308" t="n"/>
      <c r="X54" s="2312" t="n"/>
      <c r="Y54" s="2314" t="n">
        <v>5</v>
      </c>
      <c r="Z54" s="2302" t="n"/>
      <c r="AA54" s="2312" t="n"/>
      <c r="AB54" s="2311" t="n"/>
      <c r="AC54" s="2310" t="n">
        <v>216</v>
      </c>
      <c r="AD54" s="2302" t="n"/>
      <c r="AE54" s="2312" t="n">
        <v>126</v>
      </c>
      <c r="AF54" s="2311" t="n"/>
      <c r="AG54" s="2313">
        <f>AC54-W54</f>
        <v/>
      </c>
      <c r="AH54" s="2311" t="n"/>
      <c r="AI54" s="2310">
        <f>AS54+AU54+AX54+BA54+BD54+BG54+BJ54+BM54+BP54</f>
        <v/>
      </c>
      <c r="AJ54" s="2302" t="n"/>
      <c r="AK54" s="2315" t="n">
        <v>12</v>
      </c>
      <c r="AL54" s="2316" t="n"/>
      <c r="AM54" s="2317" t="n">
        <v>8</v>
      </c>
      <c r="AN54" s="2316" t="n"/>
      <c r="AO54" s="2317" t="n">
        <v>8</v>
      </c>
      <c r="AP54" s="2316" t="n"/>
      <c r="AQ54" s="2318" t="n"/>
      <c r="AR54" s="2311" t="n"/>
      <c r="AS54" s="2322" t="n"/>
      <c r="AT54" s="3030" t="n"/>
      <c r="AU54" s="2321" t="n"/>
      <c r="AV54" s="2322" t="n"/>
      <c r="AW54" s="3030" t="n"/>
      <c r="AX54" s="2321" t="n"/>
      <c r="AY54" s="2323" t="n"/>
      <c r="AZ54" s="3030" t="n"/>
      <c r="BA54" s="2321" t="n"/>
      <c r="BB54" s="2322" t="n"/>
      <c r="BC54" s="3030" t="n"/>
      <c r="BD54" s="2321" t="n">
        <v>14</v>
      </c>
      <c r="BE54" s="2323" t="n"/>
      <c r="BF54" s="3031" t="n">
        <v>216</v>
      </c>
      <c r="BG54" s="2317" t="n">
        <v>14</v>
      </c>
      <c r="BH54" s="2314" t="n">
        <v>6</v>
      </c>
      <c r="BI54" s="2326" t="n"/>
      <c r="BJ54" s="2317" t="n"/>
      <c r="BK54" s="2309" t="n"/>
      <c r="BL54" s="2325" t="n"/>
      <c r="BM54" s="3031" t="n"/>
      <c r="BN54" s="3032" t="n"/>
      <c r="BO54" s="3031" t="n"/>
      <c r="BP54" s="2317" t="n"/>
      <c r="BQ54" s="2318" t="n"/>
      <c r="BR54" s="2310">
        <f>AV54+AY54+BB54+BE54+BH54+BK54+BN54+BQ54+X54</f>
        <v/>
      </c>
      <c r="BS54" s="2302" t="n"/>
      <c r="BT54" s="2327" t="inlineStr">
        <is>
          <t>ТНВиОХТ</t>
        </is>
      </c>
      <c r="BU54" s="2311" t="n"/>
      <c r="BV54" s="759">
        <f>(AE54-U54)*0.22</f>
        <v/>
      </c>
      <c r="BW54" s="2" t="n"/>
      <c r="BX54" s="2" t="n"/>
      <c r="BY54" s="2" t="n"/>
      <c r="BZ54" s="2" t="n"/>
    </row>
    <row r="55">
      <c r="A55" s="2401" t="inlineStr">
        <is>
          <t>1.5.2</t>
        </is>
      </c>
      <c r="B55" s="2302" t="n"/>
      <c r="C55" s="2668" t="inlineStr">
        <is>
          <t>Процессы и аппараты химической технологии/ Процессы и аппараты химического производства/ Технологические процессы и аппараты защиты окружающей среды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665" t="n"/>
      <c r="Q55" s="2931" t="n"/>
      <c r="R55" s="2668" t="n"/>
      <c r="S55" s="2668" t="n"/>
      <c r="T55" s="2668" t="n"/>
      <c r="U55" s="2407" t="n">
        <v>90</v>
      </c>
      <c r="V55" s="2405" t="n">
        <v>1</v>
      </c>
      <c r="W55" s="2405">
        <f>U55*AC55/AE55</f>
        <v/>
      </c>
      <c r="X55" s="3015" t="n">
        <v>4</v>
      </c>
      <c r="Y55" s="140" t="n">
        <v>4</v>
      </c>
      <c r="Z55" s="350" t="n">
        <v>5</v>
      </c>
      <c r="AA55" s="3015" t="n"/>
      <c r="AB55" s="72" t="n"/>
      <c r="AC55" s="435" t="n">
        <v>324</v>
      </c>
      <c r="AD55" s="173" t="n"/>
      <c r="AE55" s="3015" t="n">
        <v>180</v>
      </c>
      <c r="AF55" s="72" t="n"/>
      <c r="AG55" s="2409">
        <f>AC55-W55</f>
        <v/>
      </c>
      <c r="AH55" s="2311" t="n"/>
      <c r="AI55" s="2407">
        <f>AS55+AU55+AX55+BA55+BD55+BG55+BJ55+BM55+BP55</f>
        <v/>
      </c>
      <c r="AJ55" s="2302" t="n"/>
      <c r="AK55" s="3018" t="n">
        <v>10</v>
      </c>
      <c r="AL55" s="186" t="n"/>
      <c r="AM55" s="370" t="n">
        <v>6</v>
      </c>
      <c r="AN55" s="186" t="n"/>
      <c r="AO55" s="370" t="n">
        <v>4</v>
      </c>
      <c r="AP55" s="186" t="n"/>
      <c r="AQ55" s="3019" t="n"/>
      <c r="AR55" s="72" t="n"/>
      <c r="AS55" s="3020" t="n"/>
      <c r="AT55" s="3021" t="n"/>
      <c r="AU55" s="3022" t="n"/>
      <c r="AV55" s="3020" t="n"/>
      <c r="AW55" s="3021" t="n"/>
      <c r="AX55" s="3022" t="n"/>
      <c r="AY55" s="3023" t="n"/>
      <c r="AZ55" s="3021" t="n"/>
      <c r="BA55" s="3022" t="n">
        <v>2</v>
      </c>
      <c r="BB55" s="3020" t="n"/>
      <c r="BC55" s="3021" t="n">
        <v>72</v>
      </c>
      <c r="BD55" s="3022" t="n">
        <v>12</v>
      </c>
      <c r="BE55" s="3023" t="n">
        <v>2</v>
      </c>
      <c r="BF55" s="140" t="n">
        <v>90</v>
      </c>
      <c r="BG55" s="370" t="n">
        <v>6</v>
      </c>
      <c r="BH55" s="350" t="n">
        <v>3</v>
      </c>
      <c r="BI55" s="3024" t="n"/>
      <c r="BJ55" s="370" t="n"/>
      <c r="BK55" s="3025" t="n"/>
      <c r="BL55" s="3026" t="n"/>
      <c r="BM55" s="140" t="n"/>
      <c r="BN55" s="3027" t="n"/>
      <c r="BO55" s="140" t="n"/>
      <c r="BP55" s="370" t="n"/>
      <c r="BQ55" s="3019" t="n"/>
      <c r="BR55" s="2407">
        <f>AV55+AY55+BB55+BE55+BH55+BK55+BN55+BQ55+X55</f>
        <v/>
      </c>
      <c r="BS55" s="2302" t="n"/>
      <c r="BT55" s="2422" t="inlineStr">
        <is>
          <t>ПиАХП</t>
        </is>
      </c>
      <c r="BU55" s="2311" t="n"/>
      <c r="BV55" s="759">
        <f>(AE55-U55)*0.22</f>
        <v/>
      </c>
      <c r="BW55" s="2" t="n"/>
      <c r="BX55" s="2" t="n"/>
      <c r="BY55" s="2" t="n"/>
      <c r="BZ55" s="2" t="n"/>
    </row>
    <row r="56">
      <c r="A56" s="3033" t="inlineStr">
        <is>
          <t>1.5.3</t>
        </is>
      </c>
      <c r="B56" s="2928" t="n"/>
      <c r="C56" s="2459" t="inlineStr">
        <is>
          <t>Курсовой проект по учебной дисциплине "Процессы и аппараты химической технологии"</t>
        </is>
      </c>
      <c r="D56" s="2304" t="n"/>
      <c r="E56" s="2304" t="n"/>
      <c r="F56" s="2304" t="n"/>
      <c r="G56" s="2304" t="n"/>
      <c r="H56" s="2304" t="n"/>
      <c r="I56" s="2304" t="n"/>
      <c r="J56" s="2304" t="n"/>
      <c r="K56" s="2304" t="n"/>
      <c r="L56" s="2304" t="n"/>
      <c r="M56" s="2304" t="n"/>
      <c r="N56" s="2304" t="n"/>
      <c r="O56" s="2304" t="n"/>
      <c r="P56" s="2304" t="n"/>
      <c r="Q56" s="3034" t="n"/>
      <c r="R56" s="2459" t="n"/>
      <c r="S56" s="2459" t="n"/>
      <c r="T56" s="2459" t="n"/>
      <c r="U56" s="2439" t="n"/>
      <c r="V56" s="2462" t="n"/>
      <c r="W56" s="2462" t="n"/>
      <c r="X56" s="2437" t="n"/>
      <c r="Y56" s="2439" t="n"/>
      <c r="Z56" s="2302" t="n"/>
      <c r="AA56" s="2437" t="n"/>
      <c r="AB56" s="2311" t="n"/>
      <c r="AC56" s="2436" t="n">
        <v>40</v>
      </c>
      <c r="AD56" s="2302" t="n"/>
      <c r="AE56" s="2437" t="n"/>
      <c r="AF56" s="2311" t="n"/>
      <c r="AG56" s="2438">
        <f>AC56-W56</f>
        <v/>
      </c>
      <c r="AH56" s="2311" t="n"/>
      <c r="AI56" s="2436" t="n"/>
      <c r="AJ56" s="2302" t="n"/>
      <c r="AK56" s="2521" t="n"/>
      <c r="AL56" s="2316" t="n"/>
      <c r="AM56" s="2445" t="n"/>
      <c r="AN56" s="2316" t="n"/>
      <c r="AO56" s="2445" t="n"/>
      <c r="AP56" s="2316" t="n"/>
      <c r="AQ56" s="2522" t="n"/>
      <c r="AR56" s="2311" t="n"/>
      <c r="AS56" s="2439" t="n"/>
      <c r="AT56" s="3035" t="n"/>
      <c r="AU56" s="2445" t="n"/>
      <c r="AV56" s="2439" t="n"/>
      <c r="AW56" s="3035" t="n"/>
      <c r="AX56" s="2445" t="n"/>
      <c r="AY56" s="2446" t="n"/>
      <c r="AZ56" s="3035" t="n"/>
      <c r="BA56" s="2445" t="n"/>
      <c r="BB56" s="2439" t="n"/>
      <c r="BC56" s="3035" t="n"/>
      <c r="BD56" s="2445" t="n"/>
      <c r="BE56" s="2446" t="n"/>
      <c r="BF56" s="3035" t="n"/>
      <c r="BG56" s="2445" t="n"/>
      <c r="BH56" s="2439" t="n"/>
      <c r="BI56" s="2444" t="n">
        <v>40</v>
      </c>
      <c r="BJ56" s="2445" t="n"/>
      <c r="BK56" s="2446" t="n">
        <v>1</v>
      </c>
      <c r="BL56" s="2447" t="n"/>
      <c r="BM56" s="3035" t="n"/>
      <c r="BN56" s="3036" t="n"/>
      <c r="BO56" s="3035" t="n"/>
      <c r="BP56" s="2445" t="n"/>
      <c r="BQ56" s="2522" t="n"/>
      <c r="BR56" s="2436">
        <f>AV56+AY56+BB56+BE56+BH56+BK56+BN56+BQ56+X56</f>
        <v/>
      </c>
      <c r="BS56" s="2302" t="n"/>
      <c r="BT56" s="2523" t="n"/>
      <c r="BU56" s="2311" t="n"/>
      <c r="BV56" s="837">
        <f>(AE56-U56)*0.22</f>
        <v/>
      </c>
      <c r="BW56" s="2" t="n"/>
      <c r="BX56" s="2" t="n"/>
      <c r="BY56" s="2" t="n"/>
      <c r="BZ56" s="2" t="n"/>
    </row>
    <row r="57">
      <c r="A57" s="3037" t="inlineStr">
        <is>
          <t>1.6</t>
        </is>
      </c>
      <c r="B57" s="2928" t="n"/>
      <c r="C57" s="2548" t="inlineStr">
        <is>
          <t>Модуль "Безопасность жизнедеятельности"</t>
        </is>
      </c>
      <c r="D57" s="2304" t="n"/>
      <c r="E57" s="2304" t="n"/>
      <c r="F57" s="2304" t="n"/>
      <c r="G57" s="2304" t="n"/>
      <c r="H57" s="2304" t="n"/>
      <c r="I57" s="2304" t="n"/>
      <c r="J57" s="2304" t="n"/>
      <c r="K57" s="2304" t="n"/>
      <c r="L57" s="2304" t="n"/>
      <c r="M57" s="2304" t="n"/>
      <c r="N57" s="2304" t="n"/>
      <c r="O57" s="2304" t="n"/>
      <c r="P57" s="2304" t="n"/>
      <c r="Q57" s="2917" t="n"/>
      <c r="R57" s="1725" t="n"/>
      <c r="S57" s="1725" t="n"/>
      <c r="T57" s="1725" t="n"/>
      <c r="U57" s="3003" t="n"/>
      <c r="V57" s="3004" t="n"/>
      <c r="W57" s="2462" t="n"/>
      <c r="X57" s="3005" t="n"/>
      <c r="Y57" s="3003" t="n"/>
      <c r="Z57" s="173" t="n"/>
      <c r="AA57" s="3005" t="n"/>
      <c r="AB57" s="72" t="n"/>
      <c r="AC57" s="3006" t="n"/>
      <c r="AD57" s="173" t="n"/>
      <c r="AE57" s="3005" t="n"/>
      <c r="AF57" s="72" t="n"/>
      <c r="AG57" s="2438" t="n"/>
      <c r="AH57" s="2311" t="n"/>
      <c r="AI57" s="2436" t="n"/>
      <c r="AJ57" s="2302" t="n"/>
      <c r="AK57" s="3007" t="n"/>
      <c r="AL57" s="186" t="n"/>
      <c r="AM57" s="3008" t="n"/>
      <c r="AN57" s="186" t="n"/>
      <c r="AO57" s="3008" t="n"/>
      <c r="AP57" s="186" t="n"/>
      <c r="AQ57" s="3009" t="n"/>
      <c r="AR57" s="72" t="n"/>
      <c r="AS57" s="3003" t="n"/>
      <c r="AT57" s="3010" t="n"/>
      <c r="AU57" s="3008" t="n"/>
      <c r="AV57" s="3003" t="n"/>
      <c r="AW57" s="3010" t="n"/>
      <c r="AX57" s="3008" t="n"/>
      <c r="AY57" s="3011" t="n"/>
      <c r="AZ57" s="3010" t="n"/>
      <c r="BA57" s="3008" t="n"/>
      <c r="BB57" s="3003" t="n"/>
      <c r="BC57" s="3010" t="n"/>
      <c r="BD57" s="3008" t="n"/>
      <c r="BE57" s="3011" t="n"/>
      <c r="BF57" s="3010" t="n"/>
      <c r="BG57" s="3008" t="n"/>
      <c r="BH57" s="3003" t="n"/>
      <c r="BI57" s="3012" t="n"/>
      <c r="BJ57" s="3008" t="n"/>
      <c r="BK57" s="3011" t="n"/>
      <c r="BL57" s="3013" t="n"/>
      <c r="BM57" s="3010" t="n"/>
      <c r="BN57" s="3014" t="n"/>
      <c r="BO57" s="3010" t="n"/>
      <c r="BP57" s="3008" t="n"/>
      <c r="BQ57" s="2556" t="n"/>
      <c r="BR57" s="2436" t="n"/>
      <c r="BS57" s="2302" t="n"/>
      <c r="BT57" s="2562" t="n"/>
      <c r="BU57" s="2311" t="n"/>
      <c r="BV57" s="837">
        <f>(AE57-U57)*0.22</f>
        <v/>
      </c>
      <c r="BW57" s="2" t="n"/>
      <c r="BX57" s="2" t="n"/>
      <c r="BY57" s="2" t="n"/>
      <c r="BZ57" s="2" t="n"/>
    </row>
    <row r="58">
      <c r="A58" s="2970" t="inlineStr">
        <is>
          <t>1.6.1</t>
        </is>
      </c>
      <c r="B58" s="2928" t="n"/>
      <c r="C58" s="10" t="inlineStr">
        <is>
          <t>Безопасность жизнедеятельности человека*</t>
        </is>
      </c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931" t="n"/>
      <c r="R58" s="10" t="n"/>
      <c r="S58" s="10" t="n"/>
      <c r="T58" s="10" t="n"/>
      <c r="U58" s="2405" t="n"/>
      <c r="V58" s="2405" t="n"/>
      <c r="W58" s="2405" t="n"/>
      <c r="X58" s="2408" t="n"/>
      <c r="Y58" s="2410" t="n"/>
      <c r="Z58" s="2302" t="n"/>
      <c r="AA58" s="2408" t="n">
        <v>5</v>
      </c>
      <c r="AB58" s="2311" t="n"/>
      <c r="AC58" s="2407" t="n">
        <v>108</v>
      </c>
      <c r="AD58" s="2302" t="n"/>
      <c r="AE58" s="2408" t="n">
        <v>72</v>
      </c>
      <c r="AF58" s="2311" t="n"/>
      <c r="AG58" s="2409">
        <f>AC58-W58</f>
        <v/>
      </c>
      <c r="AH58" s="2311" t="n"/>
      <c r="AI58" s="2407">
        <f>AS58+AU58+AX58+BA58+BD58+BG58+BJ58+BM58+BP58</f>
        <v/>
      </c>
      <c r="AJ58" s="2302" t="n"/>
      <c r="AK58" s="2411" t="n">
        <v>8</v>
      </c>
      <c r="AL58" s="2316" t="n"/>
      <c r="AM58" s="2412" t="n">
        <v>4</v>
      </c>
      <c r="AN58" s="2316" t="n"/>
      <c r="AO58" s="2412" t="n">
        <v>4</v>
      </c>
      <c r="AP58" s="2316" t="n"/>
      <c r="AQ58" s="2413" t="n"/>
      <c r="AR58" s="2311" t="n"/>
      <c r="AS58" s="2417" t="n"/>
      <c r="AT58" s="2971" t="n"/>
      <c r="AU58" s="2416" t="n"/>
      <c r="AV58" s="2417" t="n"/>
      <c r="AW58" s="2971" t="n"/>
      <c r="AX58" s="2416" t="n"/>
      <c r="AY58" s="2418" t="n"/>
      <c r="AZ58" s="2971" t="n"/>
      <c r="BA58" s="2416" t="n"/>
      <c r="BB58" s="2417" t="n"/>
      <c r="BC58" s="2971" t="n"/>
      <c r="BD58" s="2416" t="n">
        <v>4</v>
      </c>
      <c r="BE58" s="2418" t="n"/>
      <c r="BF58" s="2972" t="n">
        <v>108</v>
      </c>
      <c r="BG58" s="2412" t="n">
        <v>12</v>
      </c>
      <c r="BH58" s="2410" t="n">
        <v>3</v>
      </c>
      <c r="BI58" s="2421" t="n"/>
      <c r="BJ58" s="2412" t="n"/>
      <c r="BK58" s="2406" t="n"/>
      <c r="BL58" s="2420" t="n"/>
      <c r="BM58" s="2972" t="n"/>
      <c r="BN58" s="2973" t="n"/>
      <c r="BO58" s="2972" t="n"/>
      <c r="BP58" s="2412" t="n"/>
      <c r="BQ58" s="2413" t="n"/>
      <c r="BR58" s="2409">
        <f>AV58+AY58+BB58+BE58+BH58+BK58+BN58+BQ58+X58</f>
        <v/>
      </c>
      <c r="BS58" s="2311" t="n"/>
      <c r="BT58" s="2422" t="inlineStr">
        <is>
          <t>БЖД</t>
        </is>
      </c>
      <c r="BU58" s="2311" t="n"/>
      <c r="BV58" s="759">
        <f>(AE58-U58)*0.22</f>
        <v/>
      </c>
      <c r="BW58" s="2" t="n"/>
      <c r="BX58" s="2" t="n"/>
      <c r="BY58" s="2" t="n"/>
      <c r="BZ58" s="2" t="n"/>
    </row>
    <row r="59">
      <c r="A59" s="2517" t="inlineStr">
        <is>
          <t>1.6.2</t>
        </is>
      </c>
      <c r="B59" s="2302" t="n"/>
      <c r="C59" s="2669" t="inlineStr">
        <is>
          <t>Охрана труда / Охрана труда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665" t="n"/>
      <c r="Q59" s="3034" t="n"/>
      <c r="R59" s="1006" t="n"/>
      <c r="S59" s="1006" t="n"/>
      <c r="T59" s="1006" t="n"/>
      <c r="U59" s="1716" t="n">
        <v>18</v>
      </c>
      <c r="V59" s="3038" t="n">
        <v>1</v>
      </c>
      <c r="W59" s="2462">
        <f>U59*AC59/AE59</f>
        <v/>
      </c>
      <c r="X59" s="3039" t="n">
        <v>1</v>
      </c>
      <c r="Y59" s="1716" t="n"/>
      <c r="Z59" s="173" t="n"/>
      <c r="AA59" s="3039" t="n">
        <v>8</v>
      </c>
      <c r="AB59" s="72" t="n"/>
      <c r="AC59" s="2646" t="n">
        <v>108</v>
      </c>
      <c r="AD59" s="173" t="n"/>
      <c r="AE59" s="3039" t="n">
        <v>54</v>
      </c>
      <c r="AF59" s="72" t="n"/>
      <c r="AG59" s="2438">
        <f>AC59-W59</f>
        <v/>
      </c>
      <c r="AH59" s="2311" t="n"/>
      <c r="AI59" s="2436">
        <f>AS59+AU59+AX59+BA59+BD59+BG59+BJ59+BM59+BP59</f>
        <v/>
      </c>
      <c r="AJ59" s="2302" t="n"/>
      <c r="AK59" s="3040" t="n">
        <v>6</v>
      </c>
      <c r="AL59" s="186" t="n"/>
      <c r="AM59" s="3041" t="n">
        <v>4</v>
      </c>
      <c r="AN59" s="186" t="n"/>
      <c r="AO59" s="3041" t="n"/>
      <c r="AP59" s="186" t="n"/>
      <c r="AQ59" s="3042" t="n"/>
      <c r="AR59" s="72" t="n"/>
      <c r="AS59" s="1716" t="n"/>
      <c r="AT59" s="851" t="n"/>
      <c r="AU59" s="3041" t="n"/>
      <c r="AV59" s="1716" t="n"/>
      <c r="AW59" s="851" t="n"/>
      <c r="AX59" s="3041" t="n"/>
      <c r="AY59" s="3043" t="n"/>
      <c r="AZ59" s="851" t="n"/>
      <c r="BA59" s="3041" t="n"/>
      <c r="BB59" s="1716" t="n"/>
      <c r="BC59" s="851" t="n"/>
      <c r="BD59" s="3041" t="n"/>
      <c r="BE59" s="3043" t="n"/>
      <c r="BF59" s="851" t="n"/>
      <c r="BG59" s="3041" t="n"/>
      <c r="BH59" s="1716" t="n"/>
      <c r="BI59" s="3044" t="n"/>
      <c r="BJ59" s="3041" t="n"/>
      <c r="BK59" s="3043" t="n"/>
      <c r="BL59" s="3045" t="n"/>
      <c r="BM59" s="851" t="n">
        <v>2</v>
      </c>
      <c r="BN59" s="3036" t="n"/>
      <c r="BO59" s="851" t="n">
        <v>72</v>
      </c>
      <c r="BP59" s="3041" t="n">
        <v>8</v>
      </c>
      <c r="BQ59" s="3042" t="n">
        <v>2</v>
      </c>
      <c r="BR59" s="2438">
        <f>AV59+AY59+BB59+BE59+BH59+BK59+BN59+BQ59+X59</f>
        <v/>
      </c>
      <c r="BS59" s="2311" t="n"/>
      <c r="BT59" s="2523" t="n"/>
      <c r="BU59" s="2311" t="n"/>
      <c r="BV59" s="837">
        <f>(AE59-U59)*0.22</f>
        <v/>
      </c>
      <c r="BW59" s="2" t="n"/>
      <c r="BX59" s="2" t="n"/>
      <c r="BY59" s="2" t="n"/>
      <c r="BZ59" s="2" t="n"/>
    </row>
    <row r="60">
      <c r="A60" s="2916" t="inlineStr">
        <is>
          <t>1.7</t>
        </is>
      </c>
      <c r="B60" s="173" t="n"/>
      <c r="C60" s="3002" t="inlineStr">
        <is>
          <t>Модуль "Электроника и автоматика"</t>
        </is>
      </c>
      <c r="D60" s="2665" t="n"/>
      <c r="E60" s="2665" t="n"/>
      <c r="F60" s="2665" t="n"/>
      <c r="G60" s="2665" t="n"/>
      <c r="H60" s="2665" t="n"/>
      <c r="I60" s="2665" t="n"/>
      <c r="J60" s="2665" t="n"/>
      <c r="K60" s="2665" t="n"/>
      <c r="L60" s="2665" t="n"/>
      <c r="M60" s="2665" t="n"/>
      <c r="N60" s="2665" t="n"/>
      <c r="O60" s="2665" t="n"/>
      <c r="P60" s="2665" t="n"/>
      <c r="Q60" s="2917" t="n"/>
      <c r="R60" s="3002" t="n"/>
      <c r="S60" s="3002" t="n"/>
      <c r="T60" s="3002" t="n"/>
      <c r="U60" s="2559" t="n"/>
      <c r="V60" s="2469" t="n"/>
      <c r="W60" s="2462" t="n"/>
      <c r="X60" s="2578" t="n"/>
      <c r="Y60" s="2559" t="n"/>
      <c r="Z60" s="2302" t="n"/>
      <c r="AA60" s="2578" t="n"/>
      <c r="AB60" s="2311" t="n"/>
      <c r="AC60" s="2577" t="n"/>
      <c r="AD60" s="2302" t="n"/>
      <c r="AE60" s="2578" t="n"/>
      <c r="AF60" s="2311" t="n"/>
      <c r="AG60" s="2438" t="n"/>
      <c r="AH60" s="2311" t="n"/>
      <c r="AI60" s="2436" t="n"/>
      <c r="AJ60" s="2302" t="n"/>
      <c r="AK60" s="2579" t="n"/>
      <c r="AL60" s="2316" t="n"/>
      <c r="AM60" s="2558" t="n"/>
      <c r="AN60" s="2316" t="n"/>
      <c r="AO60" s="2558" t="n"/>
      <c r="AP60" s="2316" t="n"/>
      <c r="AQ60" s="2580" t="n"/>
      <c r="AR60" s="2311" t="n"/>
      <c r="AS60" s="2559" t="n"/>
      <c r="AT60" s="2957" t="n"/>
      <c r="AU60" s="2558" t="n"/>
      <c r="AV60" s="2559" t="n"/>
      <c r="AW60" s="2957" t="n"/>
      <c r="AX60" s="2558" t="n"/>
      <c r="AY60" s="2560" t="n"/>
      <c r="AZ60" s="2957" t="n"/>
      <c r="BA60" s="2558" t="n"/>
      <c r="BB60" s="2559" t="n"/>
      <c r="BC60" s="2957" t="n"/>
      <c r="BD60" s="2558" t="n"/>
      <c r="BE60" s="2560" t="n"/>
      <c r="BF60" s="2957" t="n"/>
      <c r="BG60" s="2558" t="n"/>
      <c r="BH60" s="2559" t="n"/>
      <c r="BI60" s="2557" t="n"/>
      <c r="BJ60" s="2558" t="n"/>
      <c r="BK60" s="2560" t="n"/>
      <c r="BL60" s="2561" t="n"/>
      <c r="BM60" s="2957" t="n"/>
      <c r="BN60" s="2958" t="n"/>
      <c r="BO60" s="2957" t="n"/>
      <c r="BP60" s="2558" t="n"/>
      <c r="BQ60" s="2580" t="n"/>
      <c r="BR60" s="2438" t="n"/>
      <c r="BS60" s="2311" t="n"/>
      <c r="BT60" s="2562" t="n"/>
      <c r="BU60" s="2311" t="n"/>
      <c r="BV60" s="837">
        <f>(AE60-U60)*0.22</f>
        <v/>
      </c>
      <c r="BW60" s="2" t="n"/>
      <c r="BX60" s="2" t="n"/>
      <c r="BY60" s="2" t="n"/>
      <c r="BZ60" s="2" t="n"/>
    </row>
    <row r="61">
      <c r="A61" s="2970" t="inlineStr">
        <is>
          <t>1.7.1</t>
        </is>
      </c>
      <c r="B61" s="2928" t="n"/>
      <c r="C61" s="2668" t="inlineStr">
        <is>
          <t>Электротехника и электроника / Электротехника с основами электроники</t>
        </is>
      </c>
      <c r="D61" s="2665" t="n"/>
      <c r="E61" s="2665" t="n"/>
      <c r="F61" s="2665" t="n"/>
      <c r="G61" s="2665" t="n"/>
      <c r="H61" s="2665" t="n"/>
      <c r="I61" s="2665" t="n"/>
      <c r="J61" s="2665" t="n"/>
      <c r="K61" s="2665" t="n"/>
      <c r="L61" s="2665" t="n"/>
      <c r="M61" s="2665" t="n"/>
      <c r="N61" s="2665" t="n"/>
      <c r="O61" s="2665" t="n"/>
      <c r="P61" s="2665" t="n"/>
      <c r="Q61" s="2931" t="n"/>
      <c r="R61" s="2668" t="n"/>
      <c r="S61" s="2668" t="n"/>
      <c r="T61" s="2668" t="n"/>
      <c r="U61" s="2407" t="n">
        <v>42</v>
      </c>
      <c r="V61" s="2405" t="n"/>
      <c r="W61" s="2405" t="n">
        <v>68</v>
      </c>
      <c r="X61" s="2408" t="n">
        <v>2</v>
      </c>
      <c r="Y61" s="350" t="n">
        <v>3</v>
      </c>
      <c r="Z61" s="173" t="n"/>
      <c r="AA61" s="3015" t="n"/>
      <c r="AB61" s="72" t="n"/>
      <c r="AC61" s="435" t="n">
        <v>144</v>
      </c>
      <c r="AD61" s="173" t="n"/>
      <c r="AE61" s="3015" t="n">
        <v>90</v>
      </c>
      <c r="AF61" s="72" t="n"/>
      <c r="AG61" s="2409">
        <f>AC61-W61</f>
        <v/>
      </c>
      <c r="AH61" s="2311" t="n"/>
      <c r="AI61" s="2407">
        <f>AS61+AU61+AX61+BA61+BD61+BG61+BJ61+BM61+BP61</f>
        <v/>
      </c>
      <c r="AJ61" s="2302" t="n"/>
      <c r="AK61" s="3018" t="n">
        <v>6</v>
      </c>
      <c r="AL61" s="186" t="n"/>
      <c r="AM61" s="370" t="n">
        <v>4</v>
      </c>
      <c r="AN61" s="186" t="n"/>
      <c r="AO61" s="370" t="n"/>
      <c r="AP61" s="186" t="n"/>
      <c r="AQ61" s="3019" t="n"/>
      <c r="AR61" s="72" t="n"/>
      <c r="AS61" s="3020" t="n"/>
      <c r="AT61" s="3021" t="n"/>
      <c r="AU61" s="3022" t="n"/>
      <c r="AV61" s="3020" t="n"/>
      <c r="AW61" s="3021" t="n"/>
      <c r="AX61" s="3022" t="n">
        <v>2</v>
      </c>
      <c r="AY61" s="3023" t="n"/>
      <c r="AZ61" s="3021" t="n">
        <v>76</v>
      </c>
      <c r="BA61" s="3022" t="n">
        <v>8</v>
      </c>
      <c r="BB61" s="3020" t="n">
        <v>2</v>
      </c>
      <c r="BC61" s="3021" t="n"/>
      <c r="BD61" s="3022" t="n"/>
      <c r="BE61" s="3023" t="n"/>
      <c r="BF61" s="140" t="n"/>
      <c r="BG61" s="370" t="n"/>
      <c r="BH61" s="350" t="n"/>
      <c r="BI61" s="3024" t="n"/>
      <c r="BJ61" s="370" t="n"/>
      <c r="BK61" s="3025" t="n"/>
      <c r="BL61" s="3026" t="n"/>
      <c r="BM61" s="140" t="n"/>
      <c r="BN61" s="3027" t="n"/>
      <c r="BO61" s="140" t="n"/>
      <c r="BP61" s="370" t="n"/>
      <c r="BQ61" s="3019" t="n"/>
      <c r="BR61" s="2409">
        <f>AV61+AY61+BB61+BE61+BH61+BK61+BN61+BQ61+X61</f>
        <v/>
      </c>
      <c r="BS61" s="2311" t="n"/>
      <c r="BT61" s="2422" t="inlineStr">
        <is>
          <t>АППиЭ</t>
        </is>
      </c>
      <c r="BU61" s="2311" t="n"/>
      <c r="BV61" s="759">
        <f>(AE61-U61)*0.22</f>
        <v/>
      </c>
      <c r="BW61" s="2" t="n"/>
      <c r="BX61" s="2" t="n"/>
      <c r="BY61" s="2" t="n"/>
      <c r="BZ61" s="2" t="n"/>
    </row>
    <row r="62">
      <c r="A62" s="2672" t="inlineStr">
        <is>
          <t>1.7.2</t>
        </is>
      </c>
      <c r="B62" s="2465" t="n"/>
      <c r="C62" s="3046" t="inlineStr">
        <is>
          <t>Автоматизация химических производств / Автоматизация химического производства/ Основы автоматизации производства</t>
        </is>
      </c>
      <c r="D62" s="2674" t="n"/>
      <c r="E62" s="2674" t="n"/>
      <c r="F62" s="2674" t="n"/>
      <c r="G62" s="2674" t="n"/>
      <c r="H62" s="2674" t="n"/>
      <c r="I62" s="2674" t="n"/>
      <c r="J62" s="2674" t="n"/>
      <c r="K62" s="2674" t="n"/>
      <c r="L62" s="2674" t="n"/>
      <c r="M62" s="2674" t="n"/>
      <c r="N62" s="2674" t="n"/>
      <c r="O62" s="2674" t="n"/>
      <c r="P62" s="2674" t="n"/>
      <c r="Q62" s="3034" t="n"/>
      <c r="R62" s="3047" t="n"/>
      <c r="S62" s="3047" t="n"/>
      <c r="T62" s="3047" t="n"/>
      <c r="U62" s="2436" t="n">
        <v>24</v>
      </c>
      <c r="V62" s="2462" t="n">
        <v>1</v>
      </c>
      <c r="W62" s="2462">
        <f>U62*AC62/AE62</f>
        <v/>
      </c>
      <c r="X62" s="3039" t="n">
        <v>1</v>
      </c>
      <c r="Y62" s="2479" t="n">
        <v>7</v>
      </c>
      <c r="Z62" s="2465" t="n"/>
      <c r="AA62" s="2473" t="n"/>
      <c r="AB62" s="2472" t="n"/>
      <c r="AC62" s="2471" t="n">
        <v>108</v>
      </c>
      <c r="AD62" s="2465" t="n"/>
      <c r="AE62" s="2473" t="n">
        <v>72</v>
      </c>
      <c r="AF62" s="2472" t="n"/>
      <c r="AG62" s="2438">
        <f>AC62-W62</f>
        <v/>
      </c>
      <c r="AH62" s="2311" t="n"/>
      <c r="AI62" s="2436">
        <f>AS62+AU62+AX62+BA62+BD62+BG62+BJ62+BM62+BP62</f>
        <v/>
      </c>
      <c r="AJ62" s="2302" t="n"/>
      <c r="AK62" s="2474" t="n">
        <v>4</v>
      </c>
      <c r="AL62" s="2475" t="n"/>
      <c r="AM62" s="2476" t="n">
        <v>4</v>
      </c>
      <c r="AN62" s="2475" t="n"/>
      <c r="AO62" s="2476" t="n">
        <v>2</v>
      </c>
      <c r="AP62" s="2475" t="n"/>
      <c r="AQ62" s="2477" t="n"/>
      <c r="AR62" s="2472" t="n"/>
      <c r="AS62" s="2479" t="n"/>
      <c r="AT62" s="3048" t="n"/>
      <c r="AU62" s="2476" t="n"/>
      <c r="AV62" s="2479" t="n"/>
      <c r="AW62" s="3048" t="n"/>
      <c r="AX62" s="2476" t="n"/>
      <c r="AY62" s="2470" t="n"/>
      <c r="AZ62" s="3048" t="n"/>
      <c r="BA62" s="2476" t="n"/>
      <c r="BB62" s="2479" t="n"/>
      <c r="BC62" s="3048" t="n"/>
      <c r="BD62" s="2476" t="n"/>
      <c r="BE62" s="2470" t="n"/>
      <c r="BF62" s="3048" t="n"/>
      <c r="BG62" s="2476" t="n"/>
      <c r="BH62" s="2479" t="n"/>
      <c r="BI62" s="2478" t="n"/>
      <c r="BJ62" s="2476" t="n">
        <v>4</v>
      </c>
      <c r="BK62" s="2470" t="n"/>
      <c r="BL62" s="2480" t="n">
        <v>72</v>
      </c>
      <c r="BM62" s="3048" t="n">
        <v>6</v>
      </c>
      <c r="BN62" s="3049" t="n">
        <v>2</v>
      </c>
      <c r="BO62" s="3048" t="n"/>
      <c r="BP62" s="2476" t="n"/>
      <c r="BQ62" s="2477" t="n"/>
      <c r="BR62" s="2676">
        <f>AV62+AY62+BB62+BE62+BH62+BK62+BN62+BQ62+X62</f>
        <v/>
      </c>
      <c r="BS62" s="2472" t="n"/>
      <c r="BT62" s="2677" t="n"/>
      <c r="BU62" s="2472" t="n"/>
      <c r="BV62" s="837">
        <f>(AE62-U62)*0.22</f>
        <v/>
      </c>
      <c r="BW62" s="2" t="n"/>
      <c r="BX62" s="2" t="n"/>
      <c r="BY62" s="2" t="n"/>
      <c r="BZ62" s="2" t="n"/>
    </row>
    <row r="63">
      <c r="A63" s="2910" t="inlineStr">
        <is>
          <t>2</t>
        </is>
      </c>
      <c r="B63" s="2494" t="n"/>
      <c r="C63" s="1926" t="inlineStr">
        <is>
          <t>Компонент учреждения образования</t>
        </is>
      </c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911" t="n"/>
      <c r="R63" s="1926" t="n"/>
      <c r="S63" s="1926" t="n"/>
      <c r="T63" s="1926" t="n"/>
      <c r="U63" s="2497">
        <f>SUM(U64:U104)</f>
        <v/>
      </c>
      <c r="V63" s="2497" t="n"/>
      <c r="W63" s="2497">
        <f>SUM(W64:W104)</f>
        <v/>
      </c>
      <c r="X63" s="2498">
        <f>SUM(X64:X104)</f>
        <v/>
      </c>
      <c r="Y63" s="2493" t="n"/>
      <c r="Z63" s="2494" t="n"/>
      <c r="AA63" s="2495" t="n"/>
      <c r="AB63" s="1414" t="n"/>
      <c r="AC63" s="2490">
        <f>SUM(AC64:AD104)</f>
        <v/>
      </c>
      <c r="AD63" s="1410" t="n"/>
      <c r="AE63" s="2495">
        <f>SUM(AE64:AF104)</f>
        <v/>
      </c>
      <c r="AF63" s="1414" t="n"/>
      <c r="AG63" s="2493">
        <f>SUM(AG64:AH104)</f>
        <v/>
      </c>
      <c r="AH63" s="2494" t="n"/>
      <c r="AI63" s="2493">
        <f>SUM(AI64:AJ104)</f>
        <v/>
      </c>
      <c r="AJ63" s="2494" t="n"/>
      <c r="AK63" s="2498">
        <f>SUM(AK64:AL104)</f>
        <v/>
      </c>
      <c r="AL63" s="1410" t="n"/>
      <c r="AM63" s="2499">
        <f>SUM(AM64:AN104)</f>
        <v/>
      </c>
      <c r="AN63" s="1410" t="n"/>
      <c r="AO63" s="2503">
        <f>SUM(AO64:AP104)</f>
        <v/>
      </c>
      <c r="AP63" s="2793" t="n"/>
      <c r="AQ63" s="2498">
        <f>SUM(AQ64:AR104)</f>
        <v/>
      </c>
      <c r="AR63" s="1410" t="n"/>
      <c r="AS63" s="2493">
        <f>SUM(AS64:AS104)</f>
        <v/>
      </c>
      <c r="AT63" s="2505">
        <f>SUM(AT64:AT104)</f>
        <v/>
      </c>
      <c r="AU63" s="2498">
        <f>SUM(AU64:AU104)</f>
        <v/>
      </c>
      <c r="AV63" s="2502">
        <f>SUM(AV64:AV104)</f>
        <v/>
      </c>
      <c r="AW63" s="2498">
        <f>SUM(AW64:AW104)</f>
        <v/>
      </c>
      <c r="AX63" s="2499">
        <f>SUM(AX64:AX104)</f>
        <v/>
      </c>
      <c r="AY63" s="2499">
        <f>SUM(AY64:AY104)</f>
        <v/>
      </c>
      <c r="AZ63" s="2504">
        <f>SUM(AZ64:AZ104)</f>
        <v/>
      </c>
      <c r="BA63" s="2498">
        <f>SUM(BA64:BA104)</f>
        <v/>
      </c>
      <c r="BB63" s="2502">
        <f>SUM(BB64:BB104)</f>
        <v/>
      </c>
      <c r="BC63" s="2498">
        <f>SUM(BC64:BC104)</f>
        <v/>
      </c>
      <c r="BD63" s="2499">
        <f>SUM(BD64:BD104)</f>
        <v/>
      </c>
      <c r="BE63" s="2499">
        <f>SUM(BE64:BE104)</f>
        <v/>
      </c>
      <c r="BF63" s="2504">
        <f>SUM(BF64:BF104)</f>
        <v/>
      </c>
      <c r="BG63" s="2499">
        <f>SUM(BG64:BG104)</f>
        <v/>
      </c>
      <c r="BH63" s="2502">
        <f>SUM(BH64:BH104)</f>
        <v/>
      </c>
      <c r="BI63" s="2498">
        <f>SUM(BI64:BI104)</f>
        <v/>
      </c>
      <c r="BJ63" s="2503">
        <f>SUM(BJ64:BJ104)</f>
        <v/>
      </c>
      <c r="BK63" s="2498">
        <f>SUM(BK64:BK104)</f>
        <v/>
      </c>
      <c r="BL63" s="2504">
        <f>SUM(BL64:BL104)</f>
        <v/>
      </c>
      <c r="BM63" s="2499">
        <f>SUM(BM64:BM104)</f>
        <v/>
      </c>
      <c r="BN63" s="2502">
        <f>SUM(BN64:BN104)</f>
        <v/>
      </c>
      <c r="BO63" s="2498">
        <f>SUM(BO64:BO104)</f>
        <v/>
      </c>
      <c r="BP63" s="2499">
        <f>SUM(BP64:BP104)</f>
        <v/>
      </c>
      <c r="BQ63" s="2500">
        <f>SUM(BQ64:BQ104)</f>
        <v/>
      </c>
      <c r="BR63" s="2496">
        <f>SUM(BR64:BS104)</f>
        <v/>
      </c>
      <c r="BS63" s="1414" t="n"/>
      <c r="BT63" s="2507" t="n"/>
      <c r="BU63" s="1414" t="n"/>
      <c r="BV63" s="837">
        <f>(AE63-U63)*0.22</f>
        <v/>
      </c>
      <c r="BW63" s="2" t="n"/>
      <c r="BX63" s="2" t="n"/>
      <c r="BY63" s="2" t="n"/>
      <c r="BZ63" s="2" t="n"/>
    </row>
    <row r="64">
      <c r="A64" s="2916" t="inlineStr">
        <is>
          <t>2.1</t>
        </is>
      </c>
      <c r="B64" s="173" t="n"/>
      <c r="C64" s="3050" t="inlineStr">
        <is>
          <t>Социально-гуманитарный модуль 2</t>
        </is>
      </c>
      <c r="D64" s="2283" t="n"/>
      <c r="E64" s="2283" t="n"/>
      <c r="F64" s="2283" t="n"/>
      <c r="G64" s="2283" t="n"/>
      <c r="H64" s="2283" t="n"/>
      <c r="I64" s="2283" t="n"/>
      <c r="J64" s="2283" t="n"/>
      <c r="K64" s="2283" t="n"/>
      <c r="L64" s="2283" t="n"/>
      <c r="M64" s="2283" t="n"/>
      <c r="N64" s="2283" t="n"/>
      <c r="O64" s="2283" t="n"/>
      <c r="P64" s="2283" t="n"/>
      <c r="Q64" s="2917" t="n"/>
      <c r="R64" s="2548" t="n"/>
      <c r="S64" s="2548" t="n"/>
      <c r="T64" s="2548" t="n"/>
      <c r="U64" s="2920" t="n"/>
      <c r="V64" s="2550" t="n"/>
      <c r="W64" s="2550" t="n"/>
      <c r="X64" s="2553" t="n"/>
      <c r="Y64" s="2920" t="n"/>
      <c r="Z64" s="2329" t="n"/>
      <c r="AA64" s="2553" t="n"/>
      <c r="AB64" s="2305" t="n"/>
      <c r="AC64" s="2552" t="n"/>
      <c r="AD64" s="2329" t="n"/>
      <c r="AE64" s="2553" t="n"/>
      <c r="AF64" s="2305" t="n"/>
      <c r="AG64" s="2918" t="n"/>
      <c r="AH64" s="2305" t="n"/>
      <c r="AI64" s="2552" t="n"/>
      <c r="AJ64" s="2329" t="n"/>
      <c r="AK64" s="2554" t="n"/>
      <c r="AL64" s="2335" t="n"/>
      <c r="AM64" s="2555" t="n"/>
      <c r="AN64" s="2335" t="n"/>
      <c r="AO64" s="3051" t="n"/>
      <c r="AP64" s="2304" t="n"/>
      <c r="AQ64" s="2556" t="n"/>
      <c r="AR64" s="2305" t="n"/>
      <c r="AS64" s="2920" t="n"/>
      <c r="AT64" s="3051" t="n"/>
      <c r="AU64" s="2555" t="n"/>
      <c r="AV64" s="2920" t="n"/>
      <c r="AW64" s="3051" t="n"/>
      <c r="AX64" s="2555" t="n"/>
      <c r="AY64" s="2551" t="n"/>
      <c r="AZ64" s="3051" t="n"/>
      <c r="BA64" s="2555" t="n"/>
      <c r="BB64" s="2920" t="n"/>
      <c r="BC64" s="3051" t="n"/>
      <c r="BD64" s="2555" t="n"/>
      <c r="BE64" s="2551" t="n"/>
      <c r="BF64" s="3051" t="n"/>
      <c r="BG64" s="2555" t="n"/>
      <c r="BH64" s="2920" t="n"/>
      <c r="BI64" s="2919" t="n"/>
      <c r="BJ64" s="2555" t="n"/>
      <c r="BK64" s="2551" t="n"/>
      <c r="BL64" s="2923" t="n"/>
      <c r="BM64" s="2555" t="n"/>
      <c r="BN64" s="2920" t="n"/>
      <c r="BO64" s="3051" t="n"/>
      <c r="BP64" s="2555" t="n"/>
      <c r="BQ64" s="2556" t="n"/>
      <c r="BR64" s="2551" t="n"/>
      <c r="BS64" s="2305" t="n"/>
      <c r="BT64" s="2925" t="n"/>
      <c r="BU64" s="2305" t="n"/>
      <c r="BV64" s="837">
        <f>(AE64-U64)*0.22</f>
        <v/>
      </c>
      <c r="BW64" s="2" t="n"/>
      <c r="BX64" s="2" t="n"/>
      <c r="BY64" s="2" t="n"/>
      <c r="BZ64" s="2" t="n"/>
    </row>
    <row r="65">
      <c r="A65" s="2401" t="inlineStr">
        <is>
          <t>2.1.1</t>
        </is>
      </c>
      <c r="B65" s="2302" t="n"/>
      <c r="C65" s="2668" t="inlineStr">
        <is>
          <t>Личностно-профессиональное развитие специалиста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665" t="n"/>
      <c r="Q65" s="2931" t="n"/>
      <c r="R65" s="10" t="n"/>
      <c r="S65" s="10" t="n"/>
      <c r="T65" s="10" t="n"/>
      <c r="U65" s="435" t="n"/>
      <c r="V65" s="3052" t="n"/>
      <c r="W65" s="3052" t="n"/>
      <c r="X65" s="3025" t="n"/>
      <c r="Y65" s="435" t="n"/>
      <c r="Z65" s="173" t="n"/>
      <c r="AA65" s="2448" t="n">
        <v>4</v>
      </c>
      <c r="AB65" s="2449" t="inlineStr">
        <is>
          <t>д</t>
        </is>
      </c>
      <c r="AC65" s="435" t="n">
        <v>72</v>
      </c>
      <c r="AD65" s="173" t="n"/>
      <c r="AE65" s="3015" t="n">
        <v>36</v>
      </c>
      <c r="AF65" s="72" t="n"/>
      <c r="AG65" s="3053">
        <f>AC65-W65</f>
        <v/>
      </c>
      <c r="AH65" s="72" t="n"/>
      <c r="AI65" s="2407">
        <f>AS65+AU65+AX65+BA65+BD65+BG65+BJ65+BM65+BP65</f>
        <v/>
      </c>
      <c r="AJ65" s="2302" t="n"/>
      <c r="AK65" s="3018" t="n">
        <v>6</v>
      </c>
      <c r="AL65" s="186" t="n"/>
      <c r="AM65" s="370" t="n"/>
      <c r="AN65" s="186" t="n"/>
      <c r="AO65" s="3054" t="n"/>
      <c r="AP65" s="2948" t="n"/>
      <c r="AQ65" s="3025" t="n">
        <v>2</v>
      </c>
      <c r="AR65" s="72" t="n"/>
      <c r="AS65" s="2225" t="n"/>
      <c r="AT65" s="3055" t="n"/>
      <c r="AU65" s="3056" t="n"/>
      <c r="AV65" s="3020" t="n"/>
      <c r="AW65" s="3055" t="n"/>
      <c r="AX65" s="3056" t="n"/>
      <c r="AY65" s="3023" t="n"/>
      <c r="AZ65" s="3057" t="n"/>
      <c r="BA65" s="2416" t="n">
        <v>2</v>
      </c>
      <c r="BB65" s="3020" t="n"/>
      <c r="BC65" s="3021" t="n">
        <v>72</v>
      </c>
      <c r="BD65" s="3058" t="n">
        <v>6</v>
      </c>
      <c r="BE65" s="3023" t="n">
        <v>2</v>
      </c>
      <c r="BF65" s="3059" t="n"/>
      <c r="BG65" s="2412" t="n"/>
      <c r="BH65" s="350" t="n"/>
      <c r="BI65" s="2421" t="n"/>
      <c r="BJ65" s="2572" t="n"/>
      <c r="BK65" s="3025" t="n"/>
      <c r="BL65" s="2420" t="n"/>
      <c r="BM65" s="370" t="n"/>
      <c r="BN65" s="350" t="n"/>
      <c r="BO65" s="3060" t="n"/>
      <c r="BP65" s="2573" t="n"/>
      <c r="BQ65" s="3019" t="n"/>
      <c r="BR65" s="2409">
        <f>X65+AV65+AY65+BB65+BE65+BH65+BK65+BN65+BQ65</f>
        <v/>
      </c>
      <c r="BS65" s="2311" t="n"/>
      <c r="BT65" s="3061" t="inlineStr">
        <is>
          <t>ИБиП</t>
        </is>
      </c>
      <c r="BU65" s="72" t="n"/>
      <c r="BV65" s="759">
        <f>(AE65-U65)*0.22</f>
        <v/>
      </c>
      <c r="BW65" s="2" t="n"/>
      <c r="BX65" s="2" t="n"/>
      <c r="BY65" s="2" t="n"/>
      <c r="BZ65" s="2" t="n"/>
    </row>
    <row r="66">
      <c r="A66" s="3033" t="inlineStr">
        <is>
          <t>2.1.2</t>
        </is>
      </c>
      <c r="B66" s="2928" t="n"/>
      <c r="C66" s="2669" t="inlineStr">
        <is>
          <t>Политология</t>
        </is>
      </c>
      <c r="D66" s="2665" t="n"/>
      <c r="E66" s="2665" t="n"/>
      <c r="F66" s="2665" t="n"/>
      <c r="G66" s="2665" t="n"/>
      <c r="H66" s="2665" t="n"/>
      <c r="I66" s="2665" t="n"/>
      <c r="J66" s="2665" t="n"/>
      <c r="K66" s="2665" t="n"/>
      <c r="L66" s="2665" t="n"/>
      <c r="M66" s="2665" t="n"/>
      <c r="N66" s="2665" t="n"/>
      <c r="O66" s="2665" t="n"/>
      <c r="P66" s="2665" t="n"/>
      <c r="Q66" s="3034" t="n"/>
      <c r="R66" s="2669" t="n"/>
      <c r="S66" s="2669" t="n"/>
      <c r="T66" s="2669" t="n"/>
      <c r="U66" s="2439" t="n"/>
      <c r="V66" s="2462" t="n"/>
      <c r="W66" s="2462" t="n"/>
      <c r="X66" s="2437" t="n"/>
      <c r="Y66" s="2439" t="n"/>
      <c r="Z66" s="2302" t="n"/>
      <c r="AA66" s="2519" t="n">
        <v>7</v>
      </c>
      <c r="AB66" s="2520" t="inlineStr">
        <is>
          <t>д</t>
        </is>
      </c>
      <c r="AC66" s="2436" t="n">
        <v>72</v>
      </c>
      <c r="AD66" s="2302" t="n"/>
      <c r="AE66" s="2437" t="n">
        <v>36</v>
      </c>
      <c r="AF66" s="2311" t="n"/>
      <c r="AG66" s="2438">
        <f>AC66-W66</f>
        <v/>
      </c>
      <c r="AH66" s="2311" t="n"/>
      <c r="AI66" s="2436">
        <f>AS66+AU66+AX66+BA66+BD66+BG66+BJ66+BM66+BP66</f>
        <v/>
      </c>
      <c r="AJ66" s="2302" t="n"/>
      <c r="AK66" s="2521" t="n">
        <v>6</v>
      </c>
      <c r="AL66" s="2316" t="n"/>
      <c r="AM66" s="2445" t="n"/>
      <c r="AN66" s="2316" t="n"/>
      <c r="AO66" s="2445" t="n"/>
      <c r="AP66" s="2316" t="n"/>
      <c r="AQ66" s="2522" t="n">
        <v>2</v>
      </c>
      <c r="AR66" s="2311" t="n"/>
      <c r="AS66" s="2439" t="n"/>
      <c r="AT66" s="2444" t="n"/>
      <c r="AU66" s="2445" t="n"/>
      <c r="AV66" s="2439" t="n"/>
      <c r="AW66" s="2444" t="n"/>
      <c r="AX66" s="2445" t="n"/>
      <c r="AY66" s="2446" t="n"/>
      <c r="AZ66" s="2447" t="n"/>
      <c r="BA66" s="2445" t="n"/>
      <c r="BB66" s="2439" t="n"/>
      <c r="BC66" s="2444" t="n"/>
      <c r="BD66" s="2445" t="n"/>
      <c r="BE66" s="2446" t="n"/>
      <c r="BF66" s="2447" t="n"/>
      <c r="BG66" s="2445" t="n"/>
      <c r="BH66" s="2439" t="n"/>
      <c r="BI66" s="2444" t="n"/>
      <c r="BJ66" s="2445" t="n">
        <v>2</v>
      </c>
      <c r="BK66" s="2446" t="n"/>
      <c r="BL66" s="2447" t="n">
        <v>72</v>
      </c>
      <c r="BM66" s="2445" t="n">
        <v>6</v>
      </c>
      <c r="BN66" s="2439" t="n">
        <v>2</v>
      </c>
      <c r="BO66" s="2444" t="n"/>
      <c r="BP66" s="2445" t="n"/>
      <c r="BQ66" s="2522" t="n"/>
      <c r="BR66" s="2438">
        <f>X66+AV66+AY66+BB66+BE66+BH66+BK66+BN66+BQ66</f>
        <v/>
      </c>
      <c r="BS66" s="2311" t="n"/>
      <c r="BT66" s="3062" t="n"/>
      <c r="BU66" s="2311" t="n"/>
      <c r="BV66" s="837">
        <f>(AE66-U66)*0.22</f>
        <v/>
      </c>
      <c r="BW66" s="2" t="n"/>
      <c r="BX66" s="2" t="n"/>
      <c r="BY66" s="2" t="n"/>
      <c r="BZ66" s="2" t="n"/>
    </row>
    <row r="67">
      <c r="A67" s="2401" t="inlineStr">
        <is>
          <t>2.1.3</t>
        </is>
      </c>
      <c r="B67" s="2302" t="n"/>
      <c r="C67" s="2668" t="inlineStr">
        <is>
          <t>Основы права / Культурология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665" t="n"/>
      <c r="Q67" s="2931" t="n"/>
      <c r="R67" s="10" t="n"/>
      <c r="S67" s="10" t="n"/>
      <c r="T67" s="10" t="n"/>
      <c r="U67" s="350" t="n"/>
      <c r="V67" s="3052" t="n"/>
      <c r="W67" s="3052" t="n"/>
      <c r="X67" s="3015" t="n"/>
      <c r="Y67" s="350" t="n"/>
      <c r="Z67" s="173" t="n"/>
      <c r="AA67" s="2448" t="n">
        <v>4</v>
      </c>
      <c r="AB67" s="2449" t="inlineStr">
        <is>
          <t>д</t>
        </is>
      </c>
      <c r="AC67" s="435" t="n">
        <v>72</v>
      </c>
      <c r="AD67" s="173" t="n"/>
      <c r="AE67" s="3015" t="n">
        <v>36</v>
      </c>
      <c r="AF67" s="72" t="n"/>
      <c r="AG67" s="3053">
        <f>AC67-W67</f>
        <v/>
      </c>
      <c r="AH67" s="72" t="n"/>
      <c r="AI67" s="2407">
        <f>AS67+AU67+AX67+BA67+BD67+BG67+BJ67+BM67+BP67</f>
        <v/>
      </c>
      <c r="AJ67" s="2302" t="n"/>
      <c r="AK67" s="3018" t="n">
        <v>6</v>
      </c>
      <c r="AL67" s="186" t="n"/>
      <c r="AM67" s="370" t="n"/>
      <c r="AN67" s="186" t="n"/>
      <c r="AO67" s="370" t="n"/>
      <c r="AP67" s="186" t="n"/>
      <c r="AQ67" s="3019" t="n">
        <v>2</v>
      </c>
      <c r="AR67" s="72" t="n"/>
      <c r="AS67" s="3020" t="n"/>
      <c r="AT67" s="3063" t="n"/>
      <c r="AU67" s="3022" t="n"/>
      <c r="AV67" s="3020" t="n"/>
      <c r="AW67" s="3063" t="n"/>
      <c r="AX67" s="3022" t="n"/>
      <c r="AY67" s="3023" t="n"/>
      <c r="AZ67" s="3064" t="n"/>
      <c r="BA67" s="3022" t="n">
        <v>2</v>
      </c>
      <c r="BB67" s="3020" t="n"/>
      <c r="BC67" s="3063" t="n">
        <v>72</v>
      </c>
      <c r="BD67" s="3022" t="n">
        <v>6</v>
      </c>
      <c r="BE67" s="3023" t="n">
        <v>2</v>
      </c>
      <c r="BF67" s="3026" t="n"/>
      <c r="BG67" s="370" t="n"/>
      <c r="BH67" s="350" t="n"/>
      <c r="BI67" s="3024" t="n"/>
      <c r="BJ67" s="370" t="n"/>
      <c r="BK67" s="3025" t="n"/>
      <c r="BL67" s="3026" t="n"/>
      <c r="BM67" s="370" t="n"/>
      <c r="BN67" s="350" t="n"/>
      <c r="BO67" s="3024" t="n"/>
      <c r="BP67" s="370" t="n"/>
      <c r="BQ67" s="3019" t="n"/>
      <c r="BR67" s="3025">
        <f>X67+AV67+AY67+BB67+BE67+BH67+BK67+BN67+BQ67</f>
        <v/>
      </c>
      <c r="BS67" s="72" t="n"/>
      <c r="BT67" s="3061" t="inlineStr">
        <is>
          <t>ФиП / ИБиП</t>
        </is>
      </c>
      <c r="BU67" s="72" t="n"/>
      <c r="BV67" s="759">
        <f>(AE67-U67)*0.22</f>
        <v/>
      </c>
      <c r="BW67" s="2" t="n"/>
      <c r="BX67" s="2" t="n"/>
      <c r="BY67" s="2" t="n"/>
      <c r="BZ67" s="2" t="n"/>
    </row>
    <row r="68">
      <c r="A68" s="3037" t="inlineStr">
        <is>
          <t>2.2</t>
        </is>
      </c>
      <c r="B68" s="2928" t="n"/>
      <c r="C68" s="3002" t="inlineStr">
        <is>
          <t>Модуль "Химия-2"</t>
        </is>
      </c>
      <c r="D68" s="2665" t="n"/>
      <c r="E68" s="2665" t="n"/>
      <c r="F68" s="2665" t="n"/>
      <c r="G68" s="2665" t="n"/>
      <c r="H68" s="2665" t="n"/>
      <c r="I68" s="2665" t="n"/>
      <c r="J68" s="2665" t="n"/>
      <c r="K68" s="2665" t="n"/>
      <c r="L68" s="2665" t="n"/>
      <c r="M68" s="2665" t="n"/>
      <c r="N68" s="2665" t="n"/>
      <c r="O68" s="2665" t="n"/>
      <c r="P68" s="2665" t="n"/>
      <c r="Q68" s="2917" t="n"/>
      <c r="R68" s="3002" t="n"/>
      <c r="S68" s="3002" t="n"/>
      <c r="T68" s="3002" t="n"/>
      <c r="U68" s="2559" t="n"/>
      <c r="V68" s="2469" t="n"/>
      <c r="W68" s="3065" t="n"/>
      <c r="X68" s="2578" t="n"/>
      <c r="Y68" s="2559" t="n"/>
      <c r="Z68" s="2302" t="n"/>
      <c r="AA68" s="2578" t="n"/>
      <c r="AB68" s="2311" t="n"/>
      <c r="AC68" s="2577" t="n"/>
      <c r="AD68" s="2302" t="n"/>
      <c r="AE68" s="2578" t="n"/>
      <c r="AF68" s="2311" t="n"/>
      <c r="AG68" s="3066" t="n"/>
      <c r="AH68" s="2946" t="n"/>
      <c r="AI68" s="3067" t="n"/>
      <c r="AJ68" s="2928" t="n"/>
      <c r="AK68" s="2579" t="n"/>
      <c r="AL68" s="2316" t="n"/>
      <c r="AM68" s="2558" t="n"/>
      <c r="AN68" s="2316" t="n"/>
      <c r="AO68" s="2558" t="n"/>
      <c r="AP68" s="2316" t="n"/>
      <c r="AQ68" s="2580" t="n"/>
      <c r="AR68" s="2311" t="n"/>
      <c r="AS68" s="2559" t="n"/>
      <c r="AT68" s="2557" t="n"/>
      <c r="AU68" s="2558" t="n"/>
      <c r="AV68" s="2559" t="n"/>
      <c r="AW68" s="2557" t="n"/>
      <c r="AX68" s="2558" t="n"/>
      <c r="AY68" s="2560" t="n"/>
      <c r="AZ68" s="2561" t="n"/>
      <c r="BA68" s="2558" t="n"/>
      <c r="BB68" s="2559" t="n"/>
      <c r="BC68" s="2557" t="n"/>
      <c r="BD68" s="2558" t="n"/>
      <c r="BE68" s="2560" t="n"/>
      <c r="BF68" s="2561" t="n"/>
      <c r="BG68" s="2558" t="n"/>
      <c r="BH68" s="2559" t="n"/>
      <c r="BI68" s="2557" t="n"/>
      <c r="BJ68" s="2558" t="n"/>
      <c r="BK68" s="2560" t="n"/>
      <c r="BL68" s="2561" t="n"/>
      <c r="BM68" s="2558" t="n"/>
      <c r="BN68" s="2559" t="n"/>
      <c r="BO68" s="2557" t="n"/>
      <c r="BP68" s="2558" t="n"/>
      <c r="BQ68" s="2580" t="n"/>
      <c r="BR68" s="3066" t="n"/>
      <c r="BS68" s="2946" t="n"/>
      <c r="BT68" s="3068" t="n"/>
      <c r="BU68" s="2311" t="n"/>
      <c r="BV68" s="837">
        <f>(AE68-U68)*0.22</f>
        <v/>
      </c>
      <c r="BW68" s="2" t="n"/>
      <c r="BX68" s="2" t="n"/>
      <c r="BY68" s="2" t="n"/>
      <c r="BZ68" s="2" t="n"/>
    </row>
    <row r="69">
      <c r="A69" s="2970" t="inlineStr">
        <is>
          <t>2.2.1</t>
        </is>
      </c>
      <c r="B69" s="2928" t="n"/>
      <c r="C69" s="2668" t="inlineStr">
        <is>
          <t>Физическая химия / Физическая и коллоидная химия</t>
        </is>
      </c>
      <c r="D69" s="2665" t="n"/>
      <c r="E69" s="2665" t="n"/>
      <c r="F69" s="2665" t="n"/>
      <c r="G69" s="2665" t="n"/>
      <c r="H69" s="2665" t="n"/>
      <c r="I69" s="2665" t="n"/>
      <c r="J69" s="2665" t="n"/>
      <c r="K69" s="2665" t="n"/>
      <c r="L69" s="2665" t="n"/>
      <c r="M69" s="2665" t="n"/>
      <c r="N69" s="2665" t="n"/>
      <c r="O69" s="2665" t="n"/>
      <c r="P69" s="2665" t="n"/>
      <c r="Q69" s="2931" t="n"/>
      <c r="R69" s="2668" t="n"/>
      <c r="S69" s="2668" t="n"/>
      <c r="T69" s="2668" t="n"/>
      <c r="U69" s="2407" t="n">
        <v>72</v>
      </c>
      <c r="V69" s="2405" t="n">
        <v>1</v>
      </c>
      <c r="W69" s="2405">
        <f>U69*AC69/AE69</f>
        <v/>
      </c>
      <c r="X69" s="3015" t="n">
        <v>3</v>
      </c>
      <c r="Y69" s="140" t="n">
        <v>4</v>
      </c>
      <c r="Z69" s="350" t="n">
        <v>5</v>
      </c>
      <c r="AA69" s="3015" t="n"/>
      <c r="AB69" s="72" t="n"/>
      <c r="AC69" s="435" t="n">
        <v>324</v>
      </c>
      <c r="AD69" s="173" t="n"/>
      <c r="AE69" s="3015" t="n">
        <v>216</v>
      </c>
      <c r="AF69" s="72" t="n"/>
      <c r="AG69" s="2409">
        <f>AC69-W69</f>
        <v/>
      </c>
      <c r="AH69" s="2311" t="n"/>
      <c r="AI69" s="3069">
        <f>AS69+AU69+AX69+BA69+BD69+BG69+BJ69+BM69+BP69</f>
        <v/>
      </c>
      <c r="AJ69" s="2928" t="n"/>
      <c r="AK69" s="3018" t="n">
        <v>16</v>
      </c>
      <c r="AL69" s="186" t="n"/>
      <c r="AM69" s="370" t="n">
        <v>8</v>
      </c>
      <c r="AN69" s="186" t="n"/>
      <c r="AO69" s="370" t="n">
        <v>8</v>
      </c>
      <c r="AP69" s="186" t="n"/>
      <c r="AQ69" s="3019" t="n"/>
      <c r="AR69" s="72" t="n"/>
      <c r="AS69" s="3020" t="n"/>
      <c r="AT69" s="3063" t="n"/>
      <c r="AU69" s="3022" t="n"/>
      <c r="AV69" s="3020" t="n"/>
      <c r="AW69" s="3063" t="n"/>
      <c r="AX69" s="3022" t="n"/>
      <c r="AY69" s="3023" t="n"/>
      <c r="AZ69" s="3064" t="n"/>
      <c r="BA69" s="3022" t="n">
        <v>10</v>
      </c>
      <c r="BB69" s="3020" t="n"/>
      <c r="BC69" s="3063" t="n">
        <v>108</v>
      </c>
      <c r="BD69" s="3058" t="n">
        <v>12</v>
      </c>
      <c r="BE69" s="3023" t="n">
        <v>3</v>
      </c>
      <c r="BF69" s="3026" t="n">
        <v>108</v>
      </c>
      <c r="BG69" s="370" t="n">
        <v>10</v>
      </c>
      <c r="BH69" s="350" t="n">
        <v>3</v>
      </c>
      <c r="BI69" s="3024" t="n"/>
      <c r="BJ69" s="370" t="n"/>
      <c r="BK69" s="3025" t="n"/>
      <c r="BL69" s="3026" t="n"/>
      <c r="BM69" s="370" t="n"/>
      <c r="BN69" s="350" t="n"/>
      <c r="BO69" s="3024" t="n"/>
      <c r="BP69" s="370" t="n"/>
      <c r="BQ69" s="3019" t="n"/>
      <c r="BR69" s="3070">
        <f>X69+AV69+AY69+BB69+BE69+BH69+BK69+BN69+BQ69</f>
        <v/>
      </c>
      <c r="BS69" s="2946" t="n"/>
      <c r="BT69" s="3061" t="inlineStr">
        <is>
          <t>ФКиАХ</t>
        </is>
      </c>
      <c r="BU69" s="72" t="n"/>
      <c r="BV69" s="759">
        <f>(AE69-U69)*0.22</f>
        <v/>
      </c>
      <c r="BW69" s="2" t="n"/>
      <c r="BX69" s="3071" t="inlineStr">
        <is>
          <t>ТИПА ЗАПОТОЧИЛА</t>
        </is>
      </c>
      <c r="BY69" s="2" t="n"/>
      <c r="BZ69" s="2" t="n"/>
    </row>
    <row r="70">
      <c r="A70" s="2970" t="inlineStr">
        <is>
          <t>2.2.2</t>
        </is>
      </c>
      <c r="B70" s="2928" t="n"/>
      <c r="C70" s="2668" t="inlineStr">
        <is>
          <t>Поверхностные явления и дисперсные системы</t>
        </is>
      </c>
      <c r="D70" s="2665" t="n"/>
      <c r="E70" s="2665" t="n"/>
      <c r="F70" s="2665" t="n"/>
      <c r="G70" s="2665" t="n"/>
      <c r="H70" s="2665" t="n"/>
      <c r="I70" s="2665" t="n"/>
      <c r="J70" s="2665" t="n"/>
      <c r="K70" s="2665" t="n"/>
      <c r="L70" s="2665" t="n"/>
      <c r="M70" s="2665" t="n"/>
      <c r="N70" s="2665" t="n"/>
      <c r="O70" s="2665" t="n"/>
      <c r="P70" s="2665" t="n"/>
      <c r="Q70" s="2931" t="n"/>
      <c r="R70" s="2668" t="n"/>
      <c r="S70" s="2668" t="n"/>
      <c r="T70" s="2668" t="n"/>
      <c r="U70" s="2410" t="n"/>
      <c r="V70" s="2405" t="n"/>
      <c r="W70" s="3072" t="n"/>
      <c r="X70" s="2408" t="n"/>
      <c r="Y70" s="2410" t="n"/>
      <c r="Z70" s="2302" t="n"/>
      <c r="AA70" s="2408" t="n">
        <v>5</v>
      </c>
      <c r="AB70" s="2311" t="n"/>
      <c r="AC70" s="2407" t="n">
        <v>108</v>
      </c>
      <c r="AD70" s="2302" t="n"/>
      <c r="AE70" s="2408" t="n">
        <v>72</v>
      </c>
      <c r="AF70" s="2311" t="n"/>
      <c r="AG70" s="3053">
        <f>AC70-W70</f>
        <v/>
      </c>
      <c r="AH70" s="72" t="n"/>
      <c r="AI70" s="3069">
        <f>AS70+AU70+AX70+BA70+BD70+BG70+BJ70+BM70+BP70</f>
        <v/>
      </c>
      <c r="AJ70" s="2928" t="n"/>
      <c r="AK70" s="2411" t="n">
        <v>8</v>
      </c>
      <c r="AL70" s="2316" t="n"/>
      <c r="AM70" s="2412" t="n">
        <v>8</v>
      </c>
      <c r="AN70" s="2316" t="n"/>
      <c r="AO70" s="2412" t="n"/>
      <c r="AP70" s="2316" t="n"/>
      <c r="AQ70" s="2413" t="n"/>
      <c r="AR70" s="2311" t="n"/>
      <c r="AS70" s="2417" t="n"/>
      <c r="AT70" s="2415" t="n"/>
      <c r="AU70" s="2416" t="n"/>
      <c r="AV70" s="2417" t="n"/>
      <c r="AW70" s="2415" t="n"/>
      <c r="AX70" s="2416" t="n"/>
      <c r="AY70" s="2418" t="n"/>
      <c r="AZ70" s="2419" t="n"/>
      <c r="BA70" s="2416" t="n"/>
      <c r="BB70" s="2417" t="n"/>
      <c r="BC70" s="2415" t="n"/>
      <c r="BD70" s="3073" t="n">
        <v>4</v>
      </c>
      <c r="BE70" s="2418" t="n"/>
      <c r="BF70" s="2420" t="n">
        <v>108</v>
      </c>
      <c r="BG70" s="2412" t="n">
        <v>12</v>
      </c>
      <c r="BH70" s="2410" t="n">
        <v>3</v>
      </c>
      <c r="BI70" s="2421" t="n"/>
      <c r="BJ70" s="2412" t="n"/>
      <c r="BK70" s="2406" t="n"/>
      <c r="BL70" s="2420" t="n"/>
      <c r="BM70" s="2412" t="n"/>
      <c r="BN70" s="2410" t="n"/>
      <c r="BO70" s="2421" t="n"/>
      <c r="BP70" s="2412" t="n"/>
      <c r="BQ70" s="2413" t="n"/>
      <c r="BR70" s="3070">
        <f>X70+AV70+AY70+BB70+BE70+BH70+BK70+BN70+BQ70</f>
        <v/>
      </c>
      <c r="BS70" s="2946" t="n"/>
      <c r="BT70" s="3074" t="inlineStr">
        <is>
          <t>ФКиАХ</t>
        </is>
      </c>
      <c r="BU70" s="2311" t="n"/>
      <c r="BV70" s="759">
        <f>(AE70-U70)*0.22</f>
        <v/>
      </c>
      <c r="BW70" s="2" t="n"/>
      <c r="BX70" s="2" t="n"/>
      <c r="BY70" s="2" t="n"/>
      <c r="BZ70" s="2" t="n"/>
    </row>
    <row r="71">
      <c r="A71" s="2970" t="inlineStr">
        <is>
          <t>2.2.3</t>
        </is>
      </c>
      <c r="B71" s="2928" t="n"/>
      <c r="C71" s="2668" t="inlineStr">
        <is>
          <t>Аналитическая химия / Аналитическая химия</t>
        </is>
      </c>
      <c r="D71" s="2665" t="n"/>
      <c r="E71" s="2665" t="n"/>
      <c r="F71" s="2665" t="n"/>
      <c r="G71" s="2665" t="n"/>
      <c r="H71" s="2665" t="n"/>
      <c r="I71" s="2665" t="n"/>
      <c r="J71" s="2665" t="n"/>
      <c r="K71" s="2665" t="n"/>
      <c r="L71" s="2665" t="n"/>
      <c r="M71" s="2665" t="n"/>
      <c r="N71" s="2665" t="n"/>
      <c r="O71" s="2665" t="n"/>
      <c r="P71" s="2665" t="n"/>
      <c r="Q71" s="2931" t="n"/>
      <c r="R71" s="10" t="n"/>
      <c r="S71" s="10" t="n"/>
      <c r="T71" s="10" t="n"/>
      <c r="U71" s="435" t="n">
        <v>18</v>
      </c>
      <c r="V71" s="3052" t="n"/>
      <c r="W71" s="2405" t="n">
        <v>36</v>
      </c>
      <c r="X71" s="2408" t="n">
        <v>1</v>
      </c>
      <c r="Y71" s="350" t="n"/>
      <c r="Z71" s="173" t="n"/>
      <c r="AA71" s="2448" t="n">
        <v>3</v>
      </c>
      <c r="AB71" s="2449" t="inlineStr">
        <is>
          <t>д</t>
        </is>
      </c>
      <c r="AC71" s="435" t="n">
        <v>108</v>
      </c>
      <c r="AD71" s="173" t="n"/>
      <c r="AE71" s="3015" t="n">
        <v>54</v>
      </c>
      <c r="AF71" s="72" t="n"/>
      <c r="AG71" s="2409">
        <f>AC71-W71</f>
        <v/>
      </c>
      <c r="AH71" s="2311" t="n"/>
      <c r="AI71" s="3069">
        <f>AS71+AU71+AX71+BA71+BD71+BG71+BJ71+BM71+BP71</f>
        <v/>
      </c>
      <c r="AJ71" s="2928" t="n"/>
      <c r="AK71" s="3018" t="n">
        <v>4</v>
      </c>
      <c r="AL71" s="186" t="n"/>
      <c r="AM71" s="370" t="n">
        <v>6</v>
      </c>
      <c r="AN71" s="186" t="n"/>
      <c r="AO71" s="370" t="n"/>
      <c r="AP71" s="186" t="n"/>
      <c r="AQ71" s="3019" t="n"/>
      <c r="AR71" s="72" t="n"/>
      <c r="AS71" s="3020" t="n"/>
      <c r="AT71" s="3063" t="n"/>
      <c r="AU71" s="3022" t="n"/>
      <c r="AV71" s="3020" t="n"/>
      <c r="AW71" s="3063" t="n"/>
      <c r="AX71" s="3022" t="n">
        <v>4</v>
      </c>
      <c r="AY71" s="3023" t="n"/>
      <c r="AZ71" s="3064" t="n">
        <v>72</v>
      </c>
      <c r="BA71" s="3022" t="n">
        <v>6</v>
      </c>
      <c r="BB71" s="3020" t="n">
        <v>2</v>
      </c>
      <c r="BC71" s="3063" t="n"/>
      <c r="BD71" s="3075" t="n"/>
      <c r="BE71" s="3023" t="n"/>
      <c r="BF71" s="3026" t="n"/>
      <c r="BG71" s="370" t="n"/>
      <c r="BH71" s="350" t="n"/>
      <c r="BI71" s="3024" t="n"/>
      <c r="BJ71" s="370" t="n"/>
      <c r="BK71" s="3025" t="n"/>
      <c r="BL71" s="3026" t="n"/>
      <c r="BM71" s="370" t="n"/>
      <c r="BN71" s="350" t="n"/>
      <c r="BO71" s="3024" t="n"/>
      <c r="BP71" s="370" t="n"/>
      <c r="BQ71" s="3019" t="n"/>
      <c r="BR71" s="3070">
        <f>X71+AV71+AY71+BB71+BE71+BH71+BK71+BN71+BQ71</f>
        <v/>
      </c>
      <c r="BS71" s="2946" t="n"/>
      <c r="BT71" s="3061" t="inlineStr">
        <is>
          <t>ФКиАХ</t>
        </is>
      </c>
      <c r="BU71" s="72" t="n"/>
      <c r="BV71" s="759">
        <f>(AE71-U71)*0.22</f>
        <v/>
      </c>
      <c r="BW71" s="2" t="n"/>
      <c r="BX71" s="2" t="n"/>
      <c r="BY71" s="2" t="n"/>
      <c r="BZ71" s="2" t="n"/>
    </row>
    <row r="72">
      <c r="A72" s="3033" t="inlineStr">
        <is>
          <t>2.2.4</t>
        </is>
      </c>
      <c r="B72" s="2928" t="n"/>
      <c r="C72" s="2669" t="inlineStr">
        <is>
          <t xml:space="preserve">Физико-химические методы анализа </t>
        </is>
      </c>
      <c r="D72" s="2665" t="n"/>
      <c r="E72" s="2665" t="n"/>
      <c r="F72" s="2665" t="n"/>
      <c r="G72" s="2665" t="n"/>
      <c r="H72" s="2665" t="n"/>
      <c r="I72" s="2665" t="n"/>
      <c r="J72" s="2665" t="n"/>
      <c r="K72" s="2665" t="n"/>
      <c r="L72" s="2665" t="n"/>
      <c r="M72" s="2665" t="n"/>
      <c r="N72" s="2665" t="n"/>
      <c r="O72" s="2665" t="n"/>
      <c r="P72" s="2665" t="n"/>
      <c r="Q72" s="3034" t="n"/>
      <c r="R72" s="2669" t="n"/>
      <c r="S72" s="2669" t="n"/>
      <c r="T72" s="2669" t="n"/>
      <c r="U72" s="2436" t="n"/>
      <c r="V72" s="2462" t="n"/>
      <c r="W72" s="3038" t="n"/>
      <c r="X72" s="2463" t="n"/>
      <c r="Y72" s="2439" t="n"/>
      <c r="Z72" s="2302" t="n"/>
      <c r="AA72" s="2519" t="n">
        <v>6</v>
      </c>
      <c r="AB72" s="2520" t="inlineStr">
        <is>
          <t>д</t>
        </is>
      </c>
      <c r="AC72" s="2436" t="n">
        <v>144</v>
      </c>
      <c r="AD72" s="2302" t="n"/>
      <c r="AE72" s="2437" t="n">
        <v>90</v>
      </c>
      <c r="AF72" s="2311" t="n"/>
      <c r="AG72" s="2438">
        <f>AC72-W72</f>
        <v/>
      </c>
      <c r="AH72" s="2311" t="n"/>
      <c r="AI72" s="2436">
        <f>AS72+AU72+AX72+BA72+BD72+BG72+BJ72+BM72+BP72</f>
        <v/>
      </c>
      <c r="AJ72" s="2302" t="n"/>
      <c r="AK72" s="2521" t="n">
        <v>4</v>
      </c>
      <c r="AL72" s="2316" t="n"/>
      <c r="AM72" s="2445" t="n">
        <v>16</v>
      </c>
      <c r="AN72" s="2316" t="n"/>
      <c r="AO72" s="2445" t="n"/>
      <c r="AP72" s="2316" t="n"/>
      <c r="AQ72" s="2522" t="n"/>
      <c r="AR72" s="2311" t="n"/>
      <c r="AS72" s="2439" t="n"/>
      <c r="AT72" s="2444" t="n"/>
      <c r="AU72" s="2445" t="n"/>
      <c r="AV72" s="2439" t="n"/>
      <c r="AW72" s="2444" t="n"/>
      <c r="AX72" s="2445" t="n"/>
      <c r="AY72" s="2446" t="n"/>
      <c r="AZ72" s="2447" t="n"/>
      <c r="BA72" s="2445" t="n"/>
      <c r="BB72" s="2439" t="n"/>
      <c r="BC72" s="2444" t="n"/>
      <c r="BD72" s="2521" t="n"/>
      <c r="BE72" s="2446" t="n"/>
      <c r="BF72" s="2447" t="n"/>
      <c r="BG72" s="2445" t="n">
        <v>4</v>
      </c>
      <c r="BH72" s="2439" t="n"/>
      <c r="BI72" s="2444" t="n">
        <v>144</v>
      </c>
      <c r="BJ72" s="2445" t="n">
        <v>16</v>
      </c>
      <c r="BK72" s="2446" t="n">
        <v>4</v>
      </c>
      <c r="BL72" s="2447" t="n"/>
      <c r="BM72" s="2445" t="n"/>
      <c r="BN72" s="2439" t="n"/>
      <c r="BO72" s="2444" t="n"/>
      <c r="BP72" s="2445" t="n"/>
      <c r="BQ72" s="2522" t="n"/>
      <c r="BR72" s="2438">
        <f>X72+AV72+AY72+BB72+BE72+BH72+BK72+BN72+BQ72</f>
        <v/>
      </c>
      <c r="BS72" s="2311" t="n"/>
      <c r="BT72" s="3062" t="n"/>
      <c r="BU72" s="2311" t="n"/>
      <c r="BV72" s="837">
        <f>(AE72-U72)*0.22</f>
        <v/>
      </c>
      <c r="BW72" s="2" t="n"/>
      <c r="BX72" s="2" t="n"/>
      <c r="BY72" s="2" t="n"/>
      <c r="BZ72" s="2" t="n"/>
    </row>
    <row r="73">
      <c r="A73" s="3037" t="inlineStr">
        <is>
          <t>2.3</t>
        </is>
      </c>
      <c r="B73" s="2928" t="n"/>
      <c r="C73" s="3002" t="inlineStr">
        <is>
          <t>Модуль "Химическая инженерия-2"</t>
        </is>
      </c>
      <c r="D73" s="2665" t="n"/>
      <c r="E73" s="2665" t="n"/>
      <c r="F73" s="2665" t="n"/>
      <c r="G73" s="2665" t="n"/>
      <c r="H73" s="2665" t="n"/>
      <c r="I73" s="2665" t="n"/>
      <c r="J73" s="2665" t="n"/>
      <c r="K73" s="2665" t="n"/>
      <c r="L73" s="2665" t="n"/>
      <c r="M73" s="2665" t="n"/>
      <c r="N73" s="2665" t="n"/>
      <c r="O73" s="2665" t="n"/>
      <c r="P73" s="2665" t="n"/>
      <c r="Q73" s="2917" t="n"/>
      <c r="R73" s="1725" t="n"/>
      <c r="S73" s="1725" t="n"/>
      <c r="T73" s="1725" t="n"/>
      <c r="U73" s="3003" t="n"/>
      <c r="V73" s="3004" t="n"/>
      <c r="W73" s="2462" t="n"/>
      <c r="X73" s="3005" t="n"/>
      <c r="Y73" s="3003" t="n"/>
      <c r="Z73" s="173" t="n"/>
      <c r="AA73" s="3005" t="n"/>
      <c r="AB73" s="72" t="n"/>
      <c r="AC73" s="3006" t="n"/>
      <c r="AD73" s="173" t="n"/>
      <c r="AE73" s="3005" t="n"/>
      <c r="AF73" s="72" t="n"/>
      <c r="AG73" s="3076" t="n"/>
      <c r="AH73" s="72" t="n"/>
      <c r="AI73" s="2436" t="n"/>
      <c r="AJ73" s="2302" t="n"/>
      <c r="AK73" s="3007" t="n"/>
      <c r="AL73" s="186" t="n"/>
      <c r="AM73" s="3008" t="n"/>
      <c r="AN73" s="186" t="n"/>
      <c r="AO73" s="3008" t="n"/>
      <c r="AP73" s="186" t="n"/>
      <c r="AQ73" s="3009" t="n"/>
      <c r="AR73" s="72" t="n"/>
      <c r="AS73" s="3003" t="n"/>
      <c r="AT73" s="3012" t="n"/>
      <c r="AU73" s="3008" t="n"/>
      <c r="AV73" s="3003" t="n"/>
      <c r="AW73" s="3012" t="n"/>
      <c r="AX73" s="3008" t="n"/>
      <c r="AY73" s="3011" t="n"/>
      <c r="AZ73" s="3013" t="n"/>
      <c r="BA73" s="3008" t="n"/>
      <c r="BB73" s="3003" t="n"/>
      <c r="BC73" s="3012" t="n"/>
      <c r="BD73" s="3007" t="n"/>
      <c r="BE73" s="3011" t="n"/>
      <c r="BF73" s="3013" t="n"/>
      <c r="BG73" s="3008" t="n"/>
      <c r="BH73" s="3003" t="n"/>
      <c r="BI73" s="3012" t="n"/>
      <c r="BJ73" s="3008" t="n"/>
      <c r="BK73" s="3011" t="n"/>
      <c r="BL73" s="3013" t="n"/>
      <c r="BM73" s="3008" t="n"/>
      <c r="BN73" s="3003" t="n"/>
      <c r="BO73" s="3012" t="n"/>
      <c r="BP73" s="3008" t="n"/>
      <c r="BQ73" s="3009" t="n"/>
      <c r="BR73" s="3043" t="n"/>
      <c r="BS73" s="72" t="n"/>
      <c r="BT73" s="3077" t="n"/>
      <c r="BU73" s="72" t="n"/>
      <c r="BV73" s="837">
        <f>(AE73-U73)*0.22</f>
        <v/>
      </c>
      <c r="BW73" s="2" t="n"/>
      <c r="BX73" s="2" t="n"/>
      <c r="BY73" s="2" t="n"/>
      <c r="BZ73" s="2" t="n"/>
    </row>
    <row r="74">
      <c r="A74" s="3033" t="inlineStr">
        <is>
          <t>2.3.1</t>
        </is>
      </c>
      <c r="B74" s="2928" t="n"/>
      <c r="C74" s="2669" t="inlineStr">
        <is>
          <t>Системы автоматического проектирования в отрасли / Типовые процессы в технологии неорганических веществ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665" t="n"/>
      <c r="Q74" s="3034" t="n"/>
      <c r="R74" s="2669" t="n"/>
      <c r="S74" s="2669" t="n"/>
      <c r="T74" s="2669" t="n"/>
      <c r="U74" s="2439" t="n"/>
      <c r="V74" s="2462" t="n"/>
      <c r="W74" s="3038" t="n"/>
      <c r="X74" s="2437" t="n"/>
      <c r="Y74" s="2439" t="n">
        <v>6</v>
      </c>
      <c r="Z74" s="2302" t="n"/>
      <c r="AA74" s="2437" t="n"/>
      <c r="AB74" s="2311" t="n"/>
      <c r="AC74" s="2436" t="n">
        <v>108</v>
      </c>
      <c r="AD74" s="2302" t="n"/>
      <c r="AE74" s="2437" t="n">
        <v>54</v>
      </c>
      <c r="AF74" s="2311" t="n"/>
      <c r="AG74" s="3066">
        <f>AC74-W74</f>
        <v/>
      </c>
      <c r="AH74" s="2946" t="n"/>
      <c r="AI74" s="2436">
        <f>AS74+AU74+AX74+BA74+BD74+BG74+BJ74+BM74+BP74</f>
        <v/>
      </c>
      <c r="AJ74" s="2302" t="n"/>
      <c r="AK74" s="2521" t="n">
        <v>8</v>
      </c>
      <c r="AL74" s="2316" t="n"/>
      <c r="AM74" s="2445" t="n"/>
      <c r="AN74" s="2316" t="n"/>
      <c r="AO74" s="2445" t="n">
        <v>4</v>
      </c>
      <c r="AP74" s="2316" t="n"/>
      <c r="AQ74" s="2522" t="n"/>
      <c r="AR74" s="2311" t="n"/>
      <c r="AS74" s="2439" t="n"/>
      <c r="AT74" s="2444" t="n"/>
      <c r="AU74" s="2445" t="n"/>
      <c r="AV74" s="2439" t="n"/>
      <c r="AW74" s="2444" t="n"/>
      <c r="AX74" s="2445" t="n"/>
      <c r="AY74" s="2446" t="n"/>
      <c r="AZ74" s="2447" t="n"/>
      <c r="BA74" s="2445" t="n"/>
      <c r="BB74" s="2439" t="n"/>
      <c r="BC74" s="2444" t="n"/>
      <c r="BD74" s="2521" t="n"/>
      <c r="BE74" s="2446" t="n"/>
      <c r="BF74" s="2447" t="n"/>
      <c r="BG74" s="2445" t="n">
        <v>4</v>
      </c>
      <c r="BH74" s="2439" t="n"/>
      <c r="BI74" s="2444" t="n">
        <v>108</v>
      </c>
      <c r="BJ74" s="2445" t="n">
        <v>8</v>
      </c>
      <c r="BK74" s="2446" t="n">
        <v>3</v>
      </c>
      <c r="BL74" s="2447" t="n"/>
      <c r="BM74" s="2445" t="n"/>
      <c r="BN74" s="2439" t="n"/>
      <c r="BO74" s="2444" t="n"/>
      <c r="BP74" s="2445" t="n"/>
      <c r="BQ74" s="2522" t="n"/>
      <c r="BR74" s="3066">
        <f>X74+AV74+AY74+BB74+BE74+BH74+BK74+BN74+BQ74</f>
        <v/>
      </c>
      <c r="BS74" s="2946" t="n"/>
      <c r="BT74" s="3062" t="n"/>
      <c r="BU74" s="2311" t="n"/>
      <c r="BV74" s="837">
        <f>(AE74-U74)*0.22</f>
        <v/>
      </c>
      <c r="BW74" s="2" t="n"/>
      <c r="BX74" s="2" t="n"/>
      <c r="BY74" s="2" t="n"/>
      <c r="BZ74" s="2" t="n"/>
    </row>
    <row r="75">
      <c r="A75" s="3033" t="inlineStr">
        <is>
          <t>2.3.2</t>
        </is>
      </c>
      <c r="B75" s="2928" t="n"/>
      <c r="C75" s="2459" t="inlineStr">
        <is>
          <t>Промышленная экология</t>
        </is>
      </c>
      <c r="D75" s="2304" t="n"/>
      <c r="E75" s="2304" t="n"/>
      <c r="F75" s="2304" t="n"/>
      <c r="G75" s="2304" t="n"/>
      <c r="H75" s="2304" t="n"/>
      <c r="I75" s="2304" t="n"/>
      <c r="J75" s="2304" t="n"/>
      <c r="K75" s="2304" t="n"/>
      <c r="L75" s="2304" t="n"/>
      <c r="M75" s="2304" t="n"/>
      <c r="N75" s="2304" t="n"/>
      <c r="O75" s="2304" t="n"/>
      <c r="P75" s="2304" t="n"/>
      <c r="Q75" s="3034" t="n"/>
      <c r="R75" s="1006" t="n"/>
      <c r="S75" s="1006" t="n"/>
      <c r="T75" s="1006" t="n"/>
      <c r="U75" s="1716" t="n"/>
      <c r="V75" s="3038" t="n"/>
      <c r="W75" s="2462" t="n"/>
      <c r="X75" s="3039" t="n"/>
      <c r="Y75" s="1716" t="n"/>
      <c r="Z75" s="173" t="n"/>
      <c r="AA75" s="3039" t="n">
        <v>8</v>
      </c>
      <c r="AB75" s="72" t="n"/>
      <c r="AC75" s="2646" t="n">
        <v>108</v>
      </c>
      <c r="AD75" s="173" t="n"/>
      <c r="AE75" s="3039" t="n">
        <v>54</v>
      </c>
      <c r="AF75" s="72" t="n"/>
      <c r="AG75" s="2438">
        <f>AC75-W75</f>
        <v/>
      </c>
      <c r="AH75" s="2311" t="n"/>
      <c r="AI75" s="2436">
        <f>AS75+AU75+AX75+BA75+BD75+BG75+BJ75+BM75+BP75</f>
        <v/>
      </c>
      <c r="AJ75" s="2302" t="n"/>
      <c r="AK75" s="3040" t="n">
        <v>8</v>
      </c>
      <c r="AL75" s="186" t="n"/>
      <c r="AM75" s="3041" t="n">
        <v>4</v>
      </c>
      <c r="AN75" s="186" t="n"/>
      <c r="AO75" s="3041" t="n"/>
      <c r="AP75" s="186" t="n"/>
      <c r="AQ75" s="3042" t="n"/>
      <c r="AR75" s="72" t="n"/>
      <c r="AS75" s="1716" t="n"/>
      <c r="AT75" s="3044" t="n"/>
      <c r="AU75" s="3041" t="n"/>
      <c r="AV75" s="1716" t="n"/>
      <c r="AW75" s="3044" t="n"/>
      <c r="AX75" s="3041" t="n"/>
      <c r="AY75" s="3043" t="n"/>
      <c r="AZ75" s="3045" t="n"/>
      <c r="BA75" s="3041" t="n"/>
      <c r="BB75" s="1716" t="n"/>
      <c r="BC75" s="3044" t="n"/>
      <c r="BD75" s="3040" t="n"/>
      <c r="BE75" s="3043" t="n"/>
      <c r="BF75" s="3045" t="n"/>
      <c r="BG75" s="3041" t="n"/>
      <c r="BH75" s="1716" t="n"/>
      <c r="BI75" s="3044" t="n"/>
      <c r="BJ75" s="3041" t="n"/>
      <c r="BK75" s="3043" t="n"/>
      <c r="BL75" s="3045" t="n"/>
      <c r="BM75" s="3041" t="n">
        <v>4</v>
      </c>
      <c r="BN75" s="1716" t="n"/>
      <c r="BO75" s="3044" t="n">
        <v>108</v>
      </c>
      <c r="BP75" s="3041" t="n">
        <v>8</v>
      </c>
      <c r="BQ75" s="3042" t="n">
        <v>3</v>
      </c>
      <c r="BR75" s="3066">
        <f>X75+AV75+AY75+BB75+BE75+BH75+BK75+BN75+BQ75</f>
        <v/>
      </c>
      <c r="BS75" s="2946" t="n"/>
      <c r="BT75" s="3078" t="n"/>
      <c r="BU75" s="72" t="n"/>
      <c r="BV75" s="837">
        <f>(AE75-U75)*0.22</f>
        <v/>
      </c>
      <c r="BW75" s="2" t="n"/>
      <c r="BX75" s="2" t="n"/>
      <c r="BY75" s="2" t="n"/>
      <c r="BZ75" s="2" t="n"/>
    </row>
    <row r="76">
      <c r="A76" s="2970" t="inlineStr">
        <is>
          <t>2.3.3</t>
        </is>
      </c>
      <c r="B76" s="2928" t="n"/>
      <c r="C76" s="10" t="inlineStr">
        <is>
          <t>Моделирование и оптимизация химико-технологических процессов в отрасли</t>
        </is>
      </c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931" t="n"/>
      <c r="R76" s="10" t="n"/>
      <c r="S76" s="10" t="n"/>
      <c r="T76" s="10" t="n"/>
      <c r="U76" s="2410" t="n"/>
      <c r="V76" s="2405" t="n"/>
      <c r="W76" s="3052" t="n"/>
      <c r="X76" s="2408" t="n"/>
      <c r="Y76" s="2410" t="n"/>
      <c r="Z76" s="2302" t="n"/>
      <c r="AA76" s="2408" t="n">
        <v>5</v>
      </c>
      <c r="AB76" s="2311" t="n"/>
      <c r="AC76" s="2407" t="n">
        <v>108</v>
      </c>
      <c r="AD76" s="2302" t="n"/>
      <c r="AE76" s="2408" t="n">
        <v>72</v>
      </c>
      <c r="AF76" s="2311" t="n"/>
      <c r="AG76" s="2409">
        <f>AC76-W76</f>
        <v/>
      </c>
      <c r="AH76" s="2311" t="n"/>
      <c r="AI76" s="2407">
        <f>AS76+AU76+AX76+BA76+BD76+BG76+BJ76+BM76+BP76</f>
        <v/>
      </c>
      <c r="AJ76" s="2302" t="n"/>
      <c r="AK76" s="2411" t="n">
        <v>8</v>
      </c>
      <c r="AL76" s="2316" t="n"/>
      <c r="AM76" s="2412" t="n">
        <v>8</v>
      </c>
      <c r="AN76" s="2316" t="n"/>
      <c r="AO76" s="2412" t="n"/>
      <c r="AP76" s="2316" t="n"/>
      <c r="AQ76" s="2413" t="n"/>
      <c r="AR76" s="2311" t="n"/>
      <c r="AS76" s="2417" t="n"/>
      <c r="AT76" s="2415" t="n"/>
      <c r="AU76" s="2416" t="n"/>
      <c r="AV76" s="2417" t="n"/>
      <c r="AW76" s="2415" t="n"/>
      <c r="AX76" s="2416" t="n"/>
      <c r="AY76" s="2418" t="n"/>
      <c r="AZ76" s="2419" t="n"/>
      <c r="BA76" s="2416" t="n"/>
      <c r="BB76" s="2417" t="n"/>
      <c r="BC76" s="2415" t="n"/>
      <c r="BD76" s="3073" t="n">
        <v>8</v>
      </c>
      <c r="BE76" s="2418" t="n"/>
      <c r="BF76" s="2420" t="n">
        <v>108</v>
      </c>
      <c r="BG76" s="2412" t="n">
        <v>8</v>
      </c>
      <c r="BH76" s="2410" t="n">
        <v>3</v>
      </c>
      <c r="BI76" s="2421" t="n"/>
      <c r="BJ76" s="2412" t="n"/>
      <c r="BK76" s="2406" t="n"/>
      <c r="BL76" s="2420" t="n"/>
      <c r="BM76" s="2412" t="n"/>
      <c r="BN76" s="2410" t="n"/>
      <c r="BO76" s="2421" t="n"/>
      <c r="BP76" s="2412" t="n"/>
      <c r="BQ76" s="2413" t="n"/>
      <c r="BR76" s="2409">
        <f>X76+AV76+AY76+BB76+BE76+BH76+BK76+BN76+BQ76</f>
        <v/>
      </c>
      <c r="BS76" s="2311" t="n"/>
      <c r="BT76" s="3074" t="inlineStr">
        <is>
          <t>ТНВиОХТ</t>
        </is>
      </c>
      <c r="BU76" s="2311" t="n"/>
      <c r="BV76" s="759">
        <f>(AE76-U76)*0.22</f>
        <v/>
      </c>
      <c r="BW76" s="2" t="n"/>
      <c r="BX76" s="2" t="n"/>
      <c r="BY76" s="2" t="n"/>
      <c r="BZ76" s="2" t="n"/>
    </row>
    <row r="77">
      <c r="A77" s="2575" t="inlineStr">
        <is>
          <t>2.4</t>
        </is>
      </c>
      <c r="B77" s="2302" t="n"/>
      <c r="C77" s="3002" t="inlineStr">
        <is>
          <t>Модуль "Механика, оборудование и проектирование"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665" t="n"/>
      <c r="Q77" s="2917" t="n"/>
      <c r="R77" s="3002" t="n"/>
      <c r="S77" s="3002" t="n"/>
      <c r="T77" s="3002" t="n"/>
      <c r="U77" s="2577" t="n"/>
      <c r="V77" s="2469" t="n"/>
      <c r="W77" s="2462" t="n"/>
      <c r="X77" s="3005" t="n"/>
      <c r="Y77" s="3003" t="n"/>
      <c r="Z77" s="173" t="n"/>
      <c r="AA77" s="3005" t="n"/>
      <c r="AB77" s="72" t="n"/>
      <c r="AC77" s="3006" t="n"/>
      <c r="AD77" s="173" t="n"/>
      <c r="AE77" s="3005" t="n"/>
      <c r="AF77" s="72" t="n"/>
      <c r="AG77" s="3076" t="n"/>
      <c r="AH77" s="72" t="n"/>
      <c r="AI77" s="2436" t="n"/>
      <c r="AJ77" s="2302" t="n"/>
      <c r="AK77" s="3007" t="n"/>
      <c r="AL77" s="186" t="n"/>
      <c r="AM77" s="3008" t="n"/>
      <c r="AN77" s="186" t="n"/>
      <c r="AO77" s="3008" t="n"/>
      <c r="AP77" s="186" t="n"/>
      <c r="AQ77" s="3009" t="n"/>
      <c r="AR77" s="72" t="n"/>
      <c r="AS77" s="3003" t="n"/>
      <c r="AT77" s="3012" t="n"/>
      <c r="AU77" s="3008" t="n"/>
      <c r="AV77" s="3003" t="n"/>
      <c r="AW77" s="3012" t="n"/>
      <c r="AX77" s="3008" t="n"/>
      <c r="AY77" s="3011" t="n"/>
      <c r="AZ77" s="3013" t="n"/>
      <c r="BA77" s="3008" t="n"/>
      <c r="BB77" s="3003" t="n"/>
      <c r="BC77" s="3012" t="n"/>
      <c r="BD77" s="3007" t="n"/>
      <c r="BE77" s="3011" t="n"/>
      <c r="BF77" s="3013" t="n"/>
      <c r="BG77" s="3008" t="n"/>
      <c r="BH77" s="3003" t="n"/>
      <c r="BI77" s="3012" t="n"/>
      <c r="BJ77" s="3008" t="n"/>
      <c r="BK77" s="3011" t="n"/>
      <c r="BL77" s="3013" t="n"/>
      <c r="BM77" s="3008" t="n"/>
      <c r="BN77" s="3003" t="n"/>
      <c r="BO77" s="3012" t="n"/>
      <c r="BP77" s="3008" t="n"/>
      <c r="BQ77" s="3009" t="n"/>
      <c r="BR77" s="3043" t="n"/>
      <c r="BS77" s="72" t="n"/>
      <c r="BT77" s="3077" t="n"/>
      <c r="BU77" s="72" t="n"/>
      <c r="BV77" s="837">
        <f>(AE77-U77)*0.22</f>
        <v/>
      </c>
      <c r="BW77" s="2" t="n"/>
      <c r="BX77" s="2" t="n"/>
      <c r="BY77" s="2" t="n"/>
      <c r="BZ77" s="2" t="n"/>
    </row>
    <row r="78">
      <c r="A78" s="2401" t="inlineStr">
        <is>
          <t>2.4.1</t>
        </is>
      </c>
      <c r="B78" s="2302" t="n"/>
      <c r="C78" s="2668" t="inlineStr">
        <is>
          <t>Прикладная механика / Основы технической механики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665" t="n"/>
      <c r="Q78" s="2931" t="n"/>
      <c r="R78" s="2403" t="n"/>
      <c r="S78" s="2403" t="n"/>
      <c r="T78" s="2403" t="n"/>
      <c r="U78" s="2570" t="n">
        <v>48</v>
      </c>
      <c r="V78" s="3079" t="n"/>
      <c r="W78" s="3052">
        <f>U78*AC78/AE78</f>
        <v/>
      </c>
      <c r="X78" s="2408" t="n">
        <v>2</v>
      </c>
      <c r="Y78" s="2972" t="n">
        <v>3</v>
      </c>
      <c r="Z78" s="2410" t="n">
        <v>4</v>
      </c>
      <c r="AA78" s="2408" t="n"/>
      <c r="AB78" s="2311" t="n"/>
      <c r="AC78" s="2407" t="n">
        <v>216</v>
      </c>
      <c r="AD78" s="2302" t="n"/>
      <c r="AE78" s="2408" t="n">
        <v>144</v>
      </c>
      <c r="AF78" s="2311" t="n"/>
      <c r="AG78" s="3070">
        <f>AC78-W78</f>
        <v/>
      </c>
      <c r="AH78" s="2946" t="n"/>
      <c r="AI78" s="2407">
        <f>AS78+AU78+AX78+BA78+BD78+BG78+BJ78+BM78+BP78</f>
        <v/>
      </c>
      <c r="AJ78" s="2302" t="n"/>
      <c r="AK78" s="2411" t="n">
        <v>12</v>
      </c>
      <c r="AL78" s="2316" t="n"/>
      <c r="AM78" s="2412" t="n">
        <v>4</v>
      </c>
      <c r="AN78" s="2316" t="n"/>
      <c r="AO78" s="2412" t="n">
        <v>8</v>
      </c>
      <c r="AP78" s="2316" t="n"/>
      <c r="AQ78" s="2413" t="n"/>
      <c r="AR78" s="2311" t="n"/>
      <c r="AS78" s="2417" t="n"/>
      <c r="AT78" s="2415" t="n"/>
      <c r="AU78" s="2416" t="n"/>
      <c r="AV78" s="2417" t="n"/>
      <c r="AW78" s="2415" t="n"/>
      <c r="AX78" s="2416" t="n">
        <v>4</v>
      </c>
      <c r="AY78" s="2418" t="n"/>
      <c r="AZ78" s="2419" t="n">
        <v>72</v>
      </c>
      <c r="BA78" s="2416" t="n">
        <v>8</v>
      </c>
      <c r="BB78" s="2417" t="n">
        <v>2</v>
      </c>
      <c r="BC78" s="2415" t="n">
        <v>72</v>
      </c>
      <c r="BD78" s="3073" t="n">
        <v>12</v>
      </c>
      <c r="BE78" s="2418" t="n">
        <v>2</v>
      </c>
      <c r="BF78" s="2420" t="n"/>
      <c r="BG78" s="2412" t="n"/>
      <c r="BH78" s="2410" t="n"/>
      <c r="BI78" s="2421" t="n"/>
      <c r="BJ78" s="2412" t="n"/>
      <c r="BK78" s="2406" t="n"/>
      <c r="BL78" s="2420" t="n"/>
      <c r="BM78" s="2412" t="n"/>
      <c r="BN78" s="2410" t="n"/>
      <c r="BO78" s="2421" t="n"/>
      <c r="BP78" s="2412" t="n"/>
      <c r="BQ78" s="2413" t="n"/>
      <c r="BR78" s="3070">
        <f>X78+AV78+AY78+BB78+BE78+BH78+BK78+BN78+BQ78</f>
        <v/>
      </c>
      <c r="BS78" s="2946" t="n"/>
      <c r="BT78" s="3074" t="inlineStr">
        <is>
          <t>МиК</t>
        </is>
      </c>
      <c r="BU78" s="2311" t="n"/>
      <c r="BV78" s="759">
        <f>(AE78-U78)*0.22</f>
        <v/>
      </c>
      <c r="BW78" s="2" t="n"/>
      <c r="BX78" s="2" t="n"/>
      <c r="BY78" s="2" t="n"/>
      <c r="BZ78" s="2" t="n"/>
    </row>
    <row r="79">
      <c r="A79" s="2517" t="inlineStr">
        <is>
          <t>2.4.2</t>
        </is>
      </c>
      <c r="B79" s="2302" t="n"/>
      <c r="C79" s="2459" t="inlineStr">
        <is>
          <t>Курсовой проект по учебной дисциплине "Прикладная механика"</t>
        </is>
      </c>
      <c r="D79" s="2304" t="n"/>
      <c r="E79" s="2304" t="n"/>
      <c r="F79" s="2304" t="n"/>
      <c r="G79" s="2304" t="n"/>
      <c r="H79" s="2304" t="n"/>
      <c r="I79" s="2304" t="n"/>
      <c r="J79" s="2304" t="n"/>
      <c r="K79" s="2304" t="n"/>
      <c r="L79" s="2304" t="n"/>
      <c r="M79" s="2304" t="n"/>
      <c r="N79" s="2304" t="n"/>
      <c r="O79" s="2304" t="n"/>
      <c r="P79" s="2304" t="n"/>
      <c r="Q79" s="3034" t="n"/>
      <c r="R79" s="1006" t="n"/>
      <c r="S79" s="1006" t="n"/>
      <c r="T79" s="1006" t="n"/>
      <c r="U79" s="1716" t="n"/>
      <c r="V79" s="3038" t="n"/>
      <c r="W79" s="2462" t="n"/>
      <c r="X79" s="3039" t="n"/>
      <c r="Y79" s="1716" t="n"/>
      <c r="Z79" s="173" t="n"/>
      <c r="AA79" s="3039" t="n"/>
      <c r="AB79" s="72" t="n"/>
      <c r="AC79" s="2646" t="n">
        <v>40</v>
      </c>
      <c r="AD79" s="173" t="n"/>
      <c r="AE79" s="3039" t="n"/>
      <c r="AF79" s="72" t="n"/>
      <c r="AG79" s="3066">
        <f>AC79-W79</f>
        <v/>
      </c>
      <c r="AH79" s="2946" t="n"/>
      <c r="AI79" s="2443" t="n"/>
      <c r="AJ79" s="2329" t="n"/>
      <c r="AK79" s="3040" t="n"/>
      <c r="AL79" s="186" t="n"/>
      <c r="AM79" s="3041" t="n"/>
      <c r="AN79" s="186" t="n"/>
      <c r="AO79" s="3041" t="n"/>
      <c r="AP79" s="186" t="n"/>
      <c r="AQ79" s="3042" t="n"/>
      <c r="AR79" s="72" t="n"/>
      <c r="AS79" s="1716" t="n"/>
      <c r="AT79" s="3044" t="n"/>
      <c r="AU79" s="3041" t="n"/>
      <c r="AV79" s="1716" t="n"/>
      <c r="AW79" s="3044" t="n"/>
      <c r="AX79" s="3041" t="n"/>
      <c r="AY79" s="3043" t="n"/>
      <c r="AZ79" s="3045" t="n"/>
      <c r="BA79" s="3041" t="n"/>
      <c r="BB79" s="1716" t="n"/>
      <c r="BC79" s="3044" t="n">
        <v>40</v>
      </c>
      <c r="BD79" s="3040" t="n"/>
      <c r="BE79" s="3043" t="n">
        <v>1</v>
      </c>
      <c r="BF79" s="3045" t="n"/>
      <c r="BG79" s="3041" t="n"/>
      <c r="BH79" s="1716" t="n"/>
      <c r="BI79" s="3044" t="n"/>
      <c r="BJ79" s="3041" t="n"/>
      <c r="BK79" s="3043" t="n"/>
      <c r="BL79" s="3045" t="n"/>
      <c r="BM79" s="3041" t="n"/>
      <c r="BN79" s="1716" t="n"/>
      <c r="BO79" s="3044" t="n"/>
      <c r="BP79" s="3041" t="n"/>
      <c r="BQ79" s="2522" t="n"/>
      <c r="BR79" s="3066">
        <f>X79+AV79+AY79+BB79+BE79+BH79+BK79+BN79+BQ79</f>
        <v/>
      </c>
      <c r="BS79" s="2946" t="n"/>
      <c r="BT79" s="3080" t="n"/>
      <c r="BU79" s="72" t="n"/>
      <c r="BV79" s="837">
        <f>(AE79-U79)*0.22</f>
        <v/>
      </c>
      <c r="BW79" s="2" t="n"/>
      <c r="BX79" s="2" t="n"/>
      <c r="BY79" s="2" t="n"/>
      <c r="BZ79" s="2" t="n"/>
    </row>
    <row r="80">
      <c r="A80" s="2451" t="inlineStr">
        <is>
          <t>2.4.3</t>
        </is>
      </c>
      <c r="B80" s="2302" t="n"/>
      <c r="C80" s="2669" t="inlineStr">
        <is>
          <t>Оборудование и проектирование предприятий отрасли / Оборудование производства неорганических веществ / Оборудование производства силикатных и тугоплавких неиеталлических материалов и изделий / Энергенические технологии и оборудование / Электрооборудование обогатительных фабрик</t>
        </is>
      </c>
      <c r="D80" s="2665" t="n"/>
      <c r="E80" s="2665" t="n"/>
      <c r="F80" s="2665" t="n"/>
      <c r="G80" s="2665" t="n"/>
      <c r="H80" s="2665" t="n"/>
      <c r="I80" s="2665" t="n"/>
      <c r="J80" s="2665" t="n"/>
      <c r="K80" s="2665" t="n"/>
      <c r="L80" s="2665" t="n"/>
      <c r="M80" s="2665" t="n"/>
      <c r="N80" s="2665" t="n"/>
      <c r="O80" s="2665" t="n"/>
      <c r="P80" s="2665" t="n"/>
      <c r="Q80" s="3034" t="n"/>
      <c r="R80" s="2669" t="n"/>
      <c r="S80" s="2669" t="n"/>
      <c r="T80" s="2669" t="n"/>
      <c r="U80" s="2436" t="n">
        <v>24</v>
      </c>
      <c r="V80" s="2439" t="n">
        <v>1</v>
      </c>
      <c r="W80" s="3038">
        <f>U80*AC80/AE80</f>
        <v/>
      </c>
      <c r="X80" s="2437" t="n">
        <v>1</v>
      </c>
      <c r="Y80" s="2439" t="n">
        <v>6</v>
      </c>
      <c r="Z80" s="2302" t="n"/>
      <c r="AA80" s="2437" t="n"/>
      <c r="AB80" s="2311" t="n"/>
      <c r="AC80" s="2436" t="n">
        <v>108</v>
      </c>
      <c r="AD80" s="2302" t="n"/>
      <c r="AE80" s="2437" t="n">
        <v>72</v>
      </c>
      <c r="AF80" s="2311" t="n"/>
      <c r="AG80" s="2438">
        <f>AC80-W80</f>
        <v/>
      </c>
      <c r="AH80" s="2311" t="n"/>
      <c r="AI80" s="2443">
        <f>AS80+AU80+AX80+BA80+BD80+BG80+BJ80+BM80+BP80</f>
        <v/>
      </c>
      <c r="AJ80" s="2329" t="n"/>
      <c r="AK80" s="2521" t="n">
        <v>8</v>
      </c>
      <c r="AL80" s="2316" t="n"/>
      <c r="AM80" s="2445" t="n"/>
      <c r="AN80" s="2316" t="n"/>
      <c r="AO80" s="2445" t="n">
        <v>6</v>
      </c>
      <c r="AP80" s="2316" t="n"/>
      <c r="AQ80" s="2522" t="n"/>
      <c r="AR80" s="2311" t="n"/>
      <c r="AS80" s="2439" t="n"/>
      <c r="AT80" s="2444" t="n"/>
      <c r="AU80" s="2445" t="n"/>
      <c r="AV80" s="2439" t="n"/>
      <c r="AW80" s="2444" t="n"/>
      <c r="AX80" s="2445" t="n"/>
      <c r="AY80" s="2446" t="n"/>
      <c r="AZ80" s="2447" t="n"/>
      <c r="BA80" s="2445" t="n"/>
      <c r="BB80" s="2439" t="n"/>
      <c r="BC80" s="2444" t="n"/>
      <c r="BD80" s="2521" t="n"/>
      <c r="BE80" s="2446" t="n"/>
      <c r="BF80" s="2447" t="n"/>
      <c r="BG80" s="2445" t="n">
        <v>8</v>
      </c>
      <c r="BH80" s="2439" t="n"/>
      <c r="BI80" s="2444" t="n">
        <v>72</v>
      </c>
      <c r="BJ80" s="2445" t="n">
        <v>6</v>
      </c>
      <c r="BK80" s="2446" t="n">
        <v>2</v>
      </c>
      <c r="BL80" s="2447" t="n"/>
      <c r="BM80" s="2445" t="n"/>
      <c r="BN80" s="2439" t="n"/>
      <c r="BO80" s="2444" t="n"/>
      <c r="BP80" s="2445" t="n"/>
      <c r="BQ80" s="2522" t="n"/>
      <c r="BR80" s="2377">
        <f>X80+AV80+AY80+BB80+BE80+BH80+BK80+BN80+BQ80</f>
        <v/>
      </c>
      <c r="BS80" s="2311" t="n"/>
      <c r="BT80" s="3081" t="n"/>
      <c r="BU80" s="2311" t="n"/>
      <c r="BV80" s="837">
        <f>(AE80-U80)*0.22</f>
        <v/>
      </c>
      <c r="BW80" s="3082" t="inlineStr">
        <is>
          <t>НЕ ЗАПОТОЧИЛА</t>
        </is>
      </c>
      <c r="BX80" s="2" t="n"/>
      <c r="BY80" s="2" t="n"/>
      <c r="BZ80" s="2" t="n"/>
    </row>
    <row r="81">
      <c r="A81" s="2451" t="inlineStr">
        <is>
          <t>2.4.4</t>
        </is>
      </c>
      <c r="B81" s="2302" t="n"/>
      <c r="C81" s="3083" t="inlineStr">
        <is>
          <t>Курсовой проект по учебной дисциплине "Оборудование и проектирование предприятий отрасли"</t>
        </is>
      </c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3084" t="n"/>
      <c r="R81" s="3083" t="n"/>
      <c r="S81" s="3083" t="n"/>
      <c r="T81" s="3083" t="n"/>
      <c r="U81" s="3085" t="n"/>
      <c r="V81" s="3086" t="n"/>
      <c r="W81" s="2372" t="n"/>
      <c r="X81" s="3087" t="n"/>
      <c r="Y81" s="3085" t="n"/>
      <c r="Z81" s="173" t="n"/>
      <c r="AA81" s="3087" t="n"/>
      <c r="AB81" s="72" t="n"/>
      <c r="AC81" s="3088" t="n">
        <v>60</v>
      </c>
      <c r="AD81" s="173" t="n"/>
      <c r="AE81" s="3087" t="n"/>
      <c r="AF81" s="72" t="n"/>
      <c r="AG81" s="2377">
        <f>AC81-W81</f>
        <v/>
      </c>
      <c r="AH81" s="2311" t="n"/>
      <c r="AI81" s="3088" t="n"/>
      <c r="AJ81" s="173" t="n"/>
      <c r="AK81" s="3089" t="n"/>
      <c r="AL81" s="186" t="n"/>
      <c r="AM81" s="3090" t="n"/>
      <c r="AN81" s="186" t="n"/>
      <c r="AO81" s="3090" t="n"/>
      <c r="AP81" s="186" t="n"/>
      <c r="AQ81" s="3091" t="n"/>
      <c r="AR81" s="72" t="n"/>
      <c r="AS81" s="3085" t="n"/>
      <c r="AT81" s="3092" t="n"/>
      <c r="AU81" s="3090" t="n"/>
      <c r="AV81" s="3085" t="n"/>
      <c r="AW81" s="3092" t="n"/>
      <c r="AX81" s="3090" t="n"/>
      <c r="AY81" s="3093" t="n"/>
      <c r="AZ81" s="3094" t="n"/>
      <c r="BA81" s="3090" t="n"/>
      <c r="BB81" s="3085" t="n"/>
      <c r="BC81" s="3092" t="n"/>
      <c r="BD81" s="3089" t="n"/>
      <c r="BE81" s="3093" t="n"/>
      <c r="BF81" s="3094" t="n"/>
      <c r="BG81" s="3090" t="n"/>
      <c r="BH81" s="3085" t="n"/>
      <c r="BI81" s="3092" t="n">
        <v>60</v>
      </c>
      <c r="BJ81" s="3090" t="n"/>
      <c r="BK81" s="3093" t="n">
        <v>2</v>
      </c>
      <c r="BL81" s="3094" t="n"/>
      <c r="BM81" s="3090" t="n"/>
      <c r="BN81" s="3085" t="n"/>
      <c r="BO81" s="3092" t="n"/>
      <c r="BP81" s="3090" t="n"/>
      <c r="BQ81" s="3091" t="n"/>
      <c r="BR81" s="3093">
        <f>X81+AV81+AY81+BB81+BE81+BH81+BK81+BN81+BQ81</f>
        <v/>
      </c>
      <c r="BS81" s="72" t="n"/>
      <c r="BT81" s="3095" t="n"/>
      <c r="BU81" s="72" t="n"/>
      <c r="BV81" s="837">
        <f>(AE81-U81)*0.22</f>
        <v/>
      </c>
      <c r="BW81" s="2" t="n"/>
      <c r="BX81" s="2" t="n"/>
      <c r="BY81" s="2" t="n"/>
      <c r="BZ81" s="2" t="n"/>
    </row>
    <row r="82">
      <c r="A82" s="2487" t="inlineStr">
        <is>
          <t>2.5</t>
        </is>
      </c>
      <c r="B82" s="173" t="n"/>
      <c r="C82" s="3096" t="inlineStr">
        <is>
          <t>Учебно-исследовательская работа студентов</t>
        </is>
      </c>
      <c r="D82" s="2930" t="n"/>
      <c r="E82" s="2930" t="n"/>
      <c r="F82" s="2930" t="n"/>
      <c r="G82" s="2930" t="n"/>
      <c r="H82" s="2930" t="n"/>
      <c r="I82" s="2930" t="n"/>
      <c r="J82" s="2930" t="n"/>
      <c r="K82" s="2930" t="n"/>
      <c r="L82" s="2930" t="n"/>
      <c r="M82" s="2930" t="n"/>
      <c r="N82" s="2930" t="n"/>
      <c r="O82" s="2930" t="n"/>
      <c r="P82" s="2930" t="n"/>
      <c r="Q82" s="2911" t="n"/>
      <c r="R82" s="3096" t="n"/>
      <c r="S82" s="3096" t="n"/>
      <c r="T82" s="3096" t="n"/>
      <c r="U82" s="2383" t="n"/>
      <c r="V82" s="2601" t="n"/>
      <c r="W82" s="3086" t="n"/>
      <c r="X82" s="2376" t="n"/>
      <c r="Y82" s="2452" t="n"/>
      <c r="Z82" s="2302" t="n"/>
      <c r="AA82" s="3097" t="n">
        <v>6</v>
      </c>
      <c r="AB82" s="2373" t="n">
        <v>7</v>
      </c>
      <c r="AC82" s="2452" t="n">
        <v>216</v>
      </c>
      <c r="AD82" s="2302" t="n"/>
      <c r="AE82" s="2453" t="n">
        <v>144</v>
      </c>
      <c r="AF82" s="2311" t="n"/>
      <c r="AG82" s="2377">
        <f>AC82-W82</f>
        <v/>
      </c>
      <c r="AH82" s="2311" t="n"/>
      <c r="AI82" s="2452">
        <f>AS82+AU82+AX82+BA82+BD82+BG82+BJ82+BM82+BP82</f>
        <v/>
      </c>
      <c r="AJ82" s="2302" t="n"/>
      <c r="AK82" s="2431" t="n"/>
      <c r="AL82" s="2316" t="n"/>
      <c r="AM82" s="2432" t="n">
        <v>32</v>
      </c>
      <c r="AN82" s="2316" t="n"/>
      <c r="AO82" s="2432" t="n"/>
      <c r="AP82" s="2316" t="n"/>
      <c r="AQ82" s="2455" t="n"/>
      <c r="AR82" s="2311" t="n"/>
      <c r="AS82" s="2378" t="n"/>
      <c r="AT82" s="2431" t="n"/>
      <c r="AU82" s="2432" t="n"/>
      <c r="AV82" s="2378" t="n"/>
      <c r="AW82" s="2431" t="n"/>
      <c r="AX82" s="2432" t="n"/>
      <c r="AY82" s="2373" t="n"/>
      <c r="AZ82" s="2433" t="n"/>
      <c r="BA82" s="2432" t="n"/>
      <c r="BB82" s="2378" t="n"/>
      <c r="BC82" s="2431" t="n"/>
      <c r="BD82" s="2454" t="n"/>
      <c r="BE82" s="2373" t="n"/>
      <c r="BF82" s="2433" t="n"/>
      <c r="BG82" s="2432" t="n">
        <v>4</v>
      </c>
      <c r="BH82" s="2378" t="n"/>
      <c r="BI82" s="2431" t="n">
        <v>108</v>
      </c>
      <c r="BJ82" s="2432" t="n">
        <v>14</v>
      </c>
      <c r="BK82" s="2373" t="n">
        <v>3</v>
      </c>
      <c r="BL82" s="2433" t="n">
        <v>108</v>
      </c>
      <c r="BM82" s="2432" t="n">
        <v>14</v>
      </c>
      <c r="BN82" s="2378" t="n">
        <v>3</v>
      </c>
      <c r="BO82" s="2431" t="n"/>
      <c r="BP82" s="2432" t="n"/>
      <c r="BQ82" s="2455" t="n"/>
      <c r="BR82" s="2377">
        <f>X82+AV82+AY82+BB82+BE82+BH82+BK82+BN82+BQ82</f>
        <v/>
      </c>
      <c r="BS82" s="2311" t="n"/>
      <c r="BT82" s="2385" t="n"/>
      <c r="BU82" s="2311" t="n"/>
      <c r="BV82" s="837">
        <f>(AE82-U82)*0.22</f>
        <v/>
      </c>
      <c r="BW82" s="2" t="n"/>
      <c r="BX82" s="2" t="n"/>
      <c r="BY82" s="2" t="n"/>
      <c r="BZ82" s="2" t="n"/>
    </row>
    <row r="83">
      <c r="A83" s="3098" t="inlineStr">
        <is>
          <t>2.6</t>
        </is>
      </c>
      <c r="B83" s="2928" t="n"/>
      <c r="C83" s="3099" t="inlineStr">
        <is>
          <t>Модуль "Основные технологии неорганических веществ"</t>
        </is>
      </c>
      <c r="D83" s="2665" t="n"/>
      <c r="E83" s="2665" t="n"/>
      <c r="F83" s="2665" t="n"/>
      <c r="G83" s="2665" t="n"/>
      <c r="H83" s="2665" t="n"/>
      <c r="I83" s="2665" t="n"/>
      <c r="J83" s="2665" t="n"/>
      <c r="K83" s="2665" t="n"/>
      <c r="L83" s="2665" t="n"/>
      <c r="M83" s="2665" t="n"/>
      <c r="N83" s="2665" t="n"/>
      <c r="O83" s="2665" t="n"/>
      <c r="P83" s="2665" t="n"/>
      <c r="Q83" s="2911" t="n"/>
      <c r="R83" s="1926" t="n"/>
      <c r="S83" s="1926" t="n"/>
      <c r="T83" s="1926" t="n"/>
      <c r="U83" s="1931" t="n"/>
      <c r="V83" s="3100" t="n"/>
      <c r="W83" s="2372" t="n"/>
      <c r="X83" s="3101" t="n"/>
      <c r="Y83" s="1931" t="n"/>
      <c r="Z83" s="173" t="n"/>
      <c r="AA83" s="3101" t="n"/>
      <c r="AB83" s="72" t="n"/>
      <c r="AC83" s="3102" t="n"/>
      <c r="AD83" s="173" t="n"/>
      <c r="AE83" s="3101" t="n"/>
      <c r="AF83" s="72" t="n"/>
      <c r="AG83" s="3103" t="n"/>
      <c r="AH83" s="72" t="n"/>
      <c r="AI83" s="2452" t="n"/>
      <c r="AJ83" s="2302" t="n"/>
      <c r="AK83" s="3104" t="n"/>
      <c r="AL83" s="186" t="n"/>
      <c r="AM83" s="3105" t="n"/>
      <c r="AN83" s="186" t="n"/>
      <c r="AO83" s="3105" t="n"/>
      <c r="AP83" s="186" t="n"/>
      <c r="AQ83" s="3106" t="n"/>
      <c r="AR83" s="72" t="n"/>
      <c r="AS83" s="1931" t="n"/>
      <c r="AT83" s="3107" t="n"/>
      <c r="AU83" s="3105" t="n"/>
      <c r="AV83" s="1931" t="n"/>
      <c r="AW83" s="3107" t="n"/>
      <c r="AX83" s="3105" t="n"/>
      <c r="AY83" s="3108" t="n"/>
      <c r="AZ83" s="3109" t="n"/>
      <c r="BA83" s="3105" t="n"/>
      <c r="BB83" s="1931" t="n"/>
      <c r="BC83" s="3107" t="n"/>
      <c r="BD83" s="3104" t="n"/>
      <c r="BE83" s="3108" t="n"/>
      <c r="BF83" s="3109" t="n"/>
      <c r="BG83" s="3105" t="n"/>
      <c r="BH83" s="1931" t="n"/>
      <c r="BI83" s="3107" t="n"/>
      <c r="BJ83" s="3105" t="n"/>
      <c r="BK83" s="3108" t="n"/>
      <c r="BL83" s="3109" t="n"/>
      <c r="BM83" s="3105" t="n"/>
      <c r="BN83" s="1931" t="n"/>
      <c r="BO83" s="3107" t="n"/>
      <c r="BP83" s="3105" t="n"/>
      <c r="BQ83" s="3106" t="n"/>
      <c r="BR83" s="3093" t="n"/>
      <c r="BS83" s="72" t="n"/>
      <c r="BT83" s="3110" t="n"/>
      <c r="BU83" s="72" t="n"/>
      <c r="BV83" s="837">
        <f>(AE83-U83)*0.22</f>
        <v/>
      </c>
      <c r="BW83" s="2" t="n"/>
      <c r="BX83" s="2" t="n"/>
      <c r="BY83" s="2" t="n"/>
      <c r="BZ83" s="2" t="n"/>
    </row>
    <row r="84">
      <c r="A84" s="2301" t="inlineStr">
        <is>
          <t>2.6.1</t>
        </is>
      </c>
      <c r="B84" s="2302" t="n"/>
      <c r="C84" s="3028" t="inlineStr">
        <is>
          <t>Теоретические основы технологии неоранических веществ</t>
        </is>
      </c>
      <c r="D84" s="2665" t="n"/>
      <c r="E84" s="2665" t="n"/>
      <c r="F84" s="2665" t="n"/>
      <c r="G84" s="2665" t="n"/>
      <c r="H84" s="2665" t="n"/>
      <c r="I84" s="2665" t="n"/>
      <c r="J84" s="2665" t="n"/>
      <c r="K84" s="2665" t="n"/>
      <c r="L84" s="2665" t="n"/>
      <c r="M84" s="2665" t="n"/>
      <c r="N84" s="2665" t="n"/>
      <c r="O84" s="2665" t="n"/>
      <c r="P84" s="2665" t="n"/>
      <c r="Q84" s="3029" t="n"/>
      <c r="R84" s="3028" t="n"/>
      <c r="S84" s="3028" t="n"/>
      <c r="T84" s="3028" t="n"/>
      <c r="U84" s="2314" t="n"/>
      <c r="V84" s="2308" t="n"/>
      <c r="W84" s="3111" t="n"/>
      <c r="X84" s="2312" t="n"/>
      <c r="Y84" s="3031" t="n">
        <v>4</v>
      </c>
      <c r="Z84" s="2314" t="n">
        <v>5</v>
      </c>
      <c r="AA84" s="2312" t="n"/>
      <c r="AB84" s="2311" t="n"/>
      <c r="AC84" s="2310" t="n">
        <v>216</v>
      </c>
      <c r="AD84" s="2302" t="n"/>
      <c r="AE84" s="2312" t="n">
        <v>144</v>
      </c>
      <c r="AF84" s="2311" t="n"/>
      <c r="AG84" s="2313">
        <f>AC84-W84</f>
        <v/>
      </c>
      <c r="AH84" s="2311" t="n"/>
      <c r="AI84" s="2310">
        <f>AS84+AU84+AX84+BA84+BD84+BG84+BJ84+BM84+BP84</f>
        <v/>
      </c>
      <c r="AJ84" s="2302" t="n"/>
      <c r="AK84" s="2315" t="n">
        <v>16</v>
      </c>
      <c r="AL84" s="2316" t="n"/>
      <c r="AM84" s="2317" t="n">
        <v>8</v>
      </c>
      <c r="AN84" s="2316" t="n"/>
      <c r="AO84" s="2317" t="n">
        <v>8</v>
      </c>
      <c r="AP84" s="2316" t="n"/>
      <c r="AQ84" s="2318" t="n"/>
      <c r="AR84" s="2311" t="n"/>
      <c r="AS84" s="2322" t="n"/>
      <c r="AT84" s="2320" t="n"/>
      <c r="AU84" s="2321" t="n"/>
      <c r="AV84" s="2322" t="n"/>
      <c r="AW84" s="2320" t="n"/>
      <c r="AX84" s="2321" t="n"/>
      <c r="AY84" s="2323" t="n"/>
      <c r="AZ84" s="2324" t="n"/>
      <c r="BA84" s="2321" t="n">
        <v>12</v>
      </c>
      <c r="BB84" s="2322" t="n"/>
      <c r="BC84" s="2320" t="n">
        <v>108</v>
      </c>
      <c r="BD84" s="3112" t="n">
        <v>10</v>
      </c>
      <c r="BE84" s="2323" t="n">
        <v>3</v>
      </c>
      <c r="BF84" s="2325" t="n">
        <v>108</v>
      </c>
      <c r="BG84" s="2317" t="n">
        <v>10</v>
      </c>
      <c r="BH84" s="2314" t="n">
        <v>3</v>
      </c>
      <c r="BI84" s="2326" t="n"/>
      <c r="BJ84" s="2317" t="n"/>
      <c r="BK84" s="2309" t="n"/>
      <c r="BL84" s="2325" t="n"/>
      <c r="BM84" s="2317" t="n"/>
      <c r="BN84" s="2314" t="n"/>
      <c r="BO84" s="2326" t="n"/>
      <c r="BP84" s="2317" t="n"/>
      <c r="BQ84" s="2318" t="n"/>
      <c r="BR84" s="3113">
        <f>X84+AV84+AY84+BB84+BE84+BH84+BK84+BN84+BQ84</f>
        <v/>
      </c>
      <c r="BS84" s="2946" t="n"/>
      <c r="BT84" s="3114" t="inlineStr">
        <is>
          <t>ТНВиОХТ</t>
        </is>
      </c>
      <c r="BU84" s="2311" t="n"/>
      <c r="BV84" s="759">
        <f>(AE84-U84)*0.22</f>
        <v/>
      </c>
      <c r="BW84" s="2" t="n"/>
      <c r="BX84" s="2" t="n"/>
      <c r="BY84" s="2" t="n"/>
      <c r="BZ84" s="2" t="n"/>
    </row>
    <row r="85">
      <c r="A85" s="2451" t="inlineStr">
        <is>
          <t>2.6.2</t>
        </is>
      </c>
      <c r="B85" s="2302" t="n"/>
      <c r="C85" s="3115" t="inlineStr">
        <is>
          <t>Технология обогащения полезных ископаемых</t>
        </is>
      </c>
      <c r="D85" s="2665" t="n"/>
      <c r="E85" s="2665" t="n"/>
      <c r="F85" s="2665" t="n"/>
      <c r="G85" s="2665" t="n"/>
      <c r="H85" s="2665" t="n"/>
      <c r="I85" s="2665" t="n"/>
      <c r="J85" s="2665" t="n"/>
      <c r="K85" s="2665" t="n"/>
      <c r="L85" s="2665" t="n"/>
      <c r="M85" s="2665" t="n"/>
      <c r="N85" s="2665" t="n"/>
      <c r="O85" s="2665" t="n"/>
      <c r="P85" s="2665" t="n"/>
      <c r="Q85" s="3084" t="n"/>
      <c r="R85" s="3083" t="n"/>
      <c r="S85" s="3083" t="n"/>
      <c r="T85" s="3083" t="n"/>
      <c r="U85" s="3085" t="n"/>
      <c r="V85" s="3086" t="n"/>
      <c r="W85" s="2372" t="n"/>
      <c r="X85" s="3087" t="n"/>
      <c r="Y85" s="3085" t="n">
        <v>6</v>
      </c>
      <c r="Z85" s="173" t="n"/>
      <c r="AA85" s="3087" t="n"/>
      <c r="AB85" s="72" t="n"/>
      <c r="AC85" s="3088" t="n">
        <v>108</v>
      </c>
      <c r="AD85" s="173" t="n"/>
      <c r="AE85" s="3087" t="n">
        <v>54</v>
      </c>
      <c r="AF85" s="72" t="n"/>
      <c r="AG85" s="3103">
        <f>AC85-W85</f>
        <v/>
      </c>
      <c r="AH85" s="72" t="n"/>
      <c r="AI85" s="2452">
        <f>AS85+AU85+AX85+BA85+BD85+BG85+BJ85+BM85+BP85</f>
        <v/>
      </c>
      <c r="AJ85" s="2302" t="n"/>
      <c r="AK85" s="3089" t="n">
        <v>8</v>
      </c>
      <c r="AL85" s="186" t="n"/>
      <c r="AM85" s="3090" t="n"/>
      <c r="AN85" s="186" t="n"/>
      <c r="AO85" s="3090" t="n">
        <v>4</v>
      </c>
      <c r="AP85" s="186" t="n"/>
      <c r="AQ85" s="3116" t="n"/>
      <c r="AR85" s="2946" t="n"/>
      <c r="AS85" s="3085" t="n"/>
      <c r="AT85" s="3092" t="n"/>
      <c r="AU85" s="3090" t="n"/>
      <c r="AV85" s="3085" t="n"/>
      <c r="AW85" s="3092" t="n"/>
      <c r="AX85" s="3090" t="n"/>
      <c r="AY85" s="3093" t="n"/>
      <c r="AZ85" s="3094" t="n"/>
      <c r="BA85" s="3090" t="n"/>
      <c r="BB85" s="3085" t="n"/>
      <c r="BC85" s="3092" t="n"/>
      <c r="BD85" s="3089" t="n"/>
      <c r="BE85" s="3093" t="n"/>
      <c r="BF85" s="3094" t="n"/>
      <c r="BG85" s="3090" t="n">
        <v>2</v>
      </c>
      <c r="BH85" s="3085" t="n"/>
      <c r="BI85" s="3092" t="n">
        <v>108</v>
      </c>
      <c r="BJ85" s="3090" t="n">
        <v>10</v>
      </c>
      <c r="BK85" s="3093" t="n">
        <v>3</v>
      </c>
      <c r="BL85" s="3094" t="n"/>
      <c r="BM85" s="3090" t="n"/>
      <c r="BN85" s="3085" t="n"/>
      <c r="BO85" s="3092" t="n"/>
      <c r="BP85" s="3090" t="n"/>
      <c r="BQ85" s="3091" t="n"/>
      <c r="BR85" s="3117">
        <f>X85+AV85+AY85+BB85+BE85+BH85+BK85+BN85+BQ85</f>
        <v/>
      </c>
      <c r="BS85" s="2946" t="n"/>
      <c r="BT85" s="3095" t="n"/>
      <c r="BU85" s="72" t="n"/>
      <c r="BV85" s="837">
        <f>(AE85-U85)*0.22</f>
        <v/>
      </c>
      <c r="BW85" s="2" t="n"/>
      <c r="BX85" s="2" t="n"/>
      <c r="BY85" s="2" t="n"/>
      <c r="BZ85" s="2" t="n"/>
    </row>
    <row r="86">
      <c r="A86" s="3118" t="inlineStr">
        <is>
          <t>2.6.3</t>
        </is>
      </c>
      <c r="B86" s="173" t="n"/>
      <c r="C86" s="3115" t="inlineStr">
        <is>
          <t>Технология серной кислоты</t>
        </is>
      </c>
      <c r="D86" s="2665" t="n"/>
      <c r="E86" s="2665" t="n"/>
      <c r="F86" s="2665" t="n"/>
      <c r="G86" s="2665" t="n"/>
      <c r="H86" s="2665" t="n"/>
      <c r="I86" s="2665" t="n"/>
      <c r="J86" s="2665" t="n"/>
      <c r="K86" s="2665" t="n"/>
      <c r="L86" s="2665" t="n"/>
      <c r="M86" s="2665" t="n"/>
      <c r="N86" s="2665" t="n"/>
      <c r="O86" s="2665" t="n"/>
      <c r="P86" s="2665" t="n"/>
      <c r="Q86" s="3084" t="n"/>
      <c r="R86" s="3119" t="n"/>
      <c r="S86" s="3119" t="n"/>
      <c r="T86" s="3119" t="n"/>
      <c r="U86" s="2378" t="n"/>
      <c r="V86" s="2372" t="n"/>
      <c r="W86" s="3086" t="n"/>
      <c r="X86" s="2453" t="n"/>
      <c r="Y86" s="2378" t="n">
        <v>6</v>
      </c>
      <c r="Z86" s="2302" t="n"/>
      <c r="AA86" s="2453" t="n"/>
      <c r="AB86" s="2311" t="n"/>
      <c r="AC86" s="2452" t="n">
        <v>108</v>
      </c>
      <c r="AD86" s="2302" t="n"/>
      <c r="AE86" s="2453" t="n">
        <v>72</v>
      </c>
      <c r="AF86" s="2311" t="n"/>
      <c r="AG86" s="2377">
        <f>AC86-W86</f>
        <v/>
      </c>
      <c r="AH86" s="2311" t="n"/>
      <c r="AI86" s="2452">
        <f>AS86+AU86+AX86+BA86+BD86+BG86+BJ86+BM86+BP86</f>
        <v/>
      </c>
      <c r="AJ86" s="2302" t="n"/>
      <c r="AK86" s="2454" t="n">
        <v>8</v>
      </c>
      <c r="AL86" s="2316" t="n"/>
      <c r="AM86" s="2432" t="n">
        <v>4</v>
      </c>
      <c r="AN86" s="2316" t="n"/>
      <c r="AO86" s="2432" t="n">
        <v>4</v>
      </c>
      <c r="AP86" s="2316" t="n"/>
      <c r="AQ86" s="2455" t="n"/>
      <c r="AR86" s="2311" t="n"/>
      <c r="AS86" s="2378" t="n"/>
      <c r="AT86" s="2431" t="n"/>
      <c r="AU86" s="2432" t="n"/>
      <c r="AV86" s="2378" t="n"/>
      <c r="AW86" s="2431" t="n"/>
      <c r="AX86" s="2432" t="n"/>
      <c r="AY86" s="2373" t="n"/>
      <c r="AZ86" s="2433" t="n"/>
      <c r="BA86" s="2432" t="n"/>
      <c r="BB86" s="2378" t="n"/>
      <c r="BC86" s="2431" t="n"/>
      <c r="BD86" s="2454" t="n"/>
      <c r="BE86" s="2373" t="n"/>
      <c r="BF86" s="2433" t="n"/>
      <c r="BG86" s="2432" t="n">
        <v>2</v>
      </c>
      <c r="BH86" s="2378" t="n"/>
      <c r="BI86" s="2431" t="n">
        <v>108</v>
      </c>
      <c r="BJ86" s="2432" t="n">
        <v>14</v>
      </c>
      <c r="BK86" s="2373" t="n">
        <v>3</v>
      </c>
      <c r="BL86" s="2433" t="n"/>
      <c r="BM86" s="2432" t="n"/>
      <c r="BN86" s="2378" t="n"/>
      <c r="BO86" s="2431" t="n"/>
      <c r="BP86" s="2432" t="n"/>
      <c r="BQ86" s="2455" t="n"/>
      <c r="BR86" s="3117">
        <f>X86+AV86+AY86+BB86+BE86+BH86+BK86+BN86+BQ86</f>
        <v/>
      </c>
      <c r="BS86" s="2946" t="n"/>
      <c r="BT86" s="3081" t="n"/>
      <c r="BU86" s="2311" t="n"/>
      <c r="BV86" s="837">
        <f>(AE86-U86)*0.22</f>
        <v/>
      </c>
      <c r="BW86" s="2" t="n"/>
      <c r="BX86" s="2" t="n"/>
      <c r="BY86" s="2" t="n"/>
      <c r="BZ86" s="2" t="n"/>
    </row>
    <row r="87">
      <c r="A87" s="3120" t="inlineStr">
        <is>
          <t>2.6.4</t>
        </is>
      </c>
      <c r="B87" s="2928" t="n"/>
      <c r="C87" s="3121" t="inlineStr">
        <is>
          <t>Технология катализаторов и адсорбентов</t>
        </is>
      </c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3084" t="n"/>
      <c r="R87" s="3083" t="n"/>
      <c r="S87" s="3083" t="n"/>
      <c r="T87" s="3083" t="n"/>
      <c r="U87" s="3085" t="n"/>
      <c r="V87" s="3086" t="n"/>
      <c r="W87" s="2372" t="n"/>
      <c r="X87" s="3087" t="n"/>
      <c r="Y87" s="3085" t="n">
        <v>7</v>
      </c>
      <c r="Z87" s="173" t="n"/>
      <c r="AA87" s="3087" t="n"/>
      <c r="AB87" s="72" t="n"/>
      <c r="AC87" s="3088" t="n">
        <v>108</v>
      </c>
      <c r="AD87" s="173" t="n"/>
      <c r="AE87" s="3087" t="n">
        <v>72</v>
      </c>
      <c r="AF87" s="72" t="n"/>
      <c r="AG87" s="2377">
        <f>AC87-W87</f>
        <v/>
      </c>
      <c r="AH87" s="2311" t="n"/>
      <c r="AI87" s="2452">
        <f>AS87+AU87+AX87+BA87+BD87+BG87+BJ87+BM87+BP87</f>
        <v/>
      </c>
      <c r="AJ87" s="2302" t="n"/>
      <c r="AK87" s="3089" t="n">
        <v>8</v>
      </c>
      <c r="AL87" s="186" t="n"/>
      <c r="AM87" s="3090" t="n">
        <v>8</v>
      </c>
      <c r="AN87" s="186" t="n"/>
      <c r="AO87" s="3090" t="n"/>
      <c r="AP87" s="186" t="n"/>
      <c r="AQ87" s="3091" t="n"/>
      <c r="AR87" s="72" t="n"/>
      <c r="AS87" s="3085" t="n"/>
      <c r="AT87" s="3092" t="n"/>
      <c r="AU87" s="3090" t="n"/>
      <c r="AV87" s="3085" t="n"/>
      <c r="AW87" s="3092" t="n"/>
      <c r="AX87" s="3090" t="n"/>
      <c r="AY87" s="3093" t="n"/>
      <c r="AZ87" s="3094" t="n"/>
      <c r="BA87" s="3090" t="n"/>
      <c r="BB87" s="3085" t="n"/>
      <c r="BC87" s="3092" t="n"/>
      <c r="BD87" s="3089" t="n"/>
      <c r="BE87" s="3093" t="n"/>
      <c r="BF87" s="3094" t="n"/>
      <c r="BG87" s="3090" t="n"/>
      <c r="BH87" s="3085" t="n"/>
      <c r="BI87" s="3092" t="n"/>
      <c r="BJ87" s="3090" t="n">
        <v>6</v>
      </c>
      <c r="BK87" s="3093" t="n"/>
      <c r="BL87" s="3094" t="n">
        <v>108</v>
      </c>
      <c r="BM87" s="3090" t="n">
        <v>10</v>
      </c>
      <c r="BN87" s="3085" t="n">
        <v>3</v>
      </c>
      <c r="BO87" s="3092" t="n"/>
      <c r="BP87" s="3090" t="n"/>
      <c r="BQ87" s="3091" t="n"/>
      <c r="BR87" s="3117">
        <f>X87+AV87+AY87+BB87+BE87+BH87+BK87+BN87+BQ87</f>
        <v/>
      </c>
      <c r="BS87" s="2946" t="n"/>
      <c r="BT87" s="3095" t="n"/>
      <c r="BU87" s="72" t="n"/>
      <c r="BV87" s="837">
        <f>(AE87-U87)*0.22</f>
        <v/>
      </c>
      <c r="BW87" s="2" t="n"/>
      <c r="BX87" s="2" t="n"/>
      <c r="BY87" s="2" t="n"/>
      <c r="BZ87" s="2" t="n"/>
    </row>
    <row r="88">
      <c r="A88" s="3120" t="inlineStr">
        <is>
          <t>2.6.5</t>
        </is>
      </c>
      <c r="B88" s="2928" t="n"/>
      <c r="C88" s="3115" t="inlineStr">
        <is>
          <t>Технология промышленной водоподготовки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665" t="n"/>
      <c r="Q88" s="3084" t="n"/>
      <c r="R88" s="3119" t="n"/>
      <c r="S88" s="3119" t="n"/>
      <c r="T88" s="3119" t="n"/>
      <c r="U88" s="3122" t="n"/>
      <c r="V88" s="2372" t="n"/>
      <c r="W88" s="3123" t="n"/>
      <c r="X88" s="2373" t="n"/>
      <c r="Y88" s="2378" t="n">
        <v>8</v>
      </c>
      <c r="Z88" s="2302" t="n"/>
      <c r="AA88" s="2453" t="n"/>
      <c r="AB88" s="2311" t="n"/>
      <c r="AC88" s="2452" t="n">
        <v>180</v>
      </c>
      <c r="AD88" s="2302" t="n"/>
      <c r="AE88" s="2453" t="n">
        <v>90</v>
      </c>
      <c r="AF88" s="2311" t="n"/>
      <c r="AG88" s="2377">
        <f>AC88-W88</f>
        <v/>
      </c>
      <c r="AH88" s="2311" t="n"/>
      <c r="AI88" s="3088">
        <f>AS88+AU88+AX88+BA88+BD88+BG88+BJ88+BM88+BP88</f>
        <v/>
      </c>
      <c r="AJ88" s="173" t="n"/>
      <c r="AK88" s="2454" t="n">
        <v>8</v>
      </c>
      <c r="AL88" s="2316" t="n"/>
      <c r="AM88" s="2432" t="n">
        <v>8</v>
      </c>
      <c r="AN88" s="2316" t="n"/>
      <c r="AO88" s="2432" t="n">
        <v>4</v>
      </c>
      <c r="AP88" s="2316" t="n"/>
      <c r="AQ88" s="2455" t="n"/>
      <c r="AR88" s="2311" t="n"/>
      <c r="AS88" s="2378" t="n"/>
      <c r="AT88" s="2431" t="n"/>
      <c r="AU88" s="2432" t="n"/>
      <c r="AV88" s="2378" t="n"/>
      <c r="AW88" s="2431" t="n"/>
      <c r="AX88" s="2432" t="n"/>
      <c r="AY88" s="2373" t="n"/>
      <c r="AZ88" s="2433" t="n"/>
      <c r="BA88" s="2432" t="n"/>
      <c r="BB88" s="2378" t="n"/>
      <c r="BC88" s="2431" t="n"/>
      <c r="BD88" s="2454" t="n"/>
      <c r="BE88" s="2373" t="n"/>
      <c r="BF88" s="2433" t="n"/>
      <c r="BG88" s="2432" t="n"/>
      <c r="BH88" s="2378" t="n"/>
      <c r="BI88" s="2431" t="n"/>
      <c r="BJ88" s="2432" t="n"/>
      <c r="BK88" s="2373" t="n"/>
      <c r="BL88" s="2433" t="n"/>
      <c r="BM88" s="2432" t="n">
        <v>4</v>
      </c>
      <c r="BN88" s="2378" t="n"/>
      <c r="BO88" s="2431" t="n">
        <v>180</v>
      </c>
      <c r="BP88" s="2432" t="n">
        <v>16</v>
      </c>
      <c r="BQ88" s="2455" t="n">
        <v>5</v>
      </c>
      <c r="BR88" s="3117">
        <f>X88+AV88+AY88+BB88+BE88+BH88+BK88+BN88+BQ88</f>
        <v/>
      </c>
      <c r="BS88" s="2946" t="n"/>
      <c r="BT88" s="3081" t="n"/>
      <c r="BU88" s="2311" t="n"/>
      <c r="BV88" s="837">
        <f>(AE88-U88)*0.22</f>
        <v/>
      </c>
      <c r="BW88" s="2" t="n"/>
      <c r="BX88" s="2" t="n"/>
      <c r="BY88" s="2" t="n"/>
      <c r="BZ88" s="2" t="n"/>
    </row>
    <row r="89">
      <c r="A89" s="2451" t="inlineStr">
        <is>
          <t>2.6.6</t>
        </is>
      </c>
      <c r="B89" s="2302" t="n"/>
      <c r="C89" s="3115" t="inlineStr">
        <is>
          <t>Технология содовых продуктов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665" t="n"/>
      <c r="Q89" s="3084" t="n"/>
      <c r="R89" s="3119" t="n"/>
      <c r="S89" s="3119" t="n"/>
      <c r="T89" s="3119" t="n"/>
      <c r="U89" s="3122" t="n"/>
      <c r="V89" s="2372" t="n"/>
      <c r="W89" s="2372" t="n"/>
      <c r="X89" s="2373" t="n"/>
      <c r="Y89" s="2378" t="n">
        <v>8</v>
      </c>
      <c r="Z89" s="2302" t="n"/>
      <c r="AA89" s="2453" t="n"/>
      <c r="AB89" s="2311" t="n"/>
      <c r="AC89" s="2452" t="n">
        <v>108</v>
      </c>
      <c r="AD89" s="2302" t="n"/>
      <c r="AE89" s="2453" t="n">
        <v>72</v>
      </c>
      <c r="AF89" s="2311" t="n"/>
      <c r="AG89" s="2377">
        <f>AC89-W89</f>
        <v/>
      </c>
      <c r="AH89" s="2311" t="n"/>
      <c r="AI89" s="2452">
        <f>AS89+AU89+AX89+BA89+BD89+BG89+BJ89+BM89+BP89</f>
        <v/>
      </c>
      <c r="AJ89" s="2302" t="n"/>
      <c r="AK89" s="2454" t="n">
        <v>8</v>
      </c>
      <c r="AL89" s="2316" t="n"/>
      <c r="AM89" s="2432" t="n">
        <v>8</v>
      </c>
      <c r="AN89" s="2316" t="n"/>
      <c r="AO89" s="2432" t="n"/>
      <c r="AP89" s="2316" t="n"/>
      <c r="AQ89" s="2455" t="n"/>
      <c r="AR89" s="2311" t="n"/>
      <c r="AS89" s="2378" t="n"/>
      <c r="AT89" s="2431" t="n"/>
      <c r="AU89" s="2432" t="n"/>
      <c r="AV89" s="2378" t="n"/>
      <c r="AW89" s="2431" t="n"/>
      <c r="AX89" s="2432" t="n"/>
      <c r="AY89" s="2373" t="n"/>
      <c r="AZ89" s="2433" t="n"/>
      <c r="BA89" s="2432" t="n"/>
      <c r="BB89" s="2378" t="n"/>
      <c r="BC89" s="2431" t="n"/>
      <c r="BD89" s="2454" t="n"/>
      <c r="BE89" s="2373" t="n"/>
      <c r="BF89" s="2433" t="n"/>
      <c r="BG89" s="2432" t="n"/>
      <c r="BH89" s="2378" t="n"/>
      <c r="BI89" s="2431" t="n"/>
      <c r="BJ89" s="2432" t="n"/>
      <c r="BK89" s="2373" t="n"/>
      <c r="BL89" s="2433" t="n"/>
      <c r="BM89" s="2432" t="n">
        <v>2</v>
      </c>
      <c r="BN89" s="2378" t="n"/>
      <c r="BO89" s="2431" t="n">
        <v>108</v>
      </c>
      <c r="BP89" s="2432" t="n">
        <v>14</v>
      </c>
      <c r="BQ89" s="2455" t="n">
        <v>3</v>
      </c>
      <c r="BR89" s="2377">
        <f>X89+AV89+AY89+BB89+BE89+BH89+BK89+BN89+BQ89</f>
        <v/>
      </c>
      <c r="BS89" s="2311" t="n"/>
      <c r="BT89" s="3081" t="n"/>
      <c r="BU89" s="2311" t="n"/>
      <c r="BV89" s="837">
        <f>(AE89-U89)*0.22</f>
        <v/>
      </c>
      <c r="BW89" s="2" t="n"/>
      <c r="BX89" s="2" t="n"/>
      <c r="BY89" s="2" t="n"/>
      <c r="BZ89" s="2" t="n"/>
    </row>
    <row r="90">
      <c r="A90" s="3124" t="inlineStr">
        <is>
          <t>2.7</t>
        </is>
      </c>
      <c r="B90" s="2930" t="n"/>
      <c r="C90" s="3125" t="inlineStr">
        <is>
          <t>Модуль "Технология минеральных удобрений"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665" t="n"/>
      <c r="Q90" s="2917" t="n"/>
      <c r="R90" s="3002" t="n"/>
      <c r="S90" s="3002" t="n"/>
      <c r="T90" s="3002" t="n"/>
      <c r="U90" s="2957" t="n"/>
      <c r="V90" s="2469" t="n"/>
      <c r="W90" s="2439" t="n"/>
      <c r="X90" s="2560" t="n"/>
      <c r="Y90" s="2559" t="n"/>
      <c r="Z90" s="2302" t="n"/>
      <c r="AA90" s="2578" t="n"/>
      <c r="AB90" s="2311" t="n"/>
      <c r="AC90" s="2577" t="n"/>
      <c r="AD90" s="2302" t="n"/>
      <c r="AE90" s="2578" t="n"/>
      <c r="AF90" s="2311" t="n"/>
      <c r="AG90" s="3066" t="n"/>
      <c r="AH90" s="2946" t="n"/>
      <c r="AI90" s="2436" t="n"/>
      <c r="AJ90" s="2302" t="n"/>
      <c r="AK90" s="2579" t="n"/>
      <c r="AL90" s="2316" t="n"/>
      <c r="AM90" s="2558" t="n"/>
      <c r="AN90" s="2316" t="n"/>
      <c r="AO90" s="2558" t="n"/>
      <c r="AP90" s="2316" t="n"/>
      <c r="AQ90" s="2580" t="n"/>
      <c r="AR90" s="2311" t="n"/>
      <c r="AS90" s="2559" t="n"/>
      <c r="AT90" s="2557" t="n"/>
      <c r="AU90" s="2558" t="n"/>
      <c r="AV90" s="2559" t="n"/>
      <c r="AW90" s="2557" t="n"/>
      <c r="AX90" s="2558" t="n"/>
      <c r="AY90" s="2560" t="n"/>
      <c r="AZ90" s="2561" t="n"/>
      <c r="BA90" s="2558" t="n"/>
      <c r="BB90" s="2559" t="n"/>
      <c r="BC90" s="2557" t="n"/>
      <c r="BD90" s="2579" t="n"/>
      <c r="BE90" s="2560" t="n"/>
      <c r="BF90" s="2561" t="n"/>
      <c r="BG90" s="2558" t="n"/>
      <c r="BH90" s="2559" t="n"/>
      <c r="BI90" s="2557" t="n"/>
      <c r="BJ90" s="2558" t="n"/>
      <c r="BK90" s="2560" t="n"/>
      <c r="BL90" s="2561" t="n"/>
      <c r="BM90" s="2558" t="n"/>
      <c r="BN90" s="2559" t="n"/>
      <c r="BO90" s="2557" t="n"/>
      <c r="BP90" s="2558" t="n"/>
      <c r="BQ90" s="2580" t="n"/>
      <c r="BR90" s="3043" t="n"/>
      <c r="BS90" s="72" t="n"/>
      <c r="BT90" s="3062" t="n"/>
      <c r="BU90" s="2311" t="n"/>
      <c r="BV90" s="837">
        <f>(AE90-U90)*0.22</f>
        <v/>
      </c>
      <c r="BW90" s="2" t="n"/>
      <c r="BX90" s="2" t="n"/>
      <c r="BY90" s="2" t="n"/>
      <c r="BZ90" s="2" t="n"/>
    </row>
    <row r="91">
      <c r="A91" s="3033" t="inlineStr">
        <is>
          <t>2.7.1</t>
        </is>
      </c>
      <c r="B91" s="2928" t="n"/>
      <c r="C91" s="3126" t="inlineStr">
        <is>
          <t>Технология связанного азота и азотных удобрений</t>
        </is>
      </c>
      <c r="D91" s="2665" t="n"/>
      <c r="E91" s="2665" t="n"/>
      <c r="F91" s="2665" t="n"/>
      <c r="G91" s="2665" t="n"/>
      <c r="H91" s="2665" t="n"/>
      <c r="I91" s="2665" t="n"/>
      <c r="J91" s="2665" t="n"/>
      <c r="K91" s="2665" t="n"/>
      <c r="L91" s="2665" t="n"/>
      <c r="M91" s="2665" t="n"/>
      <c r="N91" s="2665" t="n"/>
      <c r="O91" s="2665" t="n"/>
      <c r="P91" s="2665" t="n"/>
      <c r="Q91" s="3034" t="n"/>
      <c r="R91" s="1006" t="n"/>
      <c r="S91" s="1006" t="n"/>
      <c r="T91" s="1006" t="n"/>
      <c r="U91" s="851" t="n"/>
      <c r="V91" s="2462" t="n"/>
      <c r="W91" s="2439" t="n"/>
      <c r="X91" s="3043" t="n"/>
      <c r="Y91" s="1716" t="n">
        <v>7</v>
      </c>
      <c r="Z91" s="173" t="n"/>
      <c r="AA91" s="3039" t="n"/>
      <c r="AB91" s="72" t="n"/>
      <c r="AC91" s="2646" t="n">
        <v>216</v>
      </c>
      <c r="AD91" s="173" t="n"/>
      <c r="AE91" s="3039" t="n">
        <v>144</v>
      </c>
      <c r="AF91" s="72" t="n"/>
      <c r="AG91" s="3066">
        <f>AC91-W91</f>
        <v/>
      </c>
      <c r="AH91" s="2946" t="n"/>
      <c r="AI91" s="2436">
        <f>AS91+AU91+AX91+BA91+BD91+BG91+BJ91+BM91+BP91</f>
        <v/>
      </c>
      <c r="AJ91" s="2302" t="n"/>
      <c r="AK91" s="2440" t="n">
        <v>16</v>
      </c>
      <c r="AL91" s="2335" t="n"/>
      <c r="AM91" s="2441" t="n">
        <v>8</v>
      </c>
      <c r="AN91" s="2335" t="n"/>
      <c r="AO91" s="2441" t="n">
        <v>8</v>
      </c>
      <c r="AP91" s="2335" t="n"/>
      <c r="AQ91" s="3042" t="n"/>
      <c r="AR91" s="72" t="n"/>
      <c r="AS91" s="1716" t="n"/>
      <c r="AT91" s="3044" t="n"/>
      <c r="AU91" s="3041" t="n"/>
      <c r="AV91" s="1716" t="n"/>
      <c r="AW91" s="3044" t="n"/>
      <c r="AX91" s="3041" t="n"/>
      <c r="AY91" s="3043" t="n"/>
      <c r="AZ91" s="3045" t="n"/>
      <c r="BA91" s="3041" t="n"/>
      <c r="BB91" s="1716" t="n"/>
      <c r="BC91" s="3127" t="n"/>
      <c r="BD91" s="3040" t="n"/>
      <c r="BE91" s="3043" t="n"/>
      <c r="BF91" s="3045" t="n"/>
      <c r="BG91" s="3041" t="n"/>
      <c r="BH91" s="1716" t="n"/>
      <c r="BI91" s="3044" t="n"/>
      <c r="BJ91" s="2441" t="n">
        <v>14</v>
      </c>
      <c r="BK91" s="3043" t="n"/>
      <c r="BL91" s="3045" t="n">
        <v>216</v>
      </c>
      <c r="BM91" s="3041" t="n">
        <v>18</v>
      </c>
      <c r="BN91" s="1716" t="n">
        <v>6</v>
      </c>
      <c r="BO91" s="3044" t="n"/>
      <c r="BP91" s="3128" t="n"/>
      <c r="BQ91" s="3042" t="n"/>
      <c r="BR91" s="3066">
        <f>X91+AV91+AY91+BB91+BE91+BH91+BK91+BN91+BQ91</f>
        <v/>
      </c>
      <c r="BS91" s="2946" t="n"/>
      <c r="BT91" s="3078" t="n"/>
      <c r="BU91" s="72" t="n"/>
      <c r="BV91" s="837">
        <f>(AE91-U91)*0.22</f>
        <v/>
      </c>
      <c r="BW91" s="2" t="n"/>
      <c r="BX91" s="2" t="n"/>
      <c r="BY91" s="2" t="n"/>
      <c r="BZ91" s="2" t="n"/>
    </row>
    <row r="92">
      <c r="A92" s="2517" t="inlineStr">
        <is>
          <t>2.7.2</t>
        </is>
      </c>
      <c r="B92" s="2302" t="n"/>
      <c r="C92" s="3126" t="inlineStr">
        <is>
          <t>Технология калийных удобрений</t>
        </is>
      </c>
      <c r="D92" s="2665" t="n"/>
      <c r="E92" s="2665" t="n"/>
      <c r="F92" s="2665" t="n"/>
      <c r="G92" s="2665" t="n"/>
      <c r="H92" s="2665" t="n"/>
      <c r="I92" s="2665" t="n"/>
      <c r="J92" s="2665" t="n"/>
      <c r="K92" s="2665" t="n"/>
      <c r="L92" s="2665" t="n"/>
      <c r="M92" s="2665" t="n"/>
      <c r="N92" s="2665" t="n"/>
      <c r="O92" s="2665" t="n"/>
      <c r="P92" s="2665" t="n"/>
      <c r="Q92" s="3034" t="n"/>
      <c r="R92" s="2669" t="n"/>
      <c r="S92" s="2669" t="n"/>
      <c r="T92" s="2669" t="n"/>
      <c r="U92" s="3035" t="n"/>
      <c r="V92" s="2462" t="n"/>
      <c r="W92" s="2439" t="n"/>
      <c r="X92" s="2446" t="n"/>
      <c r="Y92" s="2439" t="n">
        <v>7</v>
      </c>
      <c r="Z92" s="2302" t="n"/>
      <c r="AA92" s="2437" t="n"/>
      <c r="AB92" s="2311" t="n"/>
      <c r="AC92" s="2436" t="n">
        <v>216</v>
      </c>
      <c r="AD92" s="2302" t="n"/>
      <c r="AE92" s="2437" t="n">
        <v>108</v>
      </c>
      <c r="AF92" s="2311" t="n"/>
      <c r="AG92" s="2438">
        <f>AC92-W92</f>
        <v/>
      </c>
      <c r="AH92" s="2311" t="n"/>
      <c r="AI92" s="2436">
        <f>AS92+AU92+AX92+BA92+BD92+BG92+BJ92+BM92+BP92</f>
        <v/>
      </c>
      <c r="AJ92" s="2302" t="n"/>
      <c r="AK92" s="2521" t="n">
        <v>12</v>
      </c>
      <c r="AL92" s="2316" t="n"/>
      <c r="AM92" s="2445" t="n">
        <v>8</v>
      </c>
      <c r="AN92" s="2316" t="n"/>
      <c r="AO92" s="2445" t="n">
        <v>4</v>
      </c>
      <c r="AP92" s="2316" t="n"/>
      <c r="AQ92" s="2522" t="n"/>
      <c r="AR92" s="2311" t="n"/>
      <c r="AS92" s="2439" t="n"/>
      <c r="AT92" s="2444" t="n"/>
      <c r="AU92" s="2445" t="n"/>
      <c r="AV92" s="2439" t="n"/>
      <c r="AW92" s="2444" t="n"/>
      <c r="AX92" s="2445" t="n"/>
      <c r="AY92" s="2446" t="n"/>
      <c r="AZ92" s="2447" t="n"/>
      <c r="BA92" s="2445" t="n"/>
      <c r="BB92" s="2439" t="n"/>
      <c r="BC92" s="2444" t="n"/>
      <c r="BD92" s="2521" t="n"/>
      <c r="BE92" s="2446" t="n"/>
      <c r="BF92" s="2447" t="n"/>
      <c r="BG92" s="2445" t="n"/>
      <c r="BH92" s="2439" t="n"/>
      <c r="BI92" s="2444" t="n"/>
      <c r="BJ92" s="2445" t="n">
        <v>8</v>
      </c>
      <c r="BK92" s="2446" t="n"/>
      <c r="BL92" s="2447" t="n">
        <v>216</v>
      </c>
      <c r="BM92" s="2445" t="n">
        <v>16</v>
      </c>
      <c r="BN92" s="2439" t="n">
        <v>6</v>
      </c>
      <c r="BO92" s="2444" t="n"/>
      <c r="BP92" s="2445" t="n"/>
      <c r="BQ92" s="2522" t="n"/>
      <c r="BR92" s="2438">
        <f>X92+AV92+AY92+BB92+BE92+BH92+BK92+BN92+BQ92</f>
        <v/>
      </c>
      <c r="BS92" s="2311" t="n"/>
      <c r="BT92" s="3062" t="n"/>
      <c r="BU92" s="2311" t="n"/>
      <c r="BV92" s="837">
        <f>(AE92-U92)*0.22</f>
        <v/>
      </c>
      <c r="BW92" s="2" t="n"/>
      <c r="BX92" s="2" t="n"/>
      <c r="BY92" s="2" t="n"/>
      <c r="BZ92" s="2" t="n"/>
    </row>
    <row r="93">
      <c r="A93" s="2517" t="inlineStr">
        <is>
          <t>2.7.3</t>
        </is>
      </c>
      <c r="B93" s="2302" t="n"/>
      <c r="C93" s="3126" t="inlineStr">
        <is>
          <t>Технология комплексных и фосфорных удобрений</t>
        </is>
      </c>
      <c r="D93" s="2665" t="n"/>
      <c r="E93" s="2665" t="n"/>
      <c r="F93" s="2665" t="n"/>
      <c r="G93" s="2665" t="n"/>
      <c r="H93" s="2665" t="n"/>
      <c r="I93" s="2665" t="n"/>
      <c r="J93" s="2665" t="n"/>
      <c r="K93" s="2665" t="n"/>
      <c r="L93" s="2665" t="n"/>
      <c r="M93" s="2665" t="n"/>
      <c r="N93" s="2665" t="n"/>
      <c r="O93" s="2665" t="n"/>
      <c r="P93" s="2665" t="n"/>
      <c r="Q93" s="3034" t="n"/>
      <c r="R93" s="1006" t="n"/>
      <c r="S93" s="1006" t="n"/>
      <c r="T93" s="1006" t="n"/>
      <c r="U93" s="851" t="n"/>
      <c r="V93" s="2462" t="n"/>
      <c r="W93" s="2439" t="n"/>
      <c r="X93" s="3043" t="n"/>
      <c r="Y93" s="1716" t="n">
        <v>8</v>
      </c>
      <c r="Z93" s="173" t="n"/>
      <c r="AA93" s="3039" t="n"/>
      <c r="AB93" s="72" t="n"/>
      <c r="AC93" s="2646" t="n">
        <v>216</v>
      </c>
      <c r="AD93" s="173" t="n"/>
      <c r="AE93" s="3039" t="n">
        <v>108</v>
      </c>
      <c r="AF93" s="72" t="n"/>
      <c r="AG93" s="2438">
        <f>AC93-W93</f>
        <v/>
      </c>
      <c r="AH93" s="2311" t="n"/>
      <c r="AI93" s="2436">
        <f>AS93+AU93+AX93+BA93+BD93+BG93+BJ93+BM93+BP93</f>
        <v/>
      </c>
      <c r="AJ93" s="2302" t="n"/>
      <c r="AK93" s="3040" t="n">
        <v>8</v>
      </c>
      <c r="AL93" s="186" t="n"/>
      <c r="AM93" s="3041" t="n">
        <v>12</v>
      </c>
      <c r="AN93" s="186" t="n"/>
      <c r="AO93" s="3041" t="n">
        <v>4</v>
      </c>
      <c r="AP93" s="186" t="n"/>
      <c r="AQ93" s="3042" t="n"/>
      <c r="AR93" s="72" t="n"/>
      <c r="AS93" s="1716" t="n"/>
      <c r="AT93" s="3129" t="n"/>
      <c r="AU93" s="3041" t="n"/>
      <c r="AV93" s="1716" t="n"/>
      <c r="AW93" s="3129" t="n"/>
      <c r="AX93" s="3128" t="n"/>
      <c r="AY93" s="3043" t="n"/>
      <c r="AZ93" s="3130" t="n"/>
      <c r="BA93" s="3128" t="n"/>
      <c r="BB93" s="1716" t="n"/>
      <c r="BC93" s="3044" t="n"/>
      <c r="BD93" s="3128" t="n"/>
      <c r="BE93" s="3043" t="n"/>
      <c r="BF93" s="3130" t="n"/>
      <c r="BG93" s="3128" t="n"/>
      <c r="BH93" s="1716" t="n"/>
      <c r="BI93" s="3127" t="n"/>
      <c r="BJ93" s="3041" t="n"/>
      <c r="BK93" s="3043" t="n"/>
      <c r="BL93" s="3130" t="n"/>
      <c r="BM93" s="3128" t="n">
        <v>12</v>
      </c>
      <c r="BN93" s="1716" t="n"/>
      <c r="BO93" s="3044" t="n">
        <v>216</v>
      </c>
      <c r="BP93" s="3041" t="n">
        <v>12</v>
      </c>
      <c r="BQ93" s="3042" t="n">
        <v>6</v>
      </c>
      <c r="BR93" s="2438">
        <f>X93+AV93+AY93+BB93+BE93+BH93+BK93+BN93+BQ93</f>
        <v/>
      </c>
      <c r="BS93" s="2311" t="n"/>
      <c r="BT93" s="3078" t="n"/>
      <c r="BU93" s="72" t="n"/>
      <c r="BV93" s="837">
        <f>(AE93-U93)*0.22</f>
        <v/>
      </c>
      <c r="BW93" s="2" t="n"/>
      <c r="BX93" s="2" t="n"/>
      <c r="BY93" s="2" t="n"/>
      <c r="BZ93" s="2" t="n"/>
    </row>
    <row r="94">
      <c r="A94" s="2517" t="inlineStr">
        <is>
          <t>2.7.4</t>
        </is>
      </c>
      <c r="B94" s="2302" t="n"/>
      <c r="C94" s="3126" t="inlineStr">
        <is>
          <t>Курсовой проект по учебной дисциплине модуля по выбору студента</t>
        </is>
      </c>
      <c r="D94" s="2665" t="n"/>
      <c r="E94" s="2665" t="n"/>
      <c r="F94" s="2665" t="n"/>
      <c r="G94" s="2665" t="n"/>
      <c r="H94" s="2665" t="n"/>
      <c r="I94" s="2665" t="n"/>
      <c r="J94" s="2665" t="n"/>
      <c r="K94" s="2665" t="n"/>
      <c r="L94" s="2665" t="n"/>
      <c r="M94" s="2665" t="n"/>
      <c r="N94" s="2665" t="n"/>
      <c r="O94" s="2665" t="n"/>
      <c r="P94" s="2665" t="n"/>
      <c r="Q94" s="3034" t="n"/>
      <c r="R94" s="2669" t="n"/>
      <c r="S94" s="2669" t="n"/>
      <c r="T94" s="2669" t="n"/>
      <c r="U94" s="3035" t="n"/>
      <c r="V94" s="2462" t="n"/>
      <c r="W94" s="2439" t="n"/>
      <c r="X94" s="2446" t="n"/>
      <c r="Y94" s="2439" t="n"/>
      <c r="Z94" s="2302" t="n"/>
      <c r="AA94" s="2437" t="n"/>
      <c r="AB94" s="2311" t="n"/>
      <c r="AC94" s="2436" t="n">
        <v>60</v>
      </c>
      <c r="AD94" s="2302" t="n"/>
      <c r="AE94" s="2437" t="n"/>
      <c r="AF94" s="2311" t="n"/>
      <c r="AG94" s="2438">
        <f>AC94-W94</f>
        <v/>
      </c>
      <c r="AH94" s="2311" t="n"/>
      <c r="AI94" s="2436" t="n"/>
      <c r="AJ94" s="2302" t="n"/>
      <c r="AK94" s="2521" t="n"/>
      <c r="AL94" s="2316" t="n"/>
      <c r="AM94" s="2445" t="n"/>
      <c r="AN94" s="2316" t="n"/>
      <c r="AO94" s="2445" t="n"/>
      <c r="AP94" s="2316" t="n"/>
      <c r="AQ94" s="2522" t="n"/>
      <c r="AR94" s="2311" t="n"/>
      <c r="AS94" s="2439" t="n"/>
      <c r="AT94" s="2444" t="n"/>
      <c r="AU94" s="2445" t="n"/>
      <c r="AV94" s="2439" t="n"/>
      <c r="AW94" s="2444" t="n"/>
      <c r="AX94" s="2445" t="n"/>
      <c r="AY94" s="2446" t="n"/>
      <c r="AZ94" s="2447" t="n"/>
      <c r="BA94" s="2445" t="n"/>
      <c r="BB94" s="2439" t="n"/>
      <c r="BC94" s="2444" t="n"/>
      <c r="BD94" s="2445" t="n"/>
      <c r="BE94" s="2446" t="n"/>
      <c r="BF94" s="2447" t="n"/>
      <c r="BG94" s="2445" t="n"/>
      <c r="BH94" s="2439" t="n"/>
      <c r="BI94" s="2444" t="n"/>
      <c r="BJ94" s="2445" t="n"/>
      <c r="BK94" s="2446" t="n"/>
      <c r="BL94" s="2447" t="n"/>
      <c r="BM94" s="2445" t="n"/>
      <c r="BN94" s="2439" t="n"/>
      <c r="BO94" s="2444" t="n">
        <v>60</v>
      </c>
      <c r="BP94" s="2445" t="n"/>
      <c r="BQ94" s="2522" t="n">
        <v>2</v>
      </c>
      <c r="BR94" s="2438">
        <f>X94+AV94+AY94+BB94+BE94+BH94+BK94+BN94+BQ94</f>
        <v/>
      </c>
      <c r="BS94" s="2311" t="n"/>
      <c r="BT94" s="3062" t="n"/>
      <c r="BU94" s="2311" t="n"/>
      <c r="BV94" s="837">
        <f>(AE94-U94)*0.22</f>
        <v/>
      </c>
      <c r="BW94" s="2" t="n"/>
      <c r="BX94" s="2" t="n"/>
      <c r="BY94" s="2" t="n"/>
      <c r="BZ94" s="2" t="n"/>
    </row>
    <row r="95">
      <c r="A95" s="3131" t="n"/>
      <c r="B95" s="3131" t="n"/>
      <c r="C95" s="3132" t="n"/>
      <c r="D95" s="3132" t="n"/>
      <c r="E95" s="3132" t="n"/>
      <c r="F95" s="3132" t="n"/>
      <c r="G95" s="3132" t="n"/>
      <c r="H95" s="3132" t="n"/>
      <c r="I95" s="3132" t="n"/>
      <c r="J95" s="3132" t="n"/>
      <c r="K95" s="3132" t="n"/>
      <c r="L95" s="3132" t="n"/>
      <c r="M95" s="3132" t="n"/>
      <c r="N95" s="3132" t="n"/>
      <c r="O95" s="3132" t="n"/>
      <c r="P95" s="3132" t="n"/>
      <c r="Q95" s="3133" t="n"/>
      <c r="R95" s="3132" t="n"/>
      <c r="S95" s="3132" t="n"/>
      <c r="T95" s="3132" t="n"/>
      <c r="U95" s="3134" t="n"/>
      <c r="V95" s="3134" t="n"/>
      <c r="W95" s="468" t="n"/>
      <c r="X95" s="3134" t="n"/>
      <c r="Y95" s="3135" t="n"/>
      <c r="Z95" s="3135" t="n"/>
      <c r="AA95" s="3135" t="n"/>
      <c r="AB95" s="3135" t="n"/>
      <c r="AC95" s="3135" t="n"/>
      <c r="AD95" s="3135" t="n"/>
      <c r="AE95" s="3135" t="n"/>
      <c r="AF95" s="3135" t="n"/>
      <c r="AG95" s="3135" t="n"/>
      <c r="AH95" s="3135" t="n"/>
      <c r="AI95" s="3136" t="n"/>
      <c r="AJ95" s="3136" t="n"/>
      <c r="AK95" s="3135" t="n"/>
      <c r="AL95" s="3135" t="n"/>
      <c r="AM95" s="3135" t="n"/>
      <c r="AN95" s="3135" t="n"/>
      <c r="AO95" s="3135" t="n"/>
      <c r="AP95" s="3135" t="n"/>
      <c r="AQ95" s="3135" t="n"/>
      <c r="AR95" s="3135" t="n"/>
      <c r="AS95" s="3137" t="n"/>
      <c r="AT95" s="3137" t="n"/>
      <c r="AU95" s="3137" t="n"/>
      <c r="AV95" s="3137" t="n"/>
      <c r="AW95" s="3137" t="n"/>
      <c r="AX95" s="3137" t="n"/>
      <c r="AY95" s="3137" t="n"/>
      <c r="AZ95" s="3137" t="n"/>
      <c r="BA95" s="3137" t="n"/>
      <c r="BB95" s="3137" t="n"/>
      <c r="BC95" s="3137" t="n"/>
      <c r="BD95" s="3137" t="n"/>
      <c r="BE95" s="3137" t="n"/>
      <c r="BF95" s="3135" t="n"/>
      <c r="BG95" s="3135" t="n"/>
      <c r="BH95" s="3135" t="n"/>
      <c r="BI95" s="3135" t="n"/>
      <c r="BJ95" s="3135" t="n"/>
      <c r="BK95" s="3135" t="n"/>
      <c r="BL95" s="3135" t="n"/>
      <c r="BM95" s="3135" t="n"/>
      <c r="BN95" s="3135" t="n"/>
      <c r="BO95" s="3135" t="n"/>
      <c r="BP95" s="3135" t="n"/>
      <c r="BQ95" s="3135" t="n"/>
      <c r="BR95" s="3135" t="n"/>
      <c r="BS95" s="3135" t="n"/>
      <c r="BT95" s="3138" t="n"/>
      <c r="BU95" s="44" t="n"/>
      <c r="BV95" s="3138" t="n"/>
      <c r="BW95" s="2" t="n"/>
      <c r="BX95" s="3139" t="n"/>
      <c r="BY95" s="2" t="n"/>
      <c r="BZ95" s="2" t="n"/>
    </row>
    <row r="96">
      <c r="A96" s="2627" t="inlineStr">
        <is>
          <t>№
п/п</t>
        </is>
      </c>
      <c r="B96" s="2198" t="n"/>
      <c r="C96" s="3140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6" s="60" t="n"/>
      <c r="E96" s="60" t="n"/>
      <c r="F96" s="60" t="n"/>
      <c r="G96" s="60" t="n"/>
      <c r="H96" s="60" t="n"/>
      <c r="I96" s="60" t="n"/>
      <c r="J96" s="60" t="n"/>
      <c r="K96" s="60" t="n"/>
      <c r="L96" s="60" t="n"/>
      <c r="M96" s="60" t="n"/>
      <c r="N96" s="60" t="n"/>
      <c r="O96" s="60" t="n"/>
      <c r="P96" s="60" t="n"/>
      <c r="Q96" s="3141" t="n"/>
      <c r="R96" s="3142" t="n"/>
      <c r="S96" s="3142" t="n"/>
      <c r="T96" s="3142" t="n"/>
      <c r="U96" s="2629" t="inlineStr">
        <is>
          <t>Уровень ССО</t>
        </is>
      </c>
      <c r="V96" s="1410" t="n"/>
      <c r="W96" s="1410" t="n"/>
      <c r="X96" s="1414" t="n"/>
      <c r="Y96" s="2627" t="inlineStr">
        <is>
          <t>Экзамены</t>
        </is>
      </c>
      <c r="Z96" s="2198" t="n"/>
      <c r="AA96" s="2628" t="inlineStr">
        <is>
          <t>Зачеты</t>
        </is>
      </c>
      <c r="AB96" s="64" t="n"/>
      <c r="AC96" s="2632" t="inlineStr">
        <is>
          <t>Общее количество акад. часов по учебному плану для дневной формы</t>
        </is>
      </c>
      <c r="AD96" s="2198" t="n"/>
      <c r="AE96" s="3143" t="inlineStr">
        <is>
          <t>Количество аудиторных часов по учебному плану для дневной формы</t>
        </is>
      </c>
      <c r="AF96" s="64" t="n"/>
      <c r="AG96" s="2629" t="inlineStr">
        <is>
          <t>ВСЕГО                  академических  часов</t>
        </is>
      </c>
      <c r="AH96" s="64" t="n"/>
      <c r="AI96" s="2635" t="inlineStr">
        <is>
          <t>Количество аудиторных часов</t>
        </is>
      </c>
      <c r="AJ96" s="164" t="n"/>
      <c r="AK96" s="164" t="n"/>
      <c r="AL96" s="164" t="n"/>
      <c r="AM96" s="164" t="n"/>
      <c r="AN96" s="164" t="n"/>
      <c r="AO96" s="164" t="n"/>
      <c r="AP96" s="164" t="n"/>
      <c r="AQ96" s="164" t="n"/>
      <c r="AR96" s="165" t="n"/>
      <c r="AS96" s="2635" t="inlineStr">
        <is>
          <t>Распределение по курсам и семестрам</t>
        </is>
      </c>
      <c r="AT96" s="164" t="n"/>
      <c r="AU96" s="164" t="n"/>
      <c r="AV96" s="164" t="n"/>
      <c r="AW96" s="164" t="n"/>
      <c r="AX96" s="164" t="n"/>
      <c r="AY96" s="164" t="n"/>
      <c r="AZ96" s="164" t="n"/>
      <c r="BA96" s="164" t="n"/>
      <c r="BB96" s="164" t="n"/>
      <c r="BC96" s="164" t="n"/>
      <c r="BD96" s="164" t="n"/>
      <c r="BE96" s="164" t="n"/>
      <c r="BF96" s="164" t="n"/>
      <c r="BG96" s="164" t="n"/>
      <c r="BH96" s="164" t="n"/>
      <c r="BI96" s="164" t="n"/>
      <c r="BJ96" s="164" t="n"/>
      <c r="BK96" s="164" t="n"/>
      <c r="BL96" s="164" t="n"/>
      <c r="BM96" s="164" t="n"/>
      <c r="BN96" s="164" t="n"/>
      <c r="BO96" s="164" t="n"/>
      <c r="BP96" s="164" t="n"/>
      <c r="BQ96" s="165" t="n"/>
      <c r="BR96" s="2629" t="inlineStr">
        <is>
          <t>Всего зачетных единиц</t>
        </is>
      </c>
      <c r="BS96" s="64" t="n"/>
      <c r="BT96" s="3144" t="inlineStr">
        <is>
          <t>Код компетенции</t>
        </is>
      </c>
      <c r="BU96" s="2047" t="n"/>
      <c r="BV96" s="2" t="n"/>
      <c r="BW96" s="2" t="n"/>
      <c r="BX96" s="2" t="n"/>
      <c r="BY96" s="2" t="n"/>
      <c r="BZ96" s="2" t="n"/>
    </row>
    <row r="97">
      <c r="A97" s="69" t="n"/>
      <c r="B97" s="173" t="n"/>
      <c r="C97" s="171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3141" t="n"/>
      <c r="R97" s="851" t="n"/>
      <c r="S97" s="851" t="n"/>
      <c r="T97" s="851" t="n"/>
      <c r="U97" s="2632" t="inlineStr">
        <is>
          <t>Количество ауд.часов</t>
        </is>
      </c>
      <c r="V97" s="2638" t="inlineStr">
        <is>
          <t>Количество экзаменов</t>
        </is>
      </c>
      <c r="W97" s="2638" t="inlineStr">
        <is>
          <t>Всего часов</t>
        </is>
      </c>
      <c r="X97" s="3143" t="inlineStr">
        <is>
          <t>Зачетных единиц</t>
        </is>
      </c>
      <c r="Y97" s="69" t="n"/>
      <c r="Z97" s="173" t="n"/>
      <c r="AA97" s="171" t="n"/>
      <c r="AB97" s="72" t="n"/>
      <c r="AC97" s="69" t="n"/>
      <c r="AD97" s="173" t="n"/>
      <c r="AE97" s="171" t="n"/>
      <c r="AF97" s="72" t="n"/>
      <c r="AG97" s="69" t="n"/>
      <c r="AH97" s="72" t="n"/>
      <c r="AI97" s="3145" t="inlineStr">
        <is>
          <t>Всего</t>
        </is>
      </c>
      <c r="AJ97" s="2213" t="n"/>
      <c r="AK97" s="3146" t="inlineStr">
        <is>
          <t>Из них</t>
        </is>
      </c>
      <c r="AL97" s="175" t="n"/>
      <c r="AM97" s="175" t="n"/>
      <c r="AN97" s="175" t="n"/>
      <c r="AO97" s="175" t="n"/>
      <c r="AP97" s="175" t="n"/>
      <c r="AQ97" s="175" t="n"/>
      <c r="AR97" s="2215" t="n"/>
      <c r="AS97" s="2642" t="inlineStr">
        <is>
          <t>I курс</t>
        </is>
      </c>
      <c r="AT97" s="175" t="n"/>
      <c r="AU97" s="175" t="n"/>
      <c r="AV97" s="175" t="n"/>
      <c r="AW97" s="175" t="n"/>
      <c r="AX97" s="175" t="n"/>
      <c r="AY97" s="2215" t="n"/>
      <c r="AZ97" s="2642" t="inlineStr">
        <is>
          <t>II курс</t>
        </is>
      </c>
      <c r="BA97" s="175" t="n"/>
      <c r="BB97" s="175" t="n"/>
      <c r="BC97" s="175" t="n"/>
      <c r="BD97" s="175" t="n"/>
      <c r="BE97" s="2215" t="n"/>
      <c r="BF97" s="2642" t="inlineStr">
        <is>
          <t>III курс</t>
        </is>
      </c>
      <c r="BG97" s="175" t="n"/>
      <c r="BH97" s="175" t="n"/>
      <c r="BI97" s="175" t="n"/>
      <c r="BJ97" s="175" t="n"/>
      <c r="BK97" s="2215" t="n"/>
      <c r="BL97" s="2642" t="inlineStr">
        <is>
          <t>IV курс</t>
        </is>
      </c>
      <c r="BM97" s="175" t="n"/>
      <c r="BN97" s="175" t="n"/>
      <c r="BO97" s="175" t="n"/>
      <c r="BP97" s="175" t="n"/>
      <c r="BQ97" s="2215" t="n"/>
      <c r="BR97" s="69" t="n"/>
      <c r="BS97" s="72" t="n"/>
      <c r="BT97" s="69" t="n"/>
      <c r="BU97" s="1673" t="n"/>
      <c r="BV97" s="2" t="n"/>
      <c r="BW97" s="2" t="n"/>
      <c r="BX97" s="2" t="n"/>
      <c r="BY97" s="2" t="n"/>
      <c r="BZ97" s="2" t="n"/>
    </row>
    <row r="98">
      <c r="A98" s="69" t="n"/>
      <c r="B98" s="173" t="n"/>
      <c r="C98" s="171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3141" t="n"/>
      <c r="R98" s="851" t="n"/>
      <c r="S98" s="851" t="n"/>
      <c r="T98" s="851" t="n"/>
      <c r="U98" s="2218" t="n"/>
      <c r="V98" s="2219" t="n"/>
      <c r="W98" s="2219" t="n"/>
      <c r="X98" s="2877" t="n"/>
      <c r="Y98" s="69" t="n"/>
      <c r="Z98" s="173" t="n"/>
      <c r="AA98" s="171" t="n"/>
      <c r="AB98" s="72" t="n"/>
      <c r="AC98" s="69" t="n"/>
      <c r="AD98" s="173" t="n"/>
      <c r="AE98" s="171" t="n"/>
      <c r="AF98" s="72" t="n"/>
      <c r="AG98" s="69" t="n"/>
      <c r="AH98" s="72" t="n"/>
      <c r="AI98" s="69" t="n"/>
      <c r="AJ98" s="173" t="n"/>
      <c r="AK98" s="3147" t="inlineStr">
        <is>
          <t>Лекции</t>
        </is>
      </c>
      <c r="AL98" s="2221" t="n"/>
      <c r="AM98" s="2644" t="inlineStr">
        <is>
          <t>Лабораторные</t>
        </is>
      </c>
      <c r="AN98" s="2221" t="n"/>
      <c r="AO98" s="2644" t="inlineStr">
        <is>
          <t>Практические</t>
        </is>
      </c>
      <c r="AP98" s="2221" t="n"/>
      <c r="AQ98" s="2645" t="inlineStr">
        <is>
          <t>Семинарские</t>
        </is>
      </c>
      <c r="AR98" s="2224" t="n"/>
      <c r="AS98" s="3148" t="inlineStr">
        <is>
          <t>УС</t>
        </is>
      </c>
      <c r="AT98" s="2650" t="inlineStr">
        <is>
          <t>1 семестр</t>
        </is>
      </c>
      <c r="AU98" s="175" t="n"/>
      <c r="AV98" s="474" t="n"/>
      <c r="AW98" s="2651" t="inlineStr">
        <is>
          <t>2 семестр</t>
        </is>
      </c>
      <c r="AX98" s="175" t="n"/>
      <c r="AY98" s="2215" t="n"/>
      <c r="AZ98" s="2652" t="inlineStr">
        <is>
          <t>3 семестр</t>
        </is>
      </c>
      <c r="BA98" s="175" t="n"/>
      <c r="BB98" s="474" t="n"/>
      <c r="BC98" s="2651" t="inlineStr">
        <is>
          <t>4 семестр</t>
        </is>
      </c>
      <c r="BD98" s="175" t="n"/>
      <c r="BE98" s="2215" t="n"/>
      <c r="BF98" s="2652" t="inlineStr">
        <is>
          <t>5 семестр</t>
        </is>
      </c>
      <c r="BG98" s="175" t="n"/>
      <c r="BH98" s="474" t="n"/>
      <c r="BI98" s="2651" t="inlineStr">
        <is>
          <t>6 семестр</t>
        </is>
      </c>
      <c r="BJ98" s="175" t="n"/>
      <c r="BK98" s="2215" t="n"/>
      <c r="BL98" s="2652" t="inlineStr">
        <is>
          <t>7 семестр</t>
        </is>
      </c>
      <c r="BM98" s="175" t="n"/>
      <c r="BN98" s="474" t="n"/>
      <c r="BO98" s="2651" t="inlineStr">
        <is>
          <t>8 семестр</t>
        </is>
      </c>
      <c r="BP98" s="175" t="n"/>
      <c r="BQ98" s="2215" t="n"/>
      <c r="BR98" s="69" t="n"/>
      <c r="BS98" s="72" t="n"/>
      <c r="BT98" s="69" t="n"/>
      <c r="BU98" s="1673" t="n"/>
      <c r="BV98" s="2" t="n"/>
      <c r="BW98" s="2" t="n"/>
      <c r="BX98" s="2" t="n"/>
      <c r="BY98" s="2" t="n"/>
      <c r="BZ98" s="2" t="n"/>
    </row>
    <row r="99">
      <c r="A99" s="69" t="n"/>
      <c r="B99" s="173" t="n"/>
      <c r="C99" s="171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3141" t="n"/>
      <c r="R99" s="851" t="n"/>
      <c r="S99" s="851" t="n"/>
      <c r="T99" s="851" t="n"/>
      <c r="U99" s="2218" t="n"/>
      <c r="V99" s="2219" t="n"/>
      <c r="W99" s="2219" t="n"/>
      <c r="X99" s="2877" t="n"/>
      <c r="Y99" s="69" t="n"/>
      <c r="Z99" s="173" t="n"/>
      <c r="AA99" s="171" t="n"/>
      <c r="AB99" s="72" t="n"/>
      <c r="AC99" s="69" t="n"/>
      <c r="AD99" s="173" t="n"/>
      <c r="AE99" s="171" t="n"/>
      <c r="AF99" s="72" t="n"/>
      <c r="AG99" s="69" t="n"/>
      <c r="AH99" s="72" t="n"/>
      <c r="AI99" s="69" t="n"/>
      <c r="AJ99" s="173" t="n"/>
      <c r="AK99" s="171" t="n"/>
      <c r="AL99" s="186" t="n"/>
      <c r="AM99" s="2232" t="n"/>
      <c r="AN99" s="186" t="n"/>
      <c r="AO99" s="2232" t="n"/>
      <c r="AP99" s="186" t="n"/>
      <c r="AQ99" s="2232" t="n"/>
      <c r="AR99" s="72" t="n"/>
      <c r="AS99" s="3149" t="n"/>
      <c r="AT99" s="3150" t="inlineStr">
        <is>
          <t>2 недели</t>
        </is>
      </c>
      <c r="AU99" s="175" t="n"/>
      <c r="AV99" s="474" t="n"/>
      <c r="AW99" s="3151" t="inlineStr">
        <is>
          <t>2 недели</t>
        </is>
      </c>
      <c r="AX99" s="175" t="n"/>
      <c r="AY99" s="2215" t="n"/>
      <c r="AZ99" s="3152" t="inlineStr">
        <is>
          <t>2 недели</t>
        </is>
      </c>
      <c r="BA99" s="175" t="n"/>
      <c r="BB99" s="474" t="n"/>
      <c r="BC99" s="3151" t="inlineStr">
        <is>
          <t>3 недели</t>
        </is>
      </c>
      <c r="BD99" s="175" t="n"/>
      <c r="BE99" s="2215" t="n"/>
      <c r="BF99" s="3152" t="inlineStr">
        <is>
          <t>3 недели</t>
        </is>
      </c>
      <c r="BG99" s="175" t="n"/>
      <c r="BH99" s="474" t="n"/>
      <c r="BI99" s="3151" t="inlineStr">
        <is>
          <t>3 недели</t>
        </is>
      </c>
      <c r="BJ99" s="175" t="n"/>
      <c r="BK99" s="2215" t="n"/>
      <c r="BL99" s="3152" t="inlineStr">
        <is>
          <t>3 недели</t>
        </is>
      </c>
      <c r="BM99" s="175" t="n"/>
      <c r="BN99" s="474" t="n"/>
      <c r="BO99" s="3151" t="inlineStr">
        <is>
          <t>2 недели</t>
        </is>
      </c>
      <c r="BP99" s="175" t="n"/>
      <c r="BQ99" s="2215" t="n"/>
      <c r="BR99" s="69" t="n"/>
      <c r="BS99" s="72" t="n"/>
      <c r="BT99" s="69" t="n"/>
      <c r="BU99" s="1673" t="n"/>
      <c r="BV99" s="2" t="n"/>
      <c r="BW99" s="2" t="n"/>
      <c r="BX99" s="2" t="n"/>
      <c r="BY99" s="2" t="n"/>
      <c r="BZ99" s="2" t="n"/>
    </row>
    <row r="100">
      <c r="A100" s="77" t="n"/>
      <c r="B100" s="2239" t="n"/>
      <c r="C100" s="2240" t="n"/>
      <c r="D100" s="78" t="n"/>
      <c r="E100" s="78" t="n"/>
      <c r="F100" s="78" t="n"/>
      <c r="G100" s="78" t="n"/>
      <c r="H100" s="78" t="n"/>
      <c r="I100" s="78" t="n"/>
      <c r="J100" s="78" t="n"/>
      <c r="K100" s="78" t="n"/>
      <c r="L100" s="78" t="n"/>
      <c r="M100" s="78" t="n"/>
      <c r="N100" s="78" t="n"/>
      <c r="O100" s="78" t="n"/>
      <c r="P100" s="78" t="n"/>
      <c r="Q100" s="3141" t="n"/>
      <c r="R100" s="3153" t="n"/>
      <c r="S100" s="3153" t="n"/>
      <c r="T100" s="3153" t="n"/>
      <c r="U100" s="2242" t="n"/>
      <c r="V100" s="2243" t="n"/>
      <c r="W100" s="2243" t="n"/>
      <c r="X100" s="3154" t="n"/>
      <c r="Y100" s="77" t="n"/>
      <c r="Z100" s="2239" t="n"/>
      <c r="AA100" s="2240" t="n"/>
      <c r="AB100" s="81" t="n"/>
      <c r="AC100" s="77" t="n"/>
      <c r="AD100" s="2239" t="n"/>
      <c r="AE100" s="2240" t="n"/>
      <c r="AF100" s="81" t="n"/>
      <c r="AG100" s="77" t="n"/>
      <c r="AH100" s="81" t="n"/>
      <c r="AI100" s="77" t="n"/>
      <c r="AJ100" s="2239" t="n"/>
      <c r="AK100" s="2240" t="n"/>
      <c r="AL100" s="2247" t="n"/>
      <c r="AM100" s="2248" t="n"/>
      <c r="AN100" s="2247" t="n"/>
      <c r="AO100" s="2248" t="n"/>
      <c r="AP100" s="2247" t="n"/>
      <c r="AQ100" s="2248" t="n"/>
      <c r="AR100" s="81" t="n"/>
      <c r="AS100" s="2654" t="inlineStr">
        <is>
          <t>Ауд. часов</t>
        </is>
      </c>
      <c r="AT100" s="2655" t="inlineStr">
        <is>
          <t>Всего часов</t>
        </is>
      </c>
      <c r="AU100" s="2656" t="inlineStr">
        <is>
          <t>Ауд. часов</t>
        </is>
      </c>
      <c r="AV100" s="2657" t="inlineStr">
        <is>
          <t>Зач. единиц</t>
        </is>
      </c>
      <c r="AW100" s="2655" t="inlineStr">
        <is>
          <t>Всего часов</t>
        </is>
      </c>
      <c r="AX100" s="2658" t="inlineStr">
        <is>
          <t>Ауд. часов</t>
        </is>
      </c>
      <c r="AY100" s="2659" t="inlineStr">
        <is>
          <t>Зач. единиц</t>
        </is>
      </c>
      <c r="AZ100" s="2660" t="inlineStr">
        <is>
          <t>Всего часов</t>
        </is>
      </c>
      <c r="BA100" s="2658" t="inlineStr">
        <is>
          <t>Ауд. часов</t>
        </is>
      </c>
      <c r="BB100" s="2661" t="inlineStr">
        <is>
          <t>Зач. единиц</t>
        </is>
      </c>
      <c r="BC100" s="2655" t="inlineStr">
        <is>
          <t>Всего часов</t>
        </is>
      </c>
      <c r="BD100" s="2656" t="inlineStr">
        <is>
          <t>Ауд. часов</t>
        </is>
      </c>
      <c r="BE100" s="2662" t="inlineStr">
        <is>
          <t>Зач. единиц</t>
        </is>
      </c>
      <c r="BF100" s="2658" t="inlineStr">
        <is>
          <t>Всего часов</t>
        </is>
      </c>
      <c r="BG100" s="2663" t="inlineStr">
        <is>
          <t>Ауд. часов</t>
        </is>
      </c>
      <c r="BH100" s="2661" t="inlineStr">
        <is>
          <t>Зач. единиц</t>
        </is>
      </c>
      <c r="BI100" s="2655" t="inlineStr">
        <is>
          <t>Всего часов</t>
        </is>
      </c>
      <c r="BJ100" s="2656" t="inlineStr">
        <is>
          <t>Ауд. часов</t>
        </is>
      </c>
      <c r="BK100" s="2662" t="inlineStr">
        <is>
          <t>Зач. единиц</t>
        </is>
      </c>
      <c r="BL100" s="2658" t="inlineStr">
        <is>
          <t>Всего часов</t>
        </is>
      </c>
      <c r="BM100" s="2663" t="inlineStr">
        <is>
          <t>Ауд. часов</t>
        </is>
      </c>
      <c r="BN100" s="2661" t="inlineStr">
        <is>
          <t>Зач. единиц</t>
        </is>
      </c>
      <c r="BO100" s="2658" t="inlineStr">
        <is>
          <t>Всего часов</t>
        </is>
      </c>
      <c r="BP100" s="2656" t="inlineStr">
        <is>
          <t>Ауд. часов</t>
        </is>
      </c>
      <c r="BQ100" s="2662" t="inlineStr">
        <is>
          <t>Зач. единиц</t>
        </is>
      </c>
      <c r="BR100" s="77" t="n"/>
      <c r="BS100" s="81" t="n"/>
      <c r="BT100" s="77" t="n"/>
      <c r="BU100" s="2816" t="n"/>
      <c r="BV100" s="2" t="n"/>
      <c r="BW100" s="2" t="n"/>
      <c r="BX100" s="2" t="n"/>
      <c r="BY100" s="2" t="n"/>
      <c r="BZ100" s="2" t="n"/>
    </row>
    <row r="101">
      <c r="A101" s="3037" t="inlineStr">
        <is>
          <t>2.8</t>
        </is>
      </c>
      <c r="B101" s="2928" t="n"/>
      <c r="C101" s="3155" t="inlineStr">
        <is>
          <t>Модуль "Экономика и организация производства"</t>
        </is>
      </c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917" t="n"/>
      <c r="R101" s="1725" t="n"/>
      <c r="S101" s="1725" t="n"/>
      <c r="T101" s="1725" t="n"/>
      <c r="U101" s="3010" t="n"/>
      <c r="V101" s="2469" t="n"/>
      <c r="W101" s="2439" t="n"/>
      <c r="X101" s="3011" t="n"/>
      <c r="Y101" s="3006" t="n"/>
      <c r="Z101" s="173" t="n"/>
      <c r="AA101" s="3005" t="n"/>
      <c r="AB101" s="72" t="n"/>
      <c r="AC101" s="3006" t="n"/>
      <c r="AD101" s="173" t="n"/>
      <c r="AE101" s="3005" t="n"/>
      <c r="AF101" s="72" t="n"/>
      <c r="AG101" s="2438" t="n"/>
      <c r="AH101" s="2311" t="n"/>
      <c r="AI101" s="2436" t="n"/>
      <c r="AJ101" s="2302" t="n"/>
      <c r="AK101" s="3007" t="n"/>
      <c r="AL101" s="186" t="n"/>
      <c r="AM101" s="3008" t="n"/>
      <c r="AN101" s="186" t="n"/>
      <c r="AO101" s="3008" t="n"/>
      <c r="AP101" s="186" t="n"/>
      <c r="AQ101" s="3009" t="n"/>
      <c r="AR101" s="72" t="n"/>
      <c r="AS101" s="3003" t="n"/>
      <c r="AT101" s="3012" t="n"/>
      <c r="AU101" s="3008" t="n"/>
      <c r="AV101" s="3003" t="n"/>
      <c r="AW101" s="3012" t="n"/>
      <c r="AX101" s="3008" t="n"/>
      <c r="AY101" s="3011" t="n"/>
      <c r="AZ101" s="3013" t="n"/>
      <c r="BA101" s="3008" t="n"/>
      <c r="BB101" s="3003" t="n"/>
      <c r="BC101" s="3012" t="n"/>
      <c r="BD101" s="3008" t="n"/>
      <c r="BE101" s="3011" t="n"/>
      <c r="BF101" s="3013" t="n"/>
      <c r="BG101" s="3008" t="n"/>
      <c r="BH101" s="3003" t="n"/>
      <c r="BI101" s="3012" t="n"/>
      <c r="BJ101" s="3008" t="n"/>
      <c r="BK101" s="3011" t="n"/>
      <c r="BL101" s="3013" t="n"/>
      <c r="BM101" s="3008" t="n"/>
      <c r="BN101" s="3003" t="n"/>
      <c r="BO101" s="3012" t="n"/>
      <c r="BP101" s="3008" t="n"/>
      <c r="BQ101" s="3009" t="n"/>
      <c r="BR101" s="3043" t="n"/>
      <c r="BS101" s="72" t="n"/>
      <c r="BT101" s="3078" t="n"/>
      <c r="BU101" s="72" t="n"/>
      <c r="BV101" s="837">
        <f>(AE101-U101)*0.22</f>
        <v/>
      </c>
      <c r="BW101" s="2" t="n"/>
      <c r="BX101" s="2" t="n"/>
      <c r="BY101" s="2" t="n"/>
      <c r="BZ101" s="2" t="n"/>
    </row>
    <row r="102">
      <c r="A102" s="3156" t="inlineStr">
        <is>
          <t>2.8.1</t>
        </is>
      </c>
      <c r="B102" s="2930" t="n"/>
      <c r="C102" s="3126" t="inlineStr">
        <is>
          <t>Экономика отрасли / Экономика организации</t>
        </is>
      </c>
      <c r="D102" s="2665" t="n"/>
      <c r="E102" s="2665" t="n"/>
      <c r="F102" s="2665" t="n"/>
      <c r="G102" s="2665" t="n"/>
      <c r="H102" s="2665" t="n"/>
      <c r="I102" s="2665" t="n"/>
      <c r="J102" s="2665" t="n"/>
      <c r="K102" s="2665" t="n"/>
      <c r="L102" s="2665" t="n"/>
      <c r="M102" s="2665" t="n"/>
      <c r="N102" s="2665" t="n"/>
      <c r="O102" s="2665" t="n"/>
      <c r="P102" s="2665" t="n"/>
      <c r="Q102" s="3034" t="n"/>
      <c r="R102" s="2669" t="n"/>
      <c r="S102" s="2669" t="n"/>
      <c r="T102" s="2669" t="n"/>
      <c r="U102" s="2518" t="n">
        <v>24</v>
      </c>
      <c r="V102" s="2462" t="n"/>
      <c r="W102" s="2439">
        <f>U102*AC102/AE102</f>
        <v/>
      </c>
      <c r="X102" s="2437" t="n">
        <v>1</v>
      </c>
      <c r="Y102" s="3067" t="n">
        <v>7</v>
      </c>
      <c r="Z102" s="2928" t="n"/>
      <c r="AA102" s="3157" t="n"/>
      <c r="AB102" s="2946" t="n"/>
      <c r="AC102" s="3067" t="n">
        <v>108</v>
      </c>
      <c r="AD102" s="2928" t="n"/>
      <c r="AE102" s="3157" t="n">
        <v>72</v>
      </c>
      <c r="AF102" s="2946" t="n"/>
      <c r="AG102" s="3076">
        <f>AC102-W102</f>
        <v/>
      </c>
      <c r="AH102" s="72" t="n"/>
      <c r="AI102" s="2436">
        <f>AS102+AU102+AX102+BA102+BD102+BG102+BJ102+BM102+BP102</f>
        <v/>
      </c>
      <c r="AJ102" s="2302" t="n"/>
      <c r="AK102" s="3158" t="n">
        <v>6</v>
      </c>
      <c r="AL102" s="2948" t="n"/>
      <c r="AM102" s="3128" t="n"/>
      <c r="AN102" s="2948" t="n"/>
      <c r="AO102" s="3128" t="n">
        <v>4</v>
      </c>
      <c r="AP102" s="2948" t="n"/>
      <c r="AQ102" s="3159" t="n"/>
      <c r="AR102" s="2946" t="n"/>
      <c r="AS102" s="3160" t="n"/>
      <c r="AT102" s="3129" t="n"/>
      <c r="AU102" s="3128" t="n"/>
      <c r="AV102" s="3160" t="n"/>
      <c r="AW102" s="3129" t="n"/>
      <c r="AX102" s="3128" t="n"/>
      <c r="AY102" s="3161" t="n"/>
      <c r="AZ102" s="3130" t="n"/>
      <c r="BA102" s="3128" t="n"/>
      <c r="BB102" s="3160" t="n"/>
      <c r="BC102" s="3129" t="n"/>
      <c r="BD102" s="3128" t="n"/>
      <c r="BE102" s="3161" t="n"/>
      <c r="BF102" s="3130" t="n"/>
      <c r="BG102" s="3128" t="n"/>
      <c r="BH102" s="3160" t="n"/>
      <c r="BI102" s="3129" t="n"/>
      <c r="BJ102" s="3128" t="n">
        <v>2</v>
      </c>
      <c r="BK102" s="3161" t="n"/>
      <c r="BL102" s="3130" t="n">
        <v>72</v>
      </c>
      <c r="BM102" s="3128" t="n">
        <v>8</v>
      </c>
      <c r="BN102" s="3160" t="n">
        <v>2</v>
      </c>
      <c r="BO102" s="3129" t="n"/>
      <c r="BP102" s="3128" t="n"/>
      <c r="BQ102" s="3159" t="n"/>
      <c r="BR102" s="3066">
        <f>X102+AV102+AY102+BB102+BE102+BH102+BK102+BN102+BQ102</f>
        <v/>
      </c>
      <c r="BS102" s="2946" t="n"/>
      <c r="BT102" s="3162" t="n"/>
      <c r="BU102" s="2946" t="n"/>
      <c r="BV102" s="837">
        <f>(AE102-U102)*0.22</f>
        <v/>
      </c>
      <c r="BW102" s="2" t="n"/>
      <c r="BX102" s="2" t="n"/>
      <c r="BY102" s="2" t="n"/>
      <c r="BZ102" s="2" t="n"/>
    </row>
    <row r="103">
      <c r="A103" s="3156" t="inlineStr">
        <is>
          <t>2.8.2</t>
        </is>
      </c>
      <c r="B103" s="2930" t="n"/>
      <c r="C103" s="3126" t="inlineStr">
        <is>
          <t>Организация производства и управление предприятием</t>
        </is>
      </c>
      <c r="D103" s="2665" t="n"/>
      <c r="E103" s="2665" t="n"/>
      <c r="F103" s="2665" t="n"/>
      <c r="G103" s="2665" t="n"/>
      <c r="H103" s="2665" t="n"/>
      <c r="I103" s="2665" t="n"/>
      <c r="J103" s="2665" t="n"/>
      <c r="K103" s="2665" t="n"/>
      <c r="L103" s="2665" t="n"/>
      <c r="M103" s="2665" t="n"/>
      <c r="N103" s="2665" t="n"/>
      <c r="O103" s="2665" t="n"/>
      <c r="P103" s="2665" t="n"/>
      <c r="Q103" s="3034" t="n"/>
      <c r="R103" s="2459" t="n"/>
      <c r="S103" s="2459" t="n"/>
      <c r="T103" s="2459" t="n"/>
      <c r="U103" s="3163" t="n"/>
      <c r="V103" s="2462" t="n"/>
      <c r="W103" s="2439" t="n"/>
      <c r="X103" s="2437" t="n"/>
      <c r="Y103" s="2436" t="n">
        <v>8</v>
      </c>
      <c r="Z103" s="2302" t="n"/>
      <c r="AA103" s="2437" t="n"/>
      <c r="AB103" s="2311" t="n"/>
      <c r="AC103" s="2436" t="n">
        <v>108</v>
      </c>
      <c r="AD103" s="2302" t="n"/>
      <c r="AE103" s="2437" t="n">
        <v>72</v>
      </c>
      <c r="AF103" s="2311" t="n"/>
      <c r="AG103" s="3066">
        <f>AC103-W103</f>
        <v/>
      </c>
      <c r="AH103" s="2946" t="n"/>
      <c r="AI103" s="2436">
        <f>AS103+AU103+AX103+BA103+BD103+BG103+BJ103+BM103+BP103</f>
        <v/>
      </c>
      <c r="AJ103" s="2302" t="n"/>
      <c r="AK103" s="2521" t="n">
        <v>8</v>
      </c>
      <c r="AL103" s="2316" t="n"/>
      <c r="AM103" s="2445" t="n"/>
      <c r="AN103" s="2316" t="n"/>
      <c r="AO103" s="2445" t="n">
        <v>8</v>
      </c>
      <c r="AP103" s="2316" t="n"/>
      <c r="AQ103" s="2522" t="n"/>
      <c r="AR103" s="2311" t="n"/>
      <c r="AS103" s="2439" t="n"/>
      <c r="AT103" s="2444" t="n"/>
      <c r="AU103" s="2445" t="n"/>
      <c r="AV103" s="2439" t="n"/>
      <c r="AW103" s="2444" t="n"/>
      <c r="AX103" s="2445" t="n"/>
      <c r="AY103" s="2446" t="n"/>
      <c r="AZ103" s="2447" t="n"/>
      <c r="BA103" s="2445" t="n"/>
      <c r="BB103" s="2439" t="n"/>
      <c r="BC103" s="2444" t="n"/>
      <c r="BD103" s="2445" t="n"/>
      <c r="BE103" s="2446" t="n"/>
      <c r="BF103" s="2447" t="n"/>
      <c r="BG103" s="2445" t="n"/>
      <c r="BH103" s="2439" t="n"/>
      <c r="BI103" s="2444" t="n"/>
      <c r="BJ103" s="2445" t="n"/>
      <c r="BK103" s="2446" t="n"/>
      <c r="BL103" s="2447" t="n"/>
      <c r="BM103" s="2445" t="n">
        <v>4</v>
      </c>
      <c r="BN103" s="2439" t="n"/>
      <c r="BO103" s="2444" t="n">
        <v>108</v>
      </c>
      <c r="BP103" s="2445" t="n">
        <v>12</v>
      </c>
      <c r="BQ103" s="2522" t="n">
        <v>3</v>
      </c>
      <c r="BR103" s="2438">
        <f>X103+AV103+AY103+BB103+BE103+BH103+BK103+BN103+BQ103</f>
        <v/>
      </c>
      <c r="BS103" s="2311" t="n"/>
      <c r="BT103" s="3062" t="n"/>
      <c r="BU103" s="2311" t="n"/>
      <c r="BV103" s="837">
        <f>(AE103-U103)*0.22</f>
        <v/>
      </c>
      <c r="BW103" s="2" t="n"/>
      <c r="BX103" s="2" t="n"/>
      <c r="BY103" s="2" t="n"/>
      <c r="BZ103" s="2" t="n"/>
    </row>
    <row r="104">
      <c r="A104" s="3156" t="inlineStr">
        <is>
          <t>2.8.3</t>
        </is>
      </c>
      <c r="B104" s="2930" t="n"/>
      <c r="C104" s="3126" t="inlineStr">
        <is>
          <t>Курсовая работа по учебной дисциплине "Организация производства и управление предприятием"</t>
        </is>
      </c>
      <c r="D104" s="2665" t="n"/>
      <c r="E104" s="2665" t="n"/>
      <c r="F104" s="2665" t="n"/>
      <c r="G104" s="2665" t="n"/>
      <c r="H104" s="2665" t="n"/>
      <c r="I104" s="2665" t="n"/>
      <c r="J104" s="2665" t="n"/>
      <c r="K104" s="2665" t="n"/>
      <c r="L104" s="2665" t="n"/>
      <c r="M104" s="2665" t="n"/>
      <c r="N104" s="2665" t="n"/>
      <c r="O104" s="2665" t="n"/>
      <c r="P104" s="2665" t="n"/>
      <c r="Q104" s="3034" t="n"/>
      <c r="R104" s="2459" t="n"/>
      <c r="S104" s="2459" t="n"/>
      <c r="T104" s="2459" t="n"/>
      <c r="U104" s="3163" t="n"/>
      <c r="V104" s="2462" t="n"/>
      <c r="W104" s="2439" t="n"/>
      <c r="X104" s="2435" t="n"/>
      <c r="Y104" s="2443" t="n"/>
      <c r="Z104" s="2329" t="n"/>
      <c r="AA104" s="2463" t="n"/>
      <c r="AB104" s="2305" t="n"/>
      <c r="AC104" s="2443" t="n">
        <v>30</v>
      </c>
      <c r="AD104" s="2329" t="n"/>
      <c r="AE104" s="2463" t="n"/>
      <c r="AF104" s="2305" t="n"/>
      <c r="AG104" s="3066">
        <f>AC104-W104</f>
        <v/>
      </c>
      <c r="AH104" s="2946" t="n"/>
      <c r="AI104" s="2436" t="n"/>
      <c r="AJ104" s="2302" t="n"/>
      <c r="AK104" s="2440" t="n"/>
      <c r="AL104" s="2335" t="n"/>
      <c r="AM104" s="2441" t="n"/>
      <c r="AN104" s="2335" t="n"/>
      <c r="AO104" s="2441" t="n"/>
      <c r="AP104" s="2335" t="n"/>
      <c r="AQ104" s="2442" t="n"/>
      <c r="AR104" s="2305" t="n"/>
      <c r="AS104" s="3164" t="n"/>
      <c r="AT104" s="3127" t="n"/>
      <c r="AU104" s="2441" t="n"/>
      <c r="AV104" s="3164" t="n"/>
      <c r="AW104" s="3127" t="n"/>
      <c r="AX104" s="2441" t="n"/>
      <c r="AY104" s="2435" t="n"/>
      <c r="AZ104" s="3165" t="n"/>
      <c r="BA104" s="2441" t="n"/>
      <c r="BB104" s="3164" t="n"/>
      <c r="BC104" s="3127" t="n"/>
      <c r="BD104" s="2441" t="n"/>
      <c r="BE104" s="2435" t="n"/>
      <c r="BF104" s="3165" t="n"/>
      <c r="BG104" s="2441" t="n"/>
      <c r="BH104" s="3164" t="n"/>
      <c r="BI104" s="3127" t="n"/>
      <c r="BJ104" s="2441" t="n"/>
      <c r="BK104" s="2435" t="n"/>
      <c r="BL104" s="3165" t="n"/>
      <c r="BM104" s="2441" t="n"/>
      <c r="BN104" s="3164" t="n"/>
      <c r="BO104" s="3127" t="n">
        <v>30</v>
      </c>
      <c r="BP104" s="2441" t="n"/>
      <c r="BQ104" s="2442" t="n">
        <v>1</v>
      </c>
      <c r="BR104" s="3043">
        <f>X104+AV104+AY104+BB104+BE104+BH104+BK104+BN104+BQ104</f>
        <v/>
      </c>
      <c r="BS104" s="72" t="n"/>
      <c r="BT104" s="3166" t="n"/>
      <c r="BU104" s="2305" t="n"/>
      <c r="BV104" s="837">
        <f>(AE104-U104)*0.22</f>
        <v/>
      </c>
      <c r="BW104" s="2" t="n"/>
      <c r="BX104" s="2" t="n"/>
      <c r="BY104" s="2" t="n"/>
      <c r="BZ104" s="2" t="n"/>
    </row>
    <row r="105">
      <c r="A105" s="3037" t="inlineStr">
        <is>
          <t>2.9</t>
        </is>
      </c>
      <c r="B105" s="2928" t="n"/>
      <c r="C105" s="3125" t="inlineStr">
        <is>
          <t>Факультативные дисциплины</t>
        </is>
      </c>
      <c r="D105" s="2665" t="n"/>
      <c r="E105" s="2665" t="n"/>
      <c r="F105" s="2665" t="n"/>
      <c r="G105" s="2665" t="n"/>
      <c r="H105" s="2665" t="n"/>
      <c r="I105" s="2665" t="n"/>
      <c r="J105" s="2665" t="n"/>
      <c r="K105" s="2665" t="n"/>
      <c r="L105" s="2665" t="n"/>
      <c r="M105" s="2665" t="n"/>
      <c r="N105" s="2665" t="n"/>
      <c r="O105" s="2665" t="n"/>
      <c r="P105" s="2665" t="n"/>
      <c r="Q105" s="2917" t="n"/>
      <c r="R105" s="1725" t="n"/>
      <c r="S105" s="1725" t="n"/>
      <c r="T105" s="1725" t="n"/>
      <c r="U105" s="3167" t="n"/>
      <c r="V105" s="2469" t="n"/>
      <c r="W105" s="2559" t="n"/>
      <c r="X105" s="3011" t="n"/>
      <c r="Y105" s="3006" t="n"/>
      <c r="Z105" s="173" t="n"/>
      <c r="AA105" s="3005" t="n"/>
      <c r="AB105" s="72" t="n"/>
      <c r="AC105" s="3006" t="n"/>
      <c r="AD105" s="173" t="n"/>
      <c r="AE105" s="3005" t="n"/>
      <c r="AF105" s="72" t="n"/>
      <c r="AG105" s="2671" t="n"/>
      <c r="AH105" s="2311" t="n"/>
      <c r="AI105" s="3006" t="n"/>
      <c r="AJ105" s="173" t="n"/>
      <c r="AK105" s="3007" t="n"/>
      <c r="AL105" s="186" t="n"/>
      <c r="AM105" s="3008" t="n"/>
      <c r="AN105" s="186" t="n"/>
      <c r="AO105" s="3008" t="n"/>
      <c r="AP105" s="186" t="n"/>
      <c r="AQ105" s="3009" t="n"/>
      <c r="AR105" s="72" t="n"/>
      <c r="AS105" s="3003" t="n"/>
      <c r="AT105" s="3012" t="n"/>
      <c r="AU105" s="3008" t="n"/>
      <c r="AV105" s="3003" t="n"/>
      <c r="AW105" s="3012" t="n"/>
      <c r="AX105" s="3008" t="n"/>
      <c r="AY105" s="3011" t="n"/>
      <c r="AZ105" s="3013" t="n"/>
      <c r="BA105" s="3008" t="n"/>
      <c r="BB105" s="3003" t="n"/>
      <c r="BC105" s="3012" t="n"/>
      <c r="BD105" s="3008" t="n"/>
      <c r="BE105" s="3011" t="n"/>
      <c r="BF105" s="3013" t="n"/>
      <c r="BG105" s="3008" t="n"/>
      <c r="BH105" s="3003" t="n"/>
      <c r="BI105" s="3012" t="n"/>
      <c r="BJ105" s="3008" t="n"/>
      <c r="BK105" s="3011" t="n"/>
      <c r="BL105" s="3013" t="n"/>
      <c r="BM105" s="3008" t="n"/>
      <c r="BN105" s="3003" t="n"/>
      <c r="BO105" s="3012" t="n"/>
      <c r="BP105" s="3008" t="n"/>
      <c r="BQ105" s="3009" t="n"/>
      <c r="BR105" s="2671" t="n"/>
      <c r="BS105" s="2311" t="n"/>
      <c r="BT105" s="3077" t="n"/>
      <c r="BU105" s="72" t="n"/>
      <c r="BV105" s="837">
        <f>(AE105-U105)*0.22</f>
        <v/>
      </c>
      <c r="BW105" s="2" t="n"/>
      <c r="BX105" s="2" t="n"/>
      <c r="BY105" s="2" t="n"/>
      <c r="BZ105" s="2" t="n"/>
    </row>
    <row r="106">
      <c r="A106" s="2401" t="inlineStr">
        <is>
          <t>2.9.1</t>
        </is>
      </c>
      <c r="B106" s="2302" t="n"/>
      <c r="C106" s="3168" t="inlineStr">
        <is>
          <t>Коррупция и ее общественная опасность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665" t="n"/>
      <c r="Q106" s="2931" t="n"/>
      <c r="R106" s="2668" t="n"/>
      <c r="S106" s="2668" t="n"/>
      <c r="T106" s="2668" t="n"/>
      <c r="U106" s="2404" t="n"/>
      <c r="V106" s="2405" t="n"/>
      <c r="W106" s="2410" t="n"/>
      <c r="X106" s="2406" t="n"/>
      <c r="Y106" s="2410" t="n"/>
      <c r="Z106" s="2302" t="n"/>
      <c r="AA106" s="2408" t="n"/>
      <c r="AB106" s="2311" t="n"/>
      <c r="AC106" s="2407" t="inlineStr">
        <is>
          <t>/10</t>
        </is>
      </c>
      <c r="AD106" s="2302" t="n"/>
      <c r="AE106" s="2408" t="inlineStr">
        <is>
          <t>/10</t>
        </is>
      </c>
      <c r="AF106" s="2311" t="n"/>
      <c r="AG106" s="2409" t="inlineStr">
        <is>
          <t>/10</t>
        </is>
      </c>
      <c r="AH106" s="2311" t="n"/>
      <c r="AI106" s="2407" t="inlineStr">
        <is>
          <t>/4</t>
        </is>
      </c>
      <c r="AJ106" s="2302" t="n"/>
      <c r="AK106" s="2411" t="inlineStr">
        <is>
          <t>/4</t>
        </is>
      </c>
      <c r="AL106" s="2316" t="n"/>
      <c r="AM106" s="2412" t="n"/>
      <c r="AN106" s="2316" t="n"/>
      <c r="AO106" s="2412" t="n"/>
      <c r="AP106" s="2316" t="n"/>
      <c r="AQ106" s="2413" t="n"/>
      <c r="AR106" s="2311" t="n"/>
      <c r="AS106" s="2417" t="n"/>
      <c r="AT106" s="2415" t="n"/>
      <c r="AU106" s="2416" t="n"/>
      <c r="AV106" s="2417" t="n"/>
      <c r="AW106" s="2415" t="inlineStr">
        <is>
          <t>/10</t>
        </is>
      </c>
      <c r="AX106" s="2416" t="inlineStr">
        <is>
          <t>/4</t>
        </is>
      </c>
      <c r="AY106" s="2418" t="n"/>
      <c r="AZ106" s="2419" t="n"/>
      <c r="BA106" s="2416" t="n"/>
      <c r="BB106" s="2417" t="n"/>
      <c r="BC106" s="2415" t="n"/>
      <c r="BD106" s="2416" t="n"/>
      <c r="BE106" s="2418" t="n"/>
      <c r="BF106" s="2420" t="n"/>
      <c r="BG106" s="2412" t="n"/>
      <c r="BH106" s="2410" t="n"/>
      <c r="BI106" s="2421" t="n"/>
      <c r="BJ106" s="2412" t="n"/>
      <c r="BK106" s="2406" t="n"/>
      <c r="BL106" s="2420" t="n"/>
      <c r="BM106" s="2412" t="n"/>
      <c r="BN106" s="2410" t="n"/>
      <c r="BO106" s="2421" t="n"/>
      <c r="BP106" s="2412" t="n"/>
      <c r="BQ106" s="2413" t="n"/>
      <c r="BR106" s="2406" t="n"/>
      <c r="BS106" s="2311" t="n"/>
      <c r="BT106" s="3074" t="inlineStr">
        <is>
          <t>ФиП</t>
        </is>
      </c>
      <c r="BU106" s="2311" t="n"/>
      <c r="BV106" s="759">
        <f>(AE106-U106)*0.22</f>
        <v/>
      </c>
      <c r="BW106" s="2" t="n"/>
      <c r="BX106" s="2" t="n"/>
      <c r="BY106" s="2" t="n"/>
      <c r="BZ106" s="2" t="n"/>
    </row>
    <row r="107">
      <c r="A107" s="3169" t="inlineStr">
        <is>
          <t>2.9.2</t>
        </is>
      </c>
      <c r="B107" s="2930" t="n"/>
      <c r="C107" s="3168" t="inlineStr">
        <is>
          <t>Великая Отечественная война советского народа (в контексте Второй мировой войны)</t>
        </is>
      </c>
      <c r="D107" s="2665" t="n"/>
      <c r="E107" s="2665" t="n"/>
      <c r="F107" s="2665" t="n"/>
      <c r="G107" s="2665" t="n"/>
      <c r="H107" s="2665" t="n"/>
      <c r="I107" s="2665" t="n"/>
      <c r="J107" s="2665" t="n"/>
      <c r="K107" s="2665" t="n"/>
      <c r="L107" s="2665" t="n"/>
      <c r="M107" s="2665" t="n"/>
      <c r="N107" s="2665" t="n"/>
      <c r="O107" s="2665" t="n"/>
      <c r="P107" s="2665" t="n"/>
      <c r="Q107" s="2931" t="n"/>
      <c r="R107" s="10" t="n"/>
      <c r="S107" s="10" t="n"/>
      <c r="T107" s="10" t="n"/>
      <c r="U107" s="3170" t="n"/>
      <c r="V107" s="2405" t="n"/>
      <c r="W107" s="2410" t="n"/>
      <c r="X107" s="3025" t="n"/>
      <c r="Y107" s="435" t="n"/>
      <c r="Z107" s="173" t="n"/>
      <c r="AA107" s="3015" t="n"/>
      <c r="AB107" s="72" t="n"/>
      <c r="AC107" s="435" t="inlineStr">
        <is>
          <t>/10</t>
        </is>
      </c>
      <c r="AD107" s="173" t="n"/>
      <c r="AE107" s="3015" t="inlineStr">
        <is>
          <t>/10</t>
        </is>
      </c>
      <c r="AF107" s="72" t="n"/>
      <c r="AG107" s="3053" t="inlineStr">
        <is>
          <t>/10</t>
        </is>
      </c>
      <c r="AH107" s="72" t="n"/>
      <c r="AI107" s="435" t="inlineStr">
        <is>
          <t>/4</t>
        </is>
      </c>
      <c r="AJ107" s="173" t="n"/>
      <c r="AK107" s="2572" t="inlineStr">
        <is>
          <t>/4</t>
        </is>
      </c>
      <c r="AL107" s="2335" t="n"/>
      <c r="AM107" s="2573" t="n"/>
      <c r="AN107" s="2335" t="n"/>
      <c r="AO107" s="2573" t="n"/>
      <c r="AP107" s="2335" t="n"/>
      <c r="AQ107" s="3025" t="n"/>
      <c r="AR107" s="72" t="n"/>
      <c r="AS107" s="2225" t="n"/>
      <c r="AT107" s="3171" t="inlineStr">
        <is>
          <t>/10</t>
        </is>
      </c>
      <c r="AU107" s="3058" t="inlineStr">
        <is>
          <t>/4</t>
        </is>
      </c>
      <c r="AV107" s="3020" t="n"/>
      <c r="AW107" s="3171" t="n"/>
      <c r="AX107" s="3021" t="n"/>
      <c r="AY107" s="3172" t="n"/>
      <c r="AZ107" s="3173" t="n"/>
      <c r="BA107" s="3058" t="n"/>
      <c r="BB107" s="3020" t="n"/>
      <c r="BC107" s="3171" t="n"/>
      <c r="BD107" s="3058" t="n"/>
      <c r="BE107" s="3023" t="n"/>
      <c r="BF107" s="2795" t="n"/>
      <c r="BG107" s="2573" t="n"/>
      <c r="BH107" s="350" t="n"/>
      <c r="BI107" s="2421" t="n"/>
      <c r="BJ107" s="2412" t="n"/>
      <c r="BK107" s="2406" t="n"/>
      <c r="BL107" s="2420" t="n"/>
      <c r="BM107" s="2412" t="n"/>
      <c r="BN107" s="2410" t="n"/>
      <c r="BO107" s="2421" t="n"/>
      <c r="BP107" s="2412" t="n"/>
      <c r="BQ107" s="2406" t="n"/>
      <c r="BR107" s="2409" t="n"/>
      <c r="BS107" s="2311" t="n"/>
      <c r="BT107" s="3061" t="inlineStr">
        <is>
          <t>ИБиП</t>
        </is>
      </c>
      <c r="BU107" s="72" t="n"/>
      <c r="BV107" s="759">
        <f>(AE107-U107)*0.22</f>
        <v/>
      </c>
      <c r="BW107" s="2" t="n"/>
      <c r="BX107" s="2" t="n"/>
      <c r="BY107" s="2" t="n"/>
      <c r="BZ107" s="2" t="n"/>
    </row>
    <row r="108">
      <c r="A108" s="3124" t="inlineStr">
        <is>
          <t>2.10</t>
        </is>
      </c>
      <c r="B108" s="2930" t="n"/>
      <c r="C108" s="3125" t="inlineStr">
        <is>
          <t>Дополнительные виды обучения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665" t="n"/>
      <c r="Q108" s="2917" t="n"/>
      <c r="R108" s="3002" t="n"/>
      <c r="S108" s="3002" t="n"/>
      <c r="T108" s="3002" t="n"/>
      <c r="U108" s="2957" t="n"/>
      <c r="V108" s="2469" t="n"/>
      <c r="W108" s="2559" t="n"/>
      <c r="X108" s="2560" t="n"/>
      <c r="Y108" s="2559" t="n"/>
      <c r="Z108" s="2302" t="n"/>
      <c r="AA108" s="2578" t="n"/>
      <c r="AB108" s="2311" t="n"/>
      <c r="AC108" s="2577" t="n"/>
      <c r="AD108" s="2302" t="n"/>
      <c r="AE108" s="2578" t="n"/>
      <c r="AF108" s="2311" t="n"/>
      <c r="AG108" s="2671" t="n"/>
      <c r="AH108" s="2311" t="n"/>
      <c r="AI108" s="2577" t="n"/>
      <c r="AJ108" s="2302" t="n"/>
      <c r="AK108" s="2579" t="n"/>
      <c r="AL108" s="2316" t="n"/>
      <c r="AM108" s="2558" t="n"/>
      <c r="AN108" s="2316" t="n"/>
      <c r="AO108" s="2558" t="n"/>
      <c r="AP108" s="2316" t="n"/>
      <c r="AQ108" s="2580" t="n"/>
      <c r="AR108" s="2311" t="n"/>
      <c r="AS108" s="2559" t="n"/>
      <c r="AT108" s="2557" t="n"/>
      <c r="AU108" s="2558" t="n"/>
      <c r="AV108" s="2559" t="n"/>
      <c r="AW108" s="2557" t="n"/>
      <c r="AX108" s="2558" t="n"/>
      <c r="AY108" s="2560" t="n"/>
      <c r="AZ108" s="2561" t="n"/>
      <c r="BA108" s="2558" t="n"/>
      <c r="BB108" s="2559" t="n"/>
      <c r="BC108" s="2557" t="n"/>
      <c r="BD108" s="2579" t="n"/>
      <c r="BE108" s="2560" t="n"/>
      <c r="BF108" s="2561" t="n"/>
      <c r="BG108" s="2558" t="n"/>
      <c r="BH108" s="2559" t="n"/>
      <c r="BI108" s="2557" t="n"/>
      <c r="BJ108" s="2558" t="n"/>
      <c r="BK108" s="2560" t="n"/>
      <c r="BL108" s="2561" t="n"/>
      <c r="BM108" s="2558" t="n"/>
      <c r="BN108" s="2559" t="n"/>
      <c r="BO108" s="2557" t="n"/>
      <c r="BP108" s="2558" t="n"/>
      <c r="BQ108" s="2580" t="n"/>
      <c r="BR108" s="2560" t="n"/>
      <c r="BS108" s="2311" t="n"/>
      <c r="BT108" s="3068" t="n"/>
      <c r="BU108" s="2311" t="n"/>
      <c r="BV108" s="837">
        <f>(AE108-U108)*0.22</f>
        <v/>
      </c>
      <c r="BW108" s="2" t="n"/>
      <c r="BX108" s="2" t="n"/>
      <c r="BY108" s="2" t="n"/>
      <c r="BZ108" s="2" t="n"/>
    </row>
    <row r="109">
      <c r="A109" s="2970" t="inlineStr">
        <is>
          <t>2.10.1</t>
        </is>
      </c>
      <c r="B109" s="2928" t="n"/>
      <c r="C109" s="3168" t="inlineStr">
        <is>
          <t>Белорусский язык (профессиональная лексика)</t>
        </is>
      </c>
      <c r="D109" s="2665" t="n"/>
      <c r="E109" s="2665" t="n"/>
      <c r="F109" s="2665" t="n"/>
      <c r="G109" s="2665" t="n"/>
      <c r="H109" s="2665" t="n"/>
      <c r="I109" s="2665" t="n"/>
      <c r="J109" s="2665" t="n"/>
      <c r="K109" s="2665" t="n"/>
      <c r="L109" s="2665" t="n"/>
      <c r="M109" s="2665" t="n"/>
      <c r="N109" s="2665" t="n"/>
      <c r="O109" s="2665" t="n"/>
      <c r="P109" s="2665" t="n"/>
      <c r="Q109" s="2931" t="n"/>
      <c r="R109" s="2668" t="n"/>
      <c r="S109" s="2668" t="n"/>
      <c r="T109" s="2668" t="n"/>
      <c r="U109" s="2972" t="n"/>
      <c r="V109" s="2405" t="n"/>
      <c r="W109" s="2410" t="n"/>
      <c r="X109" s="3025" t="n"/>
      <c r="Y109" s="350" t="n"/>
      <c r="Z109" s="173" t="n"/>
      <c r="AA109" s="3015" t="inlineStr">
        <is>
          <t>/1</t>
        </is>
      </c>
      <c r="AB109" s="72" t="n"/>
      <c r="AC109" s="435" t="inlineStr">
        <is>
          <t>/72</t>
        </is>
      </c>
      <c r="AD109" s="173" t="n"/>
      <c r="AE109" s="3015" t="inlineStr">
        <is>
          <t>/36</t>
        </is>
      </c>
      <c r="AF109" s="72" t="n"/>
      <c r="AG109" s="3053" t="inlineStr">
        <is>
          <t>/72</t>
        </is>
      </c>
      <c r="AH109" s="72" t="n"/>
      <c r="AI109" s="435" t="inlineStr">
        <is>
          <t>/8</t>
        </is>
      </c>
      <c r="AJ109" s="173" t="n"/>
      <c r="AK109" s="2572" t="n"/>
      <c r="AL109" s="2335" t="n"/>
      <c r="AM109" s="2573" t="n"/>
      <c r="AN109" s="2335" t="n"/>
      <c r="AO109" s="2573" t="inlineStr">
        <is>
          <t>/8</t>
        </is>
      </c>
      <c r="AP109" s="2335" t="n"/>
      <c r="AQ109" s="3019" t="n"/>
      <c r="AR109" s="72" t="n"/>
      <c r="AS109" s="3020" t="inlineStr">
        <is>
          <t>/2</t>
        </is>
      </c>
      <c r="AT109" s="3063" t="inlineStr">
        <is>
          <t>/72</t>
        </is>
      </c>
      <c r="AU109" s="3022" t="inlineStr">
        <is>
          <t>/6</t>
        </is>
      </c>
      <c r="AV109" s="3020" t="n"/>
      <c r="AW109" s="3063" t="n"/>
      <c r="AX109" s="3022" t="n"/>
      <c r="AY109" s="3023" t="n"/>
      <c r="AZ109" s="3064" t="n"/>
      <c r="BA109" s="3022" t="n"/>
      <c r="BB109" s="3020" t="n"/>
      <c r="BC109" s="3171" t="n"/>
      <c r="BD109" s="3075" t="n"/>
      <c r="BE109" s="3023" t="n"/>
      <c r="BF109" s="3026" t="n"/>
      <c r="BG109" s="370" t="n"/>
      <c r="BH109" s="350" t="n"/>
      <c r="BI109" s="3024" t="n"/>
      <c r="BJ109" s="2573" t="n"/>
      <c r="BK109" s="3025" t="n"/>
      <c r="BL109" s="3026" t="n"/>
      <c r="BM109" s="370" t="n"/>
      <c r="BN109" s="350" t="n"/>
      <c r="BO109" s="3024" t="n"/>
      <c r="BP109" s="3054" t="n"/>
      <c r="BQ109" s="3019" t="n"/>
      <c r="BR109" s="3025" t="n"/>
      <c r="BS109" s="72" t="n"/>
      <c r="BT109" s="3061" t="inlineStr">
        <is>
          <t>БФ</t>
        </is>
      </c>
      <c r="BU109" s="72" t="n"/>
      <c r="BV109" s="759">
        <f>(AE109-U109)*0.22</f>
        <v/>
      </c>
      <c r="BW109" s="2" t="n"/>
      <c r="BX109" s="2" t="n"/>
      <c r="BY109" s="2" t="n"/>
      <c r="BZ109" s="2" t="n"/>
    </row>
    <row r="110">
      <c r="A110" s="2401" t="inlineStr">
        <is>
          <t>2.10.2</t>
        </is>
      </c>
      <c r="B110" s="2302" t="n"/>
      <c r="C110" s="3168" t="inlineStr">
        <is>
          <t xml:space="preserve">Теплотехника 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665" t="n"/>
      <c r="Q110" s="2931" t="n"/>
      <c r="R110" s="2668" t="n"/>
      <c r="S110" s="2668" t="n"/>
      <c r="T110" s="2668" t="n"/>
      <c r="U110" s="2410" t="n"/>
      <c r="V110" s="2405" t="n"/>
      <c r="W110" s="2405" t="n"/>
      <c r="X110" s="2408" t="n"/>
      <c r="Y110" s="2407" t="n"/>
      <c r="Z110" s="2302" t="n"/>
      <c r="AA110" s="2408" t="inlineStr">
        <is>
          <t>/5</t>
        </is>
      </c>
      <c r="AB110" s="2311" t="n"/>
      <c r="AC110" s="2407" t="inlineStr">
        <is>
          <t>/72</t>
        </is>
      </c>
      <c r="AD110" s="2302" t="n"/>
      <c r="AE110" s="2408" t="inlineStr">
        <is>
          <t>/36</t>
        </is>
      </c>
      <c r="AF110" s="2311" t="n"/>
      <c r="AG110" s="2409" t="inlineStr">
        <is>
          <t>/72</t>
        </is>
      </c>
      <c r="AH110" s="2311" t="n"/>
      <c r="AI110" s="2407" t="inlineStr">
        <is>
          <t>/8</t>
        </is>
      </c>
      <c r="AJ110" s="2302" t="n"/>
      <c r="AK110" s="2411" t="inlineStr">
        <is>
          <t>/6</t>
        </is>
      </c>
      <c r="AL110" s="2316" t="n"/>
      <c r="AM110" s="2412" t="n"/>
      <c r="AN110" s="2316" t="n"/>
      <c r="AO110" s="2412" t="inlineStr">
        <is>
          <t>/2</t>
        </is>
      </c>
      <c r="AP110" s="2316" t="n"/>
      <c r="AQ110" s="2413" t="n"/>
      <c r="AR110" s="2311" t="n"/>
      <c r="AS110" s="2417" t="n"/>
      <c r="AT110" s="2415" t="n"/>
      <c r="AU110" s="2416" t="n"/>
      <c r="AV110" s="2417" t="n"/>
      <c r="AW110" s="3055" t="n"/>
      <c r="AX110" s="3174" t="n"/>
      <c r="AY110" s="2418" t="n"/>
      <c r="AZ110" s="2419" t="n"/>
      <c r="BA110" s="2416" t="n"/>
      <c r="BB110" s="2417" t="n"/>
      <c r="BC110" s="2415" t="n"/>
      <c r="BD110" s="3073" t="inlineStr">
        <is>
          <t>/4</t>
        </is>
      </c>
      <c r="BE110" s="2418" t="n"/>
      <c r="BF110" s="2420" t="inlineStr">
        <is>
          <t>/72</t>
        </is>
      </c>
      <c r="BG110" s="2412" t="inlineStr">
        <is>
          <t>/4</t>
        </is>
      </c>
      <c r="BH110" s="2410" t="n"/>
      <c r="BI110" s="2421" t="n"/>
      <c r="BJ110" s="2412" t="n"/>
      <c r="BK110" s="2406" t="n"/>
      <c r="BL110" s="2420" t="n"/>
      <c r="BM110" s="2412" t="n"/>
      <c r="BN110" s="2410" t="n"/>
      <c r="BO110" s="2421" t="n"/>
      <c r="BP110" s="2412" t="n"/>
      <c r="BQ110" s="2413" t="n"/>
      <c r="BR110" s="2409" t="n"/>
      <c r="BS110" s="2311" t="n"/>
      <c r="BT110" s="2422" t="inlineStr">
        <is>
          <t>ЭГиТ</t>
        </is>
      </c>
      <c r="BU110" s="2311" t="n"/>
      <c r="BV110" s="759">
        <f>(AE110-U110)*0.22</f>
        <v/>
      </c>
      <c r="BW110" s="2" t="n"/>
      <c r="BX110" s="2" t="n"/>
      <c r="BY110" s="2" t="n"/>
      <c r="BZ110" s="2" t="n"/>
    </row>
    <row r="111">
      <c r="A111" s="3033" t="inlineStr">
        <is>
          <t>2.10.3</t>
        </is>
      </c>
      <c r="B111" s="2928" t="n"/>
      <c r="C111" s="3126" t="inlineStr">
        <is>
          <t>Основы управления интеллектуальной собственностью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665" t="n"/>
      <c r="Q111" s="3034" t="n"/>
      <c r="R111" s="2669" t="n"/>
      <c r="S111" s="2669" t="n"/>
      <c r="T111" s="2669" t="n"/>
      <c r="U111" s="3035" t="n"/>
      <c r="V111" s="2462" t="n"/>
      <c r="W111" s="2462" t="n"/>
      <c r="X111" s="2446" t="n"/>
      <c r="Y111" s="2439" t="n"/>
      <c r="Z111" s="2302" t="n"/>
      <c r="AA111" s="2437" t="inlineStr">
        <is>
          <t>/6</t>
        </is>
      </c>
      <c r="AB111" s="2311" t="n"/>
      <c r="AC111" s="2436" t="inlineStr">
        <is>
          <t>/60</t>
        </is>
      </c>
      <c r="AD111" s="2302" t="n"/>
      <c r="AE111" s="2437" t="inlineStr">
        <is>
          <t>/34</t>
        </is>
      </c>
      <c r="AF111" s="2311" t="n"/>
      <c r="AG111" s="2438" t="inlineStr">
        <is>
          <t>/60</t>
        </is>
      </c>
      <c r="AH111" s="2311" t="n"/>
      <c r="AI111" s="2436" t="inlineStr">
        <is>
          <t>/8</t>
        </is>
      </c>
      <c r="AJ111" s="2302" t="n"/>
      <c r="AK111" s="2521" t="inlineStr">
        <is>
          <t>/4</t>
        </is>
      </c>
      <c r="AL111" s="2316" t="n"/>
      <c r="AM111" s="2445" t="n"/>
      <c r="AN111" s="2316" t="n"/>
      <c r="AO111" s="2445" t="inlineStr">
        <is>
          <t>/4</t>
        </is>
      </c>
      <c r="AP111" s="2316" t="n"/>
      <c r="AQ111" s="2522" t="n"/>
      <c r="AR111" s="2311" t="n"/>
      <c r="AS111" s="2439" t="n"/>
      <c r="AT111" s="2444" t="n"/>
      <c r="AU111" s="2445" t="n"/>
      <c r="AV111" s="2439" t="n"/>
      <c r="AW111" s="2444" t="n"/>
      <c r="AX111" s="2445" t="n"/>
      <c r="AY111" s="2446" t="n"/>
      <c r="AZ111" s="2447" t="n"/>
      <c r="BA111" s="2445" t="n"/>
      <c r="BB111" s="2439" t="n"/>
      <c r="BC111" s="2444" t="n"/>
      <c r="BD111" s="2521" t="n"/>
      <c r="BE111" s="2446" t="n"/>
      <c r="BF111" s="2447" t="n"/>
      <c r="BG111" s="2445" t="inlineStr">
        <is>
          <t>/2</t>
        </is>
      </c>
      <c r="BH111" s="2439" t="n"/>
      <c r="BI111" s="2444" t="inlineStr">
        <is>
          <t>/60</t>
        </is>
      </c>
      <c r="BJ111" s="2445" t="inlineStr">
        <is>
          <t>/6</t>
        </is>
      </c>
      <c r="BK111" s="2446" t="n"/>
      <c r="BL111" s="2447" t="n"/>
      <c r="BM111" s="2445" t="n"/>
      <c r="BN111" s="2439" t="n"/>
      <c r="BO111" s="2444" t="n"/>
      <c r="BP111" s="2445" t="n"/>
      <c r="BQ111" s="2522" t="n"/>
      <c r="BR111" s="2446" t="n"/>
      <c r="BS111" s="2311" t="n"/>
      <c r="BT111" s="3062" t="n"/>
      <c r="BU111" s="2311" t="n"/>
      <c r="BV111" s="837">
        <f>(AE111-U111)*0.22</f>
        <v/>
      </c>
      <c r="BW111" s="2" t="n"/>
      <c r="BX111" s="2" t="n"/>
      <c r="BY111" s="2" t="n"/>
      <c r="BZ111" s="2" t="n"/>
    </row>
    <row r="112">
      <c r="A112" s="3033" t="inlineStr">
        <is>
          <t>2.10.4</t>
        </is>
      </c>
      <c r="B112" s="2928" t="n"/>
      <c r="C112" s="3126" t="inlineStr">
        <is>
          <t>Маркетинг с основами логистики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665" t="n"/>
      <c r="Q112" s="3034" t="n"/>
      <c r="R112" s="3047" t="n"/>
      <c r="S112" s="3047" t="n"/>
      <c r="T112" s="3047" t="n"/>
      <c r="U112" s="3160" t="n"/>
      <c r="V112" s="3065" t="n"/>
      <c r="W112" s="3065" t="n"/>
      <c r="X112" s="3161" t="n"/>
      <c r="Y112" s="3067" t="n"/>
      <c r="Z112" s="2928" t="n"/>
      <c r="AA112" s="3157" t="inlineStr">
        <is>
          <t>/8</t>
        </is>
      </c>
      <c r="AB112" s="2946" t="n"/>
      <c r="AC112" s="3067" t="inlineStr">
        <is>
          <t>/102</t>
        </is>
      </c>
      <c r="AD112" s="2928" t="n"/>
      <c r="AE112" s="3157" t="inlineStr">
        <is>
          <t>/36</t>
        </is>
      </c>
      <c r="AF112" s="2946" t="n"/>
      <c r="AG112" s="3066" t="inlineStr">
        <is>
          <t>/102</t>
        </is>
      </c>
      <c r="AH112" s="2946" t="n"/>
      <c r="AI112" s="3067" t="inlineStr">
        <is>
          <t>/8</t>
        </is>
      </c>
      <c r="AJ112" s="2928" t="n"/>
      <c r="AK112" s="3158" t="inlineStr">
        <is>
          <t>/4</t>
        </is>
      </c>
      <c r="AL112" s="2948" t="n"/>
      <c r="AM112" s="3128" t="n"/>
      <c r="AN112" s="2948" t="n"/>
      <c r="AO112" s="3128" t="inlineStr">
        <is>
          <t>/4</t>
        </is>
      </c>
      <c r="AP112" s="2948" t="n"/>
      <c r="AQ112" s="3159" t="n"/>
      <c r="AR112" s="2946" t="n"/>
      <c r="AS112" s="3160" t="n"/>
      <c r="AT112" s="3129" t="n"/>
      <c r="AU112" s="3128" t="n"/>
      <c r="AV112" s="3160" t="n"/>
      <c r="AW112" s="3129" t="n"/>
      <c r="AX112" s="3128" t="n"/>
      <c r="AY112" s="3161" t="n"/>
      <c r="AZ112" s="3130" t="n"/>
      <c r="BA112" s="3128" t="n"/>
      <c r="BB112" s="3160" t="n"/>
      <c r="BC112" s="3129" t="n"/>
      <c r="BD112" s="3128" t="n"/>
      <c r="BE112" s="3161" t="n"/>
      <c r="BF112" s="3130" t="n"/>
      <c r="BG112" s="3128" t="n"/>
      <c r="BH112" s="3160" t="n"/>
      <c r="BI112" s="3129" t="n"/>
      <c r="BJ112" s="3128" t="n"/>
      <c r="BK112" s="3161" t="n"/>
      <c r="BL112" s="3045" t="n"/>
      <c r="BM112" s="3041" t="inlineStr">
        <is>
          <t>/2</t>
        </is>
      </c>
      <c r="BN112" s="3160" t="n"/>
      <c r="BO112" s="3129" t="inlineStr">
        <is>
          <t>/102</t>
        </is>
      </c>
      <c r="BP112" s="3128" t="inlineStr">
        <is>
          <t>/6</t>
        </is>
      </c>
      <c r="BQ112" s="3159" t="n"/>
      <c r="BR112" s="3161" t="n"/>
      <c r="BS112" s="2946" t="n"/>
      <c r="BT112" s="3162" t="n"/>
      <c r="BU112" s="2946" t="n"/>
      <c r="BV112" s="837">
        <f>(AE112-U112)*0.22</f>
        <v/>
      </c>
      <c r="BW112" s="2" t="n"/>
      <c r="BX112" s="2" t="n"/>
      <c r="BY112" s="2" t="n"/>
      <c r="BZ112" s="2" t="n"/>
    </row>
    <row r="113">
      <c r="A113" s="2672" t="inlineStr">
        <is>
          <t>2.10.5</t>
        </is>
      </c>
      <c r="B113" s="2465" t="n"/>
      <c r="C113" s="3046" t="inlineStr">
        <is>
          <t>Обзорные лекции по специальности</t>
        </is>
      </c>
      <c r="D113" s="2674" t="n"/>
      <c r="E113" s="2674" t="n"/>
      <c r="F113" s="2674" t="n"/>
      <c r="G113" s="2674" t="n"/>
      <c r="H113" s="2674" t="n"/>
      <c r="I113" s="2674" t="n"/>
      <c r="J113" s="2674" t="n"/>
      <c r="K113" s="2674" t="n"/>
      <c r="L113" s="2674" t="n"/>
      <c r="M113" s="2674" t="n"/>
      <c r="N113" s="2674" t="n"/>
      <c r="O113" s="2674" t="n"/>
      <c r="P113" s="2674" t="n"/>
      <c r="Q113" s="3175" t="n"/>
      <c r="R113" s="2675" t="n"/>
      <c r="S113" s="2675" t="n"/>
      <c r="T113" s="2675" t="n"/>
      <c r="U113" s="2479" t="n"/>
      <c r="V113" s="2468" t="n"/>
      <c r="W113" s="2468" t="n"/>
      <c r="X113" s="2470" t="n"/>
      <c r="Y113" s="2471" t="n"/>
      <c r="Z113" s="2465" t="n"/>
      <c r="AA113" s="2473" t="n"/>
      <c r="AB113" s="2472" t="n"/>
      <c r="AC113" s="2471" t="inlineStr">
        <is>
          <t>/16</t>
        </is>
      </c>
      <c r="AD113" s="2465" t="n"/>
      <c r="AE113" s="2473" t="inlineStr">
        <is>
          <t>/16</t>
        </is>
      </c>
      <c r="AF113" s="2472" t="n"/>
      <c r="AG113" s="2676" t="inlineStr">
        <is>
          <t>/16</t>
        </is>
      </c>
      <c r="AH113" s="2472" t="n"/>
      <c r="AI113" s="2471" t="inlineStr">
        <is>
          <t>/16</t>
        </is>
      </c>
      <c r="AJ113" s="2465" t="n"/>
      <c r="AK113" s="2474" t="inlineStr">
        <is>
          <t>/16</t>
        </is>
      </c>
      <c r="AL113" s="2475" t="n"/>
      <c r="AM113" s="2476" t="n"/>
      <c r="AN113" s="2475" t="n"/>
      <c r="AO113" s="2476" t="n"/>
      <c r="AP113" s="2475" t="n"/>
      <c r="AQ113" s="2477" t="n"/>
      <c r="AR113" s="2472" t="n"/>
      <c r="AS113" s="2479" t="n"/>
      <c r="AT113" s="2478" t="n"/>
      <c r="AU113" s="2476" t="n"/>
      <c r="AV113" s="2479" t="n"/>
      <c r="AW113" s="2478" t="n"/>
      <c r="AX113" s="2476" t="n"/>
      <c r="AY113" s="2470" t="n"/>
      <c r="AZ113" s="2480" t="n"/>
      <c r="BA113" s="2476" t="n"/>
      <c r="BB113" s="2479" t="n"/>
      <c r="BC113" s="2478" t="n"/>
      <c r="BD113" s="2476" t="n"/>
      <c r="BE113" s="2470" t="n"/>
      <c r="BF113" s="2480" t="n"/>
      <c r="BG113" s="2476" t="n"/>
      <c r="BH113" s="2479" t="n"/>
      <c r="BI113" s="2478" t="n"/>
      <c r="BJ113" s="2476" t="n"/>
      <c r="BK113" s="2470" t="n"/>
      <c r="BL113" s="2480" t="n"/>
      <c r="BM113" s="2476" t="n"/>
      <c r="BN113" s="2479" t="n"/>
      <c r="BO113" s="2478" t="inlineStr">
        <is>
          <t>/16</t>
        </is>
      </c>
      <c r="BP113" s="2476" t="inlineStr">
        <is>
          <t>/16</t>
        </is>
      </c>
      <c r="BQ113" s="2477" t="n"/>
      <c r="BR113" s="2470" t="n"/>
      <c r="BS113" s="2472" t="n"/>
      <c r="BT113" s="3176" t="n"/>
      <c r="BU113" s="2472" t="n"/>
      <c r="BV113" s="837">
        <f>(AE113-U113)*0.22</f>
        <v/>
      </c>
      <c r="BW113" s="2" t="n"/>
      <c r="BX113" s="2" t="n"/>
      <c r="BY113" s="2" t="n"/>
      <c r="BZ113" s="2" t="n"/>
    </row>
    <row r="114">
      <c r="A114" s="466" t="n"/>
      <c r="B114" s="466" t="n"/>
      <c r="C114" s="467" t="n"/>
      <c r="D114" s="467" t="n"/>
      <c r="E114" s="467" t="n"/>
      <c r="F114" s="467" t="n"/>
      <c r="G114" s="467" t="n"/>
      <c r="H114" s="467" t="n"/>
      <c r="I114" s="467" t="n"/>
      <c r="J114" s="467" t="n"/>
      <c r="K114" s="467" t="n"/>
      <c r="L114" s="467" t="n"/>
      <c r="M114" s="467" t="n"/>
      <c r="N114" s="467" t="n"/>
      <c r="O114" s="467" t="n"/>
      <c r="P114" s="467" t="n"/>
      <c r="Q114" s="467" t="n"/>
      <c r="R114" s="467" t="n"/>
      <c r="S114" s="467" t="n"/>
      <c r="T114" s="467" t="n"/>
      <c r="U114" s="468" t="n"/>
      <c r="V114" s="468" t="n"/>
      <c r="W114" s="468" t="n"/>
      <c r="X114" s="468" t="n"/>
      <c r="Y114" s="468" t="n"/>
      <c r="Z114" s="468" t="n"/>
      <c r="AA114" s="468" t="n"/>
      <c r="AB114" s="468" t="n"/>
      <c r="AC114" s="468" t="n"/>
      <c r="AD114" s="468" t="n"/>
      <c r="AE114" s="468" t="n"/>
      <c r="AF114" s="468" t="n"/>
      <c r="AG114" s="468" t="n"/>
      <c r="AH114" s="468" t="n"/>
      <c r="AI114" s="468" t="n"/>
      <c r="AJ114" s="468" t="n"/>
      <c r="AK114" s="468" t="n"/>
      <c r="AL114" s="468" t="n"/>
      <c r="AM114" s="468" t="n"/>
      <c r="AN114" s="468" t="n"/>
      <c r="AO114" s="468" t="n"/>
      <c r="AP114" s="468" t="n"/>
      <c r="AQ114" s="468" t="n"/>
      <c r="AR114" s="468" t="n"/>
      <c r="AS114" s="468" t="n"/>
      <c r="AT114" s="468" t="n"/>
      <c r="AU114" s="468" t="n"/>
      <c r="AV114" s="468" t="n"/>
      <c r="AW114" s="468" t="n"/>
      <c r="AX114" s="468" t="n"/>
      <c r="AY114" s="468" t="n"/>
      <c r="AZ114" s="468" t="n"/>
      <c r="BA114" s="468" t="n"/>
      <c r="BB114" s="468" t="n"/>
      <c r="BC114" s="468" t="n"/>
      <c r="BD114" s="468" t="n"/>
      <c r="BE114" s="468" t="n"/>
      <c r="BF114" s="468" t="n"/>
      <c r="BG114" s="468" t="n"/>
      <c r="BH114" s="468" t="n"/>
      <c r="BI114" s="468" t="n"/>
      <c r="BJ114" s="468" t="n"/>
      <c r="BK114" s="468" t="n"/>
      <c r="BL114" s="468" t="n"/>
      <c r="BM114" s="468" t="n"/>
      <c r="BN114" s="468" t="n"/>
      <c r="BO114" s="468" t="n"/>
      <c r="BP114" s="468" t="n"/>
      <c r="BQ114" s="468" t="n"/>
      <c r="BR114" s="468" t="n"/>
      <c r="BS114" s="468" t="n"/>
      <c r="BT114" s="2626" t="n"/>
      <c r="BU114" s="2626" t="n"/>
      <c r="BV114" s="759" t="n"/>
      <c r="BW114" s="2" t="n"/>
      <c r="BX114" s="2" t="n"/>
      <c r="BY114" s="2" t="n"/>
      <c r="BZ114" s="2" t="n"/>
    </row>
    <row r="115">
      <c r="A115" s="3177" t="inlineStr">
        <is>
          <t>Количество часов учебных занятий</t>
        </is>
      </c>
      <c r="B115" s="2283" t="n"/>
      <c r="C115" s="2283" t="n"/>
      <c r="D115" s="2283" t="n"/>
      <c r="E115" s="2283" t="n"/>
      <c r="F115" s="2283" t="n"/>
      <c r="G115" s="2283" t="n"/>
      <c r="H115" s="2283" t="n"/>
      <c r="I115" s="2283" t="n"/>
      <c r="J115" s="2283" t="n"/>
      <c r="K115" s="2283" t="n"/>
      <c r="L115" s="2283" t="n"/>
      <c r="M115" s="2283" t="n"/>
      <c r="N115" s="2283" t="n"/>
      <c r="O115" s="2283" t="n"/>
      <c r="P115" s="2284" t="n"/>
      <c r="Q115" s="3178" t="n"/>
      <c r="R115" s="3178" t="n"/>
      <c r="S115" s="3178" t="n"/>
      <c r="T115" s="3178" t="n"/>
      <c r="U115" s="3179">
        <f>U37+U63</f>
        <v/>
      </c>
      <c r="V115" s="3179" t="n"/>
      <c r="W115" s="3179">
        <f>W37+W63</f>
        <v/>
      </c>
      <c r="X115" s="3179">
        <f>X37+X63</f>
        <v/>
      </c>
      <c r="Y115" s="2686" t="n"/>
      <c r="Z115" s="2290" t="n"/>
      <c r="AA115" s="3180" t="n"/>
      <c r="AB115" s="2284" t="n"/>
      <c r="AC115" s="3181">
        <f>AC37+AC63</f>
        <v/>
      </c>
      <c r="AD115" s="2283" t="n"/>
      <c r="AE115" s="3180">
        <f>AE37+AE63</f>
        <v/>
      </c>
      <c r="AF115" s="2284" t="n"/>
      <c r="AG115" s="2686">
        <f>AG37+AG63</f>
        <v/>
      </c>
      <c r="AH115" s="2290" t="n"/>
      <c r="AI115" s="2686">
        <f>AI37+AI63</f>
        <v/>
      </c>
      <c r="AJ115" s="2290" t="n"/>
      <c r="AK115" s="3182">
        <f>AK37+AK63</f>
        <v/>
      </c>
      <c r="AL115" s="2283" t="n"/>
      <c r="AM115" s="3183">
        <f>AM37+AM63</f>
        <v/>
      </c>
      <c r="AN115" s="2283" t="n"/>
      <c r="AO115" s="3183">
        <f>AO37+AO63</f>
        <v/>
      </c>
      <c r="AP115" s="2283" t="n"/>
      <c r="AQ115" s="3183">
        <f>AQ37+AQ63</f>
        <v/>
      </c>
      <c r="AR115" s="2283" t="n"/>
      <c r="AS115" s="2686">
        <f>AS37+AS63</f>
        <v/>
      </c>
      <c r="AT115" s="3184">
        <f>AT37+AT63</f>
        <v/>
      </c>
      <c r="AU115" s="3182">
        <f>AU37+AU63</f>
        <v/>
      </c>
      <c r="AV115" s="3185">
        <f>AV37+AV63</f>
        <v/>
      </c>
      <c r="AW115" s="3182">
        <f>AW37+AW63</f>
        <v/>
      </c>
      <c r="AX115" s="3186">
        <f>AX37+AX63</f>
        <v/>
      </c>
      <c r="AY115" s="3187">
        <f>AY37+AY63</f>
        <v/>
      </c>
      <c r="AZ115" s="3188">
        <f>AZ37+AZ63</f>
        <v/>
      </c>
      <c r="BA115" s="3186">
        <f>BA37+BA63</f>
        <v/>
      </c>
      <c r="BB115" s="3179">
        <f>BB37+BB63</f>
        <v/>
      </c>
      <c r="BC115" s="3182">
        <f>BC37+BC63</f>
        <v/>
      </c>
      <c r="BD115" s="3183">
        <f>BD37+BD63</f>
        <v/>
      </c>
      <c r="BE115" s="3183">
        <f>BE37+BE63</f>
        <v/>
      </c>
      <c r="BF115" s="3189">
        <f>BF37+BF63</f>
        <v/>
      </c>
      <c r="BG115" s="3186">
        <f>BG37+BG63</f>
        <v/>
      </c>
      <c r="BH115" s="3179">
        <f>BH37+BH63</f>
        <v/>
      </c>
      <c r="BI115" s="3182">
        <f>BI37+BI63</f>
        <v/>
      </c>
      <c r="BJ115" s="3183">
        <f>BJ37+BJ63</f>
        <v/>
      </c>
      <c r="BK115" s="3183">
        <f>BK37+BK63</f>
        <v/>
      </c>
      <c r="BL115" s="3189">
        <f>BL37+BL63</f>
        <v/>
      </c>
      <c r="BM115" s="3183">
        <f>BM37+BM63</f>
        <v/>
      </c>
      <c r="BN115" s="3185">
        <f>BN37+BN63</f>
        <v/>
      </c>
      <c r="BO115" s="3182">
        <f>BO37+BO63</f>
        <v/>
      </c>
      <c r="BP115" s="3183">
        <f>BP37+BP63</f>
        <v/>
      </c>
      <c r="BQ115" s="3183">
        <f>BQ37+BQ63</f>
        <v/>
      </c>
      <c r="BR115" s="3190">
        <f>BR37+BR63</f>
        <v/>
      </c>
      <c r="BS115" s="2284" t="n"/>
      <c r="BT115" s="3191" t="n"/>
      <c r="BU115" s="2284" t="n"/>
      <c r="BV115" s="759">
        <f>(AE115-U115)*0.22</f>
        <v/>
      </c>
      <c r="BW115" s="2" t="n"/>
      <c r="BX115" s="2" t="n"/>
      <c r="BY115" s="2" t="n"/>
      <c r="BZ115" s="2" t="n"/>
    </row>
    <row r="116">
      <c r="A116" s="3192" t="inlineStr">
        <is>
          <t>Количество часов учебных занятий в неделю</t>
        </is>
      </c>
      <c r="B116" s="2665" t="n"/>
      <c r="C116" s="2665" t="n"/>
      <c r="D116" s="2665" t="n"/>
      <c r="E116" s="2665" t="n"/>
      <c r="F116" s="2665" t="n"/>
      <c r="G116" s="2665" t="n"/>
      <c r="H116" s="2665" t="n"/>
      <c r="I116" s="2665" t="n"/>
      <c r="J116" s="2665" t="n"/>
      <c r="K116" s="2665" t="n"/>
      <c r="L116" s="2665" t="n"/>
      <c r="M116" s="2665" t="n"/>
      <c r="N116" s="2665" t="n"/>
      <c r="O116" s="2665" t="n"/>
      <c r="P116" s="2311" t="n"/>
      <c r="Q116" s="3193" t="n"/>
      <c r="R116" s="3193" t="n"/>
      <c r="S116" s="3193" t="n"/>
      <c r="T116" s="3193" t="n"/>
      <c r="U116" s="3194" t="n"/>
      <c r="V116" s="3195" t="n"/>
      <c r="W116" s="3195" t="n"/>
      <c r="X116" s="3196" t="n"/>
      <c r="Y116" s="3194" t="n"/>
      <c r="Z116" s="173" t="n"/>
      <c r="AA116" s="3197" t="n"/>
      <c r="AB116" s="72" t="n"/>
      <c r="AC116" s="3198">
        <f>AG115+W115</f>
        <v/>
      </c>
      <c r="AD116" s="173" t="n"/>
      <c r="AE116" s="3199">
        <f>AG116+W115</f>
        <v/>
      </c>
      <c r="AF116" s="72" t="n"/>
      <c r="AG116" s="3200">
        <f>AT115+AW115+AZ115+BC115+BF115+BI115+BL115+BO115</f>
        <v/>
      </c>
      <c r="AH116" s="72" t="n"/>
      <c r="AI116" s="3198">
        <f>AK115+AM115+AO115+AQ115</f>
        <v/>
      </c>
      <c r="AJ116" s="173" t="n"/>
      <c r="AK116" s="3201">
        <f>AK115+AM115+AO115+AQ115</f>
        <v/>
      </c>
      <c r="AL116" s="186" t="n"/>
      <c r="AM116" s="383" t="n"/>
      <c r="AN116" s="186" t="n"/>
      <c r="AO116" s="383" t="n"/>
      <c r="AP116" s="186" t="n"/>
      <c r="AQ116" s="3202" t="n"/>
      <c r="AR116" s="72" t="n"/>
      <c r="AS116" s="499" t="n"/>
      <c r="AT116" s="3203" t="n"/>
      <c r="AU116" s="383">
        <f>AU115/AT35</f>
        <v/>
      </c>
      <c r="AV116" s="372" t="n"/>
      <c r="AW116" s="3204" t="n"/>
      <c r="AX116" s="383">
        <f>AX115/AW35</f>
        <v/>
      </c>
      <c r="AY116" s="3196" t="n"/>
      <c r="AZ116" s="3205" t="n"/>
      <c r="BA116" s="383">
        <f>BA115/AZ35</f>
        <v/>
      </c>
      <c r="BB116" s="372" t="n"/>
      <c r="BC116" s="3204" t="n"/>
      <c r="BD116" s="383">
        <f>BD115/BC35</f>
        <v/>
      </c>
      <c r="BE116" s="3196" t="n"/>
      <c r="BF116" s="3205" t="n"/>
      <c r="BG116" s="383">
        <f>BG115/BF35</f>
        <v/>
      </c>
      <c r="BH116" s="372" t="n"/>
      <c r="BI116" s="3204" t="n"/>
      <c r="BJ116" s="3206">
        <f>BJ115/BI35</f>
        <v/>
      </c>
      <c r="BK116" s="3196" t="n"/>
      <c r="BL116" s="3205" t="n"/>
      <c r="BM116" s="383">
        <f>BM115/BL35</f>
        <v/>
      </c>
      <c r="BN116" s="372" t="n"/>
      <c r="BO116" s="3204" t="n"/>
      <c r="BP116" s="383">
        <f>BP115/BO35</f>
        <v/>
      </c>
      <c r="BQ116" s="3202" t="n"/>
      <c r="BR116" s="3207">
        <f>BR115+AA125+AA127+AX125+AX127+BF125</f>
        <v/>
      </c>
      <c r="BS116" s="72" t="n"/>
      <c r="BT116" s="3208" t="n"/>
      <c r="BU116" s="72" t="n"/>
      <c r="BV116" s="759">
        <f>(AE116-U116)*0.22</f>
        <v/>
      </c>
      <c r="BW116" s="2" t="n"/>
      <c r="BX116" s="2" t="n"/>
      <c r="BY116" s="2" t="n"/>
      <c r="BZ116" s="2" t="n"/>
    </row>
    <row r="117">
      <c r="A117" s="2707" t="inlineStr">
        <is>
          <t>Количество курсовых проектов</t>
        </is>
      </c>
      <c r="B117" s="2665" t="n"/>
      <c r="C117" s="2665" t="n"/>
      <c r="D117" s="2665" t="n"/>
      <c r="E117" s="2665" t="n"/>
      <c r="F117" s="2665" t="n"/>
      <c r="G117" s="2665" t="n"/>
      <c r="H117" s="2665" t="n"/>
      <c r="I117" s="2665" t="n"/>
      <c r="J117" s="2665" t="n"/>
      <c r="K117" s="2665" t="n"/>
      <c r="L117" s="2665" t="n"/>
      <c r="M117" s="2665" t="n"/>
      <c r="N117" s="2665" t="n"/>
      <c r="O117" s="2665" t="n"/>
      <c r="P117" s="2311" t="n"/>
      <c r="Q117" s="2708" t="n"/>
      <c r="R117" s="2708" t="n"/>
      <c r="S117" s="2708" t="n"/>
      <c r="T117" s="2708" t="n"/>
      <c r="U117" s="2721" t="n"/>
      <c r="V117" s="2710" t="n"/>
      <c r="W117" s="2710" t="n"/>
      <c r="X117" s="2730" t="n"/>
      <c r="Y117" s="2723" t="n"/>
      <c r="Z117" s="2302" t="n"/>
      <c r="AA117" s="2730" t="n"/>
      <c r="AB117" s="2311" t="n"/>
      <c r="AC117" s="2721">
        <f>AT117+AW117+AZ117+BC117+BF117+BI117+BL117+BO117</f>
        <v/>
      </c>
      <c r="AD117" s="2302" t="n"/>
      <c r="AE117" s="3209" t="n">
        <v>4</v>
      </c>
      <c r="AF117" s="2311" t="n"/>
      <c r="AG117" s="2731" t="n"/>
      <c r="AH117" s="2311" t="n"/>
      <c r="AI117" s="2735">
        <f>AE115*0.22</f>
        <v/>
      </c>
      <c r="AJ117" s="2302" t="n"/>
      <c r="AK117" s="2732" t="n"/>
      <c r="AL117" s="2316" t="n"/>
      <c r="AM117" s="2719" t="n"/>
      <c r="AN117" s="2316" t="n"/>
      <c r="AO117" s="2719" t="n"/>
      <c r="AP117" s="2316" t="n"/>
      <c r="AQ117" s="2720" t="n"/>
      <c r="AR117" s="2311" t="n"/>
      <c r="AS117" s="3210" t="n"/>
      <c r="AT117" s="2710">
        <f>COUNTIF(AT38:AT104,40)+COUNTIF(AT38:AT104,60)-1</f>
        <v/>
      </c>
      <c r="AU117" s="2665" t="n"/>
      <c r="AV117" s="2302" t="n"/>
      <c r="AW117" s="2730">
        <f>COUNTIF(AW38:AW104,40)+COUNTIF(AW38:AW104,60)-1</f>
        <v/>
      </c>
      <c r="AX117" s="2665" t="n"/>
      <c r="AY117" s="2311" t="n"/>
      <c r="AZ117" s="2710">
        <f>COUNTIF(AZ38:AZ104,40)+COUNTIF(AZ38:AZ104,60)</f>
        <v/>
      </c>
      <c r="BA117" s="2665" t="n"/>
      <c r="BB117" s="2302" t="n"/>
      <c r="BC117" s="2730">
        <f>COUNTIF(BC38:BC104,40)+COUNTIF(BC38:BC104,60)</f>
        <v/>
      </c>
      <c r="BD117" s="2665" t="n"/>
      <c r="BE117" s="2311" t="n"/>
      <c r="BF117" s="2710">
        <f>COUNTIF(BF38:BF104,40)+COUNTIF(BF38:BF104,60)</f>
        <v/>
      </c>
      <c r="BG117" s="2665" t="n"/>
      <c r="BH117" s="2302" t="n"/>
      <c r="BI117" s="2730">
        <f>COUNTIF(BI38:BI104,40)+COUNTIF(BI38:BI104,60)</f>
        <v/>
      </c>
      <c r="BJ117" s="2665" t="n"/>
      <c r="BK117" s="2311" t="n"/>
      <c r="BL117" s="2710">
        <f>COUNTIF(BL38:BL104,40)+COUNTIF(BL38:BL104,60)</f>
        <v/>
      </c>
      <c r="BM117" s="2665" t="n"/>
      <c r="BN117" s="2302" t="n"/>
      <c r="BO117" s="2730">
        <f>COUNTIF(BO38:BO104,40)+COUNTIF(BO38:BO104,60)</f>
        <v/>
      </c>
      <c r="BP117" s="2665" t="n"/>
      <c r="BQ117" s="2311" t="n"/>
      <c r="BR117" s="2711" t="n"/>
      <c r="BS117" s="2311" t="n"/>
      <c r="BT117" s="3211" t="n"/>
      <c r="BU117" s="2311" t="n"/>
      <c r="BV117" s="759">
        <f>(AE117-U117)*0.22</f>
        <v/>
      </c>
      <c r="BW117" s="2" t="n"/>
      <c r="BX117" s="2" t="n"/>
      <c r="BY117" s="2" t="n"/>
      <c r="BZ117" s="2" t="n"/>
    </row>
    <row r="118">
      <c r="A118" s="2707" t="inlineStr">
        <is>
          <t>Количество курсовых работ</t>
        </is>
      </c>
      <c r="B118" s="2665" t="n"/>
      <c r="C118" s="2665" t="n"/>
      <c r="D118" s="2665" t="n"/>
      <c r="E118" s="2665" t="n"/>
      <c r="F118" s="2665" t="n"/>
      <c r="G118" s="2665" t="n"/>
      <c r="H118" s="2665" t="n"/>
      <c r="I118" s="2665" t="n"/>
      <c r="J118" s="2665" t="n"/>
      <c r="K118" s="2665" t="n"/>
      <c r="L118" s="2665" t="n"/>
      <c r="M118" s="2665" t="n"/>
      <c r="N118" s="2665" t="n"/>
      <c r="O118" s="2665" t="n"/>
      <c r="P118" s="2311" t="n"/>
      <c r="Q118" s="3212" t="n"/>
      <c r="R118" s="3212" t="n"/>
      <c r="S118" s="3212" t="n"/>
      <c r="T118" s="3212" t="n"/>
      <c r="U118" s="3213" t="n"/>
      <c r="V118" s="3214" t="n"/>
      <c r="W118" s="3214" t="n"/>
      <c r="X118" s="3215" t="n"/>
      <c r="Y118" s="3213" t="n"/>
      <c r="Z118" s="173" t="n"/>
      <c r="AA118" s="3216" t="n"/>
      <c r="AB118" s="72" t="n"/>
      <c r="AC118" s="2721">
        <f>AT118+AW118+AZ118+BC118+BF118+BI118+BL118+BO118</f>
        <v/>
      </c>
      <c r="AD118" s="2302" t="n"/>
      <c r="AE118" s="3199" t="n">
        <v>1</v>
      </c>
      <c r="AF118" s="72" t="n"/>
      <c r="AG118" s="3217" t="n"/>
      <c r="AH118" s="72" t="n"/>
      <c r="AI118" s="3198">
        <f>(AE115-U115)*0.22</f>
        <v/>
      </c>
      <c r="AJ118" s="173" t="n"/>
      <c r="AK118" s="2740" t="n"/>
      <c r="AL118" s="2335" t="n"/>
      <c r="AM118" s="2741" t="n"/>
      <c r="AN118" s="2335" t="n"/>
      <c r="AO118" s="2741" t="n"/>
      <c r="AP118" s="2335" t="n"/>
      <c r="AQ118" s="3215" t="n"/>
      <c r="AR118" s="72" t="n"/>
      <c r="AS118" s="3218" t="n"/>
      <c r="AT118" s="2710">
        <f>COUNTIF(AT38:AT104,30)</f>
        <v/>
      </c>
      <c r="AU118" s="2665" t="n"/>
      <c r="AV118" s="2302" t="n"/>
      <c r="AW118" s="2730">
        <f>COUNTIF(AW38:AW104,30)</f>
        <v/>
      </c>
      <c r="AX118" s="2665" t="n"/>
      <c r="AY118" s="2311" t="n"/>
      <c r="AZ118" s="2710">
        <f>COUNTIF(AZ38:AZ104,30)</f>
        <v/>
      </c>
      <c r="BA118" s="2665" t="n"/>
      <c r="BB118" s="2302" t="n"/>
      <c r="BC118" s="2730">
        <f>COUNTIF(BC38:BC104,30)</f>
        <v/>
      </c>
      <c r="BD118" s="2665" t="n"/>
      <c r="BE118" s="2311" t="n"/>
      <c r="BF118" s="2710">
        <f>COUNTIF(BF38:BF104,30)</f>
        <v/>
      </c>
      <c r="BG118" s="2665" t="n"/>
      <c r="BH118" s="2302" t="n"/>
      <c r="BI118" s="2730">
        <f>COUNTIF(BI38:BI104,30)</f>
        <v/>
      </c>
      <c r="BJ118" s="2665" t="n"/>
      <c r="BK118" s="2311" t="n"/>
      <c r="BL118" s="2710">
        <f>COUNTIF(BL38:BL104,30)</f>
        <v/>
      </c>
      <c r="BM118" s="2665" t="n"/>
      <c r="BN118" s="2302" t="n"/>
      <c r="BO118" s="2730">
        <f>COUNTIF(BO38:BO104,30)</f>
        <v/>
      </c>
      <c r="BP118" s="2665" t="n"/>
      <c r="BQ118" s="2311" t="n"/>
      <c r="BR118" s="2731" t="n"/>
      <c r="BS118" s="2311" t="n"/>
      <c r="BT118" s="3208" t="n"/>
      <c r="BU118" s="72" t="n"/>
      <c r="BV118" s="759">
        <f>(AE118-U118)*0.22</f>
        <v/>
      </c>
      <c r="BW118" s="2" t="n"/>
      <c r="BX118" s="2" t="n"/>
      <c r="BY118" s="2" t="n"/>
      <c r="BZ118" s="2" t="n"/>
    </row>
    <row r="119">
      <c r="A119" s="2707" t="inlineStr">
        <is>
          <t>Количество экзаменов</t>
        </is>
      </c>
      <c r="B119" s="2665" t="n"/>
      <c r="C119" s="2665" t="n"/>
      <c r="D119" s="2665" t="n"/>
      <c r="E119" s="2665" t="n"/>
      <c r="F119" s="2665" t="n"/>
      <c r="G119" s="2665" t="n"/>
      <c r="H119" s="2665" t="n"/>
      <c r="I119" s="2665" t="n"/>
      <c r="J119" s="2665" t="n"/>
      <c r="K119" s="2665" t="n"/>
      <c r="L119" s="2665" t="n"/>
      <c r="M119" s="2665" t="n"/>
      <c r="N119" s="2665" t="n"/>
      <c r="O119" s="2665" t="n"/>
      <c r="P119" s="2311" t="n"/>
      <c r="Q119" s="2708" t="n"/>
      <c r="R119" s="2708" t="n"/>
      <c r="S119" s="2708" t="n"/>
      <c r="T119" s="2708" t="n"/>
      <c r="U119" s="2723" t="n"/>
      <c r="V119" s="2710" t="n"/>
      <c r="W119" s="2710" t="n"/>
      <c r="X119" s="2730" t="n"/>
      <c r="Y119" s="2723" t="n"/>
      <c r="Z119" s="2302" t="n"/>
      <c r="AA119" s="2730" t="n"/>
      <c r="AB119" s="2311" t="n"/>
      <c r="AC119" s="2721">
        <f>AT119+AW119+AZ119+BC119+BF119+BI119+BL119+BO119</f>
        <v/>
      </c>
      <c r="AD119" s="2302" t="n"/>
      <c r="AE119" s="3209" t="n">
        <v>34</v>
      </c>
      <c r="AF119" s="2311" t="n"/>
      <c r="AG119" s="2731" t="n"/>
      <c r="AH119" s="2311" t="n"/>
      <c r="AI119" s="2735" t="n"/>
      <c r="AJ119" s="2302" t="n"/>
      <c r="AK119" s="2732" t="n"/>
      <c r="AL119" s="2316" t="n"/>
      <c r="AM119" s="2719" t="n"/>
      <c r="AN119" s="2316" t="n"/>
      <c r="AO119" s="2719" t="n"/>
      <c r="AP119" s="2316" t="n"/>
      <c r="AQ119" s="2720" t="n"/>
      <c r="AR119" s="2311" t="n"/>
      <c r="AS119" s="3210" t="n"/>
      <c r="AT119" s="2710">
        <f>COUNTIF(Y38:Z104,1)</f>
        <v/>
      </c>
      <c r="AU119" s="2665" t="n"/>
      <c r="AV119" s="2302" t="n"/>
      <c r="AW119" s="2730">
        <f>COUNTIF(Y38:Z104,2)</f>
        <v/>
      </c>
      <c r="AX119" s="2665" t="n"/>
      <c r="AY119" s="2311" t="n"/>
      <c r="AZ119" s="2723">
        <f>COUNTIF(Y38:Z104,3)</f>
        <v/>
      </c>
      <c r="BA119" s="2665" t="n"/>
      <c r="BB119" s="2302" t="n"/>
      <c r="BC119" s="2730">
        <f>COUNTIF(Y38:Z104,4)</f>
        <v/>
      </c>
      <c r="BD119" s="2665" t="n"/>
      <c r="BE119" s="2311" t="n"/>
      <c r="BF119" s="2710">
        <f>COUNTIF(Y38:Z104,5)</f>
        <v/>
      </c>
      <c r="BG119" s="2665" t="n"/>
      <c r="BH119" s="2302" t="n"/>
      <c r="BI119" s="2730">
        <f>COUNTIF(Y38:Z104,6)</f>
        <v/>
      </c>
      <c r="BJ119" s="2665" t="n"/>
      <c r="BK119" s="2311" t="n"/>
      <c r="BL119" s="2723">
        <f>COUNTIF(Y38:Z104,7)</f>
        <v/>
      </c>
      <c r="BM119" s="2665" t="n"/>
      <c r="BN119" s="2302" t="n"/>
      <c r="BO119" s="2730">
        <f>COUNTIF(Y38:Z104,8)</f>
        <v/>
      </c>
      <c r="BP119" s="2665" t="n"/>
      <c r="BQ119" s="2311" t="n"/>
      <c r="BR119" s="2711" t="n"/>
      <c r="BS119" s="2311" t="n"/>
      <c r="BT119" s="3211" t="n"/>
      <c r="BU119" s="2311" t="n"/>
      <c r="BV119" s="759">
        <f>(AE119-U119)*0.22</f>
        <v/>
      </c>
      <c r="BW119" s="2" t="n"/>
      <c r="BX119" s="2" t="n"/>
      <c r="BY119" s="2" t="n"/>
      <c r="BZ119" s="2" t="n"/>
    </row>
    <row r="120">
      <c r="A120" s="2746" t="inlineStr">
        <is>
          <t>Количество зачетов</t>
        </is>
      </c>
      <c r="B120" s="2674" t="n"/>
      <c r="C120" s="2674" t="n"/>
      <c r="D120" s="2674" t="n"/>
      <c r="E120" s="2674" t="n"/>
      <c r="F120" s="2674" t="n"/>
      <c r="G120" s="2674" t="n"/>
      <c r="H120" s="2674" t="n"/>
      <c r="I120" s="2674" t="n"/>
      <c r="J120" s="2674" t="n"/>
      <c r="K120" s="2674" t="n"/>
      <c r="L120" s="2674" t="n"/>
      <c r="M120" s="2674" t="n"/>
      <c r="N120" s="2674" t="n"/>
      <c r="O120" s="2674" t="n"/>
      <c r="P120" s="2472" t="n"/>
      <c r="Q120" s="2747" t="n"/>
      <c r="R120" s="2747" t="n"/>
      <c r="S120" s="2747" t="n"/>
      <c r="T120" s="2747" t="n"/>
      <c r="U120" s="3219" t="n"/>
      <c r="V120" s="2749" t="n"/>
      <c r="W120" s="2749" t="n"/>
      <c r="X120" s="2754" t="n"/>
      <c r="Y120" s="3219" t="n"/>
      <c r="Z120" s="2465" t="n"/>
      <c r="AA120" s="2754" t="n"/>
      <c r="AB120" s="2472" t="n"/>
      <c r="AC120" s="2753">
        <f>AT120+AW120+AZ120+BC120+BF120+BI120+BL120+BO120</f>
        <v/>
      </c>
      <c r="AD120" s="2465" t="n"/>
      <c r="AE120" s="3220" t="n">
        <v>17</v>
      </c>
      <c r="AF120" s="2472" t="n"/>
      <c r="AG120" s="2755" t="n"/>
      <c r="AH120" s="2472" t="n"/>
      <c r="AI120" s="2751">
        <f>AS115+AU115+AX115+BA115+BD115+BG115+BJ115+BM115+BP115</f>
        <v/>
      </c>
      <c r="AJ120" s="2465" t="n"/>
      <c r="AK120" s="2757" t="n"/>
      <c r="AL120" s="2475" t="n"/>
      <c r="AM120" s="2758" t="n"/>
      <c r="AN120" s="2475" t="n"/>
      <c r="AO120" s="2758" t="n"/>
      <c r="AP120" s="2475" t="n"/>
      <c r="AQ120" s="2759" t="n"/>
      <c r="AR120" s="2472" t="n"/>
      <c r="AS120" s="3221" t="n"/>
      <c r="AT120" s="2749">
        <f>COUNTIF(AA38:AB104,1)</f>
        <v/>
      </c>
      <c r="AU120" s="2674" t="n"/>
      <c r="AV120" s="2465" t="n"/>
      <c r="AW120" s="2754">
        <f>COUNTIF(AA38:AB104,2)</f>
        <v/>
      </c>
      <c r="AX120" s="2674" t="n"/>
      <c r="AY120" s="2472" t="n"/>
      <c r="AZ120" s="3222">
        <f>COUNTIF(AA38:AB104,3)</f>
        <v/>
      </c>
      <c r="BA120" s="2674" t="n"/>
      <c r="BB120" s="2674" t="n"/>
      <c r="BC120" s="2754">
        <f>COUNTIF(AA38:AB104,4)</f>
        <v/>
      </c>
      <c r="BD120" s="2674" t="n"/>
      <c r="BE120" s="2472" t="n"/>
      <c r="BF120" s="2749">
        <f>COUNTIF(AA38:AB104,5)</f>
        <v/>
      </c>
      <c r="BG120" s="2674" t="n"/>
      <c r="BH120" s="2465" t="n"/>
      <c r="BI120" s="2754">
        <f>COUNTIF(AA38:AB104,6)</f>
        <v/>
      </c>
      <c r="BJ120" s="2674" t="n"/>
      <c r="BK120" s="2472" t="n"/>
      <c r="BL120" s="3219">
        <f>COUNTIF(AA38:AB104,7)</f>
        <v/>
      </c>
      <c r="BM120" s="2674" t="n"/>
      <c r="BN120" s="2465" t="n"/>
      <c r="BO120" s="2754">
        <f>COUNTIF(AA38:AB104,8)</f>
        <v/>
      </c>
      <c r="BP120" s="2674" t="n"/>
      <c r="BQ120" s="2472" t="n"/>
      <c r="BR120" s="2750" t="n"/>
      <c r="BS120" s="2472" t="n"/>
      <c r="BT120" s="3223" t="n"/>
      <c r="BU120" s="2472" t="n"/>
      <c r="BV120" s="759">
        <f>(AE120-U120)*0.22</f>
        <v/>
      </c>
      <c r="BW120" s="2" t="n"/>
      <c r="BX120" s="2" t="n"/>
      <c r="BY120" s="2" t="n"/>
      <c r="BZ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759">
        <f>(AE121-U121)*0.22</f>
        <v/>
      </c>
      <c r="BW121" s="2" t="n"/>
      <c r="BX121" s="2" t="n"/>
      <c r="BY121" s="2" t="n"/>
      <c r="BZ121" s="2" t="n"/>
    </row>
    <row r="122">
      <c r="A122" s="2761" t="inlineStr">
        <is>
          <t>IV. Учебные практики</t>
        </is>
      </c>
      <c r="B122" s="1410" t="n"/>
      <c r="C122" s="1410" t="n"/>
      <c r="D122" s="1410" t="n"/>
      <c r="E122" s="1410" t="n"/>
      <c r="F122" s="1410" t="n"/>
      <c r="G122" s="1410" t="n"/>
      <c r="H122" s="1410" t="n"/>
      <c r="I122" s="1410" t="n"/>
      <c r="J122" s="1410" t="n"/>
      <c r="K122" s="1410" t="n"/>
      <c r="L122" s="1410" t="n"/>
      <c r="M122" s="1410" t="n"/>
      <c r="N122" s="1410" t="n"/>
      <c r="O122" s="1410" t="n"/>
      <c r="P122" s="1410" t="n"/>
      <c r="Q122" s="1410" t="n"/>
      <c r="R122" s="1410" t="n"/>
      <c r="S122" s="1410" t="n"/>
      <c r="T122" s="1410" t="n"/>
      <c r="U122" s="1410" t="n"/>
      <c r="V122" s="1410" t="n"/>
      <c r="W122" s="1410" t="n"/>
      <c r="X122" s="1410" t="n"/>
      <c r="Y122" s="1410" t="n"/>
      <c r="Z122" s="1410" t="n"/>
      <c r="AA122" s="1410" t="n"/>
      <c r="AB122" s="1414" t="n"/>
      <c r="AC122" s="2762" t="inlineStr">
        <is>
          <t>V. Производственные практики</t>
        </is>
      </c>
      <c r="AD122" s="1410" t="n"/>
      <c r="AE122" s="1410" t="n"/>
      <c r="AF122" s="1410" t="n"/>
      <c r="AG122" s="1410" t="n"/>
      <c r="AH122" s="1410" t="n"/>
      <c r="AI122" s="1410" t="n"/>
      <c r="AJ122" s="1410" t="n"/>
      <c r="AK122" s="1410" t="n"/>
      <c r="AL122" s="1410" t="n"/>
      <c r="AM122" s="1410" t="n"/>
      <c r="AN122" s="1410" t="n"/>
      <c r="AO122" s="1410" t="n"/>
      <c r="AP122" s="1410" t="n"/>
      <c r="AQ122" s="1410" t="n"/>
      <c r="AR122" s="1410" t="n"/>
      <c r="AS122" s="1410" t="n"/>
      <c r="AT122" s="1410" t="n"/>
      <c r="AU122" s="1410" t="n"/>
      <c r="AV122" s="1410" t="n"/>
      <c r="AW122" s="1410" t="n"/>
      <c r="AX122" s="1410" t="n"/>
      <c r="AY122" s="1414" t="n"/>
      <c r="AZ122" s="2761" t="inlineStr">
        <is>
          <t>VI. Дипломное проектирование</t>
        </is>
      </c>
      <c r="BA122" s="1410" t="n"/>
      <c r="BB122" s="1410" t="n"/>
      <c r="BC122" s="1410" t="n"/>
      <c r="BD122" s="1410" t="n"/>
      <c r="BE122" s="1410" t="n"/>
      <c r="BF122" s="1410" t="n"/>
      <c r="BG122" s="1410" t="n"/>
      <c r="BH122" s="1414" t="n"/>
      <c r="BI122" s="2761" t="inlineStr">
        <is>
          <t>VII. Итоговая аттестация</t>
        </is>
      </c>
      <c r="BJ122" s="1410" t="n"/>
      <c r="BK122" s="1410" t="n"/>
      <c r="BL122" s="1410" t="n"/>
      <c r="BM122" s="1410" t="n"/>
      <c r="BN122" s="1410" t="n"/>
      <c r="BO122" s="1410" t="n"/>
      <c r="BP122" s="1410" t="n"/>
      <c r="BQ122" s="1410" t="n"/>
      <c r="BR122" s="1410" t="n"/>
      <c r="BS122" s="1410" t="n"/>
      <c r="BT122" s="1410" t="n"/>
      <c r="BU122" s="1414" t="n"/>
      <c r="BV122" s="2" t="n"/>
      <c r="BW122" s="2" t="n"/>
      <c r="BX122" s="2" t="n"/>
      <c r="BY122" s="2" t="n"/>
      <c r="BZ122" s="2" t="n"/>
    </row>
    <row r="123">
      <c r="A123" s="90" t="inlineStr">
        <is>
          <t>Название практики
(уровень высшего образования / уровень среднего специального образования)</t>
        </is>
      </c>
      <c r="B123" s="60" t="n"/>
      <c r="C123" s="60" t="n"/>
      <c r="D123" s="60" t="n"/>
      <c r="E123" s="60" t="n"/>
      <c r="F123" s="60" t="n"/>
      <c r="G123" s="60" t="n"/>
      <c r="H123" s="60" t="n"/>
      <c r="I123" s="60" t="n"/>
      <c r="J123" s="61" t="n"/>
      <c r="K123" s="2763" t="inlineStr">
        <is>
          <t>Уровень среднего специального образования</t>
        </is>
      </c>
      <c r="L123" s="164" t="n"/>
      <c r="M123" s="164" t="n"/>
      <c r="N123" s="164" t="n"/>
      <c r="O123" s="164" t="n"/>
      <c r="P123" s="2764" t="n"/>
      <c r="Q123" s="3224" t="n"/>
      <c r="R123" s="3224" t="n"/>
      <c r="S123" s="3224" t="n"/>
      <c r="T123" s="3224" t="n"/>
      <c r="U123" s="2765" t="inlineStr">
        <is>
          <t>Уровень высшего образования</t>
        </is>
      </c>
      <c r="V123" s="60" t="n"/>
      <c r="W123" s="60" t="n"/>
      <c r="X123" s="60" t="n"/>
      <c r="Y123" s="60" t="n"/>
      <c r="Z123" s="61" t="n"/>
      <c r="AA123" s="3225" t="inlineStr">
        <is>
          <t>Всего зачетных единиц</t>
        </is>
      </c>
      <c r="AB123" s="61" t="n"/>
      <c r="AC123" s="90" t="inlineStr">
        <is>
          <t>Название практики
(уровень высшего образования / уровень среднего специального образования)</t>
        </is>
      </c>
      <c r="AD123" s="60" t="n"/>
      <c r="AE123" s="60" t="n"/>
      <c r="AF123" s="60" t="n"/>
      <c r="AG123" s="60" t="n"/>
      <c r="AH123" s="60" t="n"/>
      <c r="AI123" s="60" t="n"/>
      <c r="AJ123" s="60" t="n"/>
      <c r="AK123" s="61" t="n"/>
      <c r="AL123" s="2763" t="inlineStr">
        <is>
          <t>Уровень среднего специального образования</t>
        </is>
      </c>
      <c r="AM123" s="164" t="n"/>
      <c r="AN123" s="164" t="n"/>
      <c r="AO123" s="164" t="n"/>
      <c r="AP123" s="164" t="n"/>
      <c r="AQ123" s="2764" t="n"/>
      <c r="AR123" s="2767" t="inlineStr">
        <is>
          <t>Уровень высшего образования</t>
        </is>
      </c>
      <c r="AS123" s="164" t="n"/>
      <c r="AT123" s="164" t="n"/>
      <c r="AU123" s="164" t="n"/>
      <c r="AV123" s="164" t="n"/>
      <c r="AW123" s="2764" t="n"/>
      <c r="AX123" s="3225" t="inlineStr">
        <is>
          <t>Всего зачетных единиц</t>
        </is>
      </c>
      <c r="AY123" s="61" t="n"/>
      <c r="AZ123" s="90" t="inlineStr">
        <is>
          <t>Семестр</t>
        </is>
      </c>
      <c r="BA123" s="60" t="n"/>
      <c r="BB123" s="61" t="n"/>
      <c r="BC123" s="2768" t="inlineStr">
        <is>
          <t>Недель</t>
        </is>
      </c>
      <c r="BD123" s="60" t="n"/>
      <c r="BE123" s="61" t="n"/>
      <c r="BF123" s="2768" t="inlineStr">
        <is>
          <t>Зачетных единиц</t>
        </is>
      </c>
      <c r="BG123" s="60" t="n"/>
      <c r="BH123" s="61" t="n"/>
      <c r="BI123" s="3226" t="inlineStr">
        <is>
          <t>1. Государственный экзамен
2. Защита дипломного проекта (дипломной работы)</t>
        </is>
      </c>
      <c r="BJ123" s="60" t="n"/>
      <c r="BK123" s="60" t="n"/>
      <c r="BL123" s="60" t="n"/>
      <c r="BM123" s="60" t="n"/>
      <c r="BN123" s="60" t="n"/>
      <c r="BO123" s="60" t="n"/>
      <c r="BP123" s="60" t="n"/>
      <c r="BQ123" s="60" t="n"/>
      <c r="BR123" s="60" t="n"/>
      <c r="BS123" s="60" t="n"/>
      <c r="BT123" s="60" t="n"/>
      <c r="BU123" s="64" t="n"/>
      <c r="BV123" s="2" t="n"/>
      <c r="BW123" s="2" t="n"/>
      <c r="BX123" s="2" t="n"/>
      <c r="BY123" s="2" t="n"/>
      <c r="BZ123" s="2" t="n"/>
    </row>
    <row r="124">
      <c r="A124" s="203" t="n"/>
      <c r="B124" s="767" t="n"/>
      <c r="C124" s="767" t="n"/>
      <c r="D124" s="767" t="n"/>
      <c r="E124" s="767" t="n"/>
      <c r="F124" s="767" t="n"/>
      <c r="G124" s="767" t="n"/>
      <c r="H124" s="767" t="n"/>
      <c r="I124" s="767" t="n"/>
      <c r="J124" s="204" t="n"/>
      <c r="K124" s="2770" t="inlineStr">
        <is>
          <t>Недель</t>
        </is>
      </c>
      <c r="L124" s="78" t="n"/>
      <c r="M124" s="79" t="n"/>
      <c r="N124" s="2771" t="inlineStr">
        <is>
          <t>Зачетных единиц</t>
        </is>
      </c>
      <c r="O124" s="2772" t="n"/>
      <c r="P124" s="2773" t="n"/>
      <c r="Q124" s="2774" t="n"/>
      <c r="R124" s="2774" t="n"/>
      <c r="S124" s="2774" t="n"/>
      <c r="T124" s="2774" t="n"/>
      <c r="U124" s="2771" t="inlineStr">
        <is>
          <t>Недель</t>
        </is>
      </c>
      <c r="V124" s="2772" t="n"/>
      <c r="W124" s="2773" t="n"/>
      <c r="X124" s="2771" t="inlineStr">
        <is>
          <t>Зачетных единиц</t>
        </is>
      </c>
      <c r="Y124" s="2772" t="n"/>
      <c r="Z124" s="2773" t="n"/>
      <c r="AA124" s="205" t="n"/>
      <c r="AB124" s="204" t="n"/>
      <c r="AC124" s="203" t="n"/>
      <c r="AD124" s="767" t="n"/>
      <c r="AE124" s="767" t="n"/>
      <c r="AF124" s="767" t="n"/>
      <c r="AG124" s="767" t="n"/>
      <c r="AH124" s="767" t="n"/>
      <c r="AI124" s="767" t="n"/>
      <c r="AJ124" s="767" t="n"/>
      <c r="AK124" s="204" t="n"/>
      <c r="AL124" s="2775" t="inlineStr">
        <is>
          <t>Недель</t>
        </is>
      </c>
      <c r="AM124" s="78" t="n"/>
      <c r="AN124" s="79" t="n"/>
      <c r="AO124" s="2771" t="inlineStr">
        <is>
          <t>Зачетных единиц</t>
        </is>
      </c>
      <c r="AP124" s="2772" t="n"/>
      <c r="AQ124" s="2773" t="n"/>
      <c r="AR124" s="2777" t="inlineStr">
        <is>
          <t>Недель</t>
        </is>
      </c>
      <c r="AS124" s="2772" t="n"/>
      <c r="AT124" s="2773" t="n"/>
      <c r="AU124" s="2778" t="inlineStr">
        <is>
          <t>Зачетных единиц</t>
        </is>
      </c>
      <c r="AV124" s="2772" t="n"/>
      <c r="AW124" s="2773" t="n"/>
      <c r="AX124" s="205" t="n"/>
      <c r="AY124" s="204" t="n"/>
      <c r="AZ124" s="203" t="n"/>
      <c r="BA124" s="767" t="n"/>
      <c r="BB124" s="204" t="n"/>
      <c r="BC124" s="205" t="n"/>
      <c r="BD124" s="767" t="n"/>
      <c r="BE124" s="204" t="n"/>
      <c r="BF124" s="205" t="n"/>
      <c r="BG124" s="767" t="n"/>
      <c r="BH124" s="204" t="n"/>
      <c r="BI124" s="69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72" t="n"/>
      <c r="BV124" s="2" t="n"/>
      <c r="BW124" s="2" t="n"/>
      <c r="BX124" s="2" t="n"/>
      <c r="BY124" s="2" t="n"/>
      <c r="BZ124" s="2" t="n"/>
    </row>
    <row r="125">
      <c r="A125" s="3227" t="inlineStr">
        <is>
          <t>Ознакомительная / Ознакомительная / Слесарно-монтажная / По мониторингу окружающей среды / Слесарная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70" t="n"/>
      <c r="K125" s="3228" t="n">
        <v>2</v>
      </c>
      <c r="L125" s="2" t="n"/>
      <c r="M125" s="70" t="n"/>
      <c r="N125" s="3228" t="n">
        <v>3</v>
      </c>
      <c r="O125" s="2" t="n"/>
      <c r="P125" s="70" t="n"/>
      <c r="Q125" s="3229" t="n"/>
      <c r="R125" s="3229" t="n"/>
      <c r="S125" s="3229" t="n"/>
      <c r="T125" s="3229" t="n"/>
      <c r="U125" s="3228" t="n"/>
      <c r="V125" s="2" t="n"/>
      <c r="W125" s="70" t="n"/>
      <c r="X125" s="3228" t="n"/>
      <c r="Y125" s="2" t="n"/>
      <c r="Z125" s="70" t="n"/>
      <c r="AA125" s="3228">
        <f>N125+X125</f>
        <v/>
      </c>
      <c r="AB125" s="70" t="n"/>
      <c r="AC125" s="3230" t="inlineStr">
        <is>
          <t>Технологическая / Технологическая</t>
        </is>
      </c>
      <c r="AD125" s="60" t="n"/>
      <c r="AE125" s="60" t="n"/>
      <c r="AF125" s="60" t="n"/>
      <c r="AG125" s="60" t="n"/>
      <c r="AH125" s="60" t="n"/>
      <c r="AI125" s="60" t="n"/>
      <c r="AJ125" s="60" t="n"/>
      <c r="AK125" s="2198" t="n"/>
      <c r="AL125" s="3231" t="n">
        <v>4</v>
      </c>
      <c r="AM125" s="60" t="n"/>
      <c r="AN125" s="2198" t="n"/>
      <c r="AO125" s="3231" t="n">
        <v>6</v>
      </c>
      <c r="AP125" s="60" t="n"/>
      <c r="AQ125" s="2198" t="n"/>
      <c r="AR125" s="3231" t="n"/>
      <c r="AS125" s="60" t="n"/>
      <c r="AT125" s="2198" t="n"/>
      <c r="AU125" s="3231" t="n"/>
      <c r="AV125" s="60" t="n"/>
      <c r="AW125" s="2198" t="n"/>
      <c r="AX125" s="3232">
        <f>AO125+AU125</f>
        <v/>
      </c>
      <c r="AY125" s="64" t="n"/>
      <c r="AZ125" s="3233" t="n">
        <v>8</v>
      </c>
      <c r="BA125" s="2" t="n"/>
      <c r="BB125" s="70" t="n"/>
      <c r="BC125" s="3228" t="n">
        <v>11</v>
      </c>
      <c r="BD125" s="2" t="n"/>
      <c r="BE125" s="70" t="n"/>
      <c r="BF125" s="3228" t="n">
        <v>17</v>
      </c>
      <c r="BG125" s="2" t="n"/>
      <c r="BH125" s="70" t="n"/>
      <c r="BI125" s="69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72" t="n"/>
      <c r="BV125" s="2" t="n"/>
      <c r="BW125" s="2" t="n"/>
      <c r="BX125" s="2" t="n"/>
      <c r="BY125" s="2" t="n"/>
      <c r="BZ125" s="2" t="n"/>
    </row>
    <row r="126">
      <c r="A126" s="203" t="n"/>
      <c r="B126" s="767" t="n"/>
      <c r="C126" s="767" t="n"/>
      <c r="D126" s="767" t="n"/>
      <c r="E126" s="767" t="n"/>
      <c r="F126" s="767" t="n"/>
      <c r="G126" s="767" t="n"/>
      <c r="H126" s="767" t="n"/>
      <c r="I126" s="767" t="n"/>
      <c r="J126" s="204" t="n"/>
      <c r="K126" s="205" t="n"/>
      <c r="L126" s="767" t="n"/>
      <c r="M126" s="204" t="n"/>
      <c r="N126" s="205" t="n"/>
      <c r="O126" s="767" t="n"/>
      <c r="P126" s="204" t="n"/>
      <c r="Q126" s="3234" t="n"/>
      <c r="R126" s="3234" t="n"/>
      <c r="S126" s="3234" t="n"/>
      <c r="T126" s="3234" t="n"/>
      <c r="U126" s="205" t="n"/>
      <c r="V126" s="767" t="n"/>
      <c r="W126" s="204" t="n"/>
      <c r="X126" s="205" t="n"/>
      <c r="Y126" s="767" t="n"/>
      <c r="Z126" s="204" t="n"/>
      <c r="AA126" s="205" t="n"/>
      <c r="AB126" s="204" t="n"/>
      <c r="AC126" s="69" t="n"/>
      <c r="AD126" s="2" t="n"/>
      <c r="AE126" s="2" t="n"/>
      <c r="AF126" s="2" t="n"/>
      <c r="AG126" s="2" t="n"/>
      <c r="AH126" s="2" t="n"/>
      <c r="AI126" s="2" t="n"/>
      <c r="AJ126" s="2" t="n"/>
      <c r="AK126" s="173" t="n"/>
      <c r="AL126" s="171" t="n"/>
      <c r="AM126" s="2" t="n"/>
      <c r="AN126" s="173" t="n"/>
      <c r="AO126" s="171" t="n"/>
      <c r="AP126" s="2" t="n"/>
      <c r="AQ126" s="173" t="n"/>
      <c r="AR126" s="171" t="n"/>
      <c r="AS126" s="2" t="n"/>
      <c r="AT126" s="173" t="n"/>
      <c r="AU126" s="171" t="n"/>
      <c r="AV126" s="2" t="n"/>
      <c r="AW126" s="173" t="n"/>
      <c r="AX126" s="171" t="n"/>
      <c r="AY126" s="72" t="n"/>
      <c r="AZ126" s="2" t="n"/>
      <c r="BA126" s="2" t="n"/>
      <c r="BB126" s="70" t="n"/>
      <c r="BC126" s="171" t="n"/>
      <c r="BD126" s="2" t="n"/>
      <c r="BE126" s="70" t="n"/>
      <c r="BF126" s="171" t="n"/>
      <c r="BG126" s="2" t="n"/>
      <c r="BH126" s="70" t="n"/>
      <c r="BI126" s="69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72" t="n"/>
      <c r="BV126" s="2" t="n"/>
      <c r="BW126" s="2" t="n"/>
      <c r="BX126" s="2" t="n"/>
      <c r="BY126" s="2" t="n"/>
      <c r="BZ126" s="2" t="n"/>
    </row>
    <row r="127">
      <c r="A127" s="3227" t="inlineStr">
        <is>
          <t>Общеинженерная / Для получения квалификации рабочего (служащего) / Для получения квалификации рабочего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70" t="n"/>
      <c r="K127" s="3235" t="n">
        <v>4</v>
      </c>
      <c r="L127" s="662" t="n"/>
      <c r="M127" s="3236" t="n"/>
      <c r="N127" s="3235" t="n">
        <v>5</v>
      </c>
      <c r="O127" s="662" t="n"/>
      <c r="P127" s="3236" t="n"/>
      <c r="Q127" s="3229" t="n"/>
      <c r="R127" s="3229" t="n"/>
      <c r="S127" s="3229" t="n"/>
      <c r="T127" s="3229" t="n"/>
      <c r="U127" s="3228" t="n"/>
      <c r="V127" s="2" t="n"/>
      <c r="W127" s="70" t="n"/>
      <c r="X127" s="3235" t="n"/>
      <c r="Y127" s="662" t="n"/>
      <c r="Z127" s="3236" t="n"/>
      <c r="AA127" s="3235">
        <f>N127+X128</f>
        <v/>
      </c>
      <c r="AB127" s="3236" t="n"/>
      <c r="AC127" s="3237" t="inlineStr">
        <is>
          <t>Преддипломная</t>
        </is>
      </c>
      <c r="AD127" s="662" t="n"/>
      <c r="AE127" s="662" t="n"/>
      <c r="AF127" s="662" t="n"/>
      <c r="AG127" s="662" t="n"/>
      <c r="AH127" s="662" t="n"/>
      <c r="AI127" s="662" t="n"/>
      <c r="AJ127" s="662" t="n"/>
      <c r="AK127" s="2213" t="n"/>
      <c r="AL127" s="3238" t="n"/>
      <c r="AM127" s="662" t="n"/>
      <c r="AN127" s="2213" t="n"/>
      <c r="AO127" s="3238" t="n"/>
      <c r="AP127" s="662" t="n"/>
      <c r="AQ127" s="2213" t="n"/>
      <c r="AR127" s="3238" t="n">
        <v>6</v>
      </c>
      <c r="AS127" s="662" t="n"/>
      <c r="AT127" s="2213" t="n"/>
      <c r="AU127" s="3238" t="n">
        <v>9</v>
      </c>
      <c r="AV127" s="662" t="n"/>
      <c r="AW127" s="2213" t="n"/>
      <c r="AX127" s="3239">
        <f>AO128+AU127</f>
        <v/>
      </c>
      <c r="AY127" s="2224" t="n"/>
      <c r="AZ127" s="2" t="n"/>
      <c r="BA127" s="2" t="n"/>
      <c r="BB127" s="70" t="n"/>
      <c r="BC127" s="171" t="n"/>
      <c r="BD127" s="2" t="n"/>
      <c r="BE127" s="70" t="n"/>
      <c r="BF127" s="171" t="n"/>
      <c r="BG127" s="2" t="n"/>
      <c r="BH127" s="70" t="n"/>
      <c r="BI127" s="69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72" t="n"/>
      <c r="BV127" s="2" t="n"/>
      <c r="BW127" s="2" t="n"/>
      <c r="BX127" s="2" t="n"/>
      <c r="BY127" s="2" t="n"/>
      <c r="BZ127" s="2" t="n"/>
    </row>
    <row r="128">
      <c r="A128" s="203" t="n"/>
      <c r="B128" s="767" t="n"/>
      <c r="C128" s="767" t="n"/>
      <c r="D128" s="767" t="n"/>
      <c r="E128" s="767" t="n"/>
      <c r="F128" s="767" t="n"/>
      <c r="G128" s="767" t="n"/>
      <c r="H128" s="767" t="n"/>
      <c r="I128" s="767" t="n"/>
      <c r="J128" s="204" t="n"/>
      <c r="K128" s="205" t="n"/>
      <c r="L128" s="767" t="n"/>
      <c r="M128" s="204" t="n"/>
      <c r="N128" s="205" t="n"/>
      <c r="O128" s="767" t="n"/>
      <c r="P128" s="204" t="n"/>
      <c r="Q128" s="3240" t="n"/>
      <c r="R128" s="3240" t="n"/>
      <c r="S128" s="3240" t="n"/>
      <c r="T128" s="3240" t="n"/>
      <c r="U128" s="205" t="n"/>
      <c r="V128" s="767" t="n"/>
      <c r="W128" s="204" t="n"/>
      <c r="X128" s="205" t="n"/>
      <c r="Y128" s="767" t="n"/>
      <c r="Z128" s="204" t="n"/>
      <c r="AA128" s="205" t="n"/>
      <c r="AB128" s="204" t="n"/>
      <c r="AC128" s="77" t="n"/>
      <c r="AD128" s="78" t="n"/>
      <c r="AE128" s="78" t="n"/>
      <c r="AF128" s="78" t="n"/>
      <c r="AG128" s="78" t="n"/>
      <c r="AH128" s="78" t="n"/>
      <c r="AI128" s="78" t="n"/>
      <c r="AJ128" s="78" t="n"/>
      <c r="AK128" s="2239" t="n"/>
      <c r="AL128" s="2240" t="n"/>
      <c r="AM128" s="78" t="n"/>
      <c r="AN128" s="2239" t="n"/>
      <c r="AO128" s="2240" t="n"/>
      <c r="AP128" s="78" t="n"/>
      <c r="AQ128" s="2239" t="n"/>
      <c r="AR128" s="2240" t="n"/>
      <c r="AS128" s="78" t="n"/>
      <c r="AT128" s="2239" t="n"/>
      <c r="AU128" s="2240" t="n"/>
      <c r="AV128" s="78" t="n"/>
      <c r="AW128" s="2239" t="n"/>
      <c r="AX128" s="2240" t="n"/>
      <c r="AY128" s="81" t="n"/>
      <c r="AZ128" s="767" t="n"/>
      <c r="BA128" s="767" t="n"/>
      <c r="BB128" s="204" t="n"/>
      <c r="BC128" s="205" t="n"/>
      <c r="BD128" s="767" t="n"/>
      <c r="BE128" s="204" t="n"/>
      <c r="BF128" s="205" t="n"/>
      <c r="BG128" s="767" t="n"/>
      <c r="BH128" s="204" t="n"/>
      <c r="BI128" s="77" t="n"/>
      <c r="BJ128" s="78" t="n"/>
      <c r="BK128" s="78" t="n"/>
      <c r="BL128" s="78" t="n"/>
      <c r="BM128" s="78" t="n"/>
      <c r="BN128" s="78" t="n"/>
      <c r="BO128" s="78" t="n"/>
      <c r="BP128" s="78" t="n"/>
      <c r="BQ128" s="78" t="n"/>
      <c r="BR128" s="78" t="n"/>
      <c r="BS128" s="78" t="n"/>
      <c r="BT128" s="78" t="n"/>
      <c r="BU128" s="81" t="n"/>
      <c r="BV128" s="2" t="n"/>
      <c r="BW128" s="2" t="n"/>
      <c r="BX128" s="2" t="n"/>
      <c r="BY128" s="2" t="n"/>
      <c r="BZ128" s="2" t="n"/>
    </row>
    <row r="129">
      <c r="A129" s="3241" t="inlineStr">
        <is>
          <t>VIII. Матрица компетенций</t>
        </is>
      </c>
      <c r="B129" s="60" t="n"/>
      <c r="C129" s="60" t="n"/>
      <c r="D129" s="60" t="n"/>
      <c r="E129" s="60" t="n"/>
      <c r="F129" s="60" t="n"/>
      <c r="G129" s="60" t="n"/>
      <c r="H129" s="60" t="n"/>
      <c r="I129" s="60" t="n"/>
      <c r="J129" s="60" t="n"/>
      <c r="K129" s="60" t="n"/>
      <c r="L129" s="60" t="n"/>
      <c r="M129" s="60" t="n"/>
      <c r="N129" s="60" t="n"/>
      <c r="O129" s="60" t="n"/>
      <c r="P129" s="60" t="n"/>
      <c r="Q129" s="60" t="n"/>
      <c r="R129" s="60" t="n"/>
      <c r="S129" s="60" t="n"/>
      <c r="T129" s="60" t="n"/>
      <c r="U129" s="60" t="n"/>
      <c r="V129" s="60" t="n"/>
      <c r="W129" s="60" t="n"/>
      <c r="X129" s="60" t="n"/>
      <c r="Y129" s="60" t="n"/>
      <c r="Z129" s="60" t="n"/>
      <c r="AA129" s="60" t="n"/>
      <c r="AB129" s="60" t="n"/>
      <c r="AC129" s="60" t="n"/>
      <c r="AD129" s="60" t="n"/>
      <c r="AE129" s="60" t="n"/>
      <c r="AF129" s="60" t="n"/>
      <c r="AG129" s="60" t="n"/>
      <c r="AH129" s="60" t="n"/>
      <c r="AI129" s="60" t="n"/>
      <c r="AJ129" s="60" t="n"/>
      <c r="AK129" s="60" t="n"/>
      <c r="AL129" s="60" t="n"/>
      <c r="AM129" s="60" t="n"/>
      <c r="AN129" s="60" t="n"/>
      <c r="AO129" s="60" t="n"/>
      <c r="AP129" s="60" t="n"/>
      <c r="AQ129" s="60" t="n"/>
      <c r="AR129" s="60" t="n"/>
      <c r="AS129" s="60" t="n"/>
      <c r="AT129" s="60" t="n"/>
      <c r="AU129" s="60" t="n"/>
      <c r="AV129" s="60" t="n"/>
      <c r="AW129" s="60" t="n"/>
      <c r="AX129" s="60" t="n"/>
      <c r="AY129" s="60" t="n"/>
      <c r="AZ129" s="60" t="n"/>
      <c r="BA129" s="60" t="n"/>
      <c r="BB129" s="60" t="n"/>
      <c r="BC129" s="60" t="n"/>
      <c r="BD129" s="60" t="n"/>
      <c r="BE129" s="60" t="n"/>
      <c r="BF129" s="60" t="n"/>
      <c r="BG129" s="60" t="n"/>
      <c r="BH129" s="60" t="n"/>
      <c r="BI129" s="60" t="n"/>
      <c r="BJ129" s="60" t="n"/>
      <c r="BK129" s="60" t="n"/>
      <c r="BL129" s="60" t="n"/>
      <c r="BM129" s="60" t="n"/>
      <c r="BN129" s="60" t="n"/>
      <c r="BO129" s="60" t="n"/>
      <c r="BP129" s="60" t="n"/>
      <c r="BQ129" s="60" t="n"/>
      <c r="BR129" s="60" t="n"/>
      <c r="BS129" s="60" t="n"/>
      <c r="BT129" s="60" t="n"/>
      <c r="BU129" s="60" t="n"/>
      <c r="BV129" s="2" t="n"/>
      <c r="BW129" s="2" t="n"/>
      <c r="BX129" s="2" t="n"/>
      <c r="BY129" s="2" t="n"/>
      <c r="BZ129" s="2" t="n"/>
    </row>
    <row r="130">
      <c r="A130" s="2792" t="inlineStr">
        <is>
          <t>Код компетенции</t>
        </is>
      </c>
      <c r="B130" s="1410" t="n"/>
      <c r="C130" s="1410" t="n"/>
      <c r="D130" s="2793" t="n"/>
      <c r="E130" s="2794" t="inlineStr">
        <is>
          <t>Наименование компетенции</t>
        </is>
      </c>
      <c r="F130" s="1410" t="n"/>
      <c r="G130" s="1410" t="n"/>
      <c r="H130" s="1410" t="n"/>
      <c r="I130" s="1410" t="n"/>
      <c r="J130" s="1410" t="n"/>
      <c r="K130" s="1410" t="n"/>
      <c r="L130" s="1410" t="n"/>
      <c r="M130" s="1410" t="n"/>
      <c r="N130" s="1410" t="n"/>
      <c r="O130" s="1410" t="n"/>
      <c r="P130" s="1410" t="n"/>
      <c r="Q130" s="1410" t="n"/>
      <c r="R130" s="1410" t="n"/>
      <c r="S130" s="1410" t="n"/>
      <c r="T130" s="1410" t="n"/>
      <c r="U130" s="1410" t="n"/>
      <c r="V130" s="1410" t="n"/>
      <c r="W130" s="1410" t="n"/>
      <c r="X130" s="1410" t="n"/>
      <c r="Y130" s="1410" t="n"/>
      <c r="Z130" s="1410" t="n"/>
      <c r="AA130" s="1410" t="n"/>
      <c r="AB130" s="1410" t="n"/>
      <c r="AC130" s="1410" t="n"/>
      <c r="AD130" s="1410" t="n"/>
      <c r="AE130" s="1410" t="n"/>
      <c r="AF130" s="1410" t="n"/>
      <c r="AG130" s="1410" t="n"/>
      <c r="AH130" s="1410" t="n"/>
      <c r="AI130" s="1410" t="n"/>
      <c r="AJ130" s="1410" t="n"/>
      <c r="AK130" s="1410" t="n"/>
      <c r="AL130" s="1410" t="n"/>
      <c r="AM130" s="1410" t="n"/>
      <c r="AN130" s="1410" t="n"/>
      <c r="AO130" s="1410" t="n"/>
      <c r="AP130" s="1410" t="n"/>
      <c r="AQ130" s="1410" t="n"/>
      <c r="AR130" s="1410" t="n"/>
      <c r="AS130" s="1410" t="n"/>
      <c r="AT130" s="1410" t="n"/>
      <c r="AU130" s="1410" t="n"/>
      <c r="AV130" s="1410" t="n"/>
      <c r="AW130" s="1410" t="n"/>
      <c r="AX130" s="1410" t="n"/>
      <c r="AY130" s="1410" t="n"/>
      <c r="AZ130" s="1410" t="n"/>
      <c r="BA130" s="1410" t="n"/>
      <c r="BB130" s="1410" t="n"/>
      <c r="BC130" s="1410" t="n"/>
      <c r="BD130" s="1410" t="n"/>
      <c r="BE130" s="1410" t="n"/>
      <c r="BF130" s="1410" t="n"/>
      <c r="BG130" s="1410" t="n"/>
      <c r="BH130" s="1410" t="n"/>
      <c r="BI130" s="1410" t="n"/>
      <c r="BJ130" s="1410" t="n"/>
      <c r="BK130" s="1410" t="n"/>
      <c r="BL130" s="1410" t="n"/>
      <c r="BM130" s="1410" t="n"/>
      <c r="BN130" s="1410" t="n"/>
      <c r="BO130" s="1410" t="n"/>
      <c r="BP130" s="1410" t="n"/>
      <c r="BQ130" s="1410" t="n"/>
      <c r="BR130" s="1413" t="inlineStr">
        <is>
          <t>Код модуля, учебной дисциплины</t>
        </is>
      </c>
      <c r="BS130" s="1410" t="n"/>
      <c r="BT130" s="1410" t="n"/>
      <c r="BU130" s="1414" t="n"/>
      <c r="BV130" s="2" t="n"/>
      <c r="BW130" s="2" t="n"/>
      <c r="BX130" s="2" t="n"/>
      <c r="BY130" s="2" t="n"/>
      <c r="BZ130" s="2" t="n"/>
    </row>
    <row r="131">
      <c r="A131" s="2795" t="inlineStr">
        <is>
          <t>УК-1</t>
        </is>
      </c>
      <c r="B131" s="2304" t="n"/>
      <c r="C131" s="2304" t="n"/>
      <c r="D131" s="2335" t="n"/>
      <c r="E131" s="2796" t="inlineStr">
        <is>
          <t>Владеть основами исследовательской деятельности, осуществлять поиск, анализ и синтез информации</t>
        </is>
      </c>
      <c r="F131" s="2304" t="n"/>
      <c r="G131" s="2304" t="n"/>
      <c r="H131" s="2304" t="n"/>
      <c r="I131" s="2304" t="n"/>
      <c r="J131" s="2304" t="n"/>
      <c r="K131" s="2304" t="n"/>
      <c r="L131" s="2304" t="n"/>
      <c r="M131" s="2304" t="n"/>
      <c r="N131" s="2304" t="n"/>
      <c r="O131" s="2304" t="n"/>
      <c r="P131" s="2304" t="n"/>
      <c r="Q131" s="2304" t="n"/>
      <c r="R131" s="2304" t="n"/>
      <c r="S131" s="2304" t="n"/>
      <c r="T131" s="2304" t="n"/>
      <c r="U131" s="2304" t="n"/>
      <c r="V131" s="2304" t="n"/>
      <c r="W131" s="2304" t="n"/>
      <c r="X131" s="2304" t="n"/>
      <c r="Y131" s="2304" t="n"/>
      <c r="Z131" s="2304" t="n"/>
      <c r="AA131" s="2304" t="n"/>
      <c r="AB131" s="2304" t="n"/>
      <c r="AC131" s="2304" t="n"/>
      <c r="AD131" s="2304" t="n"/>
      <c r="AE131" s="2304" t="n"/>
      <c r="AF131" s="2304" t="n"/>
      <c r="AG131" s="2304" t="n"/>
      <c r="AH131" s="2304" t="n"/>
      <c r="AI131" s="2304" t="n"/>
      <c r="AJ131" s="2304" t="n"/>
      <c r="AK131" s="2304" t="n"/>
      <c r="AL131" s="2304" t="n"/>
      <c r="AM131" s="2304" t="n"/>
      <c r="AN131" s="2304" t="n"/>
      <c r="AO131" s="2304" t="n"/>
      <c r="AP131" s="2304" t="n"/>
      <c r="AQ131" s="2304" t="n"/>
      <c r="AR131" s="2304" t="n"/>
      <c r="AS131" s="2304" t="n"/>
      <c r="AT131" s="2304" t="n"/>
      <c r="AU131" s="2304" t="n"/>
      <c r="AV131" s="2304" t="n"/>
      <c r="AW131" s="2304" t="n"/>
      <c r="AX131" s="2304" t="n"/>
      <c r="AY131" s="2304" t="n"/>
      <c r="AZ131" s="2304" t="n"/>
      <c r="BA131" s="2304" t="n"/>
      <c r="BB131" s="2304" t="n"/>
      <c r="BC131" s="2304" t="n"/>
      <c r="BD131" s="2304" t="n"/>
      <c r="BE131" s="2304" t="n"/>
      <c r="BF131" s="2304" t="n"/>
      <c r="BG131" s="2304" t="n"/>
      <c r="BH131" s="2304" t="n"/>
      <c r="BI131" s="2304" t="n"/>
      <c r="BJ131" s="2304" t="n"/>
      <c r="BK131" s="2304" t="n"/>
      <c r="BL131" s="2304" t="n"/>
      <c r="BM131" s="2304" t="n"/>
      <c r="BN131" s="2304" t="n"/>
      <c r="BO131" s="2304" t="n"/>
      <c r="BP131" s="2304" t="n"/>
      <c r="BQ131" s="2304" t="n"/>
      <c r="BR131" s="3242" t="inlineStr">
        <is>
          <t>1.5.3, 2.4.2, 2.4.4, 2.7.4, 2.8.3</t>
        </is>
      </c>
      <c r="BS131" s="2304" t="n"/>
      <c r="BT131" s="2304" t="n"/>
      <c r="BU131" s="2335" t="n"/>
      <c r="BV131" s="2" t="n"/>
      <c r="BW131" s="2" t="n"/>
      <c r="BX131" s="2" t="n"/>
      <c r="BY131" s="2" t="n"/>
      <c r="BZ131" s="2" t="n"/>
    </row>
    <row r="132">
      <c r="A132" s="2420" t="inlineStr">
        <is>
          <t>УК-2</t>
        </is>
      </c>
      <c r="B132" s="2665" t="n"/>
      <c r="C132" s="2665" t="n"/>
      <c r="D132" s="2316" t="n"/>
      <c r="E132" s="2798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32" s="2665" t="n"/>
      <c r="G132" s="2665" t="n"/>
      <c r="H132" s="2665" t="n"/>
      <c r="I132" s="2665" t="n"/>
      <c r="J132" s="2665" t="n"/>
      <c r="K132" s="2665" t="n"/>
      <c r="L132" s="2665" t="n"/>
      <c r="M132" s="2665" t="n"/>
      <c r="N132" s="2665" t="n"/>
      <c r="O132" s="2665" t="n"/>
      <c r="P132" s="2665" t="n"/>
      <c r="Q132" s="2665" t="n"/>
      <c r="R132" s="2665" t="n"/>
      <c r="S132" s="2665" t="n"/>
      <c r="T132" s="2665" t="n"/>
      <c r="U132" s="2665" t="n"/>
      <c r="V132" s="2665" t="n"/>
      <c r="W132" s="2665" t="n"/>
      <c r="X132" s="2665" t="n"/>
      <c r="Y132" s="2665" t="n"/>
      <c r="Z132" s="2665" t="n"/>
      <c r="AA132" s="2665" t="n"/>
      <c r="AB132" s="2665" t="n"/>
      <c r="AC132" s="2665" t="n"/>
      <c r="AD132" s="2665" t="n"/>
      <c r="AE132" s="2665" t="n"/>
      <c r="AF132" s="2665" t="n"/>
      <c r="AG132" s="2665" t="n"/>
      <c r="AH132" s="2665" t="n"/>
      <c r="AI132" s="2665" t="n"/>
      <c r="AJ132" s="2665" t="n"/>
      <c r="AK132" s="2665" t="n"/>
      <c r="AL132" s="2665" t="n"/>
      <c r="AM132" s="2665" t="n"/>
      <c r="AN132" s="2665" t="n"/>
      <c r="AO132" s="2665" t="n"/>
      <c r="AP132" s="2665" t="n"/>
      <c r="AQ132" s="2665" t="n"/>
      <c r="AR132" s="2665" t="n"/>
      <c r="AS132" s="2665" t="n"/>
      <c r="AT132" s="2665" t="n"/>
      <c r="AU132" s="2665" t="n"/>
      <c r="AV132" s="2665" t="n"/>
      <c r="AW132" s="2665" t="n"/>
      <c r="AX132" s="2665" t="n"/>
      <c r="AY132" s="2665" t="n"/>
      <c r="AZ132" s="2665" t="n"/>
      <c r="BA132" s="2665" t="n"/>
      <c r="BB132" s="2665" t="n"/>
      <c r="BC132" s="2665" t="n"/>
      <c r="BD132" s="2665" t="n"/>
      <c r="BE132" s="2665" t="n"/>
      <c r="BF132" s="2665" t="n"/>
      <c r="BG132" s="2665" t="n"/>
      <c r="BH132" s="2665" t="n"/>
      <c r="BI132" s="2665" t="n"/>
      <c r="BJ132" s="2665" t="n"/>
      <c r="BK132" s="2665" t="n"/>
      <c r="BL132" s="2665" t="n"/>
      <c r="BM132" s="2665" t="n"/>
      <c r="BN132" s="2665" t="n"/>
      <c r="BO132" s="2665" t="n"/>
      <c r="BP132" s="2665" t="n"/>
      <c r="BQ132" s="2665" t="n"/>
      <c r="BR132" s="3243" t="inlineStr">
        <is>
          <t>1.3.2</t>
        </is>
      </c>
      <c r="BS132" s="2665" t="n"/>
      <c r="BT132" s="2665" t="n"/>
      <c r="BU132" s="2316" t="n"/>
      <c r="BV132" s="2" t="n"/>
      <c r="BW132" s="2" t="n"/>
      <c r="BX132" s="2" t="n"/>
      <c r="BY132" s="2" t="n"/>
      <c r="BZ132" s="2" t="n"/>
    </row>
    <row r="133">
      <c r="A133" s="2420" t="inlineStr">
        <is>
          <t>УК-3</t>
        </is>
      </c>
      <c r="B133" s="2665" t="n"/>
      <c r="C133" s="2665" t="n"/>
      <c r="D133" s="2316" t="n"/>
      <c r="E133" s="2798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33" s="2665" t="n"/>
      <c r="G133" s="2665" t="n"/>
      <c r="H133" s="2665" t="n"/>
      <c r="I133" s="2665" t="n"/>
      <c r="J133" s="2665" t="n"/>
      <c r="K133" s="2665" t="n"/>
      <c r="L133" s="2665" t="n"/>
      <c r="M133" s="2665" t="n"/>
      <c r="N133" s="2665" t="n"/>
      <c r="O133" s="2665" t="n"/>
      <c r="P133" s="2665" t="n"/>
      <c r="Q133" s="2665" t="n"/>
      <c r="R133" s="2665" t="n"/>
      <c r="S133" s="2665" t="n"/>
      <c r="T133" s="2665" t="n"/>
      <c r="U133" s="2665" t="n"/>
      <c r="V133" s="2665" t="n"/>
      <c r="W133" s="2665" t="n"/>
      <c r="X133" s="2665" t="n"/>
      <c r="Y133" s="2665" t="n"/>
      <c r="Z133" s="2665" t="n"/>
      <c r="AA133" s="2665" t="n"/>
      <c r="AB133" s="2665" t="n"/>
      <c r="AC133" s="2665" t="n"/>
      <c r="AD133" s="2665" t="n"/>
      <c r="AE133" s="2665" t="n"/>
      <c r="AF133" s="2665" t="n"/>
      <c r="AG133" s="2665" t="n"/>
      <c r="AH133" s="2665" t="n"/>
      <c r="AI133" s="2665" t="n"/>
      <c r="AJ133" s="2665" t="n"/>
      <c r="AK133" s="2665" t="n"/>
      <c r="AL133" s="2665" t="n"/>
      <c r="AM133" s="2665" t="n"/>
      <c r="AN133" s="2665" t="n"/>
      <c r="AO133" s="2665" t="n"/>
      <c r="AP133" s="2665" t="n"/>
      <c r="AQ133" s="2665" t="n"/>
      <c r="AR133" s="2665" t="n"/>
      <c r="AS133" s="2665" t="n"/>
      <c r="AT133" s="2665" t="n"/>
      <c r="AU133" s="2665" t="n"/>
      <c r="AV133" s="2665" t="n"/>
      <c r="AW133" s="2665" t="n"/>
      <c r="AX133" s="2665" t="n"/>
      <c r="AY133" s="2665" t="n"/>
      <c r="AZ133" s="2665" t="n"/>
      <c r="BA133" s="2665" t="n"/>
      <c r="BB133" s="2665" t="n"/>
      <c r="BC133" s="2665" t="n"/>
      <c r="BD133" s="2665" t="n"/>
      <c r="BE133" s="2665" t="n"/>
      <c r="BF133" s="2665" t="n"/>
      <c r="BG133" s="2665" t="n"/>
      <c r="BH133" s="2665" t="n"/>
      <c r="BI133" s="2665" t="n"/>
      <c r="BJ133" s="2665" t="n"/>
      <c r="BK133" s="2665" t="n"/>
      <c r="BL133" s="2665" t="n"/>
      <c r="BM133" s="2665" t="n"/>
      <c r="BN133" s="2665" t="n"/>
      <c r="BO133" s="2665" t="n"/>
      <c r="BP133" s="2665" t="n"/>
      <c r="BQ133" s="2665" t="n"/>
      <c r="BR133" s="3243" t="inlineStr">
        <is>
          <t>1.2</t>
        </is>
      </c>
      <c r="BS133" s="2665" t="n"/>
      <c r="BT133" s="2665" t="n"/>
      <c r="BU133" s="2316" t="n"/>
      <c r="BV133" s="2" t="n"/>
      <c r="BW133" s="2" t="n"/>
      <c r="BX133" s="2" t="n"/>
      <c r="BY133" s="2" t="n"/>
      <c r="BZ133" s="2" t="n"/>
    </row>
    <row r="134">
      <c r="A134" s="2420" t="inlineStr">
        <is>
          <t>УК-4</t>
        </is>
      </c>
      <c r="B134" s="2665" t="n"/>
      <c r="C134" s="2665" t="n"/>
      <c r="D134" s="2316" t="n"/>
      <c r="E134" s="2798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34" s="2665" t="n"/>
      <c r="G134" s="2665" t="n"/>
      <c r="H134" s="2665" t="n"/>
      <c r="I134" s="2665" t="n"/>
      <c r="J134" s="2665" t="n"/>
      <c r="K134" s="2665" t="n"/>
      <c r="L134" s="2665" t="n"/>
      <c r="M134" s="2665" t="n"/>
      <c r="N134" s="2665" t="n"/>
      <c r="O134" s="2665" t="n"/>
      <c r="P134" s="2665" t="n"/>
      <c r="Q134" s="2665" t="n"/>
      <c r="R134" s="2665" t="n"/>
      <c r="S134" s="2665" t="n"/>
      <c r="T134" s="2665" t="n"/>
      <c r="U134" s="2665" t="n"/>
      <c r="V134" s="2665" t="n"/>
      <c r="W134" s="2665" t="n"/>
      <c r="X134" s="2665" t="n"/>
      <c r="Y134" s="2665" t="n"/>
      <c r="Z134" s="2665" t="n"/>
      <c r="AA134" s="2665" t="n"/>
      <c r="AB134" s="2665" t="n"/>
      <c r="AC134" s="2665" t="n"/>
      <c r="AD134" s="2665" t="n"/>
      <c r="AE134" s="2665" t="n"/>
      <c r="AF134" s="2665" t="n"/>
      <c r="AG134" s="2665" t="n"/>
      <c r="AH134" s="2665" t="n"/>
      <c r="AI134" s="2665" t="n"/>
      <c r="AJ134" s="2665" t="n"/>
      <c r="AK134" s="2665" t="n"/>
      <c r="AL134" s="2665" t="n"/>
      <c r="AM134" s="2665" t="n"/>
      <c r="AN134" s="2665" t="n"/>
      <c r="AO134" s="2665" t="n"/>
      <c r="AP134" s="2665" t="n"/>
      <c r="AQ134" s="2665" t="n"/>
      <c r="AR134" s="2665" t="n"/>
      <c r="AS134" s="2665" t="n"/>
      <c r="AT134" s="2665" t="n"/>
      <c r="AU134" s="2665" t="n"/>
      <c r="AV134" s="2665" t="n"/>
      <c r="AW134" s="2665" t="n"/>
      <c r="AX134" s="2665" t="n"/>
      <c r="AY134" s="2665" t="n"/>
      <c r="AZ134" s="2665" t="n"/>
      <c r="BA134" s="2665" t="n"/>
      <c r="BB134" s="2665" t="n"/>
      <c r="BC134" s="2665" t="n"/>
      <c r="BD134" s="2665" t="n"/>
      <c r="BE134" s="2665" t="n"/>
      <c r="BF134" s="2665" t="n"/>
      <c r="BG134" s="2665" t="n"/>
      <c r="BH134" s="2665" t="n"/>
      <c r="BI134" s="2665" t="n"/>
      <c r="BJ134" s="2665" t="n"/>
      <c r="BK134" s="2665" t="n"/>
      <c r="BL134" s="2665" t="n"/>
      <c r="BM134" s="2665" t="n"/>
      <c r="BN134" s="2665" t="n"/>
      <c r="BO134" s="2665" t="n"/>
      <c r="BP134" s="2665" t="n"/>
      <c r="BQ134" s="2665" t="n"/>
      <c r="BR134" s="3243" t="inlineStr">
        <is>
          <t>1.2, 2.1.1</t>
        </is>
      </c>
      <c r="BS134" s="2665" t="n"/>
      <c r="BT134" s="2665" t="n"/>
      <c r="BU134" s="2316" t="n"/>
      <c r="BV134" s="2" t="n"/>
      <c r="BW134" s="2" t="n"/>
      <c r="BX134" s="2" t="n"/>
      <c r="BY134" s="2" t="n"/>
      <c r="BZ134" s="2" t="n"/>
    </row>
    <row r="135">
      <c r="A135" s="2420" t="inlineStr">
        <is>
          <t>УК-5</t>
        </is>
      </c>
      <c r="B135" s="2665" t="n"/>
      <c r="C135" s="2665" t="n"/>
      <c r="D135" s="2316" t="n"/>
      <c r="E135" s="2798" t="inlineStr">
        <is>
          <t>Быть способным к саморазвитию и совершенствованию в профессиональной деятельности</t>
        </is>
      </c>
      <c r="F135" s="2665" t="n"/>
      <c r="G135" s="2665" t="n"/>
      <c r="H135" s="2665" t="n"/>
      <c r="I135" s="2665" t="n"/>
      <c r="J135" s="2665" t="n"/>
      <c r="K135" s="2665" t="n"/>
      <c r="L135" s="2665" t="n"/>
      <c r="M135" s="2665" t="n"/>
      <c r="N135" s="2665" t="n"/>
      <c r="O135" s="2665" t="n"/>
      <c r="P135" s="2665" t="n"/>
      <c r="Q135" s="2665" t="n"/>
      <c r="R135" s="2665" t="n"/>
      <c r="S135" s="2665" t="n"/>
      <c r="T135" s="2665" t="n"/>
      <c r="U135" s="2665" t="n"/>
      <c r="V135" s="2665" t="n"/>
      <c r="W135" s="2665" t="n"/>
      <c r="X135" s="2665" t="n"/>
      <c r="Y135" s="2665" t="n"/>
      <c r="Z135" s="2665" t="n"/>
      <c r="AA135" s="2665" t="n"/>
      <c r="AB135" s="2665" t="n"/>
      <c r="AC135" s="2665" t="n"/>
      <c r="AD135" s="2665" t="n"/>
      <c r="AE135" s="2665" t="n"/>
      <c r="AF135" s="2665" t="n"/>
      <c r="AG135" s="2665" t="n"/>
      <c r="AH135" s="2665" t="n"/>
      <c r="AI135" s="2665" t="n"/>
      <c r="AJ135" s="2665" t="n"/>
      <c r="AK135" s="2665" t="n"/>
      <c r="AL135" s="2665" t="n"/>
      <c r="AM135" s="2665" t="n"/>
      <c r="AN135" s="2665" t="n"/>
      <c r="AO135" s="2665" t="n"/>
      <c r="AP135" s="2665" t="n"/>
      <c r="AQ135" s="2665" t="n"/>
      <c r="AR135" s="2665" t="n"/>
      <c r="AS135" s="2665" t="n"/>
      <c r="AT135" s="2665" t="n"/>
      <c r="AU135" s="2665" t="n"/>
      <c r="AV135" s="2665" t="n"/>
      <c r="AW135" s="2665" t="n"/>
      <c r="AX135" s="2665" t="n"/>
      <c r="AY135" s="2665" t="n"/>
      <c r="AZ135" s="2665" t="n"/>
      <c r="BA135" s="2665" t="n"/>
      <c r="BB135" s="2665" t="n"/>
      <c r="BC135" s="2665" t="n"/>
      <c r="BD135" s="2665" t="n"/>
      <c r="BE135" s="2665" t="n"/>
      <c r="BF135" s="2665" t="n"/>
      <c r="BG135" s="2665" t="n"/>
      <c r="BH135" s="2665" t="n"/>
      <c r="BI135" s="2665" t="n"/>
      <c r="BJ135" s="2665" t="n"/>
      <c r="BK135" s="2665" t="n"/>
      <c r="BL135" s="2665" t="n"/>
      <c r="BM135" s="2665" t="n"/>
      <c r="BN135" s="2665" t="n"/>
      <c r="BO135" s="2665" t="n"/>
      <c r="BP135" s="2665" t="n"/>
      <c r="BQ135" s="2665" t="n"/>
      <c r="BR135" s="3243" t="inlineStr">
        <is>
          <t>1.5.3, 2.4.2, 2.4.4, 2.7.4, 2.8.3</t>
        </is>
      </c>
      <c r="BS135" s="2665" t="n"/>
      <c r="BT135" s="2665" t="n"/>
      <c r="BU135" s="2316" t="n"/>
      <c r="BV135" s="2" t="n"/>
      <c r="BW135" s="2" t="n"/>
      <c r="BX135" s="2" t="n"/>
      <c r="BY135" s="2" t="n"/>
      <c r="BZ135" s="2" t="n"/>
    </row>
    <row r="136">
      <c r="A136" s="2420" t="inlineStr">
        <is>
          <t>УК-6</t>
        </is>
      </c>
      <c r="B136" s="2665" t="n"/>
      <c r="C136" s="2665" t="n"/>
      <c r="D136" s="2316" t="n"/>
      <c r="E136" s="2798" t="inlineStr">
        <is>
          <t>Проявлять инициативу и адаптироваться к изменениям в профессиональной деятельности</t>
        </is>
      </c>
      <c r="F136" s="2665" t="n"/>
      <c r="G136" s="2665" t="n"/>
      <c r="H136" s="2665" t="n"/>
      <c r="I136" s="2665" t="n"/>
      <c r="J136" s="2665" t="n"/>
      <c r="K136" s="2665" t="n"/>
      <c r="L136" s="2665" t="n"/>
      <c r="M136" s="2665" t="n"/>
      <c r="N136" s="2665" t="n"/>
      <c r="O136" s="2665" t="n"/>
      <c r="P136" s="2665" t="n"/>
      <c r="Q136" s="2665" t="n"/>
      <c r="R136" s="2665" t="n"/>
      <c r="S136" s="2665" t="n"/>
      <c r="T136" s="2665" t="n"/>
      <c r="U136" s="2665" t="n"/>
      <c r="V136" s="2665" t="n"/>
      <c r="W136" s="2665" t="n"/>
      <c r="X136" s="2665" t="n"/>
      <c r="Y136" s="2665" t="n"/>
      <c r="Z136" s="2665" t="n"/>
      <c r="AA136" s="2665" t="n"/>
      <c r="AB136" s="2665" t="n"/>
      <c r="AC136" s="2665" t="n"/>
      <c r="AD136" s="2665" t="n"/>
      <c r="AE136" s="2665" t="n"/>
      <c r="AF136" s="2665" t="n"/>
      <c r="AG136" s="2665" t="n"/>
      <c r="AH136" s="2665" t="n"/>
      <c r="AI136" s="2665" t="n"/>
      <c r="AJ136" s="2665" t="n"/>
      <c r="AK136" s="2665" t="n"/>
      <c r="AL136" s="2665" t="n"/>
      <c r="AM136" s="2665" t="n"/>
      <c r="AN136" s="2665" t="n"/>
      <c r="AO136" s="2665" t="n"/>
      <c r="AP136" s="2665" t="n"/>
      <c r="AQ136" s="2665" t="n"/>
      <c r="AR136" s="2665" t="n"/>
      <c r="AS136" s="2665" t="n"/>
      <c r="AT136" s="2665" t="n"/>
      <c r="AU136" s="2665" t="n"/>
      <c r="AV136" s="2665" t="n"/>
      <c r="AW136" s="2665" t="n"/>
      <c r="AX136" s="2665" t="n"/>
      <c r="AY136" s="2665" t="n"/>
      <c r="AZ136" s="2665" t="n"/>
      <c r="BA136" s="2665" t="n"/>
      <c r="BB136" s="2665" t="n"/>
      <c r="BC136" s="2665" t="n"/>
      <c r="BD136" s="2665" t="n"/>
      <c r="BE136" s="2665" t="n"/>
      <c r="BF136" s="2665" t="n"/>
      <c r="BG136" s="2665" t="n"/>
      <c r="BH136" s="2665" t="n"/>
      <c r="BI136" s="2665" t="n"/>
      <c r="BJ136" s="2665" t="n"/>
      <c r="BK136" s="2665" t="n"/>
      <c r="BL136" s="2665" t="n"/>
      <c r="BM136" s="2665" t="n"/>
      <c r="BN136" s="2665" t="n"/>
      <c r="BO136" s="2665" t="n"/>
      <c r="BP136" s="2665" t="n"/>
      <c r="BQ136" s="2665" t="n"/>
      <c r="BR136" s="3243" t="inlineStr">
        <is>
          <t>1.5.3, 2.4.2, 2.4.4, 2.7.4, 2.8.3</t>
        </is>
      </c>
      <c r="BS136" s="2665" t="n"/>
      <c r="BT136" s="2665" t="n"/>
      <c r="BU136" s="2316" t="n"/>
      <c r="BV136" s="2" t="n"/>
      <c r="BW136" s="2" t="n"/>
      <c r="BX136" s="2" t="n"/>
      <c r="BY136" s="2" t="n"/>
      <c r="BZ136" s="2" t="n"/>
    </row>
    <row r="137">
      <c r="A137" s="2420" t="inlineStr">
        <is>
          <t>УК-7</t>
        </is>
      </c>
      <c r="B137" s="2665" t="n"/>
      <c r="C137" s="2665" t="n"/>
      <c r="D137" s="2316" t="n"/>
      <c r="E137" s="2798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37" s="2665" t="n"/>
      <c r="G137" s="2665" t="n"/>
      <c r="H137" s="2665" t="n"/>
      <c r="I137" s="2665" t="n"/>
      <c r="J137" s="2665" t="n"/>
      <c r="K137" s="2665" t="n"/>
      <c r="L137" s="2665" t="n"/>
      <c r="M137" s="2665" t="n"/>
      <c r="N137" s="2665" t="n"/>
      <c r="O137" s="2665" t="n"/>
      <c r="P137" s="2665" t="n"/>
      <c r="Q137" s="2665" t="n"/>
      <c r="R137" s="2665" t="n"/>
      <c r="S137" s="2665" t="n"/>
      <c r="T137" s="2665" t="n"/>
      <c r="U137" s="2665" t="n"/>
      <c r="V137" s="2665" t="n"/>
      <c r="W137" s="2665" t="n"/>
      <c r="X137" s="2665" t="n"/>
      <c r="Y137" s="2665" t="n"/>
      <c r="Z137" s="2665" t="n"/>
      <c r="AA137" s="2665" t="n"/>
      <c r="AB137" s="2665" t="n"/>
      <c r="AC137" s="2665" t="n"/>
      <c r="AD137" s="2665" t="n"/>
      <c r="AE137" s="2665" t="n"/>
      <c r="AF137" s="2665" t="n"/>
      <c r="AG137" s="2665" t="n"/>
      <c r="AH137" s="2665" t="n"/>
      <c r="AI137" s="2665" t="n"/>
      <c r="AJ137" s="2665" t="n"/>
      <c r="AK137" s="2665" t="n"/>
      <c r="AL137" s="2665" t="n"/>
      <c r="AM137" s="2665" t="n"/>
      <c r="AN137" s="2665" t="n"/>
      <c r="AO137" s="2665" t="n"/>
      <c r="AP137" s="2665" t="n"/>
      <c r="AQ137" s="2665" t="n"/>
      <c r="AR137" s="2665" t="n"/>
      <c r="AS137" s="2665" t="n"/>
      <c r="AT137" s="2665" t="n"/>
      <c r="AU137" s="2665" t="n"/>
      <c r="AV137" s="2665" t="n"/>
      <c r="AW137" s="2665" t="n"/>
      <c r="AX137" s="2665" t="n"/>
      <c r="AY137" s="2665" t="n"/>
      <c r="AZ137" s="2665" t="n"/>
      <c r="BA137" s="2665" t="n"/>
      <c r="BB137" s="2665" t="n"/>
      <c r="BC137" s="2665" t="n"/>
      <c r="BD137" s="2665" t="n"/>
      <c r="BE137" s="2665" t="n"/>
      <c r="BF137" s="2665" t="n"/>
      <c r="BG137" s="2665" t="n"/>
      <c r="BH137" s="2665" t="n"/>
      <c r="BI137" s="2665" t="n"/>
      <c r="BJ137" s="2665" t="n"/>
      <c r="BK137" s="2665" t="n"/>
      <c r="BL137" s="2665" t="n"/>
      <c r="BM137" s="2665" t="n"/>
      <c r="BN137" s="2665" t="n"/>
      <c r="BO137" s="2665" t="n"/>
      <c r="BP137" s="2665" t="n"/>
      <c r="BQ137" s="2665" t="n"/>
      <c r="BR137" s="3243" t="inlineStr">
        <is>
          <t>1.1.1</t>
        </is>
      </c>
      <c r="BS137" s="2665" t="n"/>
      <c r="BT137" s="2665" t="n"/>
      <c r="BU137" s="2316" t="n"/>
      <c r="BV137" s="2" t="n"/>
      <c r="BW137" s="2" t="n"/>
      <c r="BX137" s="2" t="n"/>
      <c r="BY137" s="2" t="n"/>
      <c r="BZ137" s="2" t="n"/>
    </row>
    <row r="138">
      <c r="A138" s="2420" t="inlineStr">
        <is>
          <t>УК-8</t>
        </is>
      </c>
      <c r="B138" s="2665" t="n"/>
      <c r="C138" s="2665" t="n"/>
      <c r="D138" s="2316" t="n"/>
      <c r="E138" s="2798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38" s="2665" t="n"/>
      <c r="G138" s="2665" t="n"/>
      <c r="H138" s="2665" t="n"/>
      <c r="I138" s="2665" t="n"/>
      <c r="J138" s="2665" t="n"/>
      <c r="K138" s="2665" t="n"/>
      <c r="L138" s="2665" t="n"/>
      <c r="M138" s="2665" t="n"/>
      <c r="N138" s="2665" t="n"/>
      <c r="O138" s="2665" t="n"/>
      <c r="P138" s="2665" t="n"/>
      <c r="Q138" s="2665" t="n"/>
      <c r="R138" s="2665" t="n"/>
      <c r="S138" s="2665" t="n"/>
      <c r="T138" s="2665" t="n"/>
      <c r="U138" s="2665" t="n"/>
      <c r="V138" s="2665" t="n"/>
      <c r="W138" s="2665" t="n"/>
      <c r="X138" s="2665" t="n"/>
      <c r="Y138" s="2665" t="n"/>
      <c r="Z138" s="2665" t="n"/>
      <c r="AA138" s="2665" t="n"/>
      <c r="AB138" s="2665" t="n"/>
      <c r="AC138" s="2665" t="n"/>
      <c r="AD138" s="2665" t="n"/>
      <c r="AE138" s="2665" t="n"/>
      <c r="AF138" s="2665" t="n"/>
      <c r="AG138" s="2665" t="n"/>
      <c r="AH138" s="2665" t="n"/>
      <c r="AI138" s="2665" t="n"/>
      <c r="AJ138" s="2665" t="n"/>
      <c r="AK138" s="2665" t="n"/>
      <c r="AL138" s="2665" t="n"/>
      <c r="AM138" s="2665" t="n"/>
      <c r="AN138" s="2665" t="n"/>
      <c r="AO138" s="2665" t="n"/>
      <c r="AP138" s="2665" t="n"/>
      <c r="AQ138" s="2665" t="n"/>
      <c r="AR138" s="2665" t="n"/>
      <c r="AS138" s="2665" t="n"/>
      <c r="AT138" s="2665" t="n"/>
      <c r="AU138" s="2665" t="n"/>
      <c r="AV138" s="2665" t="n"/>
      <c r="AW138" s="2665" t="n"/>
      <c r="AX138" s="2665" t="n"/>
      <c r="AY138" s="2665" t="n"/>
      <c r="AZ138" s="2665" t="n"/>
      <c r="BA138" s="2665" t="n"/>
      <c r="BB138" s="2665" t="n"/>
      <c r="BC138" s="2665" t="n"/>
      <c r="BD138" s="2665" t="n"/>
      <c r="BE138" s="2665" t="n"/>
      <c r="BF138" s="2665" t="n"/>
      <c r="BG138" s="2665" t="n"/>
      <c r="BH138" s="2665" t="n"/>
      <c r="BI138" s="2665" t="n"/>
      <c r="BJ138" s="2665" t="n"/>
      <c r="BK138" s="2665" t="n"/>
      <c r="BL138" s="2665" t="n"/>
      <c r="BM138" s="2665" t="n"/>
      <c r="BN138" s="2665" t="n"/>
      <c r="BO138" s="2665" t="n"/>
      <c r="BP138" s="2665" t="n"/>
      <c r="BQ138" s="2665" t="n"/>
      <c r="BR138" s="3243" t="inlineStr">
        <is>
          <t>1.1.3</t>
        </is>
      </c>
      <c r="BS138" s="2665" t="n"/>
      <c r="BT138" s="2665" t="n"/>
      <c r="BU138" s="2316" t="n"/>
      <c r="BV138" s="2" t="n"/>
      <c r="BW138" s="2" t="n"/>
      <c r="BX138" s="2" t="n"/>
      <c r="BY138" s="2" t="n"/>
      <c r="BZ138" s="2" t="n"/>
    </row>
    <row r="139">
      <c r="A139" s="2420" t="inlineStr">
        <is>
          <t>УК-9</t>
        </is>
      </c>
      <c r="B139" s="2665" t="n"/>
      <c r="C139" s="2665" t="n"/>
      <c r="D139" s="2316" t="n"/>
      <c r="E139" s="2798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39" s="2665" t="n"/>
      <c r="G139" s="2665" t="n"/>
      <c r="H139" s="2665" t="n"/>
      <c r="I139" s="2665" t="n"/>
      <c r="J139" s="2665" t="n"/>
      <c r="K139" s="2665" t="n"/>
      <c r="L139" s="2665" t="n"/>
      <c r="M139" s="2665" t="n"/>
      <c r="N139" s="2665" t="n"/>
      <c r="O139" s="2665" t="n"/>
      <c r="P139" s="2665" t="n"/>
      <c r="Q139" s="2665" t="n"/>
      <c r="R139" s="2665" t="n"/>
      <c r="S139" s="2665" t="n"/>
      <c r="T139" s="2665" t="n"/>
      <c r="U139" s="2665" t="n"/>
      <c r="V139" s="2665" t="n"/>
      <c r="W139" s="2665" t="n"/>
      <c r="X139" s="2665" t="n"/>
      <c r="Y139" s="2665" t="n"/>
      <c r="Z139" s="2665" t="n"/>
      <c r="AA139" s="2665" t="n"/>
      <c r="AB139" s="2665" t="n"/>
      <c r="AC139" s="2665" t="n"/>
      <c r="AD139" s="2665" t="n"/>
      <c r="AE139" s="2665" t="n"/>
      <c r="AF139" s="2665" t="n"/>
      <c r="AG139" s="2665" t="n"/>
      <c r="AH139" s="2665" t="n"/>
      <c r="AI139" s="2665" t="n"/>
      <c r="AJ139" s="2665" t="n"/>
      <c r="AK139" s="2665" t="n"/>
      <c r="AL139" s="2665" t="n"/>
      <c r="AM139" s="2665" t="n"/>
      <c r="AN139" s="2665" t="n"/>
      <c r="AO139" s="2665" t="n"/>
      <c r="AP139" s="2665" t="n"/>
      <c r="AQ139" s="2665" t="n"/>
      <c r="AR139" s="2665" t="n"/>
      <c r="AS139" s="2665" t="n"/>
      <c r="AT139" s="2665" t="n"/>
      <c r="AU139" s="2665" t="n"/>
      <c r="AV139" s="2665" t="n"/>
      <c r="AW139" s="2665" t="n"/>
      <c r="AX139" s="2665" t="n"/>
      <c r="AY139" s="2665" t="n"/>
      <c r="AZ139" s="2665" t="n"/>
      <c r="BA139" s="2665" t="n"/>
      <c r="BB139" s="2665" t="n"/>
      <c r="BC139" s="2665" t="n"/>
      <c r="BD139" s="2665" t="n"/>
      <c r="BE139" s="2665" t="n"/>
      <c r="BF139" s="2665" t="n"/>
      <c r="BG139" s="2665" t="n"/>
      <c r="BH139" s="2665" t="n"/>
      <c r="BI139" s="2665" t="n"/>
      <c r="BJ139" s="2665" t="n"/>
      <c r="BK139" s="2665" t="n"/>
      <c r="BL139" s="2665" t="n"/>
      <c r="BM139" s="2665" t="n"/>
      <c r="BN139" s="2665" t="n"/>
      <c r="BO139" s="2665" t="n"/>
      <c r="BP139" s="2665" t="n"/>
      <c r="BQ139" s="2665" t="n"/>
      <c r="BR139" s="3243" t="inlineStr">
        <is>
          <t>1.1.2</t>
        </is>
      </c>
      <c r="BS139" s="2665" t="n"/>
      <c r="BT139" s="2665" t="n"/>
      <c r="BU139" s="2316" t="n"/>
      <c r="BV139" s="2" t="n"/>
      <c r="BW139" s="2" t="n"/>
      <c r="BX139" s="2" t="n"/>
      <c r="BY139" s="2" t="n"/>
      <c r="BZ139" s="2" t="n"/>
    </row>
    <row r="140">
      <c r="A140" s="2420" t="inlineStr">
        <is>
          <t>УК-10</t>
        </is>
      </c>
      <c r="B140" s="2665" t="n"/>
      <c r="C140" s="2665" t="n"/>
      <c r="D140" s="2316" t="n"/>
      <c r="E140" s="2798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40" s="2665" t="n"/>
      <c r="G140" s="2665" t="n"/>
      <c r="H140" s="2665" t="n"/>
      <c r="I140" s="2665" t="n"/>
      <c r="J140" s="2665" t="n"/>
      <c r="K140" s="2665" t="n"/>
      <c r="L140" s="2665" t="n"/>
      <c r="M140" s="2665" t="n"/>
      <c r="N140" s="2665" t="n"/>
      <c r="O140" s="2665" t="n"/>
      <c r="P140" s="2665" t="n"/>
      <c r="Q140" s="2665" t="n"/>
      <c r="R140" s="2665" t="n"/>
      <c r="S140" s="2665" t="n"/>
      <c r="T140" s="2665" t="n"/>
      <c r="U140" s="2665" t="n"/>
      <c r="V140" s="2665" t="n"/>
      <c r="W140" s="2665" t="n"/>
      <c r="X140" s="2665" t="n"/>
      <c r="Y140" s="2665" t="n"/>
      <c r="Z140" s="2665" t="n"/>
      <c r="AA140" s="2665" t="n"/>
      <c r="AB140" s="2665" t="n"/>
      <c r="AC140" s="2665" t="n"/>
      <c r="AD140" s="2665" t="n"/>
      <c r="AE140" s="2665" t="n"/>
      <c r="AF140" s="2665" t="n"/>
      <c r="AG140" s="2665" t="n"/>
      <c r="AH140" s="2665" t="n"/>
      <c r="AI140" s="2665" t="n"/>
      <c r="AJ140" s="2665" t="n"/>
      <c r="AK140" s="2665" t="n"/>
      <c r="AL140" s="2665" t="n"/>
      <c r="AM140" s="2665" t="n"/>
      <c r="AN140" s="2665" t="n"/>
      <c r="AO140" s="2665" t="n"/>
      <c r="AP140" s="2665" t="n"/>
      <c r="AQ140" s="2665" t="n"/>
      <c r="AR140" s="2665" t="n"/>
      <c r="AS140" s="2665" t="n"/>
      <c r="AT140" s="2665" t="n"/>
      <c r="AU140" s="2665" t="n"/>
      <c r="AV140" s="2665" t="n"/>
      <c r="AW140" s="2665" t="n"/>
      <c r="AX140" s="2665" t="n"/>
      <c r="AY140" s="2665" t="n"/>
      <c r="AZ140" s="2665" t="n"/>
      <c r="BA140" s="2665" t="n"/>
      <c r="BB140" s="2665" t="n"/>
      <c r="BC140" s="2665" t="n"/>
      <c r="BD140" s="2665" t="n"/>
      <c r="BE140" s="2665" t="n"/>
      <c r="BF140" s="2665" t="n"/>
      <c r="BG140" s="2665" t="n"/>
      <c r="BH140" s="2665" t="n"/>
      <c r="BI140" s="2665" t="n"/>
      <c r="BJ140" s="2665" t="n"/>
      <c r="BK140" s="2665" t="n"/>
      <c r="BL140" s="2665" t="n"/>
      <c r="BM140" s="2665" t="n"/>
      <c r="BN140" s="2665" t="n"/>
      <c r="BO140" s="2665" t="n"/>
      <c r="BP140" s="2665" t="n"/>
      <c r="BQ140" s="2665" t="n"/>
      <c r="BR140" s="3243" t="inlineStr">
        <is>
          <t>2.10.1</t>
        </is>
      </c>
      <c r="BS140" s="2665" t="n"/>
      <c r="BT140" s="2665" t="n"/>
      <c r="BU140" s="2316" t="n"/>
      <c r="BV140" s="2" t="n"/>
      <c r="BW140" s="2" t="n"/>
      <c r="BX140" s="2" t="n"/>
      <c r="BY140" s="2" t="n"/>
      <c r="BZ140" s="2" t="n"/>
    </row>
    <row r="141">
      <c r="A141" s="2420" t="inlineStr">
        <is>
          <t>УК-12</t>
        </is>
      </c>
      <c r="B141" s="2665" t="n"/>
      <c r="C141" s="2665" t="n"/>
      <c r="D141" s="2316" t="n"/>
      <c r="E141" s="2798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41" s="2665" t="n"/>
      <c r="G141" s="2665" t="n"/>
      <c r="H141" s="2665" t="n"/>
      <c r="I141" s="2665" t="n"/>
      <c r="J141" s="2665" t="n"/>
      <c r="K141" s="2665" t="n"/>
      <c r="L141" s="2665" t="n"/>
      <c r="M141" s="2665" t="n"/>
      <c r="N141" s="2665" t="n"/>
      <c r="O141" s="2665" t="n"/>
      <c r="P141" s="2665" t="n"/>
      <c r="Q141" s="2665" t="n"/>
      <c r="R141" s="2665" t="n"/>
      <c r="S141" s="2665" t="n"/>
      <c r="T141" s="2665" t="n"/>
      <c r="U141" s="2665" t="n"/>
      <c r="V141" s="2665" t="n"/>
      <c r="W141" s="2665" t="n"/>
      <c r="X141" s="2665" t="n"/>
      <c r="Y141" s="2665" t="n"/>
      <c r="Z141" s="2665" t="n"/>
      <c r="AA141" s="2665" t="n"/>
      <c r="AB141" s="2665" t="n"/>
      <c r="AC141" s="2665" t="n"/>
      <c r="AD141" s="2665" t="n"/>
      <c r="AE141" s="2665" t="n"/>
      <c r="AF141" s="2665" t="n"/>
      <c r="AG141" s="2665" t="n"/>
      <c r="AH141" s="2665" t="n"/>
      <c r="AI141" s="2665" t="n"/>
      <c r="AJ141" s="2665" t="n"/>
      <c r="AK141" s="2665" t="n"/>
      <c r="AL141" s="2665" t="n"/>
      <c r="AM141" s="2665" t="n"/>
      <c r="AN141" s="2665" t="n"/>
      <c r="AO141" s="2665" t="n"/>
      <c r="AP141" s="2665" t="n"/>
      <c r="AQ141" s="2665" t="n"/>
      <c r="AR141" s="2665" t="n"/>
      <c r="AS141" s="2665" t="n"/>
      <c r="AT141" s="2665" t="n"/>
      <c r="AU141" s="2665" t="n"/>
      <c r="AV141" s="2665" t="n"/>
      <c r="AW141" s="2665" t="n"/>
      <c r="AX141" s="2665" t="n"/>
      <c r="AY141" s="2665" t="n"/>
      <c r="AZ141" s="2665" t="n"/>
      <c r="BA141" s="2665" t="n"/>
      <c r="BB141" s="2665" t="n"/>
      <c r="BC141" s="2665" t="n"/>
      <c r="BD141" s="2665" t="n"/>
      <c r="BE141" s="2665" t="n"/>
      <c r="BF141" s="2665" t="n"/>
      <c r="BG141" s="2665" t="n"/>
      <c r="BH141" s="2665" t="n"/>
      <c r="BI141" s="2665" t="n"/>
      <c r="BJ141" s="2665" t="n"/>
      <c r="BK141" s="2665" t="n"/>
      <c r="BL141" s="2665" t="n"/>
      <c r="BM141" s="2665" t="n"/>
      <c r="BN141" s="2665" t="n"/>
      <c r="BO141" s="2665" t="n"/>
      <c r="BP141" s="2665" t="n"/>
      <c r="BQ141" s="2665" t="n"/>
      <c r="BR141" s="3243" t="inlineStr">
        <is>
          <t>2.1.2</t>
        </is>
      </c>
      <c r="BS141" s="2665" t="n"/>
      <c r="BT141" s="2665" t="n"/>
      <c r="BU141" s="2316" t="n"/>
      <c r="BV141" s="2" t="n"/>
      <c r="BW141" s="2" t="n"/>
      <c r="BX141" s="2" t="n"/>
      <c r="BY141" s="2" t="n"/>
      <c r="BZ141" s="2" t="n"/>
    </row>
    <row r="142">
      <c r="A142" s="2420" t="inlineStr">
        <is>
          <t>УК-13</t>
        </is>
      </c>
      <c r="B142" s="2665" t="n"/>
      <c r="C142" s="2665" t="n"/>
      <c r="D142" s="2316" t="n"/>
      <c r="E142" s="2798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42" s="2665" t="n"/>
      <c r="G142" s="2665" t="n"/>
      <c r="H142" s="2665" t="n"/>
      <c r="I142" s="2665" t="n"/>
      <c r="J142" s="2665" t="n"/>
      <c r="K142" s="2665" t="n"/>
      <c r="L142" s="2665" t="n"/>
      <c r="M142" s="2665" t="n"/>
      <c r="N142" s="2665" t="n"/>
      <c r="O142" s="2665" t="n"/>
      <c r="P142" s="2665" t="n"/>
      <c r="Q142" s="2665" t="n"/>
      <c r="R142" s="2665" t="n"/>
      <c r="S142" s="2665" t="n"/>
      <c r="T142" s="2665" t="n"/>
      <c r="U142" s="2665" t="n"/>
      <c r="V142" s="2665" t="n"/>
      <c r="W142" s="2665" t="n"/>
      <c r="X142" s="2665" t="n"/>
      <c r="Y142" s="2665" t="n"/>
      <c r="Z142" s="2665" t="n"/>
      <c r="AA142" s="2665" t="n"/>
      <c r="AB142" s="2665" t="n"/>
      <c r="AC142" s="2665" t="n"/>
      <c r="AD142" s="2665" t="n"/>
      <c r="AE142" s="2665" t="n"/>
      <c r="AF142" s="2665" t="n"/>
      <c r="AG142" s="2665" t="n"/>
      <c r="AH142" s="2665" t="n"/>
      <c r="AI142" s="2665" t="n"/>
      <c r="AJ142" s="2665" t="n"/>
      <c r="AK142" s="2665" t="n"/>
      <c r="AL142" s="2665" t="n"/>
      <c r="AM142" s="2665" t="n"/>
      <c r="AN142" s="2665" t="n"/>
      <c r="AO142" s="2665" t="n"/>
      <c r="AP142" s="2665" t="n"/>
      <c r="AQ142" s="2665" t="n"/>
      <c r="AR142" s="2665" t="n"/>
      <c r="AS142" s="2665" t="n"/>
      <c r="AT142" s="2665" t="n"/>
      <c r="AU142" s="2665" t="n"/>
      <c r="AV142" s="2665" t="n"/>
      <c r="AW142" s="2665" t="n"/>
      <c r="AX142" s="2665" t="n"/>
      <c r="AY142" s="2665" t="n"/>
      <c r="AZ142" s="2665" t="n"/>
      <c r="BA142" s="2665" t="n"/>
      <c r="BB142" s="2665" t="n"/>
      <c r="BC142" s="2665" t="n"/>
      <c r="BD142" s="2665" t="n"/>
      <c r="BE142" s="2665" t="n"/>
      <c r="BF142" s="2665" t="n"/>
      <c r="BG142" s="2665" t="n"/>
      <c r="BH142" s="2665" t="n"/>
      <c r="BI142" s="2665" t="n"/>
      <c r="BJ142" s="2665" t="n"/>
      <c r="BK142" s="2665" t="n"/>
      <c r="BL142" s="2665" t="n"/>
      <c r="BM142" s="2665" t="n"/>
      <c r="BN142" s="2665" t="n"/>
      <c r="BO142" s="2665" t="n"/>
      <c r="BP142" s="2665" t="n"/>
      <c r="BQ142" s="2665" t="n"/>
      <c r="BR142" s="3243" t="inlineStr">
        <is>
          <t>2.1.3</t>
        </is>
      </c>
      <c r="BS142" s="2665" t="n"/>
      <c r="BT142" s="2665" t="n"/>
      <c r="BU142" s="2316" t="n"/>
      <c r="BV142" s="2" t="n"/>
      <c r="BW142" s="2" t="n"/>
      <c r="BX142" s="2" t="n"/>
      <c r="BY142" s="2" t="n"/>
      <c r="BZ142" s="2" t="n"/>
    </row>
    <row r="143">
      <c r="A143" s="2420" t="inlineStr">
        <is>
          <t>УК-14</t>
        </is>
      </c>
      <c r="B143" s="2665" t="n"/>
      <c r="C143" s="2665" t="n"/>
      <c r="D143" s="2316" t="n"/>
      <c r="E143" s="2798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43" s="2665" t="n"/>
      <c r="G143" s="2665" t="n"/>
      <c r="H143" s="2665" t="n"/>
      <c r="I143" s="2665" t="n"/>
      <c r="J143" s="2665" t="n"/>
      <c r="K143" s="2665" t="n"/>
      <c r="L143" s="2665" t="n"/>
      <c r="M143" s="2665" t="n"/>
      <c r="N143" s="2665" t="n"/>
      <c r="O143" s="2665" t="n"/>
      <c r="P143" s="2665" t="n"/>
      <c r="Q143" s="2665" t="n"/>
      <c r="R143" s="2665" t="n"/>
      <c r="S143" s="2665" t="n"/>
      <c r="T143" s="2665" t="n"/>
      <c r="U143" s="2665" t="n"/>
      <c r="V143" s="2665" t="n"/>
      <c r="W143" s="2665" t="n"/>
      <c r="X143" s="2665" t="n"/>
      <c r="Y143" s="2665" t="n"/>
      <c r="Z143" s="2665" t="n"/>
      <c r="AA143" s="2665" t="n"/>
      <c r="AB143" s="2665" t="n"/>
      <c r="AC143" s="2665" t="n"/>
      <c r="AD143" s="2665" t="n"/>
      <c r="AE143" s="2665" t="n"/>
      <c r="AF143" s="2665" t="n"/>
      <c r="AG143" s="2665" t="n"/>
      <c r="AH143" s="2665" t="n"/>
      <c r="AI143" s="2665" t="n"/>
      <c r="AJ143" s="2665" t="n"/>
      <c r="AK143" s="2665" t="n"/>
      <c r="AL143" s="2665" t="n"/>
      <c r="AM143" s="2665" t="n"/>
      <c r="AN143" s="2665" t="n"/>
      <c r="AO143" s="2665" t="n"/>
      <c r="AP143" s="2665" t="n"/>
      <c r="AQ143" s="2665" t="n"/>
      <c r="AR143" s="2665" t="n"/>
      <c r="AS143" s="2665" t="n"/>
      <c r="AT143" s="2665" t="n"/>
      <c r="AU143" s="2665" t="n"/>
      <c r="AV143" s="2665" t="n"/>
      <c r="AW143" s="2665" t="n"/>
      <c r="AX143" s="2665" t="n"/>
      <c r="AY143" s="2665" t="n"/>
      <c r="AZ143" s="2665" t="n"/>
      <c r="BA143" s="2665" t="n"/>
      <c r="BB143" s="2665" t="n"/>
      <c r="BC143" s="2665" t="n"/>
      <c r="BD143" s="2665" t="n"/>
      <c r="BE143" s="2665" t="n"/>
      <c r="BF143" s="2665" t="n"/>
      <c r="BG143" s="2665" t="n"/>
      <c r="BH143" s="2665" t="n"/>
      <c r="BI143" s="2665" t="n"/>
      <c r="BJ143" s="2665" t="n"/>
      <c r="BK143" s="2665" t="n"/>
      <c r="BL143" s="2665" t="n"/>
      <c r="BM143" s="2665" t="n"/>
      <c r="BN143" s="2665" t="n"/>
      <c r="BO143" s="2665" t="n"/>
      <c r="BP143" s="2665" t="n"/>
      <c r="BQ143" s="2665" t="n"/>
      <c r="BR143" s="3243" t="inlineStr">
        <is>
          <t>2.1.1</t>
        </is>
      </c>
      <c r="BS143" s="2665" t="n"/>
      <c r="BT143" s="2665" t="n"/>
      <c r="BU143" s="2316" t="n"/>
      <c r="BV143" s="2" t="n"/>
      <c r="BW143" s="2" t="n"/>
      <c r="BX143" s="2" t="n"/>
      <c r="BY143" s="2" t="n"/>
      <c r="BZ143" s="2" t="n"/>
    </row>
    <row r="144">
      <c r="A144" s="2420" t="inlineStr">
        <is>
          <t>УК-15</t>
        </is>
      </c>
      <c r="B144" s="2665" t="n"/>
      <c r="C144" s="2665" t="n"/>
      <c r="D144" s="2316" t="n"/>
      <c r="E144" s="2798" t="inlineStr">
        <is>
          <t>Обладать способностью анализировать процессы и явления национальной и мировой культуры, устанавливать межличностное взаимодействие с учетом социально-культурных особенностей, этнических и конфессиональных различий</t>
        </is>
      </c>
      <c r="F144" s="2665" t="n"/>
      <c r="G144" s="2665" t="n"/>
      <c r="H144" s="2665" t="n"/>
      <c r="I144" s="2665" t="n"/>
      <c r="J144" s="2665" t="n"/>
      <c r="K144" s="2665" t="n"/>
      <c r="L144" s="2665" t="n"/>
      <c r="M144" s="2665" t="n"/>
      <c r="N144" s="2665" t="n"/>
      <c r="O144" s="2665" t="n"/>
      <c r="P144" s="2665" t="n"/>
      <c r="Q144" s="2665" t="n"/>
      <c r="R144" s="2665" t="n"/>
      <c r="S144" s="2665" t="n"/>
      <c r="T144" s="2665" t="n"/>
      <c r="U144" s="2665" t="n"/>
      <c r="V144" s="2665" t="n"/>
      <c r="W144" s="2665" t="n"/>
      <c r="X144" s="2665" t="n"/>
      <c r="Y144" s="2665" t="n"/>
      <c r="Z144" s="2665" t="n"/>
      <c r="AA144" s="2665" t="n"/>
      <c r="AB144" s="2665" t="n"/>
      <c r="AC144" s="2665" t="n"/>
      <c r="AD144" s="2665" t="n"/>
      <c r="AE144" s="2665" t="n"/>
      <c r="AF144" s="2665" t="n"/>
      <c r="AG144" s="2665" t="n"/>
      <c r="AH144" s="2665" t="n"/>
      <c r="AI144" s="2665" t="n"/>
      <c r="AJ144" s="2665" t="n"/>
      <c r="AK144" s="2665" t="n"/>
      <c r="AL144" s="2665" t="n"/>
      <c r="AM144" s="2665" t="n"/>
      <c r="AN144" s="2665" t="n"/>
      <c r="AO144" s="2665" t="n"/>
      <c r="AP144" s="2665" t="n"/>
      <c r="AQ144" s="2665" t="n"/>
      <c r="AR144" s="2665" t="n"/>
      <c r="AS144" s="2665" t="n"/>
      <c r="AT144" s="2665" t="n"/>
      <c r="AU144" s="2665" t="n"/>
      <c r="AV144" s="2665" t="n"/>
      <c r="AW144" s="2665" t="n"/>
      <c r="AX144" s="2665" t="n"/>
      <c r="AY144" s="2665" t="n"/>
      <c r="AZ144" s="2665" t="n"/>
      <c r="BA144" s="2665" t="n"/>
      <c r="BB144" s="2665" t="n"/>
      <c r="BC144" s="2665" t="n"/>
      <c r="BD144" s="2665" t="n"/>
      <c r="BE144" s="2665" t="n"/>
      <c r="BF144" s="2665" t="n"/>
      <c r="BG144" s="2665" t="n"/>
      <c r="BH144" s="2665" t="n"/>
      <c r="BI144" s="2665" t="n"/>
      <c r="BJ144" s="2665" t="n"/>
      <c r="BK144" s="2665" t="n"/>
      <c r="BL144" s="2665" t="n"/>
      <c r="BM144" s="2665" t="n"/>
      <c r="BN144" s="2665" t="n"/>
      <c r="BO144" s="2665" t="n"/>
      <c r="BP144" s="2665" t="n"/>
      <c r="BQ144" s="2665" t="n"/>
      <c r="BR144" s="3243" t="inlineStr">
        <is>
          <t>2.1.3</t>
        </is>
      </c>
      <c r="BS144" s="2665" t="n"/>
      <c r="BT144" s="2665" t="n"/>
      <c r="BU144" s="2316" t="n"/>
      <c r="BV144" s="2" t="n"/>
      <c r="BW144" s="2" t="n"/>
      <c r="BX144" s="2" t="n"/>
      <c r="BY144" s="2" t="n"/>
      <c r="BZ144" s="2" t="n"/>
    </row>
    <row r="145">
      <c r="A145" s="2420" t="inlineStr">
        <is>
          <t>БПК-1</t>
        </is>
      </c>
      <c r="B145" s="2665" t="n"/>
      <c r="C145" s="2665" t="n"/>
      <c r="D145" s="2316" t="n"/>
      <c r="E145" s="2798" t="inlineStr">
        <is>
          <t>Применять методы линейной алгебры, аналитической геометрии, математического анализа для решения задач теоретической и практической направленности</t>
        </is>
      </c>
      <c r="F145" s="2665" t="n"/>
      <c r="G145" s="2665" t="n"/>
      <c r="H145" s="2665" t="n"/>
      <c r="I145" s="2665" t="n"/>
      <c r="J145" s="2665" t="n"/>
      <c r="K145" s="2665" t="n"/>
      <c r="L145" s="2665" t="n"/>
      <c r="M145" s="2665" t="n"/>
      <c r="N145" s="2665" t="n"/>
      <c r="O145" s="2665" t="n"/>
      <c r="P145" s="2665" t="n"/>
      <c r="Q145" s="2665" t="n"/>
      <c r="R145" s="2665" t="n"/>
      <c r="S145" s="2665" t="n"/>
      <c r="T145" s="2665" t="n"/>
      <c r="U145" s="2665" t="n"/>
      <c r="V145" s="2665" t="n"/>
      <c r="W145" s="2665" t="n"/>
      <c r="X145" s="2665" t="n"/>
      <c r="Y145" s="2665" t="n"/>
      <c r="Z145" s="2665" t="n"/>
      <c r="AA145" s="2665" t="n"/>
      <c r="AB145" s="2665" t="n"/>
      <c r="AC145" s="2665" t="n"/>
      <c r="AD145" s="2665" t="n"/>
      <c r="AE145" s="2665" t="n"/>
      <c r="AF145" s="2665" t="n"/>
      <c r="AG145" s="2665" t="n"/>
      <c r="AH145" s="2665" t="n"/>
      <c r="AI145" s="2665" t="n"/>
      <c r="AJ145" s="2665" t="n"/>
      <c r="AK145" s="2665" t="n"/>
      <c r="AL145" s="2665" t="n"/>
      <c r="AM145" s="2665" t="n"/>
      <c r="AN145" s="2665" t="n"/>
      <c r="AO145" s="2665" t="n"/>
      <c r="AP145" s="2665" t="n"/>
      <c r="AQ145" s="2665" t="n"/>
      <c r="AR145" s="2665" t="n"/>
      <c r="AS145" s="2665" t="n"/>
      <c r="AT145" s="2665" t="n"/>
      <c r="AU145" s="2665" t="n"/>
      <c r="AV145" s="2665" t="n"/>
      <c r="AW145" s="2665" t="n"/>
      <c r="AX145" s="2665" t="n"/>
      <c r="AY145" s="2665" t="n"/>
      <c r="AZ145" s="2665" t="n"/>
      <c r="BA145" s="2665" t="n"/>
      <c r="BB145" s="2665" t="n"/>
      <c r="BC145" s="2665" t="n"/>
      <c r="BD145" s="2665" t="n"/>
      <c r="BE145" s="2665" t="n"/>
      <c r="BF145" s="2665" t="n"/>
      <c r="BG145" s="2665" t="n"/>
      <c r="BH145" s="2665" t="n"/>
      <c r="BI145" s="2665" t="n"/>
      <c r="BJ145" s="2665" t="n"/>
      <c r="BK145" s="2665" t="n"/>
      <c r="BL145" s="2665" t="n"/>
      <c r="BM145" s="2665" t="n"/>
      <c r="BN145" s="2665" t="n"/>
      <c r="BO145" s="2665" t="n"/>
      <c r="BP145" s="2665" t="n"/>
      <c r="BQ145" s="2665" t="n"/>
      <c r="BR145" s="3243" t="inlineStr">
        <is>
          <t>1.3.1</t>
        </is>
      </c>
      <c r="BS145" s="2665" t="n"/>
      <c r="BT145" s="2665" t="n"/>
      <c r="BU145" s="2316" t="n"/>
      <c r="BV145" s="2" t="n"/>
      <c r="BW145" s="2" t="n"/>
      <c r="BX145" s="2" t="n"/>
      <c r="BY145" s="2" t="n"/>
      <c r="BZ145" s="2" t="n"/>
    </row>
    <row r="146">
      <c r="A146" s="2420" t="inlineStr">
        <is>
          <t>БПК-2</t>
        </is>
      </c>
      <c r="B146" s="2665" t="n"/>
      <c r="C146" s="2665" t="n"/>
      <c r="D146" s="2316" t="n"/>
      <c r="E146" s="2798" t="inlineStr">
        <is>
          <t>Осуществлять поиск, хранение, обработку и анализ информации из различных источников и баз данных, представлять ее в требуемом формате с использованием информационных, компьютерных и сетевых технологий</t>
        </is>
      </c>
      <c r="F146" s="2665" t="n"/>
      <c r="G146" s="2665" t="n"/>
      <c r="H146" s="2665" t="n"/>
      <c r="I146" s="2665" t="n"/>
      <c r="J146" s="2665" t="n"/>
      <c r="K146" s="2665" t="n"/>
      <c r="L146" s="2665" t="n"/>
      <c r="M146" s="2665" t="n"/>
      <c r="N146" s="2665" t="n"/>
      <c r="O146" s="2665" t="n"/>
      <c r="P146" s="2665" t="n"/>
      <c r="Q146" s="2665" t="n"/>
      <c r="R146" s="2665" t="n"/>
      <c r="S146" s="2665" t="n"/>
      <c r="T146" s="2665" t="n"/>
      <c r="U146" s="2665" t="n"/>
      <c r="V146" s="2665" t="n"/>
      <c r="W146" s="2665" t="n"/>
      <c r="X146" s="2665" t="n"/>
      <c r="Y146" s="2665" t="n"/>
      <c r="Z146" s="2665" t="n"/>
      <c r="AA146" s="2665" t="n"/>
      <c r="AB146" s="2665" t="n"/>
      <c r="AC146" s="2665" t="n"/>
      <c r="AD146" s="2665" t="n"/>
      <c r="AE146" s="2665" t="n"/>
      <c r="AF146" s="2665" t="n"/>
      <c r="AG146" s="2665" t="n"/>
      <c r="AH146" s="2665" t="n"/>
      <c r="AI146" s="2665" t="n"/>
      <c r="AJ146" s="2665" t="n"/>
      <c r="AK146" s="2665" t="n"/>
      <c r="AL146" s="2665" t="n"/>
      <c r="AM146" s="2665" t="n"/>
      <c r="AN146" s="2665" t="n"/>
      <c r="AO146" s="2665" t="n"/>
      <c r="AP146" s="2665" t="n"/>
      <c r="AQ146" s="2665" t="n"/>
      <c r="AR146" s="2665" t="n"/>
      <c r="AS146" s="2665" t="n"/>
      <c r="AT146" s="2665" t="n"/>
      <c r="AU146" s="2665" t="n"/>
      <c r="AV146" s="2665" t="n"/>
      <c r="AW146" s="2665" t="n"/>
      <c r="AX146" s="2665" t="n"/>
      <c r="AY146" s="2665" t="n"/>
      <c r="AZ146" s="2665" t="n"/>
      <c r="BA146" s="2665" t="n"/>
      <c r="BB146" s="2665" t="n"/>
      <c r="BC146" s="2665" t="n"/>
      <c r="BD146" s="2665" t="n"/>
      <c r="BE146" s="2665" t="n"/>
      <c r="BF146" s="2665" t="n"/>
      <c r="BG146" s="2665" t="n"/>
      <c r="BH146" s="2665" t="n"/>
      <c r="BI146" s="2665" t="n"/>
      <c r="BJ146" s="2665" t="n"/>
      <c r="BK146" s="2665" t="n"/>
      <c r="BL146" s="2665" t="n"/>
      <c r="BM146" s="2665" t="n"/>
      <c r="BN146" s="2665" t="n"/>
      <c r="BO146" s="2665" t="n"/>
      <c r="BP146" s="2665" t="n"/>
      <c r="BQ146" s="2665" t="n"/>
      <c r="BR146" s="3243" t="inlineStr">
        <is>
          <t>1.3.2</t>
        </is>
      </c>
      <c r="BS146" s="2665" t="n"/>
      <c r="BT146" s="2665" t="n"/>
      <c r="BU146" s="2316" t="n"/>
      <c r="BV146" s="2" t="n"/>
      <c r="BW146" s="2" t="n"/>
      <c r="BX146" s="2" t="n"/>
      <c r="BY146" s="2" t="n"/>
      <c r="BZ146" s="2" t="n"/>
    </row>
    <row r="147">
      <c r="A147" s="2420" t="inlineStr">
        <is>
          <t>БПК-3</t>
        </is>
      </c>
      <c r="B147" s="2665" t="n"/>
      <c r="C147" s="2665" t="n"/>
      <c r="D147" s="2316" t="n"/>
      <c r="E147" s="2798" t="inlineStr">
        <is>
          <t>Разрабатывать и выполнять графические изображения для проектно-сметной и другой документации с учетом требований Единой системы конструкторской документации</t>
        </is>
      </c>
      <c r="F147" s="2665" t="n"/>
      <c r="G147" s="2665" t="n"/>
      <c r="H147" s="2665" t="n"/>
      <c r="I147" s="2665" t="n"/>
      <c r="J147" s="2665" t="n"/>
      <c r="K147" s="2665" t="n"/>
      <c r="L147" s="2665" t="n"/>
      <c r="M147" s="2665" t="n"/>
      <c r="N147" s="2665" t="n"/>
      <c r="O147" s="2665" t="n"/>
      <c r="P147" s="2665" t="n"/>
      <c r="Q147" s="2665" t="n"/>
      <c r="R147" s="2665" t="n"/>
      <c r="S147" s="2665" t="n"/>
      <c r="T147" s="2665" t="n"/>
      <c r="U147" s="2665" t="n"/>
      <c r="V147" s="2665" t="n"/>
      <c r="W147" s="2665" t="n"/>
      <c r="X147" s="2665" t="n"/>
      <c r="Y147" s="2665" t="n"/>
      <c r="Z147" s="2665" t="n"/>
      <c r="AA147" s="2665" t="n"/>
      <c r="AB147" s="2665" t="n"/>
      <c r="AC147" s="2665" t="n"/>
      <c r="AD147" s="2665" t="n"/>
      <c r="AE147" s="2665" t="n"/>
      <c r="AF147" s="2665" t="n"/>
      <c r="AG147" s="2665" t="n"/>
      <c r="AH147" s="2665" t="n"/>
      <c r="AI147" s="2665" t="n"/>
      <c r="AJ147" s="2665" t="n"/>
      <c r="AK147" s="2665" t="n"/>
      <c r="AL147" s="2665" t="n"/>
      <c r="AM147" s="2665" t="n"/>
      <c r="AN147" s="2665" t="n"/>
      <c r="AO147" s="2665" t="n"/>
      <c r="AP147" s="2665" t="n"/>
      <c r="AQ147" s="2665" t="n"/>
      <c r="AR147" s="2665" t="n"/>
      <c r="AS147" s="2665" t="n"/>
      <c r="AT147" s="2665" t="n"/>
      <c r="AU147" s="2665" t="n"/>
      <c r="AV147" s="2665" t="n"/>
      <c r="AW147" s="2665" t="n"/>
      <c r="AX147" s="2665" t="n"/>
      <c r="AY147" s="2665" t="n"/>
      <c r="AZ147" s="2665" t="n"/>
      <c r="BA147" s="2665" t="n"/>
      <c r="BB147" s="2665" t="n"/>
      <c r="BC147" s="2665" t="n"/>
      <c r="BD147" s="2665" t="n"/>
      <c r="BE147" s="2665" t="n"/>
      <c r="BF147" s="2665" t="n"/>
      <c r="BG147" s="2665" t="n"/>
      <c r="BH147" s="2665" t="n"/>
      <c r="BI147" s="2665" t="n"/>
      <c r="BJ147" s="2665" t="n"/>
      <c r="BK147" s="2665" t="n"/>
      <c r="BL147" s="2665" t="n"/>
      <c r="BM147" s="2665" t="n"/>
      <c r="BN147" s="2665" t="n"/>
      <c r="BO147" s="2665" t="n"/>
      <c r="BP147" s="2665" t="n"/>
      <c r="BQ147" s="2665" t="n"/>
      <c r="BR147" s="3243" t="inlineStr">
        <is>
          <t>1.3.3</t>
        </is>
      </c>
      <c r="BS147" s="2665" t="n"/>
      <c r="BT147" s="2665" t="n"/>
      <c r="BU147" s="2316" t="n"/>
      <c r="BV147" s="2" t="n"/>
      <c r="BW147" s="2" t="n"/>
      <c r="BX147" s="2" t="n"/>
      <c r="BY147" s="2" t="n"/>
      <c r="BZ147" s="2" t="n"/>
    </row>
    <row r="148">
      <c r="A148" s="2420" t="inlineStr">
        <is>
          <t>БПК-4</t>
        </is>
      </c>
      <c r="B148" s="2665" t="n"/>
      <c r="C148" s="2665" t="n"/>
      <c r="D148" s="2316" t="n"/>
      <c r="E148" s="2798" t="inlineStr">
        <is>
          <t>Владеть основными понятиями и законами физики, принципами экспериментального и теоретического изучения физических явлений и процессов</t>
        </is>
      </c>
      <c r="F148" s="2665" t="n"/>
      <c r="G148" s="2665" t="n"/>
      <c r="H148" s="2665" t="n"/>
      <c r="I148" s="2665" t="n"/>
      <c r="J148" s="2665" t="n"/>
      <c r="K148" s="2665" t="n"/>
      <c r="L148" s="2665" t="n"/>
      <c r="M148" s="2665" t="n"/>
      <c r="N148" s="2665" t="n"/>
      <c r="O148" s="2665" t="n"/>
      <c r="P148" s="2665" t="n"/>
      <c r="Q148" s="2665" t="n"/>
      <c r="R148" s="2665" t="n"/>
      <c r="S148" s="2665" t="n"/>
      <c r="T148" s="2665" t="n"/>
      <c r="U148" s="2665" t="n"/>
      <c r="V148" s="2665" t="n"/>
      <c r="W148" s="2665" t="n"/>
      <c r="X148" s="2665" t="n"/>
      <c r="Y148" s="2665" t="n"/>
      <c r="Z148" s="2665" t="n"/>
      <c r="AA148" s="2665" t="n"/>
      <c r="AB148" s="2665" t="n"/>
      <c r="AC148" s="2665" t="n"/>
      <c r="AD148" s="2665" t="n"/>
      <c r="AE148" s="2665" t="n"/>
      <c r="AF148" s="2665" t="n"/>
      <c r="AG148" s="2665" t="n"/>
      <c r="AH148" s="2665" t="n"/>
      <c r="AI148" s="2665" t="n"/>
      <c r="AJ148" s="2665" t="n"/>
      <c r="AK148" s="2665" t="n"/>
      <c r="AL148" s="2665" t="n"/>
      <c r="AM148" s="2665" t="n"/>
      <c r="AN148" s="2665" t="n"/>
      <c r="AO148" s="2665" t="n"/>
      <c r="AP148" s="2665" t="n"/>
      <c r="AQ148" s="2665" t="n"/>
      <c r="AR148" s="2665" t="n"/>
      <c r="AS148" s="2665" t="n"/>
      <c r="AT148" s="2665" t="n"/>
      <c r="AU148" s="2665" t="n"/>
      <c r="AV148" s="2665" t="n"/>
      <c r="AW148" s="2665" t="n"/>
      <c r="AX148" s="2665" t="n"/>
      <c r="AY148" s="2665" t="n"/>
      <c r="AZ148" s="2665" t="n"/>
      <c r="BA148" s="2665" t="n"/>
      <c r="BB148" s="2665" t="n"/>
      <c r="BC148" s="2665" t="n"/>
      <c r="BD148" s="2665" t="n"/>
      <c r="BE148" s="2665" t="n"/>
      <c r="BF148" s="2665" t="n"/>
      <c r="BG148" s="2665" t="n"/>
      <c r="BH148" s="2665" t="n"/>
      <c r="BI148" s="2665" t="n"/>
      <c r="BJ148" s="2665" t="n"/>
      <c r="BK148" s="2665" t="n"/>
      <c r="BL148" s="2665" t="n"/>
      <c r="BM148" s="2665" t="n"/>
      <c r="BN148" s="2665" t="n"/>
      <c r="BO148" s="2665" t="n"/>
      <c r="BP148" s="2665" t="n"/>
      <c r="BQ148" s="2665" t="n"/>
      <c r="BR148" s="3243" t="inlineStr">
        <is>
          <t>1.3.4</t>
        </is>
      </c>
      <c r="BS148" s="2665" t="n"/>
      <c r="BT148" s="2665" t="n"/>
      <c r="BU148" s="2316" t="n"/>
      <c r="BV148" s="2" t="n"/>
      <c r="BW148" s="2" t="n"/>
      <c r="BX148" s="2" t="n"/>
      <c r="BY148" s="2" t="n"/>
      <c r="BZ148" s="2" t="n"/>
    </row>
    <row r="149">
      <c r="A149" s="2420" t="inlineStr">
        <is>
          <t>БПК-5</t>
        </is>
      </c>
      <c r="B149" s="2665" t="n"/>
      <c r="C149" s="2665" t="n"/>
      <c r="D149" s="2316" t="n"/>
      <c r="E149" s="2798" t="inlineStr">
        <is>
          <t>Владеть основными фундаментальными законами и понятиями химии, классификацией, номенклатурой, химическими свойствами и методами получения неорганических соединений, использовать теоретические концепции для решения расчетных задач</t>
        </is>
      </c>
      <c r="F149" s="2665" t="n"/>
      <c r="G149" s="2665" t="n"/>
      <c r="H149" s="2665" t="n"/>
      <c r="I149" s="2665" t="n"/>
      <c r="J149" s="2665" t="n"/>
      <c r="K149" s="2665" t="n"/>
      <c r="L149" s="2665" t="n"/>
      <c r="M149" s="2665" t="n"/>
      <c r="N149" s="2665" t="n"/>
      <c r="O149" s="2665" t="n"/>
      <c r="P149" s="2665" t="n"/>
      <c r="Q149" s="2665" t="n"/>
      <c r="R149" s="2665" t="n"/>
      <c r="S149" s="2665" t="n"/>
      <c r="T149" s="2665" t="n"/>
      <c r="U149" s="2665" t="n"/>
      <c r="V149" s="2665" t="n"/>
      <c r="W149" s="2665" t="n"/>
      <c r="X149" s="2665" t="n"/>
      <c r="Y149" s="2665" t="n"/>
      <c r="Z149" s="2665" t="n"/>
      <c r="AA149" s="2665" t="n"/>
      <c r="AB149" s="2665" t="n"/>
      <c r="AC149" s="2665" t="n"/>
      <c r="AD149" s="2665" t="n"/>
      <c r="AE149" s="2665" t="n"/>
      <c r="AF149" s="2665" t="n"/>
      <c r="AG149" s="2665" t="n"/>
      <c r="AH149" s="2665" t="n"/>
      <c r="AI149" s="2665" t="n"/>
      <c r="AJ149" s="2665" t="n"/>
      <c r="AK149" s="2665" t="n"/>
      <c r="AL149" s="2665" t="n"/>
      <c r="AM149" s="2665" t="n"/>
      <c r="AN149" s="2665" t="n"/>
      <c r="AO149" s="2665" t="n"/>
      <c r="AP149" s="2665" t="n"/>
      <c r="AQ149" s="2665" t="n"/>
      <c r="AR149" s="2665" t="n"/>
      <c r="AS149" s="2665" t="n"/>
      <c r="AT149" s="2665" t="n"/>
      <c r="AU149" s="2665" t="n"/>
      <c r="AV149" s="2665" t="n"/>
      <c r="AW149" s="2665" t="n"/>
      <c r="AX149" s="2665" t="n"/>
      <c r="AY149" s="2665" t="n"/>
      <c r="AZ149" s="2665" t="n"/>
      <c r="BA149" s="2665" t="n"/>
      <c r="BB149" s="2665" t="n"/>
      <c r="BC149" s="2665" t="n"/>
      <c r="BD149" s="2665" t="n"/>
      <c r="BE149" s="2665" t="n"/>
      <c r="BF149" s="2665" t="n"/>
      <c r="BG149" s="2665" t="n"/>
      <c r="BH149" s="2665" t="n"/>
      <c r="BI149" s="2665" t="n"/>
      <c r="BJ149" s="2665" t="n"/>
      <c r="BK149" s="2665" t="n"/>
      <c r="BL149" s="2665" t="n"/>
      <c r="BM149" s="2665" t="n"/>
      <c r="BN149" s="2665" t="n"/>
      <c r="BO149" s="2665" t="n"/>
      <c r="BP149" s="2665" t="n"/>
      <c r="BQ149" s="2665" t="n"/>
      <c r="BR149" s="3243" t="inlineStr">
        <is>
          <t>1.4.1, 1.4.2</t>
        </is>
      </c>
      <c r="BS149" s="2665" t="n"/>
      <c r="BT149" s="2665" t="n"/>
      <c r="BU149" s="2316" t="n"/>
      <c r="BV149" s="2" t="n"/>
      <c r="BW149" s="2" t="n"/>
      <c r="BX149" s="2" t="n"/>
      <c r="BY149" s="2" t="n"/>
      <c r="BZ149" s="2" t="n"/>
    </row>
    <row r="150">
      <c r="A150" s="2420" t="inlineStr">
        <is>
          <t>БПК-6</t>
        </is>
      </c>
      <c r="B150" s="2665" t="n"/>
      <c r="C150" s="2665" t="n"/>
      <c r="D150" s="2316" t="n"/>
      <c r="E150" s="2798" t="inlineStr">
        <is>
          <t>Применять основы методологии теории строения, принципы получения, превращения и исследования основных классов органических соединений</t>
        </is>
      </c>
      <c r="F150" s="2665" t="n"/>
      <c r="G150" s="2665" t="n"/>
      <c r="H150" s="2665" t="n"/>
      <c r="I150" s="2665" t="n"/>
      <c r="J150" s="2665" t="n"/>
      <c r="K150" s="2665" t="n"/>
      <c r="L150" s="2665" t="n"/>
      <c r="M150" s="2665" t="n"/>
      <c r="N150" s="2665" t="n"/>
      <c r="O150" s="2665" t="n"/>
      <c r="P150" s="2665" t="n"/>
      <c r="Q150" s="2665" t="n"/>
      <c r="R150" s="2665" t="n"/>
      <c r="S150" s="2665" t="n"/>
      <c r="T150" s="2665" t="n"/>
      <c r="U150" s="2665" t="n"/>
      <c r="V150" s="2665" t="n"/>
      <c r="W150" s="2665" t="n"/>
      <c r="X150" s="2665" t="n"/>
      <c r="Y150" s="2665" t="n"/>
      <c r="Z150" s="2665" t="n"/>
      <c r="AA150" s="2665" t="n"/>
      <c r="AB150" s="2665" t="n"/>
      <c r="AC150" s="2665" t="n"/>
      <c r="AD150" s="2665" t="n"/>
      <c r="AE150" s="2665" t="n"/>
      <c r="AF150" s="2665" t="n"/>
      <c r="AG150" s="2665" t="n"/>
      <c r="AH150" s="2665" t="n"/>
      <c r="AI150" s="2665" t="n"/>
      <c r="AJ150" s="2665" t="n"/>
      <c r="AK150" s="2665" t="n"/>
      <c r="AL150" s="2665" t="n"/>
      <c r="AM150" s="2665" t="n"/>
      <c r="AN150" s="2665" t="n"/>
      <c r="AO150" s="2665" t="n"/>
      <c r="AP150" s="2665" t="n"/>
      <c r="AQ150" s="2665" t="n"/>
      <c r="AR150" s="2665" t="n"/>
      <c r="AS150" s="2665" t="n"/>
      <c r="AT150" s="2665" t="n"/>
      <c r="AU150" s="2665" t="n"/>
      <c r="AV150" s="2665" t="n"/>
      <c r="AW150" s="2665" t="n"/>
      <c r="AX150" s="2665" t="n"/>
      <c r="AY150" s="2665" t="n"/>
      <c r="AZ150" s="2665" t="n"/>
      <c r="BA150" s="2665" t="n"/>
      <c r="BB150" s="2665" t="n"/>
      <c r="BC150" s="2665" t="n"/>
      <c r="BD150" s="2665" t="n"/>
      <c r="BE150" s="2665" t="n"/>
      <c r="BF150" s="2665" t="n"/>
      <c r="BG150" s="2665" t="n"/>
      <c r="BH150" s="2665" t="n"/>
      <c r="BI150" s="2665" t="n"/>
      <c r="BJ150" s="2665" t="n"/>
      <c r="BK150" s="2665" t="n"/>
      <c r="BL150" s="2665" t="n"/>
      <c r="BM150" s="2665" t="n"/>
      <c r="BN150" s="2665" t="n"/>
      <c r="BO150" s="2665" t="n"/>
      <c r="BP150" s="2665" t="n"/>
      <c r="BQ150" s="2665" t="n"/>
      <c r="BR150" s="3243" t="inlineStr">
        <is>
          <t>1.4.3</t>
        </is>
      </c>
      <c r="BS150" s="2665" t="n"/>
      <c r="BT150" s="2665" t="n"/>
      <c r="BU150" s="2316" t="n"/>
      <c r="BV150" s="2" t="n"/>
      <c r="BW150" s="2" t="n"/>
      <c r="BX150" s="2" t="n"/>
      <c r="BY150" s="2" t="n"/>
      <c r="BZ150" s="2" t="n"/>
    </row>
    <row r="151">
      <c r="A151" s="2420" t="inlineStr">
        <is>
          <t>БПК-7</t>
        </is>
      </c>
      <c r="B151" s="2665" t="n"/>
      <c r="C151" s="2665" t="n"/>
      <c r="D151" s="2316" t="n"/>
      <c r="E151" s="2798" t="inlineStr">
        <is>
          <t>Применять знания о структуре химического производства, технологических расчетов для анализа показателей и эффективности химико-технологических процессов</t>
        </is>
      </c>
      <c r="F151" s="2665" t="n"/>
      <c r="G151" s="2665" t="n"/>
      <c r="H151" s="2665" t="n"/>
      <c r="I151" s="2665" t="n"/>
      <c r="J151" s="2665" t="n"/>
      <c r="K151" s="2665" t="n"/>
      <c r="L151" s="2665" t="n"/>
      <c r="M151" s="2665" t="n"/>
      <c r="N151" s="2665" t="n"/>
      <c r="O151" s="2665" t="n"/>
      <c r="P151" s="2665" t="n"/>
      <c r="Q151" s="2665" t="n"/>
      <c r="R151" s="2665" t="n"/>
      <c r="S151" s="2665" t="n"/>
      <c r="T151" s="2665" t="n"/>
      <c r="U151" s="2665" t="n"/>
      <c r="V151" s="2665" t="n"/>
      <c r="W151" s="2665" t="n"/>
      <c r="X151" s="2665" t="n"/>
      <c r="Y151" s="2665" t="n"/>
      <c r="Z151" s="2665" t="n"/>
      <c r="AA151" s="2665" t="n"/>
      <c r="AB151" s="2665" t="n"/>
      <c r="AC151" s="2665" t="n"/>
      <c r="AD151" s="2665" t="n"/>
      <c r="AE151" s="2665" t="n"/>
      <c r="AF151" s="2665" t="n"/>
      <c r="AG151" s="2665" t="n"/>
      <c r="AH151" s="2665" t="n"/>
      <c r="AI151" s="2665" t="n"/>
      <c r="AJ151" s="2665" t="n"/>
      <c r="AK151" s="2665" t="n"/>
      <c r="AL151" s="2665" t="n"/>
      <c r="AM151" s="2665" t="n"/>
      <c r="AN151" s="2665" t="n"/>
      <c r="AO151" s="2665" t="n"/>
      <c r="AP151" s="2665" t="n"/>
      <c r="AQ151" s="2665" t="n"/>
      <c r="AR151" s="2665" t="n"/>
      <c r="AS151" s="2665" t="n"/>
      <c r="AT151" s="2665" t="n"/>
      <c r="AU151" s="2665" t="n"/>
      <c r="AV151" s="2665" t="n"/>
      <c r="AW151" s="2665" t="n"/>
      <c r="AX151" s="2665" t="n"/>
      <c r="AY151" s="2665" t="n"/>
      <c r="AZ151" s="2665" t="n"/>
      <c r="BA151" s="2665" t="n"/>
      <c r="BB151" s="2665" t="n"/>
      <c r="BC151" s="2665" t="n"/>
      <c r="BD151" s="2665" t="n"/>
      <c r="BE151" s="2665" t="n"/>
      <c r="BF151" s="2665" t="n"/>
      <c r="BG151" s="2665" t="n"/>
      <c r="BH151" s="2665" t="n"/>
      <c r="BI151" s="2665" t="n"/>
      <c r="BJ151" s="2665" t="n"/>
      <c r="BK151" s="2665" t="n"/>
      <c r="BL151" s="2665" t="n"/>
      <c r="BM151" s="2665" t="n"/>
      <c r="BN151" s="2665" t="n"/>
      <c r="BO151" s="2665" t="n"/>
      <c r="BP151" s="2665" t="n"/>
      <c r="BQ151" s="2665" t="n"/>
      <c r="BR151" s="3243" t="inlineStr">
        <is>
          <t>1.5.1</t>
        </is>
      </c>
      <c r="BS151" s="2665" t="n"/>
      <c r="BT151" s="2665" t="n"/>
      <c r="BU151" s="2316" t="n"/>
      <c r="BV151" s="2" t="n"/>
      <c r="BW151" s="2" t="n"/>
      <c r="BX151" s="2" t="n"/>
      <c r="BY151" s="2" t="n"/>
      <c r="BZ151" s="2" t="n"/>
    </row>
    <row r="152">
      <c r="A152" s="2420" t="inlineStr">
        <is>
          <t>БПК-8</t>
        </is>
      </c>
      <c r="B152" s="2665" t="n"/>
      <c r="C152" s="2665" t="n"/>
      <c r="D152" s="2316" t="n"/>
      <c r="E152" s="2798" t="inlineStr">
        <is>
          <t>Рассчитывать типовые процессы и аппараты химических производств</t>
        </is>
      </c>
      <c r="F152" s="2665" t="n"/>
      <c r="G152" s="2665" t="n"/>
      <c r="H152" s="2665" t="n"/>
      <c r="I152" s="2665" t="n"/>
      <c r="J152" s="2665" t="n"/>
      <c r="K152" s="2665" t="n"/>
      <c r="L152" s="2665" t="n"/>
      <c r="M152" s="2665" t="n"/>
      <c r="N152" s="2665" t="n"/>
      <c r="O152" s="2665" t="n"/>
      <c r="P152" s="2665" t="n"/>
      <c r="Q152" s="2665" t="n"/>
      <c r="R152" s="2665" t="n"/>
      <c r="S152" s="2665" t="n"/>
      <c r="T152" s="2665" t="n"/>
      <c r="U152" s="2665" t="n"/>
      <c r="V152" s="2665" t="n"/>
      <c r="W152" s="2665" t="n"/>
      <c r="X152" s="2665" t="n"/>
      <c r="Y152" s="2665" t="n"/>
      <c r="Z152" s="2665" t="n"/>
      <c r="AA152" s="2665" t="n"/>
      <c r="AB152" s="2665" t="n"/>
      <c r="AC152" s="2665" t="n"/>
      <c r="AD152" s="2665" t="n"/>
      <c r="AE152" s="2665" t="n"/>
      <c r="AF152" s="2665" t="n"/>
      <c r="AG152" s="2665" t="n"/>
      <c r="AH152" s="2665" t="n"/>
      <c r="AI152" s="2665" t="n"/>
      <c r="AJ152" s="2665" t="n"/>
      <c r="AK152" s="2665" t="n"/>
      <c r="AL152" s="2665" t="n"/>
      <c r="AM152" s="2665" t="n"/>
      <c r="AN152" s="2665" t="n"/>
      <c r="AO152" s="2665" t="n"/>
      <c r="AP152" s="2665" t="n"/>
      <c r="AQ152" s="2665" t="n"/>
      <c r="AR152" s="2665" t="n"/>
      <c r="AS152" s="2665" t="n"/>
      <c r="AT152" s="2665" t="n"/>
      <c r="AU152" s="2665" t="n"/>
      <c r="AV152" s="2665" t="n"/>
      <c r="AW152" s="2665" t="n"/>
      <c r="AX152" s="2665" t="n"/>
      <c r="AY152" s="2665" t="n"/>
      <c r="AZ152" s="2665" t="n"/>
      <c r="BA152" s="2665" t="n"/>
      <c r="BB152" s="2665" t="n"/>
      <c r="BC152" s="2665" t="n"/>
      <c r="BD152" s="2665" t="n"/>
      <c r="BE152" s="2665" t="n"/>
      <c r="BF152" s="2665" t="n"/>
      <c r="BG152" s="2665" t="n"/>
      <c r="BH152" s="2665" t="n"/>
      <c r="BI152" s="2665" t="n"/>
      <c r="BJ152" s="2665" t="n"/>
      <c r="BK152" s="2665" t="n"/>
      <c r="BL152" s="2665" t="n"/>
      <c r="BM152" s="2665" t="n"/>
      <c r="BN152" s="2665" t="n"/>
      <c r="BO152" s="2665" t="n"/>
      <c r="BP152" s="2665" t="n"/>
      <c r="BQ152" s="2665" t="n"/>
      <c r="BR152" s="3243" t="inlineStr">
        <is>
          <t>1.5.2, 1.5.3</t>
        </is>
      </c>
      <c r="BS152" s="2665" t="n"/>
      <c r="BT152" s="2665" t="n"/>
      <c r="BU152" s="2316" t="n"/>
      <c r="BV152" s="2" t="n"/>
      <c r="BW152" s="2" t="n"/>
      <c r="BX152" s="2" t="n"/>
      <c r="BY152" s="2" t="n"/>
      <c r="BZ152" s="2" t="n"/>
    </row>
    <row r="153">
      <c r="A153" s="2420" t="inlineStr">
        <is>
          <t>БПК-9</t>
        </is>
      </c>
      <c r="B153" s="2665" t="n"/>
      <c r="C153" s="2665" t="n"/>
      <c r="D153" s="2316" t="n"/>
      <c r="E153" s="2798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53" s="2665" t="n"/>
      <c r="G153" s="2665" t="n"/>
      <c r="H153" s="2665" t="n"/>
      <c r="I153" s="2665" t="n"/>
      <c r="J153" s="2665" t="n"/>
      <c r="K153" s="2665" t="n"/>
      <c r="L153" s="2665" t="n"/>
      <c r="M153" s="2665" t="n"/>
      <c r="N153" s="2665" t="n"/>
      <c r="O153" s="2665" t="n"/>
      <c r="P153" s="2665" t="n"/>
      <c r="Q153" s="2665" t="n"/>
      <c r="R153" s="2665" t="n"/>
      <c r="S153" s="2665" t="n"/>
      <c r="T153" s="2665" t="n"/>
      <c r="U153" s="2665" t="n"/>
      <c r="V153" s="2665" t="n"/>
      <c r="W153" s="2665" t="n"/>
      <c r="X153" s="2665" t="n"/>
      <c r="Y153" s="2665" t="n"/>
      <c r="Z153" s="2665" t="n"/>
      <c r="AA153" s="2665" t="n"/>
      <c r="AB153" s="2665" t="n"/>
      <c r="AC153" s="2665" t="n"/>
      <c r="AD153" s="2665" t="n"/>
      <c r="AE153" s="2665" t="n"/>
      <c r="AF153" s="2665" t="n"/>
      <c r="AG153" s="2665" t="n"/>
      <c r="AH153" s="2665" t="n"/>
      <c r="AI153" s="2665" t="n"/>
      <c r="AJ153" s="2665" t="n"/>
      <c r="AK153" s="2665" t="n"/>
      <c r="AL153" s="2665" t="n"/>
      <c r="AM153" s="2665" t="n"/>
      <c r="AN153" s="2665" t="n"/>
      <c r="AO153" s="2665" t="n"/>
      <c r="AP153" s="2665" t="n"/>
      <c r="AQ153" s="2665" t="n"/>
      <c r="AR153" s="2665" t="n"/>
      <c r="AS153" s="2665" t="n"/>
      <c r="AT153" s="2665" t="n"/>
      <c r="AU153" s="2665" t="n"/>
      <c r="AV153" s="2665" t="n"/>
      <c r="AW153" s="2665" t="n"/>
      <c r="AX153" s="2665" t="n"/>
      <c r="AY153" s="2665" t="n"/>
      <c r="AZ153" s="2665" t="n"/>
      <c r="BA153" s="2665" t="n"/>
      <c r="BB153" s="2665" t="n"/>
      <c r="BC153" s="2665" t="n"/>
      <c r="BD153" s="2665" t="n"/>
      <c r="BE153" s="2665" t="n"/>
      <c r="BF153" s="2665" t="n"/>
      <c r="BG153" s="2665" t="n"/>
      <c r="BH153" s="2665" t="n"/>
      <c r="BI153" s="2665" t="n"/>
      <c r="BJ153" s="2665" t="n"/>
      <c r="BK153" s="2665" t="n"/>
      <c r="BL153" s="2665" t="n"/>
      <c r="BM153" s="2665" t="n"/>
      <c r="BN153" s="2665" t="n"/>
      <c r="BO153" s="2665" t="n"/>
      <c r="BP153" s="2665" t="n"/>
      <c r="BQ153" s="2665" t="n"/>
      <c r="BR153" s="3243" t="inlineStr">
        <is>
          <t>1.6.1</t>
        </is>
      </c>
      <c r="BS153" s="2665" t="n"/>
      <c r="BT153" s="2665" t="n"/>
      <c r="BU153" s="2316" t="n"/>
      <c r="BV153" s="2" t="n"/>
      <c r="BW153" s="2" t="n"/>
      <c r="BX153" s="2" t="n"/>
      <c r="BY153" s="2" t="n"/>
      <c r="BZ153" s="2" t="n"/>
    </row>
    <row r="154">
      <c r="A154" s="2420" t="inlineStr">
        <is>
          <t>БПК-10</t>
        </is>
      </c>
      <c r="B154" s="2665" t="n"/>
      <c r="C154" s="2665" t="n"/>
      <c r="D154" s="2316" t="n"/>
      <c r="E154" s="2798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54" s="2665" t="n"/>
      <c r="G154" s="2665" t="n"/>
      <c r="H154" s="2665" t="n"/>
      <c r="I154" s="2665" t="n"/>
      <c r="J154" s="2665" t="n"/>
      <c r="K154" s="2665" t="n"/>
      <c r="L154" s="2665" t="n"/>
      <c r="M154" s="2665" t="n"/>
      <c r="N154" s="2665" t="n"/>
      <c r="O154" s="2665" t="n"/>
      <c r="P154" s="2665" t="n"/>
      <c r="Q154" s="2665" t="n"/>
      <c r="R154" s="2665" t="n"/>
      <c r="S154" s="2665" t="n"/>
      <c r="T154" s="2665" t="n"/>
      <c r="U154" s="2665" t="n"/>
      <c r="V154" s="2665" t="n"/>
      <c r="W154" s="2665" t="n"/>
      <c r="X154" s="2665" t="n"/>
      <c r="Y154" s="2665" t="n"/>
      <c r="Z154" s="2665" t="n"/>
      <c r="AA154" s="2665" t="n"/>
      <c r="AB154" s="2665" t="n"/>
      <c r="AC154" s="2665" t="n"/>
      <c r="AD154" s="2665" t="n"/>
      <c r="AE154" s="2665" t="n"/>
      <c r="AF154" s="2665" t="n"/>
      <c r="AG154" s="2665" t="n"/>
      <c r="AH154" s="2665" t="n"/>
      <c r="AI154" s="2665" t="n"/>
      <c r="AJ154" s="2665" t="n"/>
      <c r="AK154" s="2665" t="n"/>
      <c r="AL154" s="2665" t="n"/>
      <c r="AM154" s="2665" t="n"/>
      <c r="AN154" s="2665" t="n"/>
      <c r="AO154" s="2665" t="n"/>
      <c r="AP154" s="2665" t="n"/>
      <c r="AQ154" s="2665" t="n"/>
      <c r="AR154" s="2665" t="n"/>
      <c r="AS154" s="2665" t="n"/>
      <c r="AT154" s="2665" t="n"/>
      <c r="AU154" s="2665" t="n"/>
      <c r="AV154" s="2665" t="n"/>
      <c r="AW154" s="2665" t="n"/>
      <c r="AX154" s="2665" t="n"/>
      <c r="AY154" s="2665" t="n"/>
      <c r="AZ154" s="2665" t="n"/>
      <c r="BA154" s="2665" t="n"/>
      <c r="BB154" s="2665" t="n"/>
      <c r="BC154" s="2665" t="n"/>
      <c r="BD154" s="2665" t="n"/>
      <c r="BE154" s="2665" t="n"/>
      <c r="BF154" s="2665" t="n"/>
      <c r="BG154" s="2665" t="n"/>
      <c r="BH154" s="2665" t="n"/>
      <c r="BI154" s="2665" t="n"/>
      <c r="BJ154" s="2665" t="n"/>
      <c r="BK154" s="2665" t="n"/>
      <c r="BL154" s="2665" t="n"/>
      <c r="BM154" s="2665" t="n"/>
      <c r="BN154" s="2665" t="n"/>
      <c r="BO154" s="2665" t="n"/>
      <c r="BP154" s="2665" t="n"/>
      <c r="BQ154" s="2665" t="n"/>
      <c r="BR154" s="3243" t="inlineStr">
        <is>
          <t>1.6.2</t>
        </is>
      </c>
      <c r="BS154" s="2665" t="n"/>
      <c r="BT154" s="2665" t="n"/>
      <c r="BU154" s="2316" t="n"/>
      <c r="BV154" s="2" t="n"/>
      <c r="BW154" s="2" t="n"/>
      <c r="BX154" s="2" t="n"/>
      <c r="BY154" s="2" t="n"/>
      <c r="BZ154" s="2" t="n"/>
    </row>
    <row r="155">
      <c r="A155" s="2795" t="inlineStr">
        <is>
          <t>БПК-11</t>
        </is>
      </c>
      <c r="B155" s="2304" t="n"/>
      <c r="C155" s="2304" t="n"/>
      <c r="D155" s="2335" t="n"/>
      <c r="E155" s="679" t="inlineStr">
        <is>
          <t>Использовать электротехническую символику и терминологию, основные электротехнические законы, понятия, устройства и методы расчета линейных электрических цепей постоянного и переменного тока в технологическом оборудовании</t>
        </is>
      </c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3244" t="inlineStr">
        <is>
          <t>1.7.1</t>
        </is>
      </c>
      <c r="BS155" s="2304" t="n"/>
      <c r="BT155" s="2304" t="n"/>
      <c r="BU155" s="2305" t="n"/>
      <c r="BV155" s="2" t="n"/>
      <c r="BW155" s="2" t="n"/>
      <c r="BX155" s="2" t="n"/>
      <c r="BY155" s="2" t="n"/>
      <c r="BZ155" s="2" t="n"/>
    </row>
    <row r="156">
      <c r="A156" s="2420" t="inlineStr">
        <is>
          <t>БПК-12</t>
        </is>
      </c>
      <c r="B156" s="2665" t="n"/>
      <c r="C156" s="2665" t="n"/>
      <c r="D156" s="2316" t="n"/>
      <c r="E156" s="3245" t="inlineStr">
        <is>
          <t>Использовать в профессиональной деятельности средства автоматизации управления химико-технологическими процессами производства неорганических веществ, материалов и изделий</t>
        </is>
      </c>
      <c r="F156" s="2665" t="n"/>
      <c r="G156" s="2665" t="n"/>
      <c r="H156" s="2665" t="n"/>
      <c r="I156" s="2665" t="n"/>
      <c r="J156" s="2665" t="n"/>
      <c r="K156" s="2665" t="n"/>
      <c r="L156" s="2665" t="n"/>
      <c r="M156" s="2665" t="n"/>
      <c r="N156" s="2665" t="n"/>
      <c r="O156" s="2665" t="n"/>
      <c r="P156" s="2665" t="n"/>
      <c r="Q156" s="2665" t="n"/>
      <c r="R156" s="2665" t="n"/>
      <c r="S156" s="2665" t="n"/>
      <c r="T156" s="2665" t="n"/>
      <c r="U156" s="2665" t="n"/>
      <c r="V156" s="2665" t="n"/>
      <c r="W156" s="2665" t="n"/>
      <c r="X156" s="2665" t="n"/>
      <c r="Y156" s="2665" t="n"/>
      <c r="Z156" s="2665" t="n"/>
      <c r="AA156" s="2665" t="n"/>
      <c r="AB156" s="2665" t="n"/>
      <c r="AC156" s="2665" t="n"/>
      <c r="AD156" s="2665" t="n"/>
      <c r="AE156" s="2665" t="n"/>
      <c r="AF156" s="2665" t="n"/>
      <c r="AG156" s="2665" t="n"/>
      <c r="AH156" s="2665" t="n"/>
      <c r="AI156" s="2665" t="n"/>
      <c r="AJ156" s="2665" t="n"/>
      <c r="AK156" s="2665" t="n"/>
      <c r="AL156" s="2665" t="n"/>
      <c r="AM156" s="2665" t="n"/>
      <c r="AN156" s="2665" t="n"/>
      <c r="AO156" s="2665" t="n"/>
      <c r="AP156" s="2665" t="n"/>
      <c r="AQ156" s="2665" t="n"/>
      <c r="AR156" s="2665" t="n"/>
      <c r="AS156" s="2665" t="n"/>
      <c r="AT156" s="2665" t="n"/>
      <c r="AU156" s="2665" t="n"/>
      <c r="AV156" s="2665" t="n"/>
      <c r="AW156" s="2665" t="n"/>
      <c r="AX156" s="2665" t="n"/>
      <c r="AY156" s="2665" t="n"/>
      <c r="AZ156" s="2665" t="n"/>
      <c r="BA156" s="2665" t="n"/>
      <c r="BB156" s="2665" t="n"/>
      <c r="BC156" s="2665" t="n"/>
      <c r="BD156" s="2665" t="n"/>
      <c r="BE156" s="2665" t="n"/>
      <c r="BF156" s="2665" t="n"/>
      <c r="BG156" s="2665" t="n"/>
      <c r="BH156" s="2665" t="n"/>
      <c r="BI156" s="2665" t="n"/>
      <c r="BJ156" s="2665" t="n"/>
      <c r="BK156" s="2665" t="n"/>
      <c r="BL156" s="2665" t="n"/>
      <c r="BM156" s="2665" t="n"/>
      <c r="BN156" s="2665" t="n"/>
      <c r="BO156" s="2665" t="n"/>
      <c r="BP156" s="2665" t="n"/>
      <c r="BQ156" s="2316" t="n"/>
      <c r="BR156" s="2799" t="inlineStr">
        <is>
          <t>1.7.2</t>
        </is>
      </c>
      <c r="BS156" s="2665" t="n"/>
      <c r="BT156" s="2665" t="n"/>
      <c r="BU156" s="2311" t="n"/>
      <c r="BV156" s="2" t="n"/>
      <c r="BW156" s="2" t="n"/>
      <c r="BX156" s="2" t="n"/>
      <c r="BY156" s="2" t="n"/>
      <c r="BZ156" s="2" t="n"/>
    </row>
    <row r="157">
      <c r="A157" s="2420" t="inlineStr">
        <is>
          <t>СК-1</t>
        </is>
      </c>
      <c r="B157" s="2665" t="n"/>
      <c r="C157" s="2665" t="n"/>
      <c r="D157" s="2316" t="n"/>
      <c r="E157" s="3245" t="inlineStr">
        <is>
          <t>Владеть основными понятиями и законами физической и коллоидной химии, закономерностями протекания химических реакций и способами их регулирования, физико-химическими свойствами дисперсных и коллоидных систем, методами физико-химического описания химических систем и процессов</t>
        </is>
      </c>
      <c r="F157" s="2665" t="n"/>
      <c r="G157" s="2665" t="n"/>
      <c r="H157" s="2665" t="n"/>
      <c r="I157" s="2665" t="n"/>
      <c r="J157" s="2665" t="n"/>
      <c r="K157" s="2665" t="n"/>
      <c r="L157" s="2665" t="n"/>
      <c r="M157" s="2665" t="n"/>
      <c r="N157" s="2665" t="n"/>
      <c r="O157" s="2665" t="n"/>
      <c r="P157" s="2665" t="n"/>
      <c r="Q157" s="2665" t="n"/>
      <c r="R157" s="2665" t="n"/>
      <c r="S157" s="2665" t="n"/>
      <c r="T157" s="2665" t="n"/>
      <c r="U157" s="2665" t="n"/>
      <c r="V157" s="2665" t="n"/>
      <c r="W157" s="2665" t="n"/>
      <c r="X157" s="2665" t="n"/>
      <c r="Y157" s="2665" t="n"/>
      <c r="Z157" s="2665" t="n"/>
      <c r="AA157" s="2665" t="n"/>
      <c r="AB157" s="2665" t="n"/>
      <c r="AC157" s="2665" t="n"/>
      <c r="AD157" s="2665" t="n"/>
      <c r="AE157" s="2665" t="n"/>
      <c r="AF157" s="2665" t="n"/>
      <c r="AG157" s="2665" t="n"/>
      <c r="AH157" s="2665" t="n"/>
      <c r="AI157" s="2665" t="n"/>
      <c r="AJ157" s="2665" t="n"/>
      <c r="AK157" s="2665" t="n"/>
      <c r="AL157" s="2665" t="n"/>
      <c r="AM157" s="2665" t="n"/>
      <c r="AN157" s="2665" t="n"/>
      <c r="AO157" s="2665" t="n"/>
      <c r="AP157" s="2665" t="n"/>
      <c r="AQ157" s="2665" t="n"/>
      <c r="AR157" s="2665" t="n"/>
      <c r="AS157" s="2665" t="n"/>
      <c r="AT157" s="2665" t="n"/>
      <c r="AU157" s="2665" t="n"/>
      <c r="AV157" s="2665" t="n"/>
      <c r="AW157" s="2665" t="n"/>
      <c r="AX157" s="2665" t="n"/>
      <c r="AY157" s="2665" t="n"/>
      <c r="AZ157" s="2665" t="n"/>
      <c r="BA157" s="2665" t="n"/>
      <c r="BB157" s="2665" t="n"/>
      <c r="BC157" s="2665" t="n"/>
      <c r="BD157" s="2665" t="n"/>
      <c r="BE157" s="2665" t="n"/>
      <c r="BF157" s="2665" t="n"/>
      <c r="BG157" s="2665" t="n"/>
      <c r="BH157" s="2665" t="n"/>
      <c r="BI157" s="2665" t="n"/>
      <c r="BJ157" s="2665" t="n"/>
      <c r="BK157" s="2665" t="n"/>
      <c r="BL157" s="2665" t="n"/>
      <c r="BM157" s="2665" t="n"/>
      <c r="BN157" s="2665" t="n"/>
      <c r="BO157" s="2665" t="n"/>
      <c r="BP157" s="2665" t="n"/>
      <c r="BQ157" s="2316" t="n"/>
      <c r="BR157" s="2799" t="inlineStr">
        <is>
          <t>2.2.1, 2.2.2</t>
        </is>
      </c>
      <c r="BS157" s="2665" t="n"/>
      <c r="BT157" s="2665" t="n"/>
      <c r="BU157" s="2311" t="n"/>
      <c r="BV157" s="2" t="n"/>
      <c r="BW157" s="2" t="n"/>
      <c r="BX157" s="2" t="n"/>
      <c r="BY157" s="2" t="n"/>
      <c r="BZ157" s="2" t="n"/>
    </row>
    <row r="158">
      <c r="A158" s="2420" t="inlineStr">
        <is>
          <t>СК-2</t>
        </is>
      </c>
      <c r="B158" s="2665" t="n"/>
      <c r="C158" s="2665" t="n"/>
      <c r="D158" s="2316" t="n"/>
      <c r="E158" s="3245" t="inlineStr">
        <is>
          <t>Применять теоретические основы химических и физико-химических методов анализа и аналитические методики для количественного определения веществ</t>
        </is>
      </c>
      <c r="F158" s="2665" t="n"/>
      <c r="G158" s="2665" t="n"/>
      <c r="H158" s="2665" t="n"/>
      <c r="I158" s="2665" t="n"/>
      <c r="J158" s="2665" t="n"/>
      <c r="K158" s="2665" t="n"/>
      <c r="L158" s="2665" t="n"/>
      <c r="M158" s="2665" t="n"/>
      <c r="N158" s="2665" t="n"/>
      <c r="O158" s="2665" t="n"/>
      <c r="P158" s="2665" t="n"/>
      <c r="Q158" s="2665" t="n"/>
      <c r="R158" s="2665" t="n"/>
      <c r="S158" s="2665" t="n"/>
      <c r="T158" s="2665" t="n"/>
      <c r="U158" s="2665" t="n"/>
      <c r="V158" s="2665" t="n"/>
      <c r="W158" s="2665" t="n"/>
      <c r="X158" s="2665" t="n"/>
      <c r="Y158" s="2665" t="n"/>
      <c r="Z158" s="2665" t="n"/>
      <c r="AA158" s="2665" t="n"/>
      <c r="AB158" s="2665" t="n"/>
      <c r="AC158" s="2665" t="n"/>
      <c r="AD158" s="2665" t="n"/>
      <c r="AE158" s="2665" t="n"/>
      <c r="AF158" s="2665" t="n"/>
      <c r="AG158" s="2665" t="n"/>
      <c r="AH158" s="2665" t="n"/>
      <c r="AI158" s="2665" t="n"/>
      <c r="AJ158" s="2665" t="n"/>
      <c r="AK158" s="2665" t="n"/>
      <c r="AL158" s="2665" t="n"/>
      <c r="AM158" s="2665" t="n"/>
      <c r="AN158" s="2665" t="n"/>
      <c r="AO158" s="2665" t="n"/>
      <c r="AP158" s="2665" t="n"/>
      <c r="AQ158" s="2665" t="n"/>
      <c r="AR158" s="2665" t="n"/>
      <c r="AS158" s="2665" t="n"/>
      <c r="AT158" s="2665" t="n"/>
      <c r="AU158" s="2665" t="n"/>
      <c r="AV158" s="2665" t="n"/>
      <c r="AW158" s="2665" t="n"/>
      <c r="AX158" s="2665" t="n"/>
      <c r="AY158" s="2665" t="n"/>
      <c r="AZ158" s="2665" t="n"/>
      <c r="BA158" s="2665" t="n"/>
      <c r="BB158" s="2665" t="n"/>
      <c r="BC158" s="2665" t="n"/>
      <c r="BD158" s="2665" t="n"/>
      <c r="BE158" s="2665" t="n"/>
      <c r="BF158" s="2665" t="n"/>
      <c r="BG158" s="2665" t="n"/>
      <c r="BH158" s="2665" t="n"/>
      <c r="BI158" s="2665" t="n"/>
      <c r="BJ158" s="2665" t="n"/>
      <c r="BK158" s="2665" t="n"/>
      <c r="BL158" s="2665" t="n"/>
      <c r="BM158" s="2665" t="n"/>
      <c r="BN158" s="2665" t="n"/>
      <c r="BO158" s="2665" t="n"/>
      <c r="BP158" s="2665" t="n"/>
      <c r="BQ158" s="2316" t="n"/>
      <c r="BR158" s="2799" t="inlineStr">
        <is>
          <t>2.2.3, 2.2.4</t>
        </is>
      </c>
      <c r="BS158" s="2665" t="n"/>
      <c r="BT158" s="2665" t="n"/>
      <c r="BU158" s="2311" t="n"/>
      <c r="BV158" s="2" t="n"/>
      <c r="BW158" s="2" t="n"/>
      <c r="BX158" s="2" t="n"/>
      <c r="BY158" s="2" t="n"/>
      <c r="BZ158" s="2" t="n"/>
    </row>
    <row r="159">
      <c r="A159" s="2420" t="inlineStr">
        <is>
          <t>СК-3</t>
        </is>
      </c>
      <c r="B159" s="2665" t="n"/>
      <c r="C159" s="2665" t="n"/>
      <c r="D159" s="2316" t="n"/>
      <c r="E159" s="3245" t="inlineStr">
        <is>
          <t>Анализировать основные теоретические положения построения систем автоматического проектирования и их практического использования в оборудовании и процессах предприятий химической промышленности</t>
        </is>
      </c>
      <c r="F159" s="2665" t="n"/>
      <c r="G159" s="2665" t="n"/>
      <c r="H159" s="2665" t="n"/>
      <c r="I159" s="2665" t="n"/>
      <c r="J159" s="2665" t="n"/>
      <c r="K159" s="2665" t="n"/>
      <c r="L159" s="2665" t="n"/>
      <c r="M159" s="2665" t="n"/>
      <c r="N159" s="2665" t="n"/>
      <c r="O159" s="2665" t="n"/>
      <c r="P159" s="2665" t="n"/>
      <c r="Q159" s="2665" t="n"/>
      <c r="R159" s="2665" t="n"/>
      <c r="S159" s="2665" t="n"/>
      <c r="T159" s="2665" t="n"/>
      <c r="U159" s="2665" t="n"/>
      <c r="V159" s="2665" t="n"/>
      <c r="W159" s="2665" t="n"/>
      <c r="X159" s="2665" t="n"/>
      <c r="Y159" s="2665" t="n"/>
      <c r="Z159" s="2665" t="n"/>
      <c r="AA159" s="2665" t="n"/>
      <c r="AB159" s="2665" t="n"/>
      <c r="AC159" s="2665" t="n"/>
      <c r="AD159" s="2665" t="n"/>
      <c r="AE159" s="2665" t="n"/>
      <c r="AF159" s="2665" t="n"/>
      <c r="AG159" s="2665" t="n"/>
      <c r="AH159" s="2665" t="n"/>
      <c r="AI159" s="2665" t="n"/>
      <c r="AJ159" s="2665" t="n"/>
      <c r="AK159" s="2665" t="n"/>
      <c r="AL159" s="2665" t="n"/>
      <c r="AM159" s="2665" t="n"/>
      <c r="AN159" s="2665" t="n"/>
      <c r="AO159" s="2665" t="n"/>
      <c r="AP159" s="2665" t="n"/>
      <c r="AQ159" s="2665" t="n"/>
      <c r="AR159" s="2665" t="n"/>
      <c r="AS159" s="2665" t="n"/>
      <c r="AT159" s="2665" t="n"/>
      <c r="AU159" s="2665" t="n"/>
      <c r="AV159" s="2665" t="n"/>
      <c r="AW159" s="2665" t="n"/>
      <c r="AX159" s="2665" t="n"/>
      <c r="AY159" s="2665" t="n"/>
      <c r="AZ159" s="2665" t="n"/>
      <c r="BA159" s="2665" t="n"/>
      <c r="BB159" s="2665" t="n"/>
      <c r="BC159" s="2665" t="n"/>
      <c r="BD159" s="2665" t="n"/>
      <c r="BE159" s="2665" t="n"/>
      <c r="BF159" s="2665" t="n"/>
      <c r="BG159" s="2665" t="n"/>
      <c r="BH159" s="2665" t="n"/>
      <c r="BI159" s="2665" t="n"/>
      <c r="BJ159" s="2665" t="n"/>
      <c r="BK159" s="2665" t="n"/>
      <c r="BL159" s="2665" t="n"/>
      <c r="BM159" s="2665" t="n"/>
      <c r="BN159" s="2665" t="n"/>
      <c r="BO159" s="2665" t="n"/>
      <c r="BP159" s="2665" t="n"/>
      <c r="BQ159" s="2316" t="n"/>
      <c r="BR159" s="2799" t="inlineStr">
        <is>
          <t>2.3.1</t>
        </is>
      </c>
      <c r="BS159" s="2665" t="n"/>
      <c r="BT159" s="2665" t="n"/>
      <c r="BU159" s="2311" t="n"/>
      <c r="BV159" s="2" t="n"/>
      <c r="BW159" s="2" t="n"/>
      <c r="BX159" s="2" t="n"/>
      <c r="BY159" s="2" t="n"/>
      <c r="BZ159" s="2" t="n"/>
    </row>
    <row r="160">
      <c r="A160" s="2420" t="inlineStr">
        <is>
          <t>СК-4</t>
        </is>
      </c>
      <c r="B160" s="2665" t="n"/>
      <c r="C160" s="2665" t="n"/>
      <c r="D160" s="2316" t="n"/>
      <c r="E160" s="3245" t="inlineStr">
        <is>
          <t>Разбираться в физико-химических особенностях типовых процессов в технологии неорганических веществ, владеть методами управления ими</t>
        </is>
      </c>
      <c r="F160" s="2665" t="n"/>
      <c r="G160" s="2665" t="n"/>
      <c r="H160" s="2665" t="n"/>
      <c r="I160" s="2665" t="n"/>
      <c r="J160" s="2665" t="n"/>
      <c r="K160" s="2665" t="n"/>
      <c r="L160" s="2665" t="n"/>
      <c r="M160" s="2665" t="n"/>
      <c r="N160" s="2665" t="n"/>
      <c r="O160" s="2665" t="n"/>
      <c r="P160" s="2665" t="n"/>
      <c r="Q160" s="2665" t="n"/>
      <c r="R160" s="2665" t="n"/>
      <c r="S160" s="2665" t="n"/>
      <c r="T160" s="2665" t="n"/>
      <c r="U160" s="2665" t="n"/>
      <c r="V160" s="2665" t="n"/>
      <c r="W160" s="2665" t="n"/>
      <c r="X160" s="2665" t="n"/>
      <c r="Y160" s="2665" t="n"/>
      <c r="Z160" s="2665" t="n"/>
      <c r="AA160" s="2665" t="n"/>
      <c r="AB160" s="2665" t="n"/>
      <c r="AC160" s="2665" t="n"/>
      <c r="AD160" s="2665" t="n"/>
      <c r="AE160" s="2665" t="n"/>
      <c r="AF160" s="2665" t="n"/>
      <c r="AG160" s="2665" t="n"/>
      <c r="AH160" s="2665" t="n"/>
      <c r="AI160" s="2665" t="n"/>
      <c r="AJ160" s="2665" t="n"/>
      <c r="AK160" s="2665" t="n"/>
      <c r="AL160" s="2665" t="n"/>
      <c r="AM160" s="2665" t="n"/>
      <c r="AN160" s="2665" t="n"/>
      <c r="AO160" s="2665" t="n"/>
      <c r="AP160" s="2665" t="n"/>
      <c r="AQ160" s="2665" t="n"/>
      <c r="AR160" s="2665" t="n"/>
      <c r="AS160" s="2665" t="n"/>
      <c r="AT160" s="2665" t="n"/>
      <c r="AU160" s="2665" t="n"/>
      <c r="AV160" s="2665" t="n"/>
      <c r="AW160" s="2665" t="n"/>
      <c r="AX160" s="2665" t="n"/>
      <c r="AY160" s="2665" t="n"/>
      <c r="AZ160" s="2665" t="n"/>
      <c r="BA160" s="2665" t="n"/>
      <c r="BB160" s="2665" t="n"/>
      <c r="BC160" s="2665" t="n"/>
      <c r="BD160" s="2665" t="n"/>
      <c r="BE160" s="2665" t="n"/>
      <c r="BF160" s="2665" t="n"/>
      <c r="BG160" s="2665" t="n"/>
      <c r="BH160" s="2665" t="n"/>
      <c r="BI160" s="2665" t="n"/>
      <c r="BJ160" s="2665" t="n"/>
      <c r="BK160" s="2665" t="n"/>
      <c r="BL160" s="2665" t="n"/>
      <c r="BM160" s="2665" t="n"/>
      <c r="BN160" s="2665" t="n"/>
      <c r="BO160" s="2665" t="n"/>
      <c r="BP160" s="2665" t="n"/>
      <c r="BQ160" s="2316" t="n"/>
      <c r="BR160" s="2799" t="inlineStr">
        <is>
          <t>2.3.1</t>
        </is>
      </c>
      <c r="BS160" s="2665" t="n"/>
      <c r="BT160" s="2665" t="n"/>
      <c r="BU160" s="2311" t="n"/>
      <c r="BV160" s="2" t="n"/>
      <c r="BW160" s="2" t="n"/>
      <c r="BX160" s="2" t="n"/>
      <c r="BY160" s="2" t="n"/>
      <c r="BZ160" s="2" t="n"/>
    </row>
    <row r="161">
      <c r="A161" s="2420" t="inlineStr">
        <is>
          <t>СК-5</t>
        </is>
      </c>
      <c r="B161" s="2665" t="n"/>
      <c r="C161" s="2665" t="n"/>
      <c r="D161" s="2316" t="n"/>
      <c r="E161" s="3245" t="inlineStr">
        <is>
          <t xml:space="preserve">Использовать математические описания основных технологических процессов на основе программных продуктов, имитационное моделирование сложных стохастических процессов для решения задач по оптимизации технологических процессов </t>
        </is>
      </c>
      <c r="F161" s="2665" t="n"/>
      <c r="G161" s="2665" t="n"/>
      <c r="H161" s="2665" t="n"/>
      <c r="I161" s="2665" t="n"/>
      <c r="J161" s="2665" t="n"/>
      <c r="K161" s="2665" t="n"/>
      <c r="L161" s="2665" t="n"/>
      <c r="M161" s="2665" t="n"/>
      <c r="N161" s="2665" t="n"/>
      <c r="O161" s="2665" t="n"/>
      <c r="P161" s="2665" t="n"/>
      <c r="Q161" s="2665" t="n"/>
      <c r="R161" s="2665" t="n"/>
      <c r="S161" s="2665" t="n"/>
      <c r="T161" s="2665" t="n"/>
      <c r="U161" s="2665" t="n"/>
      <c r="V161" s="2665" t="n"/>
      <c r="W161" s="2665" t="n"/>
      <c r="X161" s="2665" t="n"/>
      <c r="Y161" s="2665" t="n"/>
      <c r="Z161" s="2665" t="n"/>
      <c r="AA161" s="2665" t="n"/>
      <c r="AB161" s="2665" t="n"/>
      <c r="AC161" s="2665" t="n"/>
      <c r="AD161" s="2665" t="n"/>
      <c r="AE161" s="2665" t="n"/>
      <c r="AF161" s="2665" t="n"/>
      <c r="AG161" s="2665" t="n"/>
      <c r="AH161" s="2665" t="n"/>
      <c r="AI161" s="2665" t="n"/>
      <c r="AJ161" s="2665" t="n"/>
      <c r="AK161" s="2665" t="n"/>
      <c r="AL161" s="2665" t="n"/>
      <c r="AM161" s="2665" t="n"/>
      <c r="AN161" s="2665" t="n"/>
      <c r="AO161" s="2665" t="n"/>
      <c r="AP161" s="2665" t="n"/>
      <c r="AQ161" s="2665" t="n"/>
      <c r="AR161" s="2665" t="n"/>
      <c r="AS161" s="2665" t="n"/>
      <c r="AT161" s="2665" t="n"/>
      <c r="AU161" s="2665" t="n"/>
      <c r="AV161" s="2665" t="n"/>
      <c r="AW161" s="2665" t="n"/>
      <c r="AX161" s="2665" t="n"/>
      <c r="AY161" s="2665" t="n"/>
      <c r="AZ161" s="2665" t="n"/>
      <c r="BA161" s="2665" t="n"/>
      <c r="BB161" s="2665" t="n"/>
      <c r="BC161" s="2665" t="n"/>
      <c r="BD161" s="2665" t="n"/>
      <c r="BE161" s="2665" t="n"/>
      <c r="BF161" s="2665" t="n"/>
      <c r="BG161" s="2665" t="n"/>
      <c r="BH161" s="2665" t="n"/>
      <c r="BI161" s="2665" t="n"/>
      <c r="BJ161" s="2665" t="n"/>
      <c r="BK161" s="2665" t="n"/>
      <c r="BL161" s="2665" t="n"/>
      <c r="BM161" s="2665" t="n"/>
      <c r="BN161" s="2665" t="n"/>
      <c r="BO161" s="2665" t="n"/>
      <c r="BP161" s="2665" t="n"/>
      <c r="BQ161" s="2316" t="n"/>
      <c r="BR161" s="2799" t="inlineStr">
        <is>
          <t>2.3.3</t>
        </is>
      </c>
      <c r="BS161" s="2665" t="n"/>
      <c r="BT161" s="2665" t="n"/>
      <c r="BU161" s="2311" t="n"/>
      <c r="BV161" s="2" t="n"/>
      <c r="BW161" s="2" t="n"/>
      <c r="BX161" s="2" t="n"/>
      <c r="BY161" s="2" t="n"/>
      <c r="BZ161" s="2" t="n"/>
    </row>
    <row r="162">
      <c r="A162" s="2420" t="inlineStr">
        <is>
          <t>СК-6</t>
        </is>
      </c>
      <c r="B162" s="2665" t="n"/>
      <c r="C162" s="2665" t="n"/>
      <c r="D162" s="2316" t="n"/>
      <c r="E162" s="3245" t="inlineStr">
        <is>
          <t xml:space="preserve">Применять методы расчетов деталей машин, технических конструкций и их элементов на прочность, устойчивость, жесткость, разрабатывать и анализировать кинематические и динамические схемы механизмов </t>
        </is>
      </c>
      <c r="F162" s="2665" t="n"/>
      <c r="G162" s="2665" t="n"/>
      <c r="H162" s="2665" t="n"/>
      <c r="I162" s="2665" t="n"/>
      <c r="J162" s="2665" t="n"/>
      <c r="K162" s="2665" t="n"/>
      <c r="L162" s="2665" t="n"/>
      <c r="M162" s="2665" t="n"/>
      <c r="N162" s="2665" t="n"/>
      <c r="O162" s="2665" t="n"/>
      <c r="P162" s="2665" t="n"/>
      <c r="Q162" s="2665" t="n"/>
      <c r="R162" s="2665" t="n"/>
      <c r="S162" s="2665" t="n"/>
      <c r="T162" s="2665" t="n"/>
      <c r="U162" s="2665" t="n"/>
      <c r="V162" s="2665" t="n"/>
      <c r="W162" s="2665" t="n"/>
      <c r="X162" s="2665" t="n"/>
      <c r="Y162" s="2665" t="n"/>
      <c r="Z162" s="2665" t="n"/>
      <c r="AA162" s="2665" t="n"/>
      <c r="AB162" s="2665" t="n"/>
      <c r="AC162" s="2665" t="n"/>
      <c r="AD162" s="2665" t="n"/>
      <c r="AE162" s="2665" t="n"/>
      <c r="AF162" s="2665" t="n"/>
      <c r="AG162" s="2665" t="n"/>
      <c r="AH162" s="2665" t="n"/>
      <c r="AI162" s="2665" t="n"/>
      <c r="AJ162" s="2665" t="n"/>
      <c r="AK162" s="2665" t="n"/>
      <c r="AL162" s="2665" t="n"/>
      <c r="AM162" s="2665" t="n"/>
      <c r="AN162" s="2665" t="n"/>
      <c r="AO162" s="2665" t="n"/>
      <c r="AP162" s="2665" t="n"/>
      <c r="AQ162" s="2665" t="n"/>
      <c r="AR162" s="2665" t="n"/>
      <c r="AS162" s="2665" t="n"/>
      <c r="AT162" s="2665" t="n"/>
      <c r="AU162" s="2665" t="n"/>
      <c r="AV162" s="2665" t="n"/>
      <c r="AW162" s="2665" t="n"/>
      <c r="AX162" s="2665" t="n"/>
      <c r="AY162" s="2665" t="n"/>
      <c r="AZ162" s="2665" t="n"/>
      <c r="BA162" s="2665" t="n"/>
      <c r="BB162" s="2665" t="n"/>
      <c r="BC162" s="2665" t="n"/>
      <c r="BD162" s="2665" t="n"/>
      <c r="BE162" s="2665" t="n"/>
      <c r="BF162" s="2665" t="n"/>
      <c r="BG162" s="2665" t="n"/>
      <c r="BH162" s="2665" t="n"/>
      <c r="BI162" s="2665" t="n"/>
      <c r="BJ162" s="2665" t="n"/>
      <c r="BK162" s="2665" t="n"/>
      <c r="BL162" s="2665" t="n"/>
      <c r="BM162" s="2665" t="n"/>
      <c r="BN162" s="2665" t="n"/>
      <c r="BO162" s="2665" t="n"/>
      <c r="BP162" s="2665" t="n"/>
      <c r="BQ162" s="2316" t="n"/>
      <c r="BR162" s="2799" t="inlineStr">
        <is>
          <t>2.4.1, 2.4.2</t>
        </is>
      </c>
      <c r="BS162" s="2665" t="n"/>
      <c r="BT162" s="2665" t="n"/>
      <c r="BU162" s="2311" t="n"/>
      <c r="BV162" s="2" t="n"/>
      <c r="BW162" s="2" t="n"/>
      <c r="BX162" s="2" t="n"/>
      <c r="BY162" s="2" t="n"/>
      <c r="BZ162" s="2" t="n"/>
    </row>
    <row r="163">
      <c r="A163" s="2420" t="inlineStr">
        <is>
          <t>СК-7</t>
        </is>
      </c>
      <c r="B163" s="2665" t="n"/>
      <c r="C163" s="2665" t="n"/>
      <c r="D163" s="2316" t="n"/>
      <c r="E163" s="3245" t="inlineStr">
        <is>
          <t>Использовать приемы проектирования, конструирования, выбора и расчета технологического оборудования для выполнения компоновок технологического оборудования и планов промышленных объектов</t>
        </is>
      </c>
      <c r="F163" s="2665" t="n"/>
      <c r="G163" s="2665" t="n"/>
      <c r="H163" s="2665" t="n"/>
      <c r="I163" s="2665" t="n"/>
      <c r="J163" s="2665" t="n"/>
      <c r="K163" s="2665" t="n"/>
      <c r="L163" s="2665" t="n"/>
      <c r="M163" s="2665" t="n"/>
      <c r="N163" s="2665" t="n"/>
      <c r="O163" s="2665" t="n"/>
      <c r="P163" s="2665" t="n"/>
      <c r="Q163" s="2665" t="n"/>
      <c r="R163" s="2665" t="n"/>
      <c r="S163" s="2665" t="n"/>
      <c r="T163" s="2665" t="n"/>
      <c r="U163" s="2665" t="n"/>
      <c r="V163" s="2665" t="n"/>
      <c r="W163" s="2665" t="n"/>
      <c r="X163" s="2665" t="n"/>
      <c r="Y163" s="2665" t="n"/>
      <c r="Z163" s="2665" t="n"/>
      <c r="AA163" s="2665" t="n"/>
      <c r="AB163" s="2665" t="n"/>
      <c r="AC163" s="2665" t="n"/>
      <c r="AD163" s="2665" t="n"/>
      <c r="AE163" s="2665" t="n"/>
      <c r="AF163" s="2665" t="n"/>
      <c r="AG163" s="2665" t="n"/>
      <c r="AH163" s="2665" t="n"/>
      <c r="AI163" s="2665" t="n"/>
      <c r="AJ163" s="2665" t="n"/>
      <c r="AK163" s="2665" t="n"/>
      <c r="AL163" s="2665" t="n"/>
      <c r="AM163" s="2665" t="n"/>
      <c r="AN163" s="2665" t="n"/>
      <c r="AO163" s="2665" t="n"/>
      <c r="AP163" s="2665" t="n"/>
      <c r="AQ163" s="2665" t="n"/>
      <c r="AR163" s="2665" t="n"/>
      <c r="AS163" s="2665" t="n"/>
      <c r="AT163" s="2665" t="n"/>
      <c r="AU163" s="2665" t="n"/>
      <c r="AV163" s="2665" t="n"/>
      <c r="AW163" s="2665" t="n"/>
      <c r="AX163" s="2665" t="n"/>
      <c r="AY163" s="2665" t="n"/>
      <c r="AZ163" s="2665" t="n"/>
      <c r="BA163" s="2665" t="n"/>
      <c r="BB163" s="2665" t="n"/>
      <c r="BC163" s="2665" t="n"/>
      <c r="BD163" s="2665" t="n"/>
      <c r="BE163" s="2665" t="n"/>
      <c r="BF163" s="2665" t="n"/>
      <c r="BG163" s="2665" t="n"/>
      <c r="BH163" s="2665" t="n"/>
      <c r="BI163" s="2665" t="n"/>
      <c r="BJ163" s="2665" t="n"/>
      <c r="BK163" s="2665" t="n"/>
      <c r="BL163" s="2665" t="n"/>
      <c r="BM163" s="2665" t="n"/>
      <c r="BN163" s="2665" t="n"/>
      <c r="BO163" s="2665" t="n"/>
      <c r="BP163" s="2665" t="n"/>
      <c r="BQ163" s="2316" t="n"/>
      <c r="BR163" s="2799" t="inlineStr">
        <is>
          <t>2.4.3, 2.4.4</t>
        </is>
      </c>
      <c r="BS163" s="2665" t="n"/>
      <c r="BT163" s="2665" t="n"/>
      <c r="BU163" s="2311" t="n"/>
      <c r="BV163" s="2" t="n"/>
      <c r="BW163" s="2" t="n"/>
      <c r="BX163" s="2" t="n"/>
      <c r="BY163" s="2" t="n"/>
      <c r="BZ163" s="2" t="n"/>
    </row>
    <row r="164">
      <c r="A164" s="2420" t="inlineStr">
        <is>
          <t>СК-8</t>
        </is>
      </c>
      <c r="B164" s="2665" t="n"/>
      <c r="C164" s="2665" t="n"/>
      <c r="D164" s="2316" t="n"/>
      <c r="E164" s="3245" t="inlineStr">
        <is>
          <t>Владеть методами и техникой экспериментального исследования процессов получения неорганических веществ, материалов и изделий</t>
        </is>
      </c>
      <c r="F164" s="2665" t="n"/>
      <c r="G164" s="2665" t="n"/>
      <c r="H164" s="2665" t="n"/>
      <c r="I164" s="2665" t="n"/>
      <c r="J164" s="2665" t="n"/>
      <c r="K164" s="2665" t="n"/>
      <c r="L164" s="2665" t="n"/>
      <c r="M164" s="2665" t="n"/>
      <c r="N164" s="2665" t="n"/>
      <c r="O164" s="2665" t="n"/>
      <c r="P164" s="2665" t="n"/>
      <c r="Q164" s="2665" t="n"/>
      <c r="R164" s="2665" t="n"/>
      <c r="S164" s="2665" t="n"/>
      <c r="T164" s="2665" t="n"/>
      <c r="U164" s="2665" t="n"/>
      <c r="V164" s="2665" t="n"/>
      <c r="W164" s="2665" t="n"/>
      <c r="X164" s="2665" t="n"/>
      <c r="Y164" s="2665" t="n"/>
      <c r="Z164" s="2665" t="n"/>
      <c r="AA164" s="2665" t="n"/>
      <c r="AB164" s="2665" t="n"/>
      <c r="AC164" s="2665" t="n"/>
      <c r="AD164" s="2665" t="n"/>
      <c r="AE164" s="2665" t="n"/>
      <c r="AF164" s="2665" t="n"/>
      <c r="AG164" s="2665" t="n"/>
      <c r="AH164" s="2665" t="n"/>
      <c r="AI164" s="2665" t="n"/>
      <c r="AJ164" s="2665" t="n"/>
      <c r="AK164" s="2665" t="n"/>
      <c r="AL164" s="2665" t="n"/>
      <c r="AM164" s="2665" t="n"/>
      <c r="AN164" s="2665" t="n"/>
      <c r="AO164" s="2665" t="n"/>
      <c r="AP164" s="2665" t="n"/>
      <c r="AQ164" s="2665" t="n"/>
      <c r="AR164" s="2665" t="n"/>
      <c r="AS164" s="2665" t="n"/>
      <c r="AT164" s="2665" t="n"/>
      <c r="AU164" s="2665" t="n"/>
      <c r="AV164" s="2665" t="n"/>
      <c r="AW164" s="2665" t="n"/>
      <c r="AX164" s="2665" t="n"/>
      <c r="AY164" s="2665" t="n"/>
      <c r="AZ164" s="2665" t="n"/>
      <c r="BA164" s="2665" t="n"/>
      <c r="BB164" s="2665" t="n"/>
      <c r="BC164" s="2665" t="n"/>
      <c r="BD164" s="2665" t="n"/>
      <c r="BE164" s="2665" t="n"/>
      <c r="BF164" s="2665" t="n"/>
      <c r="BG164" s="2665" t="n"/>
      <c r="BH164" s="2665" t="n"/>
      <c r="BI164" s="2665" t="n"/>
      <c r="BJ164" s="2665" t="n"/>
      <c r="BK164" s="2665" t="n"/>
      <c r="BL164" s="2665" t="n"/>
      <c r="BM164" s="2665" t="n"/>
      <c r="BN164" s="2665" t="n"/>
      <c r="BO164" s="2665" t="n"/>
      <c r="BP164" s="2665" t="n"/>
      <c r="BQ164" s="2316" t="n"/>
      <c r="BR164" s="2799" t="inlineStr">
        <is>
          <t>2.5</t>
        </is>
      </c>
      <c r="BS164" s="2665" t="n"/>
      <c r="BT164" s="2665" t="n"/>
      <c r="BU164" s="2311" t="n"/>
      <c r="BV164" s="2" t="n"/>
      <c r="BW164" s="2" t="n"/>
      <c r="BX164" s="2" t="n"/>
      <c r="BY164" s="2" t="n"/>
      <c r="BZ164" s="2" t="n"/>
    </row>
    <row r="165">
      <c r="A165" s="2420" t="inlineStr">
        <is>
          <t>СК-9</t>
        </is>
      </c>
      <c r="B165" s="2665" t="n"/>
      <c r="C165" s="2665" t="n"/>
      <c r="D165" s="2316" t="n"/>
      <c r="E165" s="3245" t="inlineStr">
        <is>
          <t>Обладать способностью применять базовые научно-теоретические знания для обоснования технологических режимов химических процессов в технологии неорганических веществ</t>
        </is>
      </c>
      <c r="F165" s="2665" t="n"/>
      <c r="G165" s="2665" t="n"/>
      <c r="H165" s="2665" t="n"/>
      <c r="I165" s="2665" t="n"/>
      <c r="J165" s="2665" t="n"/>
      <c r="K165" s="2665" t="n"/>
      <c r="L165" s="2665" t="n"/>
      <c r="M165" s="2665" t="n"/>
      <c r="N165" s="2665" t="n"/>
      <c r="O165" s="2665" t="n"/>
      <c r="P165" s="2665" t="n"/>
      <c r="Q165" s="2665" t="n"/>
      <c r="R165" s="2665" t="n"/>
      <c r="S165" s="2665" t="n"/>
      <c r="T165" s="2665" t="n"/>
      <c r="U165" s="2665" t="n"/>
      <c r="V165" s="2665" t="n"/>
      <c r="W165" s="2665" t="n"/>
      <c r="X165" s="2665" t="n"/>
      <c r="Y165" s="2665" t="n"/>
      <c r="Z165" s="2665" t="n"/>
      <c r="AA165" s="2665" t="n"/>
      <c r="AB165" s="2665" t="n"/>
      <c r="AC165" s="2665" t="n"/>
      <c r="AD165" s="2665" t="n"/>
      <c r="AE165" s="2665" t="n"/>
      <c r="AF165" s="2665" t="n"/>
      <c r="AG165" s="2665" t="n"/>
      <c r="AH165" s="2665" t="n"/>
      <c r="AI165" s="2665" t="n"/>
      <c r="AJ165" s="2665" t="n"/>
      <c r="AK165" s="2665" t="n"/>
      <c r="AL165" s="2665" t="n"/>
      <c r="AM165" s="2665" t="n"/>
      <c r="AN165" s="2665" t="n"/>
      <c r="AO165" s="2665" t="n"/>
      <c r="AP165" s="2665" t="n"/>
      <c r="AQ165" s="2665" t="n"/>
      <c r="AR165" s="2665" t="n"/>
      <c r="AS165" s="2665" t="n"/>
      <c r="AT165" s="2665" t="n"/>
      <c r="AU165" s="2665" t="n"/>
      <c r="AV165" s="2665" t="n"/>
      <c r="AW165" s="2665" t="n"/>
      <c r="AX165" s="2665" t="n"/>
      <c r="AY165" s="2665" t="n"/>
      <c r="AZ165" s="2665" t="n"/>
      <c r="BA165" s="2665" t="n"/>
      <c r="BB165" s="2665" t="n"/>
      <c r="BC165" s="2665" t="n"/>
      <c r="BD165" s="2665" t="n"/>
      <c r="BE165" s="2665" t="n"/>
      <c r="BF165" s="2665" t="n"/>
      <c r="BG165" s="2665" t="n"/>
      <c r="BH165" s="2665" t="n"/>
      <c r="BI165" s="2665" t="n"/>
      <c r="BJ165" s="2665" t="n"/>
      <c r="BK165" s="2665" t="n"/>
      <c r="BL165" s="2665" t="n"/>
      <c r="BM165" s="2665" t="n"/>
      <c r="BN165" s="2665" t="n"/>
      <c r="BO165" s="2665" t="n"/>
      <c r="BP165" s="2665" t="n"/>
      <c r="BQ165" s="2316" t="n"/>
      <c r="BR165" s="2799" t="inlineStr">
        <is>
          <t>2.6.1</t>
        </is>
      </c>
      <c r="BS165" s="2665" t="n"/>
      <c r="BT165" s="2665" t="n"/>
      <c r="BU165" s="2311" t="n"/>
      <c r="BV165" s="2" t="n"/>
      <c r="BW165" s="2" t="n"/>
      <c r="BX165" s="2" t="n"/>
      <c r="BY165" s="2" t="n"/>
      <c r="BZ165" s="2" t="n"/>
    </row>
    <row r="166">
      <c r="A166" s="2420" t="inlineStr">
        <is>
          <t>СК-10</t>
        </is>
      </c>
      <c r="B166" s="2665" t="n"/>
      <c r="C166" s="2665" t="n"/>
      <c r="D166" s="2316" t="n"/>
      <c r="E166" s="3245" t="inlineStr">
        <is>
          <t>Разрабатывать технологические схемы обогащения полезных ископаемых с использованием инновационных методов, прогрессивных энергоэффективных и ресурсосберегающих технологий</t>
        </is>
      </c>
      <c r="F166" s="2665" t="n"/>
      <c r="G166" s="2665" t="n"/>
      <c r="H166" s="2665" t="n"/>
      <c r="I166" s="2665" t="n"/>
      <c r="J166" s="2665" t="n"/>
      <c r="K166" s="2665" t="n"/>
      <c r="L166" s="2665" t="n"/>
      <c r="M166" s="2665" t="n"/>
      <c r="N166" s="2665" t="n"/>
      <c r="O166" s="2665" t="n"/>
      <c r="P166" s="2665" t="n"/>
      <c r="Q166" s="2665" t="n"/>
      <c r="R166" s="2665" t="n"/>
      <c r="S166" s="2665" t="n"/>
      <c r="T166" s="2665" t="n"/>
      <c r="U166" s="2665" t="n"/>
      <c r="V166" s="2665" t="n"/>
      <c r="W166" s="2665" t="n"/>
      <c r="X166" s="2665" t="n"/>
      <c r="Y166" s="2665" t="n"/>
      <c r="Z166" s="2665" t="n"/>
      <c r="AA166" s="2665" t="n"/>
      <c r="AB166" s="2665" t="n"/>
      <c r="AC166" s="2665" t="n"/>
      <c r="AD166" s="2665" t="n"/>
      <c r="AE166" s="2665" t="n"/>
      <c r="AF166" s="2665" t="n"/>
      <c r="AG166" s="2665" t="n"/>
      <c r="AH166" s="2665" t="n"/>
      <c r="AI166" s="2665" t="n"/>
      <c r="AJ166" s="2665" t="n"/>
      <c r="AK166" s="2665" t="n"/>
      <c r="AL166" s="2665" t="n"/>
      <c r="AM166" s="2665" t="n"/>
      <c r="AN166" s="2665" t="n"/>
      <c r="AO166" s="2665" t="n"/>
      <c r="AP166" s="2665" t="n"/>
      <c r="AQ166" s="2665" t="n"/>
      <c r="AR166" s="2665" t="n"/>
      <c r="AS166" s="2665" t="n"/>
      <c r="AT166" s="2665" t="n"/>
      <c r="AU166" s="2665" t="n"/>
      <c r="AV166" s="2665" t="n"/>
      <c r="AW166" s="2665" t="n"/>
      <c r="AX166" s="2665" t="n"/>
      <c r="AY166" s="2665" t="n"/>
      <c r="AZ166" s="2665" t="n"/>
      <c r="BA166" s="2665" t="n"/>
      <c r="BB166" s="2665" t="n"/>
      <c r="BC166" s="2665" t="n"/>
      <c r="BD166" s="2665" t="n"/>
      <c r="BE166" s="2665" t="n"/>
      <c r="BF166" s="2665" t="n"/>
      <c r="BG166" s="2665" t="n"/>
      <c r="BH166" s="2665" t="n"/>
      <c r="BI166" s="2665" t="n"/>
      <c r="BJ166" s="2665" t="n"/>
      <c r="BK166" s="2665" t="n"/>
      <c r="BL166" s="2665" t="n"/>
      <c r="BM166" s="2665" t="n"/>
      <c r="BN166" s="2665" t="n"/>
      <c r="BO166" s="2665" t="n"/>
      <c r="BP166" s="2665" t="n"/>
      <c r="BQ166" s="2316" t="n"/>
      <c r="BR166" s="2799" t="inlineStr">
        <is>
          <t>2.6.2</t>
        </is>
      </c>
      <c r="BS166" s="2665" t="n"/>
      <c r="BT166" s="2665" t="n"/>
      <c r="BU166" s="2311" t="n"/>
      <c r="BV166" s="2" t="n"/>
      <c r="BW166" s="2" t="n"/>
      <c r="BX166" s="2" t="n"/>
      <c r="BY166" s="2" t="n"/>
      <c r="BZ166" s="2" t="n"/>
    </row>
    <row r="167">
      <c r="A167" s="2420" t="inlineStr">
        <is>
          <t>СК-11</t>
        </is>
      </c>
      <c r="B167" s="2665" t="n"/>
      <c r="C167" s="2665" t="n"/>
      <c r="D167" s="2316" t="n"/>
      <c r="E167" s="3245" t="inlineStr">
        <is>
          <t>Разрабатывать технологические схемы новых процессов производства серной кислоты, рассчитывать и обосновывать технические параметры химических и теплотехнических процессов, владеть методами оценки технического уровня применяемых технологических решений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2665" t="n"/>
      <c r="BP167" s="2665" t="n"/>
      <c r="BQ167" s="2316" t="n"/>
      <c r="BR167" s="2799" t="inlineStr">
        <is>
          <t>2.6.3</t>
        </is>
      </c>
      <c r="BS167" s="2665" t="n"/>
      <c r="BT167" s="2665" t="n"/>
      <c r="BU167" s="2311" t="n"/>
      <c r="BV167" s="2" t="n"/>
      <c r="BW167" s="2" t="n"/>
      <c r="BX167" s="2" t="n"/>
      <c r="BY167" s="2" t="n"/>
      <c r="BZ167" s="2" t="n"/>
    </row>
    <row r="168">
      <c r="A168" s="2420" t="inlineStr">
        <is>
          <t>СК-12</t>
        </is>
      </c>
      <c r="B168" s="2665" t="n"/>
      <c r="C168" s="2665" t="n"/>
      <c r="D168" s="2316" t="n"/>
      <c r="E168" s="3245" t="inlineStr">
        <is>
          <t>Ориентироваться в физико-химических основах процессов адсорбции и катализа, иметь возможность обосновать способы получения катализаторов, адсорбентов с заданной структурой и свойствами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2665" t="n"/>
      <c r="BP168" s="2665" t="n"/>
      <c r="BQ168" s="2316" t="n"/>
      <c r="BR168" s="2799" t="inlineStr">
        <is>
          <t>2.6.4</t>
        </is>
      </c>
      <c r="BS168" s="2665" t="n"/>
      <c r="BT168" s="2665" t="n"/>
      <c r="BU168" s="2311" t="n"/>
      <c r="BV168" s="2" t="n"/>
      <c r="BW168" s="2" t="n"/>
      <c r="BX168" s="2" t="n"/>
      <c r="BY168" s="2" t="n"/>
      <c r="BZ168" s="2" t="n"/>
    </row>
    <row r="169">
      <c r="A169" s="2420" t="inlineStr">
        <is>
          <t>СК-13</t>
        </is>
      </c>
      <c r="B169" s="2665" t="n"/>
      <c r="C169" s="2665" t="n"/>
      <c r="D169" s="2316" t="n"/>
      <c r="E169" s="3245" t="inlineStr">
        <is>
          <t xml:space="preserve">Располагать знаниями о требованиях к качеству воды, источникам водоснабжения и стокам, теоретических основах методов предварительной и глубокой очистки воды; применять знания при выборе метода водоподготовки и рассчитывании основных параметров аппаратов обработки воды 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2665" t="n"/>
      <c r="BP169" s="2665" t="n"/>
      <c r="BQ169" s="2316" t="n"/>
      <c r="BR169" s="2799" t="inlineStr">
        <is>
          <t>2.6.5</t>
        </is>
      </c>
      <c r="BS169" s="2665" t="n"/>
      <c r="BT169" s="2665" t="n"/>
      <c r="BU169" s="2311" t="n"/>
      <c r="BV169" s="2" t="n"/>
      <c r="BW169" s="2" t="n"/>
      <c r="BX169" s="2" t="n"/>
      <c r="BY169" s="2" t="n"/>
      <c r="BZ169" s="2" t="n"/>
    </row>
    <row r="170">
      <c r="A170" s="2420" t="inlineStr">
        <is>
          <t>СК-14</t>
        </is>
      </c>
      <c r="B170" s="2665" t="n"/>
      <c r="C170" s="2665" t="n"/>
      <c r="D170" s="2316" t="n"/>
      <c r="E170" s="3245" t="inlineStr">
        <is>
          <t>Разбираться в физико-химических основах, технологических схемах, устройстве и принципах работы основного оборудования для получения содовых продуктов, быть способным выполнять технологические расчеты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2665" t="n"/>
      <c r="BP170" s="2665" t="n"/>
      <c r="BQ170" s="2316" t="n"/>
      <c r="BR170" s="2799" t="inlineStr">
        <is>
          <t>2.6.6</t>
        </is>
      </c>
      <c r="BS170" s="2665" t="n"/>
      <c r="BT170" s="2665" t="n"/>
      <c r="BU170" s="2311" t="n"/>
      <c r="BV170" s="2" t="n"/>
      <c r="BW170" s="2" t="n"/>
      <c r="BX170" s="2" t="n"/>
      <c r="BY170" s="2" t="n"/>
      <c r="BZ170" s="2" t="n"/>
    </row>
    <row r="171">
      <c r="A171" s="2420" t="inlineStr">
        <is>
          <t>СК-15</t>
        </is>
      </c>
      <c r="B171" s="2665" t="n"/>
      <c r="C171" s="2665" t="n"/>
      <c r="D171" s="2316" t="n"/>
      <c r="E171" s="3245" t="inlineStr">
        <is>
          <t>Разбираться в физико-химических основах, современных технологиях производств аммиака, азотной кислоты, азотных, калийных, фосфорных и комплексных удобрений, владеть приемами выбора и обоснования технологического режима, обладать способностью разрабатывать технологические схемы, выполнять технологические расчеты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2665" t="n"/>
      <c r="BP171" s="2665" t="n"/>
      <c r="BQ171" s="2316" t="n"/>
      <c r="BR171" s="2799" t="inlineStr">
        <is>
          <t>2.7</t>
        </is>
      </c>
      <c r="BS171" s="2665" t="n"/>
      <c r="BT171" s="2665" t="n"/>
      <c r="BU171" s="2311" t="n"/>
      <c r="BV171" s="2" t="n"/>
      <c r="BW171" s="2" t="n"/>
      <c r="BX171" s="2" t="n"/>
      <c r="BY171" s="2" t="n"/>
      <c r="BZ171" s="2" t="n"/>
    </row>
    <row r="172">
      <c r="A172" s="2420" t="inlineStr">
        <is>
          <t>СК-16</t>
        </is>
      </c>
      <c r="B172" s="2665" t="n"/>
      <c r="C172" s="2665" t="n"/>
      <c r="D172" s="2316" t="n"/>
      <c r="E172" s="3245" t="inlineStr">
        <is>
          <t>Использовать тенденции развития современных форм производства для оценки эффективности проектных, технологических и других решений,а также экономических результатов деятельности предприятия</t>
        </is>
      </c>
      <c r="F172" s="2665" t="n"/>
      <c r="G172" s="2665" t="n"/>
      <c r="H172" s="2665" t="n"/>
      <c r="I172" s="2665" t="n"/>
      <c r="J172" s="2665" t="n"/>
      <c r="K172" s="2665" t="n"/>
      <c r="L172" s="2665" t="n"/>
      <c r="M172" s="2665" t="n"/>
      <c r="N172" s="2665" t="n"/>
      <c r="O172" s="2665" t="n"/>
      <c r="P172" s="2665" t="n"/>
      <c r="Q172" s="2665" t="n"/>
      <c r="R172" s="2665" t="n"/>
      <c r="S172" s="2665" t="n"/>
      <c r="T172" s="2665" t="n"/>
      <c r="U172" s="2665" t="n"/>
      <c r="V172" s="2665" t="n"/>
      <c r="W172" s="2665" t="n"/>
      <c r="X172" s="2665" t="n"/>
      <c r="Y172" s="2665" t="n"/>
      <c r="Z172" s="2665" t="n"/>
      <c r="AA172" s="2665" t="n"/>
      <c r="AB172" s="2665" t="n"/>
      <c r="AC172" s="2665" t="n"/>
      <c r="AD172" s="2665" t="n"/>
      <c r="AE172" s="2665" t="n"/>
      <c r="AF172" s="2665" t="n"/>
      <c r="AG172" s="2665" t="n"/>
      <c r="AH172" s="2665" t="n"/>
      <c r="AI172" s="2665" t="n"/>
      <c r="AJ172" s="2665" t="n"/>
      <c r="AK172" s="2665" t="n"/>
      <c r="AL172" s="2665" t="n"/>
      <c r="AM172" s="2665" t="n"/>
      <c r="AN172" s="2665" t="n"/>
      <c r="AO172" s="2665" t="n"/>
      <c r="AP172" s="2665" t="n"/>
      <c r="AQ172" s="2665" t="n"/>
      <c r="AR172" s="2665" t="n"/>
      <c r="AS172" s="2665" t="n"/>
      <c r="AT172" s="2665" t="n"/>
      <c r="AU172" s="2665" t="n"/>
      <c r="AV172" s="2665" t="n"/>
      <c r="AW172" s="2665" t="n"/>
      <c r="AX172" s="2665" t="n"/>
      <c r="AY172" s="2665" t="n"/>
      <c r="AZ172" s="2665" t="n"/>
      <c r="BA172" s="2665" t="n"/>
      <c r="BB172" s="2665" t="n"/>
      <c r="BC172" s="2665" t="n"/>
      <c r="BD172" s="2665" t="n"/>
      <c r="BE172" s="2665" t="n"/>
      <c r="BF172" s="2665" t="n"/>
      <c r="BG172" s="2665" t="n"/>
      <c r="BH172" s="2665" t="n"/>
      <c r="BI172" s="2665" t="n"/>
      <c r="BJ172" s="2665" t="n"/>
      <c r="BK172" s="2665" t="n"/>
      <c r="BL172" s="2665" t="n"/>
      <c r="BM172" s="2665" t="n"/>
      <c r="BN172" s="2665" t="n"/>
      <c r="BO172" s="2665" t="n"/>
      <c r="BP172" s="2665" t="n"/>
      <c r="BQ172" s="2316" t="n"/>
      <c r="BR172" s="2799" t="inlineStr">
        <is>
          <t>2.8</t>
        </is>
      </c>
      <c r="BS172" s="2665" t="n"/>
      <c r="BT172" s="2665" t="n"/>
      <c r="BU172" s="2311" t="n"/>
      <c r="BV172" s="2" t="n"/>
      <c r="BW172" s="2" t="n"/>
      <c r="BX172" s="2" t="n"/>
      <c r="BY172" s="2" t="n"/>
      <c r="BZ172" s="2" t="n"/>
    </row>
    <row r="173">
      <c r="A173" s="2420" t="inlineStr">
        <is>
          <t>СК-17</t>
        </is>
      </c>
      <c r="B173" s="2665" t="n"/>
      <c r="C173" s="2665" t="n"/>
      <c r="D173" s="2316" t="n"/>
      <c r="E173" s="3245" t="inlineStr">
        <is>
          <t>Выбирать эффективное теплотехническое оборудование и эксплуатировать его в оптимальных условиях</t>
        </is>
      </c>
      <c r="F173" s="2665" t="n"/>
      <c r="G173" s="2665" t="n"/>
      <c r="H173" s="2665" t="n"/>
      <c r="I173" s="2665" t="n"/>
      <c r="J173" s="2665" t="n"/>
      <c r="K173" s="2665" t="n"/>
      <c r="L173" s="2665" t="n"/>
      <c r="M173" s="2665" t="n"/>
      <c r="N173" s="2665" t="n"/>
      <c r="O173" s="2665" t="n"/>
      <c r="P173" s="2665" t="n"/>
      <c r="Q173" s="2665" t="n"/>
      <c r="R173" s="2665" t="n"/>
      <c r="S173" s="2665" t="n"/>
      <c r="T173" s="2665" t="n"/>
      <c r="U173" s="2665" t="n"/>
      <c r="V173" s="2665" t="n"/>
      <c r="W173" s="2665" t="n"/>
      <c r="X173" s="2665" t="n"/>
      <c r="Y173" s="2665" t="n"/>
      <c r="Z173" s="2665" t="n"/>
      <c r="AA173" s="2665" t="n"/>
      <c r="AB173" s="2665" t="n"/>
      <c r="AC173" s="2665" t="n"/>
      <c r="AD173" s="2665" t="n"/>
      <c r="AE173" s="2665" t="n"/>
      <c r="AF173" s="2665" t="n"/>
      <c r="AG173" s="2665" t="n"/>
      <c r="AH173" s="2665" t="n"/>
      <c r="AI173" s="2665" t="n"/>
      <c r="AJ173" s="2665" t="n"/>
      <c r="AK173" s="2665" t="n"/>
      <c r="AL173" s="2665" t="n"/>
      <c r="AM173" s="2665" t="n"/>
      <c r="AN173" s="2665" t="n"/>
      <c r="AO173" s="2665" t="n"/>
      <c r="AP173" s="2665" t="n"/>
      <c r="AQ173" s="2665" t="n"/>
      <c r="AR173" s="2665" t="n"/>
      <c r="AS173" s="2665" t="n"/>
      <c r="AT173" s="2665" t="n"/>
      <c r="AU173" s="2665" t="n"/>
      <c r="AV173" s="2665" t="n"/>
      <c r="AW173" s="2665" t="n"/>
      <c r="AX173" s="2665" t="n"/>
      <c r="AY173" s="2665" t="n"/>
      <c r="AZ173" s="2665" t="n"/>
      <c r="BA173" s="2665" t="n"/>
      <c r="BB173" s="2665" t="n"/>
      <c r="BC173" s="2665" t="n"/>
      <c r="BD173" s="2665" t="n"/>
      <c r="BE173" s="2665" t="n"/>
      <c r="BF173" s="2665" t="n"/>
      <c r="BG173" s="2665" t="n"/>
      <c r="BH173" s="2665" t="n"/>
      <c r="BI173" s="2665" t="n"/>
      <c r="BJ173" s="2665" t="n"/>
      <c r="BK173" s="2665" t="n"/>
      <c r="BL173" s="2665" t="n"/>
      <c r="BM173" s="2665" t="n"/>
      <c r="BN173" s="2665" t="n"/>
      <c r="BO173" s="2665" t="n"/>
      <c r="BP173" s="2665" t="n"/>
      <c r="BQ173" s="2316" t="n"/>
      <c r="BR173" s="2799" t="inlineStr">
        <is>
          <t>2.10.2</t>
        </is>
      </c>
      <c r="BS173" s="2665" t="n"/>
      <c r="BT173" s="2665" t="n"/>
      <c r="BU173" s="2311" t="n"/>
      <c r="BV173" s="2" t="n"/>
      <c r="BW173" s="2" t="n"/>
      <c r="BX173" s="2" t="n"/>
      <c r="BY173" s="2" t="n"/>
      <c r="BZ173" s="2" t="n"/>
    </row>
    <row r="174">
      <c r="A174" s="2420" t="inlineStr">
        <is>
          <t>СК-18</t>
        </is>
      </c>
      <c r="B174" s="2665" t="n"/>
      <c r="C174" s="2665" t="n"/>
      <c r="D174" s="2316" t="n"/>
      <c r="E174" s="3245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74" s="2665" t="n"/>
      <c r="G174" s="2665" t="n"/>
      <c r="H174" s="2665" t="n"/>
      <c r="I174" s="2665" t="n"/>
      <c r="J174" s="2665" t="n"/>
      <c r="K174" s="2665" t="n"/>
      <c r="L174" s="2665" t="n"/>
      <c r="M174" s="2665" t="n"/>
      <c r="N174" s="2665" t="n"/>
      <c r="O174" s="2665" t="n"/>
      <c r="P174" s="2665" t="n"/>
      <c r="Q174" s="2665" t="n"/>
      <c r="R174" s="2665" t="n"/>
      <c r="S174" s="2665" t="n"/>
      <c r="T174" s="2665" t="n"/>
      <c r="U174" s="2665" t="n"/>
      <c r="V174" s="2665" t="n"/>
      <c r="W174" s="2665" t="n"/>
      <c r="X174" s="2665" t="n"/>
      <c r="Y174" s="2665" t="n"/>
      <c r="Z174" s="2665" t="n"/>
      <c r="AA174" s="2665" t="n"/>
      <c r="AB174" s="2665" t="n"/>
      <c r="AC174" s="2665" t="n"/>
      <c r="AD174" s="2665" t="n"/>
      <c r="AE174" s="2665" t="n"/>
      <c r="AF174" s="2665" t="n"/>
      <c r="AG174" s="2665" t="n"/>
      <c r="AH174" s="2665" t="n"/>
      <c r="AI174" s="2665" t="n"/>
      <c r="AJ174" s="2665" t="n"/>
      <c r="AK174" s="2665" t="n"/>
      <c r="AL174" s="2665" t="n"/>
      <c r="AM174" s="2665" t="n"/>
      <c r="AN174" s="2665" t="n"/>
      <c r="AO174" s="2665" t="n"/>
      <c r="AP174" s="2665" t="n"/>
      <c r="AQ174" s="2665" t="n"/>
      <c r="AR174" s="2665" t="n"/>
      <c r="AS174" s="2665" t="n"/>
      <c r="AT174" s="2665" t="n"/>
      <c r="AU174" s="2665" t="n"/>
      <c r="AV174" s="2665" t="n"/>
      <c r="AW174" s="2665" t="n"/>
      <c r="AX174" s="2665" t="n"/>
      <c r="AY174" s="2665" t="n"/>
      <c r="AZ174" s="2665" t="n"/>
      <c r="BA174" s="2665" t="n"/>
      <c r="BB174" s="2665" t="n"/>
      <c r="BC174" s="2665" t="n"/>
      <c r="BD174" s="2665" t="n"/>
      <c r="BE174" s="2665" t="n"/>
      <c r="BF174" s="2665" t="n"/>
      <c r="BG174" s="2665" t="n"/>
      <c r="BH174" s="2665" t="n"/>
      <c r="BI174" s="2665" t="n"/>
      <c r="BJ174" s="2665" t="n"/>
      <c r="BK174" s="2665" t="n"/>
      <c r="BL174" s="2665" t="n"/>
      <c r="BM174" s="2665" t="n"/>
      <c r="BN174" s="2665" t="n"/>
      <c r="BO174" s="2665" t="n"/>
      <c r="BP174" s="2665" t="n"/>
      <c r="BQ174" s="2316" t="n"/>
      <c r="BR174" s="2799" t="inlineStr">
        <is>
          <t>2.10.3</t>
        </is>
      </c>
      <c r="BS174" s="2665" t="n"/>
      <c r="BT174" s="2665" t="n"/>
      <c r="BU174" s="2311" t="n"/>
      <c r="BV174" s="2" t="n"/>
      <c r="BW174" s="2" t="n"/>
      <c r="BX174" s="2" t="n"/>
      <c r="BY174" s="2" t="n"/>
      <c r="BZ174" s="2" t="n"/>
    </row>
    <row r="175">
      <c r="A175" s="2420" t="inlineStr">
        <is>
          <t>СК-20</t>
        </is>
      </c>
      <c r="B175" s="2665" t="n"/>
      <c r="C175" s="2665" t="n"/>
      <c r="D175" s="2316" t="n"/>
      <c r="E175" s="3245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75" s="2665" t="n"/>
      <c r="G175" s="2665" t="n"/>
      <c r="H175" s="2665" t="n"/>
      <c r="I175" s="2665" t="n"/>
      <c r="J175" s="2665" t="n"/>
      <c r="K175" s="2665" t="n"/>
      <c r="L175" s="2665" t="n"/>
      <c r="M175" s="2665" t="n"/>
      <c r="N175" s="2665" t="n"/>
      <c r="O175" s="2665" t="n"/>
      <c r="P175" s="2665" t="n"/>
      <c r="Q175" s="2665" t="n"/>
      <c r="R175" s="2665" t="n"/>
      <c r="S175" s="2665" t="n"/>
      <c r="T175" s="2665" t="n"/>
      <c r="U175" s="2665" t="n"/>
      <c r="V175" s="2665" t="n"/>
      <c r="W175" s="2665" t="n"/>
      <c r="X175" s="2665" t="n"/>
      <c r="Y175" s="2665" t="n"/>
      <c r="Z175" s="2665" t="n"/>
      <c r="AA175" s="2665" t="n"/>
      <c r="AB175" s="2665" t="n"/>
      <c r="AC175" s="2665" t="n"/>
      <c r="AD175" s="2665" t="n"/>
      <c r="AE175" s="2665" t="n"/>
      <c r="AF175" s="2665" t="n"/>
      <c r="AG175" s="2665" t="n"/>
      <c r="AH175" s="2665" t="n"/>
      <c r="AI175" s="2665" t="n"/>
      <c r="AJ175" s="2665" t="n"/>
      <c r="AK175" s="2665" t="n"/>
      <c r="AL175" s="2665" t="n"/>
      <c r="AM175" s="2665" t="n"/>
      <c r="AN175" s="2665" t="n"/>
      <c r="AO175" s="2665" t="n"/>
      <c r="AP175" s="2665" t="n"/>
      <c r="AQ175" s="2665" t="n"/>
      <c r="AR175" s="2665" t="n"/>
      <c r="AS175" s="2665" t="n"/>
      <c r="AT175" s="2665" t="n"/>
      <c r="AU175" s="2665" t="n"/>
      <c r="AV175" s="2665" t="n"/>
      <c r="AW175" s="2665" t="n"/>
      <c r="AX175" s="2665" t="n"/>
      <c r="AY175" s="2665" t="n"/>
      <c r="AZ175" s="2665" t="n"/>
      <c r="BA175" s="2665" t="n"/>
      <c r="BB175" s="2665" t="n"/>
      <c r="BC175" s="2665" t="n"/>
      <c r="BD175" s="2665" t="n"/>
      <c r="BE175" s="2665" t="n"/>
      <c r="BF175" s="2665" t="n"/>
      <c r="BG175" s="2665" t="n"/>
      <c r="BH175" s="2665" t="n"/>
      <c r="BI175" s="2665" t="n"/>
      <c r="BJ175" s="2665" t="n"/>
      <c r="BK175" s="2665" t="n"/>
      <c r="BL175" s="2665" t="n"/>
      <c r="BM175" s="2665" t="n"/>
      <c r="BN175" s="2665" t="n"/>
      <c r="BO175" s="2665" t="n"/>
      <c r="BP175" s="2665" t="n"/>
      <c r="BQ175" s="2316" t="n"/>
      <c r="BR175" s="2799" t="inlineStr">
        <is>
          <t>2.3.2</t>
        </is>
      </c>
      <c r="BS175" s="2665" t="n"/>
      <c r="BT175" s="2665" t="n"/>
      <c r="BU175" s="2311" t="n"/>
      <c r="BV175" s="2" t="n"/>
      <c r="BW175" s="2" t="n"/>
      <c r="BX175" s="2" t="n"/>
      <c r="BY175" s="2" t="n"/>
      <c r="BZ175" s="2" t="n"/>
    </row>
    <row r="176">
      <c r="A176" s="3246" t="inlineStr">
        <is>
          <t>СК-24</t>
        </is>
      </c>
      <c r="B176" s="484" t="n"/>
      <c r="C176" s="484" t="n"/>
      <c r="D176" s="645" t="n"/>
      <c r="E176" s="3247" t="inlineStr">
        <is>
          <t>Анализировать товарную, ценовую, сбытовую и коммуникационную стратегию предприятия для управления движением материальных потоков в процессе закупки сырья и материалов и распределения готовой продукции</t>
        </is>
      </c>
      <c r="F176" s="2674" t="n"/>
      <c r="G176" s="2674" t="n"/>
      <c r="H176" s="2674" t="n"/>
      <c r="I176" s="2674" t="n"/>
      <c r="J176" s="2674" t="n"/>
      <c r="K176" s="2674" t="n"/>
      <c r="L176" s="2674" t="n"/>
      <c r="M176" s="2674" t="n"/>
      <c r="N176" s="2674" t="n"/>
      <c r="O176" s="2674" t="n"/>
      <c r="P176" s="2674" t="n"/>
      <c r="Q176" s="2674" t="n"/>
      <c r="R176" s="2674" t="n"/>
      <c r="S176" s="2674" t="n"/>
      <c r="T176" s="2674" t="n"/>
      <c r="U176" s="2674" t="n"/>
      <c r="V176" s="2674" t="n"/>
      <c r="W176" s="2674" t="n"/>
      <c r="X176" s="2674" t="n"/>
      <c r="Y176" s="2674" t="n"/>
      <c r="Z176" s="2674" t="n"/>
      <c r="AA176" s="2674" t="n"/>
      <c r="AB176" s="2674" t="n"/>
      <c r="AC176" s="2674" t="n"/>
      <c r="AD176" s="2674" t="n"/>
      <c r="AE176" s="2674" t="n"/>
      <c r="AF176" s="2674" t="n"/>
      <c r="AG176" s="2674" t="n"/>
      <c r="AH176" s="2674" t="n"/>
      <c r="AI176" s="2674" t="n"/>
      <c r="AJ176" s="2674" t="n"/>
      <c r="AK176" s="2674" t="n"/>
      <c r="AL176" s="2674" t="n"/>
      <c r="AM176" s="2674" t="n"/>
      <c r="AN176" s="2674" t="n"/>
      <c r="AO176" s="2674" t="n"/>
      <c r="AP176" s="2674" t="n"/>
      <c r="AQ176" s="2674" t="n"/>
      <c r="AR176" s="2674" t="n"/>
      <c r="AS176" s="2674" t="n"/>
      <c r="AT176" s="2674" t="n"/>
      <c r="AU176" s="2674" t="n"/>
      <c r="AV176" s="2674" t="n"/>
      <c r="AW176" s="2674" t="n"/>
      <c r="AX176" s="2674" t="n"/>
      <c r="AY176" s="2674" t="n"/>
      <c r="AZ176" s="2674" t="n"/>
      <c r="BA176" s="2674" t="n"/>
      <c r="BB176" s="2674" t="n"/>
      <c r="BC176" s="2674" t="n"/>
      <c r="BD176" s="2674" t="n"/>
      <c r="BE176" s="2674" t="n"/>
      <c r="BF176" s="2674" t="n"/>
      <c r="BG176" s="2674" t="n"/>
      <c r="BH176" s="2674" t="n"/>
      <c r="BI176" s="2674" t="n"/>
      <c r="BJ176" s="2674" t="n"/>
      <c r="BK176" s="2674" t="n"/>
      <c r="BL176" s="2674" t="n"/>
      <c r="BM176" s="2674" t="n"/>
      <c r="BN176" s="2674" t="n"/>
      <c r="BO176" s="2674" t="n"/>
      <c r="BP176" s="2674" t="n"/>
      <c r="BQ176" s="2475" t="n"/>
      <c r="BR176" s="2807" t="inlineStr">
        <is>
          <t>2.10.4</t>
        </is>
      </c>
      <c r="BS176" s="2674" t="n"/>
      <c r="BT176" s="2674" t="n"/>
      <c r="BU176" s="2472" t="n"/>
      <c r="BV176" s="2" t="n"/>
      <c r="BW176" s="2" t="n"/>
      <c r="BX176" s="2" t="n"/>
      <c r="BY176" s="2" t="n"/>
      <c r="BZ176" s="2" t="n"/>
    </row>
    <row r="177">
      <c r="A177" s="140" t="n"/>
      <c r="B177" s="140" t="n"/>
      <c r="C177" s="140" t="n"/>
      <c r="D177" s="679" t="n"/>
      <c r="E177" s="679" t="n"/>
      <c r="F177" s="679" t="n"/>
      <c r="G177" s="679" t="n"/>
      <c r="H177" s="679" t="n"/>
      <c r="I177" s="679" t="n"/>
      <c r="J177" s="679" t="n"/>
      <c r="K177" s="679" t="n"/>
      <c r="L177" s="679" t="n"/>
      <c r="M177" s="679" t="n"/>
      <c r="N177" s="679" t="n"/>
      <c r="O177" s="679" t="n"/>
      <c r="P177" s="679" t="n"/>
      <c r="Q177" s="679" t="n"/>
      <c r="R177" s="679" t="n"/>
      <c r="S177" s="679" t="n"/>
      <c r="T177" s="679" t="n"/>
      <c r="U177" s="679" t="n"/>
      <c r="V177" s="679" t="n"/>
      <c r="W177" s="679" t="n"/>
      <c r="X177" s="679" t="n"/>
      <c r="Y177" s="679" t="n"/>
      <c r="Z177" s="679" t="n"/>
      <c r="AA177" s="679" t="n"/>
      <c r="AB177" s="679" t="n"/>
      <c r="AC177" s="679" t="n"/>
      <c r="AD177" s="679" t="n"/>
      <c r="AE177" s="679" t="n"/>
      <c r="AF177" s="679" t="n"/>
      <c r="AG177" s="679" t="n"/>
      <c r="AH177" s="679" t="n"/>
      <c r="AI177" s="679" t="n"/>
      <c r="AJ177" s="679" t="n"/>
      <c r="AK177" s="679" t="n"/>
      <c r="AL177" s="679" t="n"/>
      <c r="AM177" s="679" t="n"/>
      <c r="AN177" s="679" t="n"/>
      <c r="AO177" s="679" t="n"/>
      <c r="AP177" s="679" t="n"/>
      <c r="AQ177" s="679" t="n"/>
      <c r="AR177" s="679" t="n"/>
      <c r="AS177" s="2161" t="n"/>
      <c r="AT177" s="2161" t="n"/>
      <c r="AU177" s="2161" t="n"/>
      <c r="AV177" s="2161" t="n"/>
      <c r="AW177" s="2161" t="n"/>
      <c r="AX177" s="2161" t="n"/>
      <c r="AY177" s="2161" t="n"/>
      <c r="AZ177" s="2161" t="n"/>
      <c r="BA177" s="2161" t="n"/>
      <c r="BB177" s="2161" t="n"/>
      <c r="BC177" s="2161" t="n"/>
      <c r="BD177" s="2161" t="n"/>
      <c r="BE177" s="2161" t="n"/>
      <c r="BF177" s="679" t="n"/>
      <c r="BG177" s="679" t="n"/>
      <c r="BH177" s="679" t="n"/>
      <c r="BI177" s="679" t="n"/>
      <c r="BJ177" s="680" t="n"/>
      <c r="BK177" s="680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</row>
    <row r="178">
      <c r="A178" s="681" t="inlineStr">
        <is>
          <t>д</t>
        </is>
      </c>
      <c r="B178" s="137" t="inlineStr">
        <is>
          <t>Дифференцированный зачет.</t>
        </is>
      </c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</row>
    <row r="179">
      <c r="A179" s="682" t="inlineStr">
        <is>
          <t>*</t>
        </is>
      </c>
      <c r="B179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</row>
    <row r="180">
      <c r="A180" s="140" t="n"/>
      <c r="B180" s="140" t="n"/>
      <c r="C180" s="140" t="n"/>
      <c r="D180" s="140" t="n"/>
      <c r="E180" s="679" t="n"/>
      <c r="F180" s="679" t="n"/>
      <c r="G180" s="679" t="n"/>
      <c r="H180" s="679" t="n"/>
      <c r="I180" s="679" t="n"/>
      <c r="J180" s="679" t="n"/>
      <c r="K180" s="679" t="n"/>
      <c r="L180" s="679" t="n"/>
      <c r="M180" s="679" t="n"/>
      <c r="N180" s="679" t="n"/>
      <c r="O180" s="679" t="n"/>
      <c r="P180" s="679" t="n"/>
      <c r="Q180" s="679" t="n"/>
      <c r="R180" s="679" t="n"/>
      <c r="S180" s="679" t="n"/>
      <c r="T180" s="679" t="n"/>
      <c r="U180" s="679" t="n"/>
      <c r="V180" s="679" t="n"/>
      <c r="W180" s="679" t="n"/>
      <c r="X180" s="679" t="n"/>
      <c r="Y180" s="679" t="n"/>
      <c r="Z180" s="679" t="n"/>
      <c r="AA180" s="679" t="n"/>
      <c r="AB180" s="679" t="n"/>
      <c r="AC180" s="679" t="n"/>
      <c r="AD180" s="679" t="n"/>
      <c r="AE180" s="679" t="n"/>
      <c r="AF180" s="679" t="n"/>
      <c r="AG180" s="679" t="n"/>
      <c r="AH180" s="679" t="n"/>
      <c r="AI180" s="679" t="n"/>
      <c r="AJ180" s="679" t="n"/>
      <c r="AK180" s="679" t="n"/>
      <c r="AL180" s="679" t="n"/>
      <c r="AM180" s="679" t="n"/>
      <c r="AN180" s="679" t="n"/>
      <c r="AO180" s="679" t="n"/>
      <c r="AP180" s="679" t="n"/>
      <c r="AQ180" s="679" t="n"/>
      <c r="AR180" s="679" t="n"/>
      <c r="AS180" s="2161" t="n"/>
      <c r="AT180" s="2161" t="n"/>
      <c r="AU180" s="2161" t="n"/>
      <c r="AV180" s="2161" t="n"/>
      <c r="AW180" s="2161" t="n"/>
      <c r="AX180" s="2161" t="n"/>
      <c r="AY180" s="2161" t="n"/>
      <c r="AZ180" s="2161" t="n"/>
      <c r="BA180" s="2161" t="n"/>
      <c r="BB180" s="2161" t="n"/>
      <c r="BC180" s="2161" t="n"/>
      <c r="BD180" s="2161" t="n"/>
      <c r="BE180" s="2161" t="n"/>
      <c r="BF180" s="679" t="n"/>
      <c r="BG180" s="679" t="n"/>
      <c r="BH180" s="679" t="n"/>
      <c r="BI180" s="679" t="n"/>
      <c r="BJ180" s="680" t="n"/>
      <c r="BK180" s="680" t="n"/>
      <c r="BL180" s="680" t="n"/>
      <c r="BM180" s="680" t="n"/>
      <c r="BN180" s="2" t="n"/>
      <c r="BO180" s="2" t="n"/>
      <c r="BP180" s="2" t="n"/>
      <c r="BQ180" s="2" t="n"/>
      <c r="BR180" s="680" t="n"/>
      <c r="BS180" s="2" t="n"/>
      <c r="BT180" s="2" t="n"/>
      <c r="BU180" s="2" t="n"/>
      <c r="BV180" s="2" t="n"/>
      <c r="BW180" s="2" t="n"/>
      <c r="BX180" s="2" t="n"/>
      <c r="BY180" s="2" t="n"/>
      <c r="BZ180" s="2" t="n"/>
    </row>
    <row r="181">
      <c r="A181" s="655" t="inlineStr">
        <is>
          <t>Проректор по учебной работе</t>
        </is>
      </c>
      <c r="B181" s="655" t="n"/>
      <c r="C181" s="655" t="n"/>
      <c r="D181" s="655" t="n"/>
      <c r="E181" s="655" t="n"/>
      <c r="F181" s="655" t="n"/>
      <c r="G181" s="655" t="n"/>
      <c r="H181" s="655" t="n"/>
      <c r="I181" s="655" t="n"/>
      <c r="J181" s="655" t="n"/>
      <c r="K181" s="655" t="n"/>
      <c r="L181" s="655" t="n"/>
      <c r="M181" s="655" t="n"/>
      <c r="N181" s="659" t="n"/>
      <c r="O181" s="655" t="n"/>
      <c r="P181" s="655" t="n"/>
      <c r="Q181" s="655" t="n"/>
      <c r="R181" s="655" t="n"/>
      <c r="S181" s="655" t="n"/>
      <c r="T181" s="655" t="n"/>
      <c r="U181" s="655" t="n"/>
      <c r="V181" s="655" t="n"/>
      <c r="W181" s="659" t="n"/>
      <c r="X181" s="659" t="n"/>
      <c r="Y181" s="659" t="n"/>
      <c r="Z181" s="659" t="n"/>
      <c r="AA181" s="659" t="n"/>
      <c r="AB181" s="659" t="n"/>
      <c r="AC181" s="659" t="n"/>
      <c r="AD181" s="655" t="inlineStr">
        <is>
          <t>А.А.Сакович</t>
        </is>
      </c>
      <c r="AE181" s="655" t="n"/>
      <c r="AF181" s="655" t="n"/>
      <c r="AG181" s="655" t="n"/>
      <c r="AH181" s="11" t="n"/>
      <c r="AI181" s="2" t="n"/>
      <c r="AJ181" s="2" t="n"/>
      <c r="AK181" s="2" t="n"/>
      <c r="AL181" s="2" t="n"/>
      <c r="AM181" s="655" t="inlineStr">
        <is>
          <t>Заведующий кафедрой технологии неорганических веществ</t>
        </is>
      </c>
      <c r="AN181" s="655" t="n"/>
      <c r="AO181" s="655" t="n"/>
      <c r="AP181" s="655" t="n"/>
      <c r="AQ181" s="655" t="n"/>
      <c r="AR181" s="655" t="n"/>
      <c r="AS181" s="2150" t="n"/>
      <c r="AT181" s="2150" t="n"/>
      <c r="AU181" s="2150" t="n"/>
      <c r="AV181" s="2150" t="n"/>
      <c r="AW181" s="2150" t="n"/>
      <c r="AX181" s="2150" t="n"/>
      <c r="AY181" s="2150" t="n"/>
      <c r="AZ181" s="2150" t="n"/>
      <c r="BA181" s="2150" t="n"/>
      <c r="BB181" s="2150" t="n"/>
      <c r="BC181" s="2150" t="n"/>
      <c r="BD181" s="1471" t="n"/>
      <c r="BE181" s="3248" t="n"/>
      <c r="BF181" s="1457" t="n"/>
      <c r="BG181" s="1448" t="n"/>
      <c r="BH181" s="1448" t="n"/>
      <c r="BI181" s="1448" t="n"/>
      <c r="BJ181" s="1448" t="n"/>
      <c r="BK181" s="1448" t="n"/>
      <c r="BL181" s="1448" t="n"/>
      <c r="BM181" s="1448" t="n"/>
      <c r="BN181" s="1448" t="n"/>
      <c r="BO181" s="1448" t="n"/>
      <c r="BP181" s="1448" t="n"/>
      <c r="BQ181" s="655" t="inlineStr">
        <is>
          <t>А.Н.Гаврилюк</t>
        </is>
      </c>
      <c r="BR181" s="655" t="n"/>
      <c r="BS181" s="655" t="n"/>
      <c r="BT181" s="655" t="n"/>
      <c r="BU181" s="655" t="n"/>
      <c r="BV181" s="2" t="n"/>
      <c r="BW181" s="2" t="n"/>
      <c r="BX181" s="2" t="n"/>
      <c r="BY181" s="2" t="n"/>
      <c r="BZ181" s="2" t="n"/>
    </row>
    <row r="182">
      <c r="A182" s="37" t="n"/>
      <c r="B182" s="37" t="n"/>
      <c r="C182" s="37" t="n"/>
      <c r="D182" s="11" t="n"/>
      <c r="E182" s="11" t="n"/>
      <c r="F182" s="11" t="n"/>
      <c r="G182" s="11" t="n"/>
      <c r="H182" s="11" t="n"/>
      <c r="I182" s="11" t="n"/>
      <c r="J182" s="11" t="n"/>
      <c r="K182" s="11" t="n"/>
      <c r="L182" s="11" t="n"/>
      <c r="M182" s="11" t="n"/>
      <c r="N182" s="1481" t="n"/>
      <c r="O182" s="2801" t="n"/>
      <c r="P182" s="1460" t="n"/>
      <c r="Q182" s="1460" t="n"/>
      <c r="R182" s="1460" t="n"/>
      <c r="S182" s="1460" t="n"/>
      <c r="T182" s="1460" t="n"/>
      <c r="U182" s="1460" t="n"/>
      <c r="V182" s="1460" t="n"/>
      <c r="W182" s="1448" t="n"/>
      <c r="X182" s="661" t="n">
        <v>2023</v>
      </c>
      <c r="Y182" s="662" t="n"/>
      <c r="Z182" s="1607" t="n"/>
      <c r="AA182" s="1481" t="n"/>
      <c r="AB182" s="1481" t="n"/>
      <c r="AC182" s="1481" t="n"/>
      <c r="AD182" s="11" t="n"/>
      <c r="AE182" s="11" t="n"/>
      <c r="AF182" s="11" t="n"/>
      <c r="AG182" s="1481" t="n"/>
      <c r="AH182" s="1481" t="n"/>
      <c r="AI182" s="2" t="n"/>
      <c r="AJ182" s="2" t="n"/>
      <c r="AK182" s="2" t="n"/>
      <c r="AL182" s="2" t="n"/>
      <c r="AM182" s="655" t="inlineStr">
        <is>
          <t>и общей химической технологии</t>
        </is>
      </c>
      <c r="AN182" s="655" t="n"/>
      <c r="AO182" s="655" t="n"/>
      <c r="AP182" s="655" t="n"/>
      <c r="AQ182" s="655" t="n"/>
      <c r="AR182" s="655" t="n"/>
      <c r="AS182" s="2150" t="n"/>
      <c r="AT182" s="2150" t="n"/>
      <c r="AU182" s="2150" t="n"/>
      <c r="AV182" s="2150" t="n"/>
      <c r="AW182" s="2150" t="n"/>
      <c r="AX182" s="2150" t="n"/>
      <c r="AY182" s="2150" t="n"/>
      <c r="AZ182" s="2150" t="n"/>
      <c r="BA182" s="2150" t="n"/>
      <c r="BB182" s="2150" t="n"/>
      <c r="BC182" s="2150" t="n"/>
      <c r="BD182" s="1471" t="n"/>
      <c r="BE182" s="1471" t="n"/>
      <c r="BF182" s="1469" t="n"/>
      <c r="BG182" s="1462" t="n"/>
      <c r="BH182" s="1460" t="n"/>
      <c r="BI182" s="1460" t="n"/>
      <c r="BJ182" s="1460" t="n"/>
      <c r="BK182" s="661" t="n">
        <v>2023</v>
      </c>
      <c r="BL182" s="662" t="n"/>
      <c r="BM182" s="1607" t="n"/>
      <c r="BN182" s="11" t="n"/>
      <c r="BO182" s="1449" t="n"/>
      <c r="BP182" s="11" t="n"/>
      <c r="BQ182" s="655" t="n"/>
      <c r="BR182" s="655" t="n"/>
      <c r="BS182" s="655" t="n"/>
      <c r="BT182" s="655" t="n"/>
      <c r="BU182" s="655" t="n"/>
      <c r="BV182" s="2" t="n"/>
      <c r="BW182" s="2" t="n"/>
      <c r="BX182" s="2" t="n"/>
      <c r="BY182" s="2" t="n"/>
      <c r="BZ182" s="2" t="n"/>
    </row>
    <row r="183">
      <c r="A183" s="37" t="n"/>
      <c r="B183" s="37" t="n"/>
      <c r="C183" s="37" t="n"/>
      <c r="D183" s="11" t="n"/>
      <c r="E183" s="11" t="n"/>
      <c r="F183" s="11" t="n"/>
      <c r="G183" s="11" t="n"/>
      <c r="H183" s="11" t="n"/>
      <c r="I183" s="11" t="n"/>
      <c r="J183" s="11" t="n"/>
      <c r="K183" s="11" t="n"/>
      <c r="L183" s="11" t="n"/>
      <c r="M183" s="11" t="n"/>
      <c r="N183" s="11" t="n"/>
      <c r="O183" s="11" t="n"/>
      <c r="P183" s="11" t="n"/>
      <c r="Q183" s="11" t="n"/>
      <c r="R183" s="11" t="n"/>
      <c r="S183" s="11" t="n"/>
      <c r="T183" s="11" t="n"/>
      <c r="U183" s="11" t="n"/>
      <c r="V183" s="11" t="n"/>
      <c r="W183" s="11" t="n"/>
      <c r="X183" s="11" t="n"/>
      <c r="Y183" s="11" t="n"/>
      <c r="Z183" s="11" t="n"/>
      <c r="AA183" s="11" t="n"/>
      <c r="AB183" s="11" t="n"/>
      <c r="AC183" s="11" t="n"/>
      <c r="AD183" s="11" t="n"/>
      <c r="AE183" s="11" t="n"/>
      <c r="AF183" s="11" t="n"/>
      <c r="AG183" s="1456" t="n"/>
      <c r="AH183" s="1456" t="n"/>
      <c r="AI183" s="2" t="n"/>
      <c r="AJ183" s="2" t="n"/>
      <c r="AK183" s="2" t="n"/>
      <c r="AL183" s="2" t="n"/>
      <c r="AM183" s="2" t="n"/>
      <c r="AN183" s="2" t="n"/>
      <c r="AO183" s="2" t="n"/>
      <c r="AP183" s="140" t="n"/>
      <c r="AQ183" s="2" t="n"/>
      <c r="AR183" s="140" t="n"/>
      <c r="AS183" s="3021" t="n"/>
      <c r="AT183" s="3021" t="n"/>
      <c r="AU183" s="3021" t="n"/>
      <c r="AV183" s="3021" t="n"/>
      <c r="AW183" s="3249" t="n"/>
      <c r="AX183" s="3249" t="n"/>
      <c r="AY183" s="3249" t="n"/>
      <c r="AZ183" s="3249" t="n"/>
      <c r="BA183" s="3249" t="n"/>
      <c r="BB183" s="3249" t="n"/>
      <c r="BC183" s="3249" t="n"/>
      <c r="BD183" s="3249" t="n"/>
      <c r="BE183" s="3249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</row>
    <row r="184">
      <c r="A184" s="655" t="inlineStr">
        <is>
          <t>Декан факультета заочного образования</t>
        </is>
      </c>
      <c r="B184" s="655" t="n"/>
      <c r="C184" s="655" t="n"/>
      <c r="D184" s="655" t="n"/>
      <c r="E184" s="655" t="n"/>
      <c r="F184" s="655" t="n"/>
      <c r="G184" s="655" t="n"/>
      <c r="H184" s="655" t="n"/>
      <c r="I184" s="655" t="n"/>
      <c r="J184" s="655" t="n"/>
      <c r="K184" s="655" t="n"/>
      <c r="L184" s="655" t="n"/>
      <c r="M184" s="655" t="n"/>
      <c r="N184" s="659" t="n"/>
      <c r="O184" s="1457" t="n"/>
      <c r="P184" s="667" t="n"/>
      <c r="Q184" s="667" t="n"/>
      <c r="R184" s="667" t="n"/>
      <c r="S184" s="667" t="n"/>
      <c r="T184" s="667" t="n"/>
      <c r="U184" s="659" t="n"/>
      <c r="V184" s="659" t="n"/>
      <c r="W184" s="659" t="n"/>
      <c r="X184" s="659" t="n"/>
      <c r="Y184" s="659" t="n"/>
      <c r="Z184" s="659" t="n"/>
      <c r="AA184" s="659" t="n"/>
      <c r="AB184" s="659" t="n"/>
      <c r="AC184" s="659" t="n"/>
      <c r="AD184" s="666" t="inlineStr">
        <is>
          <t>С.А.Прохорчик</t>
        </is>
      </c>
      <c r="AE184" s="666" t="n"/>
      <c r="AF184" s="666" t="n"/>
      <c r="AG184" s="666" t="n"/>
      <c r="AH184" s="666" t="n"/>
      <c r="AI184" s="2" t="n"/>
      <c r="AJ184" s="2" t="n"/>
      <c r="AK184" s="2" t="n"/>
      <c r="AL184" s="2" t="n"/>
      <c r="AM184" s="508" t="inlineStr">
        <is>
          <t>Рекомендован к утверждению научно-методическим советом БГТУ, протокол № 6  от  28.04.2023</t>
        </is>
      </c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</row>
    <row r="185">
      <c r="A185" s="1467" t="n"/>
      <c r="B185" s="1467" t="n"/>
      <c r="C185" s="1467" t="n"/>
      <c r="D185" s="1455" t="n"/>
      <c r="E185" s="1455" t="n"/>
      <c r="F185" s="1455" t="n"/>
      <c r="G185" s="1455" t="n"/>
      <c r="H185" s="1455" t="n"/>
      <c r="I185" s="1455" t="n"/>
      <c r="J185" s="1449" t="n"/>
      <c r="K185" s="1449" t="n"/>
      <c r="L185" s="1449" t="n"/>
      <c r="M185" s="1449" t="n"/>
      <c r="N185" s="1456" t="n"/>
      <c r="O185" s="1469" t="n"/>
      <c r="P185" s="669" t="n"/>
      <c r="Q185" s="669" t="n"/>
      <c r="R185" s="669" t="n"/>
      <c r="S185" s="669" t="n"/>
      <c r="T185" s="669" t="n"/>
      <c r="U185" s="670" t="n"/>
      <c r="V185" s="670" t="n"/>
      <c r="W185" s="671" t="n"/>
      <c r="X185" s="661" t="n">
        <v>2023</v>
      </c>
      <c r="Y185" s="662" t="n"/>
      <c r="Z185" s="3250" t="n"/>
      <c r="AA185" s="655" t="n"/>
      <c r="AB185" s="655" t="n"/>
      <c r="AC185" s="655" t="n"/>
      <c r="AD185" s="655" t="n"/>
      <c r="AE185" s="11" t="n"/>
      <c r="AF185" s="11" t="n"/>
      <c r="AG185" s="11" t="n"/>
      <c r="AH185" s="1456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U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1" t="n"/>
      <c r="BT1" s="2" t="n"/>
      <c r="BU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7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21" t="inlineStr">
        <is>
          <t>Специальность: 6-05-0711-02   Переработка нефти и газа и промышленный органический синтез</t>
        </is>
      </c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2" t="inlineStr">
        <is>
          <t>Квалификация: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</row>
    <row r="6">
      <c r="A6" s="2" t="n"/>
      <c r="B6" s="4" t="n"/>
      <c r="C6" s="4" t="n"/>
      <c r="D6" s="23" t="inlineStr">
        <is>
          <t>Регистрационный № 05-071-015/уч.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2" t="inlineStr">
        <is>
          <t>Инженер. Химик-технолог</t>
        </is>
      </c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9" t="n"/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" t="n"/>
      <c r="S8" s="43" t="inlineStr">
        <is>
          <t>Форма получения образования: заочная</t>
        </is>
      </c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32" t="inlineStr">
        <is>
          <t>Степень: Бакалавр</t>
        </is>
      </c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36" t="n"/>
      <c r="S9" s="43" t="inlineStr">
        <is>
          <t>(интегрированная с образовательными программами среднего специального образования)</t>
        </is>
      </c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39" t="n"/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2" t="n"/>
      <c r="BF10" s="2" t="n"/>
      <c r="BG10" s="2" t="n"/>
      <c r="BH10" s="2" t="n"/>
      <c r="BI10" s="22" t="inlineStr">
        <is>
          <t>Срок обучения: 4 года</t>
        </is>
      </c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</row>
    <row r="11">
      <c r="A11" s="2163" t="n"/>
      <c r="B11" s="2163" t="n"/>
      <c r="C11" s="145" t="inlineStr">
        <is>
          <t>Специальность: 2-48 01 02 Химическая технология органических веществ, материалов и изделий</t>
        </is>
      </c>
      <c r="D11" s="145" t="n"/>
      <c r="E11" s="145" t="n"/>
      <c r="F11" s="145" t="n"/>
      <c r="G11" s="145" t="n"/>
      <c r="H11" s="145" t="n"/>
      <c r="I11" s="145" t="n"/>
      <c r="J11" s="145" t="n"/>
      <c r="K11" s="145" t="n"/>
      <c r="L11" s="145" t="n"/>
      <c r="M11" s="145" t="n"/>
      <c r="N11" s="145" t="n"/>
      <c r="O11" s="145" t="n"/>
      <c r="P11" s="145" t="n"/>
      <c r="Q11" s="145" t="n"/>
      <c r="R11" s="2" t="n"/>
      <c r="S11" s="145" t="n"/>
      <c r="T11" s="145" t="n"/>
      <c r="U11" s="145" t="n"/>
      <c r="V11" s="145" t="n"/>
      <c r="W11" s="145" t="n"/>
      <c r="X11" s="145" t="n"/>
      <c r="Y11" s="145" t="n"/>
      <c r="Z11" s="145" t="n"/>
      <c r="AA11" s="145" t="n"/>
      <c r="AB11" s="145" t="n"/>
      <c r="AC11" s="145" t="n"/>
      <c r="AD11" s="145" t="n"/>
      <c r="AE11" s="145" t="n"/>
      <c r="AF11" s="145" t="n"/>
      <c r="AG11" s="145" t="n"/>
      <c r="AH11" s="145" t="n"/>
      <c r="AI11" s="145" t="n"/>
      <c r="AJ11" s="145" t="n"/>
      <c r="AK11" s="145" t="n"/>
      <c r="AL11" s="145" t="n"/>
      <c r="AM11" s="145" t="inlineStr">
        <is>
          <t xml:space="preserve">Специальность: 2-48 01 35 Переработка нефти и газа  </t>
        </is>
      </c>
      <c r="AN11" s="145" t="n"/>
      <c r="AO11" s="145" t="n"/>
      <c r="AP11" s="145" t="n"/>
      <c r="AQ11" s="145" t="n"/>
      <c r="AR11" s="145" t="n"/>
      <c r="AS11" s="145" t="n"/>
      <c r="AT11" s="145" t="n"/>
      <c r="AU11" s="145" t="n"/>
      <c r="AV11" s="145" t="n"/>
      <c r="AW11" s="145" t="n"/>
      <c r="AX11" s="145" t="n"/>
      <c r="AY11" s="145" t="n"/>
      <c r="AZ11" s="145" t="n"/>
      <c r="BA11" s="145" t="n"/>
      <c r="BB11" s="145" t="n"/>
      <c r="BC11" s="145" t="n"/>
      <c r="BD11" s="2" t="n"/>
      <c r="BE11" s="2" t="n"/>
      <c r="BF11" s="137" t="n"/>
      <c r="BG11" s="137" t="n"/>
      <c r="BH11" s="137" t="n"/>
      <c r="BI11" s="137" t="n"/>
      <c r="BJ11" s="137" t="n"/>
      <c r="BK11" s="137" t="n"/>
      <c r="BL11" s="508" t="n"/>
      <c r="BM11" s="508" t="n"/>
      <c r="BN11" s="508" t="n"/>
      <c r="BO11" s="508" t="n"/>
      <c r="BP11" s="2163" t="n"/>
      <c r="BQ11" s="2163" t="n"/>
      <c r="BR11" s="2165" t="n"/>
      <c r="BS11" s="2" t="n"/>
      <c r="BT11" s="2" t="n"/>
      <c r="BU11" s="2" t="n"/>
    </row>
    <row r="12">
      <c r="A12" s="2163" t="n"/>
      <c r="B12" s="2163" t="n"/>
      <c r="C12" s="145" t="inlineStr">
        <is>
          <t>Квалификация специалиста: техник-технолог</t>
        </is>
      </c>
      <c r="D12" s="145" t="n"/>
      <c r="E12" s="145" t="n"/>
      <c r="F12" s="145" t="n"/>
      <c r="G12" s="145" t="n"/>
      <c r="H12" s="145" t="n"/>
      <c r="I12" s="145" t="n"/>
      <c r="J12" s="145" t="n"/>
      <c r="K12" s="145" t="n"/>
      <c r="L12" s="145" t="n"/>
      <c r="M12" s="145" t="n"/>
      <c r="N12" s="145" t="n"/>
      <c r="O12" s="145" t="n"/>
      <c r="P12" s="145" t="n"/>
      <c r="Q12" s="145" t="n"/>
      <c r="R12" s="145" t="n"/>
      <c r="S12" s="2164" t="n"/>
      <c r="T12" s="145" t="n"/>
      <c r="U12" s="142" t="n"/>
      <c r="V12" s="145" t="n"/>
      <c r="W12" s="2" t="n"/>
      <c r="X12" s="145" t="n"/>
      <c r="Y12" s="145" t="n"/>
      <c r="Z12" s="145" t="n"/>
      <c r="AA12" s="145" t="n"/>
      <c r="AB12" s="145" t="n"/>
      <c r="AC12" s="145" t="n"/>
      <c r="AD12" s="145" t="n"/>
      <c r="AE12" s="145" t="n"/>
      <c r="AF12" s="145" t="n"/>
      <c r="AG12" s="145" t="n"/>
      <c r="AH12" s="145" t="n"/>
      <c r="AI12" s="145" t="n"/>
      <c r="AJ12" s="145" t="n"/>
      <c r="AK12" s="145" t="n"/>
      <c r="AL12" s="145" t="n"/>
      <c r="AM12" s="145" t="inlineStr">
        <is>
          <t>Квалификация специалиста: техник-технолог</t>
        </is>
      </c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45" t="n"/>
      <c r="BB12" s="145" t="n"/>
      <c r="BC12" s="145" t="n"/>
      <c r="BD12" s="2" t="n"/>
      <c r="BE12" s="2" t="n"/>
      <c r="BF12" s="35" t="n"/>
      <c r="BG12" s="35" t="n"/>
      <c r="BH12" s="35" t="n"/>
      <c r="BI12" s="35" t="n"/>
      <c r="BJ12" s="35" t="n"/>
      <c r="BK12" s="35" t="n"/>
      <c r="BL12" s="35" t="n"/>
      <c r="BM12" s="508" t="n"/>
      <c r="BN12" s="508" t="n"/>
      <c r="BO12" s="508" t="n"/>
      <c r="BP12" s="2163" t="n"/>
      <c r="BQ12" s="2163" t="n"/>
      <c r="BR12" s="2165" t="n"/>
      <c r="BS12" s="2" t="n"/>
      <c r="BT12" s="2" t="n"/>
      <c r="BU12" s="2" t="n"/>
    </row>
    <row r="13">
      <c r="A13" s="2163" t="n"/>
      <c r="B13" s="2163" t="n"/>
      <c r="C13" s="145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2" t="n"/>
      <c r="S13" s="145" t="n"/>
      <c r="T13" s="145" t="n"/>
      <c r="U13" s="145" t="n"/>
      <c r="V13" s="145" t="n"/>
      <c r="W13" s="145" t="n"/>
      <c r="X13" s="145" t="n"/>
      <c r="Y13" s="145" t="n"/>
      <c r="Z13" s="145" t="n"/>
      <c r="AA13" s="145" t="n"/>
      <c r="AB13" s="145" t="n"/>
      <c r="AC13" s="145" t="n"/>
      <c r="AD13" s="145" t="n"/>
      <c r="AE13" s="145" t="n"/>
      <c r="AF13" s="145" t="n"/>
      <c r="AG13" s="145" t="n"/>
      <c r="AH13" s="145" t="n"/>
      <c r="AI13" s="145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137" t="n"/>
      <c r="BG13" s="137" t="n"/>
      <c r="BH13" s="137" t="n"/>
      <c r="BI13" s="137" t="n"/>
      <c r="BJ13" s="137" t="n"/>
      <c r="BK13" s="137" t="n"/>
      <c r="BL13" s="137" t="n"/>
      <c r="BM13" s="508" t="n"/>
      <c r="BN13" s="508" t="n"/>
      <c r="BO13" s="508" t="n"/>
      <c r="BP13" s="2163" t="n"/>
      <c r="BQ13" s="2163" t="n"/>
      <c r="BR13" s="2165" t="n"/>
      <c r="BS13" s="2" t="n"/>
      <c r="BT13" s="2" t="n"/>
      <c r="BU13" s="2" t="n"/>
    </row>
    <row r="14">
      <c r="A14" s="2163" t="n"/>
      <c r="B14" s="2163" t="n"/>
      <c r="C14" s="145" t="inlineStr">
        <is>
          <t>Специальность: 2-48 01 33 Химическая технология в легкой промышленности</t>
        </is>
      </c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145" t="n"/>
      <c r="S14" s="2164" t="n"/>
      <c r="T14" s="145" t="n"/>
      <c r="U14" s="142" t="n"/>
      <c r="V14" s="145" t="n"/>
      <c r="W14" s="2" t="n"/>
      <c r="X14" s="145" t="n"/>
      <c r="Y14" s="145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inlineStr">
        <is>
          <t>Специальность: 2-54 01 31 Аналитический контроль химических соединений</t>
        </is>
      </c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37" t="n"/>
      <c r="BG14" s="137" t="n"/>
      <c r="BH14" s="137" t="n"/>
      <c r="BI14" s="137" t="n"/>
      <c r="BJ14" s="137" t="n"/>
      <c r="BK14" s="137" t="n"/>
      <c r="BL14" s="137" t="n"/>
      <c r="BM14" s="508" t="n"/>
      <c r="BN14" s="508" t="n"/>
      <c r="BO14" s="508" t="n"/>
      <c r="BP14" s="2163" t="n"/>
      <c r="BQ14" s="2163" t="n"/>
      <c r="BR14" s="2165" t="n"/>
      <c r="BS14" s="2" t="n"/>
      <c r="BT14" s="2" t="n"/>
      <c r="BU14" s="2" t="n"/>
    </row>
    <row r="15">
      <c r="A15" s="2163" t="n"/>
      <c r="B15" s="2163" t="n"/>
      <c r="C15" s="145" t="inlineStr">
        <is>
          <t>Квалификация специалиста: техник-технолог</t>
        </is>
      </c>
      <c r="D15" s="145" t="n"/>
      <c r="E15" s="145" t="n"/>
      <c r="F15" s="145" t="n"/>
      <c r="G15" s="145" t="n"/>
      <c r="H15" s="145" t="n"/>
      <c r="I15" s="145" t="n"/>
      <c r="J15" s="145" t="n"/>
      <c r="K15" s="145" t="n"/>
      <c r="L15" s="145" t="n"/>
      <c r="M15" s="145" t="n"/>
      <c r="N15" s="145" t="n"/>
      <c r="O15" s="145" t="n"/>
      <c r="P15" s="145" t="n"/>
      <c r="Q15" s="145" t="n"/>
      <c r="R15" s="2" t="n"/>
      <c r="S15" s="145" t="n"/>
      <c r="T15" s="145" t="n"/>
      <c r="U15" s="145" t="n"/>
      <c r="V15" s="145" t="n"/>
      <c r="W15" s="145" t="n"/>
      <c r="X15" s="145" t="n"/>
      <c r="Y15" s="145" t="n"/>
      <c r="Z15" s="145" t="n"/>
      <c r="AA15" s="145" t="n"/>
      <c r="AB15" s="145" t="n"/>
      <c r="AC15" s="145" t="n"/>
      <c r="AD15" s="145" t="n"/>
      <c r="AE15" s="145" t="n"/>
      <c r="AF15" s="145" t="n"/>
      <c r="AG15" s="145" t="n"/>
      <c r="AH15" s="145" t="n"/>
      <c r="AI15" s="145" t="n"/>
      <c r="AJ15" s="145" t="n"/>
      <c r="AK15" s="145" t="n"/>
      <c r="AL15" s="145" t="n"/>
      <c r="AM15" s="145" t="inlineStr">
        <is>
          <t>Квалификация специалиста: техник-химик</t>
        </is>
      </c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2" t="n"/>
      <c r="BE15" s="2" t="n"/>
      <c r="BF15" s="145" t="n"/>
      <c r="BG15" s="145" t="n"/>
      <c r="BH15" s="145" t="n"/>
      <c r="BI15" s="145" t="n"/>
      <c r="BJ15" s="145" t="n"/>
      <c r="BK15" s="145" t="n"/>
      <c r="BL15" s="145" t="n"/>
      <c r="BM15" s="145" t="n"/>
      <c r="BN15" s="2163" t="n"/>
      <c r="BO15" s="2163" t="n"/>
      <c r="BP15" s="2163" t="n"/>
      <c r="BQ15" s="2163" t="n"/>
      <c r="BR15" s="2165" t="n"/>
      <c r="BS15" s="2" t="n"/>
      <c r="BT15" s="2" t="n"/>
      <c r="BU15" s="2" t="n"/>
    </row>
    <row r="16">
      <c r="A16" s="36" t="n"/>
      <c r="B16" s="35" t="n"/>
      <c r="C16" s="2" t="n"/>
      <c r="D16" s="35" t="n"/>
      <c r="E16" s="35" t="n"/>
      <c r="F16" s="35" t="n"/>
      <c r="G16" s="35" t="n"/>
      <c r="H16" s="35" t="n"/>
      <c r="I16" s="35" t="n"/>
      <c r="J16" s="35" t="n"/>
      <c r="K16" s="35" t="n"/>
      <c r="L16" s="35" t="n"/>
      <c r="M16" s="35" t="n"/>
      <c r="N16" s="36" t="n"/>
      <c r="O16" s="36" t="n"/>
      <c r="P16" s="37" t="n"/>
      <c r="Q16" s="37" t="n"/>
      <c r="R16" s="43" t="n"/>
      <c r="S16" s="688" t="n"/>
      <c r="T16" s="688" t="n"/>
      <c r="U16" s="688" t="n"/>
      <c r="V16" s="688" t="n"/>
      <c r="W16" s="688" t="n"/>
      <c r="X16" s="688" t="n"/>
      <c r="Y16" s="688" t="n"/>
      <c r="Z16" s="688" t="n"/>
      <c r="AA16" s="688" t="n"/>
      <c r="AB16" s="688" t="n"/>
      <c r="AC16" s="688" t="n"/>
      <c r="AD16" s="688" t="n"/>
      <c r="AE16" s="688" t="n"/>
      <c r="AF16" s="688" t="n"/>
      <c r="AG16" s="688" t="n"/>
      <c r="AH16" s="688" t="n"/>
      <c r="AI16" s="688" t="n"/>
      <c r="AJ16" s="688" t="n"/>
      <c r="AK16" s="688" t="n"/>
      <c r="AL16" s="688" t="n"/>
      <c r="AM16" s="688" t="n"/>
      <c r="AN16" s="688" t="n"/>
      <c r="AO16" s="688" t="n"/>
      <c r="AP16" s="688" t="n"/>
      <c r="AQ16" s="688" t="n"/>
      <c r="AR16" s="688" t="n"/>
      <c r="AS16" s="688" t="n"/>
      <c r="AT16" s="688" t="n"/>
      <c r="AU16" s="688" t="n"/>
      <c r="AV16" s="688" t="n"/>
      <c r="AW16" s="688" t="n"/>
      <c r="AX16" s="688" t="n"/>
      <c r="AY16" s="688" t="n"/>
      <c r="AZ16" s="688" t="n"/>
      <c r="BA16" s="688" t="n"/>
      <c r="BB16" s="688" t="n"/>
      <c r="BC16" s="688" t="n"/>
      <c r="BD16" s="36" t="n"/>
      <c r="BE16" s="2" t="n"/>
      <c r="BF16" s="2" t="n"/>
      <c r="BG16" s="22" t="n"/>
      <c r="BH16" s="36" t="n"/>
      <c r="BI16" s="40" t="n"/>
      <c r="BJ16" s="41" t="n"/>
      <c r="BK16" s="41" t="n"/>
      <c r="BL16" s="41" t="n"/>
      <c r="BM16" s="41" t="n"/>
      <c r="BN16" s="41" t="n"/>
      <c r="BO16" s="41" t="n"/>
      <c r="BP16" s="41" t="n"/>
      <c r="BQ16" s="41" t="n"/>
      <c r="BR16" s="41" t="n"/>
      <c r="BS16" s="41" t="n"/>
      <c r="BT16" s="2" t="n"/>
      <c r="BU16" s="2" t="n"/>
    </row>
    <row r="17">
      <c r="A17" s="2" t="n"/>
      <c r="B17" s="696" t="inlineStr">
        <is>
          <t>I. График образовательного процесса</t>
        </is>
      </c>
      <c r="C17" s="47" t="n"/>
      <c r="D17" s="47" t="n"/>
      <c r="E17" s="47" t="n"/>
      <c r="F17" s="47" t="n"/>
      <c r="G17" s="47" t="n"/>
      <c r="H17" s="47" t="n"/>
      <c r="I17" s="47" t="n"/>
      <c r="J17" s="47" t="n"/>
      <c r="K17" s="47" t="n"/>
      <c r="L17" s="47" t="n"/>
      <c r="M17" s="47" t="n"/>
      <c r="N17" s="47" t="n"/>
      <c r="O17" s="47" t="n"/>
      <c r="P17" s="47" t="n"/>
      <c r="Q17" s="47" t="n"/>
      <c r="R17" s="47" t="n"/>
      <c r="S17" s="35" t="n"/>
      <c r="T17" s="35" t="n"/>
      <c r="U17" s="35" t="n"/>
      <c r="V17" s="35" t="n"/>
      <c r="W17" s="35" t="n"/>
      <c r="X17" s="35" t="n"/>
      <c r="Y17" s="35" t="n"/>
      <c r="Z17" s="35" t="n"/>
      <c r="AA17" s="35" t="n"/>
      <c r="AB17" s="35" t="n"/>
      <c r="AC17" s="35" t="n"/>
      <c r="AD17" s="35" t="n"/>
      <c r="AE17" s="35" t="n"/>
      <c r="AF17" s="35" t="n"/>
      <c r="AG17" s="35" t="n"/>
      <c r="AH17" s="35" t="n"/>
      <c r="AI17" s="35" t="n"/>
      <c r="AJ17" s="35" t="n"/>
      <c r="AK17" s="35" t="n"/>
      <c r="AL17" s="35" t="n"/>
      <c r="AM17" s="35" t="n"/>
      <c r="AN17" s="35" t="n"/>
      <c r="AO17" s="35" t="n"/>
      <c r="AP17" s="35" t="n"/>
      <c r="AQ17" s="35" t="n"/>
      <c r="AR17" s="35" t="n"/>
      <c r="AS17" s="35" t="n"/>
      <c r="AT17" s="35" t="n"/>
      <c r="AU17" s="35" t="n"/>
      <c r="AV17" s="35" t="n"/>
      <c r="AW17" s="35" t="n"/>
      <c r="AX17" s="35" t="n"/>
      <c r="AY17" s="2" t="n"/>
      <c r="AZ17" s="696" t="inlineStr">
        <is>
          <t>II. Сводные данные по бюджету времени (в неделях)</t>
        </is>
      </c>
      <c r="BA17" s="2" t="n"/>
      <c r="BB17" s="2" t="n"/>
      <c r="BC17" s="2" t="n"/>
      <c r="BD17" s="2" t="n"/>
      <c r="BE17" s="49" t="n"/>
      <c r="BF17" s="49" t="n"/>
      <c r="BG17" s="49" t="n"/>
      <c r="BH17" s="49" t="n"/>
      <c r="BI17" s="49" t="n"/>
      <c r="BJ17" s="49" t="n"/>
      <c r="BK17" s="11" t="n"/>
      <c r="BL17" s="11" t="n"/>
      <c r="BM17" s="11" t="n"/>
      <c r="BN17" s="11" t="n"/>
      <c r="BO17" s="47" t="n"/>
      <c r="BP17" s="697" t="n"/>
      <c r="BQ17" s="53" t="n"/>
      <c r="BR17" s="2" t="n"/>
      <c r="BS17" s="2" t="n"/>
      <c r="BT17" s="2" t="n"/>
      <c r="BU17" s="2" t="n"/>
    </row>
    <row r="18">
      <c r="A18" s="2" t="n"/>
      <c r="B18" s="2808" t="inlineStr">
        <is>
          <t>КУРСЫ</t>
        </is>
      </c>
      <c r="C18" s="2809" t="inlineStr">
        <is>
          <t>СЕНТЯБРЬ</t>
        </is>
      </c>
      <c r="D18" s="700" t="n"/>
      <c r="E18" s="700" t="n"/>
      <c r="F18" s="701" t="n"/>
      <c r="G18" s="699" t="n"/>
      <c r="H18" s="699" t="inlineStr">
        <is>
          <t>ОКТЯБРЬ</t>
        </is>
      </c>
      <c r="I18" s="700" t="n"/>
      <c r="J18" s="701" t="n"/>
      <c r="K18" s="699" t="n"/>
      <c r="L18" s="699" t="inlineStr">
        <is>
          <t>НОЯБРЬ</t>
        </is>
      </c>
      <c r="M18" s="700" t="n"/>
      <c r="N18" s="700" t="n"/>
      <c r="O18" s="701" t="n"/>
      <c r="P18" s="699" t="inlineStr">
        <is>
          <t>ДЕКАБРЬ</t>
        </is>
      </c>
      <c r="Q18" s="700" t="n"/>
      <c r="R18" s="700" t="n"/>
      <c r="S18" s="700" t="n"/>
      <c r="T18" s="701" t="n"/>
      <c r="U18" s="699" t="n"/>
      <c r="V18" s="699" t="inlineStr">
        <is>
          <t>ЯНВАРЬ</t>
        </is>
      </c>
      <c r="W18" s="700" t="n"/>
      <c r="X18" s="701" t="n"/>
      <c r="Y18" s="699" t="n"/>
      <c r="Z18" s="699" t="inlineStr">
        <is>
          <t>ФЕВРАЛЬ</t>
        </is>
      </c>
      <c r="AA18" s="700" t="n"/>
      <c r="AB18" s="701" t="n"/>
      <c r="AC18" s="699" t="n"/>
      <c r="AD18" s="699" t="inlineStr">
        <is>
          <t>МАРТ</t>
        </is>
      </c>
      <c r="AE18" s="700" t="n"/>
      <c r="AF18" s="700" t="n"/>
      <c r="AG18" s="701" t="n"/>
      <c r="AH18" s="699" t="n"/>
      <c r="AI18" s="699" t="inlineStr">
        <is>
          <t>АПРЕЛЬ</t>
        </is>
      </c>
      <c r="AJ18" s="700" t="n"/>
      <c r="AK18" s="701" t="n"/>
      <c r="AL18" s="699" t="n"/>
      <c r="AM18" s="699" t="inlineStr">
        <is>
          <t>МАЙ</t>
        </is>
      </c>
      <c r="AN18" s="700" t="n"/>
      <c r="AO18" s="700" t="n"/>
      <c r="AP18" s="701" t="n"/>
      <c r="AQ18" s="699" t="inlineStr">
        <is>
          <t>ИЮНЬ</t>
        </is>
      </c>
      <c r="AR18" s="700" t="n"/>
      <c r="AS18" s="700" t="n"/>
      <c r="AT18" s="701" t="n"/>
      <c r="AU18" s="699" t="n"/>
      <c r="AV18" s="699" t="inlineStr">
        <is>
          <t>ИЮЛЬ</t>
        </is>
      </c>
      <c r="AW18" s="700" t="n"/>
      <c r="AX18" s="701" t="n"/>
      <c r="AY18" s="699" t="n"/>
      <c r="AZ18" s="699" t="inlineStr">
        <is>
          <t>АВГУСТ</t>
        </is>
      </c>
      <c r="BA18" s="700" t="n"/>
      <c r="BB18" s="700" t="n"/>
      <c r="BC18" s="701" t="n"/>
      <c r="BD18" s="2810" t="inlineStr">
        <is>
          <t>Лабораторно-экзаменационная (установочная) сессия</t>
        </is>
      </c>
      <c r="BE18" s="1831" t="n"/>
      <c r="BF18" s="703" t="n"/>
      <c r="BG18" s="2811" t="inlineStr">
        <is>
          <t>Учебные практики</t>
        </is>
      </c>
      <c r="BH18" s="703" t="n"/>
      <c r="BI18" s="2811" t="inlineStr">
        <is>
          <t>Производственные  практики</t>
        </is>
      </c>
      <c r="BJ18" s="703" t="n"/>
      <c r="BK18" s="2811" t="inlineStr">
        <is>
          <t>Дипломное проектирование</t>
        </is>
      </c>
      <c r="BL18" s="703" t="n"/>
      <c r="BM18" s="2811" t="inlineStr">
        <is>
          <t>Итоговая аттестация</t>
        </is>
      </c>
      <c r="BN18" s="703" t="n"/>
      <c r="BO18" s="2812" t="inlineStr">
        <is>
          <t>ВСЕГО</t>
        </is>
      </c>
      <c r="BP18" s="2813" t="n"/>
      <c r="BQ18" s="53" t="n"/>
      <c r="BR18" s="2" t="n"/>
      <c r="BS18" s="2" t="n"/>
      <c r="BT18" s="2" t="n"/>
      <c r="BU18" s="2" t="n"/>
    </row>
    <row r="19">
      <c r="A19" s="2" t="n"/>
      <c r="B19" s="2814" t="n"/>
      <c r="C19" s="66" t="n">
        <v>1</v>
      </c>
      <c r="D19" s="67" t="n">
        <v>8</v>
      </c>
      <c r="E19" s="67" t="n">
        <v>15</v>
      </c>
      <c r="F19" s="67" t="n">
        <v>22</v>
      </c>
      <c r="G19" s="67" t="n">
        <v>29</v>
      </c>
      <c r="H19" s="67" t="n">
        <v>6</v>
      </c>
      <c r="I19" s="67" t="n">
        <v>13</v>
      </c>
      <c r="J19" s="67" t="n">
        <v>20</v>
      </c>
      <c r="K19" s="67" t="n">
        <v>27</v>
      </c>
      <c r="L19" s="67" t="n">
        <v>3</v>
      </c>
      <c r="M19" s="67" t="n">
        <v>10</v>
      </c>
      <c r="N19" s="67" t="n">
        <v>17</v>
      </c>
      <c r="O19" s="67" t="n">
        <v>24</v>
      </c>
      <c r="P19" s="67" t="n">
        <v>1</v>
      </c>
      <c r="Q19" s="67" t="n"/>
      <c r="R19" s="67" t="n">
        <v>8</v>
      </c>
      <c r="S19" s="67" t="n">
        <v>15</v>
      </c>
      <c r="T19" s="67" t="n">
        <v>22</v>
      </c>
      <c r="U19" s="67" t="n">
        <v>29</v>
      </c>
      <c r="V19" s="67" t="n">
        <v>5</v>
      </c>
      <c r="W19" s="67" t="n">
        <v>12</v>
      </c>
      <c r="X19" s="67" t="n">
        <v>19</v>
      </c>
      <c r="Y19" s="67" t="n">
        <v>26</v>
      </c>
      <c r="Z19" s="67" t="n">
        <v>2</v>
      </c>
      <c r="AA19" s="67" t="n">
        <v>9</v>
      </c>
      <c r="AB19" s="67" t="n">
        <v>16</v>
      </c>
      <c r="AC19" s="67" t="n">
        <v>23</v>
      </c>
      <c r="AD19" s="67" t="n">
        <v>2</v>
      </c>
      <c r="AE19" s="67" t="n">
        <v>9</v>
      </c>
      <c r="AF19" s="67" t="n">
        <v>16</v>
      </c>
      <c r="AG19" s="67" t="n">
        <v>23</v>
      </c>
      <c r="AH19" s="67" t="n">
        <v>30</v>
      </c>
      <c r="AI19" s="67" t="n">
        <v>6</v>
      </c>
      <c r="AJ19" s="67" t="n">
        <v>13</v>
      </c>
      <c r="AK19" s="67" t="n">
        <v>20</v>
      </c>
      <c r="AL19" s="67" t="n">
        <v>27</v>
      </c>
      <c r="AM19" s="67" t="n">
        <v>4</v>
      </c>
      <c r="AN19" s="67" t="n">
        <v>11</v>
      </c>
      <c r="AO19" s="67" t="n">
        <v>18</v>
      </c>
      <c r="AP19" s="67" t="n">
        <v>25</v>
      </c>
      <c r="AQ19" s="67" t="n">
        <v>1</v>
      </c>
      <c r="AR19" s="67" t="n">
        <v>8</v>
      </c>
      <c r="AS19" s="67" t="n">
        <v>15</v>
      </c>
      <c r="AT19" s="67" t="n">
        <v>22</v>
      </c>
      <c r="AU19" s="67" t="n">
        <v>29</v>
      </c>
      <c r="AV19" s="67" t="n">
        <v>6</v>
      </c>
      <c r="AW19" s="67" t="n">
        <v>13</v>
      </c>
      <c r="AX19" s="67" t="n">
        <v>20</v>
      </c>
      <c r="AY19" s="67" t="n">
        <v>27</v>
      </c>
      <c r="AZ19" s="67" t="n">
        <v>3</v>
      </c>
      <c r="BA19" s="67" t="n">
        <v>10</v>
      </c>
      <c r="BB19" s="67" t="n">
        <v>17</v>
      </c>
      <c r="BC19" s="68" t="n">
        <v>24</v>
      </c>
      <c r="BD19" s="69" t="n"/>
      <c r="BE19" s="2" t="n"/>
      <c r="BF19" s="70" t="n"/>
      <c r="BG19" s="71" t="n"/>
      <c r="BH19" s="70" t="n"/>
      <c r="BI19" s="71" t="n"/>
      <c r="BJ19" s="70" t="n"/>
      <c r="BK19" s="71" t="n"/>
      <c r="BL19" s="70" t="n"/>
      <c r="BM19" s="71" t="n"/>
      <c r="BN19" s="70" t="n"/>
      <c r="BO19" s="71" t="n"/>
      <c r="BP19" s="1673" t="n"/>
      <c r="BQ19" s="53" t="n"/>
      <c r="BR19" s="2" t="n"/>
      <c r="BS19" s="2" t="n"/>
      <c r="BT19" s="2" t="n"/>
      <c r="BU19" s="2" t="n"/>
    </row>
    <row r="20">
      <c r="A20" s="2" t="n"/>
      <c r="B20" s="2814" t="n"/>
      <c r="C20" s="66" t="n">
        <v>7</v>
      </c>
      <c r="D20" s="67" t="n">
        <v>14</v>
      </c>
      <c r="E20" s="67" t="n">
        <v>21</v>
      </c>
      <c r="F20" s="67" t="n">
        <v>28</v>
      </c>
      <c r="G20" s="67" t="n">
        <v>5</v>
      </c>
      <c r="H20" s="67" t="n">
        <v>12</v>
      </c>
      <c r="I20" s="67" t="n">
        <v>19</v>
      </c>
      <c r="J20" s="67" t="n">
        <v>26</v>
      </c>
      <c r="K20" s="67" t="n">
        <v>2</v>
      </c>
      <c r="L20" s="67" t="n">
        <v>9</v>
      </c>
      <c r="M20" s="67" t="n">
        <v>16</v>
      </c>
      <c r="N20" s="67" t="n">
        <v>23</v>
      </c>
      <c r="O20" s="67" t="n">
        <v>30</v>
      </c>
      <c r="P20" s="67" t="n">
        <v>7</v>
      </c>
      <c r="Q20" s="67" t="n"/>
      <c r="R20" s="67" t="n">
        <v>14</v>
      </c>
      <c r="S20" s="67" t="n">
        <v>21</v>
      </c>
      <c r="T20" s="67" t="n">
        <v>28</v>
      </c>
      <c r="U20" s="67" t="n">
        <v>4</v>
      </c>
      <c r="V20" s="67" t="n">
        <v>11</v>
      </c>
      <c r="W20" s="67" t="n">
        <v>18</v>
      </c>
      <c r="X20" s="67" t="n">
        <v>25</v>
      </c>
      <c r="Y20" s="67" t="n">
        <v>1</v>
      </c>
      <c r="Z20" s="67" t="n">
        <v>8</v>
      </c>
      <c r="AA20" s="67" t="n">
        <v>15</v>
      </c>
      <c r="AB20" s="67" t="n">
        <v>22</v>
      </c>
      <c r="AC20" s="67" t="n">
        <v>1</v>
      </c>
      <c r="AD20" s="67" t="n">
        <v>8</v>
      </c>
      <c r="AE20" s="67" t="n">
        <v>15</v>
      </c>
      <c r="AF20" s="67" t="n">
        <v>22</v>
      </c>
      <c r="AG20" s="67" t="n">
        <v>29</v>
      </c>
      <c r="AH20" s="67" t="n">
        <v>5</v>
      </c>
      <c r="AI20" s="67" t="n">
        <v>12</v>
      </c>
      <c r="AJ20" s="67" t="n">
        <v>19</v>
      </c>
      <c r="AK20" s="67" t="n">
        <v>26</v>
      </c>
      <c r="AL20" s="67" t="n">
        <v>3</v>
      </c>
      <c r="AM20" s="67" t="n">
        <v>10</v>
      </c>
      <c r="AN20" s="67" t="n">
        <v>17</v>
      </c>
      <c r="AO20" s="67" t="n">
        <v>24</v>
      </c>
      <c r="AP20" s="67" t="n">
        <v>31</v>
      </c>
      <c r="AQ20" s="67" t="n">
        <v>7</v>
      </c>
      <c r="AR20" s="67" t="n">
        <v>14</v>
      </c>
      <c r="AS20" s="67" t="n">
        <v>21</v>
      </c>
      <c r="AT20" s="67" t="n">
        <v>28</v>
      </c>
      <c r="AU20" s="67" t="n">
        <v>5</v>
      </c>
      <c r="AV20" s="67" t="n">
        <v>12</v>
      </c>
      <c r="AW20" s="67" t="n">
        <v>19</v>
      </c>
      <c r="AX20" s="67" t="n">
        <v>26</v>
      </c>
      <c r="AY20" s="67" t="n">
        <v>2</v>
      </c>
      <c r="AZ20" s="67" t="n">
        <v>9</v>
      </c>
      <c r="BA20" s="67" t="n">
        <v>16</v>
      </c>
      <c r="BB20" s="67" t="n">
        <v>23</v>
      </c>
      <c r="BC20" s="68" t="n">
        <v>31</v>
      </c>
      <c r="BD20" s="69" t="n"/>
      <c r="BE20" s="2" t="n"/>
      <c r="BF20" s="70" t="n"/>
      <c r="BG20" s="71" t="n"/>
      <c r="BH20" s="70" t="n"/>
      <c r="BI20" s="71" t="n"/>
      <c r="BJ20" s="70" t="n"/>
      <c r="BK20" s="71" t="n"/>
      <c r="BL20" s="70" t="n"/>
      <c r="BM20" s="71" t="n"/>
      <c r="BN20" s="70" t="n"/>
      <c r="BO20" s="71" t="n"/>
      <c r="BP20" s="1673" t="n"/>
      <c r="BQ20" s="53" t="n"/>
      <c r="BR20" s="2" t="n"/>
      <c r="BS20" s="2" t="n"/>
      <c r="BT20" s="2" t="n"/>
      <c r="BU20" s="2" t="n"/>
    </row>
    <row r="21">
      <c r="A21" s="2" t="n"/>
      <c r="B21" s="2815" t="n"/>
      <c r="C21" s="1486" t="n">
        <v>1</v>
      </c>
      <c r="D21" s="1487">
        <f>C21+1</f>
        <v/>
      </c>
      <c r="E21" s="1487">
        <f>D21+1</f>
        <v/>
      </c>
      <c r="F21" s="1487">
        <f>E21+1</f>
        <v/>
      </c>
      <c r="G21" s="1487">
        <f>F21+1</f>
        <v/>
      </c>
      <c r="H21" s="1487">
        <f>G21+1</f>
        <v/>
      </c>
      <c r="I21" s="1487">
        <f>H21+1</f>
        <v/>
      </c>
      <c r="J21" s="1487">
        <f>I21+1</f>
        <v/>
      </c>
      <c r="K21" s="1487">
        <f>J21+1</f>
        <v/>
      </c>
      <c r="L21" s="1487">
        <f>K21+1</f>
        <v/>
      </c>
      <c r="M21" s="1487">
        <f>L21+1</f>
        <v/>
      </c>
      <c r="N21" s="1487">
        <f>M21+1</f>
        <v/>
      </c>
      <c r="O21" s="1487">
        <f>N21+1</f>
        <v/>
      </c>
      <c r="P21" s="1487">
        <f>O21+1</f>
        <v/>
      </c>
      <c r="Q21" s="1487" t="n"/>
      <c r="R21" s="1487">
        <f>P21+1</f>
        <v/>
      </c>
      <c r="S21" s="1487">
        <f>R21+1</f>
        <v/>
      </c>
      <c r="T21" s="1487">
        <f>S21+1</f>
        <v/>
      </c>
      <c r="U21" s="1487">
        <f>T21+1</f>
        <v/>
      </c>
      <c r="V21" s="1487">
        <f>U21+1</f>
        <v/>
      </c>
      <c r="W21" s="1487">
        <f>V21+1</f>
        <v/>
      </c>
      <c r="X21" s="1487">
        <f>W21+1</f>
        <v/>
      </c>
      <c r="Y21" s="1487">
        <f>X21+1</f>
        <v/>
      </c>
      <c r="Z21" s="1487">
        <f>Y21+1</f>
        <v/>
      </c>
      <c r="AA21" s="1487">
        <f>Z21+1</f>
        <v/>
      </c>
      <c r="AB21" s="1487">
        <f>AA21+1</f>
        <v/>
      </c>
      <c r="AC21" s="1487">
        <f>AB21+1</f>
        <v/>
      </c>
      <c r="AD21" s="1487">
        <f>AC21+1</f>
        <v/>
      </c>
      <c r="AE21" s="1487">
        <f>AD21+1</f>
        <v/>
      </c>
      <c r="AF21" s="1487">
        <f>AE21+1</f>
        <v/>
      </c>
      <c r="AG21" s="1487">
        <f>AF21+1</f>
        <v/>
      </c>
      <c r="AH21" s="1487">
        <f>AG21+1</f>
        <v/>
      </c>
      <c r="AI21" s="1487">
        <f>AH21+1</f>
        <v/>
      </c>
      <c r="AJ21" s="1487">
        <f>AI21+1</f>
        <v/>
      </c>
      <c r="AK21" s="1487">
        <f>AJ21+1</f>
        <v/>
      </c>
      <c r="AL21" s="1487">
        <f>AK21+1</f>
        <v/>
      </c>
      <c r="AM21" s="1487">
        <f>AL21+1</f>
        <v/>
      </c>
      <c r="AN21" s="1487">
        <f>AM21+1</f>
        <v/>
      </c>
      <c r="AO21" s="1487">
        <f>AN21+1</f>
        <v/>
      </c>
      <c r="AP21" s="1487">
        <f>AO21+1</f>
        <v/>
      </c>
      <c r="AQ21" s="1487">
        <f>AP21+1</f>
        <v/>
      </c>
      <c r="AR21" s="1487">
        <f>AQ21+1</f>
        <v/>
      </c>
      <c r="AS21" s="1487">
        <f>AR21+1</f>
        <v/>
      </c>
      <c r="AT21" s="1487">
        <f>AS21+1</f>
        <v/>
      </c>
      <c r="AU21" s="1487">
        <f>AT21+1</f>
        <v/>
      </c>
      <c r="AV21" s="1487">
        <f>AU21+1</f>
        <v/>
      </c>
      <c r="AW21" s="1487">
        <f>AV21+1</f>
        <v/>
      </c>
      <c r="AX21" s="1487">
        <f>AW21+1</f>
        <v/>
      </c>
      <c r="AY21" s="1487">
        <f>AX21+1</f>
        <v/>
      </c>
      <c r="AZ21" s="1487">
        <f>AY21+1</f>
        <v/>
      </c>
      <c r="BA21" s="1487">
        <f>AZ21+1</f>
        <v/>
      </c>
      <c r="BB21" s="1487">
        <f>BA21+1</f>
        <v/>
      </c>
      <c r="BC21" s="1488">
        <f>BB21+1</f>
        <v/>
      </c>
      <c r="BD21" s="77" t="n"/>
      <c r="BE21" s="78" t="n"/>
      <c r="BF21" s="79" t="n"/>
      <c r="BG21" s="80" t="n"/>
      <c r="BH21" s="79" t="n"/>
      <c r="BI21" s="80" t="n"/>
      <c r="BJ21" s="79" t="n"/>
      <c r="BK21" s="80" t="n"/>
      <c r="BL21" s="79" t="n"/>
      <c r="BM21" s="80" t="n"/>
      <c r="BN21" s="79" t="n"/>
      <c r="BO21" s="80" t="n"/>
      <c r="BP21" s="2816" t="n"/>
      <c r="BQ21" s="53" t="n"/>
      <c r="BR21" s="2" t="n"/>
      <c r="BS21" s="2" t="n"/>
      <c r="BT21" s="2" t="n"/>
      <c r="BU21" s="2" t="n"/>
    </row>
    <row r="22">
      <c r="A22" s="2" t="n"/>
      <c r="B22" s="2817" t="inlineStr">
        <is>
          <t>I</t>
        </is>
      </c>
      <c r="C22" s="2818" t="n"/>
      <c r="D22" s="2819" t="n"/>
      <c r="E22" s="2819" t="n"/>
      <c r="F22" s="2819" t="inlineStr">
        <is>
          <t>:</t>
        </is>
      </c>
      <c r="G22" s="2819" t="n"/>
      <c r="H22" s="2819" t="n"/>
      <c r="I22" s="2819" t="n"/>
      <c r="J22" s="2819" t="n"/>
      <c r="K22" s="2819" t="n"/>
      <c r="L22" s="2819" t="n"/>
      <c r="M22" s="2819" t="n"/>
      <c r="N22" s="2819" t="n"/>
      <c r="O22" s="2819" t="n"/>
      <c r="P22" s="2819" t="n"/>
      <c r="Q22" s="2819" t="n"/>
      <c r="R22" s="2819" t="n"/>
      <c r="S22" s="2819" t="n"/>
      <c r="T22" s="2820" t="n"/>
      <c r="U22" s="2820" t="n"/>
      <c r="V22" s="2820" t="n"/>
      <c r="W22" s="2820" t="n"/>
      <c r="X22" s="2819" t="inlineStr">
        <is>
          <t>:</t>
        </is>
      </c>
      <c r="Y22" s="2819" t="inlineStr">
        <is>
          <t>:</t>
        </is>
      </c>
      <c r="Z22" s="2819" t="n"/>
      <c r="AA22" s="2819" t="n"/>
      <c r="AB22" s="2819" t="n"/>
      <c r="AC22" s="2819" t="n"/>
      <c r="AD22" s="2819" t="n"/>
      <c r="AE22" s="2819" t="n"/>
      <c r="AF22" s="2819" t="n"/>
      <c r="AG22" s="2819" t="n"/>
      <c r="AH22" s="2819" t="n"/>
      <c r="AI22" s="2819" t="n"/>
      <c r="AJ22" s="2819" t="n"/>
      <c r="AK22" s="2819" t="n"/>
      <c r="AL22" s="2819" t="n"/>
      <c r="AM22" s="2819" t="n"/>
      <c r="AN22" s="2819" t="n"/>
      <c r="AO22" s="2819" t="n"/>
      <c r="AP22" s="2821" t="n"/>
      <c r="AQ22" s="2821" t="inlineStr">
        <is>
          <t>:</t>
        </is>
      </c>
      <c r="AR22" s="2821" t="inlineStr">
        <is>
          <t>:</t>
        </is>
      </c>
      <c r="AS22" s="2819" t="n"/>
      <c r="AT22" s="2819" t="n"/>
      <c r="AU22" s="2822" t="n"/>
      <c r="AV22" s="2822" t="n"/>
      <c r="AW22" s="2822" t="n"/>
      <c r="AX22" s="2822" t="n"/>
      <c r="AY22" s="2822" t="n"/>
      <c r="AZ22" s="2822" t="n"/>
      <c r="BA22" s="2822" t="n"/>
      <c r="BB22" s="2822" t="n"/>
      <c r="BC22" s="2823" t="n"/>
      <c r="BD22" s="90" t="n">
        <v>5</v>
      </c>
      <c r="BE22" s="56" t="n"/>
      <c r="BF22" s="57" t="n"/>
      <c r="BG22" s="91" t="n"/>
      <c r="BH22" s="57" t="n"/>
      <c r="BI22" s="91" t="n"/>
      <c r="BJ22" s="57" t="n"/>
      <c r="BK22" s="91" t="n"/>
      <c r="BL22" s="57" t="n"/>
      <c r="BM22" s="91" t="n"/>
      <c r="BN22" s="57" t="n"/>
      <c r="BO22" s="2824">
        <f>SUM(BD22:BN22)</f>
        <v/>
      </c>
      <c r="BP22" s="2825" t="n"/>
      <c r="BQ22" s="53" t="n"/>
      <c r="BR22" s="2" t="n"/>
      <c r="BS22" s="2" t="n"/>
      <c r="BT22" s="2" t="n"/>
      <c r="BU22" s="2" t="n"/>
    </row>
    <row r="23">
      <c r="A23" s="2" t="n"/>
      <c r="B23" s="2826" t="inlineStr">
        <is>
          <t>II</t>
        </is>
      </c>
      <c r="C23" s="2827" t="n"/>
      <c r="D23" s="2174" t="n"/>
      <c r="E23" s="2174" t="n"/>
      <c r="F23" s="2174" t="n"/>
      <c r="G23" s="2174" t="n"/>
      <c r="H23" s="2174" t="n"/>
      <c r="I23" s="2174" t="n"/>
      <c r="J23" s="2174" t="n"/>
      <c r="K23" s="2174" t="n"/>
      <c r="L23" s="2174" t="n"/>
      <c r="M23" s="2174" t="n"/>
      <c r="N23" s="2174" t="n"/>
      <c r="O23" s="2174" t="inlineStr">
        <is>
          <t>:</t>
        </is>
      </c>
      <c r="P23" s="2174" t="inlineStr">
        <is>
          <t>:</t>
        </is>
      </c>
      <c r="Q23" s="2174" t="n"/>
      <c r="R23" s="2174" t="n"/>
      <c r="S23" s="2174" t="n"/>
      <c r="T23" s="2828" t="n"/>
      <c r="U23" s="2828" t="n"/>
      <c r="V23" s="2828" t="n"/>
      <c r="W23" s="2828" t="n"/>
      <c r="X23" s="2174" t="n"/>
      <c r="Y23" s="2174" t="n"/>
      <c r="Z23" s="2174" t="n"/>
      <c r="AA23" s="2174" t="n"/>
      <c r="AB23" s="2174" t="n"/>
      <c r="AC23" s="2174" t="n"/>
      <c r="AD23" s="2174" t="n"/>
      <c r="AE23" s="2174" t="n"/>
      <c r="AF23" s="2174" t="inlineStr">
        <is>
          <t>:</t>
        </is>
      </c>
      <c r="AG23" s="2174" t="inlineStr">
        <is>
          <t>:</t>
        </is>
      </c>
      <c r="AH23" s="2174" t="n"/>
      <c r="AI23" s="2174" t="n"/>
      <c r="AJ23" s="2174" t="n"/>
      <c r="AK23" s="2174" t="n"/>
      <c r="AL23" s="2174" t="n"/>
      <c r="AM23" s="2174" t="n"/>
      <c r="AN23" s="2174" t="n"/>
      <c r="AO23" s="2174" t="n"/>
      <c r="AP23" s="2176" t="n"/>
      <c r="AQ23" s="2176" t="n"/>
      <c r="AR23" s="2176" t="n"/>
      <c r="AS23" s="2174" t="n"/>
      <c r="AT23" s="2174" t="n"/>
      <c r="AU23" s="2174" t="n"/>
      <c r="AV23" s="2174" t="n"/>
      <c r="AW23" s="2174" t="n"/>
      <c r="AX23" s="2174" t="n"/>
      <c r="AY23" s="2174" t="n"/>
      <c r="AZ23" s="2174" t="n"/>
      <c r="BA23" s="2174" t="n"/>
      <c r="BB23" s="2174" t="n"/>
      <c r="BC23" s="2829" t="n"/>
      <c r="BD23" s="102" t="n">
        <v>4</v>
      </c>
      <c r="BE23" s="103" t="n"/>
      <c r="BF23" s="104" t="n"/>
      <c r="BG23" s="105" t="n"/>
      <c r="BH23" s="104" t="n"/>
      <c r="BI23" s="105" t="n"/>
      <c r="BJ23" s="104" t="n"/>
      <c r="BK23" s="105" t="n"/>
      <c r="BL23" s="104" t="n"/>
      <c r="BM23" s="105" t="n"/>
      <c r="BN23" s="104" t="n"/>
      <c r="BO23" s="2830">
        <f>SUM(BD23:BN23)</f>
        <v/>
      </c>
      <c r="BP23" s="2831" t="n"/>
      <c r="BQ23" s="53" t="n"/>
      <c r="BR23" s="2" t="n"/>
      <c r="BS23" s="2" t="n"/>
      <c r="BT23" s="2" t="n"/>
      <c r="BU23" s="2" t="n"/>
    </row>
    <row r="24">
      <c r="A24" s="2" t="n"/>
      <c r="B24" s="2826" t="inlineStr">
        <is>
          <t>III</t>
        </is>
      </c>
      <c r="C24" s="2827" t="n"/>
      <c r="D24" s="2174" t="n"/>
      <c r="E24" s="2174" t="n"/>
      <c r="F24" s="2174" t="n"/>
      <c r="G24" s="2174" t="n"/>
      <c r="H24" s="2174" t="n"/>
      <c r="I24" s="2174" t="n"/>
      <c r="J24" s="2174" t="n"/>
      <c r="K24" s="2174" t="n"/>
      <c r="L24" s="2174" t="n"/>
      <c r="M24" s="2174" t="n"/>
      <c r="N24" s="2174" t="n"/>
      <c r="O24" s="2174" t="n"/>
      <c r="P24" s="2174" t="n"/>
      <c r="Q24" s="2174" t="n"/>
      <c r="R24" s="2174" t="n"/>
      <c r="S24" s="2174" t="n"/>
      <c r="T24" s="2828" t="n"/>
      <c r="U24" s="2828" t="n"/>
      <c r="V24" s="2174" t="inlineStr">
        <is>
          <t>:</t>
        </is>
      </c>
      <c r="W24" s="2174" t="inlineStr">
        <is>
          <t>:</t>
        </is>
      </c>
      <c r="X24" s="2174" t="inlineStr">
        <is>
          <t>:</t>
        </is>
      </c>
      <c r="Y24" s="2174" t="n"/>
      <c r="Z24" s="2174" t="n"/>
      <c r="AA24" s="2174" t="n"/>
      <c r="AB24" s="2174" t="n"/>
      <c r="AC24" s="2174" t="n"/>
      <c r="AD24" s="2174" t="n"/>
      <c r="AE24" s="2174" t="n"/>
      <c r="AF24" s="2174" t="n"/>
      <c r="AG24" s="2174" t="n"/>
      <c r="AH24" s="2174" t="n"/>
      <c r="AI24" s="2174" t="n"/>
      <c r="AJ24" s="2174" t="n"/>
      <c r="AK24" s="2174" t="n"/>
      <c r="AL24" s="2174" t="n"/>
      <c r="AM24" s="2174" t="n"/>
      <c r="AN24" s="2174" t="inlineStr">
        <is>
          <t>:</t>
        </is>
      </c>
      <c r="AO24" s="2174" t="inlineStr">
        <is>
          <t>:</t>
        </is>
      </c>
      <c r="AP24" s="2174" t="inlineStr">
        <is>
          <t>:</t>
        </is>
      </c>
      <c r="AQ24" s="2176" t="n"/>
      <c r="AR24" s="2174" t="n"/>
      <c r="AS24" s="2174" t="n"/>
      <c r="AT24" s="2174" t="n"/>
      <c r="AU24" s="2174" t="n"/>
      <c r="AV24" s="2174" t="n"/>
      <c r="AW24" s="2174" t="n"/>
      <c r="AX24" s="2174" t="n"/>
      <c r="AY24" s="2174" t="n"/>
      <c r="AZ24" s="2174" t="n"/>
      <c r="BA24" s="2174" t="n"/>
      <c r="BB24" s="2174" t="n"/>
      <c r="BC24" s="2829" t="n"/>
      <c r="BD24" s="102" t="n">
        <v>6</v>
      </c>
      <c r="BE24" s="103" t="n"/>
      <c r="BF24" s="104" t="n"/>
      <c r="BG24" s="105" t="n"/>
      <c r="BH24" s="104" t="n"/>
      <c r="BI24" s="105" t="n"/>
      <c r="BJ24" s="104" t="n"/>
      <c r="BK24" s="105" t="n"/>
      <c r="BL24" s="104" t="n"/>
      <c r="BM24" s="105" t="n"/>
      <c r="BN24" s="104" t="n"/>
      <c r="BO24" s="2830">
        <f>SUM(BD24:BN24)</f>
        <v/>
      </c>
      <c r="BP24" s="2831" t="n"/>
      <c r="BQ24" s="53" t="n"/>
      <c r="BR24" s="2" t="n"/>
      <c r="BS24" s="2" t="n"/>
      <c r="BT24" s="2" t="n"/>
      <c r="BU24" s="2" t="n"/>
    </row>
    <row r="25">
      <c r="A25" s="2" t="n"/>
      <c r="B25" s="2832" t="inlineStr">
        <is>
          <t>IV</t>
        </is>
      </c>
      <c r="C25" s="2833" t="n"/>
      <c r="D25" s="2834" t="n"/>
      <c r="E25" s="2834" t="n"/>
      <c r="F25" s="2834" t="n"/>
      <c r="G25" s="2834" t="n"/>
      <c r="H25" s="2834" t="n"/>
      <c r="I25" s="2834" t="n"/>
      <c r="J25" s="2834" t="inlineStr">
        <is>
          <t>:</t>
        </is>
      </c>
      <c r="K25" s="2834" t="inlineStr">
        <is>
          <t>:</t>
        </is>
      </c>
      <c r="L25" s="2834" t="inlineStr">
        <is>
          <t>:</t>
        </is>
      </c>
      <c r="M25" s="2834" t="n"/>
      <c r="N25" s="2834" t="n"/>
      <c r="O25" s="2834" t="n"/>
      <c r="P25" s="2834" t="n"/>
      <c r="Q25" s="2834" t="n"/>
      <c r="R25" s="2834" t="n"/>
      <c r="S25" s="2834" t="n"/>
      <c r="T25" s="2835" t="n"/>
      <c r="U25" s="2835" t="n"/>
      <c r="V25" s="2835" t="n"/>
      <c r="W25" s="2835" t="n"/>
      <c r="X25" s="2836" t="inlineStr">
        <is>
          <t>Х</t>
        </is>
      </c>
      <c r="Y25" s="2836" t="inlineStr">
        <is>
          <t>Х</t>
        </is>
      </c>
      <c r="Z25" s="2837" t="inlineStr">
        <is>
          <t>Х</t>
        </is>
      </c>
      <c r="AA25" s="2837" t="inlineStr">
        <is>
          <t>Х</t>
        </is>
      </c>
      <c r="AB25" s="2838" t="inlineStr">
        <is>
          <t>Х</t>
        </is>
      </c>
      <c r="AC25" s="2836" t="inlineStr">
        <is>
          <t>Х</t>
        </is>
      </c>
      <c r="AD25" s="2834" t="inlineStr">
        <is>
          <t>:</t>
        </is>
      </c>
      <c r="AE25" s="2834" t="inlineStr">
        <is>
          <t>:</t>
        </is>
      </c>
      <c r="AF25" s="2834" t="n"/>
      <c r="AG25" s="2839" t="n"/>
      <c r="AH25" s="730" t="inlineStr">
        <is>
          <t>//</t>
        </is>
      </c>
      <c r="AI25" s="730" t="inlineStr">
        <is>
          <t>/</t>
        </is>
      </c>
      <c r="AJ25" s="2839" t="inlineStr">
        <is>
          <t>/</t>
        </is>
      </c>
      <c r="AK25" s="2839" t="inlineStr">
        <is>
          <t>/</t>
        </is>
      </c>
      <c r="AL25" s="2837" t="inlineStr">
        <is>
          <t>/</t>
        </is>
      </c>
      <c r="AM25" s="2837" t="inlineStr">
        <is>
          <t>/</t>
        </is>
      </c>
      <c r="AN25" s="2837" t="inlineStr">
        <is>
          <t>/</t>
        </is>
      </c>
      <c r="AO25" s="2837" t="inlineStr">
        <is>
          <t>/</t>
        </is>
      </c>
      <c r="AP25" s="2837" t="inlineStr">
        <is>
          <t>/</t>
        </is>
      </c>
      <c r="AQ25" s="2837" t="inlineStr">
        <is>
          <t>/</t>
        </is>
      </c>
      <c r="AR25" s="2837" t="inlineStr">
        <is>
          <t>/</t>
        </is>
      </c>
      <c r="AS25" s="2837" t="inlineStr">
        <is>
          <t>/</t>
        </is>
      </c>
      <c r="AT25" s="2839" t="inlineStr">
        <is>
          <t>//</t>
        </is>
      </c>
      <c r="AU25" s="2839" t="n"/>
      <c r="AV25" s="2834" t="n"/>
      <c r="AW25" s="2834" t="n"/>
      <c r="AX25" s="2834" t="n"/>
      <c r="AY25" s="2834" t="n"/>
      <c r="AZ25" s="2834" t="n"/>
      <c r="BA25" s="2834" t="n"/>
      <c r="BB25" s="2834" t="n"/>
      <c r="BC25" s="2840" t="n"/>
      <c r="BD25" s="2841" t="n">
        <v>5</v>
      </c>
      <c r="BE25" s="2842" t="n"/>
      <c r="BF25" s="733" t="n"/>
      <c r="BG25" s="734" t="n"/>
      <c r="BH25" s="733" t="n"/>
      <c r="BI25" s="734" t="n">
        <v>6</v>
      </c>
      <c r="BJ25" s="733" t="n"/>
      <c r="BK25" s="734" t="n">
        <v>11</v>
      </c>
      <c r="BL25" s="733" t="n"/>
      <c r="BM25" s="734" t="n">
        <v>2</v>
      </c>
      <c r="BN25" s="733" t="n"/>
      <c r="BO25" s="2843">
        <f>SUM(BD25:BN25)</f>
        <v/>
      </c>
      <c r="BP25" s="2844" t="n"/>
      <c r="BQ25" s="53" t="n"/>
      <c r="BR25" s="2" t="n"/>
      <c r="BS25" s="2" t="n"/>
      <c r="BT25" s="2" t="n"/>
      <c r="BU25" s="2" t="n"/>
    </row>
    <row r="26">
      <c r="A26" s="146" t="n"/>
      <c r="B26" s="146" t="n"/>
      <c r="C26" s="128" t="n"/>
      <c r="D26" s="128" t="n"/>
      <c r="E26" s="128" t="n"/>
      <c r="F26" s="128" t="n"/>
      <c r="G26" s="128" t="n"/>
      <c r="H26" s="128" t="n"/>
      <c r="I26" s="128" t="n"/>
      <c r="J26" s="128" t="n"/>
      <c r="K26" s="128" t="n"/>
      <c r="L26" s="128" t="n"/>
      <c r="M26" s="128" t="n"/>
      <c r="N26" s="128" t="n"/>
      <c r="O26" s="128" t="n"/>
      <c r="P26" s="128" t="n"/>
      <c r="Q26" s="128" t="n"/>
      <c r="R26" s="128" t="n"/>
      <c r="S26" s="128" t="n"/>
      <c r="T26" s="128" t="n"/>
      <c r="U26" s="128" t="n"/>
      <c r="V26" s="128" t="n"/>
      <c r="W26" s="128" t="n"/>
      <c r="X26" s="128" t="n"/>
      <c r="Y26" s="128" t="n"/>
      <c r="Z26" s="128" t="n"/>
      <c r="AA26" s="128" t="n"/>
      <c r="AB26" s="128" t="n"/>
      <c r="AC26" s="128" t="n"/>
      <c r="AD26" s="128" t="n"/>
      <c r="AE26" s="128" t="n"/>
      <c r="AF26" s="128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8" t="n"/>
      <c r="AS26" s="128" t="n"/>
      <c r="AT26" s="128" t="n"/>
      <c r="AU26" s="128" t="n"/>
      <c r="AV26" s="128" t="n"/>
      <c r="AW26" s="128" t="n"/>
      <c r="AX26" s="128" t="n"/>
      <c r="AY26" s="128" t="n"/>
      <c r="AZ26" s="128" t="n"/>
      <c r="BA26" s="128" t="n"/>
      <c r="BB26" s="128" t="n"/>
      <c r="BC26" s="2" t="n"/>
      <c r="BD26" s="2845">
        <f>SUM(BD22:BE25)</f>
        <v/>
      </c>
      <c r="BE26" s="78" t="n"/>
      <c r="BF26" s="79" t="n"/>
      <c r="BG26" s="2846">
        <f>SUM(BG22:BH25)</f>
        <v/>
      </c>
      <c r="BH26" s="79" t="n"/>
      <c r="BI26" s="2846">
        <f>SUM(BI22:BJ25)</f>
        <v/>
      </c>
      <c r="BJ26" s="79" t="n"/>
      <c r="BK26" s="2846">
        <f>SUM(BK22:BL25)</f>
        <v/>
      </c>
      <c r="BL26" s="79" t="n"/>
      <c r="BM26" s="2846">
        <f>SUM(BM22:BN25)</f>
        <v/>
      </c>
      <c r="BN26" s="79" t="n"/>
      <c r="BO26" s="2847">
        <f>SUM(BO22:BP25)</f>
        <v/>
      </c>
      <c r="BP26" s="81" t="n"/>
      <c r="BQ26" s="53" t="n"/>
      <c r="BR26" s="2" t="n"/>
      <c r="BS26" s="2" t="n"/>
      <c r="BT26" s="2" t="n"/>
      <c r="BU26" s="2" t="n"/>
    </row>
    <row r="27">
      <c r="A27" s="146" t="n"/>
      <c r="B27" s="146" t="n"/>
      <c r="C27" s="137" t="inlineStr">
        <is>
          <t>Обозначения:</t>
        </is>
      </c>
      <c r="D27" s="138" t="n"/>
      <c r="E27" s="139" t="n"/>
      <c r="F27" s="139" t="n"/>
      <c r="G27" s="139" t="n"/>
      <c r="H27" s="138" t="n"/>
      <c r="I27" s="105" t="n"/>
      <c r="J27" s="140" t="inlineStr">
        <is>
          <t>−</t>
        </is>
      </c>
      <c r="K27" s="137" t="inlineStr">
        <is>
          <t>теоретическое обучение</t>
        </is>
      </c>
      <c r="L27" s="137" t="n"/>
      <c r="M27" s="137" t="n"/>
      <c r="N27" s="137" t="n"/>
      <c r="O27" s="137" t="n"/>
      <c r="P27" s="137" t="n"/>
      <c r="Q27" s="137" t="n"/>
      <c r="R27" s="137" t="n"/>
      <c r="S27" s="137" t="n"/>
      <c r="T27" s="141" t="n"/>
      <c r="U27" s="141" t="n"/>
      <c r="V27" s="142" t="n"/>
      <c r="W27" s="142" t="n"/>
      <c r="X27" s="142" t="n"/>
      <c r="Y27" s="142" t="n"/>
      <c r="Z27" s="142" t="n"/>
      <c r="AA27" s="142" t="n"/>
      <c r="AB27" s="142" t="n"/>
      <c r="AC27" s="142" t="n"/>
      <c r="AD27" s="142" t="n"/>
      <c r="AE27" s="143" t="inlineStr">
        <is>
          <t>О</t>
        </is>
      </c>
      <c r="AF27" s="140" t="inlineStr">
        <is>
          <t>−</t>
        </is>
      </c>
      <c r="AG27" s="137" t="inlineStr">
        <is>
          <t>учебная практика</t>
        </is>
      </c>
      <c r="AH27" s="141" t="n"/>
      <c r="AI27" s="142" t="n"/>
      <c r="AJ27" s="142" t="n"/>
      <c r="AK27" s="142" t="n"/>
      <c r="AL27" s="137" t="n"/>
      <c r="AM27" s="137" t="n"/>
      <c r="AN27" s="144" t="n"/>
      <c r="AO27" s="142" t="n"/>
      <c r="AP27" s="142" t="n"/>
      <c r="AQ27" s="142" t="n"/>
      <c r="AR27" s="141" t="n"/>
      <c r="AS27" s="143" t="inlineStr">
        <is>
          <t>/</t>
        </is>
      </c>
      <c r="AT27" s="140" t="inlineStr">
        <is>
          <t>−</t>
        </is>
      </c>
      <c r="AU27" s="137" t="inlineStr">
        <is>
          <t>дипломное проектирование</t>
        </is>
      </c>
      <c r="AV27" s="141" t="n"/>
      <c r="AW27" s="141" t="n"/>
      <c r="AX27" s="141" t="n"/>
      <c r="AY27" s="141" t="n"/>
      <c r="AZ27" s="141" t="n"/>
      <c r="BA27" s="141" t="n"/>
      <c r="BB27" s="137" t="n"/>
      <c r="BC27" s="137" t="n"/>
      <c r="BD27" s="137" t="n"/>
      <c r="BE27" s="145" t="n"/>
      <c r="BF27" s="139" t="n"/>
      <c r="BG27" s="139" t="n"/>
      <c r="BH27" s="139" t="n"/>
      <c r="BI27" s="146" t="n"/>
      <c r="BJ27" s="146" t="n"/>
      <c r="BK27" s="146" t="n"/>
      <c r="BL27" s="146" t="n"/>
      <c r="BM27" s="146" t="n"/>
      <c r="BN27" s="146" t="n"/>
      <c r="BO27" s="739" t="n"/>
      <c r="BP27" s="697" t="n"/>
      <c r="BQ27" s="53" t="n"/>
      <c r="BR27" s="2" t="n"/>
      <c r="BS27" s="2" t="n"/>
      <c r="BT27" s="2" t="n"/>
      <c r="BU27" s="2" t="n"/>
    </row>
    <row r="28">
      <c r="A28" s="2" t="n"/>
      <c r="B28" s="2" t="n"/>
      <c r="C28" s="148" t="n"/>
      <c r="D28" s="149" t="n"/>
      <c r="E28" s="148" t="n"/>
      <c r="F28" s="148" t="n"/>
      <c r="G28" s="148" t="n"/>
      <c r="H28" s="148" t="n"/>
      <c r="I28" s="137" t="n"/>
      <c r="J28" s="137" t="n"/>
      <c r="K28" s="137" t="n"/>
      <c r="L28" s="137" t="n"/>
      <c r="M28" s="137" t="n"/>
      <c r="N28" s="137" t="n"/>
      <c r="O28" s="137" t="n"/>
      <c r="P28" s="137" t="n"/>
      <c r="Q28" s="137" t="n"/>
      <c r="R28" s="137" t="n"/>
      <c r="S28" s="137" t="n"/>
      <c r="T28" s="137" t="n"/>
      <c r="U28" s="137" t="n"/>
      <c r="V28" s="137" t="n"/>
      <c r="W28" s="137" t="n"/>
      <c r="X28" s="137" t="n"/>
      <c r="Y28" s="137" t="n"/>
      <c r="Z28" s="137" t="n"/>
      <c r="AA28" s="137" t="n"/>
      <c r="AB28" s="137" t="n"/>
      <c r="AC28" s="137" t="n"/>
      <c r="AD28" s="137" t="n"/>
      <c r="AE28" s="137" t="n"/>
      <c r="AF28" s="137" t="n"/>
      <c r="AG28" s="137" t="n"/>
      <c r="AH28" s="137" t="n"/>
      <c r="AI28" s="137" t="n"/>
      <c r="AJ28" s="137" t="n"/>
      <c r="AK28" s="137" t="n"/>
      <c r="AL28" s="137" t="n"/>
      <c r="AM28" s="137" t="n"/>
      <c r="AN28" s="137" t="n"/>
      <c r="AO28" s="137" t="n"/>
      <c r="AP28" s="137" t="n"/>
      <c r="AQ28" s="137" t="n"/>
      <c r="AR28" s="137" t="n"/>
      <c r="AS28" s="137" t="n"/>
      <c r="AT28" s="137" t="n"/>
      <c r="AU28" s="137" t="n"/>
      <c r="AV28" s="137" t="n"/>
      <c r="AW28" s="137" t="n"/>
      <c r="AX28" s="137" t="n"/>
      <c r="AY28" s="137" t="n"/>
      <c r="AZ28" s="137" t="n"/>
      <c r="BA28" s="137" t="n"/>
      <c r="BB28" s="137" t="n"/>
      <c r="BC28" s="137" t="n"/>
      <c r="BD28" s="137" t="n"/>
      <c r="BE28" s="145" t="n"/>
      <c r="BF28" s="148" t="n"/>
      <c r="BG28" s="148" t="n"/>
      <c r="BH28" s="148" t="n"/>
      <c r="BI28" s="2" t="n"/>
      <c r="BJ28" s="2" t="n"/>
      <c r="BK28" s="2" t="n"/>
      <c r="BL28" s="2" t="n"/>
      <c r="BM28" s="2" t="n"/>
      <c r="BN28" s="2" t="n"/>
      <c r="BO28" s="149" t="n"/>
      <c r="BP28" s="697" t="n"/>
      <c r="BQ28" s="53" t="n"/>
      <c r="BR28" s="2" t="n"/>
      <c r="BS28" s="2" t="n"/>
      <c r="BT28" s="2" t="n"/>
      <c r="BU28" s="2" t="n"/>
    </row>
    <row r="29">
      <c r="A29" s="146" t="n"/>
      <c r="B29" s="146" t="n"/>
      <c r="C29" s="139" t="n"/>
      <c r="D29" s="139" t="n"/>
      <c r="E29" s="139" t="n"/>
      <c r="F29" s="139" t="n"/>
      <c r="G29" s="139" t="n"/>
      <c r="H29" s="138" t="n"/>
      <c r="I29" s="151" t="inlineStr">
        <is>
          <t>:</t>
        </is>
      </c>
      <c r="J29" s="140" t="inlineStr">
        <is>
          <t>−</t>
        </is>
      </c>
      <c r="K29" s="137" t="inlineStr">
        <is>
          <t>лабораторно-экзаменационная (установочная) сессия</t>
        </is>
      </c>
      <c r="L29" s="137" t="n"/>
      <c r="M29" s="137" t="n"/>
      <c r="N29" s="137" t="n"/>
      <c r="O29" s="137" t="n"/>
      <c r="P29" s="137" t="n"/>
      <c r="Q29" s="137" t="n"/>
      <c r="R29" s="137" t="n"/>
      <c r="S29" s="137" t="n"/>
      <c r="T29" s="141" t="n"/>
      <c r="U29" s="141" t="n"/>
      <c r="V29" s="142" t="n"/>
      <c r="W29" s="142" t="n"/>
      <c r="X29" s="142" t="n"/>
      <c r="Y29" s="142" t="n"/>
      <c r="Z29" s="142" t="n"/>
      <c r="AA29" s="142" t="n"/>
      <c r="AB29" s="142" t="n"/>
      <c r="AC29" s="142" t="n"/>
      <c r="AD29" s="142" t="n"/>
      <c r="AE29" s="151" t="inlineStr">
        <is>
          <t>Х</t>
        </is>
      </c>
      <c r="AF29" s="140" t="inlineStr">
        <is>
          <t>−</t>
        </is>
      </c>
      <c r="AG29" s="137" t="inlineStr">
        <is>
          <t>производственная практика</t>
        </is>
      </c>
      <c r="AH29" s="141" t="n"/>
      <c r="AI29" s="142" t="n"/>
      <c r="AJ29" s="142" t="n"/>
      <c r="AK29" s="142" t="n"/>
      <c r="AL29" s="137" t="n"/>
      <c r="AM29" s="137" t="n"/>
      <c r="AN29" s="144" t="n"/>
      <c r="AO29" s="142" t="n"/>
      <c r="AP29" s="142" t="n"/>
      <c r="AQ29" s="142" t="n"/>
      <c r="AR29" s="144" t="n"/>
      <c r="AS29" s="143" t="inlineStr">
        <is>
          <t>//</t>
        </is>
      </c>
      <c r="AT29" s="140" t="inlineStr">
        <is>
          <t>−</t>
        </is>
      </c>
      <c r="AU29" s="137" t="inlineStr">
        <is>
          <t>итоговая аттестация</t>
        </is>
      </c>
      <c r="AV29" s="144" t="n"/>
      <c r="AW29" s="144" t="n"/>
      <c r="AX29" s="144" t="n"/>
      <c r="AY29" s="144" t="n"/>
      <c r="AZ29" s="144" t="n"/>
      <c r="BA29" s="144" t="n"/>
      <c r="BB29" s="137" t="n"/>
      <c r="BC29" s="137" t="n"/>
      <c r="BD29" s="137" t="n"/>
      <c r="BE29" s="145" t="n"/>
      <c r="BF29" s="139" t="n"/>
      <c r="BG29" s="139" t="n"/>
      <c r="BH29" s="139" t="n"/>
      <c r="BI29" s="146" t="n"/>
      <c r="BJ29" s="146" t="n"/>
      <c r="BK29" s="146" t="n"/>
      <c r="BL29" s="146" t="n"/>
      <c r="BM29" s="146" t="n"/>
      <c r="BN29" s="146" t="n"/>
      <c r="BO29" s="739" t="n"/>
      <c r="BP29" s="697" t="n"/>
      <c r="BQ29" s="53" t="n"/>
      <c r="BR29" s="2" t="n"/>
      <c r="BS29" s="2" t="n"/>
      <c r="BT29" s="2" t="n"/>
      <c r="BU29" s="2" t="n"/>
    </row>
    <row r="30">
      <c r="A30" s="2185" t="n"/>
      <c r="B30" s="2185" t="n"/>
      <c r="C30" s="2186" t="n"/>
      <c r="D30" s="2186" t="n"/>
      <c r="E30" s="2186" t="n"/>
      <c r="F30" s="2186" t="n"/>
      <c r="G30" s="2186" t="n"/>
      <c r="H30" s="739" t="n"/>
      <c r="I30" s="2187" t="n"/>
      <c r="J30" s="2188" t="n"/>
      <c r="K30" s="2186" t="n"/>
      <c r="L30" s="2186" t="n"/>
      <c r="M30" s="2186" t="n"/>
      <c r="N30" s="2186" t="n"/>
      <c r="O30" s="2186" t="n"/>
      <c r="P30" s="2186" t="n"/>
      <c r="Q30" s="2186" t="n"/>
      <c r="R30" s="2186" t="n"/>
      <c r="S30" s="2186" t="n"/>
      <c r="T30" s="739" t="n"/>
      <c r="U30" s="739" t="n"/>
      <c r="V30" s="2189" t="n"/>
      <c r="W30" s="2189" t="n"/>
      <c r="X30" s="2189" t="n"/>
      <c r="Y30" s="2189" t="n"/>
      <c r="Z30" s="2189" t="n"/>
      <c r="AA30" s="2189" t="n"/>
      <c r="AB30" s="2189" t="n"/>
      <c r="AC30" s="2189" t="n"/>
      <c r="AD30" s="2189" t="n"/>
      <c r="AE30" s="2190" t="n"/>
      <c r="AF30" s="2191" t="n"/>
      <c r="AG30" s="2186" t="n"/>
      <c r="AH30" s="695" t="n"/>
      <c r="AI30" s="2192" t="n"/>
      <c r="AJ30" s="2189" t="n"/>
      <c r="AK30" s="2189" t="n"/>
      <c r="AL30" s="2186" t="n"/>
      <c r="AM30" s="2186" t="n"/>
      <c r="AN30" s="2193" t="n"/>
      <c r="AO30" s="2189" t="n"/>
      <c r="AP30" s="2189" t="n"/>
      <c r="AQ30" s="2189" t="n"/>
      <c r="AR30" s="2193" t="n"/>
      <c r="AS30" s="2194" t="n"/>
      <c r="AT30" s="2188" t="n"/>
      <c r="AU30" s="2186" t="n"/>
      <c r="AV30" s="2193" t="n"/>
      <c r="AW30" s="2193" t="n"/>
      <c r="AX30" s="2193" t="n"/>
      <c r="AY30" s="2193" t="n"/>
      <c r="AZ30" s="2193" t="n"/>
      <c r="BA30" s="2193" t="n"/>
      <c r="BB30" s="2186" t="n"/>
      <c r="BC30" s="2186" t="n"/>
      <c r="BD30" s="2186" t="n"/>
      <c r="BE30" s="2195" t="n"/>
      <c r="BF30" s="2195" t="n"/>
      <c r="BG30" s="2195" t="n"/>
      <c r="BH30" s="2195" t="n"/>
      <c r="BI30" s="2195" t="n"/>
      <c r="BJ30" s="2195" t="n"/>
      <c r="BK30" s="2195" t="n"/>
      <c r="BL30" s="2195" t="n"/>
      <c r="BM30" s="2195" t="n"/>
      <c r="BN30" s="2185" t="n"/>
      <c r="BO30" s="2185" t="n"/>
      <c r="BP30" s="2185" t="n"/>
      <c r="BQ30" s="2185" t="n"/>
      <c r="BR30" s="2185" t="n"/>
      <c r="BS30" s="2" t="n"/>
      <c r="BT30" s="2" t="n"/>
      <c r="BU30" s="2" t="n"/>
    </row>
    <row r="31">
      <c r="A31" s="154" t="inlineStr">
        <is>
          <t>III. План образовательного процесса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196" t="n"/>
      <c r="BT31" s="2" t="n"/>
      <c r="BU31" s="2" t="n"/>
    </row>
    <row r="32">
      <c r="A32" s="2848" t="inlineStr">
        <is>
          <t>№
п/п</t>
        </is>
      </c>
      <c r="B32" s="2849" t="n"/>
      <c r="C32" s="3251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2" s="1831" t="n"/>
      <c r="E32" s="1831" t="n"/>
      <c r="F32" s="1831" t="n"/>
      <c r="G32" s="1831" t="n"/>
      <c r="H32" s="1831" t="n"/>
      <c r="I32" s="1831" t="n"/>
      <c r="J32" s="1831" t="n"/>
      <c r="K32" s="1831" t="n"/>
      <c r="L32" s="1831" t="n"/>
      <c r="M32" s="1831" t="n"/>
      <c r="N32" s="1831" t="n"/>
      <c r="O32" s="1831" t="n"/>
      <c r="P32" s="2862" t="n"/>
      <c r="Q32" s="2853" t="inlineStr">
        <is>
          <t>№ рег. 
в БГТУ</t>
        </is>
      </c>
      <c r="R32" s="2853" t="inlineStr">
        <is>
          <t>Уровень ССО</t>
        </is>
      </c>
      <c r="S32" s="2854" t="n"/>
      <c r="T32" s="2854" t="n"/>
      <c r="U32" s="2855" t="n"/>
      <c r="V32" s="2856" t="inlineStr">
        <is>
          <t>Экзамены</t>
        </is>
      </c>
      <c r="W32" s="2849" t="n"/>
      <c r="X32" s="2857" t="inlineStr">
        <is>
          <t>Зачеты</t>
        </is>
      </c>
      <c r="Y32" s="2849" t="n"/>
      <c r="Z32" s="2858" t="inlineStr">
        <is>
          <t>Общее количество акад. часов по учебному плану для дневной формы</t>
        </is>
      </c>
      <c r="AA32" s="2859" t="n"/>
      <c r="AB32" s="2860" t="inlineStr">
        <is>
          <t>Количество аудиторных часов по учебному плану для дневной формы</t>
        </is>
      </c>
      <c r="AC32" s="1831" t="n"/>
      <c r="AD32" s="2861" t="inlineStr">
        <is>
          <t>ВСЕГО                  академических  часов</t>
        </is>
      </c>
      <c r="AE32" s="2862" t="n"/>
      <c r="AF32" s="2863" t="inlineStr">
        <is>
          <t>Количество аудиторных часов</t>
        </is>
      </c>
      <c r="AG32" s="1837" t="n"/>
      <c r="AH32" s="1837" t="n"/>
      <c r="AI32" s="1837" t="n"/>
      <c r="AJ32" s="1837" t="n"/>
      <c r="AK32" s="1837" t="n"/>
      <c r="AL32" s="1837" t="n"/>
      <c r="AM32" s="1837" t="n"/>
      <c r="AN32" s="1837" t="n"/>
      <c r="AO32" s="2864" t="n"/>
      <c r="AP32" s="2865" t="inlineStr">
        <is>
          <t>Распределение по курсам и семестрам</t>
        </is>
      </c>
      <c r="AQ32" s="1837" t="n"/>
      <c r="AR32" s="1837" t="n"/>
      <c r="AS32" s="1837" t="n"/>
      <c r="AT32" s="1837" t="n"/>
      <c r="AU32" s="1837" t="n"/>
      <c r="AV32" s="1837" t="n"/>
      <c r="AW32" s="1837" t="n"/>
      <c r="AX32" s="1837" t="n"/>
      <c r="AY32" s="1837" t="n"/>
      <c r="AZ32" s="1837" t="n"/>
      <c r="BA32" s="1837" t="n"/>
      <c r="BB32" s="1837" t="n"/>
      <c r="BC32" s="1837" t="n"/>
      <c r="BD32" s="1837" t="n"/>
      <c r="BE32" s="1837" t="n"/>
      <c r="BF32" s="1837" t="n"/>
      <c r="BG32" s="1837" t="n"/>
      <c r="BH32" s="1837" t="n"/>
      <c r="BI32" s="1837" t="n"/>
      <c r="BJ32" s="1837" t="n"/>
      <c r="BK32" s="1837" t="n"/>
      <c r="BL32" s="1837" t="n"/>
      <c r="BM32" s="1837" t="n"/>
      <c r="BN32" s="2864" t="n"/>
      <c r="BO32" s="2856" t="inlineStr">
        <is>
          <t>Всего зачетных единиц</t>
        </is>
      </c>
      <c r="BP32" s="2849" t="n"/>
      <c r="BQ32" s="2857" t="inlineStr">
        <is>
          <t>Кафедра</t>
        </is>
      </c>
      <c r="BR32" s="2849" t="n"/>
      <c r="BS32" s="2" t="n"/>
      <c r="BT32" s="2" t="n"/>
      <c r="BU32" s="2" t="n"/>
    </row>
    <row r="33">
      <c r="A33" s="707" t="n"/>
      <c r="B33" s="2211" t="n"/>
      <c r="C33" s="171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72" t="n"/>
      <c r="Q33" s="65" t="n"/>
      <c r="R33" s="2867" t="inlineStr">
        <is>
          <t>Количество ауд.часов</t>
        </is>
      </c>
      <c r="S33" s="2868" t="inlineStr">
        <is>
          <t>Количество экзаменов</t>
        </is>
      </c>
      <c r="T33" s="2869" t="inlineStr">
        <is>
          <t>Всего часов</t>
        </is>
      </c>
      <c r="U33" s="2870" t="inlineStr">
        <is>
          <t>Зачетных единиц</t>
        </is>
      </c>
      <c r="V33" s="69" t="n"/>
      <c r="W33" s="2211" t="n"/>
      <c r="X33" s="2" t="n"/>
      <c r="Y33" s="2211" t="n"/>
      <c r="Z33" s="69" t="n"/>
      <c r="AA33" s="173" t="n"/>
      <c r="AB33" s="2" t="n"/>
      <c r="AC33" s="2" t="n"/>
      <c r="AD33" s="69" t="n"/>
      <c r="AE33" s="72" t="n"/>
      <c r="AF33" s="2871" t="inlineStr">
        <is>
          <t>Всего</t>
        </is>
      </c>
      <c r="AG33" s="2872" t="n"/>
      <c r="AH33" s="2214" t="inlineStr">
        <is>
          <t>Из них</t>
        </is>
      </c>
      <c r="AI33" s="175" t="n"/>
      <c r="AJ33" s="175" t="n"/>
      <c r="AK33" s="175" t="n"/>
      <c r="AL33" s="175" t="n"/>
      <c r="AM33" s="175" t="n"/>
      <c r="AN33" s="175" t="n"/>
      <c r="AO33" s="2215" t="n"/>
      <c r="AP33" s="2873" t="inlineStr">
        <is>
          <t>I курс</t>
        </is>
      </c>
      <c r="AQ33" s="477" t="n"/>
      <c r="AR33" s="477" t="n"/>
      <c r="AS33" s="477" t="n"/>
      <c r="AT33" s="477" t="n"/>
      <c r="AU33" s="477" t="n"/>
      <c r="AV33" s="2231" t="n"/>
      <c r="AW33" s="2874" t="inlineStr">
        <is>
          <t>II курс</t>
        </is>
      </c>
      <c r="AX33" s="477" t="n"/>
      <c r="AY33" s="477" t="n"/>
      <c r="AZ33" s="477" t="n"/>
      <c r="BA33" s="477" t="n"/>
      <c r="BB33" s="2227" t="n"/>
      <c r="BC33" s="2875" t="inlineStr">
        <is>
          <t>III курс</t>
        </is>
      </c>
      <c r="BD33" s="477" t="n"/>
      <c r="BE33" s="477" t="n"/>
      <c r="BF33" s="477" t="n"/>
      <c r="BG33" s="477" t="n"/>
      <c r="BH33" s="2231" t="n"/>
      <c r="BI33" s="2876" t="inlineStr">
        <is>
          <t>IV курс</t>
        </is>
      </c>
      <c r="BJ33" s="477" t="n"/>
      <c r="BK33" s="477" t="n"/>
      <c r="BL33" s="477" t="n"/>
      <c r="BM33" s="477" t="n"/>
      <c r="BN33" s="2227" t="n"/>
      <c r="BO33" s="69" t="n"/>
      <c r="BP33" s="2211" t="n"/>
      <c r="BQ33" s="2" t="n"/>
      <c r="BR33" s="2211" t="n"/>
      <c r="BS33" s="2" t="n"/>
      <c r="BT33" s="2" t="n"/>
      <c r="BU33" s="2" t="n"/>
    </row>
    <row r="34">
      <c r="A34" s="707" t="n"/>
      <c r="B34" s="2211" t="n"/>
      <c r="C34" s="171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72" t="n"/>
      <c r="Q34" s="65" t="n"/>
      <c r="R34" s="2218" t="n"/>
      <c r="S34" s="2219" t="n"/>
      <c r="T34" s="2" t="n"/>
      <c r="U34" s="2877" t="n"/>
      <c r="V34" s="69" t="n"/>
      <c r="W34" s="2211" t="n"/>
      <c r="X34" s="2" t="n"/>
      <c r="Y34" s="2211" t="n"/>
      <c r="Z34" s="69" t="n"/>
      <c r="AA34" s="173" t="n"/>
      <c r="AB34" s="2" t="n"/>
      <c r="AC34" s="2" t="n"/>
      <c r="AD34" s="69" t="n"/>
      <c r="AE34" s="72" t="n"/>
      <c r="AF34" s="69" t="n"/>
      <c r="AG34" s="2878" t="n"/>
      <c r="AH34" s="2879" t="inlineStr">
        <is>
          <t>Лекции</t>
        </is>
      </c>
      <c r="AI34" s="2221" t="n"/>
      <c r="AJ34" s="2880" t="inlineStr">
        <is>
          <t>Лабораторные</t>
        </is>
      </c>
      <c r="AK34" s="2221" t="n"/>
      <c r="AL34" s="2880" t="inlineStr">
        <is>
          <t>Практические</t>
        </is>
      </c>
      <c r="AM34" s="2221" t="n"/>
      <c r="AN34" s="2881" t="inlineStr">
        <is>
          <t>Семинарские</t>
        </is>
      </c>
      <c r="AO34" s="2224" t="n"/>
      <c r="AP34" s="2225" t="inlineStr">
        <is>
          <t>УС</t>
        </is>
      </c>
      <c r="AQ34" s="2226" t="inlineStr">
        <is>
          <t>1 семестр</t>
        </is>
      </c>
      <c r="AR34" s="477" t="n"/>
      <c r="AS34" s="2227" t="n"/>
      <c r="AT34" s="2228" t="inlineStr">
        <is>
          <t>2 семестр</t>
        </is>
      </c>
      <c r="AU34" s="477" t="n"/>
      <c r="AV34" s="2227" t="n"/>
      <c r="AW34" s="2228" t="inlineStr">
        <is>
          <t>3 семестр</t>
        </is>
      </c>
      <c r="AX34" s="477" t="n"/>
      <c r="AY34" s="2227" t="n"/>
      <c r="AZ34" s="2228" t="inlineStr">
        <is>
          <t>4 семестр</t>
        </is>
      </c>
      <c r="BA34" s="477" t="n"/>
      <c r="BB34" s="2227" t="n"/>
      <c r="BC34" s="2229" t="inlineStr">
        <is>
          <t>5 семестр</t>
        </is>
      </c>
      <c r="BD34" s="477" t="n"/>
      <c r="BE34" s="2227" t="n"/>
      <c r="BF34" s="2230" t="inlineStr">
        <is>
          <t>6 семестр</t>
        </is>
      </c>
      <c r="BG34" s="477" t="n"/>
      <c r="BH34" s="2231" t="n"/>
      <c r="BI34" s="2229" t="inlineStr">
        <is>
          <t>7 семестр</t>
        </is>
      </c>
      <c r="BJ34" s="477" t="n"/>
      <c r="BK34" s="2227" t="n"/>
      <c r="BL34" s="2882" t="inlineStr">
        <is>
          <t>8 семестр</t>
        </is>
      </c>
      <c r="BM34" s="477" t="n"/>
      <c r="BN34" s="2227" t="n"/>
      <c r="BO34" s="69" t="n"/>
      <c r="BP34" s="2211" t="n"/>
      <c r="BQ34" s="2" t="n"/>
      <c r="BR34" s="2211" t="n"/>
      <c r="BS34" s="2" t="n"/>
      <c r="BT34" s="2" t="n"/>
      <c r="BU34" s="2" t="n"/>
    </row>
    <row r="35">
      <c r="A35" s="707" t="n"/>
      <c r="B35" s="2211" t="n"/>
      <c r="C35" s="17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72" t="n"/>
      <c r="Q35" s="65" t="n"/>
      <c r="R35" s="2218" t="n"/>
      <c r="S35" s="2219" t="n"/>
      <c r="T35" s="2" t="n"/>
      <c r="U35" s="2877" t="n"/>
      <c r="V35" s="69" t="n"/>
      <c r="W35" s="2211" t="n"/>
      <c r="X35" s="2" t="n"/>
      <c r="Y35" s="2211" t="n"/>
      <c r="Z35" s="69" t="n"/>
      <c r="AA35" s="173" t="n"/>
      <c r="AB35" s="2" t="n"/>
      <c r="AC35" s="2" t="n"/>
      <c r="AD35" s="69" t="n"/>
      <c r="AE35" s="72" t="n"/>
      <c r="AF35" s="69" t="n"/>
      <c r="AG35" s="2878" t="n"/>
      <c r="AH35" s="2" t="n"/>
      <c r="AI35" s="186" t="n"/>
      <c r="AJ35" s="2232" t="n"/>
      <c r="AK35" s="186" t="n"/>
      <c r="AL35" s="2232" t="n"/>
      <c r="AM35" s="186" t="n"/>
      <c r="AN35" s="2232" t="n"/>
      <c r="AO35" s="72" t="n"/>
      <c r="AP35" s="2218" t="n"/>
      <c r="AQ35" s="806" t="n">
        <v>2</v>
      </c>
      <c r="AR35" s="2228" t="inlineStr">
        <is>
          <t>недели</t>
        </is>
      </c>
      <c r="AS35" s="2227" t="n"/>
      <c r="AT35" s="2234" t="n">
        <v>3</v>
      </c>
      <c r="AU35" s="2883" t="inlineStr">
        <is>
          <t>недели</t>
        </is>
      </c>
      <c r="AV35" s="2231" t="n"/>
      <c r="AW35" s="2234" t="n">
        <v>2</v>
      </c>
      <c r="AX35" s="2884" t="inlineStr">
        <is>
          <t>недели</t>
        </is>
      </c>
      <c r="AY35" s="480" t="n"/>
      <c r="AZ35" s="2234" t="n">
        <v>3</v>
      </c>
      <c r="BA35" s="2883" t="inlineStr">
        <is>
          <t>недели</t>
        </is>
      </c>
      <c r="BB35" s="2231" t="n"/>
      <c r="BC35" s="2237" t="n">
        <v>3</v>
      </c>
      <c r="BD35" s="2238" t="inlineStr">
        <is>
          <t>недели</t>
        </is>
      </c>
      <c r="BE35" s="480" t="n"/>
      <c r="BF35" s="2237" t="n">
        <v>3</v>
      </c>
      <c r="BG35" s="2230" t="inlineStr">
        <is>
          <t>недели</t>
        </is>
      </c>
      <c r="BH35" s="2231" t="n"/>
      <c r="BI35" s="2237" t="n">
        <v>3</v>
      </c>
      <c r="BJ35" s="2238" t="inlineStr">
        <is>
          <t>недели</t>
        </is>
      </c>
      <c r="BK35" s="480" t="n"/>
      <c r="BL35" s="2237" t="n">
        <v>2</v>
      </c>
      <c r="BM35" s="2230" t="inlineStr">
        <is>
          <t>недели</t>
        </is>
      </c>
      <c r="BN35" s="2231" t="n"/>
      <c r="BO35" s="69" t="n"/>
      <c r="BP35" s="2211" t="n"/>
      <c r="BQ35" s="2" t="n"/>
      <c r="BR35" s="2211" t="n"/>
      <c r="BS35" s="2" t="n"/>
      <c r="BT35" s="2" t="n"/>
      <c r="BU35" s="2" t="n"/>
    </row>
    <row r="36">
      <c r="A36" s="2885" t="n"/>
      <c r="B36" s="2245" t="n"/>
      <c r="C36" s="3252" t="n"/>
      <c r="D36" s="206" t="n"/>
      <c r="E36" s="206" t="n"/>
      <c r="F36" s="206" t="n"/>
      <c r="G36" s="206" t="n"/>
      <c r="H36" s="206" t="n"/>
      <c r="I36" s="206" t="n"/>
      <c r="J36" s="206" t="n"/>
      <c r="K36" s="206" t="n"/>
      <c r="L36" s="206" t="n"/>
      <c r="M36" s="206" t="n"/>
      <c r="N36" s="206" t="n"/>
      <c r="O36" s="206" t="n"/>
      <c r="P36" s="218" t="n"/>
      <c r="Q36" s="2241" t="n"/>
      <c r="R36" s="2888" t="n"/>
      <c r="S36" s="2889" t="n"/>
      <c r="T36" s="206" t="n"/>
      <c r="U36" s="2890" t="n"/>
      <c r="V36" s="2244" t="n"/>
      <c r="W36" s="2245" t="n"/>
      <c r="X36" s="2246" t="n"/>
      <c r="Y36" s="2245" t="n"/>
      <c r="Z36" s="2891" t="n"/>
      <c r="AA36" s="207" t="n"/>
      <c r="AB36" s="206" t="n"/>
      <c r="AC36" s="206" t="n"/>
      <c r="AD36" s="2891" t="n"/>
      <c r="AE36" s="218" t="n"/>
      <c r="AF36" s="2891" t="n"/>
      <c r="AG36" s="2892" t="n"/>
      <c r="AH36" s="206" t="n"/>
      <c r="AI36" s="2893" t="n"/>
      <c r="AJ36" s="2894" t="n"/>
      <c r="AK36" s="2893" t="n"/>
      <c r="AL36" s="2894" t="n"/>
      <c r="AM36" s="2893" t="n"/>
      <c r="AN36" s="2894" t="n"/>
      <c r="AO36" s="218" t="n"/>
      <c r="AP36" s="2895" t="inlineStr">
        <is>
          <t>Ауд. часов</t>
        </is>
      </c>
      <c r="AQ36" s="2896" t="inlineStr">
        <is>
          <t>Всего часов</t>
        </is>
      </c>
      <c r="AR36" s="2897" t="inlineStr">
        <is>
          <t>Ауд. часов</t>
        </is>
      </c>
      <c r="AS36" s="2898" t="inlineStr">
        <is>
          <t>Зач. единиц</t>
        </is>
      </c>
      <c r="AT36" s="2896" t="inlineStr">
        <is>
          <t>Всего часов</t>
        </is>
      </c>
      <c r="AU36" s="2899" t="inlineStr">
        <is>
          <t>Ауд. часов</t>
        </is>
      </c>
      <c r="AV36" s="2900" t="inlineStr">
        <is>
          <t>Зач. единиц</t>
        </is>
      </c>
      <c r="AW36" s="2901" t="inlineStr">
        <is>
          <t>Всего часов</t>
        </is>
      </c>
      <c r="AX36" s="2899" t="inlineStr">
        <is>
          <t>Ауд. часов</t>
        </is>
      </c>
      <c r="AY36" s="2902" t="inlineStr">
        <is>
          <t>Зач. единиц</t>
        </is>
      </c>
      <c r="AZ36" s="2896" t="inlineStr">
        <is>
          <t>Всего часов</t>
        </is>
      </c>
      <c r="BA36" s="2897" t="inlineStr">
        <is>
          <t>Ауд. часов</t>
        </is>
      </c>
      <c r="BB36" s="2903" t="inlineStr">
        <is>
          <t>Зач. единиц</t>
        </is>
      </c>
      <c r="BC36" s="2904" t="inlineStr">
        <is>
          <t>Всего часов</t>
        </is>
      </c>
      <c r="BD36" s="2905" t="inlineStr">
        <is>
          <t>Ауд. часов</t>
        </is>
      </c>
      <c r="BE36" s="2906" t="inlineStr">
        <is>
          <t>Зач. единиц</t>
        </is>
      </c>
      <c r="BF36" s="2907" t="inlineStr">
        <is>
          <t>Всего часов</t>
        </is>
      </c>
      <c r="BG36" s="2908" t="inlineStr">
        <is>
          <t>Ауд. часов</t>
        </is>
      </c>
      <c r="BH36" s="2909" t="inlineStr">
        <is>
          <t>Зач. единиц</t>
        </is>
      </c>
      <c r="BI36" s="2904" t="inlineStr">
        <is>
          <t>Всего часов</t>
        </is>
      </c>
      <c r="BJ36" s="2905" t="inlineStr">
        <is>
          <t>Ауд. часов</t>
        </is>
      </c>
      <c r="BK36" s="2906" t="inlineStr">
        <is>
          <t>Зач. единиц</t>
        </is>
      </c>
      <c r="BL36" s="2904" t="inlineStr">
        <is>
          <t>Всего часов</t>
        </is>
      </c>
      <c r="BM36" s="2908" t="inlineStr">
        <is>
          <t>Ауд. часов</t>
        </is>
      </c>
      <c r="BN36" s="2909" t="inlineStr">
        <is>
          <t>Зач. единиц</t>
        </is>
      </c>
      <c r="BO36" s="2244" t="n"/>
      <c r="BP36" s="2245" t="n"/>
      <c r="BQ36" s="2246" t="n"/>
      <c r="BR36" s="2245" t="n"/>
      <c r="BS36" s="2" t="n"/>
      <c r="BT36" s="2" t="n"/>
      <c r="BU36" s="2" t="n"/>
    </row>
    <row r="37">
      <c r="A37" s="3253" t="n">
        <v>1</v>
      </c>
      <c r="B37" s="1410" t="n"/>
      <c r="C37" s="3254" t="inlineStr">
        <is>
          <t>Государственный компонент</t>
        </is>
      </c>
      <c r="D37" s="1410" t="n"/>
      <c r="E37" s="1410" t="n"/>
      <c r="F37" s="1410" t="n"/>
      <c r="G37" s="1410" t="n"/>
      <c r="H37" s="1410" t="n"/>
      <c r="I37" s="1410" t="n"/>
      <c r="J37" s="1410" t="n"/>
      <c r="K37" s="1410" t="n"/>
      <c r="L37" s="1410" t="n"/>
      <c r="M37" s="1410" t="n"/>
      <c r="N37" s="1410" t="n"/>
      <c r="O37" s="1410" t="n"/>
      <c r="P37" s="1414" t="n"/>
      <c r="Q37" s="2489" t="n"/>
      <c r="R37" s="2493">
        <f>SUM(R38:R59)</f>
        <v/>
      </c>
      <c r="S37" s="2491" t="n"/>
      <c r="T37" s="2491">
        <f>SUM(T38:T59)</f>
        <v/>
      </c>
      <c r="U37" s="2491">
        <f>SUM(U38:U59)</f>
        <v/>
      </c>
      <c r="V37" s="2493" t="n"/>
      <c r="W37" s="2494" t="n"/>
      <c r="X37" s="2495" t="n"/>
      <c r="Y37" s="1414" t="n"/>
      <c r="Z37" s="2493">
        <f>SUM(Z38:AA59)</f>
        <v/>
      </c>
      <c r="AA37" s="2494" t="n"/>
      <c r="AB37" s="2495">
        <f>SUM(AB38:AC59)</f>
        <v/>
      </c>
      <c r="AC37" s="1414" t="n"/>
      <c r="AD37" s="2496">
        <f>SUM(AD38:AE59)</f>
        <v/>
      </c>
      <c r="AE37" s="1414" t="n"/>
      <c r="AF37" s="3255">
        <f>SUM(AF38:AG59)</f>
        <v/>
      </c>
      <c r="AG37" s="3256" t="n"/>
      <c r="AH37" s="3257">
        <f>SUM(AH38:AI59)</f>
        <v/>
      </c>
      <c r="AI37" s="2793" t="n"/>
      <c r="AJ37" s="2503">
        <f>SUM(AJ38:AK59)</f>
        <v/>
      </c>
      <c r="AK37" s="2793" t="n"/>
      <c r="AL37" s="2503">
        <f>SUM(AL38:AM59)</f>
        <v/>
      </c>
      <c r="AM37" s="2793" t="n"/>
      <c r="AN37" s="2500">
        <f>SUM(AN38:AO59)</f>
        <v/>
      </c>
      <c r="AO37" s="1414" t="n"/>
      <c r="AP37" s="2490">
        <f>SUM(AP38:AP59)</f>
        <v/>
      </c>
      <c r="AQ37" s="2505">
        <f>SUM(AQ38:AQ59)</f>
        <v/>
      </c>
      <c r="AR37" s="2499">
        <f>SUM(AR38:AR59)</f>
        <v/>
      </c>
      <c r="AS37" s="2499">
        <f>SUM(AS38:AS59)</f>
        <v/>
      </c>
      <c r="AT37" s="2505">
        <f>SUM(AT38:AT59)</f>
        <v/>
      </c>
      <c r="AU37" s="2499">
        <f>SUM(AU38:AU59)</f>
        <v/>
      </c>
      <c r="AV37" s="2500">
        <f>SUM(AV38:AV59)</f>
        <v/>
      </c>
      <c r="AW37" s="2490">
        <f>SUM(AW38:AW59)</f>
        <v/>
      </c>
      <c r="AX37" s="2499">
        <f>SUM(AX38:AX59)</f>
        <v/>
      </c>
      <c r="AY37" s="2499">
        <f>SUM(AY38:AY59)</f>
        <v/>
      </c>
      <c r="AZ37" s="2505">
        <f>SUM(AZ38:AZ59)</f>
        <v/>
      </c>
      <c r="BA37" s="2499">
        <f>SUM(BA38:BA59)</f>
        <v/>
      </c>
      <c r="BB37" s="2500">
        <f>SUM(BB38:BB59)</f>
        <v/>
      </c>
      <c r="BC37" s="2490">
        <f>SUM(BC38:BC59)</f>
        <v/>
      </c>
      <c r="BD37" s="2499">
        <f>SUM(BD38:BD59)</f>
        <v/>
      </c>
      <c r="BE37" s="2499">
        <f>SUM(BE38:BE59)</f>
        <v/>
      </c>
      <c r="BF37" s="2505">
        <f>SUM(BF38:BF59)</f>
        <v/>
      </c>
      <c r="BG37" s="2499">
        <f>SUM(BG38:BG59)</f>
        <v/>
      </c>
      <c r="BH37" s="2500">
        <f>SUM(BH38:BH59)</f>
        <v/>
      </c>
      <c r="BI37" s="2490">
        <f>SUM(BI38:BI59)</f>
        <v/>
      </c>
      <c r="BJ37" s="2499">
        <f>SUM(BJ38:BJ59)</f>
        <v/>
      </c>
      <c r="BK37" s="2499">
        <f>SUM(BK38:BK59)</f>
        <v/>
      </c>
      <c r="BL37" s="2505">
        <f>SUM(BL38:BL59)</f>
        <v/>
      </c>
      <c r="BM37" s="2499">
        <f>SUM(BM38:BM59)</f>
        <v/>
      </c>
      <c r="BN37" s="2500">
        <f>SUM(BN38:BN59)</f>
        <v/>
      </c>
      <c r="BO37" s="2496">
        <f>SUM(BO38:BP59)</f>
        <v/>
      </c>
      <c r="BP37" s="1414" t="n"/>
      <c r="BQ37" s="3258" t="n"/>
      <c r="BR37" s="3259" t="n"/>
      <c r="BS37" s="2" t="n"/>
      <c r="BT37" s="2" t="n"/>
      <c r="BU37" s="2" t="n"/>
    </row>
    <row r="38">
      <c r="A38" s="2487" t="inlineStr">
        <is>
          <t>1.1</t>
        </is>
      </c>
      <c r="B38" s="173" t="n"/>
      <c r="C38" s="3260" t="inlineStr">
        <is>
          <t>Социально-гуманитарный модуль 1</t>
        </is>
      </c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72" t="n"/>
      <c r="Q38" s="1725" t="n"/>
      <c r="R38" s="2552" t="n"/>
      <c r="S38" s="2550" t="n"/>
      <c r="T38" s="2550" t="n"/>
      <c r="U38" s="2551" t="n"/>
      <c r="V38" s="2552" t="n"/>
      <c r="W38" s="2329" t="n"/>
      <c r="X38" s="2553" t="n"/>
      <c r="Y38" s="2305" t="n"/>
      <c r="Z38" s="2552" t="n"/>
      <c r="AA38" s="2329" t="n"/>
      <c r="AB38" s="2553" t="n"/>
      <c r="AC38" s="2305" t="n"/>
      <c r="AD38" s="2918" t="n"/>
      <c r="AE38" s="2305" t="n"/>
      <c r="AF38" s="3261" t="n"/>
      <c r="AG38" s="2988" t="n"/>
      <c r="AH38" s="2554" t="n"/>
      <c r="AI38" s="2335" t="n"/>
      <c r="AJ38" s="2555" t="n"/>
      <c r="AK38" s="2335" t="n"/>
      <c r="AL38" s="2555" t="n"/>
      <c r="AM38" s="2335" t="n"/>
      <c r="AN38" s="2556" t="n"/>
      <c r="AO38" s="2305" t="n"/>
      <c r="AP38" s="2552" t="n"/>
      <c r="AQ38" s="2919" t="n"/>
      <c r="AR38" s="2555" t="n"/>
      <c r="AS38" s="2920" t="n"/>
      <c r="AT38" s="2919" t="n"/>
      <c r="AU38" s="2555" t="n"/>
      <c r="AV38" s="2551" t="n"/>
      <c r="AW38" s="2923" t="n"/>
      <c r="AX38" s="2555" t="n"/>
      <c r="AY38" s="2920" t="n"/>
      <c r="AZ38" s="2919" t="n"/>
      <c r="BA38" s="2555" t="n"/>
      <c r="BB38" s="2551" t="n"/>
      <c r="BC38" s="2923" t="n"/>
      <c r="BD38" s="2555" t="n"/>
      <c r="BE38" s="2920" t="n"/>
      <c r="BF38" s="2919" t="n"/>
      <c r="BG38" s="2555" t="n"/>
      <c r="BH38" s="2551" t="n"/>
      <c r="BI38" s="2923" t="n"/>
      <c r="BJ38" s="2555" t="n"/>
      <c r="BK38" s="2920" t="n"/>
      <c r="BL38" s="2919" t="n"/>
      <c r="BM38" s="2555" t="n"/>
      <c r="BN38" s="2551" t="n"/>
      <c r="BO38" s="2924" t="n"/>
      <c r="BP38" s="2284" t="n"/>
      <c r="BQ38" s="3262" t="n"/>
      <c r="BR38" s="3263" t="n"/>
      <c r="BS38" s="2" t="n"/>
      <c r="BT38" s="2" t="n"/>
      <c r="BU38" s="2" t="n"/>
    </row>
    <row r="39">
      <c r="A39" s="3264" t="inlineStr">
        <is>
          <t>1.1.1</t>
        </is>
      </c>
      <c r="B39" s="2928" t="n"/>
      <c r="C39" s="3265" t="inlineStr">
        <is>
          <t>История белорусской государственности</t>
        </is>
      </c>
      <c r="D39" s="2930" t="n"/>
      <c r="E39" s="2930" t="n"/>
      <c r="F39" s="2930" t="n"/>
      <c r="G39" s="2930" t="n"/>
      <c r="H39" s="2930" t="n"/>
      <c r="I39" s="2930" t="n"/>
      <c r="J39" s="2930" t="n"/>
      <c r="K39" s="2930" t="n"/>
      <c r="L39" s="2930" t="n"/>
      <c r="M39" s="2930" t="n"/>
      <c r="N39" s="2930" t="n"/>
      <c r="O39" s="2930" t="n"/>
      <c r="P39" s="2946" t="n"/>
      <c r="Q39" s="2929" t="n"/>
      <c r="R39" s="2407" t="n"/>
      <c r="S39" s="2405" t="n"/>
      <c r="T39" s="2405" t="n"/>
      <c r="U39" s="2406" t="n"/>
      <c r="V39" s="2407" t="n">
        <v>3</v>
      </c>
      <c r="W39" s="2302" t="n"/>
      <c r="X39" s="2408" t="n"/>
      <c r="Y39" s="2311" t="n"/>
      <c r="Z39" s="2407">
        <f>AQ39+AT39+AW39+AZ39+BC39+BF39+BI39+BL39</f>
        <v/>
      </c>
      <c r="AA39" s="2302" t="n"/>
      <c r="AB39" s="2408" t="n">
        <v>54</v>
      </c>
      <c r="AC39" s="2311" t="n"/>
      <c r="AD39" s="2409">
        <f>Z39-T39</f>
        <v/>
      </c>
      <c r="AE39" s="2311" t="n"/>
      <c r="AF39" s="3266">
        <f>AP39+AR39+AU39+AX39+BA39+BD39+BG39+BJ39+BM39</f>
        <v/>
      </c>
      <c r="AG39" s="3267" t="n"/>
      <c r="AH39" s="2411" t="n">
        <v>8</v>
      </c>
      <c r="AI39" s="2316" t="n"/>
      <c r="AJ39" s="2412" t="n"/>
      <c r="AK39" s="2316" t="n"/>
      <c r="AL39" s="2412" t="n"/>
      <c r="AM39" s="2316" t="n"/>
      <c r="AN39" s="2413" t="n">
        <v>4</v>
      </c>
      <c r="AO39" s="2311" t="n"/>
      <c r="AP39" s="2414" t="n"/>
      <c r="AQ39" s="2415" t="n"/>
      <c r="AR39" s="2416" t="n"/>
      <c r="AS39" s="2417" t="n"/>
      <c r="AT39" s="2415" t="n"/>
      <c r="AU39" s="2416" t="n">
        <v>2</v>
      </c>
      <c r="AV39" s="2418" t="n"/>
      <c r="AW39" s="2419" t="n">
        <v>108</v>
      </c>
      <c r="AX39" s="2416" t="n">
        <v>10</v>
      </c>
      <c r="AY39" s="2417" t="n">
        <v>3</v>
      </c>
      <c r="AZ39" s="2415" t="n"/>
      <c r="BA39" s="2416" t="n"/>
      <c r="BB39" s="2418" t="n"/>
      <c r="BC39" s="2420" t="n"/>
      <c r="BD39" s="2412" t="n"/>
      <c r="BE39" s="2410" t="n"/>
      <c r="BF39" s="2421" t="n"/>
      <c r="BG39" s="2412" t="n"/>
      <c r="BH39" s="2406" t="n"/>
      <c r="BI39" s="2420" t="n"/>
      <c r="BJ39" s="2412" t="n"/>
      <c r="BK39" s="2410" t="n"/>
      <c r="BL39" s="2421" t="n"/>
      <c r="BM39" s="2412" t="n"/>
      <c r="BN39" s="2406" t="n"/>
      <c r="BO39" s="2407">
        <f>AS39+AV39+AY39+BB39+BE39+BH39+BK39+BN39+U39</f>
        <v/>
      </c>
      <c r="BP39" s="2302" t="n"/>
      <c r="BQ39" s="3268" t="inlineStr">
        <is>
          <t>ИБиП</t>
        </is>
      </c>
      <c r="BR39" s="3269" t="n"/>
      <c r="BS39" s="3138" t="n"/>
      <c r="BT39" s="2" t="n"/>
      <c r="BU39" s="3139">
        <f>(AB39-R39)*0.22</f>
        <v/>
      </c>
    </row>
    <row r="40">
      <c r="A40" s="2301" t="inlineStr">
        <is>
          <t>1.1.2</t>
        </is>
      </c>
      <c r="B40" s="2302" t="n"/>
      <c r="C40" s="3265" t="inlineStr">
        <is>
          <t>Современная политэкономия</t>
        </is>
      </c>
      <c r="D40" s="2930" t="n"/>
      <c r="E40" s="2930" t="n"/>
      <c r="F40" s="2930" t="n"/>
      <c r="G40" s="2930" t="n"/>
      <c r="H40" s="2930" t="n"/>
      <c r="I40" s="2930" t="n"/>
      <c r="J40" s="2930" t="n"/>
      <c r="K40" s="2930" t="n"/>
      <c r="L40" s="2930" t="n"/>
      <c r="M40" s="2930" t="n"/>
      <c r="N40" s="2930" t="n"/>
      <c r="O40" s="2930" t="n"/>
      <c r="P40" s="2946" t="n"/>
      <c r="Q40" s="2929" t="n"/>
      <c r="R40" s="2407" t="n"/>
      <c r="S40" s="2405" t="n"/>
      <c r="T40" s="2405" t="n"/>
      <c r="U40" s="2406" t="n"/>
      <c r="V40" s="2407" t="n">
        <v>4</v>
      </c>
      <c r="W40" s="2302" t="n"/>
      <c r="X40" s="2408" t="n"/>
      <c r="Y40" s="2311" t="n"/>
      <c r="Z40" s="2407">
        <f>AQ40+AT40+AW40+AZ40+BC40+BF40+BI40+BL40</f>
        <v/>
      </c>
      <c r="AA40" s="2302" t="n"/>
      <c r="AB40" s="2408" t="n">
        <v>54</v>
      </c>
      <c r="AC40" s="2311" t="n"/>
      <c r="AD40" s="2409">
        <f>Z40-T40</f>
        <v/>
      </c>
      <c r="AE40" s="2311" t="n"/>
      <c r="AF40" s="3266">
        <f>AP40+AR40+AU40+AX40+BA40+BD40+BG40+BJ40+BM40</f>
        <v/>
      </c>
      <c r="AG40" s="3267" t="n"/>
      <c r="AH40" s="2411" t="n">
        <v>8</v>
      </c>
      <c r="AI40" s="2316" t="n"/>
      <c r="AJ40" s="2412" t="n"/>
      <c r="AK40" s="2316" t="n"/>
      <c r="AL40" s="2412" t="n"/>
      <c r="AM40" s="2316" t="n"/>
      <c r="AN40" s="2413" t="n">
        <v>4</v>
      </c>
      <c r="AO40" s="2311" t="n"/>
      <c r="AP40" s="2414" t="n"/>
      <c r="AQ40" s="2415" t="n"/>
      <c r="AR40" s="2416" t="n"/>
      <c r="AS40" s="2417" t="n"/>
      <c r="AT40" s="2415" t="n"/>
      <c r="AU40" s="2416" t="n"/>
      <c r="AV40" s="2418" t="n"/>
      <c r="AW40" s="2419" t="n"/>
      <c r="AX40" s="2416" t="n">
        <v>2</v>
      </c>
      <c r="AY40" s="2417" t="n"/>
      <c r="AZ40" s="2415" t="n">
        <v>108</v>
      </c>
      <c r="BA40" s="2416" t="n">
        <v>10</v>
      </c>
      <c r="BB40" s="2418" t="n">
        <v>3</v>
      </c>
      <c r="BC40" s="2420" t="n"/>
      <c r="BD40" s="2412" t="n"/>
      <c r="BE40" s="2410" t="n"/>
      <c r="BF40" s="2421" t="n"/>
      <c r="BG40" s="2412" t="n"/>
      <c r="BH40" s="2406" t="n"/>
      <c r="BI40" s="2420" t="n"/>
      <c r="BJ40" s="2412" t="n"/>
      <c r="BK40" s="2410" t="n"/>
      <c r="BL40" s="2421" t="n"/>
      <c r="BM40" s="2412" t="n"/>
      <c r="BN40" s="2406" t="n"/>
      <c r="BO40" s="2407">
        <f>AS40+AV40+AY40+BB40+BE40+BH40+BK40+BN40+U40</f>
        <v/>
      </c>
      <c r="BP40" s="2302" t="n"/>
      <c r="BQ40" s="3268" t="inlineStr">
        <is>
          <t>ЭТиМ</t>
        </is>
      </c>
      <c r="BR40" s="3269" t="n"/>
      <c r="BS40" s="3138" t="n"/>
      <c r="BT40" s="2" t="n"/>
      <c r="BU40" s="3139">
        <f>(AB40-R40)*0.22</f>
        <v/>
      </c>
    </row>
    <row r="41">
      <c r="A41" s="3270" t="inlineStr">
        <is>
          <t>1.1.3</t>
        </is>
      </c>
      <c r="B41" s="173" t="n"/>
      <c r="C41" s="2667" t="inlineStr">
        <is>
          <t>Философия</t>
        </is>
      </c>
      <c r="D41" s="2665" t="n"/>
      <c r="E41" s="2665" t="n"/>
      <c r="F41" s="2665" t="n"/>
      <c r="G41" s="2665" t="n"/>
      <c r="H41" s="2665" t="n"/>
      <c r="I41" s="2665" t="n"/>
      <c r="J41" s="2665" t="n"/>
      <c r="K41" s="2665" t="n"/>
      <c r="L41" s="2665" t="n"/>
      <c r="M41" s="2665" t="n"/>
      <c r="N41" s="2665" t="n"/>
      <c r="O41" s="2665" t="n"/>
      <c r="P41" s="2311" t="n"/>
      <c r="Q41" s="2668" t="n"/>
      <c r="R41" s="2407" t="n"/>
      <c r="S41" s="2405" t="n"/>
      <c r="T41" s="2405" t="n"/>
      <c r="U41" s="2406" t="n"/>
      <c r="V41" s="2407" t="n">
        <v>5</v>
      </c>
      <c r="W41" s="2302" t="n"/>
      <c r="X41" s="2408" t="n"/>
      <c r="Y41" s="2311" t="n"/>
      <c r="Z41" s="2407">
        <f>AQ41+AT41+AW41+AZ41+BC41+BF41+BI41+BL41</f>
        <v/>
      </c>
      <c r="AA41" s="2302" t="n"/>
      <c r="AB41" s="2408" t="n">
        <v>54</v>
      </c>
      <c r="AC41" s="2311" t="n"/>
      <c r="AD41" s="2409">
        <f>Z41-T41</f>
        <v/>
      </c>
      <c r="AE41" s="2311" t="n"/>
      <c r="AF41" s="3266">
        <f>AP41+AR41+AU41+AX41+BA41+BD41+BG41+BJ41+BM41</f>
        <v/>
      </c>
      <c r="AG41" s="3267" t="n"/>
      <c r="AH41" s="2411" t="n">
        <v>8</v>
      </c>
      <c r="AI41" s="2316" t="n"/>
      <c r="AJ41" s="2412" t="n"/>
      <c r="AK41" s="2316" t="n"/>
      <c r="AL41" s="2412" t="n"/>
      <c r="AM41" s="2316" t="n"/>
      <c r="AN41" s="2413" t="n">
        <v>4</v>
      </c>
      <c r="AO41" s="2311" t="n"/>
      <c r="AP41" s="2414" t="n"/>
      <c r="AQ41" s="2415" t="n"/>
      <c r="AR41" s="2416" t="n"/>
      <c r="AS41" s="2417" t="n"/>
      <c r="AT41" s="2415" t="n"/>
      <c r="AU41" s="2416" t="n"/>
      <c r="AV41" s="2418" t="n"/>
      <c r="AW41" s="2419" t="n"/>
      <c r="AX41" s="2416" t="n"/>
      <c r="AY41" s="2417" t="n"/>
      <c r="AZ41" s="2415" t="n"/>
      <c r="BA41" s="2416" t="n">
        <v>4</v>
      </c>
      <c r="BB41" s="2418" t="n"/>
      <c r="BC41" s="2420" t="n">
        <v>108</v>
      </c>
      <c r="BD41" s="2412" t="n">
        <v>8</v>
      </c>
      <c r="BE41" s="2410" t="n">
        <v>3</v>
      </c>
      <c r="BF41" s="2421" t="n"/>
      <c r="BG41" s="2412" t="n"/>
      <c r="BH41" s="2406" t="n"/>
      <c r="BI41" s="2420" t="n"/>
      <c r="BJ41" s="2412" t="n"/>
      <c r="BK41" s="2410" t="n"/>
      <c r="BL41" s="2421" t="n"/>
      <c r="BM41" s="2412" t="n"/>
      <c r="BN41" s="2406" t="n"/>
      <c r="BO41" s="2407">
        <f>AS41+AV41+AY41+BB41+BE41+BH41+BK41+BN41+U41</f>
        <v/>
      </c>
      <c r="BP41" s="2302" t="n"/>
      <c r="BQ41" s="3268" t="inlineStr">
        <is>
          <t>ФиП</t>
        </is>
      </c>
      <c r="BR41" s="3269" t="n"/>
      <c r="BS41" s="3138" t="n"/>
      <c r="BT41" s="2" t="n"/>
      <c r="BU41" s="3139">
        <f>(AB41-R41)*0.22</f>
        <v/>
      </c>
    </row>
    <row r="42">
      <c r="A42" s="3271" t="inlineStr">
        <is>
          <t>1.2</t>
        </is>
      </c>
      <c r="B42" s="2928" t="n"/>
      <c r="C42" s="3272" t="inlineStr">
        <is>
          <t>Иностранный язык / Иностранный язык (профессиональная лексика)</t>
        </is>
      </c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72" t="n"/>
      <c r="Q42" s="438" t="inlineStr">
        <is>
          <t>2085/2024</t>
        </is>
      </c>
      <c r="R42" s="2963" t="n">
        <v>32</v>
      </c>
      <c r="S42" s="2961" t="n"/>
      <c r="T42" s="2585">
        <f>R42*Z42/AB42</f>
        <v/>
      </c>
      <c r="U42" s="2966" t="n">
        <v>2</v>
      </c>
      <c r="V42" s="2584" t="n">
        <v>2</v>
      </c>
      <c r="W42" s="3273" t="n">
        <v>4</v>
      </c>
      <c r="X42" s="3274" t="n">
        <v>1</v>
      </c>
      <c r="Y42" s="2597" t="n">
        <v>3</v>
      </c>
      <c r="Z42" s="2589" t="n">
        <v>432</v>
      </c>
      <c r="AA42" s="2302" t="n"/>
      <c r="AB42" s="2590" t="n">
        <v>144</v>
      </c>
      <c r="AC42" s="2311" t="n"/>
      <c r="AD42" s="2591">
        <f>Z42-T42</f>
        <v/>
      </c>
      <c r="AE42" s="2311" t="n"/>
      <c r="AF42" s="2979">
        <f>AP42+AR42+AU42+AX42+BA42+BD42+BG42+BJ42+BM42</f>
        <v/>
      </c>
      <c r="AG42" s="3267" t="n"/>
      <c r="AH42" s="2982" t="n"/>
      <c r="AI42" s="2316" t="n"/>
      <c r="AJ42" s="2596" t="n"/>
      <c r="AK42" s="2316" t="n"/>
      <c r="AL42" s="2596" t="n">
        <v>24</v>
      </c>
      <c r="AM42" s="2316" t="n"/>
      <c r="AN42" s="2983" t="n"/>
      <c r="AO42" s="2311" t="n"/>
      <c r="AP42" s="2589" t="n">
        <v>6</v>
      </c>
      <c r="AQ42" s="2595" t="n">
        <v>98</v>
      </c>
      <c r="AR42" s="2596" t="n">
        <v>4</v>
      </c>
      <c r="AS42" s="2355" t="n">
        <v>3</v>
      </c>
      <c r="AT42" s="2595" t="n">
        <v>84</v>
      </c>
      <c r="AU42" s="2596" t="n">
        <v>6</v>
      </c>
      <c r="AV42" s="2597" t="n">
        <v>2</v>
      </c>
      <c r="AW42" s="2598" t="n">
        <v>64</v>
      </c>
      <c r="AX42" s="2596" t="n">
        <v>4</v>
      </c>
      <c r="AY42" s="2355" t="n">
        <v>2</v>
      </c>
      <c r="AZ42" s="2595" t="n">
        <v>90</v>
      </c>
      <c r="BA42" s="2596" t="n">
        <v>4</v>
      </c>
      <c r="BB42" s="2597" t="n">
        <v>3</v>
      </c>
      <c r="BC42" s="2598" t="n"/>
      <c r="BD42" s="2596" t="n"/>
      <c r="BE42" s="2355" t="n"/>
      <c r="BF42" s="2595" t="n"/>
      <c r="BG42" s="2596" t="n"/>
      <c r="BH42" s="2597" t="n"/>
      <c r="BI42" s="2598" t="n"/>
      <c r="BJ42" s="2596" t="n"/>
      <c r="BK42" s="2355" t="n"/>
      <c r="BL42" s="2595" t="n"/>
      <c r="BM42" s="2596" t="n"/>
      <c r="BN42" s="2597" t="n"/>
      <c r="BO42" s="2589">
        <f>AS42+AV42+AY42+BB42+BE42+BH42+BK42+BN42+U42</f>
        <v/>
      </c>
      <c r="BP42" s="2302" t="n"/>
      <c r="BQ42" s="2985" t="inlineStr">
        <is>
          <t>МКиТП</t>
        </is>
      </c>
      <c r="BR42" s="3269" t="n"/>
      <c r="BS42" s="3138" t="n"/>
      <c r="BT42" s="2" t="n"/>
      <c r="BU42" s="3139">
        <f>(AB42-R42)*0.22</f>
        <v/>
      </c>
    </row>
    <row r="43">
      <c r="A43" s="2368" t="inlineStr">
        <is>
          <t>1.3</t>
        </is>
      </c>
      <c r="B43" s="2302" t="n"/>
      <c r="C43" s="2670" t="inlineStr">
        <is>
          <t>Физико-математический модуль</t>
        </is>
      </c>
      <c r="D43" s="2665" t="n"/>
      <c r="E43" s="2665" t="n"/>
      <c r="F43" s="2665" t="n"/>
      <c r="G43" s="2665" t="n"/>
      <c r="H43" s="2665" t="n"/>
      <c r="I43" s="2665" t="n"/>
      <c r="J43" s="2665" t="n"/>
      <c r="K43" s="2665" t="n"/>
      <c r="L43" s="2665" t="n"/>
      <c r="M43" s="2665" t="n"/>
      <c r="N43" s="2665" t="n"/>
      <c r="O43" s="2665" t="n"/>
      <c r="P43" s="2311" t="n"/>
      <c r="Q43" s="3002" t="n"/>
      <c r="R43" s="2577" t="n"/>
      <c r="S43" s="2469" t="n"/>
      <c r="T43" s="2462" t="n"/>
      <c r="U43" s="2560" t="n"/>
      <c r="V43" s="2577" t="n"/>
      <c r="W43" s="2302" t="n"/>
      <c r="X43" s="2578" t="n"/>
      <c r="Y43" s="2311" t="n"/>
      <c r="Z43" s="2436" t="n"/>
      <c r="AA43" s="2302" t="n"/>
      <c r="AB43" s="2578" t="n"/>
      <c r="AC43" s="2311" t="n"/>
      <c r="AD43" s="2438" t="n"/>
      <c r="AE43" s="2311" t="n"/>
      <c r="AF43" s="3275" t="n"/>
      <c r="AG43" s="3267" t="n"/>
      <c r="AH43" s="2579" t="n"/>
      <c r="AI43" s="2316" t="n"/>
      <c r="AJ43" s="2558" t="n"/>
      <c r="AK43" s="2316" t="n"/>
      <c r="AL43" s="2558" t="n"/>
      <c r="AM43" s="2316" t="n"/>
      <c r="AN43" s="2580" t="n"/>
      <c r="AO43" s="2311" t="n"/>
      <c r="AP43" s="2577" t="n"/>
      <c r="AQ43" s="2557" t="n"/>
      <c r="AR43" s="2558" t="n"/>
      <c r="AS43" s="2559" t="n"/>
      <c r="AT43" s="2557" t="n"/>
      <c r="AU43" s="2558" t="n"/>
      <c r="AV43" s="2560" t="n"/>
      <c r="AW43" s="2561" t="n"/>
      <c r="AX43" s="2558" t="n"/>
      <c r="AY43" s="2559" t="n"/>
      <c r="AZ43" s="2557" t="n"/>
      <c r="BA43" s="2558" t="n"/>
      <c r="BB43" s="2560" t="n"/>
      <c r="BC43" s="2561" t="n"/>
      <c r="BD43" s="2558" t="n"/>
      <c r="BE43" s="2559" t="n"/>
      <c r="BF43" s="2557" t="n"/>
      <c r="BG43" s="2558" t="n"/>
      <c r="BH43" s="2560" t="n"/>
      <c r="BI43" s="2561" t="n"/>
      <c r="BJ43" s="2558" t="n"/>
      <c r="BK43" s="2559" t="n"/>
      <c r="BL43" s="2557" t="n"/>
      <c r="BM43" s="2558" t="n"/>
      <c r="BN43" s="2560" t="n"/>
      <c r="BO43" s="2518" t="n"/>
      <c r="BP43" s="2665" t="n"/>
      <c r="BQ43" s="3276" t="n"/>
      <c r="BR43" s="3269" t="n"/>
      <c r="BS43" s="2" t="n"/>
      <c r="BT43" s="2" t="n"/>
      <c r="BU43" s="2386">
        <f>(AB43-R43)*0.22</f>
        <v/>
      </c>
    </row>
    <row r="44">
      <c r="A44" s="2387" t="inlineStr">
        <is>
          <t>1.3.1</t>
        </is>
      </c>
      <c r="B44" s="2329" t="n"/>
      <c r="C44" s="3277" t="inlineStr">
        <is>
          <t>Информатика / Информационные технологии</t>
        </is>
      </c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72" t="n"/>
      <c r="Q44" s="438" t="inlineStr">
        <is>
          <t>2083/2024</t>
        </is>
      </c>
      <c r="R44" s="3273" t="n">
        <v>28</v>
      </c>
      <c r="S44" s="2585" t="n"/>
      <c r="T44" s="2585" t="n">
        <v>40</v>
      </c>
      <c r="U44" s="2590" t="n">
        <v>1</v>
      </c>
      <c r="V44" s="2589" t="n">
        <v>1</v>
      </c>
      <c r="W44" s="2302" t="n"/>
      <c r="X44" s="2590" t="n"/>
      <c r="Y44" s="2311" t="n"/>
      <c r="Z44" s="2589" t="n">
        <v>108</v>
      </c>
      <c r="AA44" s="2302" t="n"/>
      <c r="AB44" s="2590" t="n">
        <v>72</v>
      </c>
      <c r="AC44" s="2311" t="n"/>
      <c r="AD44" s="2591">
        <f>Z44-T44</f>
        <v/>
      </c>
      <c r="AE44" s="2311" t="n"/>
      <c r="AF44" s="2979">
        <f>AP44+AR44+AU44+AX44+BA44+BD44+BG44+BJ44+BM44</f>
        <v/>
      </c>
      <c r="AG44" s="3267" t="n"/>
      <c r="AH44" s="2982" t="n">
        <v>6</v>
      </c>
      <c r="AI44" s="2316" t="n"/>
      <c r="AJ44" s="2596" t="n">
        <v>6</v>
      </c>
      <c r="AK44" s="2316" t="n"/>
      <c r="AL44" s="2596" t="n"/>
      <c r="AM44" s="2316" t="n"/>
      <c r="AN44" s="2983" t="n"/>
      <c r="AO44" s="2311" t="n"/>
      <c r="AP44" s="2589" t="n">
        <v>2</v>
      </c>
      <c r="AQ44" s="2595" t="n">
        <v>68</v>
      </c>
      <c r="AR44" s="2596" t="n">
        <v>10</v>
      </c>
      <c r="AS44" s="2355" t="n">
        <v>2</v>
      </c>
      <c r="AT44" s="2595" t="n"/>
      <c r="AU44" s="2596" t="n"/>
      <c r="AV44" s="2597" t="n"/>
      <c r="AW44" s="2598" t="n"/>
      <c r="AX44" s="2596" t="n"/>
      <c r="AY44" s="2355" t="n"/>
      <c r="AZ44" s="2595" t="n"/>
      <c r="BA44" s="2596" t="n"/>
      <c r="BB44" s="2597" t="n"/>
      <c r="BC44" s="2598" t="n"/>
      <c r="BD44" s="2596" t="n"/>
      <c r="BE44" s="2355" t="n"/>
      <c r="BF44" s="2595" t="n"/>
      <c r="BG44" s="2596" t="n"/>
      <c r="BH44" s="2597" t="n"/>
      <c r="BI44" s="2598" t="n"/>
      <c r="BJ44" s="2596" t="n"/>
      <c r="BK44" s="2355" t="n"/>
      <c r="BL44" s="2595" t="n"/>
      <c r="BM44" s="2596" t="n"/>
      <c r="BN44" s="2597" t="n"/>
      <c r="BO44" s="2589">
        <f>AS44+AV44+AY44+BB44+BE44+BH44+BK44+BN44+U44</f>
        <v/>
      </c>
      <c r="BP44" s="2302" t="n"/>
      <c r="BQ44" s="2985" t="inlineStr">
        <is>
          <t>ИиВД</t>
        </is>
      </c>
      <c r="BR44" s="3269" t="n"/>
      <c r="BS44" s="3138" t="n"/>
      <c r="BT44" s="2" t="n"/>
      <c r="BU44" s="3139">
        <f>(AB44-R44)*0.22</f>
        <v/>
      </c>
    </row>
    <row r="45">
      <c r="A45" s="3278" t="inlineStr">
        <is>
          <t>1.3.2</t>
        </is>
      </c>
      <c r="B45" s="2928" t="n"/>
      <c r="C45" s="3279" t="inlineStr">
        <is>
          <t>Высшая математика</t>
        </is>
      </c>
      <c r="D45" s="2665" t="n"/>
      <c r="E45" s="2665" t="n"/>
      <c r="F45" s="2665" t="n"/>
      <c r="G45" s="2665" t="n"/>
      <c r="H45" s="2665" t="n"/>
      <c r="I45" s="2665" t="n"/>
      <c r="J45" s="2665" t="n"/>
      <c r="K45" s="2665" t="n"/>
      <c r="L45" s="2665" t="n"/>
      <c r="M45" s="2665" t="n"/>
      <c r="N45" s="2665" t="n"/>
      <c r="O45" s="2665" t="n"/>
      <c r="P45" s="2311" t="n"/>
      <c r="Q45" s="438" t="inlineStr">
        <is>
          <t>2110.1/2024</t>
        </is>
      </c>
      <c r="R45" s="2589" t="n"/>
      <c r="S45" s="2586" t="n"/>
      <c r="T45" s="2586" t="n"/>
      <c r="U45" s="2597" t="n"/>
      <c r="V45" s="3280" t="n">
        <v>1</v>
      </c>
      <c r="W45" s="2355" t="n">
        <v>2</v>
      </c>
      <c r="X45" s="2590" t="n"/>
      <c r="Y45" s="2311" t="n"/>
      <c r="Z45" s="2589">
        <f>AQ45+AT45+AW45+AZ45+BC45+BF45+BI45+BL45</f>
        <v/>
      </c>
      <c r="AA45" s="2302" t="n"/>
      <c r="AB45" s="2590" t="n">
        <v>288</v>
      </c>
      <c r="AC45" s="2311" t="n"/>
      <c r="AD45" s="2591">
        <f>Z45-T45</f>
        <v/>
      </c>
      <c r="AE45" s="2311" t="n"/>
      <c r="AF45" s="2979">
        <f>AP45+AR45+AU45+AX45+BA45+BD45+BG45+BJ45+BM45</f>
        <v/>
      </c>
      <c r="AG45" s="3267" t="n"/>
      <c r="AH45" s="2982" t="n">
        <v>32</v>
      </c>
      <c r="AI45" s="2316" t="n"/>
      <c r="AJ45" s="2596" t="n"/>
      <c r="AK45" s="2316" t="n"/>
      <c r="AL45" s="2596" t="n">
        <v>32</v>
      </c>
      <c r="AM45" s="2316" t="n"/>
      <c r="AN45" s="2983" t="n"/>
      <c r="AO45" s="2311" t="n"/>
      <c r="AP45" s="2589" t="n">
        <v>10</v>
      </c>
      <c r="AQ45" s="2595" t="n">
        <v>216</v>
      </c>
      <c r="AR45" s="2596" t="n">
        <v>22</v>
      </c>
      <c r="AS45" s="2355" t="n">
        <v>6</v>
      </c>
      <c r="AT45" s="2595" t="n">
        <v>216</v>
      </c>
      <c r="AU45" s="2596" t="n">
        <v>32</v>
      </c>
      <c r="AV45" s="2597" t="n">
        <v>6</v>
      </c>
      <c r="AW45" s="2598" t="n"/>
      <c r="AX45" s="2596" t="n"/>
      <c r="AY45" s="2355" t="n"/>
      <c r="AZ45" s="2595" t="n"/>
      <c r="BA45" s="2596" t="n"/>
      <c r="BB45" s="2597" t="n"/>
      <c r="BC45" s="2598" t="n"/>
      <c r="BD45" s="2596" t="n"/>
      <c r="BE45" s="2355" t="n"/>
      <c r="BF45" s="2595" t="n"/>
      <c r="BG45" s="2596" t="n"/>
      <c r="BH45" s="2597" t="n"/>
      <c r="BI45" s="2598" t="n"/>
      <c r="BJ45" s="2596" t="n"/>
      <c r="BK45" s="2355" t="n"/>
      <c r="BL45" s="2595" t="n"/>
      <c r="BM45" s="2596" t="n"/>
      <c r="BN45" s="2597" t="n"/>
      <c r="BO45" s="2589">
        <f>AS45+AV45+AY45+BB45+BE45+BH45+BK45+BN45+U45</f>
        <v/>
      </c>
      <c r="BP45" s="2302" t="n"/>
      <c r="BQ45" s="2985" t="inlineStr">
        <is>
          <t>ВМ</t>
        </is>
      </c>
      <c r="BR45" s="3269" t="n"/>
      <c r="BS45" s="3281" t="n"/>
      <c r="BT45" s="2" t="n"/>
      <c r="BU45" s="3282">
        <f>(AB45-R45)*0.22</f>
        <v/>
      </c>
    </row>
    <row r="46">
      <c r="A46" s="3264" t="inlineStr">
        <is>
          <t>1.3.3</t>
        </is>
      </c>
      <c r="B46" s="2928" t="n"/>
      <c r="C46" s="3283" t="inlineStr">
        <is>
          <t>Физика</t>
        </is>
      </c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72" t="n"/>
      <c r="Q46" s="10" t="n"/>
      <c r="R46" s="2407" t="n"/>
      <c r="S46" s="2405" t="n"/>
      <c r="T46" s="2405" t="n"/>
      <c r="U46" s="2406" t="n"/>
      <c r="V46" s="2407" t="n">
        <v>3</v>
      </c>
      <c r="W46" s="2302" t="n"/>
      <c r="X46" s="2448" t="n">
        <v>2</v>
      </c>
      <c r="Y46" s="2449" t="inlineStr">
        <is>
          <t>д</t>
        </is>
      </c>
      <c r="Z46" s="2407" t="n">
        <v>432</v>
      </c>
      <c r="AA46" s="2302" t="n"/>
      <c r="AB46" s="2408" t="n">
        <v>216</v>
      </c>
      <c r="AC46" s="2311" t="n"/>
      <c r="AD46" s="2409">
        <f>Z46-T46</f>
        <v/>
      </c>
      <c r="AE46" s="2311" t="n"/>
      <c r="AF46" s="3266">
        <f>AP46+AR46+AU46+AX46+BA46+BD46+BG46+BJ46+BM46</f>
        <v/>
      </c>
      <c r="AG46" s="3267" t="n"/>
      <c r="AH46" s="2411" t="n">
        <v>16</v>
      </c>
      <c r="AI46" s="2316" t="n"/>
      <c r="AJ46" s="2412" t="n">
        <v>16</v>
      </c>
      <c r="AK46" s="2316" t="n"/>
      <c r="AL46" s="2412" t="n">
        <v>16</v>
      </c>
      <c r="AM46" s="2316" t="n"/>
      <c r="AN46" s="2413" t="n"/>
      <c r="AO46" s="2311" t="n"/>
      <c r="AP46" s="2414" t="n"/>
      <c r="AQ46" s="2415" t="n"/>
      <c r="AR46" s="2416" t="n">
        <v>6</v>
      </c>
      <c r="AS46" s="2417" t="n"/>
      <c r="AT46" s="2415" t="n">
        <v>216</v>
      </c>
      <c r="AU46" s="2416" t="n">
        <v>26</v>
      </c>
      <c r="AV46" s="2418" t="n">
        <v>6</v>
      </c>
      <c r="AW46" s="2419" t="n">
        <v>216</v>
      </c>
      <c r="AX46" s="2416" t="n">
        <v>16</v>
      </c>
      <c r="AY46" s="2417" t="n">
        <v>6</v>
      </c>
      <c r="AZ46" s="2415" t="n"/>
      <c r="BA46" s="2416" t="n"/>
      <c r="BB46" s="2418" t="n"/>
      <c r="BC46" s="2420" t="n"/>
      <c r="BD46" s="2412" t="n"/>
      <c r="BE46" s="2410" t="n"/>
      <c r="BF46" s="2421" t="n"/>
      <c r="BG46" s="2412" t="n"/>
      <c r="BH46" s="2406" t="n"/>
      <c r="BI46" s="2420" t="n"/>
      <c r="BJ46" s="2412" t="n"/>
      <c r="BK46" s="2410" t="n"/>
      <c r="BL46" s="2421" t="n"/>
      <c r="BM46" s="2412" t="n"/>
      <c r="BN46" s="2406" t="n"/>
      <c r="BO46" s="2407">
        <f>AS46+AV46+AY46+BB46+BE46+BH46+BK46+BN46+U46</f>
        <v/>
      </c>
      <c r="BP46" s="2302" t="n"/>
      <c r="BQ46" s="3268" t="inlineStr">
        <is>
          <t>физики</t>
        </is>
      </c>
      <c r="BR46" s="3269" t="n"/>
      <c r="BS46" s="3138" t="n"/>
      <c r="BT46" s="2" t="n"/>
      <c r="BU46" s="3139">
        <f>(AB46-R46)*0.22</f>
        <v/>
      </c>
    </row>
    <row r="47">
      <c r="A47" s="2301" t="inlineStr">
        <is>
          <t>1.3.4</t>
        </is>
      </c>
      <c r="B47" s="2302" t="n"/>
      <c r="C47" s="2667" t="inlineStr">
        <is>
          <t>Прикладная механика / Основы технической механики</t>
        </is>
      </c>
      <c r="D47" s="2665" t="n"/>
      <c r="E47" s="2665" t="n"/>
      <c r="F47" s="2665" t="n"/>
      <c r="G47" s="2665" t="n"/>
      <c r="H47" s="2665" t="n"/>
      <c r="I47" s="2665" t="n"/>
      <c r="J47" s="2665" t="n"/>
      <c r="K47" s="2665" t="n"/>
      <c r="L47" s="2665" t="n"/>
      <c r="M47" s="2665" t="n"/>
      <c r="N47" s="2665" t="n"/>
      <c r="O47" s="2665" t="n"/>
      <c r="P47" s="2311" t="n"/>
      <c r="Q47" s="10" t="n"/>
      <c r="R47" s="350" t="n">
        <v>48</v>
      </c>
      <c r="S47" s="3052" t="n"/>
      <c r="T47" s="2405">
        <f>R47*Z47/AB47</f>
        <v/>
      </c>
      <c r="U47" s="3015" t="n">
        <v>2</v>
      </c>
      <c r="V47" s="2407" t="n">
        <v>4</v>
      </c>
      <c r="W47" s="2302" t="n"/>
      <c r="X47" s="2408" t="n">
        <v>3</v>
      </c>
      <c r="Y47" s="2311" t="n"/>
      <c r="Z47" s="2407" t="n">
        <v>216</v>
      </c>
      <c r="AA47" s="2302" t="n"/>
      <c r="AB47" s="2408" t="n">
        <v>144</v>
      </c>
      <c r="AC47" s="2311" t="n"/>
      <c r="AD47" s="2409">
        <f>Z47-T47</f>
        <v/>
      </c>
      <c r="AE47" s="2311" t="n"/>
      <c r="AF47" s="3266">
        <f>AP47+AR47+AU47+AX47+BA47+BD47+BG47+BJ47+BM47</f>
        <v/>
      </c>
      <c r="AG47" s="3267" t="n"/>
      <c r="AH47" s="2411" t="n">
        <v>12</v>
      </c>
      <c r="AI47" s="2316" t="n"/>
      <c r="AJ47" s="2412" t="n">
        <v>4</v>
      </c>
      <c r="AK47" s="2316" t="n"/>
      <c r="AL47" s="2412" t="n">
        <v>8</v>
      </c>
      <c r="AM47" s="2316" t="n"/>
      <c r="AN47" s="2413" t="n"/>
      <c r="AO47" s="2311" t="n"/>
      <c r="AP47" s="2414" t="n"/>
      <c r="AQ47" s="2415" t="n"/>
      <c r="AR47" s="2416" t="n"/>
      <c r="AS47" s="2417" t="n"/>
      <c r="AT47" s="2415" t="n"/>
      <c r="AU47" s="2416" t="n">
        <v>4</v>
      </c>
      <c r="AV47" s="2418" t="n"/>
      <c r="AW47" s="2419" t="n">
        <v>72</v>
      </c>
      <c r="AX47" s="2416" t="n">
        <v>8</v>
      </c>
      <c r="AY47" s="2417" t="n">
        <v>2</v>
      </c>
      <c r="AZ47" s="2415" t="n">
        <v>72</v>
      </c>
      <c r="BA47" s="2416" t="n">
        <v>12</v>
      </c>
      <c r="BB47" s="2418" t="n">
        <v>2</v>
      </c>
      <c r="BC47" s="2420" t="n"/>
      <c r="BD47" s="2412" t="n"/>
      <c r="BE47" s="2410" t="n"/>
      <c r="BF47" s="2421" t="n"/>
      <c r="BG47" s="2412" t="n"/>
      <c r="BH47" s="2406" t="n"/>
      <c r="BI47" s="2420" t="n"/>
      <c r="BJ47" s="2412" t="n"/>
      <c r="BK47" s="2410" t="n"/>
      <c r="BL47" s="2421" t="n"/>
      <c r="BM47" s="2412" t="n"/>
      <c r="BN47" s="2406" t="n"/>
      <c r="BO47" s="2407">
        <f>AS47+AV47+AY47+BB47+BE47+BH47+BK47+BN47+U47</f>
        <v/>
      </c>
      <c r="BP47" s="2302" t="n"/>
      <c r="BQ47" s="3268" t="inlineStr">
        <is>
          <t>МиК, МиПТС</t>
        </is>
      </c>
      <c r="BR47" s="3269" t="n"/>
      <c r="BS47" s="3138" t="n"/>
      <c r="BT47" s="2" t="n"/>
      <c r="BU47" s="3139">
        <f>(AB47-R47)*0.22</f>
        <v/>
      </c>
    </row>
    <row r="48">
      <c r="A48" s="3118" t="inlineStr">
        <is>
          <t>1.3.5</t>
        </is>
      </c>
      <c r="B48" s="173" t="n"/>
      <c r="C48" s="2664" t="inlineStr">
        <is>
          <t>Курсовой проект по учебной дисциплине "Прикладная механика"</t>
        </is>
      </c>
      <c r="D48" s="2665" t="n"/>
      <c r="E48" s="2665" t="n"/>
      <c r="F48" s="2665" t="n"/>
      <c r="G48" s="2665" t="n"/>
      <c r="H48" s="2665" t="n"/>
      <c r="I48" s="2665" t="n"/>
      <c r="J48" s="2665" t="n"/>
      <c r="K48" s="2665" t="n"/>
      <c r="L48" s="2665" t="n"/>
      <c r="M48" s="2665" t="n"/>
      <c r="N48" s="2665" t="n"/>
      <c r="O48" s="2665" t="n"/>
      <c r="P48" s="2311" t="n"/>
      <c r="Q48" s="2669" t="n"/>
      <c r="R48" s="2436" t="n"/>
      <c r="S48" s="2462" t="n"/>
      <c r="T48" s="2462" t="n"/>
      <c r="U48" s="2446" t="n"/>
      <c r="V48" s="2436" t="n"/>
      <c r="W48" s="2302" t="n"/>
      <c r="X48" s="2437" t="n"/>
      <c r="Y48" s="2311" t="n"/>
      <c r="Z48" s="2436" t="n">
        <v>40</v>
      </c>
      <c r="AA48" s="2302" t="n"/>
      <c r="AB48" s="2437" t="n"/>
      <c r="AC48" s="2311" t="n"/>
      <c r="AD48" s="2438">
        <f>Z48-T48</f>
        <v/>
      </c>
      <c r="AE48" s="2311" t="n"/>
      <c r="AF48" s="3275" t="n"/>
      <c r="AG48" s="3267" t="n"/>
      <c r="AH48" s="2521" t="n"/>
      <c r="AI48" s="2316" t="n"/>
      <c r="AJ48" s="2445" t="n"/>
      <c r="AK48" s="2316" t="n"/>
      <c r="AL48" s="2445" t="n"/>
      <c r="AM48" s="2316" t="n"/>
      <c r="AN48" s="2522" t="n"/>
      <c r="AO48" s="2311" t="n"/>
      <c r="AP48" s="2436" t="n"/>
      <c r="AQ48" s="2444" t="n"/>
      <c r="AR48" s="2445" t="n"/>
      <c r="AS48" s="2439" t="n"/>
      <c r="AT48" s="2444" t="n"/>
      <c r="AU48" s="2445" t="n"/>
      <c r="AV48" s="2446" t="n"/>
      <c r="AW48" s="2447" t="n"/>
      <c r="AX48" s="2445" t="n"/>
      <c r="AY48" s="2439" t="n"/>
      <c r="AZ48" s="2444" t="n">
        <v>40</v>
      </c>
      <c r="BA48" s="2445" t="n"/>
      <c r="BB48" s="2446" t="n">
        <v>1</v>
      </c>
      <c r="BC48" s="2447" t="n"/>
      <c r="BD48" s="2445" t="n"/>
      <c r="BE48" s="2439" t="n"/>
      <c r="BF48" s="2444" t="n"/>
      <c r="BG48" s="2445" t="n"/>
      <c r="BH48" s="2446" t="n"/>
      <c r="BI48" s="2447" t="n"/>
      <c r="BJ48" s="2445" t="n"/>
      <c r="BK48" s="2439" t="n"/>
      <c r="BL48" s="2444" t="n"/>
      <c r="BM48" s="2445" t="n"/>
      <c r="BN48" s="2446" t="n"/>
      <c r="BO48" s="2436">
        <f>AS48+AV48+AY48+BB48+BE48+BH48+BK48+BN48+U48</f>
        <v/>
      </c>
      <c r="BP48" s="2302" t="n"/>
      <c r="BQ48" s="3276" t="n"/>
      <c r="BR48" s="3269" t="n"/>
      <c r="BS48" s="3284" t="n"/>
      <c r="BT48" s="2" t="n"/>
      <c r="BU48" s="2386">
        <f>(AB48-R48)*0.22</f>
        <v/>
      </c>
    </row>
    <row r="49">
      <c r="A49" s="2368" t="inlineStr">
        <is>
          <t>1.4</t>
        </is>
      </c>
      <c r="B49" s="2302" t="n"/>
      <c r="C49" s="3260" t="inlineStr">
        <is>
          <t>Модуль "Химия-1"</t>
        </is>
      </c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72" t="n"/>
      <c r="Q49" s="1725" t="n"/>
      <c r="R49" s="2577" t="n"/>
      <c r="S49" s="2469" t="n"/>
      <c r="T49" s="2462" t="n"/>
      <c r="U49" s="2560" t="n"/>
      <c r="V49" s="2577" t="n"/>
      <c r="W49" s="2302" t="n"/>
      <c r="X49" s="2578" t="n"/>
      <c r="Y49" s="2311" t="n"/>
      <c r="Z49" s="2436" t="n"/>
      <c r="AA49" s="2302" t="n"/>
      <c r="AB49" s="2578" t="n"/>
      <c r="AC49" s="2311" t="n"/>
      <c r="AD49" s="2438" t="n"/>
      <c r="AE49" s="2311" t="n"/>
      <c r="AF49" s="3275" t="n"/>
      <c r="AG49" s="3267" t="n"/>
      <c r="AH49" s="2579" t="n"/>
      <c r="AI49" s="2316" t="n"/>
      <c r="AJ49" s="2558" t="n"/>
      <c r="AK49" s="2316" t="n"/>
      <c r="AL49" s="2558" t="n"/>
      <c r="AM49" s="2316" t="n"/>
      <c r="AN49" s="2580" t="n"/>
      <c r="AO49" s="2311" t="n"/>
      <c r="AP49" s="2577" t="n"/>
      <c r="AQ49" s="2557" t="n"/>
      <c r="AR49" s="2558" t="n"/>
      <c r="AS49" s="2559" t="n"/>
      <c r="AT49" s="2557" t="n"/>
      <c r="AU49" s="2558" t="n"/>
      <c r="AV49" s="2560" t="n"/>
      <c r="AW49" s="2561" t="n"/>
      <c r="AX49" s="2558" t="n"/>
      <c r="AY49" s="2559" t="n"/>
      <c r="AZ49" s="2557" t="n"/>
      <c r="BA49" s="2558" t="n"/>
      <c r="BB49" s="2560" t="n"/>
      <c r="BC49" s="2561" t="n"/>
      <c r="BD49" s="2558" t="n"/>
      <c r="BE49" s="2559" t="n"/>
      <c r="BF49" s="2557" t="n"/>
      <c r="BG49" s="2558" t="n"/>
      <c r="BH49" s="2560" t="n"/>
      <c r="BI49" s="2561" t="n"/>
      <c r="BJ49" s="2558" t="n"/>
      <c r="BK49" s="2559" t="n"/>
      <c r="BL49" s="2557" t="n"/>
      <c r="BM49" s="2558" t="n"/>
      <c r="BN49" s="2560" t="n"/>
      <c r="BO49" s="2518" t="n"/>
      <c r="BP49" s="2665" t="n"/>
      <c r="BQ49" s="3276" t="n"/>
      <c r="BR49" s="3269" t="n"/>
      <c r="BS49" s="2" t="n"/>
      <c r="BT49" s="2" t="n"/>
      <c r="BU49" s="2386">
        <f>(AB49-R49)*0.22</f>
        <v/>
      </c>
    </row>
    <row r="50">
      <c r="A50" s="3270" t="inlineStr">
        <is>
          <t>1.4.1</t>
        </is>
      </c>
      <c r="B50" s="173" t="n"/>
      <c r="C50" s="2667" t="inlineStr">
        <is>
          <t>Теоретические основы химии / Неорганическая химия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311" t="n"/>
      <c r="Q50" s="10" t="n"/>
      <c r="R50" s="350" t="n">
        <v>24</v>
      </c>
      <c r="S50" s="3052" t="n">
        <v>1</v>
      </c>
      <c r="T50" s="2405" t="n">
        <v>44</v>
      </c>
      <c r="U50" s="3015" t="n">
        <v>1</v>
      </c>
      <c r="V50" s="2407" t="n">
        <v>1</v>
      </c>
      <c r="W50" s="2302" t="n"/>
      <c r="X50" s="2408" t="n"/>
      <c r="Y50" s="2311" t="n"/>
      <c r="Z50" s="2407" t="n">
        <v>288</v>
      </c>
      <c r="AA50" s="2302" t="n"/>
      <c r="AB50" s="2408" t="n">
        <v>162</v>
      </c>
      <c r="AC50" s="2311" t="n"/>
      <c r="AD50" s="2409">
        <f>Z50-T50</f>
        <v/>
      </c>
      <c r="AE50" s="2311" t="n"/>
      <c r="AF50" s="3266">
        <f>AP50+AR50+AU50+AX50+BA50+BD50+BG50+BJ50+BM50</f>
        <v/>
      </c>
      <c r="AG50" s="3267" t="n"/>
      <c r="AH50" s="2411" t="n">
        <v>16</v>
      </c>
      <c r="AI50" s="2316" t="n"/>
      <c r="AJ50" s="2412" t="n">
        <v>6</v>
      </c>
      <c r="AK50" s="2316" t="n"/>
      <c r="AL50" s="2412" t="n">
        <v>4</v>
      </c>
      <c r="AM50" s="2316" t="n"/>
      <c r="AN50" s="2413" t="n"/>
      <c r="AO50" s="2311" t="n"/>
      <c r="AP50" s="2414" t="n">
        <v>10</v>
      </c>
      <c r="AQ50" s="2415" t="n">
        <v>244</v>
      </c>
      <c r="AR50" s="2416" t="n">
        <v>16</v>
      </c>
      <c r="AS50" s="2417" t="n">
        <v>7</v>
      </c>
      <c r="AT50" s="2415" t="n"/>
      <c r="AU50" s="2416" t="n"/>
      <c r="AV50" s="2418" t="n"/>
      <c r="AW50" s="2419" t="n"/>
      <c r="AX50" s="2416" t="n"/>
      <c r="AY50" s="2417" t="n"/>
      <c r="AZ50" s="2415" t="n"/>
      <c r="BA50" s="2416" t="n"/>
      <c r="BB50" s="2418" t="n"/>
      <c r="BC50" s="2420" t="n"/>
      <c r="BD50" s="2412" t="n"/>
      <c r="BE50" s="2410" t="n"/>
      <c r="BF50" s="2421" t="n"/>
      <c r="BG50" s="2412" t="n"/>
      <c r="BH50" s="2406" t="n"/>
      <c r="BI50" s="2420" t="n"/>
      <c r="BJ50" s="2412" t="n"/>
      <c r="BK50" s="2410" t="n"/>
      <c r="BL50" s="2421" t="n"/>
      <c r="BM50" s="2412" t="n"/>
      <c r="BN50" s="2406" t="n"/>
      <c r="BO50" s="2407">
        <f>AS50+AV50+AY50+BB50+BE50+BH50+BK50+BN50+U50</f>
        <v/>
      </c>
      <c r="BP50" s="2302" t="n"/>
      <c r="BQ50" s="3268" t="inlineStr">
        <is>
          <t>ХТЭПиМЭТ</t>
        </is>
      </c>
      <c r="BR50" s="3269" t="n"/>
      <c r="BS50" s="3138" t="n"/>
      <c r="BT50" s="2" t="n"/>
      <c r="BU50" s="3139">
        <f>(AB50-R50)*0.22</f>
        <v/>
      </c>
    </row>
    <row r="51">
      <c r="A51" s="2301" t="inlineStr">
        <is>
          <t>1.4.2</t>
        </is>
      </c>
      <c r="B51" s="2302" t="n"/>
      <c r="C51" s="2667" t="inlineStr">
        <is>
          <t>Неорганическая химия / Неорганическая химия</t>
        </is>
      </c>
      <c r="D51" s="2665" t="n"/>
      <c r="E51" s="2665" t="n"/>
      <c r="F51" s="2665" t="n"/>
      <c r="G51" s="2665" t="n"/>
      <c r="H51" s="2665" t="n"/>
      <c r="I51" s="2665" t="n"/>
      <c r="J51" s="2665" t="n"/>
      <c r="K51" s="2665" t="n"/>
      <c r="L51" s="2665" t="n"/>
      <c r="M51" s="2665" t="n"/>
      <c r="N51" s="2665" t="n"/>
      <c r="O51" s="2665" t="n"/>
      <c r="P51" s="2311" t="n"/>
      <c r="Q51" s="2668" t="n"/>
      <c r="R51" s="2410" t="n">
        <v>36</v>
      </c>
      <c r="S51" s="2405" t="n">
        <v>1</v>
      </c>
      <c r="T51" s="2405">
        <f>R51*Z51/AB51</f>
        <v/>
      </c>
      <c r="U51" s="2408" t="n">
        <v>2</v>
      </c>
      <c r="V51" s="2407" t="n">
        <v>2</v>
      </c>
      <c r="W51" s="2302" t="n"/>
      <c r="X51" s="2408" t="n"/>
      <c r="Y51" s="2311" t="n"/>
      <c r="Z51" s="2407" t="n">
        <v>216</v>
      </c>
      <c r="AA51" s="2302" t="n"/>
      <c r="AB51" s="2408" t="n">
        <v>108</v>
      </c>
      <c r="AC51" s="2311" t="n"/>
      <c r="AD51" s="2409">
        <f>Z51-T51</f>
        <v/>
      </c>
      <c r="AE51" s="2311" t="n"/>
      <c r="AF51" s="3266">
        <f>AP51+AR51+AU51+AX51+BA51+BD51+BG51+BJ51+BM51</f>
        <v/>
      </c>
      <c r="AG51" s="3267" t="n"/>
      <c r="AH51" s="2411" t="n">
        <v>6</v>
      </c>
      <c r="AI51" s="2316" t="n"/>
      <c r="AJ51" s="2412" t="n">
        <v>6</v>
      </c>
      <c r="AK51" s="2316" t="n"/>
      <c r="AL51" s="2412" t="n">
        <v>4</v>
      </c>
      <c r="AM51" s="2316" t="n"/>
      <c r="AN51" s="2413" t="n"/>
      <c r="AO51" s="2311" t="n"/>
      <c r="AP51" s="2414" t="n"/>
      <c r="AQ51" s="2415" t="n"/>
      <c r="AR51" s="2416" t="n">
        <v>6</v>
      </c>
      <c r="AS51" s="2417" t="n"/>
      <c r="AT51" s="2415" t="n">
        <v>144</v>
      </c>
      <c r="AU51" s="2416" t="n">
        <v>10</v>
      </c>
      <c r="AV51" s="2418" t="n">
        <v>4</v>
      </c>
      <c r="AW51" s="2419" t="n"/>
      <c r="AX51" s="2416" t="n"/>
      <c r="AY51" s="2417" t="n"/>
      <c r="AZ51" s="2415" t="n"/>
      <c r="BA51" s="2416" t="n"/>
      <c r="BB51" s="2418" t="n"/>
      <c r="BC51" s="2420" t="n"/>
      <c r="BD51" s="2412" t="n"/>
      <c r="BE51" s="2410" t="n"/>
      <c r="BF51" s="2421" t="n"/>
      <c r="BG51" s="2412" t="n"/>
      <c r="BH51" s="2406" t="n"/>
      <c r="BI51" s="2420" t="n"/>
      <c r="BJ51" s="2412" t="n"/>
      <c r="BK51" s="2410" t="n"/>
      <c r="BL51" s="2421" t="n"/>
      <c r="BM51" s="2412" t="n"/>
      <c r="BN51" s="2406" t="n"/>
      <c r="BO51" s="2407">
        <f>AS51+AV51+AY51+BB51+BE51+BH51+BK51+BN51+U51</f>
        <v/>
      </c>
      <c r="BP51" s="2302" t="n"/>
      <c r="BQ51" s="3268" t="inlineStr">
        <is>
          <t>ХТЭПиМЭТ</t>
        </is>
      </c>
      <c r="BR51" s="3269" t="n"/>
      <c r="BS51" s="3138" t="n"/>
      <c r="BT51" s="2" t="n"/>
      <c r="BU51" s="3139">
        <f>(AB51-R51)*0.22</f>
        <v/>
      </c>
    </row>
    <row r="52">
      <c r="A52" s="2368" t="inlineStr">
        <is>
          <t>1.5</t>
        </is>
      </c>
      <c r="B52" s="2302" t="n"/>
      <c r="C52" s="3285" t="inlineStr">
        <is>
          <t>Общеинженерный модуль</t>
        </is>
      </c>
      <c r="D52" s="2930" t="n"/>
      <c r="E52" s="2930" t="n"/>
      <c r="F52" s="2930" t="n"/>
      <c r="G52" s="2930" t="n"/>
      <c r="H52" s="2930" t="n"/>
      <c r="I52" s="2930" t="n"/>
      <c r="J52" s="2930" t="n"/>
      <c r="K52" s="2930" t="n"/>
      <c r="L52" s="2930" t="n"/>
      <c r="M52" s="2930" t="n"/>
      <c r="N52" s="2930" t="n"/>
      <c r="O52" s="2930" t="n"/>
      <c r="P52" s="2946" t="n"/>
      <c r="Q52" s="2956" t="n"/>
      <c r="R52" s="2577" t="n"/>
      <c r="S52" s="2559" t="n"/>
      <c r="T52" s="2462" t="n"/>
      <c r="U52" s="2560" t="n"/>
      <c r="V52" s="2577" t="n"/>
      <c r="W52" s="2302" t="n"/>
      <c r="X52" s="2578" t="n"/>
      <c r="Y52" s="2311" t="n"/>
      <c r="Z52" s="2436" t="n"/>
      <c r="AA52" s="2302" t="n"/>
      <c r="AB52" s="2578" t="n"/>
      <c r="AC52" s="2311" t="n"/>
      <c r="AD52" s="2438" t="n"/>
      <c r="AE52" s="2311" t="n"/>
      <c r="AF52" s="3275" t="n"/>
      <c r="AG52" s="3267" t="n"/>
      <c r="AH52" s="2579" t="n"/>
      <c r="AI52" s="2316" t="n"/>
      <c r="AJ52" s="2558" t="n"/>
      <c r="AK52" s="2316" t="n"/>
      <c r="AL52" s="2558" t="n"/>
      <c r="AM52" s="2316" t="n"/>
      <c r="AN52" s="2580" t="n"/>
      <c r="AO52" s="2311" t="n"/>
      <c r="AP52" s="2577" t="n"/>
      <c r="AQ52" s="2557" t="n"/>
      <c r="AR52" s="2558" t="n"/>
      <c r="AS52" s="2559" t="n"/>
      <c r="AT52" s="2557" t="n"/>
      <c r="AU52" s="2558" t="n"/>
      <c r="AV52" s="2560" t="n"/>
      <c r="AW52" s="2561" t="n"/>
      <c r="AX52" s="2558" t="n"/>
      <c r="AY52" s="2559" t="n"/>
      <c r="AZ52" s="2557" t="n"/>
      <c r="BA52" s="2558" t="n"/>
      <c r="BB52" s="2560" t="n"/>
      <c r="BC52" s="2561" t="n"/>
      <c r="BD52" s="2558" t="n"/>
      <c r="BE52" s="2559" t="n"/>
      <c r="BF52" s="2557" t="n"/>
      <c r="BG52" s="2558" t="n"/>
      <c r="BH52" s="2560" t="n"/>
      <c r="BI52" s="2561" t="n"/>
      <c r="BJ52" s="2558" t="n"/>
      <c r="BK52" s="2559" t="n"/>
      <c r="BL52" s="2557" t="n"/>
      <c r="BM52" s="2558" t="n"/>
      <c r="BN52" s="2560" t="n"/>
      <c r="BO52" s="2518" t="n"/>
      <c r="BP52" s="2665" t="n"/>
      <c r="BQ52" s="3276" t="n"/>
      <c r="BR52" s="3269" t="n"/>
      <c r="BS52" s="2" t="n"/>
      <c r="BT52" s="2" t="n"/>
      <c r="BU52" s="2386">
        <f>(AB52-R52)*0.22</f>
        <v/>
      </c>
    </row>
    <row r="53">
      <c r="A53" s="3286" t="inlineStr">
        <is>
          <t>1.5.1</t>
        </is>
      </c>
      <c r="B53" s="2975" t="n"/>
      <c r="C53" s="3287" t="inlineStr">
        <is>
          <t>Инженерная и машинная графика / Инженерная графика / Основы инженерной графики</t>
        </is>
      </c>
      <c r="D53" s="2930" t="n"/>
      <c r="E53" s="2930" t="n"/>
      <c r="F53" s="2930" t="n"/>
      <c r="G53" s="2930" t="n"/>
      <c r="H53" s="2930" t="n"/>
      <c r="I53" s="2930" t="n"/>
      <c r="J53" s="2930" t="n"/>
      <c r="K53" s="2930" t="n"/>
      <c r="L53" s="2930" t="n"/>
      <c r="M53" s="2930" t="n"/>
      <c r="N53" s="2930" t="n"/>
      <c r="O53" s="2930" t="n"/>
      <c r="P53" s="2946" t="n"/>
      <c r="Q53" s="3288" t="inlineStr">
        <is>
          <t>2030/2023</t>
        </is>
      </c>
      <c r="R53" s="2589" t="n">
        <v>64</v>
      </c>
      <c r="S53" s="2586" t="n"/>
      <c r="T53" s="2586" t="n">
        <v>112</v>
      </c>
      <c r="U53" s="2590" t="n">
        <v>3</v>
      </c>
      <c r="V53" s="2589" t="n"/>
      <c r="W53" s="2928" t="n"/>
      <c r="X53" s="2977" t="n">
        <v>1</v>
      </c>
      <c r="Y53" s="2978" t="inlineStr">
        <is>
          <t>д</t>
        </is>
      </c>
      <c r="Z53" s="2979" t="n">
        <v>252</v>
      </c>
      <c r="AA53" s="2975" t="n"/>
      <c r="AB53" s="2980" t="n">
        <v>144</v>
      </c>
      <c r="AC53" s="2946" t="n"/>
      <c r="AD53" s="2981">
        <f>Z53-T53</f>
        <v/>
      </c>
      <c r="AE53" s="2946" t="n"/>
      <c r="AF53" s="2979">
        <f>AP53+AR53+AU53+AX53+BA53+BD53+BG53+BJ53+BM53</f>
        <v/>
      </c>
      <c r="AG53" s="2975" t="n"/>
      <c r="AH53" s="2982" t="n">
        <v>6</v>
      </c>
      <c r="AI53" s="2948" t="n"/>
      <c r="AJ53" s="2596" t="n"/>
      <c r="AK53" s="2948" t="n"/>
      <c r="AL53" s="2596" t="n">
        <v>12</v>
      </c>
      <c r="AM53" s="2948" t="n"/>
      <c r="AN53" s="2983" t="n"/>
      <c r="AO53" s="2946" t="n"/>
      <c r="AP53" s="2589" t="n">
        <v>6</v>
      </c>
      <c r="AQ53" s="2595" t="n">
        <v>68</v>
      </c>
      <c r="AR53" s="2596" t="n">
        <v>4</v>
      </c>
      <c r="AS53" s="2984" t="n">
        <v>2</v>
      </c>
      <c r="AT53" s="2595" t="n">
        <v>72</v>
      </c>
      <c r="AU53" s="2596" t="n">
        <v>8</v>
      </c>
      <c r="AV53" s="3289" t="n">
        <v>2</v>
      </c>
      <c r="AW53" s="2598" t="n"/>
      <c r="AX53" s="2596" t="n"/>
      <c r="AY53" s="2984" t="n"/>
      <c r="AZ53" s="2595" t="n"/>
      <c r="BA53" s="2596" t="n"/>
      <c r="BB53" s="3289" t="n"/>
      <c r="BC53" s="2598" t="n"/>
      <c r="BD53" s="2596" t="n"/>
      <c r="BE53" s="2984" t="n"/>
      <c r="BF53" s="2595" t="n"/>
      <c r="BG53" s="2596" t="n"/>
      <c r="BH53" s="3289" t="n"/>
      <c r="BI53" s="2598" t="n"/>
      <c r="BJ53" s="2596" t="n"/>
      <c r="BK53" s="2984" t="n"/>
      <c r="BL53" s="2595" t="n"/>
      <c r="BM53" s="2596" t="n"/>
      <c r="BN53" s="3289" t="n"/>
      <c r="BO53" s="2591">
        <f>AS53+AV53+AY53+BB53+BE53+BH53+BK53+BN53+U53</f>
        <v/>
      </c>
      <c r="BP53" s="2946" t="n"/>
      <c r="BQ53" s="2985" t="inlineStr">
        <is>
          <t>ИГ</t>
        </is>
      </c>
      <c r="BR53" s="2986" t="n"/>
      <c r="BS53" s="2624" t="n"/>
      <c r="BT53" s="2" t="n"/>
      <c r="BU53" s="3139">
        <f>(AB53-R53)*0.22</f>
        <v/>
      </c>
    </row>
    <row r="54">
      <c r="A54" s="2987" t="n"/>
      <c r="B54" s="2988" t="n"/>
      <c r="C54" s="2304" t="n"/>
      <c r="D54" s="2304" t="n"/>
      <c r="E54" s="2304" t="n"/>
      <c r="F54" s="2304" t="n"/>
      <c r="G54" s="2304" t="n"/>
      <c r="H54" s="2304" t="n"/>
      <c r="I54" s="2304" t="n"/>
      <c r="J54" s="2304" t="n"/>
      <c r="K54" s="2304" t="n"/>
      <c r="L54" s="2304" t="n"/>
      <c r="M54" s="2304" t="n"/>
      <c r="N54" s="2304" t="n"/>
      <c r="O54" s="2304" t="n"/>
      <c r="P54" s="2305" t="n"/>
      <c r="Q54" s="3290" t="n"/>
      <c r="R54" s="2989" t="n"/>
      <c r="S54" s="2990" t="n"/>
      <c r="T54" s="2990" t="n"/>
      <c r="U54" s="2991" t="n"/>
      <c r="V54" s="2987" t="n"/>
      <c r="W54" s="2329" t="n"/>
      <c r="X54" s="2992" t="n">
        <v>2</v>
      </c>
      <c r="Y54" s="2993" t="inlineStr">
        <is>
          <t>д</t>
        </is>
      </c>
      <c r="Z54" s="2987" t="n"/>
      <c r="AA54" s="2988" t="n"/>
      <c r="AB54" s="2994" t="n"/>
      <c r="AC54" s="2305" t="n"/>
      <c r="AD54" s="2987" t="n"/>
      <c r="AE54" s="2305" t="n"/>
      <c r="AF54" s="2987" t="n"/>
      <c r="AG54" s="2988" t="n"/>
      <c r="AH54" s="2304" t="n"/>
      <c r="AI54" s="2335" t="n"/>
      <c r="AJ54" s="2995" t="n"/>
      <c r="AK54" s="2335" t="n"/>
      <c r="AL54" s="2995" t="n"/>
      <c r="AM54" s="2335" t="n"/>
      <c r="AN54" s="2995" t="n"/>
      <c r="AO54" s="2305" t="n"/>
      <c r="AP54" s="2989" t="n"/>
      <c r="AQ54" s="2996" t="n"/>
      <c r="AR54" s="2997" t="n"/>
      <c r="AS54" s="2998" t="n"/>
      <c r="AT54" s="2996" t="n"/>
      <c r="AU54" s="2997" t="n"/>
      <c r="AV54" s="3291" t="n"/>
      <c r="AW54" s="3000" t="n"/>
      <c r="AX54" s="2997" t="n"/>
      <c r="AY54" s="2998" t="n"/>
      <c r="AZ54" s="2996" t="n"/>
      <c r="BA54" s="2997" t="n"/>
      <c r="BB54" s="3291" t="n"/>
      <c r="BC54" s="3000" t="n"/>
      <c r="BD54" s="2997" t="n"/>
      <c r="BE54" s="2998" t="n"/>
      <c r="BF54" s="2996" t="n"/>
      <c r="BG54" s="2997" t="n"/>
      <c r="BH54" s="3291" t="n"/>
      <c r="BI54" s="3000" t="n"/>
      <c r="BJ54" s="2997" t="n"/>
      <c r="BK54" s="2998" t="n"/>
      <c r="BL54" s="2996" t="n"/>
      <c r="BM54" s="2997" t="n"/>
      <c r="BN54" s="3291" t="n"/>
      <c r="BO54" s="2987" t="n"/>
      <c r="BP54" s="2305" t="n"/>
      <c r="BQ54" s="2987" t="n"/>
      <c r="BR54" s="3001" t="n"/>
      <c r="BS54" s="44" t="n"/>
      <c r="BT54" s="2" t="n"/>
      <c r="BU54" s="2" t="n"/>
    </row>
    <row r="55">
      <c r="A55" s="3120" t="inlineStr">
        <is>
          <t>1.5.2</t>
        </is>
      </c>
      <c r="B55" s="2928" t="n"/>
      <c r="C55" s="2458" t="inlineStr">
        <is>
          <t>Общая химическая технология / Основы химической технологии / Общая химическая технология /  Основы технологии производств легкой промышленности</t>
        </is>
      </c>
      <c r="D55" s="2304" t="n"/>
      <c r="E55" s="2304" t="n"/>
      <c r="F55" s="2304" t="n"/>
      <c r="G55" s="2304" t="n"/>
      <c r="H55" s="2304" t="n"/>
      <c r="I55" s="2304" t="n"/>
      <c r="J55" s="2304" t="n"/>
      <c r="K55" s="2304" t="n"/>
      <c r="L55" s="2304" t="n"/>
      <c r="M55" s="2304" t="n"/>
      <c r="N55" s="2304" t="n"/>
      <c r="O55" s="2304" t="n"/>
      <c r="P55" s="2305" t="n"/>
      <c r="Q55" s="1006" t="n"/>
      <c r="R55" s="1716" t="n">
        <v>24</v>
      </c>
      <c r="S55" s="3038" t="n"/>
      <c r="T55" s="2461" t="n">
        <v>36</v>
      </c>
      <c r="U55" s="3039" t="n">
        <v>1</v>
      </c>
      <c r="V55" s="2443" t="n">
        <v>6</v>
      </c>
      <c r="W55" s="2329" t="n"/>
      <c r="X55" s="2463" t="n"/>
      <c r="Y55" s="2305" t="n"/>
      <c r="Z55" s="2443" t="n">
        <v>108</v>
      </c>
      <c r="AA55" s="2329" t="n"/>
      <c r="AB55" s="2463" t="n">
        <v>72</v>
      </c>
      <c r="AC55" s="2305" t="n"/>
      <c r="AD55" s="3292">
        <f>Z55-T55</f>
        <v/>
      </c>
      <c r="AE55" s="2305" t="n"/>
      <c r="AF55" s="3293">
        <f>AP55+AR55+AU55+AX55+BA55+BD55+BG55+BJ55+BM55</f>
        <v/>
      </c>
      <c r="AG55" s="2988" t="n"/>
      <c r="AH55" s="2440" t="n">
        <v>6</v>
      </c>
      <c r="AI55" s="2335" t="n"/>
      <c r="AJ55" s="2441" t="n">
        <v>4</v>
      </c>
      <c r="AK55" s="2335" t="n"/>
      <c r="AL55" s="2441" t="n">
        <v>2</v>
      </c>
      <c r="AM55" s="2335" t="n"/>
      <c r="AN55" s="2442" t="n"/>
      <c r="AO55" s="2305" t="n"/>
      <c r="AP55" s="2443" t="n"/>
      <c r="AQ55" s="2444" t="n"/>
      <c r="AR55" s="2445" t="n"/>
      <c r="AS55" s="2439" t="n"/>
      <c r="AT55" s="2444" t="n"/>
      <c r="AU55" s="2445" t="n"/>
      <c r="AV55" s="2446" t="n"/>
      <c r="AW55" s="2447" t="n"/>
      <c r="AX55" s="2521" t="n"/>
      <c r="AY55" s="2439" t="n"/>
      <c r="AZ55" s="2444" t="n"/>
      <c r="BA55" s="2445" t="n"/>
      <c r="BB55" s="2446" t="n"/>
      <c r="BC55" s="2447" t="n"/>
      <c r="BD55" s="2445" t="n">
        <v>4</v>
      </c>
      <c r="BE55" s="2439" t="n"/>
      <c r="BF55" s="2444" t="n">
        <v>72</v>
      </c>
      <c r="BG55" s="2445" t="n">
        <v>8</v>
      </c>
      <c r="BH55" s="2446" t="n">
        <v>2</v>
      </c>
      <c r="BI55" s="2447" t="n"/>
      <c r="BJ55" s="2445" t="n"/>
      <c r="BK55" s="2439" t="n"/>
      <c r="BL55" s="2444" t="n"/>
      <c r="BM55" s="2445" t="n"/>
      <c r="BN55" s="2446" t="n"/>
      <c r="BO55" s="2436">
        <f>AS55+AV55+AY55+BB55+BE55+BH55+BK55+BN55+U55</f>
        <v/>
      </c>
      <c r="BP55" s="2302" t="n"/>
      <c r="BQ55" s="3276" t="n"/>
      <c r="BR55" s="3269" t="n"/>
      <c r="BS55" s="3284" t="n"/>
      <c r="BT55" s="2" t="n"/>
      <c r="BU55" s="2386">
        <f>(AB55-R55)*0.22</f>
        <v/>
      </c>
    </row>
    <row r="56">
      <c r="A56" s="2368" t="inlineStr">
        <is>
          <t>1.6</t>
        </is>
      </c>
      <c r="B56" s="2302" t="n"/>
      <c r="C56" s="3285" t="inlineStr">
        <is>
          <t>Модуль "Безопасность жизнедеятельности"</t>
        </is>
      </c>
      <c r="D56" s="2930" t="n"/>
      <c r="E56" s="2930" t="n"/>
      <c r="F56" s="2930" t="n"/>
      <c r="G56" s="2930" t="n"/>
      <c r="H56" s="2930" t="n"/>
      <c r="I56" s="2930" t="n"/>
      <c r="J56" s="2930" t="n"/>
      <c r="K56" s="2930" t="n"/>
      <c r="L56" s="2930" t="n"/>
      <c r="M56" s="2930" t="n"/>
      <c r="N56" s="2930" t="n"/>
      <c r="O56" s="2930" t="n"/>
      <c r="P56" s="2946" t="n"/>
      <c r="Q56" s="2956" t="n"/>
      <c r="R56" s="2577" t="n"/>
      <c r="S56" s="2469" t="n"/>
      <c r="T56" s="2462" t="n"/>
      <c r="U56" s="2560" t="n"/>
      <c r="V56" s="2577" t="n"/>
      <c r="W56" s="2302" t="n"/>
      <c r="X56" s="2578" t="n"/>
      <c r="Y56" s="2311" t="n"/>
      <c r="Z56" s="2436" t="n"/>
      <c r="AA56" s="2302" t="n"/>
      <c r="AB56" s="2578" t="n"/>
      <c r="AC56" s="2311" t="n"/>
      <c r="AD56" s="2438" t="n"/>
      <c r="AE56" s="2311" t="n"/>
      <c r="AF56" s="3275" t="n"/>
      <c r="AG56" s="3267" t="n"/>
      <c r="AH56" s="2579" t="n"/>
      <c r="AI56" s="2316" t="n"/>
      <c r="AJ56" s="2558" t="n"/>
      <c r="AK56" s="2316" t="n"/>
      <c r="AL56" s="2558" t="n"/>
      <c r="AM56" s="2316" t="n"/>
      <c r="AN56" s="2580" t="n"/>
      <c r="AO56" s="2311" t="n"/>
      <c r="AP56" s="2577" t="n"/>
      <c r="AQ56" s="2557" t="n"/>
      <c r="AR56" s="2558" t="n"/>
      <c r="AS56" s="2559" t="n"/>
      <c r="AT56" s="2557" t="n"/>
      <c r="AU56" s="2558" t="n"/>
      <c r="AV56" s="2560" t="n"/>
      <c r="AW56" s="2561" t="n"/>
      <c r="AX56" s="2558" t="n"/>
      <c r="AY56" s="2559" t="n"/>
      <c r="AZ56" s="2557" t="n"/>
      <c r="BA56" s="2558" t="n"/>
      <c r="BB56" s="2560" t="n"/>
      <c r="BC56" s="2561" t="n"/>
      <c r="BD56" s="2558" t="n"/>
      <c r="BE56" s="2559" t="n"/>
      <c r="BF56" s="2557" t="n"/>
      <c r="BG56" s="2558" t="n"/>
      <c r="BH56" s="2560" t="n"/>
      <c r="BI56" s="2561" t="n"/>
      <c r="BJ56" s="2558" t="n"/>
      <c r="BK56" s="2559" t="n"/>
      <c r="BL56" s="2557" t="n"/>
      <c r="BM56" s="2558" t="n"/>
      <c r="BN56" s="2560" t="n"/>
      <c r="BO56" s="2518" t="n"/>
      <c r="BP56" s="2665" t="n"/>
      <c r="BQ56" s="3276" t="n"/>
      <c r="BR56" s="3269" t="n"/>
      <c r="BS56" s="2" t="n"/>
      <c r="BT56" s="2" t="n"/>
      <c r="BU56" s="2386">
        <f>(AB56-R56)*0.22</f>
        <v/>
      </c>
    </row>
    <row r="57">
      <c r="A57" s="3270" t="inlineStr">
        <is>
          <t>1.6.1</t>
        </is>
      </c>
      <c r="B57" s="173" t="n"/>
      <c r="C57" s="3265" t="inlineStr">
        <is>
          <t>Безопасность жизнедеятельности человека*</t>
        </is>
      </c>
      <c r="D57" s="2930" t="n"/>
      <c r="E57" s="2930" t="n"/>
      <c r="F57" s="2930" t="n"/>
      <c r="G57" s="2930" t="n"/>
      <c r="H57" s="2930" t="n"/>
      <c r="I57" s="2930" t="n"/>
      <c r="J57" s="2930" t="n"/>
      <c r="K57" s="2930" t="n"/>
      <c r="L57" s="2930" t="n"/>
      <c r="M57" s="2930" t="n"/>
      <c r="N57" s="2930" t="n"/>
      <c r="O57" s="2930" t="n"/>
      <c r="P57" s="2946" t="n"/>
      <c r="Q57" s="2929" t="n"/>
      <c r="R57" s="2407" t="n"/>
      <c r="S57" s="2405" t="n"/>
      <c r="T57" s="2405" t="n"/>
      <c r="U57" s="2406" t="n"/>
      <c r="V57" s="2407" t="n"/>
      <c r="W57" s="2302" t="n"/>
      <c r="X57" s="2408" t="n">
        <v>5</v>
      </c>
      <c r="Y57" s="2311" t="n"/>
      <c r="Z57" s="2407" t="n">
        <v>108</v>
      </c>
      <c r="AA57" s="2302" t="n"/>
      <c r="AB57" s="2408" t="n">
        <v>72</v>
      </c>
      <c r="AC57" s="2311" t="n"/>
      <c r="AD57" s="2409">
        <f>Z57-T57</f>
        <v/>
      </c>
      <c r="AE57" s="2311" t="n"/>
      <c r="AF57" s="3266">
        <f>AP57+AR57+AU57+AX57+BA57+BD57+BG57+BJ57+BM57</f>
        <v/>
      </c>
      <c r="AG57" s="3267" t="n"/>
      <c r="AH57" s="2411" t="n">
        <v>8</v>
      </c>
      <c r="AI57" s="2316" t="n"/>
      <c r="AJ57" s="2412" t="n">
        <v>4</v>
      </c>
      <c r="AK57" s="2316" t="n"/>
      <c r="AL57" s="2412" t="n">
        <v>4</v>
      </c>
      <c r="AM57" s="2316" t="n"/>
      <c r="AN57" s="2413" t="n"/>
      <c r="AO57" s="2311" t="n"/>
      <c r="AP57" s="2414" t="n"/>
      <c r="AQ57" s="2415" t="n"/>
      <c r="AR57" s="2416" t="n"/>
      <c r="AS57" s="2417" t="n"/>
      <c r="AT57" s="2415" t="n"/>
      <c r="AU57" s="2416" t="n"/>
      <c r="AV57" s="2418" t="n"/>
      <c r="AW57" s="2419" t="n"/>
      <c r="AX57" s="2416" t="n"/>
      <c r="AY57" s="2417" t="n"/>
      <c r="AZ57" s="2415" t="n"/>
      <c r="BA57" s="2416" t="n">
        <v>4</v>
      </c>
      <c r="BB57" s="2418" t="n"/>
      <c r="BC57" s="2420" t="n">
        <v>108</v>
      </c>
      <c r="BD57" s="2412" t="n">
        <v>12</v>
      </c>
      <c r="BE57" s="2410" t="n">
        <v>3</v>
      </c>
      <c r="BF57" s="2421" t="n"/>
      <c r="BG57" s="2412" t="n"/>
      <c r="BH57" s="2406" t="n"/>
      <c r="BI57" s="2420" t="n"/>
      <c r="BJ57" s="2412" t="n"/>
      <c r="BK57" s="2410" t="n"/>
      <c r="BL57" s="2421" t="n"/>
      <c r="BM57" s="2412" t="n"/>
      <c r="BN57" s="2406" t="n"/>
      <c r="BO57" s="2407">
        <f>AS57+AV57+AY57+BB57+BE57+BH57+BK57+BN57+U57</f>
        <v/>
      </c>
      <c r="BP57" s="2302" t="n"/>
      <c r="BQ57" s="3268" t="inlineStr">
        <is>
          <t>БЖД</t>
        </is>
      </c>
      <c r="BR57" s="3269" t="n"/>
      <c r="BS57" s="3294" t="n"/>
      <c r="BT57" s="2" t="n"/>
      <c r="BU57" s="3139">
        <f>(AB57-R57)*0.22</f>
        <v/>
      </c>
    </row>
    <row r="58">
      <c r="A58" s="3120" t="inlineStr">
        <is>
          <t>1.6.2</t>
        </is>
      </c>
      <c r="B58" s="2928" t="n"/>
      <c r="C58" s="2664" t="inlineStr">
        <is>
          <t>Промышленная экология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1006" t="n"/>
      <c r="R58" s="1716" t="n"/>
      <c r="S58" s="3038" t="n"/>
      <c r="T58" s="2462" t="n"/>
      <c r="U58" s="3039" t="n"/>
      <c r="V58" s="2436" t="n"/>
      <c r="W58" s="2302" t="n"/>
      <c r="X58" s="2437" t="n">
        <v>8</v>
      </c>
      <c r="Y58" s="2311" t="n"/>
      <c r="Z58" s="2436" t="n">
        <v>108</v>
      </c>
      <c r="AA58" s="2302" t="n"/>
      <c r="AB58" s="2437" t="n">
        <v>54</v>
      </c>
      <c r="AC58" s="2311" t="n"/>
      <c r="AD58" s="2438">
        <f>Z58-T58</f>
        <v/>
      </c>
      <c r="AE58" s="2311" t="n"/>
      <c r="AF58" s="3275">
        <f>AP58+AR58+AU58+AX58+BA58+BD58+BG58+BJ58+BM58</f>
        <v/>
      </c>
      <c r="AG58" s="3267" t="n"/>
      <c r="AH58" s="2521" t="n">
        <v>8</v>
      </c>
      <c r="AI58" s="2316" t="n"/>
      <c r="AJ58" s="2445" t="n">
        <v>4</v>
      </c>
      <c r="AK58" s="2316" t="n"/>
      <c r="AL58" s="2445" t="n"/>
      <c r="AM58" s="2316" t="n"/>
      <c r="AN58" s="2522" t="n"/>
      <c r="AO58" s="2311" t="n"/>
      <c r="AP58" s="2436" t="n"/>
      <c r="AQ58" s="2444" t="n"/>
      <c r="AR58" s="2445" t="n"/>
      <c r="AS58" s="2439" t="n"/>
      <c r="AT58" s="2444" t="n"/>
      <c r="AU58" s="2445" t="n"/>
      <c r="AV58" s="2446" t="n"/>
      <c r="AW58" s="2447" t="n"/>
      <c r="AX58" s="2445" t="n"/>
      <c r="AY58" s="2439" t="n"/>
      <c r="AZ58" s="2444" t="n"/>
      <c r="BA58" s="2445" t="n"/>
      <c r="BB58" s="2446" t="n"/>
      <c r="BC58" s="2447" t="n"/>
      <c r="BD58" s="2445" t="n"/>
      <c r="BE58" s="2439" t="n"/>
      <c r="BF58" s="2444" t="n"/>
      <c r="BG58" s="2445" t="n"/>
      <c r="BH58" s="2446" t="n"/>
      <c r="BI58" s="2447" t="n"/>
      <c r="BJ58" s="2445" t="n">
        <v>4</v>
      </c>
      <c r="BK58" s="2439" t="n"/>
      <c r="BL58" s="2444" t="n">
        <v>108</v>
      </c>
      <c r="BM58" s="2445" t="n">
        <v>8</v>
      </c>
      <c r="BN58" s="2446" t="n">
        <v>3</v>
      </c>
      <c r="BO58" s="2436">
        <f>AS58+AV58+AY58+BB58+BE58+BH58+BK58+BN58+U58</f>
        <v/>
      </c>
      <c r="BP58" s="2302" t="n"/>
      <c r="BQ58" s="3276" t="n"/>
      <c r="BR58" s="3269" t="n"/>
      <c r="BS58" s="3284" t="n"/>
      <c r="BT58" s="2" t="n"/>
      <c r="BU58" s="2386">
        <f>(AB58-R58)*0.22</f>
        <v/>
      </c>
    </row>
    <row r="59">
      <c r="A59" s="2464" t="inlineStr">
        <is>
          <t>1.6.3</t>
        </is>
      </c>
      <c r="B59" s="2465" t="n"/>
      <c r="C59" s="2466" t="inlineStr">
        <is>
          <t>Охрана труда / Охрана труда</t>
        </is>
      </c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72" t="n"/>
      <c r="Q59" s="1006" t="n"/>
      <c r="R59" s="3160" t="n">
        <v>24</v>
      </c>
      <c r="S59" s="3065" t="n">
        <v>1</v>
      </c>
      <c r="T59" s="2462">
        <f>R59*Z59/AB59</f>
        <v/>
      </c>
      <c r="U59" s="3157" t="n">
        <v>1</v>
      </c>
      <c r="V59" s="2471" t="n"/>
      <c r="W59" s="2465" t="n"/>
      <c r="X59" s="2473" t="n">
        <v>8</v>
      </c>
      <c r="Y59" s="2472" t="n"/>
      <c r="Z59" s="3067" t="n">
        <v>108</v>
      </c>
      <c r="AA59" s="2928" t="n"/>
      <c r="AB59" s="2473" t="n">
        <v>72</v>
      </c>
      <c r="AC59" s="2472" t="n"/>
      <c r="AD59" s="2438">
        <f>Z59-T59</f>
        <v/>
      </c>
      <c r="AE59" s="2311" t="n"/>
      <c r="AF59" s="3275">
        <f>AP59+AR59+AU59+AX59+BA59+BD59+BG59+BJ59+BM59</f>
        <v/>
      </c>
      <c r="AG59" s="3267" t="n"/>
      <c r="AH59" s="2474" t="n">
        <v>6</v>
      </c>
      <c r="AI59" s="2475" t="n"/>
      <c r="AJ59" s="2476" t="n">
        <v>4</v>
      </c>
      <c r="AK59" s="2475" t="n"/>
      <c r="AL59" s="2476" t="n"/>
      <c r="AM59" s="2475" t="n"/>
      <c r="AN59" s="2477" t="n"/>
      <c r="AO59" s="2472" t="n"/>
      <c r="AP59" s="2471" t="n"/>
      <c r="AQ59" s="2478" t="n"/>
      <c r="AR59" s="2476" t="n"/>
      <c r="AS59" s="2479" t="n"/>
      <c r="AT59" s="2478" t="n"/>
      <c r="AU59" s="2476" t="n"/>
      <c r="AV59" s="2470" t="n"/>
      <c r="AW59" s="2480" t="n"/>
      <c r="AX59" s="2476" t="n"/>
      <c r="AY59" s="2479" t="n"/>
      <c r="AZ59" s="2478" t="n"/>
      <c r="BA59" s="2476" t="n"/>
      <c r="BB59" s="2470" t="n"/>
      <c r="BC59" s="2480" t="n"/>
      <c r="BD59" s="2476" t="n"/>
      <c r="BE59" s="2479" t="n"/>
      <c r="BF59" s="2478" t="n"/>
      <c r="BG59" s="2476" t="n"/>
      <c r="BH59" s="2470" t="n"/>
      <c r="BI59" s="2480" t="n"/>
      <c r="BJ59" s="2476" t="n">
        <v>2</v>
      </c>
      <c r="BK59" s="2479" t="n"/>
      <c r="BL59" s="2478" t="n">
        <v>72</v>
      </c>
      <c r="BM59" s="2476" t="n">
        <v>8</v>
      </c>
      <c r="BN59" s="2470" t="n">
        <v>2</v>
      </c>
      <c r="BO59" s="2436">
        <f>AS59+AV59+AY59+BB59+BE59+BH59+BK59+BN59+U59</f>
        <v/>
      </c>
      <c r="BP59" s="2302" t="n"/>
      <c r="BQ59" s="3295" t="n"/>
      <c r="BR59" s="2986" t="n"/>
      <c r="BS59" s="3284" t="n"/>
      <c r="BT59" s="2" t="n"/>
      <c r="BU59" s="2386">
        <f>(AB59-R59)*0.22</f>
        <v/>
      </c>
    </row>
    <row r="60">
      <c r="A60" s="2910" t="inlineStr">
        <is>
          <t>2</t>
        </is>
      </c>
      <c r="B60" s="2494" t="n"/>
      <c r="C60" s="3296" t="inlineStr">
        <is>
          <t>Компонент учреждения образования</t>
        </is>
      </c>
      <c r="D60" s="1410" t="n"/>
      <c r="E60" s="1410" t="n"/>
      <c r="F60" s="1410" t="n"/>
      <c r="G60" s="1410" t="n"/>
      <c r="H60" s="1410" t="n"/>
      <c r="I60" s="1410" t="n"/>
      <c r="J60" s="1410" t="n"/>
      <c r="K60" s="1410" t="n"/>
      <c r="L60" s="1410" t="n"/>
      <c r="M60" s="1410" t="n"/>
      <c r="N60" s="1410" t="n"/>
      <c r="O60" s="1410" t="n"/>
      <c r="P60" s="1414" t="n"/>
      <c r="Q60" s="3297" t="n"/>
      <c r="R60" s="3298">
        <f>SUM(R61:R94)</f>
        <v/>
      </c>
      <c r="S60" s="3299" t="n"/>
      <c r="T60" s="3299">
        <f>SUM(T61:T94)</f>
        <v/>
      </c>
      <c r="U60" s="3299">
        <f>SUM(U61:U94)</f>
        <v/>
      </c>
      <c r="V60" s="3298" t="n"/>
      <c r="W60" s="2494" t="n"/>
      <c r="X60" s="3300" t="n"/>
      <c r="Y60" s="1414" t="n"/>
      <c r="Z60" s="3298">
        <f>SUM(Z61:AA94)</f>
        <v/>
      </c>
      <c r="AA60" s="2494" t="n"/>
      <c r="AB60" s="3300">
        <f>SUM(AB61:AC94)</f>
        <v/>
      </c>
      <c r="AC60" s="1414" t="n"/>
      <c r="AD60" s="3301">
        <f>SUM(AD61:AE94)</f>
        <v/>
      </c>
      <c r="AE60" s="1414" t="n"/>
      <c r="AF60" s="3302">
        <f>SUM(AF61:AF94)</f>
        <v/>
      </c>
      <c r="AG60" s="3256" t="n"/>
      <c r="AH60" s="3303">
        <f>SUM(AH61:AI94)</f>
        <v/>
      </c>
      <c r="AI60" s="2793" t="n"/>
      <c r="AJ60" s="3304">
        <f>SUM(AJ61:AK94)</f>
        <v/>
      </c>
      <c r="AK60" s="2793" t="n"/>
      <c r="AL60" s="3304">
        <f>SUM(AL61:AM94)</f>
        <v/>
      </c>
      <c r="AM60" s="2793" t="n"/>
      <c r="AN60" s="3305">
        <f>SUM(AN61:AN94)</f>
        <v/>
      </c>
      <c r="AO60" s="1414" t="n"/>
      <c r="AP60" s="3306">
        <f>SUM(AP61:AP94)</f>
        <v/>
      </c>
      <c r="AQ60" s="3307">
        <f>SUM(AQ61:AQ94)</f>
        <v/>
      </c>
      <c r="AR60" s="3308">
        <f>SUM(AR61:AR94)</f>
        <v/>
      </c>
      <c r="AS60" s="3308">
        <f>SUM(AS61:AS94)</f>
        <v/>
      </c>
      <c r="AT60" s="3307">
        <f>SUM(AT61:AT94)</f>
        <v/>
      </c>
      <c r="AU60" s="3304">
        <f>SUM(AU61:AU94)</f>
        <v/>
      </c>
      <c r="AV60" s="3309">
        <f>SUM(AV61:AV94)</f>
        <v/>
      </c>
      <c r="AW60" s="3306">
        <f>SUM(AW61:AW94)</f>
        <v/>
      </c>
      <c r="AX60" s="3308">
        <f>SUM(AX61:AX94)</f>
        <v/>
      </c>
      <c r="AY60" s="3308">
        <f>SUM(AY61:AY94)</f>
        <v/>
      </c>
      <c r="AZ60" s="3307">
        <f>SUM(AZ61:AZ94)</f>
        <v/>
      </c>
      <c r="BA60" s="3308">
        <f>SUM(BA61:BA94)</f>
        <v/>
      </c>
      <c r="BB60" s="3305">
        <f>SUM(BB61:BB94)</f>
        <v/>
      </c>
      <c r="BC60" s="3306">
        <f>SUM(BC61:BC94)</f>
        <v/>
      </c>
      <c r="BD60" s="3308">
        <f>SUM(BD61:BD94)</f>
        <v/>
      </c>
      <c r="BE60" s="3308">
        <f>SUM(BE61:BE94)</f>
        <v/>
      </c>
      <c r="BF60" s="3307">
        <f>SUM(BF61:BF94)</f>
        <v/>
      </c>
      <c r="BG60" s="3304">
        <f>SUM(BG61:BG94)</f>
        <v/>
      </c>
      <c r="BH60" s="3309">
        <f>SUM(BH61:BH94)</f>
        <v/>
      </c>
      <c r="BI60" s="3306">
        <f>SUM(BI61:BI94)</f>
        <v/>
      </c>
      <c r="BJ60" s="3308">
        <f>SUM(BJ61:BJ94)</f>
        <v/>
      </c>
      <c r="BK60" s="3308">
        <f>SUM(BK61:BK94)</f>
        <v/>
      </c>
      <c r="BL60" s="3307">
        <f>SUM(BL61:BL94)</f>
        <v/>
      </c>
      <c r="BM60" s="3308">
        <f>SUM(BM61:BM94)</f>
        <v/>
      </c>
      <c r="BN60" s="3305">
        <f>SUM(BN61:BN94)</f>
        <v/>
      </c>
      <c r="BO60" s="3306">
        <f>SUM(BO61:BP94)</f>
        <v/>
      </c>
      <c r="BP60" s="1410" t="n"/>
      <c r="BQ60" s="3310" t="n"/>
      <c r="BR60" s="2137" t="n"/>
      <c r="BS60" s="2" t="n"/>
      <c r="BT60" s="2" t="n"/>
      <c r="BU60" s="2386">
        <f>(AB60-R60)*0.22</f>
        <v/>
      </c>
    </row>
    <row r="61">
      <c r="A61" s="2487" t="inlineStr">
        <is>
          <t>2.1</t>
        </is>
      </c>
      <c r="B61" s="173" t="n"/>
      <c r="C61" s="2547" t="inlineStr">
        <is>
          <t>Социально-гуманитарный модуль 2</t>
        </is>
      </c>
      <c r="D61" s="2304" t="n"/>
      <c r="E61" s="2304" t="n"/>
      <c r="F61" s="2304" t="n"/>
      <c r="G61" s="2304" t="n"/>
      <c r="H61" s="2304" t="n"/>
      <c r="I61" s="2304" t="n"/>
      <c r="J61" s="2304" t="n"/>
      <c r="K61" s="2304" t="n"/>
      <c r="L61" s="2304" t="n"/>
      <c r="M61" s="2304" t="n"/>
      <c r="N61" s="2304" t="n"/>
      <c r="O61" s="2304" t="n"/>
      <c r="P61" s="2305" t="n"/>
      <c r="Q61" s="2548" t="n"/>
      <c r="R61" s="2552" t="n"/>
      <c r="S61" s="2550" t="n"/>
      <c r="T61" s="2550" t="n"/>
      <c r="U61" s="2551" t="n"/>
      <c r="V61" s="2552" t="n"/>
      <c r="W61" s="2329" t="n"/>
      <c r="X61" s="2553" t="n"/>
      <c r="Y61" s="2305" t="n"/>
      <c r="Z61" s="2443" t="n"/>
      <c r="AA61" s="2329" t="n"/>
      <c r="AB61" s="2553" t="n"/>
      <c r="AC61" s="2305" t="n"/>
      <c r="AD61" s="2918" t="n"/>
      <c r="AE61" s="2305" t="n"/>
      <c r="AF61" s="3293" t="n"/>
      <c r="AG61" s="2988" t="n"/>
      <c r="AH61" s="2554" t="n"/>
      <c r="AI61" s="2335" t="n"/>
      <c r="AJ61" s="2555" t="n"/>
      <c r="AK61" s="2335" t="n"/>
      <c r="AL61" s="2555" t="n"/>
      <c r="AM61" s="2335" t="n"/>
      <c r="AN61" s="2556" t="n"/>
      <c r="AO61" s="2305" t="n"/>
      <c r="AP61" s="2552" t="n"/>
      <c r="AQ61" s="2919" t="n"/>
      <c r="AR61" s="2555" t="n"/>
      <c r="AS61" s="2920" t="n"/>
      <c r="AT61" s="2919" t="n"/>
      <c r="AU61" s="2555" t="n"/>
      <c r="AV61" s="2551" t="n"/>
      <c r="AW61" s="2923" t="n"/>
      <c r="AX61" s="2555" t="n"/>
      <c r="AY61" s="2920" t="n"/>
      <c r="AZ61" s="2919" t="n"/>
      <c r="BA61" s="2555" t="n"/>
      <c r="BB61" s="2551" t="n"/>
      <c r="BC61" s="2923" t="n"/>
      <c r="BD61" s="2555" t="n"/>
      <c r="BE61" s="2920" t="n"/>
      <c r="BF61" s="2919" t="n"/>
      <c r="BG61" s="2555" t="n"/>
      <c r="BH61" s="2551" t="n"/>
      <c r="BI61" s="2923" t="n"/>
      <c r="BJ61" s="2555" t="n"/>
      <c r="BK61" s="2920" t="n"/>
      <c r="BL61" s="2919" t="n"/>
      <c r="BM61" s="2555" t="n"/>
      <c r="BN61" s="2551" t="n"/>
      <c r="BO61" s="3311" t="n"/>
      <c r="BP61" s="2283" t="n"/>
      <c r="BQ61" s="3312" t="n"/>
      <c r="BR61" s="3001" t="n"/>
      <c r="BS61" s="2" t="n"/>
      <c r="BT61" s="2" t="n"/>
      <c r="BU61" s="2386">
        <f>(AB61-R61)*0.22</f>
        <v/>
      </c>
    </row>
    <row r="62">
      <c r="A62" s="3120" t="inlineStr">
        <is>
          <t>2.1.1</t>
        </is>
      </c>
      <c r="B62" s="2928" t="n"/>
      <c r="C62" s="2664" t="inlineStr">
        <is>
          <t>Политология</t>
        </is>
      </c>
      <c r="D62" s="2665" t="n"/>
      <c r="E62" s="2665" t="n"/>
      <c r="F62" s="2665" t="n"/>
      <c r="G62" s="2665" t="n"/>
      <c r="H62" s="2665" t="n"/>
      <c r="I62" s="2665" t="n"/>
      <c r="J62" s="2665" t="n"/>
      <c r="K62" s="2665" t="n"/>
      <c r="L62" s="2665" t="n"/>
      <c r="M62" s="2665" t="n"/>
      <c r="N62" s="2665" t="n"/>
      <c r="O62" s="2665" t="n"/>
      <c r="P62" s="2311" t="n"/>
      <c r="Q62" s="2669" t="n"/>
      <c r="R62" s="2436" t="n"/>
      <c r="S62" s="2462" t="n"/>
      <c r="T62" s="2462" t="n"/>
      <c r="U62" s="2446" t="n"/>
      <c r="V62" s="2436" t="n"/>
      <c r="W62" s="2302" t="n"/>
      <c r="X62" s="2519" t="n">
        <v>7</v>
      </c>
      <c r="Y62" s="2520" t="inlineStr">
        <is>
          <t>д</t>
        </is>
      </c>
      <c r="Z62" s="2436" t="n">
        <v>72</v>
      </c>
      <c r="AA62" s="2302" t="n"/>
      <c r="AB62" s="2437" t="n">
        <v>36</v>
      </c>
      <c r="AC62" s="2311" t="n"/>
      <c r="AD62" s="2438">
        <f>Z62-T62</f>
        <v/>
      </c>
      <c r="AE62" s="2311" t="n"/>
      <c r="AF62" s="3275">
        <f>AP62+AR62+AU62+AX62+BA62+BD62+BG62+BJ62+BM62</f>
        <v/>
      </c>
      <c r="AG62" s="3267" t="n"/>
      <c r="AH62" s="2521" t="n">
        <v>6</v>
      </c>
      <c r="AI62" s="2316" t="n"/>
      <c r="AJ62" s="2445" t="n"/>
      <c r="AK62" s="2316" t="n"/>
      <c r="AL62" s="2445" t="n"/>
      <c r="AM62" s="2316" t="n"/>
      <c r="AN62" s="2522" t="n">
        <v>2</v>
      </c>
      <c r="AO62" s="2311" t="n"/>
      <c r="AP62" s="2436" t="n"/>
      <c r="AQ62" s="2444" t="n"/>
      <c r="AR62" s="2445" t="n"/>
      <c r="AS62" s="2439" t="n"/>
      <c r="AT62" s="2444" t="n"/>
      <c r="AU62" s="2445" t="n"/>
      <c r="AV62" s="2446" t="n"/>
      <c r="AW62" s="2447" t="n"/>
      <c r="AX62" s="2445" t="n"/>
      <c r="AY62" s="2439" t="n"/>
      <c r="AZ62" s="2444" t="n"/>
      <c r="BA62" s="2445" t="n"/>
      <c r="BB62" s="2446" t="n"/>
      <c r="BC62" s="2447" t="n"/>
      <c r="BD62" s="2445" t="n"/>
      <c r="BE62" s="2439" t="n"/>
      <c r="BF62" s="2444" t="n"/>
      <c r="BG62" s="2445" t="n">
        <v>2</v>
      </c>
      <c r="BH62" s="2446" t="n"/>
      <c r="BI62" s="2447" t="n">
        <v>72</v>
      </c>
      <c r="BJ62" s="2445" t="n">
        <v>6</v>
      </c>
      <c r="BK62" s="2439" t="n">
        <v>2</v>
      </c>
      <c r="BL62" s="2444" t="n"/>
      <c r="BM62" s="2445" t="n"/>
      <c r="BN62" s="2446" t="n"/>
      <c r="BO62" s="2436">
        <f>U62+AS62+AV62+AY62+BB62+BE62+BH62+BK62+BN62</f>
        <v/>
      </c>
      <c r="BP62" s="2302" t="n"/>
      <c r="BQ62" s="3276" t="n"/>
      <c r="BR62" s="3269" t="n"/>
      <c r="BS62" s="3284" t="n"/>
      <c r="BT62" s="2" t="n"/>
      <c r="BU62" s="2386">
        <f>(AB62-R62)*0.22</f>
        <v/>
      </c>
    </row>
    <row r="63">
      <c r="A63" s="3264" t="inlineStr">
        <is>
          <t>2.1.2</t>
        </is>
      </c>
      <c r="B63" s="2928" t="n"/>
      <c r="C63" s="2402" t="inlineStr">
        <is>
          <t>Основы права / Социальная психология / Личностно-профессиональное развитие специалиста</t>
        </is>
      </c>
      <c r="D63" s="2304" t="n"/>
      <c r="E63" s="2304" t="n"/>
      <c r="F63" s="2304" t="n"/>
      <c r="G63" s="2304" t="n"/>
      <c r="H63" s="2304" t="n"/>
      <c r="I63" s="2304" t="n"/>
      <c r="J63" s="2304" t="n"/>
      <c r="K63" s="2304" t="n"/>
      <c r="L63" s="2304" t="n"/>
      <c r="M63" s="2304" t="n"/>
      <c r="N63" s="2304" t="n"/>
      <c r="O63" s="2304" t="n"/>
      <c r="P63" s="2305" t="n"/>
      <c r="Q63" s="2403" t="n"/>
      <c r="R63" s="2407" t="n"/>
      <c r="S63" s="2405" t="n"/>
      <c r="T63" s="2405" t="n"/>
      <c r="U63" s="2406" t="n"/>
      <c r="V63" s="2407" t="n"/>
      <c r="W63" s="2302" t="n"/>
      <c r="X63" s="2448" t="n">
        <v>4</v>
      </c>
      <c r="Y63" s="2449" t="inlineStr">
        <is>
          <t>д</t>
        </is>
      </c>
      <c r="Z63" s="2407" t="n">
        <v>72</v>
      </c>
      <c r="AA63" s="2302" t="n"/>
      <c r="AB63" s="2408" t="n">
        <v>36</v>
      </c>
      <c r="AC63" s="2311" t="n"/>
      <c r="AD63" s="2409">
        <f>Z63-T63</f>
        <v/>
      </c>
      <c r="AE63" s="2311" t="n"/>
      <c r="AF63" s="3266">
        <f>AP63+AR63+AU63+AX63+BA63+BD63+BG63+BJ63+BM63</f>
        <v/>
      </c>
      <c r="AG63" s="3267" t="n"/>
      <c r="AH63" s="2411" t="n">
        <v>6</v>
      </c>
      <c r="AI63" s="2316" t="n"/>
      <c r="AJ63" s="2412" t="n"/>
      <c r="AK63" s="2316" t="n"/>
      <c r="AL63" s="2412" t="n"/>
      <c r="AM63" s="2316" t="n"/>
      <c r="AN63" s="2413" t="n">
        <v>2</v>
      </c>
      <c r="AO63" s="2311" t="n"/>
      <c r="AP63" s="2414" t="n"/>
      <c r="AQ63" s="2415" t="n"/>
      <c r="AR63" s="2416" t="n"/>
      <c r="AS63" s="2417" t="n"/>
      <c r="AT63" s="2415" t="n"/>
      <c r="AU63" s="2416" t="n"/>
      <c r="AV63" s="2418" t="n"/>
      <c r="AW63" s="2419" t="n"/>
      <c r="AX63" s="2416" t="n">
        <v>2</v>
      </c>
      <c r="AY63" s="2417" t="n"/>
      <c r="AZ63" s="2415" t="n">
        <v>72</v>
      </c>
      <c r="BA63" s="2416" t="n">
        <v>6</v>
      </c>
      <c r="BB63" s="2418" t="n">
        <v>2</v>
      </c>
      <c r="BC63" s="2420" t="n"/>
      <c r="BD63" s="2412" t="n"/>
      <c r="BE63" s="2410" t="n"/>
      <c r="BF63" s="2421" t="n"/>
      <c r="BG63" s="2412" t="n"/>
      <c r="BH63" s="2406" t="n"/>
      <c r="BI63" s="2420" t="n"/>
      <c r="BJ63" s="2412" t="n"/>
      <c r="BK63" s="2410" t="n"/>
      <c r="BL63" s="2421" t="n"/>
      <c r="BM63" s="2412" t="n"/>
      <c r="BN63" s="2406" t="n"/>
      <c r="BO63" s="2407">
        <f>U63+AS63+AV63+AY63+BB63+BE63+BH63+BK63+BN63</f>
        <v/>
      </c>
      <c r="BP63" s="2302" t="n"/>
      <c r="BQ63" s="3268" t="inlineStr">
        <is>
          <t>ФиП / ФиП/ 
ИБиП</t>
        </is>
      </c>
      <c r="BR63" s="3269" t="n"/>
      <c r="BS63" s="3294" t="n"/>
      <c r="BT63" s="2" t="n"/>
      <c r="BU63" s="3139">
        <f>(AB63-R63)*0.22</f>
        <v/>
      </c>
    </row>
    <row r="64">
      <c r="A64" s="3120" t="inlineStr">
        <is>
          <t>2.1.3</t>
        </is>
      </c>
      <c r="B64" s="2928" t="n"/>
      <c r="C64" s="2466" t="inlineStr">
        <is>
          <t>Социальная экология</t>
        </is>
      </c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72" t="n"/>
      <c r="Q64" s="1006" t="n"/>
      <c r="R64" s="2436" t="n"/>
      <c r="S64" s="2462" t="n"/>
      <c r="T64" s="2462" t="n"/>
      <c r="U64" s="2446" t="n"/>
      <c r="V64" s="2436" t="n"/>
      <c r="W64" s="2302" t="n"/>
      <c r="X64" s="2519" t="n">
        <v>6</v>
      </c>
      <c r="Y64" s="2520" t="inlineStr">
        <is>
          <t>д</t>
        </is>
      </c>
      <c r="Z64" s="2436" t="n">
        <v>72</v>
      </c>
      <c r="AA64" s="2302" t="n"/>
      <c r="AB64" s="2437" t="n">
        <v>36</v>
      </c>
      <c r="AC64" s="2311" t="n"/>
      <c r="AD64" s="2438">
        <f>Z64-T64</f>
        <v/>
      </c>
      <c r="AE64" s="2311" t="n"/>
      <c r="AF64" s="3275">
        <f>AP64+AR64+AU64+AX64+BA64+BD64+BG64+BJ64+BM64</f>
        <v/>
      </c>
      <c r="AG64" s="3267" t="n"/>
      <c r="AH64" s="2521" t="n">
        <v>6</v>
      </c>
      <c r="AI64" s="2316" t="n"/>
      <c r="AJ64" s="2445" t="n"/>
      <c r="AK64" s="2316" t="n"/>
      <c r="AL64" s="2445" t="n"/>
      <c r="AM64" s="2316" t="n"/>
      <c r="AN64" s="2522" t="n">
        <v>2</v>
      </c>
      <c r="AO64" s="2311" t="n"/>
      <c r="AP64" s="2436" t="n"/>
      <c r="AQ64" s="2444" t="n"/>
      <c r="AR64" s="2445" t="n"/>
      <c r="AS64" s="2439" t="n"/>
      <c r="AT64" s="2444" t="n"/>
      <c r="AU64" s="2445" t="n"/>
      <c r="AV64" s="2446" t="n"/>
      <c r="AW64" s="2447" t="n"/>
      <c r="AX64" s="2445" t="n"/>
      <c r="AY64" s="2439" t="n"/>
      <c r="AZ64" s="2444" t="n"/>
      <c r="BA64" s="2445" t="n"/>
      <c r="BB64" s="2446" t="n"/>
      <c r="BC64" s="2447" t="n"/>
      <c r="BD64" s="2445" t="n">
        <v>2</v>
      </c>
      <c r="BE64" s="2439" t="n"/>
      <c r="BF64" s="2444" t="n">
        <v>72</v>
      </c>
      <c r="BG64" s="2445" t="n">
        <v>6</v>
      </c>
      <c r="BH64" s="2446" t="n">
        <v>2</v>
      </c>
      <c r="BI64" s="2447" t="n"/>
      <c r="BJ64" s="2445" t="n"/>
      <c r="BK64" s="2439" t="n"/>
      <c r="BL64" s="2444" t="n"/>
      <c r="BM64" s="2445" t="n"/>
      <c r="BN64" s="2446" t="n"/>
      <c r="BO64" s="2436">
        <f>U64+AS64+AV64+AY64+BB64+BE64+BH64+BK64+BN64</f>
        <v/>
      </c>
      <c r="BP64" s="2302" t="n"/>
      <c r="BQ64" s="3276" t="n"/>
      <c r="BR64" s="3269" t="n"/>
      <c r="BS64" s="3313" t="inlineStr">
        <is>
          <t>ФХМП</t>
        </is>
      </c>
      <c r="BT64" s="3314" t="n"/>
      <c r="BU64" s="3314">
        <f>(AB64-R64)*0.22</f>
        <v/>
      </c>
    </row>
    <row r="65">
      <c r="A65" s="2368" t="inlineStr">
        <is>
          <t>2.2</t>
        </is>
      </c>
      <c r="B65" s="2302" t="n"/>
      <c r="C65" s="2670" t="inlineStr">
        <is>
          <t>Модуль "Химия-2"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3002" t="n"/>
      <c r="R65" s="2577" t="n"/>
      <c r="S65" s="2469" t="n"/>
      <c r="T65" s="2462" t="n"/>
      <c r="U65" s="2560" t="n"/>
      <c r="V65" s="2577" t="n"/>
      <c r="W65" s="2302" t="n"/>
      <c r="X65" s="2578" t="n"/>
      <c r="Y65" s="2311" t="n"/>
      <c r="Z65" s="2436" t="n"/>
      <c r="AA65" s="2302" t="n"/>
      <c r="AB65" s="2578" t="n"/>
      <c r="AC65" s="2311" t="n"/>
      <c r="AD65" s="2438" t="n"/>
      <c r="AE65" s="2311" t="n"/>
      <c r="AF65" s="3275" t="n"/>
      <c r="AG65" s="3267" t="n"/>
      <c r="AH65" s="2579" t="n"/>
      <c r="AI65" s="2316" t="n"/>
      <c r="AJ65" s="2558" t="n"/>
      <c r="AK65" s="2316" t="n"/>
      <c r="AL65" s="2558" t="n"/>
      <c r="AM65" s="2316" t="n"/>
      <c r="AN65" s="2580" t="n"/>
      <c r="AO65" s="2311" t="n"/>
      <c r="AP65" s="2577" t="n"/>
      <c r="AQ65" s="2557" t="n"/>
      <c r="AR65" s="2558" t="n"/>
      <c r="AS65" s="2559" t="n"/>
      <c r="AT65" s="2557" t="n"/>
      <c r="AU65" s="2558" t="n"/>
      <c r="AV65" s="2560" t="n"/>
      <c r="AW65" s="2561" t="n"/>
      <c r="AX65" s="2558" t="n"/>
      <c r="AY65" s="2559" t="n"/>
      <c r="AZ65" s="2557" t="n"/>
      <c r="BA65" s="2558" t="n"/>
      <c r="BB65" s="2560" t="n"/>
      <c r="BC65" s="2561" t="n"/>
      <c r="BD65" s="2558" t="n"/>
      <c r="BE65" s="2559" t="n"/>
      <c r="BF65" s="2557" t="n"/>
      <c r="BG65" s="2558" t="n"/>
      <c r="BH65" s="2560" t="n"/>
      <c r="BI65" s="2561" t="n"/>
      <c r="BJ65" s="2558" t="n"/>
      <c r="BK65" s="2559" t="n"/>
      <c r="BL65" s="2557" t="n"/>
      <c r="BM65" s="2558" t="n"/>
      <c r="BN65" s="2560" t="n"/>
      <c r="BO65" s="2436" t="n"/>
      <c r="BP65" s="2302" t="n"/>
      <c r="BQ65" s="3276" t="n"/>
      <c r="BR65" s="3269" t="n"/>
      <c r="BS65" s="2" t="n"/>
      <c r="BT65" s="2" t="n"/>
      <c r="BU65" s="2386">
        <f>(AB65-R65)*0.22</f>
        <v/>
      </c>
    </row>
    <row r="66">
      <c r="A66" s="3270" t="inlineStr">
        <is>
          <t>2.2.1</t>
        </is>
      </c>
      <c r="B66" s="173" t="n"/>
      <c r="C66" s="2667" t="inlineStr">
        <is>
          <t>Органическая химия / Органическая химия</t>
        </is>
      </c>
      <c r="D66" s="2665" t="n"/>
      <c r="E66" s="2665" t="n"/>
      <c r="F66" s="2665" t="n"/>
      <c r="G66" s="2665" t="n"/>
      <c r="H66" s="2665" t="n"/>
      <c r="I66" s="2665" t="n"/>
      <c r="J66" s="2665" t="n"/>
      <c r="K66" s="2665" t="n"/>
      <c r="L66" s="2665" t="n"/>
      <c r="M66" s="2665" t="n"/>
      <c r="N66" s="2665" t="n"/>
      <c r="O66" s="2665" t="n"/>
      <c r="P66" s="2311" t="n"/>
      <c r="Q66" s="2668" t="n"/>
      <c r="R66" s="2410" t="n">
        <v>110</v>
      </c>
      <c r="S66" s="2405" t="n">
        <v>1</v>
      </c>
      <c r="T66" s="2405" t="n">
        <v>166</v>
      </c>
      <c r="U66" s="2408" t="n">
        <v>6</v>
      </c>
      <c r="V66" s="2404" t="n">
        <v>3</v>
      </c>
      <c r="W66" s="2410" t="n">
        <v>4</v>
      </c>
      <c r="X66" s="2408" t="n"/>
      <c r="Y66" s="2311" t="n"/>
      <c r="Z66" s="2407" t="n">
        <v>432</v>
      </c>
      <c r="AA66" s="2302" t="n"/>
      <c r="AB66" s="2408" t="n">
        <v>288</v>
      </c>
      <c r="AC66" s="2311" t="n"/>
      <c r="AD66" s="2409">
        <f>Z66-T66</f>
        <v/>
      </c>
      <c r="AE66" s="2311" t="n"/>
      <c r="AF66" s="3266">
        <f>AP66+AR66+AU66+AX66+BA66+BD66+BG66+BJ66+BM66</f>
        <v/>
      </c>
      <c r="AG66" s="3267" t="n"/>
      <c r="AH66" s="2411" t="n">
        <v>18</v>
      </c>
      <c r="AI66" s="2316" t="n"/>
      <c r="AJ66" s="2412" t="n">
        <v>18</v>
      </c>
      <c r="AK66" s="2316" t="n"/>
      <c r="AL66" s="2412" t="n">
        <v>4</v>
      </c>
      <c r="AM66" s="2316" t="n"/>
      <c r="AN66" s="2413" t="n"/>
      <c r="AO66" s="2311" t="n"/>
      <c r="AP66" s="2414" t="n"/>
      <c r="AQ66" s="2415" t="n"/>
      <c r="AR66" s="2416" t="n"/>
      <c r="AS66" s="2417" t="n"/>
      <c r="AT66" s="2415" t="n"/>
      <c r="AU66" s="2416" t="n">
        <v>2</v>
      </c>
      <c r="AV66" s="2418" t="n"/>
      <c r="AW66" s="2419" t="n">
        <v>134</v>
      </c>
      <c r="AX66" s="2416" t="n">
        <v>18</v>
      </c>
      <c r="AY66" s="2417" t="n">
        <v>3</v>
      </c>
      <c r="AZ66" s="2415" t="n">
        <v>132</v>
      </c>
      <c r="BA66" s="2416" t="n">
        <v>20</v>
      </c>
      <c r="BB66" s="2418" t="n">
        <v>3</v>
      </c>
      <c r="BC66" s="2420" t="n"/>
      <c r="BD66" s="2412" t="n"/>
      <c r="BE66" s="2410" t="n"/>
      <c r="BF66" s="2421" t="n"/>
      <c r="BG66" s="2412" t="n"/>
      <c r="BH66" s="2406" t="n"/>
      <c r="BI66" s="2420" t="n"/>
      <c r="BJ66" s="2412" t="n"/>
      <c r="BK66" s="2410" t="n"/>
      <c r="BL66" s="2421" t="n"/>
      <c r="BM66" s="2412" t="n"/>
      <c r="BN66" s="2406" t="n"/>
      <c r="BO66" s="2407">
        <f>U66+AS66+AV66+AY66+BB66+BE66+BH66+BK66+BN66</f>
        <v/>
      </c>
      <c r="BP66" s="2302" t="n"/>
      <c r="BQ66" s="3268" t="inlineStr">
        <is>
          <t>ОХ</t>
        </is>
      </c>
      <c r="BR66" s="3269" t="n"/>
      <c r="BS66" s="3315" t="n"/>
      <c r="BT66" s="2" t="n"/>
      <c r="BU66" s="3316">
        <f>(AB66-R66)*0.22</f>
        <v/>
      </c>
    </row>
    <row r="67">
      <c r="A67" s="3264" t="inlineStr">
        <is>
          <t>2.2.2</t>
        </is>
      </c>
      <c r="B67" s="2928" t="n"/>
      <c r="C67" s="3265" t="inlineStr">
        <is>
          <t>Физическая и коллоидная химия / Физическая и коллоидная химия</t>
        </is>
      </c>
      <c r="D67" s="2930" t="n"/>
      <c r="E67" s="2930" t="n"/>
      <c r="F67" s="2930" t="n"/>
      <c r="G67" s="2930" t="n"/>
      <c r="H67" s="2930" t="n"/>
      <c r="I67" s="2930" t="n"/>
      <c r="J67" s="2930" t="n"/>
      <c r="K67" s="2930" t="n"/>
      <c r="L67" s="2930" t="n"/>
      <c r="M67" s="2930" t="n"/>
      <c r="N67" s="2930" t="n"/>
      <c r="O67" s="2930" t="n"/>
      <c r="P67" s="2946" t="n"/>
      <c r="Q67" s="2929" t="n"/>
      <c r="R67" s="2407" t="n">
        <v>80</v>
      </c>
      <c r="S67" s="2405" t="n">
        <v>1</v>
      </c>
      <c r="T67" s="2405" t="n">
        <v>148</v>
      </c>
      <c r="U67" s="2408" t="n">
        <v>4</v>
      </c>
      <c r="V67" s="2404" t="n">
        <v>4</v>
      </c>
      <c r="W67" s="2410" t="n">
        <v>5</v>
      </c>
      <c r="X67" s="2408" t="n"/>
      <c r="Y67" s="2311" t="n"/>
      <c r="Z67" s="2407" t="n">
        <v>432</v>
      </c>
      <c r="AA67" s="2302" t="n"/>
      <c r="AB67" s="2408" t="n">
        <v>234</v>
      </c>
      <c r="AC67" s="2311" t="n"/>
      <c r="AD67" s="2409">
        <f>Z67-T67</f>
        <v/>
      </c>
      <c r="AE67" s="2311" t="n"/>
      <c r="AF67" s="3266">
        <f>AP67+AR67+AU67+AX67+BA67+BD67+BG67+BJ67+BM67</f>
        <v/>
      </c>
      <c r="AG67" s="3267" t="n"/>
      <c r="AH67" s="2411" t="n">
        <v>16</v>
      </c>
      <c r="AI67" s="2316" t="n"/>
      <c r="AJ67" s="2412" t="n">
        <v>10</v>
      </c>
      <c r="AK67" s="2316" t="n"/>
      <c r="AL67" s="2412" t="n">
        <v>8</v>
      </c>
      <c r="AM67" s="2316" t="n"/>
      <c r="AN67" s="2413" t="n"/>
      <c r="AO67" s="2311" t="n"/>
      <c r="AP67" s="2414" t="n"/>
      <c r="AQ67" s="2415" t="n"/>
      <c r="AR67" s="2416" t="n"/>
      <c r="AS67" s="2417" t="n"/>
      <c r="AT67" s="2415" t="n"/>
      <c r="AU67" s="2416" t="n"/>
      <c r="AV67" s="2418" t="n"/>
      <c r="AW67" s="2419" t="n"/>
      <c r="AX67" s="2416" t="n">
        <v>8</v>
      </c>
      <c r="AY67" s="2417" t="n"/>
      <c r="AZ67" s="2415" t="n">
        <v>142</v>
      </c>
      <c r="BA67" s="2416" t="n">
        <v>12</v>
      </c>
      <c r="BB67" s="2418" t="n">
        <v>4</v>
      </c>
      <c r="BC67" s="2420" t="n">
        <v>142</v>
      </c>
      <c r="BD67" s="2412" t="n">
        <v>14</v>
      </c>
      <c r="BE67" s="2410" t="n">
        <v>4</v>
      </c>
      <c r="BF67" s="2421" t="n"/>
      <c r="BG67" s="2412" t="n"/>
      <c r="BH67" s="2406" t="n"/>
      <c r="BI67" s="2420" t="n"/>
      <c r="BJ67" s="2412" t="n"/>
      <c r="BK67" s="2410" t="n"/>
      <c r="BL67" s="2421" t="n"/>
      <c r="BM67" s="2412" t="n"/>
      <c r="BN67" s="2406" t="n"/>
      <c r="BO67" s="2407">
        <f>U67+AS67+AV67+AY67+BB67+BE67+BH67+BK67+BN67</f>
        <v/>
      </c>
      <c r="BP67" s="2302" t="n"/>
      <c r="BQ67" s="3268" t="inlineStr">
        <is>
          <t>ФКиАХ</t>
        </is>
      </c>
      <c r="BR67" s="3269" t="n"/>
      <c r="BS67" s="3294" t="n"/>
      <c r="BT67" s="2" t="n"/>
      <c r="BU67" s="3139">
        <f>(AB67-R67)*0.22</f>
        <v/>
      </c>
    </row>
    <row r="68">
      <c r="A68" s="3264" t="inlineStr">
        <is>
          <t>2.2.3</t>
        </is>
      </c>
      <c r="B68" s="2928" t="n"/>
      <c r="C68" s="3317" t="inlineStr">
        <is>
          <t>Аналитическая химия / Аналитическая химия</t>
        </is>
      </c>
      <c r="D68" s="2665" t="n"/>
      <c r="E68" s="2665" t="n"/>
      <c r="F68" s="2665" t="n"/>
      <c r="G68" s="2665" t="n"/>
      <c r="H68" s="2665" t="n"/>
      <c r="I68" s="2665" t="n"/>
      <c r="J68" s="2665" t="n"/>
      <c r="K68" s="2665" t="n"/>
      <c r="L68" s="2665" t="n"/>
      <c r="M68" s="2665" t="n"/>
      <c r="N68" s="2665" t="n"/>
      <c r="O68" s="2665" t="n"/>
      <c r="P68" s="2311" t="n"/>
      <c r="Q68" s="10" t="n"/>
      <c r="R68" s="350" t="n">
        <v>18</v>
      </c>
      <c r="S68" s="3052" t="n"/>
      <c r="T68" s="2405" t="n">
        <v>36</v>
      </c>
      <c r="U68" s="3015" t="n">
        <v>1</v>
      </c>
      <c r="V68" s="2407" t="n"/>
      <c r="W68" s="2302" t="n"/>
      <c r="X68" s="2448" t="n">
        <v>3</v>
      </c>
      <c r="Y68" s="2449" t="inlineStr">
        <is>
          <t>д</t>
        </is>
      </c>
      <c r="Z68" s="2407" t="n">
        <v>108</v>
      </c>
      <c r="AA68" s="2302" t="n"/>
      <c r="AB68" s="2408" t="n">
        <v>54</v>
      </c>
      <c r="AC68" s="2311" t="n"/>
      <c r="AD68" s="2409">
        <f>Z68-T68</f>
        <v/>
      </c>
      <c r="AE68" s="2311" t="n"/>
      <c r="AF68" s="3266">
        <f>AP68+AR68+AU68+AX68+BA68+BD68+BG68+BJ68+BM68</f>
        <v/>
      </c>
      <c r="AG68" s="3267" t="n"/>
      <c r="AH68" s="2411" t="n">
        <v>4</v>
      </c>
      <c r="AI68" s="2316" t="n"/>
      <c r="AJ68" s="2412" t="n">
        <v>6</v>
      </c>
      <c r="AK68" s="2316" t="n"/>
      <c r="AL68" s="2412" t="n"/>
      <c r="AM68" s="2316" t="n"/>
      <c r="AN68" s="2413" t="n"/>
      <c r="AO68" s="2311" t="n"/>
      <c r="AP68" s="2414" t="n"/>
      <c r="AQ68" s="2415" t="n"/>
      <c r="AR68" s="2416" t="n"/>
      <c r="AS68" s="2417" t="n"/>
      <c r="AT68" s="2415" t="n"/>
      <c r="AU68" s="2416" t="n">
        <v>4</v>
      </c>
      <c r="AV68" s="2418" t="n"/>
      <c r="AW68" s="2419" t="n">
        <v>72</v>
      </c>
      <c r="AX68" s="2416" t="n">
        <v>6</v>
      </c>
      <c r="AY68" s="2417" t="n">
        <v>2</v>
      </c>
      <c r="AZ68" s="2415" t="n"/>
      <c r="BA68" s="2416" t="n"/>
      <c r="BB68" s="2418" t="n"/>
      <c r="BC68" s="2420" t="n"/>
      <c r="BD68" s="2412" t="n"/>
      <c r="BE68" s="2410" t="n"/>
      <c r="BF68" s="2421" t="n"/>
      <c r="BG68" s="2412" t="n"/>
      <c r="BH68" s="2406" t="n"/>
      <c r="BI68" s="2420" t="n"/>
      <c r="BJ68" s="2412" t="n"/>
      <c r="BK68" s="2410" t="n"/>
      <c r="BL68" s="2421" t="n"/>
      <c r="BM68" s="2412" t="n"/>
      <c r="BN68" s="2406" t="n"/>
      <c r="BO68" s="2407">
        <f>U68+AS68+AV68+AY68+BB68+BE68+BH68+BK68+BN68</f>
        <v/>
      </c>
      <c r="BP68" s="2302" t="n"/>
      <c r="BQ68" s="3268" t="inlineStr">
        <is>
          <t>ФКиАХ</t>
        </is>
      </c>
      <c r="BR68" s="3269" t="n"/>
      <c r="BS68" s="3138" t="n"/>
      <c r="BT68" s="2" t="n"/>
      <c r="BU68" s="3139">
        <f>(AB68-R68)*0.22</f>
        <v/>
      </c>
    </row>
    <row r="69">
      <c r="A69" s="2451" t="inlineStr">
        <is>
          <t>2.2.4</t>
        </is>
      </c>
      <c r="B69" s="2302" t="n"/>
      <c r="C69" s="2458" t="inlineStr">
        <is>
          <t>Физико-химические методы анализа</t>
        </is>
      </c>
      <c r="D69" s="2304" t="n"/>
      <c r="E69" s="2304" t="n"/>
      <c r="F69" s="2304" t="n"/>
      <c r="G69" s="2304" t="n"/>
      <c r="H69" s="2304" t="n"/>
      <c r="I69" s="2304" t="n"/>
      <c r="J69" s="2304" t="n"/>
      <c r="K69" s="2304" t="n"/>
      <c r="L69" s="2304" t="n"/>
      <c r="M69" s="2304" t="n"/>
      <c r="N69" s="2304" t="n"/>
      <c r="O69" s="2304" t="n"/>
      <c r="P69" s="2305" t="n"/>
      <c r="Q69" s="2459" t="n"/>
      <c r="R69" s="2439" t="n"/>
      <c r="S69" s="2462" t="n"/>
      <c r="T69" s="2462" t="n"/>
      <c r="U69" s="2437" t="n"/>
      <c r="V69" s="2436" t="n"/>
      <c r="W69" s="2302" t="n"/>
      <c r="X69" s="2519" t="n">
        <v>6</v>
      </c>
      <c r="Y69" s="2520" t="inlineStr">
        <is>
          <t>д</t>
        </is>
      </c>
      <c r="Z69" s="2436" t="n">
        <v>108</v>
      </c>
      <c r="AA69" s="2302" t="n"/>
      <c r="AB69" s="2437" t="n">
        <v>72</v>
      </c>
      <c r="AC69" s="2311" t="n"/>
      <c r="AD69" s="2438">
        <f>Z69-T69</f>
        <v/>
      </c>
      <c r="AE69" s="2311" t="n"/>
      <c r="AF69" s="3275">
        <f>AP69+AR69+AU69+AX69+BA69+BD69+BG69+BJ69+BM69</f>
        <v/>
      </c>
      <c r="AG69" s="3267" t="n"/>
      <c r="AH69" s="2521" t="n">
        <v>4</v>
      </c>
      <c r="AI69" s="2316" t="n"/>
      <c r="AJ69" s="2445" t="n">
        <v>12</v>
      </c>
      <c r="AK69" s="2316" t="n"/>
      <c r="AL69" s="2445" t="n"/>
      <c r="AM69" s="2316" t="n"/>
      <c r="AN69" s="2522" t="n"/>
      <c r="AO69" s="2311" t="n"/>
      <c r="AP69" s="2436" t="n"/>
      <c r="AQ69" s="2444" t="n"/>
      <c r="AR69" s="2445" t="n"/>
      <c r="AS69" s="2439" t="n"/>
      <c r="AT69" s="2444" t="n"/>
      <c r="AU69" s="2445" t="n"/>
      <c r="AV69" s="2446" t="n"/>
      <c r="AW69" s="2447" t="n"/>
      <c r="AX69" s="2445" t="n"/>
      <c r="AY69" s="2439" t="n"/>
      <c r="AZ69" s="2444" t="n"/>
      <c r="BA69" s="2445" t="n"/>
      <c r="BB69" s="2446" t="n"/>
      <c r="BC69" s="2447" t="n"/>
      <c r="BD69" s="2445" t="n">
        <v>4</v>
      </c>
      <c r="BE69" s="2439" t="n"/>
      <c r="BF69" s="2444" t="n">
        <v>108</v>
      </c>
      <c r="BG69" s="2445" t="n">
        <v>12</v>
      </c>
      <c r="BH69" s="2446" t="n">
        <v>3</v>
      </c>
      <c r="BI69" s="2447" t="n"/>
      <c r="BJ69" s="2445" t="n"/>
      <c r="BK69" s="2439" t="n"/>
      <c r="BL69" s="2444" t="n"/>
      <c r="BM69" s="2445" t="n"/>
      <c r="BN69" s="2446" t="n"/>
      <c r="BO69" s="2436">
        <f>U69+AS69+AV69+AY69+BB69+BE69+BH69+BK69+BN69</f>
        <v/>
      </c>
      <c r="BP69" s="2302" t="n"/>
      <c r="BQ69" s="3276" t="n"/>
      <c r="BR69" s="3269" t="n"/>
      <c r="BS69" s="3284" t="n"/>
      <c r="BT69" s="2" t="n"/>
      <c r="BU69" s="2386">
        <f>(AB69-R69)*0.22</f>
        <v/>
      </c>
    </row>
    <row r="70">
      <c r="A70" s="2487" t="inlineStr">
        <is>
          <t>2.3</t>
        </is>
      </c>
      <c r="B70" s="173" t="n"/>
      <c r="C70" s="2547" t="inlineStr">
        <is>
          <t>Модуль "Теоретические основы технологии органических веществ"</t>
        </is>
      </c>
      <c r="D70" s="2304" t="n"/>
      <c r="E70" s="2304" t="n"/>
      <c r="F70" s="2304" t="n"/>
      <c r="G70" s="2304" t="n"/>
      <c r="H70" s="2304" t="n"/>
      <c r="I70" s="2304" t="n"/>
      <c r="J70" s="2304" t="n"/>
      <c r="K70" s="2304" t="n"/>
      <c r="L70" s="2304" t="n"/>
      <c r="M70" s="2304" t="n"/>
      <c r="N70" s="2304" t="n"/>
      <c r="O70" s="2304" t="n"/>
      <c r="P70" s="2305" t="n"/>
      <c r="Q70" s="2548" t="n"/>
      <c r="R70" s="2577" t="n"/>
      <c r="S70" s="2469" t="n"/>
      <c r="T70" s="2462" t="n"/>
      <c r="U70" s="2560" t="n"/>
      <c r="V70" s="2577" t="n"/>
      <c r="W70" s="2302" t="n"/>
      <c r="X70" s="2578" t="n"/>
      <c r="Y70" s="2311" t="n"/>
      <c r="Z70" s="2436" t="n"/>
      <c r="AA70" s="2302" t="n"/>
      <c r="AB70" s="2578" t="n"/>
      <c r="AC70" s="2311" t="n"/>
      <c r="AD70" s="2438" t="n"/>
      <c r="AE70" s="2311" t="n"/>
      <c r="AF70" s="3275" t="n"/>
      <c r="AG70" s="3267" t="n"/>
      <c r="AH70" s="2579" t="n"/>
      <c r="AI70" s="2316" t="n"/>
      <c r="AJ70" s="2558" t="n"/>
      <c r="AK70" s="2316" t="n"/>
      <c r="AL70" s="2558" t="n"/>
      <c r="AM70" s="2316" t="n"/>
      <c r="AN70" s="2580" t="n"/>
      <c r="AO70" s="2311" t="n"/>
      <c r="AP70" s="2577" t="n"/>
      <c r="AQ70" s="2557" t="n"/>
      <c r="AR70" s="2558" t="n"/>
      <c r="AS70" s="2559" t="n"/>
      <c r="AT70" s="2557" t="n"/>
      <c r="AU70" s="2558" t="n"/>
      <c r="AV70" s="2560" t="n"/>
      <c r="AW70" s="2561" t="n"/>
      <c r="AX70" s="2558" t="n"/>
      <c r="AY70" s="2559" t="n"/>
      <c r="AZ70" s="2557" t="n"/>
      <c r="BA70" s="2558" t="n"/>
      <c r="BB70" s="2560" t="n"/>
      <c r="BC70" s="2561" t="n"/>
      <c r="BD70" s="2558" t="n"/>
      <c r="BE70" s="2559" t="n"/>
      <c r="BF70" s="2557" t="n"/>
      <c r="BG70" s="2558" t="n"/>
      <c r="BH70" s="2560" t="n"/>
      <c r="BI70" s="2561" t="n"/>
      <c r="BJ70" s="2558" t="n"/>
      <c r="BK70" s="2559" t="n"/>
      <c r="BL70" s="2557" t="n"/>
      <c r="BM70" s="2558" t="n"/>
      <c r="BN70" s="2560" t="n"/>
      <c r="BO70" s="2518" t="n"/>
      <c r="BP70" s="2665" t="n"/>
      <c r="BQ70" s="3276" t="n"/>
      <c r="BR70" s="3269" t="n"/>
      <c r="BS70" s="2" t="n"/>
      <c r="BT70" s="2" t="n"/>
      <c r="BU70" s="2386">
        <f>(AB70-R70)*0.22</f>
        <v/>
      </c>
    </row>
    <row r="71">
      <c r="A71" s="2301" t="inlineStr">
        <is>
          <t>2.3.1</t>
        </is>
      </c>
      <c r="B71" s="2302" t="n"/>
      <c r="C71" s="3318" t="inlineStr">
        <is>
          <t>Химия ископаемого углеродсодержащего сырья</t>
        </is>
      </c>
      <c r="D71" s="2304" t="n"/>
      <c r="E71" s="2304" t="n"/>
      <c r="F71" s="2304" t="n"/>
      <c r="G71" s="2304" t="n"/>
      <c r="H71" s="2304" t="n"/>
      <c r="I71" s="2304" t="n"/>
      <c r="J71" s="2304" t="n"/>
      <c r="K71" s="2304" t="n"/>
      <c r="L71" s="2304" t="n"/>
      <c r="M71" s="2304" t="n"/>
      <c r="N71" s="2304" t="n"/>
      <c r="O71" s="2304" t="n"/>
      <c r="P71" s="2305" t="n"/>
      <c r="Q71" s="2403" t="n"/>
      <c r="R71" s="2407" t="n"/>
      <c r="S71" s="2405" t="n"/>
      <c r="T71" s="2405" t="n"/>
      <c r="U71" s="2406" t="n"/>
      <c r="V71" s="2407" t="n"/>
      <c r="W71" s="2302" t="n"/>
      <c r="X71" s="2448" t="n">
        <v>5</v>
      </c>
      <c r="Y71" s="2449" t="inlineStr">
        <is>
          <t>д</t>
        </is>
      </c>
      <c r="Z71" s="2407" t="n">
        <v>108</v>
      </c>
      <c r="AA71" s="2302" t="n"/>
      <c r="AB71" s="2408" t="n">
        <v>72</v>
      </c>
      <c r="AC71" s="2311" t="n"/>
      <c r="AD71" s="2409">
        <f>Z71-T71</f>
        <v/>
      </c>
      <c r="AE71" s="2311" t="n"/>
      <c r="AF71" s="3266">
        <f>AP71+AR71+AU71+AX71+BA71+BD71+BG71+BJ71+BM71</f>
        <v/>
      </c>
      <c r="AG71" s="3267" t="n"/>
      <c r="AH71" s="2411" t="n">
        <v>8</v>
      </c>
      <c r="AI71" s="2316" t="n"/>
      <c r="AJ71" s="2412" t="n">
        <v>8</v>
      </c>
      <c r="AK71" s="2316" t="n"/>
      <c r="AL71" s="2412" t="n"/>
      <c r="AM71" s="2316" t="n"/>
      <c r="AN71" s="2413" t="n"/>
      <c r="AO71" s="2311" t="n"/>
      <c r="AP71" s="2414" t="n"/>
      <c r="AQ71" s="2415" t="n"/>
      <c r="AR71" s="2416" t="n"/>
      <c r="AS71" s="2417" t="n"/>
      <c r="AT71" s="2415" t="n"/>
      <c r="AU71" s="2416" t="n"/>
      <c r="AV71" s="2418" t="n"/>
      <c r="AW71" s="2419" t="n"/>
      <c r="AX71" s="2416" t="n"/>
      <c r="AY71" s="2417" t="n"/>
      <c r="AZ71" s="2415" t="n"/>
      <c r="BA71" s="2416" t="n">
        <v>8</v>
      </c>
      <c r="BB71" s="2418" t="n"/>
      <c r="BC71" s="2420" t="n">
        <v>108</v>
      </c>
      <c r="BD71" s="2412" t="n">
        <v>8</v>
      </c>
      <c r="BE71" s="2410" t="n">
        <v>3</v>
      </c>
      <c r="BF71" s="2421" t="n"/>
      <c r="BG71" s="2412" t="n"/>
      <c r="BH71" s="2406" t="n"/>
      <c r="BI71" s="2420" t="n"/>
      <c r="BJ71" s="2412" t="n"/>
      <c r="BK71" s="2410" t="n"/>
      <c r="BL71" s="2421" t="n"/>
      <c r="BM71" s="2412" t="n"/>
      <c r="BN71" s="2406" t="n"/>
      <c r="BO71" s="2407">
        <f>U71+AS71+AV71+AY71+BB71+BE71+BH71+BK71+BN71</f>
        <v/>
      </c>
      <c r="BP71" s="2302" t="n"/>
      <c r="BQ71" s="3268" t="inlineStr">
        <is>
          <t>НГПиНХ</t>
        </is>
      </c>
      <c r="BR71" s="3269" t="n"/>
      <c r="BS71" s="3294" t="n"/>
      <c r="BT71" s="2" t="n"/>
      <c r="BU71" s="3139">
        <f>(AB71-R71)*0.22</f>
        <v/>
      </c>
    </row>
    <row r="72">
      <c r="A72" s="2301" t="inlineStr">
        <is>
          <t>2.3.2</t>
        </is>
      </c>
      <c r="B72" s="2302" t="n"/>
      <c r="C72" s="2402" t="inlineStr">
        <is>
          <t>Теория химических процессов технологии органических веществ</t>
        </is>
      </c>
      <c r="D72" s="2304" t="n"/>
      <c r="E72" s="2304" t="n"/>
      <c r="F72" s="2304" t="n"/>
      <c r="G72" s="2304" t="n"/>
      <c r="H72" s="2304" t="n"/>
      <c r="I72" s="2304" t="n"/>
      <c r="J72" s="2304" t="n"/>
      <c r="K72" s="2304" t="n"/>
      <c r="L72" s="2304" t="n"/>
      <c r="M72" s="2304" t="n"/>
      <c r="N72" s="2304" t="n"/>
      <c r="O72" s="2304" t="n"/>
      <c r="P72" s="2305" t="n"/>
      <c r="Q72" s="2403" t="n"/>
      <c r="R72" s="2407" t="n"/>
      <c r="S72" s="2405" t="n"/>
      <c r="T72" s="2405" t="n"/>
      <c r="U72" s="2406" t="n"/>
      <c r="V72" s="2407" t="n">
        <v>5</v>
      </c>
      <c r="W72" s="2302" t="n"/>
      <c r="X72" s="2408" t="n"/>
      <c r="Y72" s="2311" t="n"/>
      <c r="Z72" s="2407" t="n">
        <v>108</v>
      </c>
      <c r="AA72" s="2302" t="n"/>
      <c r="AB72" s="2408" t="n">
        <v>54</v>
      </c>
      <c r="AC72" s="2311" t="n"/>
      <c r="AD72" s="2409">
        <f>Z72-T72</f>
        <v/>
      </c>
      <c r="AE72" s="2311" t="n"/>
      <c r="AF72" s="3266">
        <f>AP72+AR72+AU72+AX72+BA72+BD72+BG72+BJ72+BM72</f>
        <v/>
      </c>
      <c r="AG72" s="3267" t="n"/>
      <c r="AH72" s="2411" t="n">
        <v>8</v>
      </c>
      <c r="AI72" s="2316" t="n"/>
      <c r="AJ72" s="2412" t="n"/>
      <c r="AK72" s="2316" t="n"/>
      <c r="AL72" s="2412" t="n">
        <v>4</v>
      </c>
      <c r="AM72" s="2316" t="n"/>
      <c r="AN72" s="2413" t="n"/>
      <c r="AO72" s="2311" t="n"/>
      <c r="AP72" s="2414" t="n"/>
      <c r="AQ72" s="2415" t="n"/>
      <c r="AR72" s="2416" t="n"/>
      <c r="AS72" s="2417" t="n"/>
      <c r="AT72" s="2415" t="n"/>
      <c r="AU72" s="2416" t="n"/>
      <c r="AV72" s="2418" t="n"/>
      <c r="AW72" s="2419" t="n"/>
      <c r="AX72" s="2416" t="n"/>
      <c r="AY72" s="2417" t="n"/>
      <c r="AZ72" s="2415" t="n"/>
      <c r="BA72" s="2416" t="n">
        <v>6</v>
      </c>
      <c r="BB72" s="2418" t="n"/>
      <c r="BC72" s="2420" t="n">
        <v>108</v>
      </c>
      <c r="BD72" s="2412" t="n">
        <v>6</v>
      </c>
      <c r="BE72" s="2410" t="n">
        <v>3</v>
      </c>
      <c r="BF72" s="2421" t="n"/>
      <c r="BG72" s="2412" t="n"/>
      <c r="BH72" s="2406" t="n"/>
      <c r="BI72" s="2420" t="n"/>
      <c r="BJ72" s="2412" t="n"/>
      <c r="BK72" s="2410" t="n"/>
      <c r="BL72" s="2421" t="n"/>
      <c r="BM72" s="2412" t="n"/>
      <c r="BN72" s="2406" t="n"/>
      <c r="BO72" s="2407">
        <f>U72+AS72+AV72+AY72+BB72+BE72+BH72+BK72+BN72</f>
        <v/>
      </c>
      <c r="BP72" s="2302" t="n"/>
      <c r="BQ72" s="3268" t="inlineStr">
        <is>
          <t>НГПиНХ</t>
        </is>
      </c>
      <c r="BR72" s="3269" t="n"/>
      <c r="BS72" s="3294" t="n"/>
      <c r="BT72" s="2" t="n"/>
      <c r="BU72" s="3139">
        <f>(AB72-R72)*0.22</f>
        <v/>
      </c>
    </row>
    <row r="73">
      <c r="A73" s="2451" t="inlineStr">
        <is>
          <t>2.3.3</t>
        </is>
      </c>
      <c r="B73" s="2302" t="n"/>
      <c r="C73" s="2466" t="inlineStr">
        <is>
          <t>Химия и физика полимеров</t>
        </is>
      </c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72" t="n"/>
      <c r="Q73" s="1006" t="n"/>
      <c r="R73" s="2436" t="n"/>
      <c r="S73" s="2462" t="n"/>
      <c r="T73" s="2462" t="n"/>
      <c r="U73" s="2446" t="n"/>
      <c r="V73" s="2436" t="n">
        <v>6</v>
      </c>
      <c r="W73" s="2302" t="n"/>
      <c r="X73" s="2437" t="n"/>
      <c r="Y73" s="2311" t="n"/>
      <c r="Z73" s="2436" t="n">
        <v>180</v>
      </c>
      <c r="AA73" s="2302" t="n"/>
      <c r="AB73" s="2437" t="n">
        <v>90</v>
      </c>
      <c r="AC73" s="2311" t="n"/>
      <c r="AD73" s="2438">
        <f>Z73-T73</f>
        <v/>
      </c>
      <c r="AE73" s="2311" t="n"/>
      <c r="AF73" s="3275">
        <f>AP73+AR73+AU73+AX73+BA73+BD73+BG73+BJ73+BM73</f>
        <v/>
      </c>
      <c r="AG73" s="3267" t="n"/>
      <c r="AH73" s="2521" t="n">
        <v>8</v>
      </c>
      <c r="AI73" s="2316" t="n"/>
      <c r="AJ73" s="2445" t="n">
        <v>8</v>
      </c>
      <c r="AK73" s="2316" t="n"/>
      <c r="AL73" s="2445" t="n">
        <v>4</v>
      </c>
      <c r="AM73" s="2316" t="n"/>
      <c r="AN73" s="2522" t="n"/>
      <c r="AO73" s="2311" t="n"/>
      <c r="AP73" s="2436" t="n"/>
      <c r="AQ73" s="2444" t="n"/>
      <c r="AR73" s="2445" t="n"/>
      <c r="AS73" s="2439" t="n"/>
      <c r="AT73" s="2444" t="n"/>
      <c r="AU73" s="2445" t="n"/>
      <c r="AV73" s="2446" t="n"/>
      <c r="AW73" s="2447" t="n"/>
      <c r="AX73" s="2445" t="n"/>
      <c r="AY73" s="2439" t="n"/>
      <c r="AZ73" s="2444" t="n"/>
      <c r="BA73" s="2445" t="n"/>
      <c r="BB73" s="2446" t="n"/>
      <c r="BC73" s="2447" t="n"/>
      <c r="BD73" s="2445" t="n">
        <v>4</v>
      </c>
      <c r="BE73" s="2439" t="n"/>
      <c r="BF73" s="2444" t="n">
        <v>180</v>
      </c>
      <c r="BG73" s="2445" t="n">
        <v>16</v>
      </c>
      <c r="BH73" s="2446" t="n">
        <v>5</v>
      </c>
      <c r="BI73" s="2447" t="n"/>
      <c r="BJ73" s="2445" t="n"/>
      <c r="BK73" s="2439" t="n"/>
      <c r="BL73" s="2444" t="n"/>
      <c r="BM73" s="2445" t="n"/>
      <c r="BN73" s="2446" t="n"/>
      <c r="BO73" s="2436">
        <f>U73+AS73+AV73+AY73+BB73+BE73+BH73+BK73+BN73</f>
        <v/>
      </c>
      <c r="BP73" s="2302" t="n"/>
      <c r="BQ73" s="3276" t="n"/>
      <c r="BR73" s="3269" t="n"/>
      <c r="BS73" s="3284" t="n"/>
      <c r="BT73" s="2" t="n"/>
      <c r="BU73" s="2386">
        <f>(AB73-R73)*0.22</f>
        <v/>
      </c>
    </row>
    <row r="74">
      <c r="A74" s="3118" t="inlineStr">
        <is>
          <t>2.3.4</t>
        </is>
      </c>
      <c r="B74" s="173" t="n"/>
      <c r="C74" s="3319" t="inlineStr">
        <is>
          <t>Химмотология</t>
        </is>
      </c>
      <c r="D74" s="2930" t="n"/>
      <c r="E74" s="2930" t="n"/>
      <c r="F74" s="2930" t="n"/>
      <c r="G74" s="2930" t="n"/>
      <c r="H74" s="2930" t="n"/>
      <c r="I74" s="2930" t="n"/>
      <c r="J74" s="2930" t="n"/>
      <c r="K74" s="2930" t="n"/>
      <c r="L74" s="2930" t="n"/>
      <c r="M74" s="2930" t="n"/>
      <c r="N74" s="2930" t="n"/>
      <c r="O74" s="2930" t="n"/>
      <c r="P74" s="2946" t="n"/>
      <c r="Q74" s="3047" t="n"/>
      <c r="R74" s="2436" t="n"/>
      <c r="S74" s="2462" t="n"/>
      <c r="T74" s="2462" t="n"/>
      <c r="U74" s="2446" t="n"/>
      <c r="V74" s="2436" t="n">
        <v>8</v>
      </c>
      <c r="W74" s="2302" t="n"/>
      <c r="X74" s="2437" t="n"/>
      <c r="Y74" s="2311" t="n"/>
      <c r="Z74" s="2436" t="n">
        <v>108</v>
      </c>
      <c r="AA74" s="2302" t="n"/>
      <c r="AB74" s="2437" t="n">
        <v>72</v>
      </c>
      <c r="AC74" s="2311" t="n"/>
      <c r="AD74" s="2438">
        <f>Z74-T74</f>
        <v/>
      </c>
      <c r="AE74" s="2311" t="n"/>
      <c r="AF74" s="3275">
        <f>AP74+AR74+AU74+AX74+BA74+BD74+BG74+BJ74+BM74</f>
        <v/>
      </c>
      <c r="AG74" s="3267" t="n"/>
      <c r="AH74" s="2521" t="n">
        <v>8</v>
      </c>
      <c r="AI74" s="2316" t="n"/>
      <c r="AJ74" s="2445" t="n">
        <v>8</v>
      </c>
      <c r="AK74" s="2316" t="n"/>
      <c r="AL74" s="2445" t="n"/>
      <c r="AM74" s="2316" t="n"/>
      <c r="AN74" s="2522" t="n"/>
      <c r="AO74" s="2311" t="n"/>
      <c r="AP74" s="2436" t="n"/>
      <c r="AQ74" s="2444" t="n"/>
      <c r="AR74" s="2445" t="n"/>
      <c r="AS74" s="2439" t="n"/>
      <c r="AT74" s="2444" t="n"/>
      <c r="AU74" s="2445" t="n"/>
      <c r="AV74" s="2446" t="n"/>
      <c r="AW74" s="2447" t="n"/>
      <c r="AX74" s="2445" t="n"/>
      <c r="AY74" s="2439" t="n"/>
      <c r="AZ74" s="2444" t="n"/>
      <c r="BA74" s="2445" t="n"/>
      <c r="BB74" s="2446" t="n"/>
      <c r="BC74" s="2447" t="n"/>
      <c r="BD74" s="2445" t="n"/>
      <c r="BE74" s="2439" t="n"/>
      <c r="BF74" s="2444" t="n"/>
      <c r="BG74" s="2445" t="n"/>
      <c r="BH74" s="2446" t="n"/>
      <c r="BI74" s="2447" t="n"/>
      <c r="BJ74" s="2445" t="n">
        <v>2</v>
      </c>
      <c r="BK74" s="2439" t="n"/>
      <c r="BL74" s="2444" t="n">
        <v>108</v>
      </c>
      <c r="BM74" s="2445" t="n">
        <v>14</v>
      </c>
      <c r="BN74" s="2446" t="n">
        <v>3</v>
      </c>
      <c r="BO74" s="2436">
        <f>U74+AS74+AV74+AY74+BB74+BE74+BH74+BK74+BN74</f>
        <v/>
      </c>
      <c r="BP74" s="2302" t="n"/>
      <c r="BQ74" s="3276" t="n"/>
      <c r="BR74" s="3269" t="n"/>
      <c r="BS74" s="3284" t="n"/>
      <c r="BT74" s="2" t="n"/>
      <c r="BU74" s="2386">
        <f>(AB74-R74)*0.22</f>
        <v/>
      </c>
    </row>
    <row r="75">
      <c r="A75" s="2368" t="inlineStr">
        <is>
          <t>2.4</t>
        </is>
      </c>
      <c r="B75" s="2302" t="n"/>
      <c r="C75" s="2670" t="inlineStr">
        <is>
          <t>Модуль "Технология органических веществ"</t>
        </is>
      </c>
      <c r="D75" s="2665" t="n"/>
      <c r="E75" s="2665" t="n"/>
      <c r="F75" s="2665" t="n"/>
      <c r="G75" s="2665" t="n"/>
      <c r="H75" s="2665" t="n"/>
      <c r="I75" s="2665" t="n"/>
      <c r="J75" s="2665" t="n"/>
      <c r="K75" s="2665" t="n"/>
      <c r="L75" s="2665" t="n"/>
      <c r="M75" s="2665" t="n"/>
      <c r="N75" s="2665" t="n"/>
      <c r="O75" s="2665" t="n"/>
      <c r="P75" s="2311" t="n"/>
      <c r="Q75" s="3002" t="n"/>
      <c r="R75" s="2577" t="n"/>
      <c r="S75" s="2469" t="n"/>
      <c r="T75" s="2462" t="n"/>
      <c r="U75" s="2560" t="n"/>
      <c r="V75" s="2577" t="n"/>
      <c r="W75" s="2302" t="n"/>
      <c r="X75" s="2578" t="n"/>
      <c r="Y75" s="2311" t="n"/>
      <c r="Z75" s="2436" t="n"/>
      <c r="AA75" s="2302" t="n"/>
      <c r="AB75" s="2578" t="n"/>
      <c r="AC75" s="2311" t="n"/>
      <c r="AD75" s="2438" t="n"/>
      <c r="AE75" s="2311" t="n"/>
      <c r="AF75" s="3275" t="n"/>
      <c r="AG75" s="3267" t="n"/>
      <c r="AH75" s="2579" t="n"/>
      <c r="AI75" s="2316" t="n"/>
      <c r="AJ75" s="2558" t="n"/>
      <c r="AK75" s="2316" t="n"/>
      <c r="AL75" s="2558" t="n"/>
      <c r="AM75" s="2316" t="n"/>
      <c r="AN75" s="2580" t="n"/>
      <c r="AO75" s="2311" t="n"/>
      <c r="AP75" s="2577" t="n"/>
      <c r="AQ75" s="2557" t="n"/>
      <c r="AR75" s="2558" t="n"/>
      <c r="AS75" s="2559" t="n"/>
      <c r="AT75" s="2557" t="n"/>
      <c r="AU75" s="2558" t="n"/>
      <c r="AV75" s="2560" t="n"/>
      <c r="AW75" s="2561" t="n"/>
      <c r="AX75" s="2558" t="n"/>
      <c r="AY75" s="2559" t="n"/>
      <c r="AZ75" s="2557" t="n"/>
      <c r="BA75" s="2558" t="n"/>
      <c r="BB75" s="2560" t="n"/>
      <c r="BC75" s="2561" t="n"/>
      <c r="BD75" s="2558" t="n"/>
      <c r="BE75" s="2559" t="n"/>
      <c r="BF75" s="2557" t="n"/>
      <c r="BG75" s="2558" t="n"/>
      <c r="BH75" s="2560" t="n"/>
      <c r="BI75" s="2561" t="n"/>
      <c r="BJ75" s="2558" t="n"/>
      <c r="BK75" s="2559" t="n"/>
      <c r="BL75" s="2557" t="n"/>
      <c r="BM75" s="2558" t="n"/>
      <c r="BN75" s="2560" t="n"/>
      <c r="BO75" s="2518" t="n"/>
      <c r="BP75" s="2665" t="n"/>
      <c r="BQ75" s="3276" t="n"/>
      <c r="BR75" s="3269" t="n"/>
      <c r="BS75" s="2" t="n"/>
      <c r="BT75" s="2" t="n"/>
      <c r="BU75" s="2386">
        <f>(AB75-R75)*0.22</f>
        <v/>
      </c>
    </row>
    <row r="76">
      <c r="A76" s="3118" t="inlineStr">
        <is>
          <t>2.4.1</t>
        </is>
      </c>
      <c r="B76" s="173" t="n"/>
      <c r="C76" s="2664" t="inlineStr">
        <is>
          <t>Технология переработки нефти и газа</t>
        </is>
      </c>
      <c r="D76" s="2665" t="n"/>
      <c r="E76" s="2665" t="n"/>
      <c r="F76" s="2665" t="n"/>
      <c r="G76" s="2665" t="n"/>
      <c r="H76" s="2665" t="n"/>
      <c r="I76" s="2665" t="n"/>
      <c r="J76" s="2665" t="n"/>
      <c r="K76" s="2665" t="n"/>
      <c r="L76" s="2665" t="n"/>
      <c r="M76" s="2665" t="n"/>
      <c r="N76" s="2665" t="n"/>
      <c r="O76" s="2665" t="n"/>
      <c r="P76" s="2311" t="n"/>
      <c r="Q76" s="2669" t="n"/>
      <c r="R76" s="2436" t="n"/>
      <c r="S76" s="2462" t="n"/>
      <c r="T76" s="2462" t="n"/>
      <c r="U76" s="2446" t="n"/>
      <c r="V76" s="2518" t="n">
        <v>7</v>
      </c>
      <c r="W76" s="2439" t="n">
        <v>8</v>
      </c>
      <c r="X76" s="2519" t="n">
        <v>6</v>
      </c>
      <c r="Y76" s="2520" t="inlineStr">
        <is>
          <t>д</t>
        </is>
      </c>
      <c r="Z76" s="2436" t="n">
        <v>324</v>
      </c>
      <c r="AA76" s="2302" t="n"/>
      <c r="AB76" s="2437" t="n">
        <v>198</v>
      </c>
      <c r="AC76" s="2311" t="n"/>
      <c r="AD76" s="2438">
        <f>Z76-T76</f>
        <v/>
      </c>
      <c r="AE76" s="2311" t="n"/>
      <c r="AF76" s="3275">
        <f>AP76+AR76+AU76+AX76+BA76+BD76+BG76+BJ76+BM76</f>
        <v/>
      </c>
      <c r="AG76" s="3267" t="n"/>
      <c r="AH76" s="2521" t="n">
        <v>20</v>
      </c>
      <c r="AI76" s="2316" t="n"/>
      <c r="AJ76" s="2445" t="n">
        <v>16</v>
      </c>
      <c r="AK76" s="2316" t="n"/>
      <c r="AL76" s="2445" t="n">
        <v>8</v>
      </c>
      <c r="AM76" s="2316" t="n"/>
      <c r="AN76" s="2522" t="n"/>
      <c r="AO76" s="2311" t="n"/>
      <c r="AP76" s="2436" t="n"/>
      <c r="AQ76" s="2444" t="n"/>
      <c r="AR76" s="2445" t="n"/>
      <c r="AS76" s="2439" t="n"/>
      <c r="AT76" s="2444" t="n"/>
      <c r="AU76" s="2445" t="n"/>
      <c r="AV76" s="2446" t="n"/>
      <c r="AW76" s="2447" t="n"/>
      <c r="AX76" s="2445" t="n"/>
      <c r="AY76" s="2439" t="n"/>
      <c r="AZ76" s="2444" t="n"/>
      <c r="BA76" s="2521" t="n"/>
      <c r="BB76" s="2446" t="n"/>
      <c r="BC76" s="2447" t="n"/>
      <c r="BD76" s="2445" t="n">
        <v>4</v>
      </c>
      <c r="BE76" s="2439" t="n"/>
      <c r="BF76" s="2444" t="n">
        <v>108</v>
      </c>
      <c r="BG76" s="2445" t="n">
        <v>10</v>
      </c>
      <c r="BH76" s="2446" t="n">
        <v>3</v>
      </c>
      <c r="BI76" s="2447" t="n">
        <v>108</v>
      </c>
      <c r="BJ76" s="2445" t="n">
        <v>14</v>
      </c>
      <c r="BK76" s="2439" t="n">
        <v>3</v>
      </c>
      <c r="BL76" s="2444" t="n">
        <v>108</v>
      </c>
      <c r="BM76" s="2445" t="n">
        <v>16</v>
      </c>
      <c r="BN76" s="2446" t="n">
        <v>3</v>
      </c>
      <c r="BO76" s="2436">
        <f>U76+AS76+AV76+AY76+BB76+BE76+BH76+BK76+BN76</f>
        <v/>
      </c>
      <c r="BP76" s="2302" t="n"/>
      <c r="BQ76" s="3276" t="n"/>
      <c r="BR76" s="3269" t="n"/>
      <c r="BS76" s="3284" t="n"/>
      <c r="BT76" s="2" t="n"/>
      <c r="BU76" s="2386">
        <f>(AB76-R76)*0.22</f>
        <v/>
      </c>
    </row>
    <row r="77">
      <c r="A77" s="3264" t="inlineStr">
        <is>
          <t>2.4.2</t>
        </is>
      </c>
      <c r="B77" s="2928" t="n"/>
      <c r="C77" s="3283" t="inlineStr">
        <is>
          <t xml:space="preserve">Химия и технология основного органического и нефтехимического синтеза </t>
        </is>
      </c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72" t="n"/>
      <c r="Q77" s="10" t="n"/>
      <c r="R77" s="2407" t="n"/>
      <c r="S77" s="2405" t="n"/>
      <c r="T77" s="2405" t="n"/>
      <c r="U77" s="2406" t="n"/>
      <c r="V77" s="2404" t="n">
        <v>6</v>
      </c>
      <c r="W77" s="2410" t="n">
        <v>7</v>
      </c>
      <c r="X77" s="2448" t="n">
        <v>5</v>
      </c>
      <c r="Y77" s="2449" t="inlineStr">
        <is>
          <t>д</t>
        </is>
      </c>
      <c r="Z77" s="2407" t="n">
        <v>576</v>
      </c>
      <c r="AA77" s="2302" t="n"/>
      <c r="AB77" s="2408" t="n">
        <v>324</v>
      </c>
      <c r="AC77" s="2311" t="n"/>
      <c r="AD77" s="2409">
        <f>Z77-T77</f>
        <v/>
      </c>
      <c r="AE77" s="2311" t="n"/>
      <c r="AF77" s="3266">
        <f>AP77+AR77+AU77+AX77+BA77+BD77+BG77+BJ77+BM77</f>
        <v/>
      </c>
      <c r="AG77" s="3267" t="n"/>
      <c r="AH77" s="2411" t="n">
        <v>36</v>
      </c>
      <c r="AI77" s="2316" t="n"/>
      <c r="AJ77" s="2412" t="n">
        <v>24</v>
      </c>
      <c r="AK77" s="2316" t="n"/>
      <c r="AL77" s="2412" t="n">
        <v>12</v>
      </c>
      <c r="AM77" s="2316" t="n"/>
      <c r="AN77" s="2413" t="n"/>
      <c r="AO77" s="2311" t="n"/>
      <c r="AP77" s="2414" t="n"/>
      <c r="AQ77" s="2415" t="n"/>
      <c r="AR77" s="2416" t="n"/>
      <c r="AS77" s="2417" t="n"/>
      <c r="AT77" s="2415" t="n"/>
      <c r="AU77" s="2416" t="n"/>
      <c r="AV77" s="2418" t="n"/>
      <c r="AW77" s="2419" t="n"/>
      <c r="AX77" s="2416" t="n"/>
      <c r="AY77" s="2417" t="n"/>
      <c r="AZ77" s="2415" t="n"/>
      <c r="BA77" s="2416" t="n">
        <v>10</v>
      </c>
      <c r="BB77" s="2418" t="n"/>
      <c r="BC77" s="2420" t="n">
        <v>144</v>
      </c>
      <c r="BD77" s="2412" t="n">
        <v>12</v>
      </c>
      <c r="BE77" s="2410" t="n">
        <v>4</v>
      </c>
      <c r="BF77" s="2421" t="n">
        <v>216</v>
      </c>
      <c r="BG77" s="2412" t="n">
        <v>28</v>
      </c>
      <c r="BH77" s="2406" t="n">
        <v>6</v>
      </c>
      <c r="BI77" s="2420" t="n">
        <v>216</v>
      </c>
      <c r="BJ77" s="2412" t="n">
        <v>22</v>
      </c>
      <c r="BK77" s="2410" t="n">
        <v>6</v>
      </c>
      <c r="BL77" s="2421" t="n"/>
      <c r="BM77" s="2412" t="n"/>
      <c r="BN77" s="2406" t="n"/>
      <c r="BO77" s="2407">
        <f>U77+AS77+AV77+AY77+BB77+BE77+BH77+BK77+BN77</f>
        <v/>
      </c>
      <c r="BP77" s="2302" t="n"/>
      <c r="BQ77" s="3268" t="inlineStr">
        <is>
          <t>НГПиНХ</t>
        </is>
      </c>
      <c r="BR77" s="3269" t="n"/>
      <c r="BS77" s="3294" t="n"/>
      <c r="BT77" s="2" t="n"/>
      <c r="BU77" s="3139">
        <f>(AB77-R77)*0.22</f>
        <v/>
      </c>
    </row>
    <row r="78">
      <c r="A78" s="2451" t="inlineStr">
        <is>
          <t>2.4.3</t>
        </is>
      </c>
      <c r="B78" s="2302" t="n"/>
      <c r="C78" s="2664" t="inlineStr">
        <is>
          <t>Курсовая работа по модулю "Технология органических веществ"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2669" t="n"/>
      <c r="R78" s="2436" t="n"/>
      <c r="S78" s="2462" t="n"/>
      <c r="T78" s="2462" t="n"/>
      <c r="U78" s="2446" t="n"/>
      <c r="V78" s="2436" t="n"/>
      <c r="W78" s="2302" t="n"/>
      <c r="X78" s="2437" t="n"/>
      <c r="Y78" s="2311" t="n"/>
      <c r="Z78" s="2436" t="n">
        <v>30</v>
      </c>
      <c r="AA78" s="2302" t="n"/>
      <c r="AB78" s="2437" t="n"/>
      <c r="AC78" s="2311" t="n"/>
      <c r="AD78" s="2438">
        <f>Z78-T78</f>
        <v/>
      </c>
      <c r="AE78" s="2311" t="n"/>
      <c r="AF78" s="3275" t="n"/>
      <c r="AG78" s="3267" t="n"/>
      <c r="AH78" s="2521" t="n"/>
      <c r="AI78" s="2316" t="n"/>
      <c r="AJ78" s="2445" t="n"/>
      <c r="AK78" s="2316" t="n"/>
      <c r="AL78" s="2445" t="n"/>
      <c r="AM78" s="2316" t="n"/>
      <c r="AN78" s="2522" t="n"/>
      <c r="AO78" s="2311" t="n"/>
      <c r="AP78" s="2436" t="n"/>
      <c r="AQ78" s="2444" t="n"/>
      <c r="AR78" s="2445" t="n"/>
      <c r="AS78" s="2439" t="n"/>
      <c r="AT78" s="2444" t="n"/>
      <c r="AU78" s="2445" t="n"/>
      <c r="AV78" s="2446" t="n"/>
      <c r="AW78" s="2447" t="n"/>
      <c r="AX78" s="2445" t="n"/>
      <c r="AY78" s="2439" t="n"/>
      <c r="AZ78" s="2444" t="n"/>
      <c r="BA78" s="2445" t="n"/>
      <c r="BB78" s="2446" t="n"/>
      <c r="BC78" s="2447" t="n"/>
      <c r="BD78" s="2445" t="n"/>
      <c r="BE78" s="2439" t="n"/>
      <c r="BF78" s="3035" t="n"/>
      <c r="BG78" s="2445" t="n"/>
      <c r="BH78" s="2446" t="n"/>
      <c r="BI78" s="2447" t="n">
        <v>30</v>
      </c>
      <c r="BJ78" s="2445" t="n"/>
      <c r="BK78" s="2439" t="n">
        <v>1</v>
      </c>
      <c r="BL78" s="2444" t="n"/>
      <c r="BM78" s="2445" t="n"/>
      <c r="BN78" s="2446" t="n"/>
      <c r="BO78" s="2436">
        <f>U78+AS78+AV78+AY78+BB78+BE78+BH78+BK78+BN78</f>
        <v/>
      </c>
      <c r="BP78" s="2302" t="n"/>
      <c r="BQ78" s="3276" t="n"/>
      <c r="BR78" s="3269" t="n"/>
      <c r="BS78" s="3284" t="n"/>
      <c r="BT78" s="2" t="n"/>
      <c r="BU78" s="2386">
        <f>(AB78-R78)*0.22</f>
        <v/>
      </c>
    </row>
    <row r="79">
      <c r="A79" s="2487" t="inlineStr">
        <is>
          <t>2.5</t>
        </is>
      </c>
      <c r="B79" s="173" t="n"/>
      <c r="C79" s="2670" t="inlineStr">
        <is>
          <t>Модуль "Моделирование и проектирование химических производств"</t>
        </is>
      </c>
      <c r="D79" s="2665" t="n"/>
      <c r="E79" s="2665" t="n"/>
      <c r="F79" s="2665" t="n"/>
      <c r="G79" s="2665" t="n"/>
      <c r="H79" s="2665" t="n"/>
      <c r="I79" s="2665" t="n"/>
      <c r="J79" s="2665" t="n"/>
      <c r="K79" s="2665" t="n"/>
      <c r="L79" s="2665" t="n"/>
      <c r="M79" s="2665" t="n"/>
      <c r="N79" s="2665" t="n"/>
      <c r="O79" s="2665" t="n"/>
      <c r="P79" s="2311" t="n"/>
      <c r="Q79" s="3002" t="n"/>
      <c r="R79" s="2577" t="n"/>
      <c r="S79" s="2469" t="n"/>
      <c r="T79" s="2462" t="n"/>
      <c r="U79" s="2560" t="n"/>
      <c r="V79" s="2577" t="n"/>
      <c r="W79" s="2302" t="n"/>
      <c r="X79" s="2578" t="n"/>
      <c r="Y79" s="2311" t="n"/>
      <c r="Z79" s="2436" t="n"/>
      <c r="AA79" s="2302" t="n"/>
      <c r="AB79" s="2578" t="n"/>
      <c r="AC79" s="2311" t="n"/>
      <c r="AD79" s="2438" t="n"/>
      <c r="AE79" s="2311" t="n"/>
      <c r="AF79" s="3275" t="n"/>
      <c r="AG79" s="3267" t="n"/>
      <c r="AH79" s="2579" t="n"/>
      <c r="AI79" s="2316" t="n"/>
      <c r="AJ79" s="2558" t="n"/>
      <c r="AK79" s="2316" t="n"/>
      <c r="AL79" s="2558" t="n"/>
      <c r="AM79" s="2316" t="n"/>
      <c r="AN79" s="2580" t="n"/>
      <c r="AO79" s="2311" t="n"/>
      <c r="AP79" s="2577" t="n"/>
      <c r="AQ79" s="2557" t="n"/>
      <c r="AR79" s="2558" t="n"/>
      <c r="AS79" s="2559" t="n"/>
      <c r="AT79" s="2557" t="n"/>
      <c r="AU79" s="2558" t="n"/>
      <c r="AV79" s="2560" t="n"/>
      <c r="AW79" s="2561" t="n"/>
      <c r="AX79" s="2558" t="n"/>
      <c r="AY79" s="2559" t="n"/>
      <c r="AZ79" s="2557" t="n"/>
      <c r="BA79" s="2558" t="n"/>
      <c r="BB79" s="2560" t="n"/>
      <c r="BC79" s="2561" t="n"/>
      <c r="BD79" s="2558" t="n"/>
      <c r="BE79" s="2559" t="n"/>
      <c r="BF79" s="2557" t="n"/>
      <c r="BG79" s="2558" t="n"/>
      <c r="BH79" s="2560" t="n"/>
      <c r="BI79" s="2561" t="n"/>
      <c r="BJ79" s="2558" t="n"/>
      <c r="BK79" s="2559" t="n"/>
      <c r="BL79" s="2557" t="n"/>
      <c r="BM79" s="2558" t="n"/>
      <c r="BN79" s="2560" t="n"/>
      <c r="BO79" s="2518" t="n"/>
      <c r="BP79" s="2665" t="n"/>
      <c r="BQ79" s="3276" t="n"/>
      <c r="BR79" s="3269" t="n"/>
      <c r="BS79" s="2" t="n"/>
      <c r="BT79" s="2" t="n"/>
      <c r="BU79" s="2386">
        <f>(AB79-R79)*0.22</f>
        <v/>
      </c>
    </row>
    <row r="80">
      <c r="A80" s="3264" t="inlineStr">
        <is>
          <t>2.5.1</t>
        </is>
      </c>
      <c r="B80" s="2928" t="n"/>
      <c r="C80" s="3283" t="inlineStr">
        <is>
          <t>Процессы и аппараты химической технологии / Процессы и аппараты химического производства/ Процессы и аппараты нефтегазоперерабатывающих произвоств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72" t="n"/>
      <c r="Q80" s="10" t="n"/>
      <c r="R80" s="2407" t="n">
        <v>36</v>
      </c>
      <c r="S80" s="2405" t="n">
        <v>1</v>
      </c>
      <c r="T80" s="2405" t="n">
        <v>54</v>
      </c>
      <c r="U80" s="2406" t="n">
        <v>2</v>
      </c>
      <c r="V80" s="2407" t="n">
        <v>5</v>
      </c>
      <c r="W80" s="2302" t="n"/>
      <c r="X80" s="2408" t="n">
        <v>4</v>
      </c>
      <c r="Y80" s="2311" t="n"/>
      <c r="Z80" s="2407" t="n">
        <v>216</v>
      </c>
      <c r="AA80" s="2302" t="n"/>
      <c r="AB80" s="2408" t="n">
        <v>144</v>
      </c>
      <c r="AC80" s="2311" t="n"/>
      <c r="AD80" s="2409">
        <f>Z80-T80</f>
        <v/>
      </c>
      <c r="AE80" s="2311" t="n"/>
      <c r="AF80" s="3266">
        <f>AP80+AR80+AU80+AX80+BA80+BD80+BG80+BJ80+BM80</f>
        <v/>
      </c>
      <c r="AG80" s="3267" t="n"/>
      <c r="AH80" s="2411" t="n">
        <v>10</v>
      </c>
      <c r="AI80" s="2316" t="n"/>
      <c r="AJ80" s="2412" t="n">
        <v>6</v>
      </c>
      <c r="AK80" s="2316" t="n"/>
      <c r="AL80" s="2412" t="n">
        <v>4</v>
      </c>
      <c r="AM80" s="2316" t="n"/>
      <c r="AN80" s="2413" t="n"/>
      <c r="AO80" s="2311" t="n"/>
      <c r="AP80" s="2414" t="n"/>
      <c r="AQ80" s="2415" t="n"/>
      <c r="AR80" s="2416" t="n"/>
      <c r="AS80" s="2417" t="n"/>
      <c r="AT80" s="2415" t="n"/>
      <c r="AU80" s="2416" t="n"/>
      <c r="AV80" s="2418" t="n"/>
      <c r="AW80" s="2419" t="n"/>
      <c r="AX80" s="2416" t="n">
        <v>2</v>
      </c>
      <c r="AY80" s="2417" t="n"/>
      <c r="AZ80" s="2415" t="n">
        <v>80</v>
      </c>
      <c r="BA80" s="2416" t="n">
        <v>12</v>
      </c>
      <c r="BB80" s="2418" t="n">
        <v>2</v>
      </c>
      <c r="BC80" s="2420" t="n">
        <v>82</v>
      </c>
      <c r="BD80" s="2412" t="n">
        <v>6</v>
      </c>
      <c r="BE80" s="2410" t="n">
        <v>2</v>
      </c>
      <c r="BF80" s="2421" t="n"/>
      <c r="BG80" s="2412" t="n"/>
      <c r="BH80" s="2406" t="n"/>
      <c r="BI80" s="2420" t="n"/>
      <c r="BJ80" s="2412" t="n"/>
      <c r="BK80" s="2410" t="n"/>
      <c r="BL80" s="2421" t="n"/>
      <c r="BM80" s="2412" t="n"/>
      <c r="BN80" s="2406" t="n"/>
      <c r="BO80" s="2407">
        <f>U80+AS80+AV80+AY80+BB80+BE80+BH80+BK80+BN80</f>
        <v/>
      </c>
      <c r="BP80" s="2302" t="n"/>
      <c r="BQ80" s="3268" t="inlineStr">
        <is>
          <t>ПиАХП</t>
        </is>
      </c>
      <c r="BR80" s="3269" t="n"/>
      <c r="BS80" s="3294" t="n"/>
      <c r="BT80" s="2" t="n"/>
      <c r="BU80" s="3139">
        <f>(AB80-R80)*0.22</f>
        <v/>
      </c>
    </row>
    <row r="81">
      <c r="A81" s="3120" t="inlineStr">
        <is>
          <t>2.5.2</t>
        </is>
      </c>
      <c r="B81" s="2928" t="n"/>
      <c r="C81" s="3319" t="inlineStr">
        <is>
          <t>Курсовой проект по учебной дисциплине "Процессы и аппараты химической технологии"</t>
        </is>
      </c>
      <c r="D81" s="2930" t="n"/>
      <c r="E81" s="2930" t="n"/>
      <c r="F81" s="2930" t="n"/>
      <c r="G81" s="2930" t="n"/>
      <c r="H81" s="2930" t="n"/>
      <c r="I81" s="2930" t="n"/>
      <c r="J81" s="2930" t="n"/>
      <c r="K81" s="2930" t="n"/>
      <c r="L81" s="2930" t="n"/>
      <c r="M81" s="2930" t="n"/>
      <c r="N81" s="2930" t="n"/>
      <c r="O81" s="2930" t="n"/>
      <c r="P81" s="2946" t="n"/>
      <c r="Q81" s="3047" t="n"/>
      <c r="R81" s="2436" t="n"/>
      <c r="S81" s="2462" t="n"/>
      <c r="T81" s="2462" t="n"/>
      <c r="U81" s="2446" t="n"/>
      <c r="V81" s="2436" t="n"/>
      <c r="W81" s="2302" t="n"/>
      <c r="X81" s="2437" t="n"/>
      <c r="Y81" s="2311" t="n"/>
      <c r="Z81" s="2436" t="n">
        <v>40</v>
      </c>
      <c r="AA81" s="2302" t="n"/>
      <c r="AB81" s="2437" t="n"/>
      <c r="AC81" s="2311" t="n"/>
      <c r="AD81" s="2438">
        <f>Z81-T81</f>
        <v/>
      </c>
      <c r="AE81" s="2311" t="n"/>
      <c r="AF81" s="3275" t="n"/>
      <c r="AG81" s="3267" t="n"/>
      <c r="AH81" s="2521" t="n"/>
      <c r="AI81" s="2316" t="n"/>
      <c r="AJ81" s="2445" t="n"/>
      <c r="AK81" s="2316" t="n"/>
      <c r="AL81" s="2445" t="n"/>
      <c r="AM81" s="2316" t="n"/>
      <c r="AN81" s="2522" t="n"/>
      <c r="AO81" s="2311" t="n"/>
      <c r="AP81" s="2436" t="n"/>
      <c r="AQ81" s="2444" t="n"/>
      <c r="AR81" s="2445" t="n"/>
      <c r="AS81" s="2439" t="n"/>
      <c r="AT81" s="2444" t="n"/>
      <c r="AU81" s="2445" t="n"/>
      <c r="AV81" s="2446" t="n"/>
      <c r="AW81" s="2447" t="n"/>
      <c r="AX81" s="2445" t="n"/>
      <c r="AY81" s="2439" t="n"/>
      <c r="AZ81" s="2444" t="n"/>
      <c r="BA81" s="2445" t="n"/>
      <c r="BB81" s="2446" t="n"/>
      <c r="BC81" s="2447" t="n"/>
      <c r="BD81" s="2445" t="n"/>
      <c r="BE81" s="2439" t="n"/>
      <c r="BF81" s="2444" t="n">
        <v>40</v>
      </c>
      <c r="BG81" s="2445" t="n"/>
      <c r="BH81" s="2446" t="n">
        <v>1</v>
      </c>
      <c r="BI81" s="2447" t="n"/>
      <c r="BJ81" s="2445" t="n"/>
      <c r="BK81" s="2439" t="n"/>
      <c r="BL81" s="2444" t="n"/>
      <c r="BM81" s="2445" t="n"/>
      <c r="BN81" s="2446" t="n"/>
      <c r="BO81" s="2436">
        <f>U81+AS81+AV81+AY81+BB81+BE81+BH81+BK81+BN81</f>
        <v/>
      </c>
      <c r="BP81" s="2302" t="n"/>
      <c r="BQ81" s="3276" t="n"/>
      <c r="BR81" s="3269" t="n"/>
      <c r="BS81" s="3284" t="n"/>
      <c r="BT81" s="2" t="n"/>
      <c r="BU81" s="2386">
        <f>(AB81-R81)*0.22</f>
        <v/>
      </c>
    </row>
    <row r="82">
      <c r="A82" s="3264" t="inlineStr">
        <is>
          <t>2.5.3</t>
        </is>
      </c>
      <c r="B82" s="2928" t="n"/>
      <c r="C82" s="2667" t="inlineStr">
        <is>
          <t>Теплотехника</t>
        </is>
      </c>
      <c r="D82" s="2665" t="n"/>
      <c r="E82" s="2665" t="n"/>
      <c r="F82" s="2665" t="n"/>
      <c r="G82" s="2665" t="n"/>
      <c r="H82" s="2665" t="n"/>
      <c r="I82" s="2665" t="n"/>
      <c r="J82" s="2665" t="n"/>
      <c r="K82" s="2665" t="n"/>
      <c r="L82" s="2665" t="n"/>
      <c r="M82" s="2665" t="n"/>
      <c r="N82" s="2665" t="n"/>
      <c r="O82" s="2665" t="n"/>
      <c r="P82" s="2311" t="n"/>
      <c r="Q82" s="2668" t="n"/>
      <c r="R82" s="2407" t="n"/>
      <c r="S82" s="2405" t="n"/>
      <c r="T82" s="2405" t="n"/>
      <c r="U82" s="2406" t="n"/>
      <c r="V82" s="2407" t="n"/>
      <c r="W82" s="2302" t="n"/>
      <c r="X82" s="2408" t="n">
        <v>5</v>
      </c>
      <c r="Y82" s="2311" t="n"/>
      <c r="Z82" s="2407" t="n">
        <v>108</v>
      </c>
      <c r="AA82" s="2302" t="n"/>
      <c r="AB82" s="2408" t="n">
        <v>36</v>
      </c>
      <c r="AC82" s="2311" t="n"/>
      <c r="AD82" s="2409">
        <f>Z82-T82</f>
        <v/>
      </c>
      <c r="AE82" s="2311" t="n"/>
      <c r="AF82" s="3266">
        <f>AP82+AR82+AU82+AX82+BA82+BD82+BG82+BJ82+BM82</f>
        <v/>
      </c>
      <c r="AG82" s="3267" t="n"/>
      <c r="AH82" s="2411" t="n">
        <v>6</v>
      </c>
      <c r="AI82" s="2316" t="n"/>
      <c r="AJ82" s="2412" t="n">
        <v>2</v>
      </c>
      <c r="AK82" s="2316" t="n"/>
      <c r="AL82" s="2412" t="n"/>
      <c r="AM82" s="2316" t="n"/>
      <c r="AN82" s="2413" t="n"/>
      <c r="AO82" s="2311" t="n"/>
      <c r="AP82" s="2414" t="n"/>
      <c r="AQ82" s="2415" t="n"/>
      <c r="AR82" s="2416" t="n"/>
      <c r="AS82" s="2417" t="n"/>
      <c r="AT82" s="2415" t="n"/>
      <c r="AU82" s="2416" t="n"/>
      <c r="AV82" s="2418" t="n"/>
      <c r="AW82" s="2419" t="n"/>
      <c r="AX82" s="2416" t="n"/>
      <c r="AY82" s="2417" t="n"/>
      <c r="AZ82" s="2415" t="n"/>
      <c r="BA82" s="2416" t="n">
        <v>4</v>
      </c>
      <c r="BB82" s="2418" t="n"/>
      <c r="BC82" s="2420" t="n">
        <v>108</v>
      </c>
      <c r="BD82" s="2412" t="n">
        <v>4</v>
      </c>
      <c r="BE82" s="2410" t="n">
        <v>3</v>
      </c>
      <c r="BF82" s="2421" t="n"/>
      <c r="BG82" s="2412" t="n"/>
      <c r="BH82" s="2406" t="n"/>
      <c r="BI82" s="2420" t="n"/>
      <c r="BJ82" s="2412" t="n"/>
      <c r="BK82" s="2410" t="n"/>
      <c r="BL82" s="2421" t="n"/>
      <c r="BM82" s="2412" t="n"/>
      <c r="BN82" s="2406" t="n"/>
      <c r="BO82" s="2407">
        <f>U82+AS82+AV82+AY82+BB82+BE82+BH82+BK82+BN82</f>
        <v/>
      </c>
      <c r="BP82" s="2302" t="n"/>
      <c r="BQ82" s="3268" t="inlineStr">
        <is>
          <t>ЭГиТ</t>
        </is>
      </c>
      <c r="BR82" s="3269" t="n"/>
      <c r="BS82" s="3294" t="n"/>
      <c r="BT82" s="2" t="n"/>
      <c r="BU82" s="3139">
        <f>(AB82-R82)*0.22</f>
        <v/>
      </c>
    </row>
    <row r="83">
      <c r="A83" s="3264" t="inlineStr">
        <is>
          <t>2.5.4</t>
        </is>
      </c>
      <c r="B83" s="2928" t="n"/>
      <c r="C83" s="2667" t="inlineStr">
        <is>
          <t>Моделирование и оптимизация химико-технологических процессов</t>
        </is>
      </c>
      <c r="D83" s="2665" t="n"/>
      <c r="E83" s="2665" t="n"/>
      <c r="F83" s="2665" t="n"/>
      <c r="G83" s="2665" t="n"/>
      <c r="H83" s="2665" t="n"/>
      <c r="I83" s="2665" t="n"/>
      <c r="J83" s="2665" t="n"/>
      <c r="K83" s="2665" t="n"/>
      <c r="L83" s="2665" t="n"/>
      <c r="M83" s="2665" t="n"/>
      <c r="N83" s="2665" t="n"/>
      <c r="O83" s="2665" t="n"/>
      <c r="P83" s="2311" t="n"/>
      <c r="Q83" s="2668" t="n"/>
      <c r="R83" s="2407" t="n"/>
      <c r="S83" s="2405" t="n"/>
      <c r="T83" s="2405" t="n"/>
      <c r="U83" s="2406" t="n"/>
      <c r="V83" s="2407" t="n">
        <v>5</v>
      </c>
      <c r="W83" s="2302" t="n"/>
      <c r="X83" s="2408" t="n"/>
      <c r="Y83" s="2311" t="n"/>
      <c r="Z83" s="2407" t="n">
        <v>108</v>
      </c>
      <c r="AA83" s="2302" t="n"/>
      <c r="AB83" s="2408" t="n">
        <v>72</v>
      </c>
      <c r="AC83" s="2311" t="n"/>
      <c r="AD83" s="2409">
        <f>Z83-T83</f>
        <v/>
      </c>
      <c r="AE83" s="2311" t="n"/>
      <c r="AF83" s="3266">
        <f>AP83+AR83+AU83+AX83+BA83+BD83+BG83+BJ83+BM83</f>
        <v/>
      </c>
      <c r="AG83" s="3267" t="n"/>
      <c r="AH83" s="2411" t="n">
        <v>8</v>
      </c>
      <c r="AI83" s="2316" t="n"/>
      <c r="AJ83" s="2412" t="n">
        <v>8</v>
      </c>
      <c r="AK83" s="2316" t="n"/>
      <c r="AL83" s="2412" t="n"/>
      <c r="AM83" s="2316" t="n"/>
      <c r="AN83" s="2413" t="n"/>
      <c r="AO83" s="2311" t="n"/>
      <c r="AP83" s="2414" t="n"/>
      <c r="AQ83" s="2415" t="n"/>
      <c r="AR83" s="2416" t="n"/>
      <c r="AS83" s="2417" t="n"/>
      <c r="AT83" s="2415" t="n"/>
      <c r="AU83" s="2416" t="n"/>
      <c r="AV83" s="2418" t="n"/>
      <c r="AW83" s="2419" t="n"/>
      <c r="AX83" s="2416" t="n"/>
      <c r="AY83" s="2417" t="n"/>
      <c r="AZ83" s="2415" t="n"/>
      <c r="BA83" s="2416" t="n">
        <v>8</v>
      </c>
      <c r="BB83" s="2418" t="n"/>
      <c r="BC83" s="2420" t="n">
        <v>108</v>
      </c>
      <c r="BD83" s="2412" t="n">
        <v>8</v>
      </c>
      <c r="BE83" s="2410" t="n">
        <v>3</v>
      </c>
      <c r="BF83" s="2421" t="n"/>
      <c r="BG83" s="2412" t="n"/>
      <c r="BH83" s="2406" t="n"/>
      <c r="BI83" s="2420" t="n"/>
      <c r="BJ83" s="2412" t="n"/>
      <c r="BK83" s="2410" t="n"/>
      <c r="BL83" s="2421" t="n"/>
      <c r="BM83" s="2412" t="n"/>
      <c r="BN83" s="2406" t="n"/>
      <c r="BO83" s="2407">
        <f>U83+AS83+AV83+AY83+BB83+BE83+BH83+BK83+BN83</f>
        <v/>
      </c>
      <c r="BP83" s="2302" t="n"/>
      <c r="BQ83" s="3268" t="inlineStr">
        <is>
          <t>НГПиНХ</t>
        </is>
      </c>
      <c r="BR83" s="3269" t="n"/>
      <c r="BS83" s="3294" t="n"/>
      <c r="BT83" s="2" t="n"/>
      <c r="BU83" s="3139">
        <f>(AB83-R83)*0.22</f>
        <v/>
      </c>
    </row>
    <row r="84">
      <c r="A84" s="2451" t="inlineStr">
        <is>
          <t>2.5.5</t>
        </is>
      </c>
      <c r="B84" s="2302" t="n"/>
      <c r="C84" s="2664" t="inlineStr">
        <is>
          <t>Оборудование и основы проектирования предприятий нефтехимической промышленности</t>
        </is>
      </c>
      <c r="D84" s="2665" t="n"/>
      <c r="E84" s="2665" t="n"/>
      <c r="F84" s="2665" t="n"/>
      <c r="G84" s="2665" t="n"/>
      <c r="H84" s="2665" t="n"/>
      <c r="I84" s="2665" t="n"/>
      <c r="J84" s="2665" t="n"/>
      <c r="K84" s="2665" t="n"/>
      <c r="L84" s="2665" t="n"/>
      <c r="M84" s="2665" t="n"/>
      <c r="N84" s="2665" t="n"/>
      <c r="O84" s="2665" t="n"/>
      <c r="P84" s="2311" t="n"/>
      <c r="Q84" s="2669" t="n"/>
      <c r="R84" s="2436" t="n"/>
      <c r="S84" s="2462" t="n"/>
      <c r="T84" s="2462" t="n"/>
      <c r="U84" s="2446" t="n"/>
      <c r="V84" s="2436" t="n">
        <v>7</v>
      </c>
      <c r="W84" s="2302" t="n"/>
      <c r="X84" s="2437" t="n"/>
      <c r="Y84" s="2311" t="n"/>
      <c r="Z84" s="2436" t="n">
        <v>144</v>
      </c>
      <c r="AA84" s="2302" t="n"/>
      <c r="AB84" s="2437" t="n">
        <v>90</v>
      </c>
      <c r="AC84" s="2311" t="n"/>
      <c r="AD84" s="2438">
        <f>Z84-T84</f>
        <v/>
      </c>
      <c r="AE84" s="2311" t="n"/>
      <c r="AF84" s="3275">
        <f>AP84+AR84+AU84+AX84+BA84+BD84+BG84+BJ84+BM84</f>
        <v/>
      </c>
      <c r="AG84" s="3267" t="n"/>
      <c r="AH84" s="2521" t="n">
        <v>8</v>
      </c>
      <c r="AI84" s="2316" t="n"/>
      <c r="AJ84" s="2445" t="n">
        <v>8</v>
      </c>
      <c r="AK84" s="2316" t="n"/>
      <c r="AL84" s="2445" t="n">
        <v>4</v>
      </c>
      <c r="AM84" s="2316" t="n"/>
      <c r="AN84" s="2522" t="n"/>
      <c r="AO84" s="2311" t="n"/>
      <c r="AP84" s="2436" t="n"/>
      <c r="AQ84" s="2444" t="n"/>
      <c r="AR84" s="2445" t="n"/>
      <c r="AS84" s="2439" t="n"/>
      <c r="AT84" s="2444" t="n"/>
      <c r="AU84" s="2445" t="n"/>
      <c r="AV84" s="2446" t="n"/>
      <c r="AW84" s="2447" t="n"/>
      <c r="AX84" s="2445" t="n"/>
      <c r="AY84" s="2439" t="n"/>
      <c r="AZ84" s="2444" t="n"/>
      <c r="BA84" s="2445" t="n"/>
      <c r="BB84" s="2446" t="n"/>
      <c r="BC84" s="2447" t="n"/>
      <c r="BD84" s="2445" t="n"/>
      <c r="BE84" s="2439" t="n"/>
      <c r="BF84" s="2444" t="n"/>
      <c r="BG84" s="2445" t="n">
        <v>6</v>
      </c>
      <c r="BH84" s="2446" t="n"/>
      <c r="BI84" s="2447" t="n">
        <v>144</v>
      </c>
      <c r="BJ84" s="2445" t="n">
        <v>14</v>
      </c>
      <c r="BK84" s="2439" t="n">
        <v>4</v>
      </c>
      <c r="BL84" s="2444" t="n"/>
      <c r="BM84" s="2445" t="n"/>
      <c r="BN84" s="2446" t="n"/>
      <c r="BO84" s="2436">
        <f>U84+AS84+AV84+AY84+BB84+BE84+BH84+BK84+BN84</f>
        <v/>
      </c>
      <c r="BP84" s="2302" t="n"/>
      <c r="BQ84" s="3276" t="n"/>
      <c r="BR84" s="3269" t="n"/>
      <c r="BS84" s="3284" t="n"/>
      <c r="BT84" s="2" t="n"/>
      <c r="BU84" s="2386">
        <f>(AB84-R84)*0.22</f>
        <v/>
      </c>
    </row>
    <row r="85">
      <c r="A85" s="2451" t="inlineStr">
        <is>
          <t>2.5.6</t>
        </is>
      </c>
      <c r="B85" s="2302" t="n"/>
      <c r="C85" s="2664" t="inlineStr">
        <is>
          <t>Курсовой проект по учебной дисциплине "Оборудование и основы проектирования предприятий нефтехимической промышленности"</t>
        </is>
      </c>
      <c r="D85" s="2665" t="n"/>
      <c r="E85" s="2665" t="n"/>
      <c r="F85" s="2665" t="n"/>
      <c r="G85" s="2665" t="n"/>
      <c r="H85" s="2665" t="n"/>
      <c r="I85" s="2665" t="n"/>
      <c r="J85" s="2665" t="n"/>
      <c r="K85" s="2665" t="n"/>
      <c r="L85" s="2665" t="n"/>
      <c r="M85" s="2665" t="n"/>
      <c r="N85" s="2665" t="n"/>
      <c r="O85" s="2665" t="n"/>
      <c r="P85" s="2311" t="n"/>
      <c r="Q85" s="2669" t="n"/>
      <c r="R85" s="2436" t="n"/>
      <c r="S85" s="2462" t="n"/>
      <c r="T85" s="2462" t="n"/>
      <c r="U85" s="2446" t="n"/>
      <c r="V85" s="2436" t="n"/>
      <c r="W85" s="2302" t="n"/>
      <c r="X85" s="2437" t="n"/>
      <c r="Y85" s="2311" t="n"/>
      <c r="Z85" s="2436" t="n">
        <v>60</v>
      </c>
      <c r="AA85" s="2302" t="n"/>
      <c r="AB85" s="2437" t="n"/>
      <c r="AC85" s="2311" t="n"/>
      <c r="AD85" s="2438">
        <f>Z85-T85</f>
        <v/>
      </c>
      <c r="AE85" s="2311" t="n"/>
      <c r="AF85" s="3275" t="n"/>
      <c r="AG85" s="3267" t="n"/>
      <c r="AH85" s="2521" t="n"/>
      <c r="AI85" s="2316" t="n"/>
      <c r="AJ85" s="2445" t="n"/>
      <c r="AK85" s="2316" t="n"/>
      <c r="AL85" s="2445" t="n"/>
      <c r="AM85" s="2316" t="n"/>
      <c r="AN85" s="2522" t="n"/>
      <c r="AO85" s="2311" t="n"/>
      <c r="AP85" s="2436" t="n"/>
      <c r="AQ85" s="2444" t="n"/>
      <c r="AR85" s="2445" t="n"/>
      <c r="AS85" s="2439" t="n"/>
      <c r="AT85" s="2444" t="n"/>
      <c r="AU85" s="2445" t="n"/>
      <c r="AV85" s="2446" t="n"/>
      <c r="AW85" s="2447" t="n"/>
      <c r="AX85" s="2445" t="n"/>
      <c r="AY85" s="2439" t="n"/>
      <c r="AZ85" s="2444" t="n"/>
      <c r="BA85" s="2445" t="n"/>
      <c r="BB85" s="2446" t="n"/>
      <c r="BC85" s="2447" t="n"/>
      <c r="BD85" s="2445" t="n"/>
      <c r="BE85" s="2439" t="n"/>
      <c r="BF85" s="2444" t="n"/>
      <c r="BG85" s="2445" t="n"/>
      <c r="BH85" s="2446" t="n"/>
      <c r="BI85" s="2447" t="n">
        <v>60</v>
      </c>
      <c r="BJ85" s="2445" t="n"/>
      <c r="BK85" s="2439" t="n">
        <v>2</v>
      </c>
      <c r="BL85" s="2444" t="n"/>
      <c r="BM85" s="2445" t="n"/>
      <c r="BN85" s="2446" t="n"/>
      <c r="BO85" s="2436">
        <f>U85+AS85+AV85+AY85+BB85+BE85+BH85+BK85+BN85</f>
        <v/>
      </c>
      <c r="BP85" s="2302" t="n"/>
      <c r="BQ85" s="3276" t="n"/>
      <c r="BR85" s="3269" t="n"/>
      <c r="BS85" s="3284" t="n"/>
      <c r="BT85" s="2" t="n"/>
      <c r="BU85" s="2386">
        <f>(AB85-R85)*0.22</f>
        <v/>
      </c>
    </row>
    <row r="86">
      <c r="A86" s="2487" t="inlineStr">
        <is>
          <t>2.6</t>
        </is>
      </c>
      <c r="B86" s="173" t="n"/>
      <c r="C86" s="2670" t="inlineStr">
        <is>
          <t>Модуль "Автоматика и электроника"</t>
        </is>
      </c>
      <c r="D86" s="2665" t="n"/>
      <c r="E86" s="2665" t="n"/>
      <c r="F86" s="2665" t="n"/>
      <c r="G86" s="2665" t="n"/>
      <c r="H86" s="2665" t="n"/>
      <c r="I86" s="2665" t="n"/>
      <c r="J86" s="2665" t="n"/>
      <c r="K86" s="2665" t="n"/>
      <c r="L86" s="2665" t="n"/>
      <c r="M86" s="2665" t="n"/>
      <c r="N86" s="2665" t="n"/>
      <c r="O86" s="2665" t="n"/>
      <c r="P86" s="2311" t="n"/>
      <c r="Q86" s="3002" t="n"/>
      <c r="R86" s="2577" t="n"/>
      <c r="S86" s="2469" t="n"/>
      <c r="T86" s="2462" t="n"/>
      <c r="U86" s="2560" t="n"/>
      <c r="V86" s="2577" t="n"/>
      <c r="W86" s="2302" t="n"/>
      <c r="X86" s="2578" t="n"/>
      <c r="Y86" s="2311" t="n"/>
      <c r="Z86" s="2436" t="n"/>
      <c r="AA86" s="2302" t="n"/>
      <c r="AB86" s="2578" t="n"/>
      <c r="AC86" s="2311" t="n"/>
      <c r="AD86" s="2438" t="n"/>
      <c r="AE86" s="2311" t="n"/>
      <c r="AF86" s="3275" t="n"/>
      <c r="AG86" s="3267" t="n"/>
      <c r="AH86" s="2579" t="n"/>
      <c r="AI86" s="2316" t="n"/>
      <c r="AJ86" s="2558" t="n"/>
      <c r="AK86" s="2316" t="n"/>
      <c r="AL86" s="2558" t="n"/>
      <c r="AM86" s="2316" t="n"/>
      <c r="AN86" s="2580" t="n"/>
      <c r="AO86" s="2311" t="n"/>
      <c r="AP86" s="2577" t="n"/>
      <c r="AQ86" s="2557" t="n"/>
      <c r="AR86" s="2558" t="n"/>
      <c r="AS86" s="2559" t="n"/>
      <c r="AT86" s="2557" t="n"/>
      <c r="AU86" s="2558" t="n"/>
      <c r="AV86" s="2560" t="n"/>
      <c r="AW86" s="2561" t="n"/>
      <c r="AX86" s="2558" t="n"/>
      <c r="AY86" s="2559" t="n"/>
      <c r="AZ86" s="2557" t="n"/>
      <c r="BA86" s="2558" t="n"/>
      <c r="BB86" s="2560" t="n"/>
      <c r="BC86" s="2561" t="n"/>
      <c r="BD86" s="2558" t="n"/>
      <c r="BE86" s="2559" t="n"/>
      <c r="BF86" s="2557" t="n"/>
      <c r="BG86" s="2558" t="n"/>
      <c r="BH86" s="2560" t="n"/>
      <c r="BI86" s="2561" t="n"/>
      <c r="BJ86" s="2558" t="n"/>
      <c r="BK86" s="2559" t="n"/>
      <c r="BL86" s="2557" t="n"/>
      <c r="BM86" s="2558" t="n"/>
      <c r="BN86" s="2560" t="n"/>
      <c r="BO86" s="2518" t="n"/>
      <c r="BP86" s="2665" t="n"/>
      <c r="BQ86" s="3276" t="n"/>
      <c r="BR86" s="3269" t="n"/>
      <c r="BS86" s="2" t="n"/>
      <c r="BT86" s="2" t="n"/>
      <c r="BU86" s="2386">
        <f>(AB86-R86)*0.22</f>
        <v/>
      </c>
    </row>
    <row r="87">
      <c r="A87" s="2301" t="inlineStr">
        <is>
          <t>2.6.1</t>
        </is>
      </c>
      <c r="B87" s="2302" t="n"/>
      <c r="C87" s="3265" t="inlineStr">
        <is>
          <t>Электротехника и электроника / Электротехника с основами электроники</t>
        </is>
      </c>
      <c r="D87" s="2930" t="n"/>
      <c r="E87" s="2930" t="n"/>
      <c r="F87" s="2930" t="n"/>
      <c r="G87" s="2930" t="n"/>
      <c r="H87" s="2930" t="n"/>
      <c r="I87" s="2930" t="n"/>
      <c r="J87" s="2930" t="n"/>
      <c r="K87" s="2930" t="n"/>
      <c r="L87" s="2930" t="n"/>
      <c r="M87" s="2930" t="n"/>
      <c r="N87" s="2930" t="n"/>
      <c r="O87" s="2930" t="n"/>
      <c r="P87" s="2946" t="n"/>
      <c r="Q87" s="2929" t="n"/>
      <c r="R87" s="2410" t="n">
        <v>24</v>
      </c>
      <c r="S87" s="2405" t="n"/>
      <c r="T87" s="2405">
        <f>R87*Z87/AB87</f>
        <v/>
      </c>
      <c r="U87" s="2408" t="n">
        <v>1</v>
      </c>
      <c r="V87" s="2407" t="n"/>
      <c r="W87" s="2302" t="n"/>
      <c r="X87" s="2408" t="n">
        <v>3</v>
      </c>
      <c r="Y87" s="2311" t="n"/>
      <c r="Z87" s="2407" t="n">
        <v>108</v>
      </c>
      <c r="AA87" s="2302" t="n"/>
      <c r="AB87" s="2408" t="n">
        <v>72</v>
      </c>
      <c r="AC87" s="2311" t="n"/>
      <c r="AD87" s="2409">
        <f>Z87-T87</f>
        <v/>
      </c>
      <c r="AE87" s="2311" t="n"/>
      <c r="AF87" s="3266">
        <f>AP87+AR87+AU87+AX87+BA87+BD87+BG87+BJ87+BM87</f>
        <v/>
      </c>
      <c r="AG87" s="3267" t="n"/>
      <c r="AH87" s="2411" t="n">
        <v>6</v>
      </c>
      <c r="AI87" s="2316" t="n"/>
      <c r="AJ87" s="2412" t="n">
        <v>4</v>
      </c>
      <c r="AK87" s="2316" t="n"/>
      <c r="AL87" s="2412" t="n"/>
      <c r="AM87" s="2316" t="n"/>
      <c r="AN87" s="2413" t="n"/>
      <c r="AO87" s="2311" t="n"/>
      <c r="AP87" s="2414" t="n"/>
      <c r="AQ87" s="2415" t="n"/>
      <c r="AR87" s="2416" t="n"/>
      <c r="AS87" s="2417" t="n"/>
      <c r="AT87" s="2415" t="n"/>
      <c r="AU87" s="2416" t="n">
        <v>2</v>
      </c>
      <c r="AV87" s="2418" t="n"/>
      <c r="AW87" s="2419" t="n">
        <v>72</v>
      </c>
      <c r="AX87" s="2416" t="n">
        <v>8</v>
      </c>
      <c r="AY87" s="2417" t="n">
        <v>2</v>
      </c>
      <c r="AZ87" s="2415" t="n"/>
      <c r="BA87" s="2416" t="n"/>
      <c r="BB87" s="2418" t="n"/>
      <c r="BC87" s="2420" t="n"/>
      <c r="BD87" s="2412" t="n"/>
      <c r="BE87" s="2410" t="n"/>
      <c r="BF87" s="2421" t="n"/>
      <c r="BG87" s="2412" t="n"/>
      <c r="BH87" s="2406" t="n"/>
      <c r="BI87" s="2420" t="n"/>
      <c r="BJ87" s="2412" t="n"/>
      <c r="BK87" s="2410" t="n"/>
      <c r="BL87" s="2421" t="n"/>
      <c r="BM87" s="2412" t="n"/>
      <c r="BN87" s="2406" t="n"/>
      <c r="BO87" s="2407">
        <f>U87+AS87+AV87+AY87+BB87+BE87+BH87+BK87+BN87</f>
        <v/>
      </c>
      <c r="BP87" s="2302" t="n"/>
      <c r="BQ87" s="3268" t="inlineStr">
        <is>
          <t>АППиЭ</t>
        </is>
      </c>
      <c r="BR87" s="3269" t="n"/>
      <c r="BS87" s="3138" t="n"/>
      <c r="BT87" s="2" t="n"/>
      <c r="BU87" s="3139">
        <f>(AB87-R87)*0.22</f>
        <v/>
      </c>
    </row>
    <row r="88">
      <c r="A88" s="3320" t="inlineStr">
        <is>
          <t>2.6.2</t>
        </is>
      </c>
      <c r="B88" s="173" t="n"/>
      <c r="C88" s="2664" t="inlineStr">
        <is>
          <t>Автоматизация химических производств / Автоматизация химического производства / Основы автоматизации производств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311" t="n"/>
      <c r="Q88" s="1006" t="n"/>
      <c r="R88" s="1716" t="n">
        <v>24</v>
      </c>
      <c r="S88" s="3038" t="n"/>
      <c r="T88" s="2462">
        <f>R88*Z88/AB88</f>
        <v/>
      </c>
      <c r="U88" s="3039" t="n">
        <v>1</v>
      </c>
      <c r="V88" s="2436" t="n">
        <v>7</v>
      </c>
      <c r="W88" s="2302" t="n"/>
      <c r="X88" s="2437" t="n"/>
      <c r="Y88" s="2311" t="n"/>
      <c r="Z88" s="2436" t="n">
        <v>108</v>
      </c>
      <c r="AA88" s="2302" t="n"/>
      <c r="AB88" s="2437" t="n">
        <v>72</v>
      </c>
      <c r="AC88" s="2311" t="n"/>
      <c r="AD88" s="2438">
        <f>Z88-T88</f>
        <v/>
      </c>
      <c r="AE88" s="2311" t="n"/>
      <c r="AF88" s="3275">
        <f>AP88+AR88+AU88+AX88+BA88+BD88+BG88+BJ88+BM88</f>
        <v/>
      </c>
      <c r="AG88" s="3267" t="n"/>
      <c r="AH88" s="2521" t="n">
        <v>4</v>
      </c>
      <c r="AI88" s="2316" t="n"/>
      <c r="AJ88" s="2445" t="n">
        <v>4</v>
      </c>
      <c r="AK88" s="2316" t="n"/>
      <c r="AL88" s="2445" t="n">
        <v>2</v>
      </c>
      <c r="AM88" s="2316" t="n"/>
      <c r="AN88" s="2522" t="n"/>
      <c r="AO88" s="2311" t="n"/>
      <c r="AP88" s="2436" t="n"/>
      <c r="AQ88" s="2444" t="n"/>
      <c r="AR88" s="2445" t="n"/>
      <c r="AS88" s="2439" t="n"/>
      <c r="AT88" s="2444" t="n"/>
      <c r="AU88" s="2445" t="n"/>
      <c r="AV88" s="2446" t="n"/>
      <c r="AW88" s="2447" t="n"/>
      <c r="AX88" s="2445" t="n"/>
      <c r="AY88" s="2439" t="n"/>
      <c r="AZ88" s="2444" t="n"/>
      <c r="BA88" s="2445" t="n"/>
      <c r="BB88" s="2446" t="n"/>
      <c r="BC88" s="2447" t="n"/>
      <c r="BD88" s="2445" t="n"/>
      <c r="BE88" s="2439" t="n"/>
      <c r="BF88" s="2444" t="n"/>
      <c r="BG88" s="2445" t="n">
        <v>4</v>
      </c>
      <c r="BH88" s="2446" t="n"/>
      <c r="BI88" s="2447" t="n">
        <v>72</v>
      </c>
      <c r="BJ88" s="2445" t="n">
        <v>6</v>
      </c>
      <c r="BK88" s="2439" t="n">
        <v>2</v>
      </c>
      <c r="BL88" s="2444" t="n"/>
      <c r="BM88" s="2445" t="n"/>
      <c r="BN88" s="2446" t="n"/>
      <c r="BO88" s="2436">
        <f>U88+AS88+AV88+AY88+BB88+BE88+BH88+BK88+BN88</f>
        <v/>
      </c>
      <c r="BP88" s="2302" t="n"/>
      <c r="BQ88" s="3276" t="n"/>
      <c r="BR88" s="3269" t="n"/>
      <c r="BS88" s="3313" t="n"/>
      <c r="BT88" s="2" t="n"/>
      <c r="BU88" s="3314">
        <f>(AB88-R88)*0.22</f>
        <v/>
      </c>
    </row>
    <row r="89">
      <c r="A89" s="3098" t="inlineStr">
        <is>
          <t>2.7</t>
        </is>
      </c>
      <c r="B89" s="2928" t="n"/>
      <c r="C89" s="2547" t="inlineStr">
        <is>
          <t>Модуль "Экономика и управление производством"</t>
        </is>
      </c>
      <c r="D89" s="2304" t="n"/>
      <c r="E89" s="2304" t="n"/>
      <c r="F89" s="2304" t="n"/>
      <c r="G89" s="2304" t="n"/>
      <c r="H89" s="2304" t="n"/>
      <c r="I89" s="2304" t="n"/>
      <c r="J89" s="2304" t="n"/>
      <c r="K89" s="2304" t="n"/>
      <c r="L89" s="2304" t="n"/>
      <c r="M89" s="2304" t="n"/>
      <c r="N89" s="2304" t="n"/>
      <c r="O89" s="2304" t="n"/>
      <c r="P89" s="2305" t="n"/>
      <c r="Q89" s="2548" t="n"/>
      <c r="R89" s="2577" t="n"/>
      <c r="S89" s="2469" t="n"/>
      <c r="T89" s="2462" t="n"/>
      <c r="U89" s="2560" t="n"/>
      <c r="V89" s="2577" t="n"/>
      <c r="W89" s="2302" t="n"/>
      <c r="X89" s="2578" t="n"/>
      <c r="Y89" s="2311" t="n"/>
      <c r="Z89" s="2436" t="n"/>
      <c r="AA89" s="2302" t="n"/>
      <c r="AB89" s="2578" t="n"/>
      <c r="AC89" s="2311" t="n"/>
      <c r="AD89" s="2438" t="n"/>
      <c r="AE89" s="2311" t="n"/>
      <c r="AF89" s="3275" t="n"/>
      <c r="AG89" s="3267" t="n"/>
      <c r="AH89" s="2579" t="n"/>
      <c r="AI89" s="2316" t="n"/>
      <c r="AJ89" s="2558" t="n"/>
      <c r="AK89" s="2316" t="n"/>
      <c r="AL89" s="2558" t="n"/>
      <c r="AM89" s="2316" t="n"/>
      <c r="AN89" s="2580" t="n"/>
      <c r="AO89" s="2311" t="n"/>
      <c r="AP89" s="2577" t="n"/>
      <c r="AQ89" s="2557" t="n"/>
      <c r="AR89" s="2558" t="n"/>
      <c r="AS89" s="2559" t="n"/>
      <c r="AT89" s="2557" t="n"/>
      <c r="AU89" s="2558" t="n"/>
      <c r="AV89" s="2560" t="n"/>
      <c r="AW89" s="2561" t="n"/>
      <c r="AX89" s="2558" t="n"/>
      <c r="AY89" s="2559" t="n"/>
      <c r="AZ89" s="2557" t="n"/>
      <c r="BA89" s="2558" t="n"/>
      <c r="BB89" s="2560" t="n"/>
      <c r="BC89" s="2561" t="n"/>
      <c r="BD89" s="2558" t="n"/>
      <c r="BE89" s="2559" t="n"/>
      <c r="BF89" s="2557" t="n"/>
      <c r="BG89" s="2558" t="n"/>
      <c r="BH89" s="2560" t="n"/>
      <c r="BI89" s="2561" t="n"/>
      <c r="BJ89" s="2558" t="n"/>
      <c r="BK89" s="2559" t="n"/>
      <c r="BL89" s="2557" t="n"/>
      <c r="BM89" s="2558" t="n"/>
      <c r="BN89" s="2560" t="n"/>
      <c r="BO89" s="2518" t="n"/>
      <c r="BP89" s="2665" t="n"/>
      <c r="BQ89" s="3276" t="n"/>
      <c r="BR89" s="3269" t="n"/>
      <c r="BS89" s="2" t="n"/>
      <c r="BT89" s="2" t="n"/>
      <c r="BU89" s="2386">
        <f>(AB89-R89)*0.22</f>
        <v/>
      </c>
    </row>
    <row r="90">
      <c r="A90" s="3120" t="inlineStr">
        <is>
          <t>2.7.1</t>
        </is>
      </c>
      <c r="B90" s="2928" t="n"/>
      <c r="C90" s="2458" t="inlineStr">
        <is>
          <t>Экономика отрасли / Экономика организации</t>
        </is>
      </c>
      <c r="D90" s="2304" t="n"/>
      <c r="E90" s="2304" t="n"/>
      <c r="F90" s="2304" t="n"/>
      <c r="G90" s="2304" t="n"/>
      <c r="H90" s="2304" t="n"/>
      <c r="I90" s="2304" t="n"/>
      <c r="J90" s="2304" t="n"/>
      <c r="K90" s="2304" t="n"/>
      <c r="L90" s="2304" t="n"/>
      <c r="M90" s="2304" t="n"/>
      <c r="N90" s="2304" t="n"/>
      <c r="O90" s="2304" t="n"/>
      <c r="P90" s="2305" t="n"/>
      <c r="Q90" s="2459" t="n"/>
      <c r="R90" s="2439" t="n">
        <v>24</v>
      </c>
      <c r="S90" s="2462" t="n"/>
      <c r="T90" s="2462">
        <f>R90*Z90/AB90</f>
        <v/>
      </c>
      <c r="U90" s="2437" t="n">
        <v>1</v>
      </c>
      <c r="V90" s="2436" t="n">
        <v>7</v>
      </c>
      <c r="W90" s="2302" t="n"/>
      <c r="X90" s="2437" t="n"/>
      <c r="Y90" s="2311" t="n"/>
      <c r="Z90" s="2436" t="n">
        <v>108</v>
      </c>
      <c r="AA90" s="2302" t="n"/>
      <c r="AB90" s="2437" t="n">
        <v>72</v>
      </c>
      <c r="AC90" s="2311" t="n"/>
      <c r="AD90" s="2438">
        <f>Z90-T90</f>
        <v/>
      </c>
      <c r="AE90" s="2311" t="n"/>
      <c r="AF90" s="3275">
        <f>AP90+AR90+AU90+AX90+BA90+BD90+BG90+BJ90+BM90</f>
        <v/>
      </c>
      <c r="AG90" s="3267" t="n"/>
      <c r="AH90" s="2521" t="n">
        <v>6</v>
      </c>
      <c r="AI90" s="2316" t="n"/>
      <c r="AJ90" s="2445" t="n"/>
      <c r="AK90" s="2316" t="n"/>
      <c r="AL90" s="2445" t="n">
        <v>4</v>
      </c>
      <c r="AM90" s="2316" t="n"/>
      <c r="AN90" s="2522" t="n"/>
      <c r="AO90" s="2311" t="n"/>
      <c r="AP90" s="2436" t="n"/>
      <c r="AQ90" s="2444" t="n"/>
      <c r="AR90" s="2445" t="n"/>
      <c r="AS90" s="2439" t="n"/>
      <c r="AT90" s="2444" t="n"/>
      <c r="AU90" s="2445" t="n"/>
      <c r="AV90" s="2446" t="n"/>
      <c r="AW90" s="2447" t="n"/>
      <c r="AX90" s="2445" t="n"/>
      <c r="AY90" s="2439" t="n"/>
      <c r="AZ90" s="2444" t="n"/>
      <c r="BA90" s="2445" t="n"/>
      <c r="BB90" s="2446" t="n"/>
      <c r="BC90" s="2447" t="n"/>
      <c r="BD90" s="2445" t="n"/>
      <c r="BE90" s="2439" t="n"/>
      <c r="BF90" s="2444" t="n"/>
      <c r="BG90" s="2445" t="n">
        <v>2</v>
      </c>
      <c r="BH90" s="2446" t="n"/>
      <c r="BI90" s="2447" t="n">
        <v>72</v>
      </c>
      <c r="BJ90" s="2445" t="n">
        <v>8</v>
      </c>
      <c r="BK90" s="2439" t="n">
        <v>2</v>
      </c>
      <c r="BL90" s="2444" t="n"/>
      <c r="BM90" s="2445" t="n"/>
      <c r="BN90" s="2446" t="n"/>
      <c r="BO90" s="2436">
        <f>U90+AS90+AV90+AY90+BB90+BE90+BH90+BK90+BN90</f>
        <v/>
      </c>
      <c r="BP90" s="2302" t="n"/>
      <c r="BQ90" s="3276" t="n"/>
      <c r="BR90" s="3269" t="n"/>
      <c r="BS90" s="3284" t="n"/>
      <c r="BT90" s="2" t="n"/>
      <c r="BU90" s="2386">
        <f>(AB90-R90)*0.22</f>
        <v/>
      </c>
    </row>
    <row r="91">
      <c r="A91" s="3120" t="inlineStr">
        <is>
          <t>2.7.2</t>
        </is>
      </c>
      <c r="B91" s="2928" t="n"/>
      <c r="C91" s="2458" t="inlineStr">
        <is>
          <t>Организация производства и управление предприятием</t>
        </is>
      </c>
      <c r="D91" s="2304" t="n"/>
      <c r="E91" s="2304" t="n"/>
      <c r="F91" s="2304" t="n"/>
      <c r="G91" s="2304" t="n"/>
      <c r="H91" s="2304" t="n"/>
      <c r="I91" s="2304" t="n"/>
      <c r="J91" s="2304" t="n"/>
      <c r="K91" s="2304" t="n"/>
      <c r="L91" s="2304" t="n"/>
      <c r="M91" s="2304" t="n"/>
      <c r="N91" s="2304" t="n"/>
      <c r="O91" s="2304" t="n"/>
      <c r="P91" s="2305" t="n"/>
      <c r="Q91" s="2459" t="n"/>
      <c r="R91" s="2462" t="n"/>
      <c r="S91" s="3038" t="n"/>
      <c r="T91" s="2462" t="n"/>
      <c r="U91" s="3039" t="n"/>
      <c r="V91" s="2436" t="n">
        <v>8</v>
      </c>
      <c r="W91" s="2302" t="n"/>
      <c r="X91" s="2437" t="n"/>
      <c r="Y91" s="2311" t="n"/>
      <c r="Z91" s="2436" t="n">
        <v>108</v>
      </c>
      <c r="AA91" s="2302" t="n"/>
      <c r="AB91" s="2437" t="n">
        <v>72</v>
      </c>
      <c r="AC91" s="2311" t="n"/>
      <c r="AD91" s="2438">
        <f>Z91-T91</f>
        <v/>
      </c>
      <c r="AE91" s="2311" t="n"/>
      <c r="AF91" s="3275">
        <f>AP91+AR91+AU91+AX91+BA91+BD91+BG91+BJ91+BM91</f>
        <v/>
      </c>
      <c r="AG91" s="3267" t="n"/>
      <c r="AH91" s="2521" t="n">
        <v>8</v>
      </c>
      <c r="AI91" s="2316" t="n"/>
      <c r="AJ91" s="2445" t="n"/>
      <c r="AK91" s="2316" t="n"/>
      <c r="AL91" s="2445" t="n">
        <v>8</v>
      </c>
      <c r="AM91" s="2316" t="n"/>
      <c r="AN91" s="2522" t="n"/>
      <c r="AO91" s="2311" t="n"/>
      <c r="AP91" s="2436" t="n"/>
      <c r="AQ91" s="2444" t="n"/>
      <c r="AR91" s="2445" t="n"/>
      <c r="AS91" s="2439" t="n"/>
      <c r="AT91" s="2444" t="n"/>
      <c r="AU91" s="2445" t="n"/>
      <c r="AV91" s="2446" t="n"/>
      <c r="AW91" s="2447" t="n"/>
      <c r="AX91" s="2445" t="n"/>
      <c r="AY91" s="2439" t="n"/>
      <c r="AZ91" s="2444" t="n"/>
      <c r="BA91" s="2445" t="n"/>
      <c r="BB91" s="2446" t="n"/>
      <c r="BC91" s="2447" t="n"/>
      <c r="BD91" s="2445" t="n"/>
      <c r="BE91" s="2439" t="n"/>
      <c r="BF91" s="2444" t="n"/>
      <c r="BG91" s="2445" t="n"/>
      <c r="BH91" s="2446" t="n"/>
      <c r="BI91" s="2447" t="n"/>
      <c r="BJ91" s="2445" t="n">
        <v>4</v>
      </c>
      <c r="BK91" s="2439" t="n"/>
      <c r="BL91" s="2444" t="n">
        <v>108</v>
      </c>
      <c r="BM91" s="2445" t="n">
        <v>12</v>
      </c>
      <c r="BN91" s="2446" t="n">
        <v>3</v>
      </c>
      <c r="BO91" s="2436">
        <f>U91+AS91+AV91+AY91+BB91+BE91+BH91+BK91+BN91</f>
        <v/>
      </c>
      <c r="BP91" s="2302" t="n"/>
      <c r="BQ91" s="3276" t="n"/>
      <c r="BR91" s="3269" t="n"/>
      <c r="BS91" s="3284" t="n"/>
      <c r="BT91" s="2" t="n"/>
      <c r="BU91" s="2386">
        <f>(AB91-R91)*0.22</f>
        <v/>
      </c>
    </row>
    <row r="92">
      <c r="A92" s="3120" t="inlineStr">
        <is>
          <t>2.7.3</t>
        </is>
      </c>
      <c r="B92" s="2928" t="n"/>
      <c r="C92" s="2458" t="inlineStr">
        <is>
          <t>Курсовая работа по модулю "Организация производства и управление предприятием"</t>
        </is>
      </c>
      <c r="D92" s="2304" t="n"/>
      <c r="E92" s="2304" t="n"/>
      <c r="F92" s="2304" t="n"/>
      <c r="G92" s="2304" t="n"/>
      <c r="H92" s="2304" t="n"/>
      <c r="I92" s="2304" t="n"/>
      <c r="J92" s="2304" t="n"/>
      <c r="K92" s="2304" t="n"/>
      <c r="L92" s="2304" t="n"/>
      <c r="M92" s="2304" t="n"/>
      <c r="N92" s="2304" t="n"/>
      <c r="O92" s="2304" t="n"/>
      <c r="P92" s="2305" t="n"/>
      <c r="Q92" s="2459" t="n"/>
      <c r="R92" s="2436" t="n"/>
      <c r="S92" s="2462" t="n"/>
      <c r="T92" s="2462" t="n"/>
      <c r="U92" s="2446" t="n"/>
      <c r="V92" s="2436" t="n"/>
      <c r="W92" s="2302" t="n"/>
      <c r="X92" s="2437" t="n"/>
      <c r="Y92" s="2311" t="n"/>
      <c r="Z92" s="2436" t="n">
        <v>30</v>
      </c>
      <c r="AA92" s="2302" t="n"/>
      <c r="AB92" s="2437" t="n"/>
      <c r="AC92" s="2311" t="n"/>
      <c r="AD92" s="2438">
        <f>Z92-T92</f>
        <v/>
      </c>
      <c r="AE92" s="2311" t="n"/>
      <c r="AF92" s="3275" t="n"/>
      <c r="AG92" s="3267" t="n"/>
      <c r="AH92" s="2521" t="n"/>
      <c r="AI92" s="2316" t="n"/>
      <c r="AJ92" s="2445" t="n"/>
      <c r="AK92" s="2316" t="n"/>
      <c r="AL92" s="2445" t="n"/>
      <c r="AM92" s="2316" t="n"/>
      <c r="AN92" s="2522" t="n"/>
      <c r="AO92" s="2311" t="n"/>
      <c r="AP92" s="2436" t="n"/>
      <c r="AQ92" s="2444" t="n"/>
      <c r="AR92" s="2445" t="n"/>
      <c r="AS92" s="2439" t="n"/>
      <c r="AT92" s="2444" t="n"/>
      <c r="AU92" s="2445" t="n"/>
      <c r="AV92" s="2446" t="n"/>
      <c r="AW92" s="2447" t="n"/>
      <c r="AX92" s="2445" t="n"/>
      <c r="AY92" s="2439" t="n"/>
      <c r="AZ92" s="2444" t="n"/>
      <c r="BA92" s="2445" t="n"/>
      <c r="BB92" s="2446" t="n"/>
      <c r="BC92" s="2447" t="n"/>
      <c r="BD92" s="2445" t="n"/>
      <c r="BE92" s="2439" t="n"/>
      <c r="BF92" s="2444" t="n"/>
      <c r="BG92" s="2445" t="n"/>
      <c r="BH92" s="2446" t="n"/>
      <c r="BI92" s="2447" t="n"/>
      <c r="BJ92" s="2445" t="n"/>
      <c r="BK92" s="2439" t="n"/>
      <c r="BL92" s="2444" t="n">
        <v>30</v>
      </c>
      <c r="BM92" s="2521" t="n"/>
      <c r="BN92" s="2446" t="n">
        <v>1</v>
      </c>
      <c r="BO92" s="2436">
        <f>U92+AS92+AV92+AY92+BB92+BE92+BH92+BK92+BN92</f>
        <v/>
      </c>
      <c r="BP92" s="2302" t="n"/>
      <c r="BQ92" s="3276" t="n"/>
      <c r="BR92" s="3269" t="n"/>
      <c r="BS92" s="3284" t="n"/>
      <c r="BT92" s="2" t="n"/>
      <c r="BU92" s="2386">
        <f>(AB92-R92)*0.22</f>
        <v/>
      </c>
    </row>
    <row r="93">
      <c r="A93" s="2451" t="inlineStr">
        <is>
          <t>2.7.4</t>
        </is>
      </c>
      <c r="B93" s="2302" t="n"/>
      <c r="C93" s="2466" t="inlineStr">
        <is>
          <t>Маркетинг с основами логистики</t>
        </is>
      </c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72" t="n"/>
      <c r="Q93" s="1006" t="n"/>
      <c r="R93" s="2436" t="n"/>
      <c r="S93" s="2462" t="n"/>
      <c r="T93" s="2462" t="n"/>
      <c r="U93" s="2446" t="n"/>
      <c r="V93" s="2436" t="n"/>
      <c r="W93" s="2302" t="n"/>
      <c r="X93" s="2437" t="n">
        <v>8</v>
      </c>
      <c r="Y93" s="2311" t="n"/>
      <c r="Z93" s="2436" t="n">
        <v>102</v>
      </c>
      <c r="AA93" s="2302" t="n"/>
      <c r="AB93" s="2437" t="n">
        <v>36</v>
      </c>
      <c r="AC93" s="2311" t="n"/>
      <c r="AD93" s="2438">
        <f>Z93-T93</f>
        <v/>
      </c>
      <c r="AE93" s="2311" t="n"/>
      <c r="AF93" s="3275">
        <f>AP93+AR93+AU93+AX93+BA93+BD93+BG93+BJ93+BM93</f>
        <v/>
      </c>
      <c r="AG93" s="3267" t="n"/>
      <c r="AH93" s="2521" t="n">
        <v>4</v>
      </c>
      <c r="AI93" s="2316" t="n"/>
      <c r="AJ93" s="2445" t="n"/>
      <c r="AK93" s="2316" t="n"/>
      <c r="AL93" s="2445" t="n">
        <v>4</v>
      </c>
      <c r="AM93" s="2316" t="n"/>
      <c r="AN93" s="2522" t="n"/>
      <c r="AO93" s="2311" t="n"/>
      <c r="AP93" s="2436" t="n"/>
      <c r="AQ93" s="2444" t="n"/>
      <c r="AR93" s="2445" t="n"/>
      <c r="AS93" s="2439" t="n"/>
      <c r="AT93" s="2444" t="n"/>
      <c r="AU93" s="2445" t="n"/>
      <c r="AV93" s="2446" t="n"/>
      <c r="AW93" s="2447" t="n"/>
      <c r="AX93" s="2445" t="n"/>
      <c r="AY93" s="2439" t="n"/>
      <c r="AZ93" s="2444" t="n"/>
      <c r="BA93" s="2445" t="n"/>
      <c r="BB93" s="2446" t="n"/>
      <c r="BC93" s="2447" t="n"/>
      <c r="BD93" s="2445" t="n"/>
      <c r="BE93" s="2439" t="n"/>
      <c r="BF93" s="2444" t="n"/>
      <c r="BG93" s="2445" t="n"/>
      <c r="BH93" s="2446" t="n"/>
      <c r="BI93" s="2447" t="n"/>
      <c r="BJ93" s="2445" t="n">
        <v>2</v>
      </c>
      <c r="BK93" s="2439" t="n"/>
      <c r="BL93" s="2444" t="n">
        <v>102</v>
      </c>
      <c r="BM93" s="2521" t="n">
        <v>6</v>
      </c>
      <c r="BN93" s="2446" t="n">
        <v>3</v>
      </c>
      <c r="BO93" s="2436">
        <f>U93+AS93+AV93+AY93+BB93+BE93+BH93+BK93+BN93</f>
        <v/>
      </c>
      <c r="BP93" s="2302" t="n"/>
      <c r="BQ93" s="3276" t="n"/>
      <c r="BR93" s="3269" t="n"/>
      <c r="BS93" s="3284" t="n"/>
      <c r="BT93" s="2" t="n"/>
      <c r="BU93" s="2386">
        <f>(AB93-R93)*0.22</f>
        <v/>
      </c>
    </row>
    <row r="94">
      <c r="A94" s="3321" t="inlineStr">
        <is>
          <t>2.8</t>
        </is>
      </c>
      <c r="B94" s="3322" t="n"/>
      <c r="C94" s="3323" t="inlineStr">
        <is>
          <t>Учебно-исследовательская работа студентов</t>
        </is>
      </c>
      <c r="D94" s="3324" t="n"/>
      <c r="E94" s="3324" t="n"/>
      <c r="F94" s="3324" t="n"/>
      <c r="G94" s="3324" t="n"/>
      <c r="H94" s="3324" t="n"/>
      <c r="I94" s="3324" t="n"/>
      <c r="J94" s="3324" t="n"/>
      <c r="K94" s="3324" t="n"/>
      <c r="L94" s="3324" t="n"/>
      <c r="M94" s="3324" t="n"/>
      <c r="N94" s="3324" t="n"/>
      <c r="O94" s="3324" t="n"/>
      <c r="P94" s="3325" t="n"/>
      <c r="Q94" s="3326" t="n"/>
      <c r="R94" s="3327" t="n"/>
      <c r="S94" s="3328" t="n"/>
      <c r="T94" s="3329" t="n"/>
      <c r="U94" s="3330" t="n"/>
      <c r="V94" s="3327" t="n"/>
      <c r="W94" s="3322" t="n"/>
      <c r="X94" s="3331" t="n">
        <v>7</v>
      </c>
      <c r="Y94" s="3325" t="n"/>
      <c r="Z94" s="3332" t="n">
        <v>108</v>
      </c>
      <c r="AA94" s="3322" t="n"/>
      <c r="AB94" s="3331" t="n">
        <v>54</v>
      </c>
      <c r="AC94" s="3325" t="n"/>
      <c r="AD94" s="3333">
        <f>Z94-T94</f>
        <v/>
      </c>
      <c r="AE94" s="3325" t="n"/>
      <c r="AF94" s="3334" t="n">
        <v>12</v>
      </c>
      <c r="AG94" s="3335" t="n"/>
      <c r="AH94" s="3336" t="n"/>
      <c r="AI94" s="3337" t="n"/>
      <c r="AJ94" s="3338" t="n">
        <v>12</v>
      </c>
      <c r="AK94" s="3337" t="n"/>
      <c r="AL94" s="3338" t="n"/>
      <c r="AM94" s="3337" t="n"/>
      <c r="AN94" s="3339" t="n"/>
      <c r="AO94" s="3325" t="n"/>
      <c r="AP94" s="3332" t="n"/>
      <c r="AQ94" s="3340" t="n"/>
      <c r="AR94" s="3341" t="n"/>
      <c r="AS94" s="3342" t="n"/>
      <c r="AT94" s="3340" t="n"/>
      <c r="AU94" s="3341" t="n"/>
      <c r="AV94" s="3343" t="n"/>
      <c r="AW94" s="3344" t="n"/>
      <c r="AX94" s="3341" t="n"/>
      <c r="AY94" s="3342" t="n"/>
      <c r="AZ94" s="3340" t="n"/>
      <c r="BA94" s="3341" t="n"/>
      <c r="BB94" s="3343" t="n"/>
      <c r="BC94" s="3344" t="n"/>
      <c r="BD94" s="3341" t="n"/>
      <c r="BE94" s="3342" t="n"/>
      <c r="BF94" s="3340" t="n"/>
      <c r="BG94" s="3341" t="n">
        <v>2</v>
      </c>
      <c r="BH94" s="3343" t="n"/>
      <c r="BI94" s="3344" t="n">
        <v>108</v>
      </c>
      <c r="BJ94" s="3341" t="n">
        <v>10</v>
      </c>
      <c r="BK94" s="3342" t="n">
        <v>3</v>
      </c>
      <c r="BL94" s="3340" t="n"/>
      <c r="BM94" s="3336" t="n"/>
      <c r="BN94" s="3343" t="n"/>
      <c r="BO94" s="3332">
        <f>U94+AS94+AV94+AY94+BB94+BE94+BH94+BK94+BN94</f>
        <v/>
      </c>
      <c r="BP94" s="3322" t="n"/>
      <c r="BQ94" s="3345" t="n"/>
      <c r="BR94" s="3346" t="n"/>
      <c r="BS94" s="3284" t="n"/>
      <c r="BT94" s="2" t="n"/>
      <c r="BU94" s="2386">
        <f>(AB94-R94)*0.22</f>
        <v/>
      </c>
    </row>
    <row r="95">
      <c r="A95" s="3347" t="n"/>
      <c r="B95" s="3347" t="n"/>
      <c r="C95" s="3348" t="n"/>
      <c r="D95" s="3348" t="n"/>
      <c r="E95" s="3348" t="n"/>
      <c r="F95" s="3348" t="n"/>
      <c r="G95" s="3348" t="n"/>
      <c r="H95" s="3348" t="n"/>
      <c r="I95" s="3348" t="n"/>
      <c r="J95" s="3348" t="n"/>
      <c r="K95" s="3348" t="n"/>
      <c r="L95" s="3348" t="n"/>
      <c r="M95" s="3348" t="n"/>
      <c r="N95" s="3348" t="n"/>
      <c r="O95" s="3348" t="n"/>
      <c r="P95" s="3348" t="n"/>
      <c r="Q95" s="3348" t="n"/>
      <c r="R95" s="152" t="n"/>
      <c r="S95" s="152" t="n"/>
      <c r="T95" s="140" t="n"/>
      <c r="U95" s="152" t="n"/>
      <c r="V95" s="3349" t="n"/>
      <c r="W95" s="3349" t="n"/>
      <c r="X95" s="3349" t="n"/>
      <c r="Y95" s="3349" t="n"/>
      <c r="Z95" s="3349" t="n"/>
      <c r="AA95" s="3349" t="n"/>
      <c r="AB95" s="3349" t="n"/>
      <c r="AC95" s="3349" t="n"/>
      <c r="AD95" s="3349" t="n"/>
      <c r="AE95" s="3349" t="n"/>
      <c r="AF95" s="3294" t="n"/>
      <c r="AG95" s="3294" t="n"/>
      <c r="AH95" s="3349" t="n"/>
      <c r="AI95" s="3349" t="n"/>
      <c r="AJ95" s="3349" t="n"/>
      <c r="AK95" s="3349" t="n"/>
      <c r="AL95" s="3349" t="n"/>
      <c r="AM95" s="3349" t="n"/>
      <c r="AN95" s="3349" t="n"/>
      <c r="AO95" s="3349" t="n"/>
      <c r="AP95" s="3350" t="n"/>
      <c r="AQ95" s="3350" t="n"/>
      <c r="AR95" s="3350" t="n"/>
      <c r="AS95" s="3350" t="n"/>
      <c r="AT95" s="3350" t="n"/>
      <c r="AU95" s="3350" t="n"/>
      <c r="AV95" s="3350" t="n"/>
      <c r="AW95" s="3350" t="n"/>
      <c r="AX95" s="3350" t="n"/>
      <c r="AY95" s="3350" t="n"/>
      <c r="AZ95" s="3350" t="n"/>
      <c r="BA95" s="3350" t="n"/>
      <c r="BB95" s="3350" t="n"/>
      <c r="BC95" s="3349" t="n"/>
      <c r="BD95" s="3349" t="n"/>
      <c r="BE95" s="3349" t="n"/>
      <c r="BF95" s="3349" t="n"/>
      <c r="BG95" s="3349" t="n"/>
      <c r="BH95" s="3349" t="n"/>
      <c r="BI95" s="3349" t="n"/>
      <c r="BJ95" s="3349" t="n"/>
      <c r="BK95" s="3349" t="n"/>
      <c r="BL95" s="3349" t="n"/>
      <c r="BM95" s="3349" t="n"/>
      <c r="BN95" s="3349" t="n"/>
      <c r="BO95" s="3349" t="n"/>
      <c r="BP95" s="3349" t="n"/>
      <c r="BQ95" s="3294" t="n"/>
      <c r="BR95" s="688" t="n"/>
      <c r="BS95" s="3138" t="n"/>
      <c r="BT95" s="2" t="n"/>
      <c r="BU95" s="3139" t="n"/>
    </row>
    <row r="96">
      <c r="A96" s="3351" t="inlineStr">
        <is>
          <t>№
п/п</t>
        </is>
      </c>
      <c r="B96" s="2198" t="n"/>
      <c r="C96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6" s="60" t="n"/>
      <c r="E96" s="60" t="n"/>
      <c r="F96" s="60" t="n"/>
      <c r="G96" s="60" t="n"/>
      <c r="H96" s="60" t="n"/>
      <c r="I96" s="60" t="n"/>
      <c r="J96" s="60" t="n"/>
      <c r="K96" s="60" t="n"/>
      <c r="L96" s="60" t="n"/>
      <c r="M96" s="60" t="n"/>
      <c r="N96" s="60" t="n"/>
      <c r="O96" s="60" t="n"/>
      <c r="P96" s="64" t="n"/>
      <c r="Q96" s="3224" t="n"/>
      <c r="R96" s="2200" t="inlineStr">
        <is>
          <t>Уровень ССО</t>
        </is>
      </c>
      <c r="S96" s="1410" t="n"/>
      <c r="T96" s="1410" t="n"/>
      <c r="U96" s="1414" t="n"/>
      <c r="V96" s="3351" t="inlineStr">
        <is>
          <t>Экзамены</t>
        </is>
      </c>
      <c r="W96" s="2198" t="n"/>
      <c r="X96" s="2199" t="inlineStr">
        <is>
          <t>Зачеты</t>
        </is>
      </c>
      <c r="Y96" s="64" t="n"/>
      <c r="Z96" s="2204" t="inlineStr">
        <is>
          <t>Общее количество акад. часов по учебному плану для дневной формы</t>
        </is>
      </c>
      <c r="AA96" s="2198" t="n"/>
      <c r="AB96" s="3352" t="inlineStr">
        <is>
          <t>Количество аудиторных часов по учебному плану для дневной формы</t>
        </is>
      </c>
      <c r="AC96" s="64" t="n"/>
      <c r="AD96" s="2200" t="inlineStr">
        <is>
          <t>ВСЕГО                  академических  часов</t>
        </is>
      </c>
      <c r="AE96" s="64" t="n"/>
      <c r="AF96" s="2206" t="inlineStr">
        <is>
          <t>Количество аудиторных часов</t>
        </is>
      </c>
      <c r="AG96" s="164" t="n"/>
      <c r="AH96" s="164" t="n"/>
      <c r="AI96" s="164" t="n"/>
      <c r="AJ96" s="164" t="n"/>
      <c r="AK96" s="164" t="n"/>
      <c r="AL96" s="164" t="n"/>
      <c r="AM96" s="164" t="n"/>
      <c r="AN96" s="164" t="n"/>
      <c r="AO96" s="165" t="n"/>
      <c r="AP96" s="2206" t="inlineStr">
        <is>
          <t>Распределение по курсам и семестрам</t>
        </is>
      </c>
      <c r="AQ96" s="164" t="n"/>
      <c r="AR96" s="164" t="n"/>
      <c r="AS96" s="164" t="n"/>
      <c r="AT96" s="164" t="n"/>
      <c r="AU96" s="164" t="n"/>
      <c r="AV96" s="164" t="n"/>
      <c r="AW96" s="164" t="n"/>
      <c r="AX96" s="164" t="n"/>
      <c r="AY96" s="164" t="n"/>
      <c r="AZ96" s="164" t="n"/>
      <c r="BA96" s="164" t="n"/>
      <c r="BB96" s="164" t="n"/>
      <c r="BC96" s="164" t="n"/>
      <c r="BD96" s="164" t="n"/>
      <c r="BE96" s="164" t="n"/>
      <c r="BF96" s="164" t="n"/>
      <c r="BG96" s="164" t="n"/>
      <c r="BH96" s="164" t="n"/>
      <c r="BI96" s="164" t="n"/>
      <c r="BJ96" s="164" t="n"/>
      <c r="BK96" s="164" t="n"/>
      <c r="BL96" s="164" t="n"/>
      <c r="BM96" s="164" t="n"/>
      <c r="BN96" s="165" t="n"/>
      <c r="BO96" s="2200" t="inlineStr">
        <is>
          <t>Всего зачетных единиц</t>
        </is>
      </c>
      <c r="BP96" s="64" t="n"/>
      <c r="BQ96" s="3353" t="inlineStr">
        <is>
          <t>Код компетенции</t>
        </is>
      </c>
      <c r="BR96" s="2047" t="n"/>
      <c r="BS96" s="2" t="n"/>
      <c r="BT96" s="2" t="n"/>
      <c r="BU96" s="2" t="n"/>
    </row>
    <row r="97">
      <c r="A97" s="69" t="n"/>
      <c r="B97" s="173" t="n"/>
      <c r="C97" s="171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72" t="n"/>
      <c r="Q97" s="140" t="n"/>
      <c r="R97" s="2204" t="inlineStr">
        <is>
          <t>Количество ауд.часов</t>
        </is>
      </c>
      <c r="S97" s="2209" t="inlineStr">
        <is>
          <t>Количество экзаменов</t>
        </is>
      </c>
      <c r="T97" s="2209" t="inlineStr">
        <is>
          <t>Всего часов</t>
        </is>
      </c>
      <c r="U97" s="3352" t="inlineStr">
        <is>
          <t>Зачетных единиц</t>
        </is>
      </c>
      <c r="V97" s="69" t="n"/>
      <c r="W97" s="173" t="n"/>
      <c r="X97" s="171" t="n"/>
      <c r="Y97" s="72" t="n"/>
      <c r="Z97" s="69" t="n"/>
      <c r="AA97" s="173" t="n"/>
      <c r="AB97" s="171" t="n"/>
      <c r="AC97" s="72" t="n"/>
      <c r="AD97" s="69" t="n"/>
      <c r="AE97" s="72" t="n"/>
      <c r="AF97" s="3354" t="inlineStr">
        <is>
          <t>Всего</t>
        </is>
      </c>
      <c r="AG97" s="2213" t="n"/>
      <c r="AH97" s="2788" t="inlineStr">
        <is>
          <t>Из них</t>
        </is>
      </c>
      <c r="AI97" s="175" t="n"/>
      <c r="AJ97" s="175" t="n"/>
      <c r="AK97" s="175" t="n"/>
      <c r="AL97" s="175" t="n"/>
      <c r="AM97" s="175" t="n"/>
      <c r="AN97" s="175" t="n"/>
      <c r="AO97" s="2215" t="n"/>
      <c r="AP97" s="2217" t="inlineStr">
        <is>
          <t>I курс</t>
        </is>
      </c>
      <c r="AQ97" s="175" t="n"/>
      <c r="AR97" s="175" t="n"/>
      <c r="AS97" s="175" t="n"/>
      <c r="AT97" s="175" t="n"/>
      <c r="AU97" s="175" t="n"/>
      <c r="AV97" s="2215" t="n"/>
      <c r="AW97" s="2217" t="inlineStr">
        <is>
          <t>II курс</t>
        </is>
      </c>
      <c r="AX97" s="175" t="n"/>
      <c r="AY97" s="175" t="n"/>
      <c r="AZ97" s="175" t="n"/>
      <c r="BA97" s="175" t="n"/>
      <c r="BB97" s="2215" t="n"/>
      <c r="BC97" s="2217" t="inlineStr">
        <is>
          <t>III курс</t>
        </is>
      </c>
      <c r="BD97" s="175" t="n"/>
      <c r="BE97" s="175" t="n"/>
      <c r="BF97" s="175" t="n"/>
      <c r="BG97" s="175" t="n"/>
      <c r="BH97" s="2215" t="n"/>
      <c r="BI97" s="2217" t="inlineStr">
        <is>
          <t>IV курс</t>
        </is>
      </c>
      <c r="BJ97" s="175" t="n"/>
      <c r="BK97" s="175" t="n"/>
      <c r="BL97" s="175" t="n"/>
      <c r="BM97" s="175" t="n"/>
      <c r="BN97" s="2215" t="n"/>
      <c r="BO97" s="69" t="n"/>
      <c r="BP97" s="72" t="n"/>
      <c r="BQ97" s="69" t="n"/>
      <c r="BR97" s="1673" t="n"/>
      <c r="BS97" s="2" t="n"/>
      <c r="BT97" s="2" t="n"/>
      <c r="BU97" s="2" t="n"/>
    </row>
    <row r="98">
      <c r="A98" s="69" t="n"/>
      <c r="B98" s="173" t="n"/>
      <c r="C98" s="171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72" t="n"/>
      <c r="Q98" s="140" t="n"/>
      <c r="R98" s="2218" t="n"/>
      <c r="S98" s="2219" t="n"/>
      <c r="T98" s="2219" t="n"/>
      <c r="U98" s="2877" t="n"/>
      <c r="V98" s="69" t="n"/>
      <c r="W98" s="173" t="n"/>
      <c r="X98" s="171" t="n"/>
      <c r="Y98" s="72" t="n"/>
      <c r="Z98" s="69" t="n"/>
      <c r="AA98" s="173" t="n"/>
      <c r="AB98" s="171" t="n"/>
      <c r="AC98" s="72" t="n"/>
      <c r="AD98" s="69" t="n"/>
      <c r="AE98" s="72" t="n"/>
      <c r="AF98" s="69" t="n"/>
      <c r="AG98" s="173" t="n"/>
      <c r="AH98" s="3355" t="inlineStr">
        <is>
          <t>Лекции</t>
        </is>
      </c>
      <c r="AI98" s="2221" t="n"/>
      <c r="AJ98" s="2222" t="inlineStr">
        <is>
          <t>Лабораторные</t>
        </is>
      </c>
      <c r="AK98" s="2221" t="n"/>
      <c r="AL98" s="2222" t="inlineStr">
        <is>
          <t>Практические</t>
        </is>
      </c>
      <c r="AM98" s="2221" t="n"/>
      <c r="AN98" s="2223" t="inlineStr">
        <is>
          <t>Семинарские</t>
        </is>
      </c>
      <c r="AO98" s="2224" t="n"/>
      <c r="AP98" s="3356" t="inlineStr">
        <is>
          <t>УС</t>
        </is>
      </c>
      <c r="AQ98" s="3357" t="inlineStr">
        <is>
          <t>1 семестр</t>
        </is>
      </c>
      <c r="AR98" s="175" t="n"/>
      <c r="AS98" s="474" t="n"/>
      <c r="AT98" s="3358" t="inlineStr">
        <is>
          <t>2 семестр</t>
        </is>
      </c>
      <c r="AU98" s="175" t="n"/>
      <c r="AV98" s="2215" t="n"/>
      <c r="AW98" s="3359" t="inlineStr">
        <is>
          <t>3 семестр</t>
        </is>
      </c>
      <c r="AX98" s="175" t="n"/>
      <c r="AY98" s="474" t="n"/>
      <c r="AZ98" s="3358" t="inlineStr">
        <is>
          <t>4 семестр</t>
        </is>
      </c>
      <c r="BA98" s="175" t="n"/>
      <c r="BB98" s="2215" t="n"/>
      <c r="BC98" s="3359" t="inlineStr">
        <is>
          <t>5 семестр</t>
        </is>
      </c>
      <c r="BD98" s="175" t="n"/>
      <c r="BE98" s="474" t="n"/>
      <c r="BF98" s="3358" t="inlineStr">
        <is>
          <t>6 семестр</t>
        </is>
      </c>
      <c r="BG98" s="175" t="n"/>
      <c r="BH98" s="2215" t="n"/>
      <c r="BI98" s="3359" t="inlineStr">
        <is>
          <t>7 семестр</t>
        </is>
      </c>
      <c r="BJ98" s="175" t="n"/>
      <c r="BK98" s="474" t="n"/>
      <c r="BL98" s="3358" t="inlineStr">
        <is>
          <t>8 семестр</t>
        </is>
      </c>
      <c r="BM98" s="175" t="n"/>
      <c r="BN98" s="2215" t="n"/>
      <c r="BO98" s="69" t="n"/>
      <c r="BP98" s="72" t="n"/>
      <c r="BQ98" s="69" t="n"/>
      <c r="BR98" s="1673" t="n"/>
      <c r="BS98" s="2" t="n"/>
      <c r="BT98" s="2" t="n"/>
      <c r="BU98" s="2" t="n"/>
    </row>
    <row r="99">
      <c r="A99" s="69" t="n"/>
      <c r="B99" s="173" t="n"/>
      <c r="C99" s="171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72" t="n"/>
      <c r="Q99" s="140" t="n"/>
      <c r="R99" s="2218" t="n"/>
      <c r="S99" s="2219" t="n"/>
      <c r="T99" s="2219" t="n"/>
      <c r="U99" s="2877" t="n"/>
      <c r="V99" s="69" t="n"/>
      <c r="W99" s="173" t="n"/>
      <c r="X99" s="171" t="n"/>
      <c r="Y99" s="72" t="n"/>
      <c r="Z99" s="69" t="n"/>
      <c r="AA99" s="173" t="n"/>
      <c r="AB99" s="171" t="n"/>
      <c r="AC99" s="72" t="n"/>
      <c r="AD99" s="69" t="n"/>
      <c r="AE99" s="72" t="n"/>
      <c r="AF99" s="69" t="n"/>
      <c r="AG99" s="173" t="n"/>
      <c r="AH99" s="171" t="n"/>
      <c r="AI99" s="186" t="n"/>
      <c r="AJ99" s="2232" t="n"/>
      <c r="AK99" s="186" t="n"/>
      <c r="AL99" s="2232" t="n"/>
      <c r="AM99" s="186" t="n"/>
      <c r="AN99" s="2232" t="n"/>
      <c r="AO99" s="72" t="n"/>
      <c r="AP99" s="3149" t="n"/>
      <c r="AQ99" s="3360" t="inlineStr">
        <is>
          <t>2 недели</t>
        </is>
      </c>
      <c r="AR99" s="175" t="n"/>
      <c r="AS99" s="474" t="n"/>
      <c r="AT99" s="3361" t="inlineStr">
        <is>
          <t>2 недели</t>
        </is>
      </c>
      <c r="AU99" s="175" t="n"/>
      <c r="AV99" s="2215" t="n"/>
      <c r="AW99" s="3362" t="inlineStr">
        <is>
          <t>2 недели</t>
        </is>
      </c>
      <c r="AX99" s="175" t="n"/>
      <c r="AY99" s="474" t="n"/>
      <c r="AZ99" s="3361" t="inlineStr">
        <is>
          <t>2 недели</t>
        </is>
      </c>
      <c r="BA99" s="175" t="n"/>
      <c r="BB99" s="2215" t="n"/>
      <c r="BC99" s="3362" t="inlineStr">
        <is>
          <t>3 недели</t>
        </is>
      </c>
      <c r="BD99" s="175" t="n"/>
      <c r="BE99" s="474" t="n"/>
      <c r="BF99" s="3361" t="inlineStr">
        <is>
          <t>3 недели</t>
        </is>
      </c>
      <c r="BG99" s="175" t="n"/>
      <c r="BH99" s="2215" t="n"/>
      <c r="BI99" s="3362" t="inlineStr">
        <is>
          <t>3 недели</t>
        </is>
      </c>
      <c r="BJ99" s="175" t="n"/>
      <c r="BK99" s="474" t="n"/>
      <c r="BL99" s="3361" t="inlineStr">
        <is>
          <t>2 недели</t>
        </is>
      </c>
      <c r="BM99" s="175" t="n"/>
      <c r="BN99" s="2215" t="n"/>
      <c r="BO99" s="69" t="n"/>
      <c r="BP99" s="72" t="n"/>
      <c r="BQ99" s="69" t="n"/>
      <c r="BR99" s="1673" t="n"/>
      <c r="BS99" s="2" t="n"/>
      <c r="BT99" s="2" t="n"/>
      <c r="BU99" s="2" t="n"/>
    </row>
    <row r="100">
      <c r="A100" s="77" t="n"/>
      <c r="B100" s="2239" t="n"/>
      <c r="C100" s="2240" t="n"/>
      <c r="D100" s="78" t="n"/>
      <c r="E100" s="78" t="n"/>
      <c r="F100" s="78" t="n"/>
      <c r="G100" s="78" t="n"/>
      <c r="H100" s="78" t="n"/>
      <c r="I100" s="78" t="n"/>
      <c r="J100" s="78" t="n"/>
      <c r="K100" s="78" t="n"/>
      <c r="L100" s="78" t="n"/>
      <c r="M100" s="78" t="n"/>
      <c r="N100" s="78" t="n"/>
      <c r="O100" s="78" t="n"/>
      <c r="P100" s="81" t="n"/>
      <c r="Q100" s="3363" t="n"/>
      <c r="R100" s="2242" t="n"/>
      <c r="S100" s="2243" t="n"/>
      <c r="T100" s="2243" t="n"/>
      <c r="U100" s="3154" t="n"/>
      <c r="V100" s="77" t="n"/>
      <c r="W100" s="2239" t="n"/>
      <c r="X100" s="2240" t="n"/>
      <c r="Y100" s="81" t="n"/>
      <c r="Z100" s="77" t="n"/>
      <c r="AA100" s="2239" t="n"/>
      <c r="AB100" s="2240" t="n"/>
      <c r="AC100" s="81" t="n"/>
      <c r="AD100" s="77" t="n"/>
      <c r="AE100" s="81" t="n"/>
      <c r="AF100" s="77" t="n"/>
      <c r="AG100" s="2239" t="n"/>
      <c r="AH100" s="2240" t="n"/>
      <c r="AI100" s="2247" t="n"/>
      <c r="AJ100" s="2248" t="n"/>
      <c r="AK100" s="2247" t="n"/>
      <c r="AL100" s="2248" t="n"/>
      <c r="AM100" s="2247" t="n"/>
      <c r="AN100" s="2248" t="n"/>
      <c r="AO100" s="81" t="n"/>
      <c r="AP100" s="3364" t="inlineStr">
        <is>
          <t>Ауд. часов</t>
        </is>
      </c>
      <c r="AQ100" s="2261" t="inlineStr">
        <is>
          <t>Всего часов</t>
        </is>
      </c>
      <c r="AR100" s="2262" t="inlineStr">
        <is>
          <t>Ауд. часов</t>
        </is>
      </c>
      <c r="AS100" s="3365" t="inlineStr">
        <is>
          <t>Зач. единиц</t>
        </is>
      </c>
      <c r="AT100" s="2261" t="inlineStr">
        <is>
          <t>Всего часов</t>
        </is>
      </c>
      <c r="AU100" s="2258" t="inlineStr">
        <is>
          <t>Ауд. часов</t>
        </is>
      </c>
      <c r="AV100" s="3366" t="inlineStr">
        <is>
          <t>Зач. единиц</t>
        </is>
      </c>
      <c r="AW100" s="3367" t="inlineStr">
        <is>
          <t>Всего часов</t>
        </is>
      </c>
      <c r="AX100" s="2258" t="inlineStr">
        <is>
          <t>Ауд. часов</t>
        </is>
      </c>
      <c r="AY100" s="2260" t="inlineStr">
        <is>
          <t>Зач. единиц</t>
        </is>
      </c>
      <c r="AZ100" s="2261" t="inlineStr">
        <is>
          <t>Всего часов</t>
        </is>
      </c>
      <c r="BA100" s="2262" t="inlineStr">
        <is>
          <t>Ауд. часов</t>
        </is>
      </c>
      <c r="BB100" s="2263" t="inlineStr">
        <is>
          <t>Зач. единиц</t>
        </is>
      </c>
      <c r="BC100" s="2258" t="inlineStr">
        <is>
          <t>Всего часов</t>
        </is>
      </c>
      <c r="BD100" s="2259" t="inlineStr">
        <is>
          <t>Ауд. часов</t>
        </is>
      </c>
      <c r="BE100" s="2260" t="inlineStr">
        <is>
          <t>Зач. единиц</t>
        </is>
      </c>
      <c r="BF100" s="2261" t="inlineStr">
        <is>
          <t>Всего часов</t>
        </is>
      </c>
      <c r="BG100" s="2262" t="inlineStr">
        <is>
          <t>Ауд. часов</t>
        </is>
      </c>
      <c r="BH100" s="2263" t="inlineStr">
        <is>
          <t>Зач. единиц</t>
        </is>
      </c>
      <c r="BI100" s="2258" t="inlineStr">
        <is>
          <t>Всего часов</t>
        </is>
      </c>
      <c r="BJ100" s="2259" t="inlineStr">
        <is>
          <t>Ауд. часов</t>
        </is>
      </c>
      <c r="BK100" s="2260" t="inlineStr">
        <is>
          <t>Зач. единиц</t>
        </is>
      </c>
      <c r="BL100" s="2258" t="inlineStr">
        <is>
          <t>Всего часов</t>
        </is>
      </c>
      <c r="BM100" s="2262" t="inlineStr">
        <is>
          <t>Ауд. часов</t>
        </is>
      </c>
      <c r="BN100" s="2263" t="inlineStr">
        <is>
          <t>Зач. единиц</t>
        </is>
      </c>
      <c r="BO100" s="77" t="n"/>
      <c r="BP100" s="81" t="n"/>
      <c r="BQ100" s="77" t="n"/>
      <c r="BR100" s="2816" t="n"/>
      <c r="BS100" s="2" t="n"/>
      <c r="BT100" s="2" t="n"/>
      <c r="BU100" s="2" t="n"/>
    </row>
    <row r="101">
      <c r="A101" s="3368" t="inlineStr">
        <is>
          <t>2.9</t>
        </is>
      </c>
      <c r="B101" s="2302" t="n"/>
      <c r="C101" s="2547" t="inlineStr">
        <is>
          <t>Факультативные дисциплины</t>
        </is>
      </c>
      <c r="D101" s="2304" t="n"/>
      <c r="E101" s="2304" t="n"/>
      <c r="F101" s="2304" t="n"/>
      <c r="G101" s="2304" t="n"/>
      <c r="H101" s="2304" t="n"/>
      <c r="I101" s="2304" t="n"/>
      <c r="J101" s="2304" t="n"/>
      <c r="K101" s="2304" t="n"/>
      <c r="L101" s="2304" t="n"/>
      <c r="M101" s="2304" t="n"/>
      <c r="N101" s="2304" t="n"/>
      <c r="O101" s="2304" t="n"/>
      <c r="P101" s="2305" t="n"/>
      <c r="Q101" s="2548" t="n"/>
      <c r="R101" s="2577" t="n"/>
      <c r="S101" s="2469" t="n"/>
      <c r="T101" s="2469" t="n"/>
      <c r="U101" s="2560" t="n"/>
      <c r="V101" s="2577" t="n"/>
      <c r="W101" s="2302" t="n"/>
      <c r="X101" s="2578" t="n"/>
      <c r="Y101" s="2311" t="n"/>
      <c r="Z101" s="2552" t="n"/>
      <c r="AA101" s="2329" t="n"/>
      <c r="AB101" s="2578" t="n"/>
      <c r="AC101" s="2311" t="n"/>
      <c r="AD101" s="2671" t="n"/>
      <c r="AE101" s="2311" t="n"/>
      <c r="AF101" s="3369" t="n"/>
      <c r="AG101" s="3370" t="n"/>
      <c r="AH101" s="2554" t="n"/>
      <c r="AI101" s="2335" t="n"/>
      <c r="AJ101" s="2558" t="n"/>
      <c r="AK101" s="2316" t="n"/>
      <c r="AL101" s="2922" t="n"/>
      <c r="AM101" s="2295" t="n"/>
      <c r="AN101" s="3371" t="n"/>
      <c r="AO101" s="2284" t="n"/>
      <c r="AP101" s="2577" t="n"/>
      <c r="AQ101" s="2557" t="n"/>
      <c r="AR101" s="2558" t="n"/>
      <c r="AS101" s="2559" t="n"/>
      <c r="AT101" s="2557" t="n"/>
      <c r="AU101" s="2558" t="n"/>
      <c r="AV101" s="2560" t="n"/>
      <c r="AW101" s="2561" t="n"/>
      <c r="AX101" s="2558" t="n"/>
      <c r="AY101" s="2559" t="n"/>
      <c r="AZ101" s="2557" t="n"/>
      <c r="BA101" s="2558" t="n"/>
      <c r="BB101" s="2560" t="n"/>
      <c r="BC101" s="2561" t="n"/>
      <c r="BD101" s="2558" t="n"/>
      <c r="BE101" s="2559" t="n"/>
      <c r="BF101" s="2557" t="n"/>
      <c r="BG101" s="2558" t="n"/>
      <c r="BH101" s="2560" t="n"/>
      <c r="BI101" s="2561" t="n"/>
      <c r="BJ101" s="2558" t="n"/>
      <c r="BK101" s="2559" t="n"/>
      <c r="BL101" s="2557" t="n"/>
      <c r="BM101" s="2579" t="n"/>
      <c r="BN101" s="2560" t="n"/>
      <c r="BO101" s="3372" t="n"/>
      <c r="BP101" s="2311" t="n"/>
      <c r="BQ101" s="3276" t="n"/>
      <c r="BR101" s="3269" t="n"/>
      <c r="BS101" s="2" t="n"/>
      <c r="BT101" s="2" t="n"/>
      <c r="BU101" s="2386">
        <f>(AB101-T101)*0.22</f>
        <v/>
      </c>
    </row>
    <row r="102">
      <c r="A102" s="3373" t="inlineStr">
        <is>
          <t>2.9.1</t>
        </is>
      </c>
      <c r="B102" s="2302" t="n"/>
      <c r="C102" s="2667" t="inlineStr">
        <is>
          <t>Великая Отечественная война советского народа (в контексте Второй мировой войны)</t>
        </is>
      </c>
      <c r="D102" s="2665" t="n"/>
      <c r="E102" s="2665" t="n"/>
      <c r="F102" s="2665" t="n"/>
      <c r="G102" s="2665" t="n"/>
      <c r="H102" s="2665" t="n"/>
      <c r="I102" s="2665" t="n"/>
      <c r="J102" s="2665" t="n"/>
      <c r="K102" s="2665" t="n"/>
      <c r="L102" s="2665" t="n"/>
      <c r="M102" s="2665" t="n"/>
      <c r="N102" s="2665" t="n"/>
      <c r="O102" s="2665" t="n"/>
      <c r="P102" s="2311" t="n"/>
      <c r="Q102" s="2668" t="n"/>
      <c r="R102" s="2407" t="n"/>
      <c r="S102" s="2405" t="n"/>
      <c r="T102" s="2405" t="n"/>
      <c r="U102" s="2406" t="n"/>
      <c r="V102" s="2407" t="n"/>
      <c r="W102" s="2302" t="n"/>
      <c r="X102" s="2411" t="n"/>
      <c r="Y102" s="2316" t="n"/>
      <c r="Z102" s="2420" t="inlineStr">
        <is>
          <t>/10</t>
        </is>
      </c>
      <c r="AA102" s="2316" t="n"/>
      <c r="AB102" s="2421" t="inlineStr">
        <is>
          <t>/10</t>
        </is>
      </c>
      <c r="AC102" s="2316" t="n"/>
      <c r="AD102" s="2409" t="inlineStr">
        <is>
          <t>/10</t>
        </is>
      </c>
      <c r="AE102" s="2311" t="n"/>
      <c r="AF102" s="3266" t="inlineStr">
        <is>
          <t>/4</t>
        </is>
      </c>
      <c r="AG102" s="3267" t="n"/>
      <c r="AH102" s="2411" t="inlineStr">
        <is>
          <t>/4</t>
        </is>
      </c>
      <c r="AI102" s="2316" t="n"/>
      <c r="AJ102" s="2412" t="n"/>
      <c r="AK102" s="2316" t="n"/>
      <c r="AL102" s="2412" t="n"/>
      <c r="AM102" s="2316" t="n"/>
      <c r="AN102" s="2412" t="n"/>
      <c r="AO102" s="2316" t="n"/>
      <c r="AP102" s="2414" t="n"/>
      <c r="AQ102" s="3073">
        <f>AB102</f>
        <v/>
      </c>
      <c r="AR102" s="2416" t="inlineStr">
        <is>
          <t>/4</t>
        </is>
      </c>
      <c r="AS102" s="3374" t="n"/>
      <c r="AT102" s="2415" t="n"/>
      <c r="AU102" s="2416" t="n"/>
      <c r="AV102" s="3374" t="n"/>
      <c r="AW102" s="2419" t="n"/>
      <c r="AX102" s="2416" t="n"/>
      <c r="AY102" s="3375" t="n"/>
      <c r="AZ102" s="3073" t="n"/>
      <c r="BA102" s="2416" t="n"/>
      <c r="BB102" s="3172" t="n"/>
      <c r="BC102" s="2411" t="n"/>
      <c r="BD102" s="2412" t="n"/>
      <c r="BE102" s="3376" t="n"/>
      <c r="BF102" s="2421" t="n"/>
      <c r="BG102" s="2412" t="n"/>
      <c r="BH102" s="3376" t="n"/>
      <c r="BI102" s="2420" t="n"/>
      <c r="BJ102" s="2412" t="n"/>
      <c r="BK102" s="278" t="n"/>
      <c r="BL102" s="2411" t="n"/>
      <c r="BM102" s="2412" t="n"/>
      <c r="BN102" s="2413" t="n"/>
      <c r="BO102" s="3377" t="n"/>
      <c r="BP102" s="2311" t="n"/>
      <c r="BQ102" s="3268" t="inlineStr">
        <is>
          <t>ИБиП</t>
        </is>
      </c>
      <c r="BR102" s="3269" t="n"/>
      <c r="BS102" s="2" t="n"/>
      <c r="BT102" s="2" t="n"/>
      <c r="BU102" s="3139">
        <f>(AB102-T102)*0.22</f>
        <v/>
      </c>
    </row>
    <row r="103">
      <c r="A103" s="3373" t="inlineStr">
        <is>
          <t>2.9.2</t>
        </is>
      </c>
      <c r="B103" s="2302" t="n"/>
      <c r="C103" s="2667" t="inlineStr">
        <is>
          <t>Коррупция и ее общественная опасность</t>
        </is>
      </c>
      <c r="D103" s="2665" t="n"/>
      <c r="E103" s="2665" t="n"/>
      <c r="F103" s="2665" t="n"/>
      <c r="G103" s="2665" t="n"/>
      <c r="H103" s="2665" t="n"/>
      <c r="I103" s="2665" t="n"/>
      <c r="J103" s="2665" t="n"/>
      <c r="K103" s="2665" t="n"/>
      <c r="L103" s="2665" t="n"/>
      <c r="M103" s="2665" t="n"/>
      <c r="N103" s="2665" t="n"/>
      <c r="O103" s="2665" t="n"/>
      <c r="P103" s="2311" t="n"/>
      <c r="Q103" s="2668" t="n"/>
      <c r="R103" s="2407" t="n"/>
      <c r="S103" s="2405" t="n"/>
      <c r="T103" s="2405" t="n"/>
      <c r="U103" s="2406" t="n"/>
      <c r="V103" s="2407" t="n"/>
      <c r="W103" s="2302" t="n"/>
      <c r="X103" s="3378" t="n"/>
      <c r="Y103" s="1913" t="n"/>
      <c r="Z103" s="2420" t="inlineStr">
        <is>
          <t>/10</t>
        </is>
      </c>
      <c r="AA103" s="2316" t="n"/>
      <c r="AB103" s="2421" t="inlineStr">
        <is>
          <t>/10</t>
        </is>
      </c>
      <c r="AC103" s="2316" t="n"/>
      <c r="AD103" s="2409" t="inlineStr">
        <is>
          <t>/10</t>
        </is>
      </c>
      <c r="AE103" s="2311" t="n"/>
      <c r="AF103" s="3266" t="inlineStr">
        <is>
          <t>/4</t>
        </is>
      </c>
      <c r="AG103" s="3267" t="n"/>
      <c r="AH103" s="2411" t="inlineStr">
        <is>
          <t>/4</t>
        </is>
      </c>
      <c r="AI103" s="2316" t="n"/>
      <c r="AJ103" s="2412" t="n"/>
      <c r="AK103" s="2316" t="n"/>
      <c r="AL103" s="2412" t="n"/>
      <c r="AM103" s="2316" t="n"/>
      <c r="AN103" s="2412" t="n"/>
      <c r="AO103" s="2316" t="n"/>
      <c r="AP103" s="2414" t="n"/>
      <c r="AQ103" s="3073" t="n"/>
      <c r="AR103" s="2416" t="n"/>
      <c r="AS103" s="3374" t="n"/>
      <c r="AT103" s="2415" t="inlineStr">
        <is>
          <t>/10</t>
        </is>
      </c>
      <c r="AU103" s="2416" t="inlineStr">
        <is>
          <t>/4</t>
        </is>
      </c>
      <c r="AV103" s="3374" t="n"/>
      <c r="AW103" s="2419" t="n"/>
      <c r="AX103" s="2416" t="n"/>
      <c r="AY103" s="3375" t="n"/>
      <c r="AZ103" s="3073" t="n"/>
      <c r="BA103" s="2416" t="n"/>
      <c r="BB103" s="3172" t="n"/>
      <c r="BC103" s="2411" t="n"/>
      <c r="BD103" s="2412" t="n"/>
      <c r="BE103" s="3376" t="n"/>
      <c r="BF103" s="2421" t="n"/>
      <c r="BG103" s="2412" t="n"/>
      <c r="BH103" s="3376" t="n"/>
      <c r="BI103" s="2420" t="n"/>
      <c r="BJ103" s="2412" t="n"/>
      <c r="BK103" s="278" t="n"/>
      <c r="BL103" s="2411" t="n"/>
      <c r="BM103" s="2412" t="n"/>
      <c r="BN103" s="2413" t="n"/>
      <c r="BO103" s="3377" t="n"/>
      <c r="BP103" s="2311" t="n"/>
      <c r="BQ103" s="3268" t="inlineStr">
        <is>
          <t>ФиП</t>
        </is>
      </c>
      <c r="BR103" s="3269" t="n"/>
      <c r="BS103" s="2" t="n"/>
      <c r="BT103" s="2" t="n"/>
      <c r="BU103" s="3139">
        <f>(AB103-T103)*0.22</f>
        <v/>
      </c>
    </row>
    <row r="104">
      <c r="A104" s="3379" t="inlineStr">
        <is>
          <t>2.10</t>
        </is>
      </c>
      <c r="B104" s="173" t="n"/>
      <c r="C104" s="3380" t="inlineStr">
        <is>
          <t>Дополнительные виды обучения</t>
        </is>
      </c>
      <c r="D104" s="3381" t="n"/>
      <c r="E104" s="3381" t="n"/>
      <c r="F104" s="3381" t="n"/>
      <c r="G104" s="3381" t="n"/>
      <c r="H104" s="3381" t="n"/>
      <c r="I104" s="3381" t="n"/>
      <c r="J104" s="3381" t="n"/>
      <c r="K104" s="3381" t="n"/>
      <c r="L104" s="3381" t="n"/>
      <c r="M104" s="3381" t="n"/>
      <c r="N104" s="3381" t="n"/>
      <c r="O104" s="3381" t="n"/>
      <c r="P104" s="3382" t="n"/>
      <c r="Q104" s="2956" t="n"/>
      <c r="R104" s="2577" t="n"/>
      <c r="S104" s="2469" t="n"/>
      <c r="T104" s="2469" t="n"/>
      <c r="U104" s="2560" t="n"/>
      <c r="V104" s="2577" t="n"/>
      <c r="W104" s="2302" t="n"/>
      <c r="X104" s="3383" t="n"/>
      <c r="Y104" s="2304" t="n"/>
      <c r="Z104" s="3384" t="n"/>
      <c r="AA104" s="2329" t="n"/>
      <c r="AB104" s="3385" t="n"/>
      <c r="AC104" s="2329" t="n"/>
      <c r="AD104" s="2671" t="n"/>
      <c r="AE104" s="2311" t="n"/>
      <c r="AF104" s="3386" t="n"/>
      <c r="AG104" s="3267" t="n"/>
      <c r="AH104" s="3387" t="n"/>
      <c r="AI104" s="2335" t="n"/>
      <c r="AJ104" s="3388" t="n"/>
      <c r="AK104" s="2335" t="n"/>
      <c r="AL104" s="3388" t="n"/>
      <c r="AM104" s="2335" t="n"/>
      <c r="AN104" s="3389" t="n"/>
      <c r="AO104" s="2305" t="n"/>
      <c r="AP104" s="3384" t="n"/>
      <c r="AQ104" s="2554" t="n"/>
      <c r="AR104" s="2555" t="n"/>
      <c r="AS104" s="3390" t="n"/>
      <c r="AT104" s="2919" t="n"/>
      <c r="AU104" s="2555" t="n"/>
      <c r="AV104" s="3390" t="n"/>
      <c r="AW104" s="2923" t="n"/>
      <c r="AX104" s="2555" t="n"/>
      <c r="AY104" s="3391" t="n"/>
      <c r="AZ104" s="2554" t="n"/>
      <c r="BA104" s="2555" t="n"/>
      <c r="BB104" s="3392" t="n"/>
      <c r="BC104" s="2554" t="n"/>
      <c r="BD104" s="2555" t="n"/>
      <c r="BE104" s="3390" t="n"/>
      <c r="BF104" s="2919" t="n"/>
      <c r="BG104" s="2555" t="n"/>
      <c r="BH104" s="3390" t="n"/>
      <c r="BI104" s="2923" t="n"/>
      <c r="BJ104" s="2555" t="n"/>
      <c r="BK104" s="3391" t="n"/>
      <c r="BL104" s="2554" t="n"/>
      <c r="BM104" s="2555" t="n"/>
      <c r="BN104" s="3392" t="n"/>
      <c r="BO104" s="3372" t="n"/>
      <c r="BP104" s="2311" t="n"/>
      <c r="BQ104" s="3276" t="n"/>
      <c r="BR104" s="3269" t="n"/>
      <c r="BS104" s="2" t="n"/>
      <c r="BT104" s="2" t="n"/>
      <c r="BU104" s="2386">
        <f>(AB104-T104)*0.22</f>
        <v/>
      </c>
    </row>
    <row r="105">
      <c r="A105" s="3393" t="inlineStr">
        <is>
          <t>2.10.1</t>
        </is>
      </c>
      <c r="B105" s="3394" t="n"/>
      <c r="C105" s="3395" t="inlineStr">
        <is>
          <t xml:space="preserve">Белорусский язык (профессиональная лексика) </t>
        </is>
      </c>
      <c r="D105" s="2140" t="n"/>
      <c r="E105" s="2140" t="n"/>
      <c r="F105" s="2140" t="n"/>
      <c r="G105" s="2140" t="n"/>
      <c r="H105" s="2140" t="n"/>
      <c r="I105" s="2140" t="n"/>
      <c r="J105" s="2140" t="n"/>
      <c r="K105" s="2140" t="n"/>
      <c r="L105" s="2140" t="n"/>
      <c r="M105" s="2140" t="n"/>
      <c r="N105" s="2140" t="n"/>
      <c r="O105" s="2140" t="n"/>
      <c r="P105" s="3396" t="n"/>
      <c r="Q105" s="3397" t="n"/>
      <c r="R105" s="3398" t="n"/>
      <c r="S105" s="3399" t="n"/>
      <c r="T105" s="3399" t="n"/>
      <c r="U105" s="3400" t="n"/>
      <c r="V105" s="3401" t="n"/>
      <c r="W105" s="3402" t="n"/>
      <c r="X105" s="3403" t="inlineStr">
        <is>
          <t>/2</t>
        </is>
      </c>
      <c r="Y105" s="3396" t="n"/>
      <c r="Z105" s="3401" t="inlineStr">
        <is>
          <t>/72</t>
        </is>
      </c>
      <c r="AA105" s="3402" t="n"/>
      <c r="AB105" s="3403" t="inlineStr">
        <is>
          <t>/36</t>
        </is>
      </c>
      <c r="AC105" s="3396" t="n"/>
      <c r="AD105" s="3404" t="inlineStr">
        <is>
          <t>/32</t>
        </is>
      </c>
      <c r="AE105" s="3396" t="n"/>
      <c r="AF105" s="3405" t="inlineStr">
        <is>
          <t>/8</t>
        </is>
      </c>
      <c r="AG105" s="3406" t="n"/>
      <c r="AH105" s="3407" t="n"/>
      <c r="AI105" s="3408" t="n"/>
      <c r="AJ105" s="3409" t="n"/>
      <c r="AK105" s="3408" t="n"/>
      <c r="AL105" s="2412" t="inlineStr">
        <is>
          <t>/8</t>
        </is>
      </c>
      <c r="AM105" s="2316" t="n"/>
      <c r="AN105" s="2412" t="n"/>
      <c r="AO105" s="2316" t="n"/>
      <c r="AP105" s="2414" t="n"/>
      <c r="AQ105" s="3073" t="n"/>
      <c r="AR105" s="2416" t="inlineStr">
        <is>
          <t>/2</t>
        </is>
      </c>
      <c r="AS105" s="3374" t="n"/>
      <c r="AT105" s="2415" t="inlineStr">
        <is>
          <t>/72</t>
        </is>
      </c>
      <c r="AU105" s="2416" t="inlineStr">
        <is>
          <t>/6</t>
        </is>
      </c>
      <c r="AV105" s="3374" t="n"/>
      <c r="AW105" s="2419" t="n"/>
      <c r="AX105" s="2416" t="n"/>
      <c r="AY105" s="3375" t="n"/>
      <c r="AZ105" s="3073" t="n"/>
      <c r="BA105" s="2416" t="n"/>
      <c r="BB105" s="3172" t="n"/>
      <c r="BC105" s="2411" t="n"/>
      <c r="BD105" s="2412" t="n"/>
      <c r="BE105" s="3376" t="n"/>
      <c r="BF105" s="2421" t="n"/>
      <c r="BG105" s="2412" t="n"/>
      <c r="BH105" s="3376" t="n"/>
      <c r="BI105" s="2420" t="n"/>
      <c r="BJ105" s="2412" t="n"/>
      <c r="BK105" s="278" t="n"/>
      <c r="BL105" s="2411" t="n"/>
      <c r="BM105" s="2412" t="n"/>
      <c r="BN105" s="2413" t="n"/>
      <c r="BO105" s="3377" t="n"/>
      <c r="BP105" s="2311" t="n"/>
      <c r="BQ105" s="3268" t="inlineStr">
        <is>
          <t>БФ</t>
        </is>
      </c>
      <c r="BR105" s="3269" t="n"/>
      <c r="BS105" s="3138" t="n"/>
      <c r="BT105" s="2" t="n"/>
      <c r="BU105" s="3139">
        <f>(AB105-T105)*0.22</f>
        <v/>
      </c>
    </row>
    <row r="106">
      <c r="A106" s="3410" t="inlineStr">
        <is>
          <t>2.10.2</t>
        </is>
      </c>
      <c r="B106" s="3402" t="n"/>
      <c r="C106" s="3411" t="inlineStr">
        <is>
          <t>Основы управления интеллектуальной собственностью</t>
        </is>
      </c>
      <c r="D106" s="2140" t="n"/>
      <c r="E106" s="2140" t="n"/>
      <c r="F106" s="2140" t="n"/>
      <c r="G106" s="2140" t="n"/>
      <c r="H106" s="2140" t="n"/>
      <c r="I106" s="2140" t="n"/>
      <c r="J106" s="2140" t="n"/>
      <c r="K106" s="2140" t="n"/>
      <c r="L106" s="2140" t="n"/>
      <c r="M106" s="2140" t="n"/>
      <c r="N106" s="2140" t="n"/>
      <c r="O106" s="2140" t="n"/>
      <c r="P106" s="3396" t="n"/>
      <c r="Q106" s="3412" t="n"/>
      <c r="R106" s="3413" t="n"/>
      <c r="S106" s="3414" t="n"/>
      <c r="T106" s="3415" t="n"/>
      <c r="U106" s="3416" t="n"/>
      <c r="V106" s="3413" t="n"/>
      <c r="W106" s="3402" t="n"/>
      <c r="X106" s="3417" t="inlineStr">
        <is>
          <t>/6</t>
        </is>
      </c>
      <c r="Y106" s="2140" t="n"/>
      <c r="Z106" s="3418" t="inlineStr">
        <is>
          <t>/60</t>
        </is>
      </c>
      <c r="AA106" s="2140" t="n"/>
      <c r="AB106" s="3414" t="inlineStr">
        <is>
          <t>/34</t>
        </is>
      </c>
      <c r="AC106" s="3402" t="n"/>
      <c r="AD106" s="3419" t="inlineStr">
        <is>
          <t>/60</t>
        </is>
      </c>
      <c r="AE106" s="3396" t="n"/>
      <c r="AF106" s="3420" t="inlineStr">
        <is>
          <t>/8</t>
        </is>
      </c>
      <c r="AG106" s="3421" t="n"/>
      <c r="AH106" s="3422" t="inlineStr">
        <is>
          <t>/4</t>
        </is>
      </c>
      <c r="AI106" s="3423" t="n"/>
      <c r="AJ106" s="3424" t="n"/>
      <c r="AK106" s="3423" t="n"/>
      <c r="AL106" s="3425" t="inlineStr">
        <is>
          <t>/4</t>
        </is>
      </c>
      <c r="AM106" s="3408" t="n"/>
      <c r="AN106" s="3426" t="n"/>
      <c r="AO106" s="3382" t="n"/>
      <c r="AP106" s="3427" t="n"/>
      <c r="AQ106" s="3428" t="n"/>
      <c r="AR106" s="3425" t="n"/>
      <c r="AS106" s="3429" t="n"/>
      <c r="AT106" s="3430" t="n"/>
      <c r="AU106" s="3425" t="n"/>
      <c r="AV106" s="3429" t="n"/>
      <c r="AW106" s="3431" t="n"/>
      <c r="AX106" s="3425" t="n"/>
      <c r="AY106" s="3432" t="n"/>
      <c r="AZ106" s="3428" t="n"/>
      <c r="BA106" s="3425" t="n"/>
      <c r="BB106" s="3433" t="n"/>
      <c r="BC106" s="3428" t="n"/>
      <c r="BD106" s="3425" t="inlineStr">
        <is>
          <t>/2</t>
        </is>
      </c>
      <c r="BE106" s="3429" t="n"/>
      <c r="BF106" s="3430" t="inlineStr">
        <is>
          <t>/60</t>
        </is>
      </c>
      <c r="BG106" s="3425" t="inlineStr">
        <is>
          <t>/6</t>
        </is>
      </c>
      <c r="BH106" s="3429" t="n"/>
      <c r="BI106" s="3431" t="n"/>
      <c r="BJ106" s="3425" t="n"/>
      <c r="BK106" s="3432" t="n"/>
      <c r="BL106" s="3428" t="n"/>
      <c r="BM106" s="3425" t="n"/>
      <c r="BN106" s="3433" t="n"/>
      <c r="BO106" s="3434" t="n"/>
      <c r="BP106" s="3382" t="n"/>
      <c r="BQ106" s="3435" t="n"/>
      <c r="BR106" s="3436" t="n"/>
      <c r="BS106" s="3284" t="n"/>
      <c r="BT106" s="2" t="n"/>
      <c r="BU106" s="2386">
        <f>(AB106-T106)*0.22</f>
        <v/>
      </c>
    </row>
    <row r="107">
      <c r="A107" s="3437" t="inlineStr">
        <is>
          <t>2.10.3</t>
        </is>
      </c>
      <c r="B107" s="2239" t="n"/>
      <c r="C107" s="3438" t="inlineStr">
        <is>
          <t>Обзорные лекции по специальности</t>
        </is>
      </c>
      <c r="D107" s="78" t="n"/>
      <c r="E107" s="78" t="n"/>
      <c r="F107" s="78" t="n"/>
      <c r="G107" s="78" t="n"/>
      <c r="H107" s="78" t="n"/>
      <c r="I107" s="78" t="n"/>
      <c r="J107" s="78" t="n"/>
      <c r="K107" s="78" t="n"/>
      <c r="L107" s="78" t="n"/>
      <c r="M107" s="78" t="n"/>
      <c r="N107" s="78" t="n"/>
      <c r="O107" s="78" t="n"/>
      <c r="P107" s="81" t="n"/>
      <c r="Q107" s="3439" t="n"/>
      <c r="R107" s="3440" t="n"/>
      <c r="S107" s="3441" t="n"/>
      <c r="T107" s="3441" t="n"/>
      <c r="U107" s="1758" t="n"/>
      <c r="V107" s="3440" t="n"/>
      <c r="W107" s="2239" t="n"/>
      <c r="X107" s="3153" t="n"/>
      <c r="Y107" s="78" t="n"/>
      <c r="Z107" s="3442" t="inlineStr">
        <is>
          <t>/16</t>
        </is>
      </c>
      <c r="AA107" s="2247" t="n"/>
      <c r="AB107" s="3443" t="inlineStr">
        <is>
          <t>/16</t>
        </is>
      </c>
      <c r="AC107" s="2247" t="n"/>
      <c r="AD107" s="3442" t="inlineStr">
        <is>
          <t>/16</t>
        </is>
      </c>
      <c r="AE107" s="2247" t="n"/>
      <c r="AF107" s="3444" t="inlineStr">
        <is>
          <t>/16</t>
        </is>
      </c>
      <c r="AG107" s="3445" t="n"/>
      <c r="AH107" s="3446" t="inlineStr">
        <is>
          <t>/16</t>
        </is>
      </c>
      <c r="AI107" s="2247" t="n"/>
      <c r="AJ107" s="3447" t="n"/>
      <c r="AK107" s="2247" t="n"/>
      <c r="AL107" s="3447" t="n"/>
      <c r="AM107" s="2247" t="n"/>
      <c r="AN107" s="3447" t="n"/>
      <c r="AO107" s="2247" t="n"/>
      <c r="AP107" s="3153" t="n"/>
      <c r="AQ107" s="3443" t="n"/>
      <c r="AR107" s="3447" t="n"/>
      <c r="AS107" s="3448" t="n"/>
      <c r="AT107" s="3443" t="n"/>
      <c r="AU107" s="3447" t="n"/>
      <c r="AV107" s="3448" t="n"/>
      <c r="AW107" s="3442" t="n"/>
      <c r="AX107" s="3447" t="n"/>
      <c r="AY107" s="3449" t="n"/>
      <c r="AZ107" s="3446" t="n"/>
      <c r="BA107" s="3447" t="n"/>
      <c r="BB107" s="3450" t="n"/>
      <c r="BC107" s="3446" t="n"/>
      <c r="BD107" s="3447" t="n"/>
      <c r="BE107" s="3448" t="n"/>
      <c r="BF107" s="3443" t="n"/>
      <c r="BG107" s="3447" t="n"/>
      <c r="BH107" s="3448" t="n"/>
      <c r="BI107" s="3442" t="n"/>
      <c r="BJ107" s="3447" t="n"/>
      <c r="BK107" s="3449" t="n"/>
      <c r="BL107" s="3451" t="inlineStr">
        <is>
          <t>/16</t>
        </is>
      </c>
      <c r="BM107" s="3452" t="inlineStr">
        <is>
          <t>/16</t>
        </is>
      </c>
      <c r="BN107" s="1758" t="n"/>
      <c r="BO107" s="1759" t="n"/>
      <c r="BP107" s="81" t="n"/>
      <c r="BQ107" s="3453" t="n"/>
      <c r="BR107" s="2816" t="n"/>
      <c r="BS107" s="2386">
        <f>(AB107-R107)*0.22</f>
        <v/>
      </c>
      <c r="BT107" s="2" t="n"/>
      <c r="BU107" s="2" t="n"/>
    </row>
    <row r="108">
      <c r="A108" s="2679" t="n"/>
      <c r="B108" s="2679" t="n"/>
      <c r="C108" s="531" t="n"/>
      <c r="D108" s="531" t="n"/>
      <c r="E108" s="531" t="n"/>
      <c r="F108" s="531" t="n"/>
      <c r="G108" s="531" t="n"/>
      <c r="H108" s="531" t="n"/>
      <c r="I108" s="531" t="n"/>
      <c r="J108" s="531" t="n"/>
      <c r="K108" s="531" t="n"/>
      <c r="L108" s="531" t="n"/>
      <c r="M108" s="531" t="n"/>
      <c r="N108" s="531" t="n"/>
      <c r="O108" s="531" t="n"/>
      <c r="P108" s="531" t="n"/>
      <c r="Q108" s="531" t="n"/>
      <c r="R108" s="468" t="n"/>
      <c r="S108" s="468" t="n"/>
      <c r="T108" s="468" t="n"/>
      <c r="U108" s="468" t="n"/>
      <c r="V108" s="468" t="n"/>
      <c r="W108" s="468" t="n"/>
      <c r="X108" s="140" t="n"/>
      <c r="Y108" s="140" t="n"/>
      <c r="Z108" s="140" t="n"/>
      <c r="AA108" s="140" t="n"/>
      <c r="AB108" s="140" t="n"/>
      <c r="AC108" s="140" t="n"/>
      <c r="AD108" s="468" t="n"/>
      <c r="AE108" s="468" t="n"/>
      <c r="AF108" s="468" t="n"/>
      <c r="AG108" s="468" t="n"/>
      <c r="AH108" s="140" t="n"/>
      <c r="AI108" s="140" t="n"/>
      <c r="AJ108" s="140" t="n"/>
      <c r="AK108" s="140" t="n"/>
      <c r="AL108" s="140" t="n"/>
      <c r="AM108" s="140" t="n"/>
      <c r="AN108" s="140" t="n"/>
      <c r="AO108" s="140" t="n"/>
      <c r="AP108" s="3294" t="n"/>
      <c r="AQ108" s="3294" t="n"/>
      <c r="AR108" s="3294" t="n"/>
      <c r="AS108" s="3294" t="n"/>
      <c r="AT108" s="3294" t="n"/>
      <c r="AU108" s="3294" t="n"/>
      <c r="AV108" s="3294" t="n"/>
      <c r="AW108" s="3294" t="n"/>
      <c r="AX108" s="3294" t="n"/>
      <c r="AY108" s="3294" t="n"/>
      <c r="AZ108" s="3294" t="n"/>
      <c r="BA108" s="3294" t="n"/>
      <c r="BB108" s="3294" t="n"/>
      <c r="BC108" s="3294" t="n"/>
      <c r="BD108" s="3294" t="n"/>
      <c r="BE108" s="3294" t="n"/>
      <c r="BF108" s="3294" t="n"/>
      <c r="BG108" s="3294" t="n"/>
      <c r="BH108" s="3294" t="n"/>
      <c r="BI108" s="3294" t="n"/>
      <c r="BJ108" s="3294" t="n"/>
      <c r="BK108" s="3294" t="n"/>
      <c r="BL108" s="3294" t="n"/>
      <c r="BM108" s="3294" t="n"/>
      <c r="BN108" s="3294" t="n"/>
      <c r="BO108" s="532" t="n"/>
      <c r="BP108" s="532" t="n"/>
      <c r="BQ108" s="3294" t="n"/>
      <c r="BR108" s="3294" t="n"/>
      <c r="BS108" s="3294" t="n"/>
      <c r="BT108" s="2" t="n"/>
      <c r="BU108" s="2" t="n"/>
    </row>
    <row r="109">
      <c r="A109" s="3454" t="inlineStr">
        <is>
          <t>Количество часов учебных занятий</t>
        </is>
      </c>
      <c r="B109" s="3455" t="n"/>
      <c r="C109" s="3455" t="n"/>
      <c r="D109" s="3455" t="n"/>
      <c r="E109" s="3455" t="n"/>
      <c r="F109" s="3455" t="n"/>
      <c r="G109" s="3455" t="n"/>
      <c r="H109" s="3455" t="n"/>
      <c r="I109" s="3455" t="n"/>
      <c r="J109" s="3455" t="n"/>
      <c r="K109" s="3455" t="n"/>
      <c r="L109" s="3455" t="n"/>
      <c r="M109" s="3455" t="n"/>
      <c r="N109" s="3455" t="n"/>
      <c r="O109" s="3455" t="n"/>
      <c r="P109" s="3456" t="n"/>
      <c r="Q109" s="3457" t="n"/>
      <c r="R109" s="3458">
        <f>R37+R60</f>
        <v/>
      </c>
      <c r="S109" s="3459" t="n"/>
      <c r="T109" s="3459">
        <f>T37+T60</f>
        <v/>
      </c>
      <c r="U109" s="3459">
        <f>U37+U60</f>
        <v/>
      </c>
      <c r="V109" s="3458" t="n"/>
      <c r="W109" s="3460" t="n"/>
      <c r="X109" s="3461" t="n"/>
      <c r="Y109" s="3456" t="n"/>
      <c r="Z109" s="3458">
        <f>Z37+Z60</f>
        <v/>
      </c>
      <c r="AA109" s="3460" t="n"/>
      <c r="AB109" s="3461">
        <f>AB37+AB60</f>
        <v/>
      </c>
      <c r="AC109" s="3456" t="n"/>
      <c r="AD109" s="3462">
        <f>AD37+AD60</f>
        <v/>
      </c>
      <c r="AE109" s="3456" t="n"/>
      <c r="AF109" s="3463">
        <f>AF37+AF60</f>
        <v/>
      </c>
      <c r="AG109" s="3464" t="n"/>
      <c r="AH109" s="3465">
        <f>AH37+AH60</f>
        <v/>
      </c>
      <c r="AI109" s="3466" t="n"/>
      <c r="AJ109" s="3467">
        <f>AJ37+AJ60</f>
        <v/>
      </c>
      <c r="AK109" s="3466" t="n"/>
      <c r="AL109" s="3467">
        <f>AL37+AL60</f>
        <v/>
      </c>
      <c r="AM109" s="3466" t="n"/>
      <c r="AN109" s="3468">
        <f>AN37+AN60</f>
        <v/>
      </c>
      <c r="AO109" s="3456" t="n"/>
      <c r="AP109" s="3469">
        <f>AP37+AP60</f>
        <v/>
      </c>
      <c r="AQ109" s="3470">
        <f>AQ37+AQ60</f>
        <v/>
      </c>
      <c r="AR109" s="3471">
        <f>AR37+AR60</f>
        <v/>
      </c>
      <c r="AS109" s="3472">
        <f>AS37+AS60</f>
        <v/>
      </c>
      <c r="AT109" s="3473">
        <f>AT37+AT60</f>
        <v/>
      </c>
      <c r="AU109" s="3474">
        <f>AU37+AU60</f>
        <v/>
      </c>
      <c r="AV109" s="3475">
        <f>AV37+AV60</f>
        <v/>
      </c>
      <c r="AW109" s="3476">
        <f>AW37+AW60</f>
        <v/>
      </c>
      <c r="AX109" s="3471">
        <f>AX37+AX60</f>
        <v/>
      </c>
      <c r="AY109" s="3472">
        <f>AY37+AY60</f>
        <v/>
      </c>
      <c r="AZ109" s="3470">
        <f>AZ37+AZ60</f>
        <v/>
      </c>
      <c r="BA109" s="3471">
        <f>BA37+BA60</f>
        <v/>
      </c>
      <c r="BB109" s="3475">
        <f>BB37+BB60</f>
        <v/>
      </c>
      <c r="BC109" s="3477">
        <f>BC37+BC60</f>
        <v/>
      </c>
      <c r="BD109" s="3471">
        <f>BD37+BD60</f>
        <v/>
      </c>
      <c r="BE109" s="3472">
        <f>BE37+BE60</f>
        <v/>
      </c>
      <c r="BF109" s="3470">
        <f>BF37+BF60</f>
        <v/>
      </c>
      <c r="BG109" s="3471">
        <f>BG37+BG60</f>
        <v/>
      </c>
      <c r="BH109" s="3475">
        <f>BH37+BH60</f>
        <v/>
      </c>
      <c r="BI109" s="3476">
        <f>BI37+BI60</f>
        <v/>
      </c>
      <c r="BJ109" s="3471">
        <f>BJ37+BJ60</f>
        <v/>
      </c>
      <c r="BK109" s="3472">
        <f>BK37+BK60</f>
        <v/>
      </c>
      <c r="BL109" s="3470">
        <f>BL37+BL60</f>
        <v/>
      </c>
      <c r="BM109" s="3474">
        <f>BM37+BM60</f>
        <v/>
      </c>
      <c r="BN109" s="3475">
        <f>BN37+BN60</f>
        <v/>
      </c>
      <c r="BO109" s="3478">
        <f>BO37+BO60</f>
        <v/>
      </c>
      <c r="BP109" s="2862" t="n"/>
      <c r="BQ109" s="3479" t="n"/>
      <c r="BR109" s="3480" t="n"/>
      <c r="BS109" s="2" t="n"/>
      <c r="BT109" s="2" t="n"/>
      <c r="BU109" s="2">
        <f>(AB109-T109)*0.22</f>
        <v/>
      </c>
    </row>
    <row r="110">
      <c r="A110" s="3481" t="inlineStr">
        <is>
          <t>Количество часов учебных занятий в неделю</t>
        </is>
      </c>
      <c r="B110" s="2665" t="n"/>
      <c r="C110" s="2665" t="n"/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311" t="n"/>
      <c r="Q110" s="2708" t="n"/>
      <c r="R110" s="2721" t="n"/>
      <c r="S110" s="2710" t="n"/>
      <c r="T110" s="2710" t="n"/>
      <c r="U110" s="2711" t="n"/>
      <c r="V110" s="2721" t="n"/>
      <c r="W110" s="2302" t="n"/>
      <c r="X110" s="2730" t="n"/>
      <c r="Y110" s="2311" t="n"/>
      <c r="Z110" s="2735">
        <f>T109+AD109</f>
        <v/>
      </c>
      <c r="AA110" s="2302" t="n"/>
      <c r="AB110" s="3209">
        <f>AQ109+AT109+AW109+AZ109+BC109+BF109+BI109+BL109</f>
        <v/>
      </c>
      <c r="AC110" s="2311" t="n"/>
      <c r="AD110" s="2735">
        <f>AQ109+AT109+AW109+AZ109+BC109+BF109+BI109+BL109</f>
        <v/>
      </c>
      <c r="AE110" s="2302" t="n"/>
      <c r="AF110" s="3482">
        <f>AB109*0.22</f>
        <v/>
      </c>
      <c r="AG110" s="3267" t="n"/>
      <c r="AH110" s="3483">
        <f>AH109+AJ109+AL109+AN109</f>
        <v/>
      </c>
      <c r="AI110" s="2316" t="n"/>
      <c r="AJ110" s="2719" t="n"/>
      <c r="AK110" s="2316" t="n"/>
      <c r="AL110" s="2719" t="n"/>
      <c r="AM110" s="2316" t="n"/>
      <c r="AN110" s="2720" t="n"/>
      <c r="AO110" s="2311" t="n"/>
      <c r="AP110" s="2721" t="n"/>
      <c r="AQ110" s="3484" t="n"/>
      <c r="AR110" s="3485">
        <f>AR109/AQ35</f>
        <v/>
      </c>
      <c r="AS110" s="2723" t="n"/>
      <c r="AT110" s="3484" t="n"/>
      <c r="AU110" s="3485">
        <f>AU109/AT35</f>
        <v/>
      </c>
      <c r="AV110" s="2711" t="n"/>
      <c r="AW110" s="2709" t="n"/>
      <c r="AX110" s="3485">
        <f>AX109/AW35</f>
        <v/>
      </c>
      <c r="AY110" s="2723" t="n"/>
      <c r="AZ110" s="3484" t="n"/>
      <c r="BA110" s="3485">
        <f>BA109/AZ35</f>
        <v/>
      </c>
      <c r="BB110" s="2711" t="n"/>
      <c r="BC110" s="2709" t="n"/>
      <c r="BD110" s="3485">
        <f>BD109/BC35</f>
        <v/>
      </c>
      <c r="BE110" s="2723" t="n"/>
      <c r="BF110" s="3484" t="n"/>
      <c r="BG110" s="3486">
        <f>BG109/BF35</f>
        <v/>
      </c>
      <c r="BH110" s="2711" t="n"/>
      <c r="BI110" s="2709" t="n"/>
      <c r="BJ110" s="3485">
        <f>BJ109/BI35</f>
        <v/>
      </c>
      <c r="BK110" s="2723" t="n"/>
      <c r="BL110" s="3484" t="n"/>
      <c r="BM110" s="3485">
        <f>BM109/BL35</f>
        <v/>
      </c>
      <c r="BN110" s="2711" t="n"/>
      <c r="BO110" s="3487">
        <f>BO109+X119+X121+AU119+AU121+BC119</f>
        <v/>
      </c>
      <c r="BP110" s="2311" t="n"/>
      <c r="BQ110" s="3488" t="n"/>
      <c r="BR110" s="3489" t="n"/>
      <c r="BS110" s="2" t="n"/>
      <c r="BT110" s="2" t="n"/>
      <c r="BU110" s="2">
        <f>(AB110-T110)*0.22</f>
        <v/>
      </c>
    </row>
    <row r="111">
      <c r="A111" s="3481" t="inlineStr">
        <is>
          <t>Количество курсовых проектов</t>
        </is>
      </c>
      <c r="B111" s="2665" t="n"/>
      <c r="C111" s="2665" t="n"/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311" t="n"/>
      <c r="Q111" s="2708" t="n"/>
      <c r="R111" s="2721" t="n"/>
      <c r="S111" s="2710" t="n"/>
      <c r="T111" s="2710" t="n"/>
      <c r="U111" s="2711" t="n"/>
      <c r="V111" s="2721" t="n"/>
      <c r="W111" s="2302" t="n"/>
      <c r="X111" s="2730" t="n"/>
      <c r="Y111" s="2311" t="n"/>
      <c r="Z111" s="2721">
        <f>SUM(AQ111:BN111)</f>
        <v/>
      </c>
      <c r="AA111" s="2302" t="n"/>
      <c r="AB111" s="2730" t="n"/>
      <c r="AC111" s="2311" t="n"/>
      <c r="AD111" s="2735">
        <f>AQ111+AT111+AW111+AZ111+BC111+BF111+BI111+BL111</f>
        <v/>
      </c>
      <c r="AE111" s="2302" t="n"/>
      <c r="AF111" s="3482">
        <f>(AB109-R109)*0.22</f>
        <v/>
      </c>
      <c r="AG111" s="3267" t="n"/>
      <c r="AH111" s="2732" t="n"/>
      <c r="AI111" s="2316" t="n"/>
      <c r="AJ111" s="2719" t="n"/>
      <c r="AK111" s="2316" t="n"/>
      <c r="AL111" s="2719" t="n"/>
      <c r="AM111" s="2316" t="n"/>
      <c r="AN111" s="2720" t="n"/>
      <c r="AO111" s="2311" t="n"/>
      <c r="AP111" s="2709" t="n"/>
      <c r="AQ111" s="2728">
        <f>COUNTIF(AQ38:AQ94,40)+COUNTIF(AQ38:AQ94,60)</f>
        <v/>
      </c>
      <c r="AR111" s="2304" t="n"/>
      <c r="AS111" s="2329" t="n"/>
      <c r="AT111" s="3490">
        <f>COUNTIF(AT38:AT94,40)+COUNTIF(AT38:AT94,60)</f>
        <v/>
      </c>
      <c r="AU111" s="2304" t="n"/>
      <c r="AV111" s="3001" t="n"/>
      <c r="AW111" s="3491">
        <f>COUNTIF(AW38:AW94,40)+COUNTIF(AW38:AW94,60)</f>
        <v/>
      </c>
      <c r="AX111" s="2304" t="n"/>
      <c r="AY111" s="2329" t="n"/>
      <c r="AZ111" s="3490">
        <f>COUNTIF(AZ38:AZ94,40)+COUNTIF(AZ38:AZ94,60)</f>
        <v/>
      </c>
      <c r="BA111" s="2304" t="n"/>
      <c r="BB111" s="3001" t="n"/>
      <c r="BC111" s="3491">
        <f>COUNTIF(BC38:BC94,40)+COUNTIF(BC38:BC94,60)</f>
        <v/>
      </c>
      <c r="BD111" s="2304" t="n"/>
      <c r="BE111" s="2329" t="n"/>
      <c r="BF111" s="3490">
        <f>COUNTIF(BF38:BF94,40)+COUNTIF(BF38:BF94,60)</f>
        <v/>
      </c>
      <c r="BG111" s="2304" t="n"/>
      <c r="BH111" s="3001" t="n"/>
      <c r="BI111" s="3491">
        <f>COUNTIF(BI38:BI94,40)+COUNTIF(BI38:BI94,60)</f>
        <v/>
      </c>
      <c r="BJ111" s="2304" t="n"/>
      <c r="BK111" s="2329" t="n"/>
      <c r="BL111" s="2728">
        <f>COUNTIF(BL38:BL94,40)+COUNTIF(BL38:BL94,60)</f>
        <v/>
      </c>
      <c r="BM111" s="2304" t="n"/>
      <c r="BN111" s="2329" t="n"/>
      <c r="BO111" s="2738" t="n"/>
      <c r="BP111" s="2305" t="n"/>
      <c r="BQ111" s="3488" t="n"/>
      <c r="BR111" s="3489" t="n"/>
      <c r="BS111" s="2" t="n"/>
      <c r="BT111" s="2" t="n"/>
      <c r="BU111" s="2">
        <f>(AB111-T111)*0.22</f>
        <v/>
      </c>
    </row>
    <row r="112">
      <c r="A112" s="3481" t="inlineStr">
        <is>
          <t>Количество курсовых работ</t>
        </is>
      </c>
      <c r="B112" s="2665" t="n"/>
      <c r="C112" s="2665" t="n"/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311" t="n"/>
      <c r="Q112" s="2708" t="n"/>
      <c r="R112" s="2721" t="n"/>
      <c r="S112" s="2710" t="n"/>
      <c r="T112" s="2710" t="n"/>
      <c r="U112" s="2711" t="n"/>
      <c r="V112" s="2721" t="n"/>
      <c r="W112" s="2302" t="n"/>
      <c r="X112" s="2730" t="n"/>
      <c r="Y112" s="2311" t="n"/>
      <c r="Z112" s="2721">
        <f>SUM(AQ112:BN112)</f>
        <v/>
      </c>
      <c r="AA112" s="2302" t="n"/>
      <c r="AB112" s="2730" t="n"/>
      <c r="AC112" s="2311" t="n"/>
      <c r="AD112" s="2735">
        <f>AQ112+AT112+AW112+AZ112+BC112+BF112+BI112+BL112</f>
        <v/>
      </c>
      <c r="AE112" s="2302" t="n"/>
      <c r="AF112" s="3482" t="n"/>
      <c r="AG112" s="3267" t="n"/>
      <c r="AH112" s="2732" t="n"/>
      <c r="AI112" s="2316" t="n"/>
      <c r="AJ112" s="2719" t="n"/>
      <c r="AK112" s="2316" t="n"/>
      <c r="AL112" s="2719" t="n"/>
      <c r="AM112" s="2316" t="n"/>
      <c r="AN112" s="2720" t="n"/>
      <c r="AO112" s="2311" t="n"/>
      <c r="AP112" s="2709" t="n"/>
      <c r="AQ112" s="2710">
        <f>COUNTIF(AQ38:AQ94,30)</f>
        <v/>
      </c>
      <c r="AR112" s="2665" t="n"/>
      <c r="AS112" s="2302" t="n"/>
      <c r="AT112" s="3492">
        <f>COUNTIF(AT38:AT94,30)</f>
        <v/>
      </c>
      <c r="AU112" s="2665" t="n"/>
      <c r="AV112" s="3269" t="n"/>
      <c r="AW112" s="2723">
        <f>COUNTIF(AW38:AW94,30)</f>
        <v/>
      </c>
      <c r="AX112" s="2665" t="n"/>
      <c r="AY112" s="2302" t="n"/>
      <c r="AZ112" s="3492">
        <f>COUNTIF(AZ38:AZ94,30)</f>
        <v/>
      </c>
      <c r="BA112" s="2665" t="n"/>
      <c r="BB112" s="3269" t="n"/>
      <c r="BC112" s="2723">
        <f>COUNTIF(BC38:BC94,30)</f>
        <v/>
      </c>
      <c r="BD112" s="2665" t="n"/>
      <c r="BE112" s="2302" t="n"/>
      <c r="BF112" s="3492">
        <f>COUNTIF(BF38:BF94,30)</f>
        <v/>
      </c>
      <c r="BG112" s="2665" t="n"/>
      <c r="BH112" s="3269" t="n"/>
      <c r="BI112" s="2723">
        <f>COUNTIF(BI38:BI94,30)</f>
        <v/>
      </c>
      <c r="BJ112" s="2665" t="n"/>
      <c r="BK112" s="2302" t="n"/>
      <c r="BL112" s="2730">
        <f>COUNTIF(BL38:BL94,30)</f>
        <v/>
      </c>
      <c r="BM112" s="2665" t="n"/>
      <c r="BN112" s="2311" t="n"/>
      <c r="BO112" s="2731" t="n"/>
      <c r="BP112" s="2311" t="n"/>
      <c r="BQ112" s="3488" t="n"/>
      <c r="BR112" s="3489" t="n"/>
      <c r="BS112" s="2" t="n"/>
      <c r="BT112" s="2" t="n"/>
      <c r="BU112" s="2">
        <f>(AB112-T112)*0.22</f>
        <v/>
      </c>
    </row>
    <row r="113">
      <c r="A113" s="3481" t="inlineStr">
        <is>
          <t>Количество экзаменов</t>
        </is>
      </c>
      <c r="B113" s="2665" t="n"/>
      <c r="C113" s="2665" t="n"/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2708" t="n"/>
      <c r="R113" s="2721" t="n"/>
      <c r="S113" s="2710" t="n"/>
      <c r="T113" s="2710" t="n"/>
      <c r="U113" s="2711" t="n"/>
      <c r="V113" s="2721" t="n"/>
      <c r="W113" s="2302" t="n"/>
      <c r="X113" s="2730" t="n"/>
      <c r="Y113" s="2311" t="n"/>
      <c r="Z113" s="2721">
        <f>SUM(AQ113:BN113)</f>
        <v/>
      </c>
      <c r="AA113" s="2302" t="n"/>
      <c r="AB113" s="2730" t="n"/>
      <c r="AC113" s="2311" t="n"/>
      <c r="AD113" s="2735">
        <f>AQ113+AT113+AW113+AZ113+BC113+BF113+BI113+BL113</f>
        <v/>
      </c>
      <c r="AE113" s="2302" t="n"/>
      <c r="AF113" s="3482" t="n"/>
      <c r="AG113" s="3267" t="n"/>
      <c r="AH113" s="2732" t="n"/>
      <c r="AI113" s="2316" t="n"/>
      <c r="AJ113" s="2719" t="n"/>
      <c r="AK113" s="2316" t="n"/>
      <c r="AL113" s="2719" t="n"/>
      <c r="AM113" s="2316" t="n"/>
      <c r="AN113" s="2720" t="n"/>
      <c r="AO113" s="2311" t="n"/>
      <c r="AP113" s="2721" t="n"/>
      <c r="AQ113" s="2710">
        <f>COUNTIF(V38:W94,1)</f>
        <v/>
      </c>
      <c r="AR113" s="2665" t="n"/>
      <c r="AS113" s="2302" t="n"/>
      <c r="AT113" s="3493">
        <f>COUNTIF(V38:W94,2)</f>
        <v/>
      </c>
      <c r="AU113" s="2304" t="n"/>
      <c r="AV113" s="2305" t="n"/>
      <c r="AW113" s="3494">
        <f>COUNTIF(V38:W94,3)</f>
        <v/>
      </c>
      <c r="AX113" s="2304" t="n"/>
      <c r="AY113" s="2329" t="n"/>
      <c r="AZ113" s="3493">
        <f>COUNTIF(V38:W94,4)</f>
        <v/>
      </c>
      <c r="BA113" s="2304" t="n"/>
      <c r="BB113" s="2305" t="n"/>
      <c r="BC113" s="3494">
        <f>COUNTIF(V38:W94,5)</f>
        <v/>
      </c>
      <c r="BD113" s="2304" t="n"/>
      <c r="BE113" s="2329" t="n"/>
      <c r="BF113" s="3493">
        <f>COUNTIF(V38:W94,6)</f>
        <v/>
      </c>
      <c r="BG113" s="2304" t="n"/>
      <c r="BH113" s="2305" t="n"/>
      <c r="BI113" s="3494">
        <f>COUNTIF(V38:W94,7)</f>
        <v/>
      </c>
      <c r="BJ113" s="2304" t="n"/>
      <c r="BK113" s="2329" t="n"/>
      <c r="BL113" s="3493">
        <f>COUNTIF(V38:W94,8)</f>
        <v/>
      </c>
      <c r="BM113" s="2304" t="n"/>
      <c r="BN113" s="2305" t="n"/>
      <c r="BO113" s="2731" t="n"/>
      <c r="BP113" s="2311" t="n"/>
      <c r="BQ113" s="3488" t="n"/>
      <c r="BR113" s="3489" t="n"/>
      <c r="BS113" s="2" t="n"/>
      <c r="BT113" s="2" t="n"/>
      <c r="BU113" s="2">
        <f>(AB113-T113)*0.22</f>
        <v/>
      </c>
    </row>
    <row r="114">
      <c r="A114" s="3495" t="inlineStr">
        <is>
          <t>Количество зачетов</t>
        </is>
      </c>
      <c r="B114" s="3496" t="n"/>
      <c r="C114" s="3496" t="n"/>
      <c r="D114" s="3496" t="n"/>
      <c r="E114" s="3496" t="n"/>
      <c r="F114" s="3496" t="n"/>
      <c r="G114" s="3496" t="n"/>
      <c r="H114" s="3496" t="n"/>
      <c r="I114" s="3496" t="n"/>
      <c r="J114" s="3496" t="n"/>
      <c r="K114" s="3496" t="n"/>
      <c r="L114" s="3496" t="n"/>
      <c r="M114" s="3496" t="n"/>
      <c r="N114" s="3496" t="n"/>
      <c r="O114" s="3496" t="n"/>
      <c r="P114" s="3497" t="n"/>
      <c r="Q114" s="3498" t="n"/>
      <c r="R114" s="3499" t="n"/>
      <c r="S114" s="3500" t="n"/>
      <c r="T114" s="3500" t="n"/>
      <c r="U114" s="3501" t="n"/>
      <c r="V114" s="3499" t="n"/>
      <c r="W114" s="207" t="n"/>
      <c r="X114" s="3502" t="n"/>
      <c r="Y114" s="218" t="n"/>
      <c r="Z114" s="3503">
        <f>SUM(AQ114:BN114)</f>
        <v/>
      </c>
      <c r="AA114" s="3504" t="n"/>
      <c r="AB114" s="3502" t="n"/>
      <c r="AC114" s="218" t="n"/>
      <c r="AD114" s="3505">
        <f>AQ114+AT114+AW114+AZ114+BC114+BF114+BI114+BL114</f>
        <v/>
      </c>
      <c r="AE114" s="3504" t="n"/>
      <c r="AF114" s="3506">
        <f>AP109+AR109+AU109+AX109+BA109+BD109+BG109+BJ109+BM109</f>
        <v/>
      </c>
      <c r="AG114" s="3507" t="n"/>
      <c r="AH114" s="3508" t="n"/>
      <c r="AI114" s="3509" t="n"/>
      <c r="AJ114" s="3510" t="n"/>
      <c r="AK114" s="3509" t="n"/>
      <c r="AL114" s="3510" t="n"/>
      <c r="AM114" s="3509" t="n"/>
      <c r="AN114" s="3511" t="n"/>
      <c r="AO114" s="3497" t="n"/>
      <c r="AP114" s="3512" t="n"/>
      <c r="AQ114" s="3513">
        <f>COUNTIF(X38:Y94,1)</f>
        <v/>
      </c>
      <c r="AR114" s="3496" t="n"/>
      <c r="AS114" s="3504" t="n"/>
      <c r="AT114" s="3514">
        <f>COUNTIF(X38:Y94,2)</f>
        <v/>
      </c>
      <c r="AU114" s="206" t="n"/>
      <c r="AV114" s="218" t="n"/>
      <c r="AW114" s="3515">
        <f>COUNTIF(X38:Y94,3)</f>
        <v/>
      </c>
      <c r="AX114" s="206" t="n"/>
      <c r="AY114" s="207" t="n"/>
      <c r="AZ114" s="3514">
        <f>COUNTIF(X38:Y94,4)</f>
        <v/>
      </c>
      <c r="BA114" s="206" t="n"/>
      <c r="BB114" s="218" t="n"/>
      <c r="BC114" s="3515">
        <f>COUNTIF(X38:Y94,5)</f>
        <v/>
      </c>
      <c r="BD114" s="206" t="n"/>
      <c r="BE114" s="207" t="n"/>
      <c r="BF114" s="3514">
        <f>COUNTIF(X38:Y94,6)</f>
        <v/>
      </c>
      <c r="BG114" s="206" t="n"/>
      <c r="BH114" s="218" t="n"/>
      <c r="BI114" s="3515">
        <f>COUNTIF(X38:Y94,7)</f>
        <v/>
      </c>
      <c r="BJ114" s="206" t="n"/>
      <c r="BK114" s="207" t="n"/>
      <c r="BL114" s="3514">
        <f>COUNTIF(X38:Y94,8)</f>
        <v/>
      </c>
      <c r="BM114" s="206" t="n"/>
      <c r="BN114" s="218" t="n"/>
      <c r="BO114" s="3516" t="n"/>
      <c r="BP114" s="218" t="n"/>
      <c r="BQ114" s="3517" t="n"/>
      <c r="BR114" s="3518" t="n"/>
      <c r="BS114" s="2" t="n"/>
      <c r="BT114" s="2" t="n"/>
      <c r="BU114" s="2">
        <f>(AB114-T114)*0.22</f>
        <v/>
      </c>
    </row>
    <row r="115">
      <c r="A115" s="3519" t="n"/>
      <c r="B115" s="3519" t="n"/>
      <c r="C115" s="3519" t="n"/>
      <c r="D115" s="3519" t="n"/>
      <c r="E115" s="3519" t="n"/>
      <c r="F115" s="3519" t="n"/>
      <c r="G115" s="3519" t="n"/>
      <c r="H115" s="3519" t="n"/>
      <c r="I115" s="3519" t="n"/>
      <c r="J115" s="3519" t="n"/>
      <c r="K115" s="3519" t="n"/>
      <c r="L115" s="3519" t="n"/>
      <c r="M115" s="3519" t="n"/>
      <c r="N115" s="3519" t="n"/>
      <c r="O115" s="3519" t="n"/>
      <c r="P115" s="3519" t="n"/>
      <c r="Q115" s="3519" t="n"/>
      <c r="R115" s="3519" t="n"/>
      <c r="S115" s="3519" t="n"/>
      <c r="T115" s="3519" t="n"/>
      <c r="U115" s="3519" t="n"/>
      <c r="V115" s="3519" t="n"/>
      <c r="W115" s="3519" t="n"/>
      <c r="X115" s="3519" t="n"/>
      <c r="Y115" s="3519" t="n"/>
      <c r="Z115" s="3519" t="n"/>
      <c r="AA115" s="3519" t="n"/>
      <c r="AB115" s="3519" t="n"/>
      <c r="AC115" s="3519" t="n"/>
      <c r="AD115" s="3519" t="n"/>
      <c r="AE115" s="3519" t="n"/>
      <c r="AF115" s="3519" t="n"/>
      <c r="AG115" s="3519" t="n"/>
      <c r="AH115" s="3519" t="n"/>
      <c r="AI115" s="3519" t="n"/>
      <c r="AJ115" s="3519" t="n"/>
      <c r="AK115" s="3519" t="n"/>
      <c r="AL115" s="3519" t="n"/>
      <c r="AM115" s="3519" t="n"/>
      <c r="AN115" s="3519" t="n"/>
      <c r="AO115" s="3519" t="n"/>
      <c r="AP115" s="3519" t="n"/>
      <c r="AQ115" s="3519" t="n"/>
      <c r="AR115" s="3519" t="n"/>
      <c r="AS115" s="3519" t="n"/>
      <c r="AT115" s="3519" t="n"/>
      <c r="AU115" s="3519" t="n"/>
      <c r="AV115" s="3519" t="n"/>
      <c r="AW115" s="1974" t="n"/>
      <c r="AX115" s="1974" t="n"/>
      <c r="AY115" s="1974" t="n"/>
      <c r="AZ115" s="1974" t="n"/>
      <c r="BA115" s="1974" t="n"/>
      <c r="BB115" s="1974" t="n"/>
      <c r="BC115" s="3519" t="n"/>
      <c r="BD115" s="3519" t="n"/>
      <c r="BE115" s="3519" t="n"/>
      <c r="BF115" s="3519" t="n"/>
      <c r="BG115" s="3519" t="n"/>
      <c r="BH115" s="3519" t="n"/>
      <c r="BI115" s="3519" t="n"/>
      <c r="BJ115" s="3519" t="n"/>
      <c r="BK115" s="3519" t="n"/>
      <c r="BL115" s="3519" t="n"/>
      <c r="BM115" s="3519" t="n"/>
      <c r="BN115" s="3519" t="n"/>
      <c r="BO115" s="3519" t="n"/>
      <c r="BP115" s="3519" t="n"/>
      <c r="BQ115" s="3519" t="n"/>
      <c r="BR115" s="3519" t="n"/>
      <c r="BS115" s="2" t="n"/>
      <c r="BT115" s="2" t="n"/>
      <c r="BU115" s="2">
        <f>(AB115-T115)*0.22</f>
        <v/>
      </c>
    </row>
    <row r="116">
      <c r="A116" s="2761" t="inlineStr">
        <is>
          <t>IV. Учебные практики</t>
        </is>
      </c>
      <c r="B116" s="1410" t="n"/>
      <c r="C116" s="1410" t="n"/>
      <c r="D116" s="1410" t="n"/>
      <c r="E116" s="1410" t="n"/>
      <c r="F116" s="1410" t="n"/>
      <c r="G116" s="1410" t="n"/>
      <c r="H116" s="1410" t="n"/>
      <c r="I116" s="1410" t="n"/>
      <c r="J116" s="1410" t="n"/>
      <c r="K116" s="1410" t="n"/>
      <c r="L116" s="1410" t="n"/>
      <c r="M116" s="1410" t="n"/>
      <c r="N116" s="1410" t="n"/>
      <c r="O116" s="1410" t="n"/>
      <c r="P116" s="1410" t="n"/>
      <c r="Q116" s="1410" t="n"/>
      <c r="R116" s="1410" t="n"/>
      <c r="S116" s="1410" t="n"/>
      <c r="T116" s="1410" t="n"/>
      <c r="U116" s="1410" t="n"/>
      <c r="V116" s="1410" t="n"/>
      <c r="W116" s="1410" t="n"/>
      <c r="X116" s="1410" t="n"/>
      <c r="Y116" s="1414" t="n"/>
      <c r="Z116" s="2762" t="inlineStr">
        <is>
          <t>V. Производственные практики</t>
        </is>
      </c>
      <c r="AA116" s="1410" t="n"/>
      <c r="AB116" s="1410" t="n"/>
      <c r="AC116" s="1410" t="n"/>
      <c r="AD116" s="1410" t="n"/>
      <c r="AE116" s="1410" t="n"/>
      <c r="AF116" s="1410" t="n"/>
      <c r="AG116" s="1410" t="n"/>
      <c r="AH116" s="1410" t="n"/>
      <c r="AI116" s="1410" t="n"/>
      <c r="AJ116" s="1410" t="n"/>
      <c r="AK116" s="1410" t="n"/>
      <c r="AL116" s="1410" t="n"/>
      <c r="AM116" s="1410" t="n"/>
      <c r="AN116" s="1410" t="n"/>
      <c r="AO116" s="1410" t="n"/>
      <c r="AP116" s="1410" t="n"/>
      <c r="AQ116" s="1410" t="n"/>
      <c r="AR116" s="1410" t="n"/>
      <c r="AS116" s="1410" t="n"/>
      <c r="AT116" s="1410" t="n"/>
      <c r="AU116" s="1410" t="n"/>
      <c r="AV116" s="1414" t="n"/>
      <c r="AW116" s="2761" t="inlineStr">
        <is>
          <t>VI. Дипломное проектирование</t>
        </is>
      </c>
      <c r="AX116" s="1410" t="n"/>
      <c r="AY116" s="1410" t="n"/>
      <c r="AZ116" s="1410" t="n"/>
      <c r="BA116" s="1410" t="n"/>
      <c r="BB116" s="1410" t="n"/>
      <c r="BC116" s="1410" t="n"/>
      <c r="BD116" s="1410" t="n"/>
      <c r="BE116" s="1414" t="n"/>
      <c r="BF116" s="2761" t="inlineStr">
        <is>
          <t>VII. Итоговая аттестация</t>
        </is>
      </c>
      <c r="BG116" s="1410" t="n"/>
      <c r="BH116" s="1410" t="n"/>
      <c r="BI116" s="1410" t="n"/>
      <c r="BJ116" s="1410" t="n"/>
      <c r="BK116" s="1410" t="n"/>
      <c r="BL116" s="1410" t="n"/>
      <c r="BM116" s="1410" t="n"/>
      <c r="BN116" s="1410" t="n"/>
      <c r="BO116" s="1410" t="n"/>
      <c r="BP116" s="1410" t="n"/>
      <c r="BQ116" s="1410" t="n"/>
      <c r="BR116" s="1414" t="n"/>
      <c r="BS116" s="2" t="n"/>
      <c r="BT116" s="2" t="n"/>
      <c r="BU116" s="2" t="n"/>
    </row>
    <row r="117">
      <c r="A117" s="90" t="inlineStr">
        <is>
          <t>Название практики
(уровень высшего образования / уровень среднего специального образования)</t>
        </is>
      </c>
      <c r="B117" s="60" t="n"/>
      <c r="C117" s="60" t="n"/>
      <c r="D117" s="60" t="n"/>
      <c r="E117" s="60" t="n"/>
      <c r="F117" s="60" t="n"/>
      <c r="G117" s="60" t="n"/>
      <c r="H117" s="60" t="n"/>
      <c r="I117" s="60" t="n"/>
      <c r="J117" s="61" t="n"/>
      <c r="K117" s="2763" t="inlineStr">
        <is>
          <t>Уровень среднего специального образования</t>
        </is>
      </c>
      <c r="L117" s="164" t="n"/>
      <c r="M117" s="164" t="n"/>
      <c r="N117" s="164" t="n"/>
      <c r="O117" s="164" t="n"/>
      <c r="P117" s="2764" t="n"/>
      <c r="Q117" s="3224" t="n"/>
      <c r="R117" s="2765" t="inlineStr">
        <is>
          <t>Уровень высшего образования</t>
        </is>
      </c>
      <c r="S117" s="60" t="n"/>
      <c r="T117" s="60" t="n"/>
      <c r="U117" s="60" t="n"/>
      <c r="V117" s="60" t="n"/>
      <c r="W117" s="61" t="n"/>
      <c r="X117" s="2766" t="inlineStr">
        <is>
          <t>Всего зачетных единиц</t>
        </is>
      </c>
      <c r="Y117" s="61" t="n"/>
      <c r="Z117" s="90" t="inlineStr">
        <is>
          <t>Название практики
(уровень высшего образования / уровень среднего специального образования)</t>
        </is>
      </c>
      <c r="AA117" s="60" t="n"/>
      <c r="AB117" s="60" t="n"/>
      <c r="AC117" s="60" t="n"/>
      <c r="AD117" s="60" t="n"/>
      <c r="AE117" s="60" t="n"/>
      <c r="AF117" s="60" t="n"/>
      <c r="AG117" s="60" t="n"/>
      <c r="AH117" s="61" t="n"/>
      <c r="AI117" s="2763" t="inlineStr">
        <is>
          <t>Уровень среднего специального образования</t>
        </is>
      </c>
      <c r="AJ117" s="164" t="n"/>
      <c r="AK117" s="164" t="n"/>
      <c r="AL117" s="164" t="n"/>
      <c r="AM117" s="164" t="n"/>
      <c r="AN117" s="2764" t="n"/>
      <c r="AO117" s="2767" t="inlineStr">
        <is>
          <t>Уровень высшего образования</t>
        </is>
      </c>
      <c r="AP117" s="164" t="n"/>
      <c r="AQ117" s="164" t="n"/>
      <c r="AR117" s="164" t="n"/>
      <c r="AS117" s="164" t="n"/>
      <c r="AT117" s="2764" t="n"/>
      <c r="AU117" s="2766" t="inlineStr">
        <is>
          <t>Всего зачетных единиц</t>
        </is>
      </c>
      <c r="AV117" s="61" t="n"/>
      <c r="AW117" s="90" t="inlineStr">
        <is>
          <t>Семестр</t>
        </is>
      </c>
      <c r="AX117" s="60" t="n"/>
      <c r="AY117" s="61" t="n"/>
      <c r="AZ117" s="2768" t="inlineStr">
        <is>
          <t>Недель</t>
        </is>
      </c>
      <c r="BA117" s="60" t="n"/>
      <c r="BB117" s="61" t="n"/>
      <c r="BC117" s="2768" t="inlineStr">
        <is>
          <t>Зачетных единиц</t>
        </is>
      </c>
      <c r="BD117" s="60" t="n"/>
      <c r="BE117" s="61" t="n"/>
      <c r="BF117" s="3226" t="inlineStr">
        <is>
          <t>1. Государственный экзамен
2. Защита дипломного проекта (дипломной работы)</t>
        </is>
      </c>
      <c r="BG117" s="60" t="n"/>
      <c r="BH117" s="60" t="n"/>
      <c r="BI117" s="60" t="n"/>
      <c r="BJ117" s="60" t="n"/>
      <c r="BK117" s="60" t="n"/>
      <c r="BL117" s="60" t="n"/>
      <c r="BM117" s="60" t="n"/>
      <c r="BN117" s="60" t="n"/>
      <c r="BO117" s="60" t="n"/>
      <c r="BP117" s="60" t="n"/>
      <c r="BQ117" s="60" t="n"/>
      <c r="BR117" s="64" t="n"/>
      <c r="BS117" s="2" t="n"/>
      <c r="BT117" s="2" t="n"/>
      <c r="BU117" s="2" t="n"/>
    </row>
    <row r="118">
      <c r="A118" s="203" t="n"/>
      <c r="B118" s="767" t="n"/>
      <c r="C118" s="767" t="n"/>
      <c r="D118" s="767" t="n"/>
      <c r="E118" s="767" t="n"/>
      <c r="F118" s="767" t="n"/>
      <c r="G118" s="767" t="n"/>
      <c r="H118" s="767" t="n"/>
      <c r="I118" s="767" t="n"/>
      <c r="J118" s="204" t="n"/>
      <c r="K118" s="2770" t="inlineStr">
        <is>
          <t>Недель</t>
        </is>
      </c>
      <c r="L118" s="78" t="n"/>
      <c r="M118" s="79" t="n"/>
      <c r="N118" s="2771" t="inlineStr">
        <is>
          <t>Зачетных единиц</t>
        </is>
      </c>
      <c r="O118" s="2772" t="n"/>
      <c r="P118" s="2773" t="n"/>
      <c r="Q118" s="2774" t="n"/>
      <c r="R118" s="2771" t="inlineStr">
        <is>
          <t>Недель</t>
        </is>
      </c>
      <c r="S118" s="2772" t="n"/>
      <c r="T118" s="2773" t="n"/>
      <c r="U118" s="2771" t="inlineStr">
        <is>
          <t>Зачетных единиц</t>
        </is>
      </c>
      <c r="V118" s="2772" t="n"/>
      <c r="W118" s="2773" t="n"/>
      <c r="X118" s="205" t="n"/>
      <c r="Y118" s="204" t="n"/>
      <c r="Z118" s="203" t="n"/>
      <c r="AA118" s="767" t="n"/>
      <c r="AB118" s="767" t="n"/>
      <c r="AC118" s="767" t="n"/>
      <c r="AD118" s="767" t="n"/>
      <c r="AE118" s="767" t="n"/>
      <c r="AF118" s="767" t="n"/>
      <c r="AG118" s="767" t="n"/>
      <c r="AH118" s="204" t="n"/>
      <c r="AI118" s="2775" t="inlineStr">
        <is>
          <t>Недель</t>
        </is>
      </c>
      <c r="AJ118" s="78" t="n"/>
      <c r="AK118" s="79" t="n"/>
      <c r="AL118" s="2771" t="inlineStr">
        <is>
          <t>Зачетных единиц</t>
        </is>
      </c>
      <c r="AM118" s="2772" t="n"/>
      <c r="AN118" s="2773" t="n"/>
      <c r="AO118" s="2777" t="inlineStr">
        <is>
          <t>Недель</t>
        </is>
      </c>
      <c r="AP118" s="2772" t="n"/>
      <c r="AQ118" s="2773" t="n"/>
      <c r="AR118" s="2778" t="inlineStr">
        <is>
          <t>Зачетных единиц</t>
        </is>
      </c>
      <c r="AS118" s="2772" t="n"/>
      <c r="AT118" s="2773" t="n"/>
      <c r="AU118" s="205" t="n"/>
      <c r="AV118" s="204" t="n"/>
      <c r="AW118" s="203" t="n"/>
      <c r="AX118" s="767" t="n"/>
      <c r="AY118" s="204" t="n"/>
      <c r="AZ118" s="205" t="n"/>
      <c r="BA118" s="767" t="n"/>
      <c r="BB118" s="204" t="n"/>
      <c r="BC118" s="205" t="n"/>
      <c r="BD118" s="767" t="n"/>
      <c r="BE118" s="204" t="n"/>
      <c r="BF118" s="69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72" t="n"/>
      <c r="BS118" s="2" t="n"/>
      <c r="BT118" s="2" t="n"/>
      <c r="BU118" s="2" t="n"/>
    </row>
    <row r="119">
      <c r="A119" s="3227" t="inlineStr">
        <is>
          <t>Ознакомительная / Ознакомительная / По органическому синтезу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70" t="n"/>
      <c r="K119" s="3228" t="n">
        <v>2</v>
      </c>
      <c r="L119" s="2" t="n"/>
      <c r="M119" s="70" t="n"/>
      <c r="N119" s="3228" t="n">
        <v>3</v>
      </c>
      <c r="O119" s="2" t="n"/>
      <c r="P119" s="70" t="n"/>
      <c r="Q119" s="3229" t="n"/>
      <c r="R119" s="3228" t="n"/>
      <c r="S119" s="2" t="n"/>
      <c r="T119" s="70" t="n"/>
      <c r="U119" s="3228" t="n"/>
      <c r="V119" s="2" t="n"/>
      <c r="W119" s="70" t="n"/>
      <c r="X119" s="3228">
        <f>N119+U119</f>
        <v/>
      </c>
      <c r="Y119" s="70" t="n"/>
      <c r="Z119" s="3230" t="inlineStr">
        <is>
          <t>Технологическая / Технологическая</t>
        </is>
      </c>
      <c r="AA119" s="60" t="n"/>
      <c r="AB119" s="60" t="n"/>
      <c r="AC119" s="60" t="n"/>
      <c r="AD119" s="60" t="n"/>
      <c r="AE119" s="60" t="n"/>
      <c r="AF119" s="60" t="n"/>
      <c r="AG119" s="60" t="n"/>
      <c r="AH119" s="2198" t="n"/>
      <c r="AI119" s="3231" t="n">
        <v>4</v>
      </c>
      <c r="AJ119" s="60" t="n"/>
      <c r="AK119" s="2198" t="n"/>
      <c r="AL119" s="3231" t="n">
        <v>6</v>
      </c>
      <c r="AM119" s="60" t="n"/>
      <c r="AN119" s="2198" t="n"/>
      <c r="AO119" s="3231" t="n"/>
      <c r="AP119" s="60" t="n"/>
      <c r="AQ119" s="2198" t="n"/>
      <c r="AR119" s="3231" t="n"/>
      <c r="AS119" s="60" t="n"/>
      <c r="AT119" s="2198" t="n"/>
      <c r="AU119" s="3232">
        <f>AL119+AR119</f>
        <v/>
      </c>
      <c r="AV119" s="64" t="n"/>
      <c r="AW119" s="3233" t="n">
        <v>8</v>
      </c>
      <c r="AX119" s="2" t="n"/>
      <c r="AY119" s="70" t="n"/>
      <c r="AZ119" s="3228" t="n">
        <v>11</v>
      </c>
      <c r="BA119" s="2" t="n"/>
      <c r="BB119" s="70" t="n"/>
      <c r="BC119" s="3228" t="n">
        <v>17</v>
      </c>
      <c r="BD119" s="2" t="n"/>
      <c r="BE119" s="70" t="n"/>
      <c r="BF119" s="69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72" t="n"/>
      <c r="BS119" s="2" t="n"/>
      <c r="BT119" s="2" t="n"/>
      <c r="BU119" s="2" t="n"/>
    </row>
    <row r="120">
      <c r="A120" s="203" t="n"/>
      <c r="B120" s="767" t="n"/>
      <c r="C120" s="767" t="n"/>
      <c r="D120" s="767" t="n"/>
      <c r="E120" s="767" t="n"/>
      <c r="F120" s="767" t="n"/>
      <c r="G120" s="767" t="n"/>
      <c r="H120" s="767" t="n"/>
      <c r="I120" s="767" t="n"/>
      <c r="J120" s="204" t="n"/>
      <c r="K120" s="205" t="n"/>
      <c r="L120" s="767" t="n"/>
      <c r="M120" s="204" t="n"/>
      <c r="N120" s="205" t="n"/>
      <c r="O120" s="767" t="n"/>
      <c r="P120" s="204" t="n"/>
      <c r="Q120" s="3234" t="n"/>
      <c r="R120" s="205" t="n"/>
      <c r="S120" s="767" t="n"/>
      <c r="T120" s="204" t="n"/>
      <c r="U120" s="205" t="n"/>
      <c r="V120" s="767" t="n"/>
      <c r="W120" s="204" t="n"/>
      <c r="X120" s="205" t="n"/>
      <c r="Y120" s="204" t="n"/>
      <c r="Z120" s="69" t="n"/>
      <c r="AA120" s="2" t="n"/>
      <c r="AB120" s="2" t="n"/>
      <c r="AC120" s="2" t="n"/>
      <c r="AD120" s="2" t="n"/>
      <c r="AE120" s="2" t="n"/>
      <c r="AF120" s="2" t="n"/>
      <c r="AG120" s="2" t="n"/>
      <c r="AH120" s="173" t="n"/>
      <c r="AI120" s="171" t="n"/>
      <c r="AJ120" s="2" t="n"/>
      <c r="AK120" s="173" t="n"/>
      <c r="AL120" s="171" t="n"/>
      <c r="AM120" s="2" t="n"/>
      <c r="AN120" s="173" t="n"/>
      <c r="AO120" s="171" t="n"/>
      <c r="AP120" s="2" t="n"/>
      <c r="AQ120" s="173" t="n"/>
      <c r="AR120" s="171" t="n"/>
      <c r="AS120" s="2" t="n"/>
      <c r="AT120" s="173" t="n"/>
      <c r="AU120" s="171" t="n"/>
      <c r="AV120" s="72" t="n"/>
      <c r="AW120" s="2" t="n"/>
      <c r="AX120" s="2" t="n"/>
      <c r="AY120" s="70" t="n"/>
      <c r="AZ120" s="171" t="n"/>
      <c r="BA120" s="2" t="n"/>
      <c r="BB120" s="70" t="n"/>
      <c r="BC120" s="171" t="n"/>
      <c r="BD120" s="2" t="n"/>
      <c r="BE120" s="70" t="n"/>
      <c r="BF120" s="69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72" t="n"/>
      <c r="BS120" s="2" t="n"/>
      <c r="BT120" s="2" t="n"/>
      <c r="BU120" s="2" t="n"/>
    </row>
    <row r="121">
      <c r="A121" s="3227" t="inlineStr">
        <is>
          <t>Общеинженерная / Для получения квалификации рабочего (служащего)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70" t="n"/>
      <c r="K121" s="3235" t="n">
        <v>2</v>
      </c>
      <c r="L121" s="662" t="n"/>
      <c r="M121" s="3236" t="n"/>
      <c r="N121" s="3235" t="n">
        <v>3</v>
      </c>
      <c r="O121" s="662" t="n"/>
      <c r="P121" s="3236" t="n"/>
      <c r="Q121" s="3229" t="n"/>
      <c r="R121" s="3228" t="n"/>
      <c r="S121" s="2" t="n"/>
      <c r="T121" s="70" t="n"/>
      <c r="U121" s="3235" t="n"/>
      <c r="V121" s="662" t="n"/>
      <c r="W121" s="3236" t="n"/>
      <c r="X121" s="3235">
        <f>N121+U122</f>
        <v/>
      </c>
      <c r="Y121" s="3236" t="n"/>
      <c r="Z121" s="3237" t="inlineStr">
        <is>
          <t>Преддипломная</t>
        </is>
      </c>
      <c r="AA121" s="662" t="n"/>
      <c r="AB121" s="662" t="n"/>
      <c r="AC121" s="662" t="n"/>
      <c r="AD121" s="662" t="n"/>
      <c r="AE121" s="662" t="n"/>
      <c r="AF121" s="662" t="n"/>
      <c r="AG121" s="662" t="n"/>
      <c r="AH121" s="2213" t="n"/>
      <c r="AI121" s="3238" t="n"/>
      <c r="AJ121" s="662" t="n"/>
      <c r="AK121" s="2213" t="n"/>
      <c r="AL121" s="3238" t="n"/>
      <c r="AM121" s="662" t="n"/>
      <c r="AN121" s="2213" t="n"/>
      <c r="AO121" s="3238" t="n">
        <v>6</v>
      </c>
      <c r="AP121" s="662" t="n"/>
      <c r="AQ121" s="2213" t="n"/>
      <c r="AR121" s="3238" t="n">
        <v>9</v>
      </c>
      <c r="AS121" s="662" t="n"/>
      <c r="AT121" s="2213" t="n"/>
      <c r="AU121" s="3239">
        <f>AL122+AR121</f>
        <v/>
      </c>
      <c r="AV121" s="2224" t="n"/>
      <c r="AW121" s="2" t="n"/>
      <c r="AX121" s="2" t="n"/>
      <c r="AY121" s="70" t="n"/>
      <c r="AZ121" s="171" t="n"/>
      <c r="BA121" s="2" t="n"/>
      <c r="BB121" s="70" t="n"/>
      <c r="BC121" s="171" t="n"/>
      <c r="BD121" s="2" t="n"/>
      <c r="BE121" s="70" t="n"/>
      <c r="BF121" s="69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72" t="n"/>
      <c r="BS121" s="2" t="n"/>
      <c r="BT121" s="2" t="n"/>
      <c r="BU121" s="2" t="n"/>
    </row>
    <row r="122">
      <c r="A122" s="203" t="n"/>
      <c r="B122" s="767" t="n"/>
      <c r="C122" s="767" t="n"/>
      <c r="D122" s="767" t="n"/>
      <c r="E122" s="767" t="n"/>
      <c r="F122" s="767" t="n"/>
      <c r="G122" s="767" t="n"/>
      <c r="H122" s="767" t="n"/>
      <c r="I122" s="767" t="n"/>
      <c r="J122" s="204" t="n"/>
      <c r="K122" s="205" t="n"/>
      <c r="L122" s="767" t="n"/>
      <c r="M122" s="204" t="n"/>
      <c r="N122" s="205" t="n"/>
      <c r="O122" s="767" t="n"/>
      <c r="P122" s="204" t="n"/>
      <c r="Q122" s="3240" t="n"/>
      <c r="R122" s="205" t="n"/>
      <c r="S122" s="767" t="n"/>
      <c r="T122" s="204" t="n"/>
      <c r="U122" s="205" t="n"/>
      <c r="V122" s="767" t="n"/>
      <c r="W122" s="204" t="n"/>
      <c r="X122" s="205" t="n"/>
      <c r="Y122" s="204" t="n"/>
      <c r="Z122" s="77" t="n"/>
      <c r="AA122" s="78" t="n"/>
      <c r="AB122" s="78" t="n"/>
      <c r="AC122" s="78" t="n"/>
      <c r="AD122" s="78" t="n"/>
      <c r="AE122" s="78" t="n"/>
      <c r="AF122" s="78" t="n"/>
      <c r="AG122" s="78" t="n"/>
      <c r="AH122" s="2239" t="n"/>
      <c r="AI122" s="2240" t="n"/>
      <c r="AJ122" s="78" t="n"/>
      <c r="AK122" s="2239" t="n"/>
      <c r="AL122" s="2240" t="n"/>
      <c r="AM122" s="78" t="n"/>
      <c r="AN122" s="2239" t="n"/>
      <c r="AO122" s="2240" t="n"/>
      <c r="AP122" s="78" t="n"/>
      <c r="AQ122" s="2239" t="n"/>
      <c r="AR122" s="2240" t="n"/>
      <c r="AS122" s="78" t="n"/>
      <c r="AT122" s="2239" t="n"/>
      <c r="AU122" s="2240" t="n"/>
      <c r="AV122" s="81" t="n"/>
      <c r="AW122" s="767" t="n"/>
      <c r="AX122" s="767" t="n"/>
      <c r="AY122" s="204" t="n"/>
      <c r="AZ122" s="205" t="n"/>
      <c r="BA122" s="767" t="n"/>
      <c r="BB122" s="204" t="n"/>
      <c r="BC122" s="205" t="n"/>
      <c r="BD122" s="767" t="n"/>
      <c r="BE122" s="204" t="n"/>
      <c r="BF122" s="77" t="n"/>
      <c r="BG122" s="78" t="n"/>
      <c r="BH122" s="78" t="n"/>
      <c r="BI122" s="78" t="n"/>
      <c r="BJ122" s="78" t="n"/>
      <c r="BK122" s="78" t="n"/>
      <c r="BL122" s="78" t="n"/>
      <c r="BM122" s="78" t="n"/>
      <c r="BN122" s="78" t="n"/>
      <c r="BO122" s="78" t="n"/>
      <c r="BP122" s="78" t="n"/>
      <c r="BQ122" s="78" t="n"/>
      <c r="BR122" s="81" t="n"/>
      <c r="BS122" s="2" t="n"/>
      <c r="BT122" s="2" t="n"/>
      <c r="BU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60" t="n"/>
      <c r="AX123" s="60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</row>
    <row r="124">
      <c r="A124" s="7" t="inlineStr">
        <is>
          <t>VIII. Матрица компетенций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</row>
    <row r="125">
      <c r="A125" s="3520" t="inlineStr">
        <is>
          <t>Код компетенции</t>
        </is>
      </c>
      <c r="B125" s="814" t="n"/>
      <c r="C125" s="814" t="n"/>
      <c r="D125" s="2134" t="n"/>
      <c r="E125" s="3521" t="inlineStr">
        <is>
          <t>Наименование компетенции</t>
        </is>
      </c>
      <c r="F125" s="814" t="n"/>
      <c r="G125" s="814" t="n"/>
      <c r="H125" s="814" t="n"/>
      <c r="I125" s="814" t="n"/>
      <c r="J125" s="814" t="n"/>
      <c r="K125" s="814" t="n"/>
      <c r="L125" s="814" t="n"/>
      <c r="M125" s="814" t="n"/>
      <c r="N125" s="814" t="n"/>
      <c r="O125" s="814" t="n"/>
      <c r="P125" s="814" t="n"/>
      <c r="Q125" s="814" t="n"/>
      <c r="R125" s="814" t="n"/>
      <c r="S125" s="814" t="n"/>
      <c r="T125" s="814" t="n"/>
      <c r="U125" s="814" t="n"/>
      <c r="V125" s="814" t="n"/>
      <c r="W125" s="814" t="n"/>
      <c r="X125" s="814" t="n"/>
      <c r="Y125" s="814" t="n"/>
      <c r="Z125" s="814" t="n"/>
      <c r="AA125" s="814" t="n"/>
      <c r="AB125" s="814" t="n"/>
      <c r="AC125" s="814" t="n"/>
      <c r="AD125" s="814" t="n"/>
      <c r="AE125" s="814" t="n"/>
      <c r="AF125" s="814" t="n"/>
      <c r="AG125" s="814" t="n"/>
      <c r="AH125" s="814" t="n"/>
      <c r="AI125" s="814" t="n"/>
      <c r="AJ125" s="814" t="n"/>
      <c r="AK125" s="814" t="n"/>
      <c r="AL125" s="814" t="n"/>
      <c r="AM125" s="814" t="n"/>
      <c r="AN125" s="814" t="n"/>
      <c r="AO125" s="814" t="n"/>
      <c r="AP125" s="814" t="n"/>
      <c r="AQ125" s="814" t="n"/>
      <c r="AR125" s="814" t="n"/>
      <c r="AS125" s="814" t="n"/>
      <c r="AT125" s="814" t="n"/>
      <c r="AU125" s="814" t="n"/>
      <c r="AV125" s="814" t="n"/>
      <c r="AW125" s="814" t="n"/>
      <c r="AX125" s="814" t="n"/>
      <c r="AY125" s="814" t="n"/>
      <c r="AZ125" s="814" t="n"/>
      <c r="BA125" s="814" t="n"/>
      <c r="BB125" s="814" t="n"/>
      <c r="BC125" s="814" t="n"/>
      <c r="BD125" s="814" t="n"/>
      <c r="BE125" s="814" t="n"/>
      <c r="BF125" s="814" t="n"/>
      <c r="BG125" s="814" t="n"/>
      <c r="BH125" s="814" t="n"/>
      <c r="BI125" s="814" t="n"/>
      <c r="BJ125" s="814" t="n"/>
      <c r="BK125" s="814" t="n"/>
      <c r="BL125" s="814" t="n"/>
      <c r="BM125" s="814" t="n"/>
      <c r="BN125" s="2137" t="n"/>
      <c r="BO125" s="3522" t="inlineStr">
        <is>
          <t>Код модуля, учебной дисциплины</t>
        </is>
      </c>
      <c r="BP125" s="814" t="n"/>
      <c r="BQ125" s="814" t="n"/>
      <c r="BR125" s="2137" t="n"/>
      <c r="BS125" s="2" t="n"/>
      <c r="BT125" s="2" t="n"/>
      <c r="BU125" s="2" t="n"/>
    </row>
    <row r="126">
      <c r="A126" s="3523" t="inlineStr">
        <is>
          <t>УК-1</t>
        </is>
      </c>
      <c r="B126" s="2304" t="n"/>
      <c r="C126" s="2304" t="n"/>
      <c r="D126" s="2335" t="n"/>
      <c r="E126" s="3524" t="inlineStr">
        <is>
          <t>Владеть основами исследовательской деятельности, осуществлять поиск, анализ и синтез информации</t>
        </is>
      </c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1673" t="n"/>
      <c r="BO126" s="3525" t="inlineStr">
        <is>
          <t>1.3.5, 2.4.3, 2.5.2, 2.5.6, 2.7.3</t>
        </is>
      </c>
      <c r="BP126" s="2140" t="n"/>
      <c r="BQ126" s="2140" t="n"/>
      <c r="BR126" s="2142" t="n"/>
      <c r="BS126" s="2" t="n"/>
      <c r="BT126" s="2" t="n"/>
      <c r="BU126" s="2" t="n"/>
    </row>
    <row r="127">
      <c r="A127" s="3526" t="inlineStr">
        <is>
          <t>УК-2</t>
        </is>
      </c>
      <c r="B127" s="2665" t="n"/>
      <c r="C127" s="2665" t="n"/>
      <c r="D127" s="2316" t="n"/>
      <c r="E127" s="3527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27" s="2145" t="n"/>
      <c r="G127" s="2145" t="n"/>
      <c r="H127" s="2145" t="n"/>
      <c r="I127" s="2145" t="n"/>
      <c r="J127" s="2145" t="n"/>
      <c r="K127" s="2145" t="n"/>
      <c r="L127" s="2145" t="n"/>
      <c r="M127" s="2145" t="n"/>
      <c r="N127" s="2145" t="n"/>
      <c r="O127" s="2145" t="n"/>
      <c r="P127" s="2145" t="n"/>
      <c r="Q127" s="2145" t="n"/>
      <c r="R127" s="2145" t="n"/>
      <c r="S127" s="2145" t="n"/>
      <c r="T127" s="2145" t="n"/>
      <c r="U127" s="2145" t="n"/>
      <c r="V127" s="2145" t="n"/>
      <c r="W127" s="2145" t="n"/>
      <c r="X127" s="2145" t="n"/>
      <c r="Y127" s="2145" t="n"/>
      <c r="Z127" s="2145" t="n"/>
      <c r="AA127" s="2145" t="n"/>
      <c r="AB127" s="2145" t="n"/>
      <c r="AC127" s="2145" t="n"/>
      <c r="AD127" s="2145" t="n"/>
      <c r="AE127" s="2145" t="n"/>
      <c r="AF127" s="2145" t="n"/>
      <c r="AG127" s="2145" t="n"/>
      <c r="AH127" s="2145" t="n"/>
      <c r="AI127" s="2145" t="n"/>
      <c r="AJ127" s="2145" t="n"/>
      <c r="AK127" s="2145" t="n"/>
      <c r="AL127" s="2145" t="n"/>
      <c r="AM127" s="2145" t="n"/>
      <c r="AN127" s="2145" t="n"/>
      <c r="AO127" s="2145" t="n"/>
      <c r="AP127" s="2145" t="n"/>
      <c r="AQ127" s="2145" t="n"/>
      <c r="AR127" s="2145" t="n"/>
      <c r="AS127" s="2145" t="n"/>
      <c r="AT127" s="2145" t="n"/>
      <c r="AU127" s="2145" t="n"/>
      <c r="AV127" s="2145" t="n"/>
      <c r="AW127" s="2145" t="n"/>
      <c r="AX127" s="2145" t="n"/>
      <c r="AY127" s="2145" t="n"/>
      <c r="AZ127" s="2145" t="n"/>
      <c r="BA127" s="2145" t="n"/>
      <c r="BB127" s="2145" t="n"/>
      <c r="BC127" s="2145" t="n"/>
      <c r="BD127" s="2145" t="n"/>
      <c r="BE127" s="2145" t="n"/>
      <c r="BF127" s="2145" t="n"/>
      <c r="BG127" s="2145" t="n"/>
      <c r="BH127" s="2145" t="n"/>
      <c r="BI127" s="2145" t="n"/>
      <c r="BJ127" s="2145" t="n"/>
      <c r="BK127" s="2145" t="n"/>
      <c r="BL127" s="2145" t="n"/>
      <c r="BM127" s="2145" t="n"/>
      <c r="BN127" s="2147" t="n"/>
      <c r="BO127" s="3528" t="inlineStr">
        <is>
          <t>1.3.1</t>
        </is>
      </c>
      <c r="BP127" s="2145" t="n"/>
      <c r="BQ127" s="2145" t="n"/>
      <c r="BR127" s="2147" t="n"/>
      <c r="BS127" s="2" t="n"/>
      <c r="BT127" s="2" t="n"/>
      <c r="BU127" s="2" t="n"/>
    </row>
    <row r="128">
      <c r="A128" s="3526" t="inlineStr">
        <is>
          <t>УК-3</t>
        </is>
      </c>
      <c r="B128" s="2665" t="n"/>
      <c r="C128" s="2665" t="n"/>
      <c r="D128" s="2316" t="n"/>
      <c r="E128" s="3527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28" s="2145" t="n"/>
      <c r="G128" s="2145" t="n"/>
      <c r="H128" s="2145" t="n"/>
      <c r="I128" s="2145" t="n"/>
      <c r="J128" s="2145" t="n"/>
      <c r="K128" s="2145" t="n"/>
      <c r="L128" s="2145" t="n"/>
      <c r="M128" s="2145" t="n"/>
      <c r="N128" s="2145" t="n"/>
      <c r="O128" s="2145" t="n"/>
      <c r="P128" s="2145" t="n"/>
      <c r="Q128" s="2145" t="n"/>
      <c r="R128" s="2145" t="n"/>
      <c r="S128" s="2145" t="n"/>
      <c r="T128" s="2145" t="n"/>
      <c r="U128" s="2145" t="n"/>
      <c r="V128" s="2145" t="n"/>
      <c r="W128" s="2145" t="n"/>
      <c r="X128" s="2145" t="n"/>
      <c r="Y128" s="2145" t="n"/>
      <c r="Z128" s="2145" t="n"/>
      <c r="AA128" s="2145" t="n"/>
      <c r="AB128" s="2145" t="n"/>
      <c r="AC128" s="2145" t="n"/>
      <c r="AD128" s="2145" t="n"/>
      <c r="AE128" s="2145" t="n"/>
      <c r="AF128" s="2145" t="n"/>
      <c r="AG128" s="2145" t="n"/>
      <c r="AH128" s="2145" t="n"/>
      <c r="AI128" s="2145" t="n"/>
      <c r="AJ128" s="2145" t="n"/>
      <c r="AK128" s="2145" t="n"/>
      <c r="AL128" s="2145" t="n"/>
      <c r="AM128" s="2145" t="n"/>
      <c r="AN128" s="2145" t="n"/>
      <c r="AO128" s="2145" t="n"/>
      <c r="AP128" s="2145" t="n"/>
      <c r="AQ128" s="2145" t="n"/>
      <c r="AR128" s="2145" t="n"/>
      <c r="AS128" s="2145" t="n"/>
      <c r="AT128" s="2145" t="n"/>
      <c r="AU128" s="2145" t="n"/>
      <c r="AV128" s="2145" t="n"/>
      <c r="AW128" s="2145" t="n"/>
      <c r="AX128" s="2145" t="n"/>
      <c r="AY128" s="2145" t="n"/>
      <c r="AZ128" s="2145" t="n"/>
      <c r="BA128" s="2145" t="n"/>
      <c r="BB128" s="2145" t="n"/>
      <c r="BC128" s="2145" t="n"/>
      <c r="BD128" s="2145" t="n"/>
      <c r="BE128" s="2145" t="n"/>
      <c r="BF128" s="2145" t="n"/>
      <c r="BG128" s="2145" t="n"/>
      <c r="BH128" s="2145" t="n"/>
      <c r="BI128" s="2145" t="n"/>
      <c r="BJ128" s="2145" t="n"/>
      <c r="BK128" s="2145" t="n"/>
      <c r="BL128" s="2145" t="n"/>
      <c r="BM128" s="2145" t="n"/>
      <c r="BN128" s="2147" t="n"/>
      <c r="BO128" s="3528" t="inlineStr">
        <is>
          <t>1.2</t>
        </is>
      </c>
      <c r="BP128" s="2145" t="n"/>
      <c r="BQ128" s="2145" t="n"/>
      <c r="BR128" s="2147" t="n"/>
      <c r="BS128" s="2" t="n"/>
      <c r="BT128" s="2" t="n"/>
      <c r="BU128" s="2" t="n"/>
    </row>
    <row r="129">
      <c r="A129" s="3526" t="inlineStr">
        <is>
          <t>УК-4</t>
        </is>
      </c>
      <c r="B129" s="2665" t="n"/>
      <c r="C129" s="2665" t="n"/>
      <c r="D129" s="2316" t="n"/>
      <c r="E129" s="3527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29" s="2145" t="n"/>
      <c r="G129" s="2145" t="n"/>
      <c r="H129" s="2145" t="n"/>
      <c r="I129" s="2145" t="n"/>
      <c r="J129" s="2145" t="n"/>
      <c r="K129" s="2145" t="n"/>
      <c r="L129" s="2145" t="n"/>
      <c r="M129" s="2145" t="n"/>
      <c r="N129" s="2145" t="n"/>
      <c r="O129" s="2145" t="n"/>
      <c r="P129" s="2145" t="n"/>
      <c r="Q129" s="2145" t="n"/>
      <c r="R129" s="2145" t="n"/>
      <c r="S129" s="2145" t="n"/>
      <c r="T129" s="2145" t="n"/>
      <c r="U129" s="2145" t="n"/>
      <c r="V129" s="2145" t="n"/>
      <c r="W129" s="2145" t="n"/>
      <c r="X129" s="2145" t="n"/>
      <c r="Y129" s="2145" t="n"/>
      <c r="Z129" s="2145" t="n"/>
      <c r="AA129" s="2145" t="n"/>
      <c r="AB129" s="2145" t="n"/>
      <c r="AC129" s="2145" t="n"/>
      <c r="AD129" s="2145" t="n"/>
      <c r="AE129" s="2145" t="n"/>
      <c r="AF129" s="2145" t="n"/>
      <c r="AG129" s="2145" t="n"/>
      <c r="AH129" s="2145" t="n"/>
      <c r="AI129" s="2145" t="n"/>
      <c r="AJ129" s="2145" t="n"/>
      <c r="AK129" s="2145" t="n"/>
      <c r="AL129" s="2145" t="n"/>
      <c r="AM129" s="2145" t="n"/>
      <c r="AN129" s="2145" t="n"/>
      <c r="AO129" s="2145" t="n"/>
      <c r="AP129" s="2145" t="n"/>
      <c r="AQ129" s="2145" t="n"/>
      <c r="AR129" s="2145" t="n"/>
      <c r="AS129" s="2145" t="n"/>
      <c r="AT129" s="2145" t="n"/>
      <c r="AU129" s="2145" t="n"/>
      <c r="AV129" s="2145" t="n"/>
      <c r="AW129" s="2145" t="n"/>
      <c r="AX129" s="2145" t="n"/>
      <c r="AY129" s="2145" t="n"/>
      <c r="AZ129" s="2145" t="n"/>
      <c r="BA129" s="2145" t="n"/>
      <c r="BB129" s="2145" t="n"/>
      <c r="BC129" s="2145" t="n"/>
      <c r="BD129" s="2145" t="n"/>
      <c r="BE129" s="2145" t="n"/>
      <c r="BF129" s="2145" t="n"/>
      <c r="BG129" s="2145" t="n"/>
      <c r="BH129" s="2145" t="n"/>
      <c r="BI129" s="2145" t="n"/>
      <c r="BJ129" s="2145" t="n"/>
      <c r="BK129" s="2145" t="n"/>
      <c r="BL129" s="2145" t="n"/>
      <c r="BM129" s="2145" t="n"/>
      <c r="BN129" s="2147" t="n"/>
      <c r="BO129" s="3528" t="inlineStr">
        <is>
          <t>1.2, 2.1.2</t>
        </is>
      </c>
      <c r="BP129" s="2145" t="n"/>
      <c r="BQ129" s="2145" t="n"/>
      <c r="BR129" s="2147" t="n"/>
      <c r="BS129" s="2" t="n"/>
      <c r="BT129" s="2" t="n"/>
      <c r="BU129" s="2" t="n"/>
    </row>
    <row r="130">
      <c r="A130" s="3526" t="inlineStr">
        <is>
          <t>УК-5</t>
        </is>
      </c>
      <c r="B130" s="2665" t="n"/>
      <c r="C130" s="2665" t="n"/>
      <c r="D130" s="2316" t="n"/>
      <c r="E130" s="3527" t="inlineStr">
        <is>
          <t>Быть способным к саморазвитию и совершенствованию в профессиональной деятельности</t>
        </is>
      </c>
      <c r="F130" s="2145" t="n"/>
      <c r="G130" s="2145" t="n"/>
      <c r="H130" s="2145" t="n"/>
      <c r="I130" s="2145" t="n"/>
      <c r="J130" s="2145" t="n"/>
      <c r="K130" s="2145" t="n"/>
      <c r="L130" s="2145" t="n"/>
      <c r="M130" s="2145" t="n"/>
      <c r="N130" s="2145" t="n"/>
      <c r="O130" s="2145" t="n"/>
      <c r="P130" s="2145" t="n"/>
      <c r="Q130" s="2145" t="n"/>
      <c r="R130" s="2145" t="n"/>
      <c r="S130" s="2145" t="n"/>
      <c r="T130" s="2145" t="n"/>
      <c r="U130" s="2145" t="n"/>
      <c r="V130" s="2145" t="n"/>
      <c r="W130" s="2145" t="n"/>
      <c r="X130" s="2145" t="n"/>
      <c r="Y130" s="2145" t="n"/>
      <c r="Z130" s="2145" t="n"/>
      <c r="AA130" s="2145" t="n"/>
      <c r="AB130" s="2145" t="n"/>
      <c r="AC130" s="2145" t="n"/>
      <c r="AD130" s="2145" t="n"/>
      <c r="AE130" s="2145" t="n"/>
      <c r="AF130" s="2145" t="n"/>
      <c r="AG130" s="2145" t="n"/>
      <c r="AH130" s="2145" t="n"/>
      <c r="AI130" s="2145" t="n"/>
      <c r="AJ130" s="2145" t="n"/>
      <c r="AK130" s="2145" t="n"/>
      <c r="AL130" s="2145" t="n"/>
      <c r="AM130" s="2145" t="n"/>
      <c r="AN130" s="2145" t="n"/>
      <c r="AO130" s="2145" t="n"/>
      <c r="AP130" s="2145" t="n"/>
      <c r="AQ130" s="2145" t="n"/>
      <c r="AR130" s="2145" t="n"/>
      <c r="AS130" s="2145" t="n"/>
      <c r="AT130" s="2145" t="n"/>
      <c r="AU130" s="2145" t="n"/>
      <c r="AV130" s="2145" t="n"/>
      <c r="AW130" s="2145" t="n"/>
      <c r="AX130" s="2145" t="n"/>
      <c r="AY130" s="2145" t="n"/>
      <c r="AZ130" s="2145" t="n"/>
      <c r="BA130" s="2145" t="n"/>
      <c r="BB130" s="2145" t="n"/>
      <c r="BC130" s="2145" t="n"/>
      <c r="BD130" s="2145" t="n"/>
      <c r="BE130" s="2145" t="n"/>
      <c r="BF130" s="2145" t="n"/>
      <c r="BG130" s="2145" t="n"/>
      <c r="BH130" s="2145" t="n"/>
      <c r="BI130" s="2145" t="n"/>
      <c r="BJ130" s="2145" t="n"/>
      <c r="BK130" s="2145" t="n"/>
      <c r="BL130" s="2145" t="n"/>
      <c r="BM130" s="2145" t="n"/>
      <c r="BN130" s="2147" t="n"/>
      <c r="BO130" s="3528" t="inlineStr">
        <is>
          <t>1.3.5, 2.4.3, 2.5.2, 2.5.6, 2.7.3</t>
        </is>
      </c>
      <c r="BP130" s="2145" t="n"/>
      <c r="BQ130" s="2145" t="n"/>
      <c r="BR130" s="2147" t="n"/>
      <c r="BS130" s="2" t="n"/>
      <c r="BT130" s="2" t="n"/>
      <c r="BU130" s="2" t="n"/>
    </row>
    <row r="131">
      <c r="A131" s="3526" t="inlineStr">
        <is>
          <t>УК-6</t>
        </is>
      </c>
      <c r="B131" s="2665" t="n"/>
      <c r="C131" s="2665" t="n"/>
      <c r="D131" s="2316" t="n"/>
      <c r="E131" s="3527" t="inlineStr">
        <is>
          <t>Проявлять инициативу и адаптироваться к изменениям в профессиональной деятельности</t>
        </is>
      </c>
      <c r="F131" s="2145" t="n"/>
      <c r="G131" s="2145" t="n"/>
      <c r="H131" s="2145" t="n"/>
      <c r="I131" s="2145" t="n"/>
      <c r="J131" s="2145" t="n"/>
      <c r="K131" s="2145" t="n"/>
      <c r="L131" s="2145" t="n"/>
      <c r="M131" s="2145" t="n"/>
      <c r="N131" s="2145" t="n"/>
      <c r="O131" s="2145" t="n"/>
      <c r="P131" s="2145" t="n"/>
      <c r="Q131" s="2145" t="n"/>
      <c r="R131" s="2145" t="n"/>
      <c r="S131" s="2145" t="n"/>
      <c r="T131" s="2145" t="n"/>
      <c r="U131" s="2145" t="n"/>
      <c r="V131" s="2145" t="n"/>
      <c r="W131" s="2145" t="n"/>
      <c r="X131" s="2145" t="n"/>
      <c r="Y131" s="2145" t="n"/>
      <c r="Z131" s="2145" t="n"/>
      <c r="AA131" s="2145" t="n"/>
      <c r="AB131" s="2145" t="n"/>
      <c r="AC131" s="2145" t="n"/>
      <c r="AD131" s="2145" t="n"/>
      <c r="AE131" s="2145" t="n"/>
      <c r="AF131" s="2145" t="n"/>
      <c r="AG131" s="2145" t="n"/>
      <c r="AH131" s="2145" t="n"/>
      <c r="AI131" s="2145" t="n"/>
      <c r="AJ131" s="2145" t="n"/>
      <c r="AK131" s="2145" t="n"/>
      <c r="AL131" s="2145" t="n"/>
      <c r="AM131" s="2145" t="n"/>
      <c r="AN131" s="2145" t="n"/>
      <c r="AO131" s="2145" t="n"/>
      <c r="AP131" s="2145" t="n"/>
      <c r="AQ131" s="2145" t="n"/>
      <c r="AR131" s="2145" t="n"/>
      <c r="AS131" s="2145" t="n"/>
      <c r="AT131" s="2145" t="n"/>
      <c r="AU131" s="2145" t="n"/>
      <c r="AV131" s="2145" t="n"/>
      <c r="AW131" s="2145" t="n"/>
      <c r="AX131" s="2145" t="n"/>
      <c r="AY131" s="2145" t="n"/>
      <c r="AZ131" s="2145" t="n"/>
      <c r="BA131" s="2145" t="n"/>
      <c r="BB131" s="2145" t="n"/>
      <c r="BC131" s="2145" t="n"/>
      <c r="BD131" s="2145" t="n"/>
      <c r="BE131" s="2145" t="n"/>
      <c r="BF131" s="2145" t="n"/>
      <c r="BG131" s="2145" t="n"/>
      <c r="BH131" s="2145" t="n"/>
      <c r="BI131" s="2145" t="n"/>
      <c r="BJ131" s="2145" t="n"/>
      <c r="BK131" s="2145" t="n"/>
      <c r="BL131" s="2145" t="n"/>
      <c r="BM131" s="2145" t="n"/>
      <c r="BN131" s="2147" t="n"/>
      <c r="BO131" s="3528" t="inlineStr">
        <is>
          <t>1.3.5, 2.4.3, 2.5.2, 2.5.6, 2.7.3</t>
        </is>
      </c>
      <c r="BP131" s="2145" t="n"/>
      <c r="BQ131" s="2145" t="n"/>
      <c r="BR131" s="2147" t="n"/>
      <c r="BS131" s="2" t="n"/>
      <c r="BT131" s="2" t="n"/>
      <c r="BU131" s="2" t="n"/>
    </row>
    <row r="132">
      <c r="A132" s="3526" t="inlineStr">
        <is>
          <t>УК-7</t>
        </is>
      </c>
      <c r="B132" s="2665" t="n"/>
      <c r="C132" s="2665" t="n"/>
      <c r="D132" s="2316" t="n"/>
      <c r="E132" s="3527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32" s="2145" t="n"/>
      <c r="G132" s="2145" t="n"/>
      <c r="H132" s="2145" t="n"/>
      <c r="I132" s="2145" t="n"/>
      <c r="J132" s="2145" t="n"/>
      <c r="K132" s="2145" t="n"/>
      <c r="L132" s="2145" t="n"/>
      <c r="M132" s="2145" t="n"/>
      <c r="N132" s="2145" t="n"/>
      <c r="O132" s="2145" t="n"/>
      <c r="P132" s="2145" t="n"/>
      <c r="Q132" s="2145" t="n"/>
      <c r="R132" s="2145" t="n"/>
      <c r="S132" s="2145" t="n"/>
      <c r="T132" s="2145" t="n"/>
      <c r="U132" s="2145" t="n"/>
      <c r="V132" s="2145" t="n"/>
      <c r="W132" s="2145" t="n"/>
      <c r="X132" s="2145" t="n"/>
      <c r="Y132" s="2145" t="n"/>
      <c r="Z132" s="2145" t="n"/>
      <c r="AA132" s="2145" t="n"/>
      <c r="AB132" s="2145" t="n"/>
      <c r="AC132" s="2145" t="n"/>
      <c r="AD132" s="2145" t="n"/>
      <c r="AE132" s="2145" t="n"/>
      <c r="AF132" s="2145" t="n"/>
      <c r="AG132" s="2145" t="n"/>
      <c r="AH132" s="2145" t="n"/>
      <c r="AI132" s="2145" t="n"/>
      <c r="AJ132" s="2145" t="n"/>
      <c r="AK132" s="2145" t="n"/>
      <c r="AL132" s="2145" t="n"/>
      <c r="AM132" s="2145" t="n"/>
      <c r="AN132" s="2145" t="n"/>
      <c r="AO132" s="2145" t="n"/>
      <c r="AP132" s="2145" t="n"/>
      <c r="AQ132" s="2145" t="n"/>
      <c r="AR132" s="2145" t="n"/>
      <c r="AS132" s="2145" t="n"/>
      <c r="AT132" s="2145" t="n"/>
      <c r="AU132" s="2145" t="n"/>
      <c r="AV132" s="2145" t="n"/>
      <c r="AW132" s="2145" t="n"/>
      <c r="AX132" s="2145" t="n"/>
      <c r="AY132" s="2145" t="n"/>
      <c r="AZ132" s="2145" t="n"/>
      <c r="BA132" s="2145" t="n"/>
      <c r="BB132" s="2145" t="n"/>
      <c r="BC132" s="2145" t="n"/>
      <c r="BD132" s="2145" t="n"/>
      <c r="BE132" s="2145" t="n"/>
      <c r="BF132" s="2145" t="n"/>
      <c r="BG132" s="2145" t="n"/>
      <c r="BH132" s="2145" t="n"/>
      <c r="BI132" s="2145" t="n"/>
      <c r="BJ132" s="2145" t="n"/>
      <c r="BK132" s="2145" t="n"/>
      <c r="BL132" s="2145" t="n"/>
      <c r="BM132" s="2145" t="n"/>
      <c r="BN132" s="2147" t="n"/>
      <c r="BO132" s="3528" t="inlineStr">
        <is>
          <t>1.1.1</t>
        </is>
      </c>
      <c r="BP132" s="2145" t="n"/>
      <c r="BQ132" s="2145" t="n"/>
      <c r="BR132" s="2147" t="n"/>
      <c r="BS132" s="2" t="n"/>
      <c r="BT132" s="2" t="n"/>
      <c r="BU132" s="2" t="n"/>
    </row>
    <row r="133">
      <c r="A133" s="3526" t="inlineStr">
        <is>
          <t>УК-8</t>
        </is>
      </c>
      <c r="B133" s="2665" t="n"/>
      <c r="C133" s="2665" t="n"/>
      <c r="D133" s="2316" t="n"/>
      <c r="E133" s="3527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33" s="2145" t="n"/>
      <c r="G133" s="2145" t="n"/>
      <c r="H133" s="2145" t="n"/>
      <c r="I133" s="2145" t="n"/>
      <c r="J133" s="2145" t="n"/>
      <c r="K133" s="2145" t="n"/>
      <c r="L133" s="2145" t="n"/>
      <c r="M133" s="2145" t="n"/>
      <c r="N133" s="2145" t="n"/>
      <c r="O133" s="2145" t="n"/>
      <c r="P133" s="2145" t="n"/>
      <c r="Q133" s="2145" t="n"/>
      <c r="R133" s="2145" t="n"/>
      <c r="S133" s="2145" t="n"/>
      <c r="T133" s="2145" t="n"/>
      <c r="U133" s="2145" t="n"/>
      <c r="V133" s="2145" t="n"/>
      <c r="W133" s="2145" t="n"/>
      <c r="X133" s="2145" t="n"/>
      <c r="Y133" s="2145" t="n"/>
      <c r="Z133" s="2145" t="n"/>
      <c r="AA133" s="2145" t="n"/>
      <c r="AB133" s="2145" t="n"/>
      <c r="AC133" s="2145" t="n"/>
      <c r="AD133" s="2145" t="n"/>
      <c r="AE133" s="2145" t="n"/>
      <c r="AF133" s="2145" t="n"/>
      <c r="AG133" s="2145" t="n"/>
      <c r="AH133" s="2145" t="n"/>
      <c r="AI133" s="2145" t="n"/>
      <c r="AJ133" s="2145" t="n"/>
      <c r="AK133" s="2145" t="n"/>
      <c r="AL133" s="2145" t="n"/>
      <c r="AM133" s="2145" t="n"/>
      <c r="AN133" s="2145" t="n"/>
      <c r="AO133" s="2145" t="n"/>
      <c r="AP133" s="2145" t="n"/>
      <c r="AQ133" s="2145" t="n"/>
      <c r="AR133" s="2145" t="n"/>
      <c r="AS133" s="2145" t="n"/>
      <c r="AT133" s="2145" t="n"/>
      <c r="AU133" s="2145" t="n"/>
      <c r="AV133" s="2145" t="n"/>
      <c r="AW133" s="2145" t="n"/>
      <c r="AX133" s="2145" t="n"/>
      <c r="AY133" s="2145" t="n"/>
      <c r="AZ133" s="2145" t="n"/>
      <c r="BA133" s="2145" t="n"/>
      <c r="BB133" s="2145" t="n"/>
      <c r="BC133" s="2145" t="n"/>
      <c r="BD133" s="2145" t="n"/>
      <c r="BE133" s="2145" t="n"/>
      <c r="BF133" s="2145" t="n"/>
      <c r="BG133" s="2145" t="n"/>
      <c r="BH133" s="2145" t="n"/>
      <c r="BI133" s="2145" t="n"/>
      <c r="BJ133" s="2145" t="n"/>
      <c r="BK133" s="2145" t="n"/>
      <c r="BL133" s="2145" t="n"/>
      <c r="BM133" s="2145" t="n"/>
      <c r="BN133" s="2147" t="n"/>
      <c r="BO133" s="3528" t="inlineStr">
        <is>
          <t>1.1.3</t>
        </is>
      </c>
      <c r="BP133" s="2145" t="n"/>
      <c r="BQ133" s="2145" t="n"/>
      <c r="BR133" s="2147" t="n"/>
      <c r="BS133" s="2" t="n"/>
      <c r="BT133" s="2" t="n"/>
      <c r="BU133" s="2" t="n"/>
    </row>
    <row r="134">
      <c r="A134" s="3526" t="inlineStr">
        <is>
          <t>УК-9</t>
        </is>
      </c>
      <c r="B134" s="2665" t="n"/>
      <c r="C134" s="2665" t="n"/>
      <c r="D134" s="2316" t="n"/>
      <c r="E134" s="3527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34" s="2145" t="n"/>
      <c r="G134" s="2145" t="n"/>
      <c r="H134" s="2145" t="n"/>
      <c r="I134" s="2145" t="n"/>
      <c r="J134" s="2145" t="n"/>
      <c r="K134" s="2145" t="n"/>
      <c r="L134" s="2145" t="n"/>
      <c r="M134" s="2145" t="n"/>
      <c r="N134" s="2145" t="n"/>
      <c r="O134" s="2145" t="n"/>
      <c r="P134" s="2145" t="n"/>
      <c r="Q134" s="2145" t="n"/>
      <c r="R134" s="2145" t="n"/>
      <c r="S134" s="2145" t="n"/>
      <c r="T134" s="2145" t="n"/>
      <c r="U134" s="2145" t="n"/>
      <c r="V134" s="2145" t="n"/>
      <c r="W134" s="2145" t="n"/>
      <c r="X134" s="2145" t="n"/>
      <c r="Y134" s="2145" t="n"/>
      <c r="Z134" s="2145" t="n"/>
      <c r="AA134" s="2145" t="n"/>
      <c r="AB134" s="2145" t="n"/>
      <c r="AC134" s="2145" t="n"/>
      <c r="AD134" s="2145" t="n"/>
      <c r="AE134" s="2145" t="n"/>
      <c r="AF134" s="2145" t="n"/>
      <c r="AG134" s="2145" t="n"/>
      <c r="AH134" s="2145" t="n"/>
      <c r="AI134" s="2145" t="n"/>
      <c r="AJ134" s="2145" t="n"/>
      <c r="AK134" s="2145" t="n"/>
      <c r="AL134" s="2145" t="n"/>
      <c r="AM134" s="2145" t="n"/>
      <c r="AN134" s="2145" t="n"/>
      <c r="AO134" s="2145" t="n"/>
      <c r="AP134" s="2145" t="n"/>
      <c r="AQ134" s="2145" t="n"/>
      <c r="AR134" s="2145" t="n"/>
      <c r="AS134" s="2145" t="n"/>
      <c r="AT134" s="2145" t="n"/>
      <c r="AU134" s="2145" t="n"/>
      <c r="AV134" s="2145" t="n"/>
      <c r="AW134" s="2145" t="n"/>
      <c r="AX134" s="2145" t="n"/>
      <c r="AY134" s="2145" t="n"/>
      <c r="AZ134" s="2145" t="n"/>
      <c r="BA134" s="2145" t="n"/>
      <c r="BB134" s="2145" t="n"/>
      <c r="BC134" s="2145" t="n"/>
      <c r="BD134" s="2145" t="n"/>
      <c r="BE134" s="2145" t="n"/>
      <c r="BF134" s="2145" t="n"/>
      <c r="BG134" s="2145" t="n"/>
      <c r="BH134" s="2145" t="n"/>
      <c r="BI134" s="2145" t="n"/>
      <c r="BJ134" s="2145" t="n"/>
      <c r="BK134" s="2145" t="n"/>
      <c r="BL134" s="2145" t="n"/>
      <c r="BM134" s="2145" t="n"/>
      <c r="BN134" s="2147" t="n"/>
      <c r="BO134" s="3528" t="inlineStr">
        <is>
          <t>1.1.2</t>
        </is>
      </c>
      <c r="BP134" s="2145" t="n"/>
      <c r="BQ134" s="2145" t="n"/>
      <c r="BR134" s="2147" t="n"/>
      <c r="BS134" s="2" t="n"/>
      <c r="BT134" s="2" t="n"/>
      <c r="BU134" s="2" t="n"/>
    </row>
    <row r="135">
      <c r="A135" s="3526" t="inlineStr">
        <is>
          <t>УК-10</t>
        </is>
      </c>
      <c r="B135" s="2665" t="n"/>
      <c r="C135" s="2665" t="n"/>
      <c r="D135" s="2316" t="n"/>
      <c r="E135" s="3527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35" s="2145" t="n"/>
      <c r="G135" s="2145" t="n"/>
      <c r="H135" s="2145" t="n"/>
      <c r="I135" s="2145" t="n"/>
      <c r="J135" s="2145" t="n"/>
      <c r="K135" s="2145" t="n"/>
      <c r="L135" s="2145" t="n"/>
      <c r="M135" s="2145" t="n"/>
      <c r="N135" s="2145" t="n"/>
      <c r="O135" s="2145" t="n"/>
      <c r="P135" s="2145" t="n"/>
      <c r="Q135" s="2145" t="n"/>
      <c r="R135" s="2145" t="n"/>
      <c r="S135" s="2145" t="n"/>
      <c r="T135" s="2145" t="n"/>
      <c r="U135" s="2145" t="n"/>
      <c r="V135" s="2145" t="n"/>
      <c r="W135" s="2145" t="n"/>
      <c r="X135" s="2145" t="n"/>
      <c r="Y135" s="2145" t="n"/>
      <c r="Z135" s="2145" t="n"/>
      <c r="AA135" s="2145" t="n"/>
      <c r="AB135" s="2145" t="n"/>
      <c r="AC135" s="2145" t="n"/>
      <c r="AD135" s="2145" t="n"/>
      <c r="AE135" s="2145" t="n"/>
      <c r="AF135" s="2145" t="n"/>
      <c r="AG135" s="2145" t="n"/>
      <c r="AH135" s="2145" t="n"/>
      <c r="AI135" s="2145" t="n"/>
      <c r="AJ135" s="2145" t="n"/>
      <c r="AK135" s="2145" t="n"/>
      <c r="AL135" s="2145" t="n"/>
      <c r="AM135" s="2145" t="n"/>
      <c r="AN135" s="2145" t="n"/>
      <c r="AO135" s="2145" t="n"/>
      <c r="AP135" s="2145" t="n"/>
      <c r="AQ135" s="2145" t="n"/>
      <c r="AR135" s="2145" t="n"/>
      <c r="AS135" s="2145" t="n"/>
      <c r="AT135" s="2145" t="n"/>
      <c r="AU135" s="2145" t="n"/>
      <c r="AV135" s="2145" t="n"/>
      <c r="AW135" s="2145" t="n"/>
      <c r="AX135" s="2145" t="n"/>
      <c r="AY135" s="2145" t="n"/>
      <c r="AZ135" s="2145" t="n"/>
      <c r="BA135" s="2145" t="n"/>
      <c r="BB135" s="2145" t="n"/>
      <c r="BC135" s="2145" t="n"/>
      <c r="BD135" s="2145" t="n"/>
      <c r="BE135" s="2145" t="n"/>
      <c r="BF135" s="2145" t="n"/>
      <c r="BG135" s="2145" t="n"/>
      <c r="BH135" s="2145" t="n"/>
      <c r="BI135" s="2145" t="n"/>
      <c r="BJ135" s="2145" t="n"/>
      <c r="BK135" s="2145" t="n"/>
      <c r="BL135" s="2145" t="n"/>
      <c r="BM135" s="2145" t="n"/>
      <c r="BN135" s="2147" t="n"/>
      <c r="BO135" s="3528" t="inlineStr">
        <is>
          <t>2.10.1</t>
        </is>
      </c>
      <c r="BP135" s="2145" t="n"/>
      <c r="BQ135" s="2145" t="n"/>
      <c r="BR135" s="2147" t="n"/>
      <c r="BS135" s="2" t="n"/>
      <c r="BT135" s="2" t="n"/>
      <c r="BU135" s="2" t="n"/>
    </row>
    <row r="136">
      <c r="A136" s="3526" t="inlineStr">
        <is>
          <t>УК-12</t>
        </is>
      </c>
      <c r="B136" s="2665" t="n"/>
      <c r="C136" s="2665" t="n"/>
      <c r="D136" s="2316" t="n"/>
      <c r="E136" s="3527" t="inlineStr">
        <is>
          <t>Обладать современным социально-экологическим мировоззрением, руководствоваться его ценностными ориентациями и социально-экологическими знаниями в профессиональной деятельности</t>
        </is>
      </c>
      <c r="F136" s="2145" t="n"/>
      <c r="G136" s="2145" t="n"/>
      <c r="H136" s="2145" t="n"/>
      <c r="I136" s="2145" t="n"/>
      <c r="J136" s="2145" t="n"/>
      <c r="K136" s="2145" t="n"/>
      <c r="L136" s="2145" t="n"/>
      <c r="M136" s="2145" t="n"/>
      <c r="N136" s="2145" t="n"/>
      <c r="O136" s="2145" t="n"/>
      <c r="P136" s="2145" t="n"/>
      <c r="Q136" s="2145" t="n"/>
      <c r="R136" s="2145" t="n"/>
      <c r="S136" s="2145" t="n"/>
      <c r="T136" s="2145" t="n"/>
      <c r="U136" s="2145" t="n"/>
      <c r="V136" s="2145" t="n"/>
      <c r="W136" s="2145" t="n"/>
      <c r="X136" s="2145" t="n"/>
      <c r="Y136" s="2145" t="n"/>
      <c r="Z136" s="2145" t="n"/>
      <c r="AA136" s="2145" t="n"/>
      <c r="AB136" s="2145" t="n"/>
      <c r="AC136" s="2145" t="n"/>
      <c r="AD136" s="2145" t="n"/>
      <c r="AE136" s="2145" t="n"/>
      <c r="AF136" s="2145" t="n"/>
      <c r="AG136" s="2145" t="n"/>
      <c r="AH136" s="2145" t="n"/>
      <c r="AI136" s="2145" t="n"/>
      <c r="AJ136" s="2145" t="n"/>
      <c r="AK136" s="2145" t="n"/>
      <c r="AL136" s="2145" t="n"/>
      <c r="AM136" s="2145" t="n"/>
      <c r="AN136" s="2145" t="n"/>
      <c r="AO136" s="2145" t="n"/>
      <c r="AP136" s="2145" t="n"/>
      <c r="AQ136" s="2145" t="n"/>
      <c r="AR136" s="2145" t="n"/>
      <c r="AS136" s="2145" t="n"/>
      <c r="AT136" s="2145" t="n"/>
      <c r="AU136" s="2145" t="n"/>
      <c r="AV136" s="2145" t="n"/>
      <c r="AW136" s="2145" t="n"/>
      <c r="AX136" s="2145" t="n"/>
      <c r="AY136" s="2145" t="n"/>
      <c r="AZ136" s="2145" t="n"/>
      <c r="BA136" s="2145" t="n"/>
      <c r="BB136" s="2145" t="n"/>
      <c r="BC136" s="2145" t="n"/>
      <c r="BD136" s="2145" t="n"/>
      <c r="BE136" s="2145" t="n"/>
      <c r="BF136" s="2145" t="n"/>
      <c r="BG136" s="2145" t="n"/>
      <c r="BH136" s="2145" t="n"/>
      <c r="BI136" s="2145" t="n"/>
      <c r="BJ136" s="2145" t="n"/>
      <c r="BK136" s="2145" t="n"/>
      <c r="BL136" s="2145" t="n"/>
      <c r="BM136" s="2145" t="n"/>
      <c r="BN136" s="2147" t="n"/>
      <c r="BO136" s="3528" t="inlineStr">
        <is>
          <t>2.1.3</t>
        </is>
      </c>
      <c r="BP136" s="2145" t="n"/>
      <c r="BQ136" s="2145" t="n"/>
      <c r="BR136" s="2147" t="n"/>
      <c r="BS136" s="2" t="n"/>
      <c r="BT136" s="2" t="n"/>
      <c r="BU136" s="2" t="n"/>
    </row>
    <row r="137">
      <c r="A137" s="3526" t="inlineStr">
        <is>
          <t>УК-13</t>
        </is>
      </c>
      <c r="B137" s="2665" t="n"/>
      <c r="C137" s="2665" t="n"/>
      <c r="D137" s="2316" t="n"/>
      <c r="E137" s="3527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37" s="2145" t="n"/>
      <c r="G137" s="2145" t="n"/>
      <c r="H137" s="2145" t="n"/>
      <c r="I137" s="2145" t="n"/>
      <c r="J137" s="2145" t="n"/>
      <c r="K137" s="2145" t="n"/>
      <c r="L137" s="2145" t="n"/>
      <c r="M137" s="2145" t="n"/>
      <c r="N137" s="2145" t="n"/>
      <c r="O137" s="2145" t="n"/>
      <c r="P137" s="2145" t="n"/>
      <c r="Q137" s="2145" t="n"/>
      <c r="R137" s="2145" t="n"/>
      <c r="S137" s="2145" t="n"/>
      <c r="T137" s="2145" t="n"/>
      <c r="U137" s="2145" t="n"/>
      <c r="V137" s="2145" t="n"/>
      <c r="W137" s="2145" t="n"/>
      <c r="X137" s="2145" t="n"/>
      <c r="Y137" s="2145" t="n"/>
      <c r="Z137" s="2145" t="n"/>
      <c r="AA137" s="2145" t="n"/>
      <c r="AB137" s="2145" t="n"/>
      <c r="AC137" s="2145" t="n"/>
      <c r="AD137" s="2145" t="n"/>
      <c r="AE137" s="2145" t="n"/>
      <c r="AF137" s="2145" t="n"/>
      <c r="AG137" s="2145" t="n"/>
      <c r="AH137" s="2145" t="n"/>
      <c r="AI137" s="2145" t="n"/>
      <c r="AJ137" s="2145" t="n"/>
      <c r="AK137" s="2145" t="n"/>
      <c r="AL137" s="2145" t="n"/>
      <c r="AM137" s="2145" t="n"/>
      <c r="AN137" s="2145" t="n"/>
      <c r="AO137" s="2145" t="n"/>
      <c r="AP137" s="2145" t="n"/>
      <c r="AQ137" s="2145" t="n"/>
      <c r="AR137" s="2145" t="n"/>
      <c r="AS137" s="2145" t="n"/>
      <c r="AT137" s="2145" t="n"/>
      <c r="AU137" s="2145" t="n"/>
      <c r="AV137" s="2145" t="n"/>
      <c r="AW137" s="2145" t="n"/>
      <c r="AX137" s="2145" t="n"/>
      <c r="AY137" s="2145" t="n"/>
      <c r="AZ137" s="2145" t="n"/>
      <c r="BA137" s="2145" t="n"/>
      <c r="BB137" s="2145" t="n"/>
      <c r="BC137" s="2145" t="n"/>
      <c r="BD137" s="2145" t="n"/>
      <c r="BE137" s="2145" t="n"/>
      <c r="BF137" s="2145" t="n"/>
      <c r="BG137" s="2145" t="n"/>
      <c r="BH137" s="2145" t="n"/>
      <c r="BI137" s="2145" t="n"/>
      <c r="BJ137" s="2145" t="n"/>
      <c r="BK137" s="2145" t="n"/>
      <c r="BL137" s="2145" t="n"/>
      <c r="BM137" s="2145" t="n"/>
      <c r="BN137" s="2147" t="n"/>
      <c r="BO137" s="3528" t="inlineStr">
        <is>
          <t>2.1.1</t>
        </is>
      </c>
      <c r="BP137" s="2145" t="n"/>
      <c r="BQ137" s="2145" t="n"/>
      <c r="BR137" s="2147" t="n"/>
      <c r="BS137" s="2" t="n"/>
      <c r="BT137" s="2" t="n"/>
      <c r="BU137" s="2" t="n"/>
    </row>
    <row r="138">
      <c r="A138" s="3526" t="inlineStr">
        <is>
          <t>УК-14</t>
        </is>
      </c>
      <c r="B138" s="2665" t="n"/>
      <c r="C138" s="2665" t="n"/>
      <c r="D138" s="2316" t="n"/>
      <c r="E138" s="3527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38" s="2145" t="n"/>
      <c r="G138" s="2145" t="n"/>
      <c r="H138" s="2145" t="n"/>
      <c r="I138" s="2145" t="n"/>
      <c r="J138" s="2145" t="n"/>
      <c r="K138" s="2145" t="n"/>
      <c r="L138" s="2145" t="n"/>
      <c r="M138" s="2145" t="n"/>
      <c r="N138" s="2145" t="n"/>
      <c r="O138" s="2145" t="n"/>
      <c r="P138" s="2145" t="n"/>
      <c r="Q138" s="2145" t="n"/>
      <c r="R138" s="2145" t="n"/>
      <c r="S138" s="2145" t="n"/>
      <c r="T138" s="2145" t="n"/>
      <c r="U138" s="2145" t="n"/>
      <c r="V138" s="2145" t="n"/>
      <c r="W138" s="2145" t="n"/>
      <c r="X138" s="2145" t="n"/>
      <c r="Y138" s="2145" t="n"/>
      <c r="Z138" s="2145" t="n"/>
      <c r="AA138" s="2145" t="n"/>
      <c r="AB138" s="2145" t="n"/>
      <c r="AC138" s="2145" t="n"/>
      <c r="AD138" s="2145" t="n"/>
      <c r="AE138" s="2145" t="n"/>
      <c r="AF138" s="2145" t="n"/>
      <c r="AG138" s="2145" t="n"/>
      <c r="AH138" s="2145" t="n"/>
      <c r="AI138" s="2145" t="n"/>
      <c r="AJ138" s="2145" t="n"/>
      <c r="AK138" s="2145" t="n"/>
      <c r="AL138" s="2145" t="n"/>
      <c r="AM138" s="2145" t="n"/>
      <c r="AN138" s="2145" t="n"/>
      <c r="AO138" s="2145" t="n"/>
      <c r="AP138" s="2145" t="n"/>
      <c r="AQ138" s="2145" t="n"/>
      <c r="AR138" s="2145" t="n"/>
      <c r="AS138" s="2145" t="n"/>
      <c r="AT138" s="2145" t="n"/>
      <c r="AU138" s="2145" t="n"/>
      <c r="AV138" s="2145" t="n"/>
      <c r="AW138" s="2145" t="n"/>
      <c r="AX138" s="2145" t="n"/>
      <c r="AY138" s="2145" t="n"/>
      <c r="AZ138" s="2145" t="n"/>
      <c r="BA138" s="2145" t="n"/>
      <c r="BB138" s="2145" t="n"/>
      <c r="BC138" s="2145" t="n"/>
      <c r="BD138" s="2145" t="n"/>
      <c r="BE138" s="2145" t="n"/>
      <c r="BF138" s="2145" t="n"/>
      <c r="BG138" s="2145" t="n"/>
      <c r="BH138" s="2145" t="n"/>
      <c r="BI138" s="2145" t="n"/>
      <c r="BJ138" s="2145" t="n"/>
      <c r="BK138" s="2145" t="n"/>
      <c r="BL138" s="2145" t="n"/>
      <c r="BM138" s="2145" t="n"/>
      <c r="BN138" s="2147" t="n"/>
      <c r="BO138" s="3528" t="inlineStr">
        <is>
          <t>2.1.2</t>
        </is>
      </c>
      <c r="BP138" s="2145" t="n"/>
      <c r="BQ138" s="2145" t="n"/>
      <c r="BR138" s="2147" t="n"/>
      <c r="BS138" s="2" t="n"/>
      <c r="BT138" s="2" t="n"/>
      <c r="BU138" s="2" t="n"/>
    </row>
    <row r="139">
      <c r="A139" s="3526" t="inlineStr">
        <is>
          <t>УК-15</t>
        </is>
      </c>
      <c r="B139" s="2665" t="n"/>
      <c r="C139" s="2665" t="n"/>
      <c r="D139" s="2316" t="n"/>
      <c r="E139" s="3527" t="inlineStr">
        <is>
          <t>Обладать способностью анализировать социально-психологические явления в социуме и прогнозировать тенденции их развития, использовать социально-психологические знания при управлении коллективной работой в профессиональной деятельности, эффективно использовать навыки делового общения в профессиональной среде</t>
        </is>
      </c>
      <c r="F139" s="2145" t="n"/>
      <c r="G139" s="2145" t="n"/>
      <c r="H139" s="2145" t="n"/>
      <c r="I139" s="2145" t="n"/>
      <c r="J139" s="2145" t="n"/>
      <c r="K139" s="2145" t="n"/>
      <c r="L139" s="2145" t="n"/>
      <c r="M139" s="2145" t="n"/>
      <c r="N139" s="2145" t="n"/>
      <c r="O139" s="2145" t="n"/>
      <c r="P139" s="2145" t="n"/>
      <c r="Q139" s="2145" t="n"/>
      <c r="R139" s="2145" t="n"/>
      <c r="S139" s="2145" t="n"/>
      <c r="T139" s="2145" t="n"/>
      <c r="U139" s="2145" t="n"/>
      <c r="V139" s="2145" t="n"/>
      <c r="W139" s="2145" t="n"/>
      <c r="X139" s="2145" t="n"/>
      <c r="Y139" s="2145" t="n"/>
      <c r="Z139" s="2145" t="n"/>
      <c r="AA139" s="2145" t="n"/>
      <c r="AB139" s="2145" t="n"/>
      <c r="AC139" s="2145" t="n"/>
      <c r="AD139" s="2145" t="n"/>
      <c r="AE139" s="2145" t="n"/>
      <c r="AF139" s="2145" t="n"/>
      <c r="AG139" s="2145" t="n"/>
      <c r="AH139" s="2145" t="n"/>
      <c r="AI139" s="2145" t="n"/>
      <c r="AJ139" s="2145" t="n"/>
      <c r="AK139" s="2145" t="n"/>
      <c r="AL139" s="2145" t="n"/>
      <c r="AM139" s="2145" t="n"/>
      <c r="AN139" s="2145" t="n"/>
      <c r="AO139" s="2145" t="n"/>
      <c r="AP139" s="2145" t="n"/>
      <c r="AQ139" s="2145" t="n"/>
      <c r="AR139" s="2145" t="n"/>
      <c r="AS139" s="2145" t="n"/>
      <c r="AT139" s="2145" t="n"/>
      <c r="AU139" s="2145" t="n"/>
      <c r="AV139" s="2145" t="n"/>
      <c r="AW139" s="2145" t="n"/>
      <c r="AX139" s="2145" t="n"/>
      <c r="AY139" s="2145" t="n"/>
      <c r="AZ139" s="2145" t="n"/>
      <c r="BA139" s="2145" t="n"/>
      <c r="BB139" s="2145" t="n"/>
      <c r="BC139" s="2145" t="n"/>
      <c r="BD139" s="2145" t="n"/>
      <c r="BE139" s="2145" t="n"/>
      <c r="BF139" s="2145" t="n"/>
      <c r="BG139" s="2145" t="n"/>
      <c r="BH139" s="2145" t="n"/>
      <c r="BI139" s="2145" t="n"/>
      <c r="BJ139" s="2145" t="n"/>
      <c r="BK139" s="2145" t="n"/>
      <c r="BL139" s="2145" t="n"/>
      <c r="BM139" s="2145" t="n"/>
      <c r="BN139" s="2147" t="n"/>
      <c r="BO139" s="3528" t="inlineStr">
        <is>
          <t>2.1.2</t>
        </is>
      </c>
      <c r="BP139" s="2145" t="n"/>
      <c r="BQ139" s="2145" t="n"/>
      <c r="BR139" s="2147" t="n"/>
      <c r="BS139" s="2" t="n"/>
      <c r="BT139" s="2" t="n"/>
      <c r="BU139" s="2" t="n"/>
    </row>
    <row r="140">
      <c r="A140" s="3526" t="inlineStr">
        <is>
          <t>УК-16</t>
        </is>
      </c>
      <c r="B140" s="2665" t="n"/>
      <c r="C140" s="2665" t="n"/>
      <c r="D140" s="2316" t="n"/>
      <c r="E140" s="3527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40" s="2145" t="n"/>
      <c r="G140" s="2145" t="n"/>
      <c r="H140" s="2145" t="n"/>
      <c r="I140" s="2145" t="n"/>
      <c r="J140" s="2145" t="n"/>
      <c r="K140" s="2145" t="n"/>
      <c r="L140" s="2145" t="n"/>
      <c r="M140" s="2145" t="n"/>
      <c r="N140" s="2145" t="n"/>
      <c r="O140" s="2145" t="n"/>
      <c r="P140" s="2145" t="n"/>
      <c r="Q140" s="2145" t="n"/>
      <c r="R140" s="2145" t="n"/>
      <c r="S140" s="2145" t="n"/>
      <c r="T140" s="2145" t="n"/>
      <c r="U140" s="2145" t="n"/>
      <c r="V140" s="2145" t="n"/>
      <c r="W140" s="2145" t="n"/>
      <c r="X140" s="2145" t="n"/>
      <c r="Y140" s="2145" t="n"/>
      <c r="Z140" s="2145" t="n"/>
      <c r="AA140" s="2145" t="n"/>
      <c r="AB140" s="2145" t="n"/>
      <c r="AC140" s="2145" t="n"/>
      <c r="AD140" s="2145" t="n"/>
      <c r="AE140" s="2145" t="n"/>
      <c r="AF140" s="2145" t="n"/>
      <c r="AG140" s="2145" t="n"/>
      <c r="AH140" s="2145" t="n"/>
      <c r="AI140" s="2145" t="n"/>
      <c r="AJ140" s="2145" t="n"/>
      <c r="AK140" s="2145" t="n"/>
      <c r="AL140" s="2145" t="n"/>
      <c r="AM140" s="2145" t="n"/>
      <c r="AN140" s="2145" t="n"/>
      <c r="AO140" s="2145" t="n"/>
      <c r="AP140" s="2145" t="n"/>
      <c r="AQ140" s="2145" t="n"/>
      <c r="AR140" s="2145" t="n"/>
      <c r="AS140" s="2145" t="n"/>
      <c r="AT140" s="2145" t="n"/>
      <c r="AU140" s="2145" t="n"/>
      <c r="AV140" s="2145" t="n"/>
      <c r="AW140" s="2145" t="n"/>
      <c r="AX140" s="2145" t="n"/>
      <c r="AY140" s="2145" t="n"/>
      <c r="AZ140" s="2145" t="n"/>
      <c r="BA140" s="2145" t="n"/>
      <c r="BB140" s="2145" t="n"/>
      <c r="BC140" s="2145" t="n"/>
      <c r="BD140" s="2145" t="n"/>
      <c r="BE140" s="2145" t="n"/>
      <c r="BF140" s="2145" t="n"/>
      <c r="BG140" s="2145" t="n"/>
      <c r="BH140" s="2145" t="n"/>
      <c r="BI140" s="2145" t="n"/>
      <c r="BJ140" s="2145" t="n"/>
      <c r="BK140" s="2145" t="n"/>
      <c r="BL140" s="2145" t="n"/>
      <c r="BM140" s="2145" t="n"/>
      <c r="BN140" s="2147" t="n"/>
      <c r="BO140" s="3528" t="inlineStr">
        <is>
          <t>2.1.2</t>
        </is>
      </c>
      <c r="BP140" s="2145" t="n"/>
      <c r="BQ140" s="2145" t="n"/>
      <c r="BR140" s="2147" t="n"/>
      <c r="BS140" s="2" t="n"/>
      <c r="BT140" s="2" t="n"/>
      <c r="BU140" s="2" t="n"/>
    </row>
    <row r="141">
      <c r="A141" s="3526" t="inlineStr">
        <is>
          <t>БПК-1</t>
        </is>
      </c>
      <c r="B141" s="2665" t="n"/>
      <c r="C141" s="2665" t="n"/>
      <c r="D141" s="2316" t="n"/>
      <c r="E141" s="3527" t="inlineStr">
        <is>
          <t>Использовать современные информационные технологии для решения профессиональных задач</t>
        </is>
      </c>
      <c r="F141" s="2145" t="n"/>
      <c r="G141" s="2145" t="n"/>
      <c r="H141" s="2145" t="n"/>
      <c r="I141" s="2145" t="n"/>
      <c r="J141" s="2145" t="n"/>
      <c r="K141" s="2145" t="n"/>
      <c r="L141" s="2145" t="n"/>
      <c r="M141" s="2145" t="n"/>
      <c r="N141" s="2145" t="n"/>
      <c r="O141" s="2145" t="n"/>
      <c r="P141" s="2145" t="n"/>
      <c r="Q141" s="2145" t="n"/>
      <c r="R141" s="2145" t="n"/>
      <c r="S141" s="2145" t="n"/>
      <c r="T141" s="2145" t="n"/>
      <c r="U141" s="2145" t="n"/>
      <c r="V141" s="2145" t="n"/>
      <c r="W141" s="2145" t="n"/>
      <c r="X141" s="2145" t="n"/>
      <c r="Y141" s="2145" t="n"/>
      <c r="Z141" s="2145" t="n"/>
      <c r="AA141" s="2145" t="n"/>
      <c r="AB141" s="2145" t="n"/>
      <c r="AC141" s="2145" t="n"/>
      <c r="AD141" s="2145" t="n"/>
      <c r="AE141" s="2145" t="n"/>
      <c r="AF141" s="2145" t="n"/>
      <c r="AG141" s="2145" t="n"/>
      <c r="AH141" s="2145" t="n"/>
      <c r="AI141" s="2145" t="n"/>
      <c r="AJ141" s="2145" t="n"/>
      <c r="AK141" s="2145" t="n"/>
      <c r="AL141" s="2145" t="n"/>
      <c r="AM141" s="2145" t="n"/>
      <c r="AN141" s="2145" t="n"/>
      <c r="AO141" s="2145" t="n"/>
      <c r="AP141" s="2145" t="n"/>
      <c r="AQ141" s="2145" t="n"/>
      <c r="AR141" s="2145" t="n"/>
      <c r="AS141" s="2145" t="n"/>
      <c r="AT141" s="2145" t="n"/>
      <c r="AU141" s="2145" t="n"/>
      <c r="AV141" s="2145" t="n"/>
      <c r="AW141" s="2145" t="n"/>
      <c r="AX141" s="2145" t="n"/>
      <c r="AY141" s="2145" t="n"/>
      <c r="AZ141" s="2145" t="n"/>
      <c r="BA141" s="2145" t="n"/>
      <c r="BB141" s="2145" t="n"/>
      <c r="BC141" s="2145" t="n"/>
      <c r="BD141" s="2145" t="n"/>
      <c r="BE141" s="2145" t="n"/>
      <c r="BF141" s="2145" t="n"/>
      <c r="BG141" s="2145" t="n"/>
      <c r="BH141" s="2145" t="n"/>
      <c r="BI141" s="2145" t="n"/>
      <c r="BJ141" s="2145" t="n"/>
      <c r="BK141" s="2145" t="n"/>
      <c r="BL141" s="2145" t="n"/>
      <c r="BM141" s="2145" t="n"/>
      <c r="BN141" s="2147" t="n"/>
      <c r="BO141" s="3528" t="inlineStr">
        <is>
          <t>1.3.1</t>
        </is>
      </c>
      <c r="BP141" s="2145" t="n"/>
      <c r="BQ141" s="2145" t="n"/>
      <c r="BR141" s="2147" t="n"/>
      <c r="BS141" s="2" t="n"/>
      <c r="BT141" s="2" t="n"/>
      <c r="BU141" s="2" t="n"/>
    </row>
    <row r="142">
      <c r="A142" s="3526" t="inlineStr">
        <is>
          <t>БПК-2</t>
        </is>
      </c>
      <c r="B142" s="2665" t="n"/>
      <c r="C142" s="2665" t="n"/>
      <c r="D142" s="2316" t="n"/>
      <c r="E142" s="3527" t="inlineStr">
        <is>
          <t>Применять математический аппарат в профессиональной деятельности</t>
        </is>
      </c>
      <c r="F142" s="2145" t="n"/>
      <c r="G142" s="2145" t="n"/>
      <c r="H142" s="2145" t="n"/>
      <c r="I142" s="2145" t="n"/>
      <c r="J142" s="2145" t="n"/>
      <c r="K142" s="2145" t="n"/>
      <c r="L142" s="2145" t="n"/>
      <c r="M142" s="2145" t="n"/>
      <c r="N142" s="2145" t="n"/>
      <c r="O142" s="2145" t="n"/>
      <c r="P142" s="2145" t="n"/>
      <c r="Q142" s="2145" t="n"/>
      <c r="R142" s="2145" t="n"/>
      <c r="S142" s="2145" t="n"/>
      <c r="T142" s="2145" t="n"/>
      <c r="U142" s="2145" t="n"/>
      <c r="V142" s="2145" t="n"/>
      <c r="W142" s="2145" t="n"/>
      <c r="X142" s="2145" t="n"/>
      <c r="Y142" s="2145" t="n"/>
      <c r="Z142" s="2145" t="n"/>
      <c r="AA142" s="2145" t="n"/>
      <c r="AB142" s="2145" t="n"/>
      <c r="AC142" s="2145" t="n"/>
      <c r="AD142" s="2145" t="n"/>
      <c r="AE142" s="2145" t="n"/>
      <c r="AF142" s="2145" t="n"/>
      <c r="AG142" s="2145" t="n"/>
      <c r="AH142" s="2145" t="n"/>
      <c r="AI142" s="2145" t="n"/>
      <c r="AJ142" s="2145" t="n"/>
      <c r="AK142" s="2145" t="n"/>
      <c r="AL142" s="2145" t="n"/>
      <c r="AM142" s="2145" t="n"/>
      <c r="AN142" s="2145" t="n"/>
      <c r="AO142" s="2145" t="n"/>
      <c r="AP142" s="2145" t="n"/>
      <c r="AQ142" s="2145" t="n"/>
      <c r="AR142" s="2145" t="n"/>
      <c r="AS142" s="2145" t="n"/>
      <c r="AT142" s="2145" t="n"/>
      <c r="AU142" s="2145" t="n"/>
      <c r="AV142" s="2145" t="n"/>
      <c r="AW142" s="2145" t="n"/>
      <c r="AX142" s="2145" t="n"/>
      <c r="AY142" s="2145" t="n"/>
      <c r="AZ142" s="2145" t="n"/>
      <c r="BA142" s="2145" t="n"/>
      <c r="BB142" s="2145" t="n"/>
      <c r="BC142" s="2145" t="n"/>
      <c r="BD142" s="2145" t="n"/>
      <c r="BE142" s="2145" t="n"/>
      <c r="BF142" s="2145" t="n"/>
      <c r="BG142" s="2145" t="n"/>
      <c r="BH142" s="2145" t="n"/>
      <c r="BI142" s="2145" t="n"/>
      <c r="BJ142" s="2145" t="n"/>
      <c r="BK142" s="2145" t="n"/>
      <c r="BL142" s="2145" t="n"/>
      <c r="BM142" s="2145" t="n"/>
      <c r="BN142" s="2147" t="n"/>
      <c r="BO142" s="3528" t="inlineStr">
        <is>
          <t>1.3.2</t>
        </is>
      </c>
      <c r="BP142" s="2145" t="n"/>
      <c r="BQ142" s="2145" t="n"/>
      <c r="BR142" s="2147" t="n"/>
      <c r="BS142" s="2" t="n"/>
      <c r="BT142" s="2" t="n"/>
      <c r="BU142" s="2" t="n"/>
    </row>
    <row r="143">
      <c r="A143" s="3526" t="inlineStr">
        <is>
          <t>БПК-3</t>
        </is>
      </c>
      <c r="B143" s="2665" t="n"/>
      <c r="C143" s="2665" t="n"/>
      <c r="D143" s="2316" t="n"/>
      <c r="E143" s="3527" t="inlineStr">
        <is>
          <t>Иметь научное представление о природе и структуре материи, знать законы ее движения и трансформации</t>
        </is>
      </c>
      <c r="F143" s="2145" t="n"/>
      <c r="G143" s="2145" t="n"/>
      <c r="H143" s="2145" t="n"/>
      <c r="I143" s="2145" t="n"/>
      <c r="J143" s="2145" t="n"/>
      <c r="K143" s="2145" t="n"/>
      <c r="L143" s="2145" t="n"/>
      <c r="M143" s="2145" t="n"/>
      <c r="N143" s="2145" t="n"/>
      <c r="O143" s="2145" t="n"/>
      <c r="P143" s="2145" t="n"/>
      <c r="Q143" s="2145" t="n"/>
      <c r="R143" s="2145" t="n"/>
      <c r="S143" s="2145" t="n"/>
      <c r="T143" s="2145" t="n"/>
      <c r="U143" s="2145" t="n"/>
      <c r="V143" s="2145" t="n"/>
      <c r="W143" s="2145" t="n"/>
      <c r="X143" s="2145" t="n"/>
      <c r="Y143" s="2145" t="n"/>
      <c r="Z143" s="2145" t="n"/>
      <c r="AA143" s="2145" t="n"/>
      <c r="AB143" s="2145" t="n"/>
      <c r="AC143" s="2145" t="n"/>
      <c r="AD143" s="2145" t="n"/>
      <c r="AE143" s="2145" t="n"/>
      <c r="AF143" s="2145" t="n"/>
      <c r="AG143" s="2145" t="n"/>
      <c r="AH143" s="2145" t="n"/>
      <c r="AI143" s="2145" t="n"/>
      <c r="AJ143" s="2145" t="n"/>
      <c r="AK143" s="2145" t="n"/>
      <c r="AL143" s="2145" t="n"/>
      <c r="AM143" s="2145" t="n"/>
      <c r="AN143" s="2145" t="n"/>
      <c r="AO143" s="2145" t="n"/>
      <c r="AP143" s="2145" t="n"/>
      <c r="AQ143" s="2145" t="n"/>
      <c r="AR143" s="2145" t="n"/>
      <c r="AS143" s="2145" t="n"/>
      <c r="AT143" s="2145" t="n"/>
      <c r="AU143" s="2145" t="n"/>
      <c r="AV143" s="2145" t="n"/>
      <c r="AW143" s="2145" t="n"/>
      <c r="AX143" s="2145" t="n"/>
      <c r="AY143" s="2145" t="n"/>
      <c r="AZ143" s="2145" t="n"/>
      <c r="BA143" s="2145" t="n"/>
      <c r="BB143" s="2145" t="n"/>
      <c r="BC143" s="2145" t="n"/>
      <c r="BD143" s="2145" t="n"/>
      <c r="BE143" s="2145" t="n"/>
      <c r="BF143" s="2145" t="n"/>
      <c r="BG143" s="2145" t="n"/>
      <c r="BH143" s="2145" t="n"/>
      <c r="BI143" s="2145" t="n"/>
      <c r="BJ143" s="2145" t="n"/>
      <c r="BK143" s="2145" t="n"/>
      <c r="BL143" s="2145" t="n"/>
      <c r="BM143" s="2145" t="n"/>
      <c r="BN143" s="2147" t="n"/>
      <c r="BO143" s="3528" t="inlineStr">
        <is>
          <t>1.3.3</t>
        </is>
      </c>
      <c r="BP143" s="2145" t="n"/>
      <c r="BQ143" s="2145" t="n"/>
      <c r="BR143" s="2147" t="n"/>
      <c r="BS143" s="2" t="n"/>
      <c r="BT143" s="2" t="n"/>
      <c r="BU143" s="2" t="n"/>
    </row>
    <row r="144">
      <c r="A144" s="3526" t="inlineStr">
        <is>
          <t>БПК-4</t>
        </is>
      </c>
      <c r="B144" s="2665" t="n"/>
      <c r="C144" s="2665" t="n"/>
      <c r="D144" s="2316" t="n"/>
      <c r="E144" s="3527" t="inlineStr">
        <is>
          <t>Применять инженерные методы расчета деталей и узлов машин для обеспечения надежности производственного оборудования</t>
        </is>
      </c>
      <c r="F144" s="2145" t="n"/>
      <c r="G144" s="2145" t="n"/>
      <c r="H144" s="2145" t="n"/>
      <c r="I144" s="2145" t="n"/>
      <c r="J144" s="2145" t="n"/>
      <c r="K144" s="2145" t="n"/>
      <c r="L144" s="2145" t="n"/>
      <c r="M144" s="2145" t="n"/>
      <c r="N144" s="2145" t="n"/>
      <c r="O144" s="2145" t="n"/>
      <c r="P144" s="2145" t="n"/>
      <c r="Q144" s="2145" t="n"/>
      <c r="R144" s="2145" t="n"/>
      <c r="S144" s="2145" t="n"/>
      <c r="T144" s="2145" t="n"/>
      <c r="U144" s="2145" t="n"/>
      <c r="V144" s="2145" t="n"/>
      <c r="W144" s="2145" t="n"/>
      <c r="X144" s="2145" t="n"/>
      <c r="Y144" s="2145" t="n"/>
      <c r="Z144" s="2145" t="n"/>
      <c r="AA144" s="2145" t="n"/>
      <c r="AB144" s="2145" t="n"/>
      <c r="AC144" s="2145" t="n"/>
      <c r="AD144" s="2145" t="n"/>
      <c r="AE144" s="2145" t="n"/>
      <c r="AF144" s="2145" t="n"/>
      <c r="AG144" s="2145" t="n"/>
      <c r="AH144" s="2145" t="n"/>
      <c r="AI144" s="2145" t="n"/>
      <c r="AJ144" s="2145" t="n"/>
      <c r="AK144" s="2145" t="n"/>
      <c r="AL144" s="2145" t="n"/>
      <c r="AM144" s="2145" t="n"/>
      <c r="AN144" s="2145" t="n"/>
      <c r="AO144" s="2145" t="n"/>
      <c r="AP144" s="2145" t="n"/>
      <c r="AQ144" s="2145" t="n"/>
      <c r="AR144" s="2145" t="n"/>
      <c r="AS144" s="2145" t="n"/>
      <c r="AT144" s="2145" t="n"/>
      <c r="AU144" s="2145" t="n"/>
      <c r="AV144" s="2145" t="n"/>
      <c r="AW144" s="2145" t="n"/>
      <c r="AX144" s="2145" t="n"/>
      <c r="AY144" s="2145" t="n"/>
      <c r="AZ144" s="2145" t="n"/>
      <c r="BA144" s="2145" t="n"/>
      <c r="BB144" s="2145" t="n"/>
      <c r="BC144" s="2145" t="n"/>
      <c r="BD144" s="2145" t="n"/>
      <c r="BE144" s="2145" t="n"/>
      <c r="BF144" s="2145" t="n"/>
      <c r="BG144" s="2145" t="n"/>
      <c r="BH144" s="2145" t="n"/>
      <c r="BI144" s="2145" t="n"/>
      <c r="BJ144" s="2145" t="n"/>
      <c r="BK144" s="2145" t="n"/>
      <c r="BL144" s="2145" t="n"/>
      <c r="BM144" s="2145" t="n"/>
      <c r="BN144" s="2147" t="n"/>
      <c r="BO144" s="3528" t="inlineStr">
        <is>
          <t>1.3.4, 1.3.5</t>
        </is>
      </c>
      <c r="BP144" s="2145" t="n"/>
      <c r="BQ144" s="2145" t="n"/>
      <c r="BR144" s="2147" t="n"/>
      <c r="BS144" s="2" t="n"/>
      <c r="BT144" s="2" t="n"/>
      <c r="BU144" s="2" t="n"/>
    </row>
    <row r="145">
      <c r="A145" s="3526" t="inlineStr">
        <is>
          <t>БПК-5</t>
        </is>
      </c>
      <c r="B145" s="2665" t="n"/>
      <c r="C145" s="2665" t="n"/>
      <c r="D145" s="2316" t="n"/>
      <c r="E145" s="3527" t="inlineStr">
        <is>
          <t>Использовать знание основных понятий и законов химиии для решения практических задач</t>
        </is>
      </c>
      <c r="F145" s="2145" t="n"/>
      <c r="G145" s="2145" t="n"/>
      <c r="H145" s="2145" t="n"/>
      <c r="I145" s="2145" t="n"/>
      <c r="J145" s="2145" t="n"/>
      <c r="K145" s="2145" t="n"/>
      <c r="L145" s="2145" t="n"/>
      <c r="M145" s="2145" t="n"/>
      <c r="N145" s="2145" t="n"/>
      <c r="O145" s="2145" t="n"/>
      <c r="P145" s="2145" t="n"/>
      <c r="Q145" s="2145" t="n"/>
      <c r="R145" s="2145" t="n"/>
      <c r="S145" s="2145" t="n"/>
      <c r="T145" s="2145" t="n"/>
      <c r="U145" s="2145" t="n"/>
      <c r="V145" s="2145" t="n"/>
      <c r="W145" s="2145" t="n"/>
      <c r="X145" s="2145" t="n"/>
      <c r="Y145" s="2145" t="n"/>
      <c r="Z145" s="2145" t="n"/>
      <c r="AA145" s="2145" t="n"/>
      <c r="AB145" s="2145" t="n"/>
      <c r="AC145" s="2145" t="n"/>
      <c r="AD145" s="2145" t="n"/>
      <c r="AE145" s="2145" t="n"/>
      <c r="AF145" s="2145" t="n"/>
      <c r="AG145" s="2145" t="n"/>
      <c r="AH145" s="2145" t="n"/>
      <c r="AI145" s="2145" t="n"/>
      <c r="AJ145" s="2145" t="n"/>
      <c r="AK145" s="2145" t="n"/>
      <c r="AL145" s="2145" t="n"/>
      <c r="AM145" s="2145" t="n"/>
      <c r="AN145" s="2145" t="n"/>
      <c r="AO145" s="2145" t="n"/>
      <c r="AP145" s="2145" t="n"/>
      <c r="AQ145" s="2145" t="n"/>
      <c r="AR145" s="2145" t="n"/>
      <c r="AS145" s="2145" t="n"/>
      <c r="AT145" s="2145" t="n"/>
      <c r="AU145" s="2145" t="n"/>
      <c r="AV145" s="2145" t="n"/>
      <c r="AW145" s="2145" t="n"/>
      <c r="AX145" s="2145" t="n"/>
      <c r="AY145" s="2145" t="n"/>
      <c r="AZ145" s="2145" t="n"/>
      <c r="BA145" s="2145" t="n"/>
      <c r="BB145" s="2145" t="n"/>
      <c r="BC145" s="2145" t="n"/>
      <c r="BD145" s="2145" t="n"/>
      <c r="BE145" s="2145" t="n"/>
      <c r="BF145" s="2145" t="n"/>
      <c r="BG145" s="2145" t="n"/>
      <c r="BH145" s="2145" t="n"/>
      <c r="BI145" s="2145" t="n"/>
      <c r="BJ145" s="2145" t="n"/>
      <c r="BK145" s="2145" t="n"/>
      <c r="BL145" s="2145" t="n"/>
      <c r="BM145" s="2145" t="n"/>
      <c r="BN145" s="2147" t="n"/>
      <c r="BO145" s="3528" t="inlineStr">
        <is>
          <t>1.4.1</t>
        </is>
      </c>
      <c r="BP145" s="2145" t="n"/>
      <c r="BQ145" s="2145" t="n"/>
      <c r="BR145" s="2147" t="n"/>
      <c r="BS145" s="2" t="n"/>
      <c r="BT145" s="2" t="n"/>
      <c r="BU145" s="2" t="n"/>
    </row>
    <row r="146">
      <c r="A146" s="3526" t="inlineStr">
        <is>
          <t>БПК-6</t>
        </is>
      </c>
      <c r="B146" s="2665" t="n"/>
      <c r="C146" s="2665" t="n"/>
      <c r="D146" s="2316" t="n"/>
      <c r="E146" s="3527" t="inlineStr">
        <is>
          <t>Применять знания о строении, реакционной способности и свойствах химических элементов и их неорганических соединений для анализа закономерностей химических процессов</t>
        </is>
      </c>
      <c r="F146" s="2145" t="n"/>
      <c r="G146" s="2145" t="n"/>
      <c r="H146" s="2145" t="n"/>
      <c r="I146" s="2145" t="n"/>
      <c r="J146" s="2145" t="n"/>
      <c r="K146" s="2145" t="n"/>
      <c r="L146" s="2145" t="n"/>
      <c r="M146" s="2145" t="n"/>
      <c r="N146" s="2145" t="n"/>
      <c r="O146" s="2145" t="n"/>
      <c r="P146" s="2145" t="n"/>
      <c r="Q146" s="2145" t="n"/>
      <c r="R146" s="2145" t="n"/>
      <c r="S146" s="2145" t="n"/>
      <c r="T146" s="2145" t="n"/>
      <c r="U146" s="2145" t="n"/>
      <c r="V146" s="2145" t="n"/>
      <c r="W146" s="2145" t="n"/>
      <c r="X146" s="2145" t="n"/>
      <c r="Y146" s="2145" t="n"/>
      <c r="Z146" s="2145" t="n"/>
      <c r="AA146" s="2145" t="n"/>
      <c r="AB146" s="2145" t="n"/>
      <c r="AC146" s="2145" t="n"/>
      <c r="AD146" s="2145" t="n"/>
      <c r="AE146" s="2145" t="n"/>
      <c r="AF146" s="2145" t="n"/>
      <c r="AG146" s="2145" t="n"/>
      <c r="AH146" s="2145" t="n"/>
      <c r="AI146" s="2145" t="n"/>
      <c r="AJ146" s="2145" t="n"/>
      <c r="AK146" s="2145" t="n"/>
      <c r="AL146" s="2145" t="n"/>
      <c r="AM146" s="2145" t="n"/>
      <c r="AN146" s="2145" t="n"/>
      <c r="AO146" s="2145" t="n"/>
      <c r="AP146" s="2145" t="n"/>
      <c r="AQ146" s="2145" t="n"/>
      <c r="AR146" s="2145" t="n"/>
      <c r="AS146" s="2145" t="n"/>
      <c r="AT146" s="2145" t="n"/>
      <c r="AU146" s="2145" t="n"/>
      <c r="AV146" s="2145" t="n"/>
      <c r="AW146" s="2145" t="n"/>
      <c r="AX146" s="2145" t="n"/>
      <c r="AY146" s="2145" t="n"/>
      <c r="AZ146" s="2145" t="n"/>
      <c r="BA146" s="2145" t="n"/>
      <c r="BB146" s="2145" t="n"/>
      <c r="BC146" s="2145" t="n"/>
      <c r="BD146" s="2145" t="n"/>
      <c r="BE146" s="2145" t="n"/>
      <c r="BF146" s="2145" t="n"/>
      <c r="BG146" s="2145" t="n"/>
      <c r="BH146" s="2145" t="n"/>
      <c r="BI146" s="2145" t="n"/>
      <c r="BJ146" s="2145" t="n"/>
      <c r="BK146" s="2145" t="n"/>
      <c r="BL146" s="2145" t="n"/>
      <c r="BM146" s="2145" t="n"/>
      <c r="BN146" s="2147" t="n"/>
      <c r="BO146" s="3528" t="inlineStr">
        <is>
          <t>1.4.2</t>
        </is>
      </c>
      <c r="BP146" s="2145" t="n"/>
      <c r="BQ146" s="2145" t="n"/>
      <c r="BR146" s="2147" t="n"/>
      <c r="BS146" s="2" t="n"/>
      <c r="BT146" s="2" t="n"/>
      <c r="BU146" s="2" t="n"/>
    </row>
    <row r="147">
      <c r="A147" s="3526" t="inlineStr">
        <is>
          <t>БПК-7</t>
        </is>
      </c>
      <c r="B147" s="2665" t="n"/>
      <c r="C147" s="2665" t="n"/>
      <c r="D147" s="2316" t="n"/>
      <c r="E147" s="3527" t="inlineStr">
        <is>
          <t>Выполнять графические изображения объектов химической технологии по нормативным требованиям с применением систем автоматизированного проектирования</t>
        </is>
      </c>
      <c r="F147" s="2145" t="n"/>
      <c r="G147" s="2145" t="n"/>
      <c r="H147" s="2145" t="n"/>
      <c r="I147" s="2145" t="n"/>
      <c r="J147" s="2145" t="n"/>
      <c r="K147" s="2145" t="n"/>
      <c r="L147" s="2145" t="n"/>
      <c r="M147" s="2145" t="n"/>
      <c r="N147" s="2145" t="n"/>
      <c r="O147" s="2145" t="n"/>
      <c r="P147" s="2145" t="n"/>
      <c r="Q147" s="2145" t="n"/>
      <c r="R147" s="2145" t="n"/>
      <c r="S147" s="2145" t="n"/>
      <c r="T147" s="2145" t="n"/>
      <c r="U147" s="2145" t="n"/>
      <c r="V147" s="2145" t="n"/>
      <c r="W147" s="2145" t="n"/>
      <c r="X147" s="2145" t="n"/>
      <c r="Y147" s="2145" t="n"/>
      <c r="Z147" s="2145" t="n"/>
      <c r="AA147" s="2145" t="n"/>
      <c r="AB147" s="2145" t="n"/>
      <c r="AC147" s="2145" t="n"/>
      <c r="AD147" s="2145" t="n"/>
      <c r="AE147" s="2145" t="n"/>
      <c r="AF147" s="2145" t="n"/>
      <c r="AG147" s="2145" t="n"/>
      <c r="AH147" s="2145" t="n"/>
      <c r="AI147" s="2145" t="n"/>
      <c r="AJ147" s="2145" t="n"/>
      <c r="AK147" s="2145" t="n"/>
      <c r="AL147" s="2145" t="n"/>
      <c r="AM147" s="2145" t="n"/>
      <c r="AN147" s="2145" t="n"/>
      <c r="AO147" s="2145" t="n"/>
      <c r="AP147" s="2145" t="n"/>
      <c r="AQ147" s="2145" t="n"/>
      <c r="AR147" s="2145" t="n"/>
      <c r="AS147" s="2145" t="n"/>
      <c r="AT147" s="2145" t="n"/>
      <c r="AU147" s="2145" t="n"/>
      <c r="AV147" s="2145" t="n"/>
      <c r="AW147" s="2145" t="n"/>
      <c r="AX147" s="2145" t="n"/>
      <c r="AY147" s="2145" t="n"/>
      <c r="AZ147" s="2145" t="n"/>
      <c r="BA147" s="2145" t="n"/>
      <c r="BB147" s="2145" t="n"/>
      <c r="BC147" s="2145" t="n"/>
      <c r="BD147" s="2145" t="n"/>
      <c r="BE147" s="2145" t="n"/>
      <c r="BF147" s="2145" t="n"/>
      <c r="BG147" s="2145" t="n"/>
      <c r="BH147" s="2145" t="n"/>
      <c r="BI147" s="2145" t="n"/>
      <c r="BJ147" s="2145" t="n"/>
      <c r="BK147" s="2145" t="n"/>
      <c r="BL147" s="2145" t="n"/>
      <c r="BM147" s="2145" t="n"/>
      <c r="BN147" s="2147" t="n"/>
      <c r="BO147" s="3528" t="inlineStr">
        <is>
          <t>1.5.1</t>
        </is>
      </c>
      <c r="BP147" s="2145" t="n"/>
      <c r="BQ147" s="2145" t="n"/>
      <c r="BR147" s="2147" t="n"/>
      <c r="BS147" s="2" t="n"/>
      <c r="BT147" s="2" t="n"/>
      <c r="BU147" s="2" t="n"/>
    </row>
    <row r="148">
      <c r="A148" s="3526" t="inlineStr">
        <is>
          <t>БПК-8</t>
        </is>
      </c>
      <c r="B148" s="2665" t="n"/>
      <c r="C148" s="2665" t="n"/>
      <c r="D148" s="2316" t="n"/>
      <c r="E148" s="3527" t="inlineStr">
        <is>
          <t>Применять знание общих принципов и методов химической переработки сырья в товарную продукцию для создания эффективных химико-технологических процессов</t>
        </is>
      </c>
      <c r="F148" s="2145" t="n"/>
      <c r="G148" s="2145" t="n"/>
      <c r="H148" s="2145" t="n"/>
      <c r="I148" s="2145" t="n"/>
      <c r="J148" s="2145" t="n"/>
      <c r="K148" s="2145" t="n"/>
      <c r="L148" s="2145" t="n"/>
      <c r="M148" s="2145" t="n"/>
      <c r="N148" s="2145" t="n"/>
      <c r="O148" s="2145" t="n"/>
      <c r="P148" s="2145" t="n"/>
      <c r="Q148" s="2145" t="n"/>
      <c r="R148" s="2145" t="n"/>
      <c r="S148" s="2145" t="n"/>
      <c r="T148" s="2145" t="n"/>
      <c r="U148" s="2145" t="n"/>
      <c r="V148" s="2145" t="n"/>
      <c r="W148" s="2145" t="n"/>
      <c r="X148" s="2145" t="n"/>
      <c r="Y148" s="2145" t="n"/>
      <c r="Z148" s="2145" t="n"/>
      <c r="AA148" s="2145" t="n"/>
      <c r="AB148" s="2145" t="n"/>
      <c r="AC148" s="2145" t="n"/>
      <c r="AD148" s="2145" t="n"/>
      <c r="AE148" s="2145" t="n"/>
      <c r="AF148" s="2145" t="n"/>
      <c r="AG148" s="2145" t="n"/>
      <c r="AH148" s="2145" t="n"/>
      <c r="AI148" s="2145" t="n"/>
      <c r="AJ148" s="2145" t="n"/>
      <c r="AK148" s="2145" t="n"/>
      <c r="AL148" s="2145" t="n"/>
      <c r="AM148" s="2145" t="n"/>
      <c r="AN148" s="2145" t="n"/>
      <c r="AO148" s="2145" t="n"/>
      <c r="AP148" s="2145" t="n"/>
      <c r="AQ148" s="2145" t="n"/>
      <c r="AR148" s="2145" t="n"/>
      <c r="AS148" s="2145" t="n"/>
      <c r="AT148" s="2145" t="n"/>
      <c r="AU148" s="2145" t="n"/>
      <c r="AV148" s="2145" t="n"/>
      <c r="AW148" s="2145" t="n"/>
      <c r="AX148" s="2145" t="n"/>
      <c r="AY148" s="2145" t="n"/>
      <c r="AZ148" s="2145" t="n"/>
      <c r="BA148" s="2145" t="n"/>
      <c r="BB148" s="2145" t="n"/>
      <c r="BC148" s="2145" t="n"/>
      <c r="BD148" s="2145" t="n"/>
      <c r="BE148" s="2145" t="n"/>
      <c r="BF148" s="2145" t="n"/>
      <c r="BG148" s="2145" t="n"/>
      <c r="BH148" s="2145" t="n"/>
      <c r="BI148" s="2145" t="n"/>
      <c r="BJ148" s="2145" t="n"/>
      <c r="BK148" s="2145" t="n"/>
      <c r="BL148" s="2145" t="n"/>
      <c r="BM148" s="2145" t="n"/>
      <c r="BN148" s="2147" t="n"/>
      <c r="BO148" s="3528" t="inlineStr">
        <is>
          <t>1.5.2</t>
        </is>
      </c>
      <c r="BP148" s="2145" t="n"/>
      <c r="BQ148" s="2145" t="n"/>
      <c r="BR148" s="2147" t="n"/>
      <c r="BS148" s="2" t="n"/>
      <c r="BT148" s="2" t="n"/>
      <c r="BU148" s="2" t="n"/>
    </row>
    <row r="149">
      <c r="A149" s="3526" t="inlineStr">
        <is>
          <t>БПК-9</t>
        </is>
      </c>
      <c r="B149" s="2665" t="n"/>
      <c r="C149" s="2665" t="n"/>
      <c r="D149" s="2316" t="n"/>
      <c r="E149" s="3527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49" s="2145" t="n"/>
      <c r="G149" s="2145" t="n"/>
      <c r="H149" s="2145" t="n"/>
      <c r="I149" s="2145" t="n"/>
      <c r="J149" s="2145" t="n"/>
      <c r="K149" s="2145" t="n"/>
      <c r="L149" s="2145" t="n"/>
      <c r="M149" s="2145" t="n"/>
      <c r="N149" s="2145" t="n"/>
      <c r="O149" s="2145" t="n"/>
      <c r="P149" s="2145" t="n"/>
      <c r="Q149" s="2145" t="n"/>
      <c r="R149" s="2145" t="n"/>
      <c r="S149" s="2145" t="n"/>
      <c r="T149" s="2145" t="n"/>
      <c r="U149" s="2145" t="n"/>
      <c r="V149" s="2145" t="n"/>
      <c r="W149" s="2145" t="n"/>
      <c r="X149" s="2145" t="n"/>
      <c r="Y149" s="2145" t="n"/>
      <c r="Z149" s="2145" t="n"/>
      <c r="AA149" s="2145" t="n"/>
      <c r="AB149" s="2145" t="n"/>
      <c r="AC149" s="2145" t="n"/>
      <c r="AD149" s="2145" t="n"/>
      <c r="AE149" s="2145" t="n"/>
      <c r="AF149" s="2145" t="n"/>
      <c r="AG149" s="2145" t="n"/>
      <c r="AH149" s="2145" t="n"/>
      <c r="AI149" s="2145" t="n"/>
      <c r="AJ149" s="2145" t="n"/>
      <c r="AK149" s="2145" t="n"/>
      <c r="AL149" s="2145" t="n"/>
      <c r="AM149" s="2145" t="n"/>
      <c r="AN149" s="2145" t="n"/>
      <c r="AO149" s="2145" t="n"/>
      <c r="AP149" s="2145" t="n"/>
      <c r="AQ149" s="2145" t="n"/>
      <c r="AR149" s="2145" t="n"/>
      <c r="AS149" s="2145" t="n"/>
      <c r="AT149" s="2145" t="n"/>
      <c r="AU149" s="2145" t="n"/>
      <c r="AV149" s="2145" t="n"/>
      <c r="AW149" s="2145" t="n"/>
      <c r="AX149" s="2145" t="n"/>
      <c r="AY149" s="2145" t="n"/>
      <c r="AZ149" s="2145" t="n"/>
      <c r="BA149" s="2145" t="n"/>
      <c r="BB149" s="2145" t="n"/>
      <c r="BC149" s="2145" t="n"/>
      <c r="BD149" s="2145" t="n"/>
      <c r="BE149" s="2145" t="n"/>
      <c r="BF149" s="2145" t="n"/>
      <c r="BG149" s="2145" t="n"/>
      <c r="BH149" s="2145" t="n"/>
      <c r="BI149" s="2145" t="n"/>
      <c r="BJ149" s="2145" t="n"/>
      <c r="BK149" s="2145" t="n"/>
      <c r="BL149" s="2145" t="n"/>
      <c r="BM149" s="2145" t="n"/>
      <c r="BN149" s="2147" t="n"/>
      <c r="BO149" s="3528" t="inlineStr">
        <is>
          <t>1.6.1</t>
        </is>
      </c>
      <c r="BP149" s="2145" t="n"/>
      <c r="BQ149" s="2145" t="n"/>
      <c r="BR149" s="2147" t="n"/>
      <c r="BS149" s="2" t="n"/>
      <c r="BT149" s="2" t="n"/>
      <c r="BU149" s="2" t="n"/>
    </row>
    <row r="150">
      <c r="A150" s="3526" t="inlineStr">
        <is>
          <t>БПК-10</t>
        </is>
      </c>
      <c r="B150" s="2665" t="n"/>
      <c r="C150" s="2665" t="n"/>
      <c r="D150" s="2316" t="n"/>
      <c r="E150" s="3527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50" s="2145" t="n"/>
      <c r="G150" s="2145" t="n"/>
      <c r="H150" s="2145" t="n"/>
      <c r="I150" s="2145" t="n"/>
      <c r="J150" s="2145" t="n"/>
      <c r="K150" s="2145" t="n"/>
      <c r="L150" s="2145" t="n"/>
      <c r="M150" s="2145" t="n"/>
      <c r="N150" s="2145" t="n"/>
      <c r="O150" s="2145" t="n"/>
      <c r="P150" s="2145" t="n"/>
      <c r="Q150" s="2145" t="n"/>
      <c r="R150" s="2145" t="n"/>
      <c r="S150" s="2145" t="n"/>
      <c r="T150" s="2145" t="n"/>
      <c r="U150" s="2145" t="n"/>
      <c r="V150" s="2145" t="n"/>
      <c r="W150" s="2145" t="n"/>
      <c r="X150" s="2145" t="n"/>
      <c r="Y150" s="2145" t="n"/>
      <c r="Z150" s="2145" t="n"/>
      <c r="AA150" s="2145" t="n"/>
      <c r="AB150" s="2145" t="n"/>
      <c r="AC150" s="2145" t="n"/>
      <c r="AD150" s="2145" t="n"/>
      <c r="AE150" s="2145" t="n"/>
      <c r="AF150" s="2145" t="n"/>
      <c r="AG150" s="2145" t="n"/>
      <c r="AH150" s="2145" t="n"/>
      <c r="AI150" s="2145" t="n"/>
      <c r="AJ150" s="2145" t="n"/>
      <c r="AK150" s="2145" t="n"/>
      <c r="AL150" s="2145" t="n"/>
      <c r="AM150" s="2145" t="n"/>
      <c r="AN150" s="2145" t="n"/>
      <c r="AO150" s="2145" t="n"/>
      <c r="AP150" s="2145" t="n"/>
      <c r="AQ150" s="2145" t="n"/>
      <c r="AR150" s="2145" t="n"/>
      <c r="AS150" s="2145" t="n"/>
      <c r="AT150" s="2145" t="n"/>
      <c r="AU150" s="2145" t="n"/>
      <c r="AV150" s="2145" t="n"/>
      <c r="AW150" s="2145" t="n"/>
      <c r="AX150" s="2145" t="n"/>
      <c r="AY150" s="2145" t="n"/>
      <c r="AZ150" s="2145" t="n"/>
      <c r="BA150" s="2145" t="n"/>
      <c r="BB150" s="2145" t="n"/>
      <c r="BC150" s="2145" t="n"/>
      <c r="BD150" s="2145" t="n"/>
      <c r="BE150" s="2145" t="n"/>
      <c r="BF150" s="2145" t="n"/>
      <c r="BG150" s="2145" t="n"/>
      <c r="BH150" s="2145" t="n"/>
      <c r="BI150" s="2145" t="n"/>
      <c r="BJ150" s="2145" t="n"/>
      <c r="BK150" s="2145" t="n"/>
      <c r="BL150" s="2145" t="n"/>
      <c r="BM150" s="2145" t="n"/>
      <c r="BN150" s="2147" t="n"/>
      <c r="BO150" s="3528" t="inlineStr">
        <is>
          <t>1.6.2</t>
        </is>
      </c>
      <c r="BP150" s="2145" t="n"/>
      <c r="BQ150" s="2145" t="n"/>
      <c r="BR150" s="2147" t="n"/>
      <c r="BS150" s="2" t="n"/>
      <c r="BT150" s="2" t="n"/>
      <c r="BU150" s="2" t="n"/>
    </row>
    <row r="151">
      <c r="A151" s="3526" t="inlineStr">
        <is>
          <t>БПК-11</t>
        </is>
      </c>
      <c r="B151" s="2665" t="n"/>
      <c r="C151" s="2665" t="n"/>
      <c r="D151" s="2316" t="n"/>
      <c r="E151" s="3527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51" s="2145" t="n"/>
      <c r="G151" s="2145" t="n"/>
      <c r="H151" s="2145" t="n"/>
      <c r="I151" s="2145" t="n"/>
      <c r="J151" s="2145" t="n"/>
      <c r="K151" s="2145" t="n"/>
      <c r="L151" s="2145" t="n"/>
      <c r="M151" s="2145" t="n"/>
      <c r="N151" s="2145" t="n"/>
      <c r="O151" s="2145" t="n"/>
      <c r="P151" s="2145" t="n"/>
      <c r="Q151" s="2145" t="n"/>
      <c r="R151" s="2145" t="n"/>
      <c r="S151" s="2145" t="n"/>
      <c r="T151" s="2145" t="n"/>
      <c r="U151" s="2145" t="n"/>
      <c r="V151" s="2145" t="n"/>
      <c r="W151" s="2145" t="n"/>
      <c r="X151" s="2145" t="n"/>
      <c r="Y151" s="2145" t="n"/>
      <c r="Z151" s="2145" t="n"/>
      <c r="AA151" s="2145" t="n"/>
      <c r="AB151" s="2145" t="n"/>
      <c r="AC151" s="2145" t="n"/>
      <c r="AD151" s="2145" t="n"/>
      <c r="AE151" s="2145" t="n"/>
      <c r="AF151" s="2145" t="n"/>
      <c r="AG151" s="2145" t="n"/>
      <c r="AH151" s="2145" t="n"/>
      <c r="AI151" s="2145" t="n"/>
      <c r="AJ151" s="2145" t="n"/>
      <c r="AK151" s="2145" t="n"/>
      <c r="AL151" s="2145" t="n"/>
      <c r="AM151" s="2145" t="n"/>
      <c r="AN151" s="2145" t="n"/>
      <c r="AO151" s="2145" t="n"/>
      <c r="AP151" s="2145" t="n"/>
      <c r="AQ151" s="2145" t="n"/>
      <c r="AR151" s="2145" t="n"/>
      <c r="AS151" s="2145" t="n"/>
      <c r="AT151" s="2145" t="n"/>
      <c r="AU151" s="2145" t="n"/>
      <c r="AV151" s="2145" t="n"/>
      <c r="AW151" s="2145" t="n"/>
      <c r="AX151" s="2145" t="n"/>
      <c r="AY151" s="2145" t="n"/>
      <c r="AZ151" s="2145" t="n"/>
      <c r="BA151" s="2145" t="n"/>
      <c r="BB151" s="2145" t="n"/>
      <c r="BC151" s="2145" t="n"/>
      <c r="BD151" s="2145" t="n"/>
      <c r="BE151" s="2145" t="n"/>
      <c r="BF151" s="2145" t="n"/>
      <c r="BG151" s="2145" t="n"/>
      <c r="BH151" s="2145" t="n"/>
      <c r="BI151" s="2145" t="n"/>
      <c r="BJ151" s="2145" t="n"/>
      <c r="BK151" s="2145" t="n"/>
      <c r="BL151" s="2145" t="n"/>
      <c r="BM151" s="2145" t="n"/>
      <c r="BN151" s="2147" t="n"/>
      <c r="BO151" s="3528" t="inlineStr">
        <is>
          <t>1.6.3</t>
        </is>
      </c>
      <c r="BP151" s="2145" t="n"/>
      <c r="BQ151" s="2145" t="n"/>
      <c r="BR151" s="2147" t="n"/>
      <c r="BS151" s="2" t="n"/>
      <c r="BT151" s="2" t="n"/>
      <c r="BU151" s="2" t="n"/>
    </row>
    <row r="152">
      <c r="A152" s="3526" t="inlineStr">
        <is>
          <t>СК-1</t>
        </is>
      </c>
      <c r="B152" s="2665" t="n"/>
      <c r="C152" s="2665" t="n"/>
      <c r="D152" s="2316" t="n"/>
      <c r="E152" s="3527" t="inlineStr">
        <is>
          <t>Выбирать оптимальные методы и пути синтеза органических веществ</t>
        </is>
      </c>
      <c r="F152" s="2145" t="n"/>
      <c r="G152" s="2145" t="n"/>
      <c r="H152" s="2145" t="n"/>
      <c r="I152" s="2145" t="n"/>
      <c r="J152" s="2145" t="n"/>
      <c r="K152" s="2145" t="n"/>
      <c r="L152" s="2145" t="n"/>
      <c r="M152" s="2145" t="n"/>
      <c r="N152" s="2145" t="n"/>
      <c r="O152" s="2145" t="n"/>
      <c r="P152" s="2145" t="n"/>
      <c r="Q152" s="2145" t="n"/>
      <c r="R152" s="2145" t="n"/>
      <c r="S152" s="2145" t="n"/>
      <c r="T152" s="2145" t="n"/>
      <c r="U152" s="2145" t="n"/>
      <c r="V152" s="2145" t="n"/>
      <c r="W152" s="2145" t="n"/>
      <c r="X152" s="2145" t="n"/>
      <c r="Y152" s="2145" t="n"/>
      <c r="Z152" s="2145" t="n"/>
      <c r="AA152" s="2145" t="n"/>
      <c r="AB152" s="2145" t="n"/>
      <c r="AC152" s="2145" t="n"/>
      <c r="AD152" s="2145" t="n"/>
      <c r="AE152" s="2145" t="n"/>
      <c r="AF152" s="2145" t="n"/>
      <c r="AG152" s="2145" t="n"/>
      <c r="AH152" s="2145" t="n"/>
      <c r="AI152" s="2145" t="n"/>
      <c r="AJ152" s="2145" t="n"/>
      <c r="AK152" s="2145" t="n"/>
      <c r="AL152" s="2145" t="n"/>
      <c r="AM152" s="2145" t="n"/>
      <c r="AN152" s="2145" t="n"/>
      <c r="AO152" s="2145" t="n"/>
      <c r="AP152" s="2145" t="n"/>
      <c r="AQ152" s="2145" t="n"/>
      <c r="AR152" s="2145" t="n"/>
      <c r="AS152" s="2145" t="n"/>
      <c r="AT152" s="2145" t="n"/>
      <c r="AU152" s="2145" t="n"/>
      <c r="AV152" s="2145" t="n"/>
      <c r="AW152" s="2145" t="n"/>
      <c r="AX152" s="2145" t="n"/>
      <c r="AY152" s="2145" t="n"/>
      <c r="AZ152" s="2145" t="n"/>
      <c r="BA152" s="2145" t="n"/>
      <c r="BB152" s="2145" t="n"/>
      <c r="BC152" s="2145" t="n"/>
      <c r="BD152" s="2145" t="n"/>
      <c r="BE152" s="2145" t="n"/>
      <c r="BF152" s="2145" t="n"/>
      <c r="BG152" s="2145" t="n"/>
      <c r="BH152" s="2145" t="n"/>
      <c r="BI152" s="2145" t="n"/>
      <c r="BJ152" s="2145" t="n"/>
      <c r="BK152" s="2145" t="n"/>
      <c r="BL152" s="2145" t="n"/>
      <c r="BM152" s="2145" t="n"/>
      <c r="BN152" s="2147" t="n"/>
      <c r="BO152" s="3528" t="inlineStr">
        <is>
          <t>2.2.1</t>
        </is>
      </c>
      <c r="BP152" s="2145" t="n"/>
      <c r="BQ152" s="2145" t="n"/>
      <c r="BR152" s="2147" t="n"/>
      <c r="BS152" s="2" t="n"/>
      <c r="BT152" s="2" t="n"/>
      <c r="BU152" s="2" t="n"/>
    </row>
    <row r="153">
      <c r="A153" s="3526" t="inlineStr">
        <is>
          <t>СК-2</t>
        </is>
      </c>
      <c r="B153" s="2665" t="n"/>
      <c r="C153" s="2665" t="n"/>
      <c r="D153" s="2316" t="n"/>
      <c r="E153" s="3527" t="inlineStr">
        <is>
          <t>Выполнять качественный и количественный химический анализ веществ</t>
        </is>
      </c>
      <c r="F153" s="2145" t="n"/>
      <c r="G153" s="2145" t="n"/>
      <c r="H153" s="2145" t="n"/>
      <c r="I153" s="2145" t="n"/>
      <c r="J153" s="2145" t="n"/>
      <c r="K153" s="2145" t="n"/>
      <c r="L153" s="2145" t="n"/>
      <c r="M153" s="2145" t="n"/>
      <c r="N153" s="2145" t="n"/>
      <c r="O153" s="2145" t="n"/>
      <c r="P153" s="2145" t="n"/>
      <c r="Q153" s="2145" t="n"/>
      <c r="R153" s="2145" t="n"/>
      <c r="S153" s="2145" t="n"/>
      <c r="T153" s="2145" t="n"/>
      <c r="U153" s="2145" t="n"/>
      <c r="V153" s="2145" t="n"/>
      <c r="W153" s="2145" t="n"/>
      <c r="X153" s="2145" t="n"/>
      <c r="Y153" s="2145" t="n"/>
      <c r="Z153" s="2145" t="n"/>
      <c r="AA153" s="2145" t="n"/>
      <c r="AB153" s="2145" t="n"/>
      <c r="AC153" s="2145" t="n"/>
      <c r="AD153" s="2145" t="n"/>
      <c r="AE153" s="2145" t="n"/>
      <c r="AF153" s="2145" t="n"/>
      <c r="AG153" s="2145" t="n"/>
      <c r="AH153" s="2145" t="n"/>
      <c r="AI153" s="2145" t="n"/>
      <c r="AJ153" s="2145" t="n"/>
      <c r="AK153" s="2145" t="n"/>
      <c r="AL153" s="2145" t="n"/>
      <c r="AM153" s="2145" t="n"/>
      <c r="AN153" s="2145" t="n"/>
      <c r="AO153" s="2145" t="n"/>
      <c r="AP153" s="2145" t="n"/>
      <c r="AQ153" s="2145" t="n"/>
      <c r="AR153" s="2145" t="n"/>
      <c r="AS153" s="2145" t="n"/>
      <c r="AT153" s="2145" t="n"/>
      <c r="AU153" s="2145" t="n"/>
      <c r="AV153" s="2145" t="n"/>
      <c r="AW153" s="2145" t="n"/>
      <c r="AX153" s="2145" t="n"/>
      <c r="AY153" s="2145" t="n"/>
      <c r="AZ153" s="2145" t="n"/>
      <c r="BA153" s="2145" t="n"/>
      <c r="BB153" s="2145" t="n"/>
      <c r="BC153" s="2145" t="n"/>
      <c r="BD153" s="2145" t="n"/>
      <c r="BE153" s="2145" t="n"/>
      <c r="BF153" s="2145" t="n"/>
      <c r="BG153" s="2145" t="n"/>
      <c r="BH153" s="2145" t="n"/>
      <c r="BI153" s="2145" t="n"/>
      <c r="BJ153" s="2145" t="n"/>
      <c r="BK153" s="2145" t="n"/>
      <c r="BL153" s="2145" t="n"/>
      <c r="BM153" s="2145" t="n"/>
      <c r="BN153" s="2147" t="n"/>
      <c r="BO153" s="3528" t="inlineStr">
        <is>
          <t>2.2.2</t>
        </is>
      </c>
      <c r="BP153" s="2145" t="n"/>
      <c r="BQ153" s="2145" t="n"/>
      <c r="BR153" s="2147" t="n"/>
      <c r="BS153" s="2" t="n"/>
      <c r="BT153" s="2" t="n"/>
      <c r="BU153" s="2" t="n"/>
    </row>
    <row r="154">
      <c r="A154" s="3526" t="inlineStr">
        <is>
          <t>СК-3</t>
        </is>
      </c>
      <c r="B154" s="2665" t="n"/>
      <c r="C154" s="2665" t="n"/>
      <c r="D154" s="2316" t="n"/>
      <c r="E154" s="3527" t="inlineStr">
        <is>
          <t>Использовать закономерности химической термодинамики и кинетики для описания и анализа физико-химических процессов в объеме и на поверхности раздела фаз</t>
        </is>
      </c>
      <c r="F154" s="2145" t="n"/>
      <c r="G154" s="2145" t="n"/>
      <c r="H154" s="2145" t="n"/>
      <c r="I154" s="2145" t="n"/>
      <c r="J154" s="2145" t="n"/>
      <c r="K154" s="2145" t="n"/>
      <c r="L154" s="2145" t="n"/>
      <c r="M154" s="2145" t="n"/>
      <c r="N154" s="2145" t="n"/>
      <c r="O154" s="2145" t="n"/>
      <c r="P154" s="2145" t="n"/>
      <c r="Q154" s="2145" t="n"/>
      <c r="R154" s="2145" t="n"/>
      <c r="S154" s="2145" t="n"/>
      <c r="T154" s="2145" t="n"/>
      <c r="U154" s="2145" t="n"/>
      <c r="V154" s="2145" t="n"/>
      <c r="W154" s="2145" t="n"/>
      <c r="X154" s="2145" t="n"/>
      <c r="Y154" s="2145" t="n"/>
      <c r="Z154" s="2145" t="n"/>
      <c r="AA154" s="2145" t="n"/>
      <c r="AB154" s="2145" t="n"/>
      <c r="AC154" s="2145" t="n"/>
      <c r="AD154" s="2145" t="n"/>
      <c r="AE154" s="2145" t="n"/>
      <c r="AF154" s="2145" t="n"/>
      <c r="AG154" s="2145" t="n"/>
      <c r="AH154" s="2145" t="n"/>
      <c r="AI154" s="2145" t="n"/>
      <c r="AJ154" s="2145" t="n"/>
      <c r="AK154" s="2145" t="n"/>
      <c r="AL154" s="2145" t="n"/>
      <c r="AM154" s="2145" t="n"/>
      <c r="AN154" s="2145" t="n"/>
      <c r="AO154" s="2145" t="n"/>
      <c r="AP154" s="2145" t="n"/>
      <c r="AQ154" s="2145" t="n"/>
      <c r="AR154" s="2145" t="n"/>
      <c r="AS154" s="2145" t="n"/>
      <c r="AT154" s="2145" t="n"/>
      <c r="AU154" s="2145" t="n"/>
      <c r="AV154" s="2145" t="n"/>
      <c r="AW154" s="2145" t="n"/>
      <c r="AX154" s="2145" t="n"/>
      <c r="AY154" s="2145" t="n"/>
      <c r="AZ154" s="2145" t="n"/>
      <c r="BA154" s="2145" t="n"/>
      <c r="BB154" s="2145" t="n"/>
      <c r="BC154" s="2145" t="n"/>
      <c r="BD154" s="2145" t="n"/>
      <c r="BE154" s="2145" t="n"/>
      <c r="BF154" s="2145" t="n"/>
      <c r="BG154" s="2145" t="n"/>
      <c r="BH154" s="2145" t="n"/>
      <c r="BI154" s="2145" t="n"/>
      <c r="BJ154" s="2145" t="n"/>
      <c r="BK154" s="2145" t="n"/>
      <c r="BL154" s="2145" t="n"/>
      <c r="BM154" s="2145" t="n"/>
      <c r="BN154" s="2147" t="n"/>
      <c r="BO154" s="3528" t="inlineStr">
        <is>
          <t>2.2.3</t>
        </is>
      </c>
      <c r="BP154" s="2145" t="n"/>
      <c r="BQ154" s="2145" t="n"/>
      <c r="BR154" s="2147" t="n"/>
      <c r="BS154" s="2" t="n"/>
      <c r="BT154" s="2" t="n"/>
      <c r="BU154" s="2" t="n"/>
    </row>
    <row r="155">
      <c r="A155" s="3526" t="inlineStr">
        <is>
          <t>СК-4</t>
        </is>
      </c>
      <c r="B155" s="2665" t="n"/>
      <c r="C155" s="2665" t="n"/>
      <c r="D155" s="2316" t="n"/>
      <c r="E155" s="3527" t="inlineStr">
        <is>
          <t>Идентифицировать вещества и определять их количество с использованием инструментальных методов анализа</t>
        </is>
      </c>
      <c r="F155" s="2145" t="n"/>
      <c r="G155" s="2145" t="n"/>
      <c r="H155" s="2145" t="n"/>
      <c r="I155" s="2145" t="n"/>
      <c r="J155" s="2145" t="n"/>
      <c r="K155" s="2145" t="n"/>
      <c r="L155" s="2145" t="n"/>
      <c r="M155" s="2145" t="n"/>
      <c r="N155" s="2145" t="n"/>
      <c r="O155" s="2145" t="n"/>
      <c r="P155" s="2145" t="n"/>
      <c r="Q155" s="2145" t="n"/>
      <c r="R155" s="2145" t="n"/>
      <c r="S155" s="2145" t="n"/>
      <c r="T155" s="2145" t="n"/>
      <c r="U155" s="2145" t="n"/>
      <c r="V155" s="2145" t="n"/>
      <c r="W155" s="2145" t="n"/>
      <c r="X155" s="2145" t="n"/>
      <c r="Y155" s="2145" t="n"/>
      <c r="Z155" s="2145" t="n"/>
      <c r="AA155" s="2145" t="n"/>
      <c r="AB155" s="2145" t="n"/>
      <c r="AC155" s="2145" t="n"/>
      <c r="AD155" s="2145" t="n"/>
      <c r="AE155" s="2145" t="n"/>
      <c r="AF155" s="2145" t="n"/>
      <c r="AG155" s="2145" t="n"/>
      <c r="AH155" s="2145" t="n"/>
      <c r="AI155" s="2145" t="n"/>
      <c r="AJ155" s="2145" t="n"/>
      <c r="AK155" s="2145" t="n"/>
      <c r="AL155" s="2145" t="n"/>
      <c r="AM155" s="2145" t="n"/>
      <c r="AN155" s="2145" t="n"/>
      <c r="AO155" s="2145" t="n"/>
      <c r="AP155" s="2145" t="n"/>
      <c r="AQ155" s="2145" t="n"/>
      <c r="AR155" s="2145" t="n"/>
      <c r="AS155" s="2145" t="n"/>
      <c r="AT155" s="2145" t="n"/>
      <c r="AU155" s="2145" t="n"/>
      <c r="AV155" s="2145" t="n"/>
      <c r="AW155" s="2145" t="n"/>
      <c r="AX155" s="2145" t="n"/>
      <c r="AY155" s="2145" t="n"/>
      <c r="AZ155" s="2145" t="n"/>
      <c r="BA155" s="2145" t="n"/>
      <c r="BB155" s="2145" t="n"/>
      <c r="BC155" s="2145" t="n"/>
      <c r="BD155" s="2145" t="n"/>
      <c r="BE155" s="2145" t="n"/>
      <c r="BF155" s="2145" t="n"/>
      <c r="BG155" s="2145" t="n"/>
      <c r="BH155" s="2145" t="n"/>
      <c r="BI155" s="2145" t="n"/>
      <c r="BJ155" s="2145" t="n"/>
      <c r="BK155" s="2145" t="n"/>
      <c r="BL155" s="2145" t="n"/>
      <c r="BM155" s="2145" t="n"/>
      <c r="BN155" s="2147" t="n"/>
      <c r="BO155" s="3528" t="inlineStr">
        <is>
          <t>2.2.4</t>
        </is>
      </c>
      <c r="BP155" s="2145" t="n"/>
      <c r="BQ155" s="2145" t="n"/>
      <c r="BR155" s="2147" t="n"/>
      <c r="BS155" s="2" t="n"/>
      <c r="BT155" s="2" t="n"/>
      <c r="BU155" s="2" t="n"/>
    </row>
    <row r="156">
      <c r="A156" s="3526" t="inlineStr">
        <is>
          <t>СК-5</t>
        </is>
      </c>
      <c r="B156" s="2665" t="n"/>
      <c r="C156" s="2665" t="n"/>
      <c r="D156" s="2316" t="n"/>
      <c r="E156" s="3527" t="inlineStr">
        <is>
          <t>Использовать знание химического состава ископаемого углеродсодержащего сырья для выбора методов и путей его превращения в исходные вещества для промышленного органического синтеза</t>
        </is>
      </c>
      <c r="F156" s="2145" t="n"/>
      <c r="G156" s="2145" t="n"/>
      <c r="H156" s="2145" t="n"/>
      <c r="I156" s="2145" t="n"/>
      <c r="J156" s="2145" t="n"/>
      <c r="K156" s="2145" t="n"/>
      <c r="L156" s="2145" t="n"/>
      <c r="M156" s="2145" t="n"/>
      <c r="N156" s="2145" t="n"/>
      <c r="O156" s="2145" t="n"/>
      <c r="P156" s="2145" t="n"/>
      <c r="Q156" s="2145" t="n"/>
      <c r="R156" s="2145" t="n"/>
      <c r="S156" s="2145" t="n"/>
      <c r="T156" s="2145" t="n"/>
      <c r="U156" s="2145" t="n"/>
      <c r="V156" s="2145" t="n"/>
      <c r="W156" s="2145" t="n"/>
      <c r="X156" s="2145" t="n"/>
      <c r="Y156" s="2145" t="n"/>
      <c r="Z156" s="2145" t="n"/>
      <c r="AA156" s="2145" t="n"/>
      <c r="AB156" s="2145" t="n"/>
      <c r="AC156" s="2145" t="n"/>
      <c r="AD156" s="2145" t="n"/>
      <c r="AE156" s="2145" t="n"/>
      <c r="AF156" s="2145" t="n"/>
      <c r="AG156" s="2145" t="n"/>
      <c r="AH156" s="2145" t="n"/>
      <c r="AI156" s="2145" t="n"/>
      <c r="AJ156" s="2145" t="n"/>
      <c r="AK156" s="2145" t="n"/>
      <c r="AL156" s="2145" t="n"/>
      <c r="AM156" s="2145" t="n"/>
      <c r="AN156" s="2145" t="n"/>
      <c r="AO156" s="2145" t="n"/>
      <c r="AP156" s="2145" t="n"/>
      <c r="AQ156" s="2145" t="n"/>
      <c r="AR156" s="2145" t="n"/>
      <c r="AS156" s="2145" t="n"/>
      <c r="AT156" s="2145" t="n"/>
      <c r="AU156" s="2145" t="n"/>
      <c r="AV156" s="2145" t="n"/>
      <c r="AW156" s="2145" t="n"/>
      <c r="AX156" s="2145" t="n"/>
      <c r="AY156" s="2145" t="n"/>
      <c r="AZ156" s="2145" t="n"/>
      <c r="BA156" s="2145" t="n"/>
      <c r="BB156" s="2145" t="n"/>
      <c r="BC156" s="2145" t="n"/>
      <c r="BD156" s="2145" t="n"/>
      <c r="BE156" s="2145" t="n"/>
      <c r="BF156" s="2145" t="n"/>
      <c r="BG156" s="2145" t="n"/>
      <c r="BH156" s="2145" t="n"/>
      <c r="BI156" s="2145" t="n"/>
      <c r="BJ156" s="2145" t="n"/>
      <c r="BK156" s="2145" t="n"/>
      <c r="BL156" s="2145" t="n"/>
      <c r="BM156" s="2145" t="n"/>
      <c r="BN156" s="2147" t="n"/>
      <c r="BO156" s="3528" t="inlineStr">
        <is>
          <t>2.3.1</t>
        </is>
      </c>
      <c r="BP156" s="2145" t="n"/>
      <c r="BQ156" s="2145" t="n"/>
      <c r="BR156" s="2147" t="n"/>
      <c r="BS156" s="2" t="n"/>
      <c r="BT156" s="2" t="n"/>
      <c r="BU156" s="2" t="n"/>
    </row>
    <row r="157">
      <c r="A157" s="3526" t="inlineStr">
        <is>
          <t>СК-6</t>
        </is>
      </c>
      <c r="B157" s="2665" t="n"/>
      <c r="C157" s="2665" t="n"/>
      <c r="D157" s="2316" t="n"/>
      <c r="E157" s="3527" t="inlineStr">
        <is>
          <t>Анализировать химические и физико-химические закономерности технологических процессов нефтегазопереработки и промышленного органического синтеза</t>
        </is>
      </c>
      <c r="F157" s="2145" t="n"/>
      <c r="G157" s="2145" t="n"/>
      <c r="H157" s="2145" t="n"/>
      <c r="I157" s="2145" t="n"/>
      <c r="J157" s="2145" t="n"/>
      <c r="K157" s="2145" t="n"/>
      <c r="L157" s="2145" t="n"/>
      <c r="M157" s="2145" t="n"/>
      <c r="N157" s="2145" t="n"/>
      <c r="O157" s="2145" t="n"/>
      <c r="P157" s="2145" t="n"/>
      <c r="Q157" s="2145" t="n"/>
      <c r="R157" s="2145" t="n"/>
      <c r="S157" s="2145" t="n"/>
      <c r="T157" s="2145" t="n"/>
      <c r="U157" s="2145" t="n"/>
      <c r="V157" s="2145" t="n"/>
      <c r="W157" s="2145" t="n"/>
      <c r="X157" s="2145" t="n"/>
      <c r="Y157" s="2145" t="n"/>
      <c r="Z157" s="2145" t="n"/>
      <c r="AA157" s="2145" t="n"/>
      <c r="AB157" s="2145" t="n"/>
      <c r="AC157" s="2145" t="n"/>
      <c r="AD157" s="2145" t="n"/>
      <c r="AE157" s="2145" t="n"/>
      <c r="AF157" s="2145" t="n"/>
      <c r="AG157" s="2145" t="n"/>
      <c r="AH157" s="2145" t="n"/>
      <c r="AI157" s="2145" t="n"/>
      <c r="AJ157" s="2145" t="n"/>
      <c r="AK157" s="2145" t="n"/>
      <c r="AL157" s="2145" t="n"/>
      <c r="AM157" s="2145" t="n"/>
      <c r="AN157" s="2145" t="n"/>
      <c r="AO157" s="2145" t="n"/>
      <c r="AP157" s="2145" t="n"/>
      <c r="AQ157" s="2145" t="n"/>
      <c r="AR157" s="2145" t="n"/>
      <c r="AS157" s="2145" t="n"/>
      <c r="AT157" s="2145" t="n"/>
      <c r="AU157" s="2145" t="n"/>
      <c r="AV157" s="2145" t="n"/>
      <c r="AW157" s="2145" t="n"/>
      <c r="AX157" s="2145" t="n"/>
      <c r="AY157" s="2145" t="n"/>
      <c r="AZ157" s="2145" t="n"/>
      <c r="BA157" s="2145" t="n"/>
      <c r="BB157" s="2145" t="n"/>
      <c r="BC157" s="2145" t="n"/>
      <c r="BD157" s="2145" t="n"/>
      <c r="BE157" s="2145" t="n"/>
      <c r="BF157" s="2145" t="n"/>
      <c r="BG157" s="2145" t="n"/>
      <c r="BH157" s="2145" t="n"/>
      <c r="BI157" s="2145" t="n"/>
      <c r="BJ157" s="2145" t="n"/>
      <c r="BK157" s="2145" t="n"/>
      <c r="BL157" s="2145" t="n"/>
      <c r="BM157" s="2145" t="n"/>
      <c r="BN157" s="2147" t="n"/>
      <c r="BO157" s="3528" t="inlineStr">
        <is>
          <t>2.3.2</t>
        </is>
      </c>
      <c r="BP157" s="2145" t="n"/>
      <c r="BQ157" s="2145" t="n"/>
      <c r="BR157" s="2147" t="n"/>
      <c r="BS157" s="2" t="n"/>
      <c r="BT157" s="2" t="n"/>
      <c r="BU157" s="2" t="n"/>
    </row>
    <row r="158">
      <c r="A158" s="3526" t="inlineStr">
        <is>
          <t>СК-7</t>
        </is>
      </c>
      <c r="B158" s="2665" t="n"/>
      <c r="C158" s="2665" t="n"/>
      <c r="D158" s="2316" t="n"/>
      <c r="E158" s="3527" t="inlineStr">
        <is>
          <t>Прогнозировать физико-химические свойства полимеров на основе знания их химической структуры</t>
        </is>
      </c>
      <c r="F158" s="2145" t="n"/>
      <c r="G158" s="2145" t="n"/>
      <c r="H158" s="2145" t="n"/>
      <c r="I158" s="2145" t="n"/>
      <c r="J158" s="2145" t="n"/>
      <c r="K158" s="2145" t="n"/>
      <c r="L158" s="2145" t="n"/>
      <c r="M158" s="2145" t="n"/>
      <c r="N158" s="2145" t="n"/>
      <c r="O158" s="2145" t="n"/>
      <c r="P158" s="2145" t="n"/>
      <c r="Q158" s="2145" t="n"/>
      <c r="R158" s="2145" t="n"/>
      <c r="S158" s="2145" t="n"/>
      <c r="T158" s="2145" t="n"/>
      <c r="U158" s="2145" t="n"/>
      <c r="V158" s="2145" t="n"/>
      <c r="W158" s="2145" t="n"/>
      <c r="X158" s="2145" t="n"/>
      <c r="Y158" s="2145" t="n"/>
      <c r="Z158" s="2145" t="n"/>
      <c r="AA158" s="2145" t="n"/>
      <c r="AB158" s="2145" t="n"/>
      <c r="AC158" s="2145" t="n"/>
      <c r="AD158" s="2145" t="n"/>
      <c r="AE158" s="2145" t="n"/>
      <c r="AF158" s="2145" t="n"/>
      <c r="AG158" s="2145" t="n"/>
      <c r="AH158" s="2145" t="n"/>
      <c r="AI158" s="2145" t="n"/>
      <c r="AJ158" s="2145" t="n"/>
      <c r="AK158" s="2145" t="n"/>
      <c r="AL158" s="2145" t="n"/>
      <c r="AM158" s="2145" t="n"/>
      <c r="AN158" s="2145" t="n"/>
      <c r="AO158" s="2145" t="n"/>
      <c r="AP158" s="2145" t="n"/>
      <c r="AQ158" s="2145" t="n"/>
      <c r="AR158" s="2145" t="n"/>
      <c r="AS158" s="2145" t="n"/>
      <c r="AT158" s="2145" t="n"/>
      <c r="AU158" s="2145" t="n"/>
      <c r="AV158" s="2145" t="n"/>
      <c r="AW158" s="2145" t="n"/>
      <c r="AX158" s="2145" t="n"/>
      <c r="AY158" s="2145" t="n"/>
      <c r="AZ158" s="2145" t="n"/>
      <c r="BA158" s="2145" t="n"/>
      <c r="BB158" s="2145" t="n"/>
      <c r="BC158" s="2145" t="n"/>
      <c r="BD158" s="2145" t="n"/>
      <c r="BE158" s="2145" t="n"/>
      <c r="BF158" s="2145" t="n"/>
      <c r="BG158" s="2145" t="n"/>
      <c r="BH158" s="2145" t="n"/>
      <c r="BI158" s="2145" t="n"/>
      <c r="BJ158" s="2145" t="n"/>
      <c r="BK158" s="2145" t="n"/>
      <c r="BL158" s="2145" t="n"/>
      <c r="BM158" s="2145" t="n"/>
      <c r="BN158" s="2147" t="n"/>
      <c r="BO158" s="3528" t="inlineStr">
        <is>
          <t>2.3.3</t>
        </is>
      </c>
      <c r="BP158" s="2145" t="n"/>
      <c r="BQ158" s="2145" t="n"/>
      <c r="BR158" s="2147" t="n"/>
      <c r="BS158" s="2" t="n"/>
      <c r="BT158" s="2" t="n"/>
      <c r="BU158" s="2" t="n"/>
    </row>
    <row r="159">
      <c r="A159" s="3526" t="inlineStr">
        <is>
          <t>СК-8</t>
        </is>
      </c>
      <c r="B159" s="2665" t="n"/>
      <c r="C159" s="2665" t="n"/>
      <c r="D159" s="2316" t="n"/>
      <c r="E159" s="3527" t="inlineStr">
        <is>
          <t>Обеспечивать оптимальные эксплуатационными свойствами горюче-смазочных материалов за счет регулирования их химического состава</t>
        </is>
      </c>
      <c r="F159" s="2145" t="n"/>
      <c r="G159" s="2145" t="n"/>
      <c r="H159" s="2145" t="n"/>
      <c r="I159" s="2145" t="n"/>
      <c r="J159" s="2145" t="n"/>
      <c r="K159" s="2145" t="n"/>
      <c r="L159" s="2145" t="n"/>
      <c r="M159" s="2145" t="n"/>
      <c r="N159" s="2145" t="n"/>
      <c r="O159" s="2145" t="n"/>
      <c r="P159" s="2145" t="n"/>
      <c r="Q159" s="2145" t="n"/>
      <c r="R159" s="2145" t="n"/>
      <c r="S159" s="2145" t="n"/>
      <c r="T159" s="2145" t="n"/>
      <c r="U159" s="2145" t="n"/>
      <c r="V159" s="2145" t="n"/>
      <c r="W159" s="2145" t="n"/>
      <c r="X159" s="2145" t="n"/>
      <c r="Y159" s="2145" t="n"/>
      <c r="Z159" s="2145" t="n"/>
      <c r="AA159" s="2145" t="n"/>
      <c r="AB159" s="2145" t="n"/>
      <c r="AC159" s="2145" t="n"/>
      <c r="AD159" s="2145" t="n"/>
      <c r="AE159" s="2145" t="n"/>
      <c r="AF159" s="2145" t="n"/>
      <c r="AG159" s="2145" t="n"/>
      <c r="AH159" s="2145" t="n"/>
      <c r="AI159" s="2145" t="n"/>
      <c r="AJ159" s="2145" t="n"/>
      <c r="AK159" s="2145" t="n"/>
      <c r="AL159" s="2145" t="n"/>
      <c r="AM159" s="2145" t="n"/>
      <c r="AN159" s="2145" t="n"/>
      <c r="AO159" s="2145" t="n"/>
      <c r="AP159" s="2145" t="n"/>
      <c r="AQ159" s="2145" t="n"/>
      <c r="AR159" s="2145" t="n"/>
      <c r="AS159" s="2145" t="n"/>
      <c r="AT159" s="2145" t="n"/>
      <c r="AU159" s="2145" t="n"/>
      <c r="AV159" s="2145" t="n"/>
      <c r="AW159" s="2145" t="n"/>
      <c r="AX159" s="2145" t="n"/>
      <c r="AY159" s="2145" t="n"/>
      <c r="AZ159" s="2145" t="n"/>
      <c r="BA159" s="2145" t="n"/>
      <c r="BB159" s="2145" t="n"/>
      <c r="BC159" s="2145" t="n"/>
      <c r="BD159" s="2145" t="n"/>
      <c r="BE159" s="2145" t="n"/>
      <c r="BF159" s="2145" t="n"/>
      <c r="BG159" s="2145" t="n"/>
      <c r="BH159" s="2145" t="n"/>
      <c r="BI159" s="2145" t="n"/>
      <c r="BJ159" s="2145" t="n"/>
      <c r="BK159" s="2145" t="n"/>
      <c r="BL159" s="2145" t="n"/>
      <c r="BM159" s="2145" t="n"/>
      <c r="BN159" s="2147" t="n"/>
      <c r="BO159" s="3528" t="inlineStr">
        <is>
          <t>2.3.4</t>
        </is>
      </c>
      <c r="BP159" s="2145" t="n"/>
      <c r="BQ159" s="2145" t="n"/>
      <c r="BR159" s="2147" t="n"/>
      <c r="BS159" s="2" t="n"/>
      <c r="BT159" s="2" t="n"/>
      <c r="BU159" s="2" t="n"/>
    </row>
    <row r="160">
      <c r="A160" s="3526" t="inlineStr">
        <is>
          <t>СК-9</t>
        </is>
      </c>
      <c r="B160" s="2665" t="n"/>
      <c r="C160" s="2665" t="n"/>
      <c r="D160" s="2316" t="n"/>
      <c r="E160" s="3527" t="inlineStr">
        <is>
          <t>Разрабатывать технологические процессы переработки нефти и газа</t>
        </is>
      </c>
      <c r="F160" s="2145" t="n"/>
      <c r="G160" s="2145" t="n"/>
      <c r="H160" s="2145" t="n"/>
      <c r="I160" s="2145" t="n"/>
      <c r="J160" s="2145" t="n"/>
      <c r="K160" s="2145" t="n"/>
      <c r="L160" s="2145" t="n"/>
      <c r="M160" s="2145" t="n"/>
      <c r="N160" s="2145" t="n"/>
      <c r="O160" s="2145" t="n"/>
      <c r="P160" s="2145" t="n"/>
      <c r="Q160" s="2145" t="n"/>
      <c r="R160" s="2145" t="n"/>
      <c r="S160" s="2145" t="n"/>
      <c r="T160" s="2145" t="n"/>
      <c r="U160" s="2145" t="n"/>
      <c r="V160" s="2145" t="n"/>
      <c r="W160" s="2145" t="n"/>
      <c r="X160" s="2145" t="n"/>
      <c r="Y160" s="2145" t="n"/>
      <c r="Z160" s="2145" t="n"/>
      <c r="AA160" s="2145" t="n"/>
      <c r="AB160" s="2145" t="n"/>
      <c r="AC160" s="2145" t="n"/>
      <c r="AD160" s="2145" t="n"/>
      <c r="AE160" s="2145" t="n"/>
      <c r="AF160" s="2145" t="n"/>
      <c r="AG160" s="2145" t="n"/>
      <c r="AH160" s="2145" t="n"/>
      <c r="AI160" s="2145" t="n"/>
      <c r="AJ160" s="2145" t="n"/>
      <c r="AK160" s="2145" t="n"/>
      <c r="AL160" s="2145" t="n"/>
      <c r="AM160" s="2145" t="n"/>
      <c r="AN160" s="2145" t="n"/>
      <c r="AO160" s="2145" t="n"/>
      <c r="AP160" s="2145" t="n"/>
      <c r="AQ160" s="2145" t="n"/>
      <c r="AR160" s="2145" t="n"/>
      <c r="AS160" s="2145" t="n"/>
      <c r="AT160" s="2145" t="n"/>
      <c r="AU160" s="2145" t="n"/>
      <c r="AV160" s="2145" t="n"/>
      <c r="AW160" s="2145" t="n"/>
      <c r="AX160" s="2145" t="n"/>
      <c r="AY160" s="2145" t="n"/>
      <c r="AZ160" s="2145" t="n"/>
      <c r="BA160" s="2145" t="n"/>
      <c r="BB160" s="2145" t="n"/>
      <c r="BC160" s="2145" t="n"/>
      <c r="BD160" s="2145" t="n"/>
      <c r="BE160" s="2145" t="n"/>
      <c r="BF160" s="2145" t="n"/>
      <c r="BG160" s="2145" t="n"/>
      <c r="BH160" s="2145" t="n"/>
      <c r="BI160" s="2145" t="n"/>
      <c r="BJ160" s="2145" t="n"/>
      <c r="BK160" s="2145" t="n"/>
      <c r="BL160" s="2145" t="n"/>
      <c r="BM160" s="2145" t="n"/>
      <c r="BN160" s="2147" t="n"/>
      <c r="BO160" s="3528" t="inlineStr">
        <is>
          <t>2.4.1</t>
        </is>
      </c>
      <c r="BP160" s="2145" t="n"/>
      <c r="BQ160" s="2145" t="n"/>
      <c r="BR160" s="2147" t="n"/>
      <c r="BS160" s="2" t="n"/>
      <c r="BT160" s="2" t="n"/>
      <c r="BU160" s="2" t="n"/>
    </row>
    <row r="161">
      <c r="A161" s="3526" t="inlineStr">
        <is>
          <t>СК-10</t>
        </is>
      </c>
      <c r="B161" s="2665" t="n"/>
      <c r="C161" s="2665" t="n"/>
      <c r="D161" s="2316" t="n"/>
      <c r="E161" s="3527" t="inlineStr">
        <is>
          <t>Разрабатывать технологические процессы основного органического и нефтехимического синтеза</t>
        </is>
      </c>
      <c r="F161" s="2145" t="n"/>
      <c r="G161" s="2145" t="n"/>
      <c r="H161" s="2145" t="n"/>
      <c r="I161" s="2145" t="n"/>
      <c r="J161" s="2145" t="n"/>
      <c r="K161" s="2145" t="n"/>
      <c r="L161" s="2145" t="n"/>
      <c r="M161" s="2145" t="n"/>
      <c r="N161" s="2145" t="n"/>
      <c r="O161" s="2145" t="n"/>
      <c r="P161" s="2145" t="n"/>
      <c r="Q161" s="2145" t="n"/>
      <c r="R161" s="2145" t="n"/>
      <c r="S161" s="2145" t="n"/>
      <c r="T161" s="2145" t="n"/>
      <c r="U161" s="2145" t="n"/>
      <c r="V161" s="2145" t="n"/>
      <c r="W161" s="2145" t="n"/>
      <c r="X161" s="2145" t="n"/>
      <c r="Y161" s="2145" t="n"/>
      <c r="Z161" s="2145" t="n"/>
      <c r="AA161" s="2145" t="n"/>
      <c r="AB161" s="2145" t="n"/>
      <c r="AC161" s="2145" t="n"/>
      <c r="AD161" s="2145" t="n"/>
      <c r="AE161" s="2145" t="n"/>
      <c r="AF161" s="2145" t="n"/>
      <c r="AG161" s="2145" t="n"/>
      <c r="AH161" s="2145" t="n"/>
      <c r="AI161" s="2145" t="n"/>
      <c r="AJ161" s="2145" t="n"/>
      <c r="AK161" s="2145" t="n"/>
      <c r="AL161" s="2145" t="n"/>
      <c r="AM161" s="2145" t="n"/>
      <c r="AN161" s="2145" t="n"/>
      <c r="AO161" s="2145" t="n"/>
      <c r="AP161" s="2145" t="n"/>
      <c r="AQ161" s="2145" t="n"/>
      <c r="AR161" s="2145" t="n"/>
      <c r="AS161" s="2145" t="n"/>
      <c r="AT161" s="2145" t="n"/>
      <c r="AU161" s="2145" t="n"/>
      <c r="AV161" s="2145" t="n"/>
      <c r="AW161" s="2145" t="n"/>
      <c r="AX161" s="2145" t="n"/>
      <c r="AY161" s="2145" t="n"/>
      <c r="AZ161" s="2145" t="n"/>
      <c r="BA161" s="2145" t="n"/>
      <c r="BB161" s="2145" t="n"/>
      <c r="BC161" s="2145" t="n"/>
      <c r="BD161" s="2145" t="n"/>
      <c r="BE161" s="2145" t="n"/>
      <c r="BF161" s="2145" t="n"/>
      <c r="BG161" s="2145" t="n"/>
      <c r="BH161" s="2145" t="n"/>
      <c r="BI161" s="2145" t="n"/>
      <c r="BJ161" s="2145" t="n"/>
      <c r="BK161" s="2145" t="n"/>
      <c r="BL161" s="2145" t="n"/>
      <c r="BM161" s="2145" t="n"/>
      <c r="BN161" s="2147" t="n"/>
      <c r="BO161" s="3528" t="inlineStr">
        <is>
          <t>2.4.2, 2.4.3</t>
        </is>
      </c>
      <c r="BP161" s="2145" t="n"/>
      <c r="BQ161" s="2145" t="n"/>
      <c r="BR161" s="2147" t="n"/>
      <c r="BS161" s="2" t="n"/>
      <c r="BT161" s="2" t="n"/>
      <c r="BU161" s="2" t="n"/>
    </row>
    <row r="162">
      <c r="A162" s="3526" t="inlineStr">
        <is>
          <t>СК-11</t>
        </is>
      </c>
      <c r="B162" s="2665" t="n"/>
      <c r="C162" s="2665" t="n"/>
      <c r="D162" s="2316" t="n"/>
      <c r="E162" s="3527" t="inlineStr">
        <is>
          <t>Рассчитывать типовые процессы и аппараты химических производств</t>
        </is>
      </c>
      <c r="F162" s="2145" t="n"/>
      <c r="G162" s="2145" t="n"/>
      <c r="H162" s="2145" t="n"/>
      <c r="I162" s="2145" t="n"/>
      <c r="J162" s="2145" t="n"/>
      <c r="K162" s="2145" t="n"/>
      <c r="L162" s="2145" t="n"/>
      <c r="M162" s="2145" t="n"/>
      <c r="N162" s="2145" t="n"/>
      <c r="O162" s="2145" t="n"/>
      <c r="P162" s="2145" t="n"/>
      <c r="Q162" s="2145" t="n"/>
      <c r="R162" s="2145" t="n"/>
      <c r="S162" s="2145" t="n"/>
      <c r="T162" s="2145" t="n"/>
      <c r="U162" s="2145" t="n"/>
      <c r="V162" s="2145" t="n"/>
      <c r="W162" s="2145" t="n"/>
      <c r="X162" s="2145" t="n"/>
      <c r="Y162" s="2145" t="n"/>
      <c r="Z162" s="2145" t="n"/>
      <c r="AA162" s="2145" t="n"/>
      <c r="AB162" s="2145" t="n"/>
      <c r="AC162" s="2145" t="n"/>
      <c r="AD162" s="2145" t="n"/>
      <c r="AE162" s="2145" t="n"/>
      <c r="AF162" s="2145" t="n"/>
      <c r="AG162" s="2145" t="n"/>
      <c r="AH162" s="2145" t="n"/>
      <c r="AI162" s="2145" t="n"/>
      <c r="AJ162" s="2145" t="n"/>
      <c r="AK162" s="2145" t="n"/>
      <c r="AL162" s="2145" t="n"/>
      <c r="AM162" s="2145" t="n"/>
      <c r="AN162" s="2145" t="n"/>
      <c r="AO162" s="2145" t="n"/>
      <c r="AP162" s="2145" t="n"/>
      <c r="AQ162" s="2145" t="n"/>
      <c r="AR162" s="2145" t="n"/>
      <c r="AS162" s="2145" t="n"/>
      <c r="AT162" s="2145" t="n"/>
      <c r="AU162" s="2145" t="n"/>
      <c r="AV162" s="2145" t="n"/>
      <c r="AW162" s="2145" t="n"/>
      <c r="AX162" s="2145" t="n"/>
      <c r="AY162" s="2145" t="n"/>
      <c r="AZ162" s="2145" t="n"/>
      <c r="BA162" s="2145" t="n"/>
      <c r="BB162" s="2145" t="n"/>
      <c r="BC162" s="2145" t="n"/>
      <c r="BD162" s="2145" t="n"/>
      <c r="BE162" s="2145" t="n"/>
      <c r="BF162" s="2145" t="n"/>
      <c r="BG162" s="2145" t="n"/>
      <c r="BH162" s="2145" t="n"/>
      <c r="BI162" s="2145" t="n"/>
      <c r="BJ162" s="2145" t="n"/>
      <c r="BK162" s="2145" t="n"/>
      <c r="BL162" s="2145" t="n"/>
      <c r="BM162" s="2145" t="n"/>
      <c r="BN162" s="2147" t="n"/>
      <c r="BO162" s="3528" t="inlineStr">
        <is>
          <t>2.5.1, 2.5.2</t>
        </is>
      </c>
      <c r="BP162" s="2145" t="n"/>
      <c r="BQ162" s="2145" t="n"/>
      <c r="BR162" s="2147" t="n"/>
      <c r="BS162" s="2" t="n"/>
      <c r="BT162" s="2" t="n"/>
      <c r="BU162" s="2" t="n"/>
    </row>
    <row r="163">
      <c r="A163" s="3526" t="inlineStr">
        <is>
          <t>СК-12</t>
        </is>
      </c>
      <c r="B163" s="2665" t="n"/>
      <c r="C163" s="2665" t="n"/>
      <c r="D163" s="2316" t="n"/>
      <c r="E163" s="3527" t="inlineStr">
        <is>
          <t>Выбирать эффективное теплотехническое оборудование и эксплуатировать его в оптимальных условиях</t>
        </is>
      </c>
      <c r="F163" s="2145" t="n"/>
      <c r="G163" s="2145" t="n"/>
      <c r="H163" s="2145" t="n"/>
      <c r="I163" s="2145" t="n"/>
      <c r="J163" s="2145" t="n"/>
      <c r="K163" s="2145" t="n"/>
      <c r="L163" s="2145" t="n"/>
      <c r="M163" s="2145" t="n"/>
      <c r="N163" s="2145" t="n"/>
      <c r="O163" s="2145" t="n"/>
      <c r="P163" s="2145" t="n"/>
      <c r="Q163" s="2145" t="n"/>
      <c r="R163" s="2145" t="n"/>
      <c r="S163" s="2145" t="n"/>
      <c r="T163" s="2145" t="n"/>
      <c r="U163" s="2145" t="n"/>
      <c r="V163" s="2145" t="n"/>
      <c r="W163" s="2145" t="n"/>
      <c r="X163" s="2145" t="n"/>
      <c r="Y163" s="2145" t="n"/>
      <c r="Z163" s="2145" t="n"/>
      <c r="AA163" s="2145" t="n"/>
      <c r="AB163" s="2145" t="n"/>
      <c r="AC163" s="2145" t="n"/>
      <c r="AD163" s="2145" t="n"/>
      <c r="AE163" s="2145" t="n"/>
      <c r="AF163" s="2145" t="n"/>
      <c r="AG163" s="2145" t="n"/>
      <c r="AH163" s="2145" t="n"/>
      <c r="AI163" s="2145" t="n"/>
      <c r="AJ163" s="2145" t="n"/>
      <c r="AK163" s="2145" t="n"/>
      <c r="AL163" s="2145" t="n"/>
      <c r="AM163" s="2145" t="n"/>
      <c r="AN163" s="2145" t="n"/>
      <c r="AO163" s="2145" t="n"/>
      <c r="AP163" s="2145" t="n"/>
      <c r="AQ163" s="2145" t="n"/>
      <c r="AR163" s="2145" t="n"/>
      <c r="AS163" s="2145" t="n"/>
      <c r="AT163" s="2145" t="n"/>
      <c r="AU163" s="2145" t="n"/>
      <c r="AV163" s="2145" t="n"/>
      <c r="AW163" s="2145" t="n"/>
      <c r="AX163" s="2145" t="n"/>
      <c r="AY163" s="2145" t="n"/>
      <c r="AZ163" s="2145" t="n"/>
      <c r="BA163" s="2145" t="n"/>
      <c r="BB163" s="2145" t="n"/>
      <c r="BC163" s="2145" t="n"/>
      <c r="BD163" s="2145" t="n"/>
      <c r="BE163" s="2145" t="n"/>
      <c r="BF163" s="2145" t="n"/>
      <c r="BG163" s="2145" t="n"/>
      <c r="BH163" s="2145" t="n"/>
      <c r="BI163" s="2145" t="n"/>
      <c r="BJ163" s="2145" t="n"/>
      <c r="BK163" s="2145" t="n"/>
      <c r="BL163" s="2145" t="n"/>
      <c r="BM163" s="2145" t="n"/>
      <c r="BN163" s="2147" t="n"/>
      <c r="BO163" s="3528" t="inlineStr">
        <is>
          <t>2.5.3</t>
        </is>
      </c>
      <c r="BP163" s="2145" t="n"/>
      <c r="BQ163" s="2145" t="n"/>
      <c r="BR163" s="2147" t="n"/>
      <c r="BS163" s="2" t="n"/>
      <c r="BT163" s="2" t="n"/>
      <c r="BU163" s="2" t="n"/>
    </row>
    <row r="164">
      <c r="A164" s="3526" t="inlineStr">
        <is>
          <t>СК-13</t>
        </is>
      </c>
      <c r="B164" s="2665" t="n"/>
      <c r="C164" s="2665" t="n"/>
      <c r="D164" s="2316" t="n"/>
      <c r="E164" s="3527" t="inlineStr">
        <is>
          <t>Разрабатывать математические модели химико-технологических процессов и применять их для решения задач анализа, синтеза и оптимизации химико-технологических систем</t>
        </is>
      </c>
      <c r="F164" s="2145" t="n"/>
      <c r="G164" s="2145" t="n"/>
      <c r="H164" s="2145" t="n"/>
      <c r="I164" s="2145" t="n"/>
      <c r="J164" s="2145" t="n"/>
      <c r="K164" s="2145" t="n"/>
      <c r="L164" s="2145" t="n"/>
      <c r="M164" s="2145" t="n"/>
      <c r="N164" s="2145" t="n"/>
      <c r="O164" s="2145" t="n"/>
      <c r="P164" s="2145" t="n"/>
      <c r="Q164" s="2145" t="n"/>
      <c r="R164" s="2145" t="n"/>
      <c r="S164" s="2145" t="n"/>
      <c r="T164" s="2145" t="n"/>
      <c r="U164" s="2145" t="n"/>
      <c r="V164" s="2145" t="n"/>
      <c r="W164" s="2145" t="n"/>
      <c r="X164" s="2145" t="n"/>
      <c r="Y164" s="2145" t="n"/>
      <c r="Z164" s="2145" t="n"/>
      <c r="AA164" s="2145" t="n"/>
      <c r="AB164" s="2145" t="n"/>
      <c r="AC164" s="2145" t="n"/>
      <c r="AD164" s="2145" t="n"/>
      <c r="AE164" s="2145" t="n"/>
      <c r="AF164" s="2145" t="n"/>
      <c r="AG164" s="2145" t="n"/>
      <c r="AH164" s="2145" t="n"/>
      <c r="AI164" s="2145" t="n"/>
      <c r="AJ164" s="2145" t="n"/>
      <c r="AK164" s="2145" t="n"/>
      <c r="AL164" s="2145" t="n"/>
      <c r="AM164" s="2145" t="n"/>
      <c r="AN164" s="2145" t="n"/>
      <c r="AO164" s="2145" t="n"/>
      <c r="AP164" s="2145" t="n"/>
      <c r="AQ164" s="2145" t="n"/>
      <c r="AR164" s="2145" t="n"/>
      <c r="AS164" s="2145" t="n"/>
      <c r="AT164" s="2145" t="n"/>
      <c r="AU164" s="2145" t="n"/>
      <c r="AV164" s="2145" t="n"/>
      <c r="AW164" s="2145" t="n"/>
      <c r="AX164" s="2145" t="n"/>
      <c r="AY164" s="2145" t="n"/>
      <c r="AZ164" s="2145" t="n"/>
      <c r="BA164" s="2145" t="n"/>
      <c r="BB164" s="2145" t="n"/>
      <c r="BC164" s="2145" t="n"/>
      <c r="BD164" s="2145" t="n"/>
      <c r="BE164" s="2145" t="n"/>
      <c r="BF164" s="2145" t="n"/>
      <c r="BG164" s="2145" t="n"/>
      <c r="BH164" s="2145" t="n"/>
      <c r="BI164" s="2145" t="n"/>
      <c r="BJ164" s="2145" t="n"/>
      <c r="BK164" s="2145" t="n"/>
      <c r="BL164" s="2145" t="n"/>
      <c r="BM164" s="2145" t="n"/>
      <c r="BN164" s="2147" t="n"/>
      <c r="BO164" s="3528" t="inlineStr">
        <is>
          <t>2.5.4</t>
        </is>
      </c>
      <c r="BP164" s="2145" t="n"/>
      <c r="BQ164" s="2145" t="n"/>
      <c r="BR164" s="2147" t="n"/>
      <c r="BS164" s="2" t="n"/>
      <c r="BT164" s="2" t="n"/>
      <c r="BU164" s="2" t="n"/>
    </row>
    <row r="165">
      <c r="A165" s="3526" t="inlineStr">
        <is>
          <t>СК-14</t>
        </is>
      </c>
      <c r="B165" s="2665" t="n"/>
      <c r="C165" s="2665" t="n"/>
      <c r="D165" s="2316" t="n"/>
      <c r="E165" s="3527" t="inlineStr">
        <is>
          <t>Выполнять конструктивные и прочностные расчеты машин и аппаратов нефтехимических производств, знать нормы проектирования нефтехимических объектов</t>
        </is>
      </c>
      <c r="F165" s="2145" t="n"/>
      <c r="G165" s="2145" t="n"/>
      <c r="H165" s="2145" t="n"/>
      <c r="I165" s="2145" t="n"/>
      <c r="J165" s="2145" t="n"/>
      <c r="K165" s="2145" t="n"/>
      <c r="L165" s="2145" t="n"/>
      <c r="M165" s="2145" t="n"/>
      <c r="N165" s="2145" t="n"/>
      <c r="O165" s="2145" t="n"/>
      <c r="P165" s="2145" t="n"/>
      <c r="Q165" s="2145" t="n"/>
      <c r="R165" s="2145" t="n"/>
      <c r="S165" s="2145" t="n"/>
      <c r="T165" s="2145" t="n"/>
      <c r="U165" s="2145" t="n"/>
      <c r="V165" s="2145" t="n"/>
      <c r="W165" s="2145" t="n"/>
      <c r="X165" s="2145" t="n"/>
      <c r="Y165" s="2145" t="n"/>
      <c r="Z165" s="2145" t="n"/>
      <c r="AA165" s="2145" t="n"/>
      <c r="AB165" s="2145" t="n"/>
      <c r="AC165" s="2145" t="n"/>
      <c r="AD165" s="2145" t="n"/>
      <c r="AE165" s="2145" t="n"/>
      <c r="AF165" s="2145" t="n"/>
      <c r="AG165" s="2145" t="n"/>
      <c r="AH165" s="2145" t="n"/>
      <c r="AI165" s="2145" t="n"/>
      <c r="AJ165" s="2145" t="n"/>
      <c r="AK165" s="2145" t="n"/>
      <c r="AL165" s="2145" t="n"/>
      <c r="AM165" s="2145" t="n"/>
      <c r="AN165" s="2145" t="n"/>
      <c r="AO165" s="2145" t="n"/>
      <c r="AP165" s="2145" t="n"/>
      <c r="AQ165" s="2145" t="n"/>
      <c r="AR165" s="2145" t="n"/>
      <c r="AS165" s="2145" t="n"/>
      <c r="AT165" s="2145" t="n"/>
      <c r="AU165" s="2145" t="n"/>
      <c r="AV165" s="2145" t="n"/>
      <c r="AW165" s="2145" t="n"/>
      <c r="AX165" s="2145" t="n"/>
      <c r="AY165" s="2145" t="n"/>
      <c r="AZ165" s="2145" t="n"/>
      <c r="BA165" s="2145" t="n"/>
      <c r="BB165" s="2145" t="n"/>
      <c r="BC165" s="2145" t="n"/>
      <c r="BD165" s="2145" t="n"/>
      <c r="BE165" s="2145" t="n"/>
      <c r="BF165" s="2145" t="n"/>
      <c r="BG165" s="2145" t="n"/>
      <c r="BH165" s="2145" t="n"/>
      <c r="BI165" s="2145" t="n"/>
      <c r="BJ165" s="2145" t="n"/>
      <c r="BK165" s="2145" t="n"/>
      <c r="BL165" s="2145" t="n"/>
      <c r="BM165" s="2145" t="n"/>
      <c r="BN165" s="2147" t="n"/>
      <c r="BO165" s="3528" t="inlineStr">
        <is>
          <t>2.5.5, 2.5.6</t>
        </is>
      </c>
      <c r="BP165" s="2145" t="n"/>
      <c r="BQ165" s="2145" t="n"/>
      <c r="BR165" s="2147" t="n"/>
      <c r="BS165" s="2" t="n"/>
      <c r="BT165" s="2" t="n"/>
      <c r="BU165" s="2" t="n"/>
    </row>
    <row r="166">
      <c r="A166" s="3526" t="inlineStr">
        <is>
          <t>СК-15</t>
        </is>
      </c>
      <c r="B166" s="2665" t="n"/>
      <c r="C166" s="2665" t="n"/>
      <c r="D166" s="2316" t="n"/>
      <c r="E166" s="3527" t="inlineStr">
        <is>
          <t>Использовать знание устройства, принципа работы и элементной базы современных электрических машин для их безопасной и безаварийной эксплуатации</t>
        </is>
      </c>
      <c r="F166" s="2145" t="n"/>
      <c r="G166" s="2145" t="n"/>
      <c r="H166" s="2145" t="n"/>
      <c r="I166" s="2145" t="n"/>
      <c r="J166" s="2145" t="n"/>
      <c r="K166" s="2145" t="n"/>
      <c r="L166" s="2145" t="n"/>
      <c r="M166" s="2145" t="n"/>
      <c r="N166" s="2145" t="n"/>
      <c r="O166" s="2145" t="n"/>
      <c r="P166" s="2145" t="n"/>
      <c r="Q166" s="2145" t="n"/>
      <c r="R166" s="2145" t="n"/>
      <c r="S166" s="2145" t="n"/>
      <c r="T166" s="2145" t="n"/>
      <c r="U166" s="2145" t="n"/>
      <c r="V166" s="2145" t="n"/>
      <c r="W166" s="2145" t="n"/>
      <c r="X166" s="2145" t="n"/>
      <c r="Y166" s="2145" t="n"/>
      <c r="Z166" s="2145" t="n"/>
      <c r="AA166" s="2145" t="n"/>
      <c r="AB166" s="2145" t="n"/>
      <c r="AC166" s="2145" t="n"/>
      <c r="AD166" s="2145" t="n"/>
      <c r="AE166" s="2145" t="n"/>
      <c r="AF166" s="2145" t="n"/>
      <c r="AG166" s="2145" t="n"/>
      <c r="AH166" s="2145" t="n"/>
      <c r="AI166" s="2145" t="n"/>
      <c r="AJ166" s="2145" t="n"/>
      <c r="AK166" s="2145" t="n"/>
      <c r="AL166" s="2145" t="n"/>
      <c r="AM166" s="2145" t="n"/>
      <c r="AN166" s="2145" t="n"/>
      <c r="AO166" s="2145" t="n"/>
      <c r="AP166" s="2145" t="n"/>
      <c r="AQ166" s="2145" t="n"/>
      <c r="AR166" s="2145" t="n"/>
      <c r="AS166" s="2145" t="n"/>
      <c r="AT166" s="2145" t="n"/>
      <c r="AU166" s="2145" t="n"/>
      <c r="AV166" s="2145" t="n"/>
      <c r="AW166" s="2145" t="n"/>
      <c r="AX166" s="2145" t="n"/>
      <c r="AY166" s="2145" t="n"/>
      <c r="AZ166" s="2145" t="n"/>
      <c r="BA166" s="2145" t="n"/>
      <c r="BB166" s="2145" t="n"/>
      <c r="BC166" s="2145" t="n"/>
      <c r="BD166" s="2145" t="n"/>
      <c r="BE166" s="2145" t="n"/>
      <c r="BF166" s="2145" t="n"/>
      <c r="BG166" s="2145" t="n"/>
      <c r="BH166" s="2145" t="n"/>
      <c r="BI166" s="2145" t="n"/>
      <c r="BJ166" s="2145" t="n"/>
      <c r="BK166" s="2145" t="n"/>
      <c r="BL166" s="2145" t="n"/>
      <c r="BM166" s="2145" t="n"/>
      <c r="BN166" s="2147" t="n"/>
      <c r="BO166" s="3528" t="inlineStr">
        <is>
          <t>2.6.1</t>
        </is>
      </c>
      <c r="BP166" s="2145" t="n"/>
      <c r="BQ166" s="2145" t="n"/>
      <c r="BR166" s="2147" t="n"/>
      <c r="BS166" s="2" t="n"/>
      <c r="BT166" s="2" t="n"/>
      <c r="BU166" s="2" t="n"/>
    </row>
    <row r="167">
      <c r="A167" s="3526" t="inlineStr">
        <is>
          <t>СК-16</t>
        </is>
      </c>
      <c r="B167" s="2665" t="n"/>
      <c r="C167" s="2665" t="n"/>
      <c r="D167" s="2316" t="n"/>
      <c r="E167" s="3527" t="inlineStr">
        <is>
          <t>Разрабатывать автоматические системы регулирования и управления химико-технологическими процессами</t>
        </is>
      </c>
      <c r="F167" s="2145" t="n"/>
      <c r="G167" s="2145" t="n"/>
      <c r="H167" s="2145" t="n"/>
      <c r="I167" s="2145" t="n"/>
      <c r="J167" s="2145" t="n"/>
      <c r="K167" s="2145" t="n"/>
      <c r="L167" s="2145" t="n"/>
      <c r="M167" s="2145" t="n"/>
      <c r="N167" s="2145" t="n"/>
      <c r="O167" s="2145" t="n"/>
      <c r="P167" s="2145" t="n"/>
      <c r="Q167" s="2145" t="n"/>
      <c r="R167" s="2145" t="n"/>
      <c r="S167" s="2145" t="n"/>
      <c r="T167" s="2145" t="n"/>
      <c r="U167" s="2145" t="n"/>
      <c r="V167" s="2145" t="n"/>
      <c r="W167" s="2145" t="n"/>
      <c r="X167" s="2145" t="n"/>
      <c r="Y167" s="2145" t="n"/>
      <c r="Z167" s="2145" t="n"/>
      <c r="AA167" s="2145" t="n"/>
      <c r="AB167" s="2145" t="n"/>
      <c r="AC167" s="2145" t="n"/>
      <c r="AD167" s="2145" t="n"/>
      <c r="AE167" s="2145" t="n"/>
      <c r="AF167" s="2145" t="n"/>
      <c r="AG167" s="2145" t="n"/>
      <c r="AH167" s="2145" t="n"/>
      <c r="AI167" s="2145" t="n"/>
      <c r="AJ167" s="2145" t="n"/>
      <c r="AK167" s="2145" t="n"/>
      <c r="AL167" s="2145" t="n"/>
      <c r="AM167" s="2145" t="n"/>
      <c r="AN167" s="2145" t="n"/>
      <c r="AO167" s="2145" t="n"/>
      <c r="AP167" s="2145" t="n"/>
      <c r="AQ167" s="2145" t="n"/>
      <c r="AR167" s="2145" t="n"/>
      <c r="AS167" s="2145" t="n"/>
      <c r="AT167" s="2145" t="n"/>
      <c r="AU167" s="2145" t="n"/>
      <c r="AV167" s="2145" t="n"/>
      <c r="AW167" s="2145" t="n"/>
      <c r="AX167" s="2145" t="n"/>
      <c r="AY167" s="2145" t="n"/>
      <c r="AZ167" s="2145" t="n"/>
      <c r="BA167" s="2145" t="n"/>
      <c r="BB167" s="2145" t="n"/>
      <c r="BC167" s="2145" t="n"/>
      <c r="BD167" s="2145" t="n"/>
      <c r="BE167" s="2145" t="n"/>
      <c r="BF167" s="2145" t="n"/>
      <c r="BG167" s="2145" t="n"/>
      <c r="BH167" s="2145" t="n"/>
      <c r="BI167" s="2145" t="n"/>
      <c r="BJ167" s="2145" t="n"/>
      <c r="BK167" s="2145" t="n"/>
      <c r="BL167" s="2145" t="n"/>
      <c r="BM167" s="2145" t="n"/>
      <c r="BN167" s="2147" t="n"/>
      <c r="BO167" s="3528" t="inlineStr">
        <is>
          <t>2.6.2</t>
        </is>
      </c>
      <c r="BP167" s="2145" t="n"/>
      <c r="BQ167" s="2145" t="n"/>
      <c r="BR167" s="2147" t="n"/>
      <c r="BS167" s="2" t="n"/>
      <c r="BT167" s="2" t="n"/>
      <c r="BU167" s="2" t="n"/>
    </row>
    <row r="168">
      <c r="A168" s="3526" t="inlineStr">
        <is>
          <t>СК-17</t>
        </is>
      </c>
      <c r="B168" s="2665" t="n"/>
      <c r="C168" s="2665" t="n"/>
      <c r="D168" s="2316" t="n"/>
      <c r="E168" s="3527" t="inlineStr">
        <is>
          <t>Рассчитывать затраты и определять экономическую эффективность производства товарной продукции в нефтехимической отрасли</t>
        </is>
      </c>
      <c r="F168" s="2145" t="n"/>
      <c r="G168" s="2145" t="n"/>
      <c r="H168" s="2145" t="n"/>
      <c r="I168" s="2145" t="n"/>
      <c r="J168" s="2145" t="n"/>
      <c r="K168" s="2145" t="n"/>
      <c r="L168" s="2145" t="n"/>
      <c r="M168" s="2145" t="n"/>
      <c r="N168" s="2145" t="n"/>
      <c r="O168" s="2145" t="n"/>
      <c r="P168" s="2145" t="n"/>
      <c r="Q168" s="2145" t="n"/>
      <c r="R168" s="2145" t="n"/>
      <c r="S168" s="2145" t="n"/>
      <c r="T168" s="2145" t="n"/>
      <c r="U168" s="2145" t="n"/>
      <c r="V168" s="2145" t="n"/>
      <c r="W168" s="2145" t="n"/>
      <c r="X168" s="2145" t="n"/>
      <c r="Y168" s="2145" t="n"/>
      <c r="Z168" s="2145" t="n"/>
      <c r="AA168" s="2145" t="n"/>
      <c r="AB168" s="2145" t="n"/>
      <c r="AC168" s="2145" t="n"/>
      <c r="AD168" s="2145" t="n"/>
      <c r="AE168" s="2145" t="n"/>
      <c r="AF168" s="2145" t="n"/>
      <c r="AG168" s="2145" t="n"/>
      <c r="AH168" s="2145" t="n"/>
      <c r="AI168" s="2145" t="n"/>
      <c r="AJ168" s="2145" t="n"/>
      <c r="AK168" s="2145" t="n"/>
      <c r="AL168" s="2145" t="n"/>
      <c r="AM168" s="2145" t="n"/>
      <c r="AN168" s="2145" t="n"/>
      <c r="AO168" s="2145" t="n"/>
      <c r="AP168" s="2145" t="n"/>
      <c r="AQ168" s="2145" t="n"/>
      <c r="AR168" s="2145" t="n"/>
      <c r="AS168" s="2145" t="n"/>
      <c r="AT168" s="2145" t="n"/>
      <c r="AU168" s="2145" t="n"/>
      <c r="AV168" s="2145" t="n"/>
      <c r="AW168" s="2145" t="n"/>
      <c r="AX168" s="2145" t="n"/>
      <c r="AY168" s="2145" t="n"/>
      <c r="AZ168" s="2145" t="n"/>
      <c r="BA168" s="2145" t="n"/>
      <c r="BB168" s="2145" t="n"/>
      <c r="BC168" s="2145" t="n"/>
      <c r="BD168" s="2145" t="n"/>
      <c r="BE168" s="2145" t="n"/>
      <c r="BF168" s="2145" t="n"/>
      <c r="BG168" s="2145" t="n"/>
      <c r="BH168" s="2145" t="n"/>
      <c r="BI168" s="2145" t="n"/>
      <c r="BJ168" s="2145" t="n"/>
      <c r="BK168" s="2145" t="n"/>
      <c r="BL168" s="2145" t="n"/>
      <c r="BM168" s="2145" t="n"/>
      <c r="BN168" s="2147" t="n"/>
      <c r="BO168" s="3528" t="inlineStr">
        <is>
          <t>2.7.1</t>
        </is>
      </c>
      <c r="BP168" s="2145" t="n"/>
      <c r="BQ168" s="2145" t="n"/>
      <c r="BR168" s="2147" t="n"/>
      <c r="BS168" s="2" t="n"/>
      <c r="BT168" s="2" t="n"/>
      <c r="BU168" s="2" t="n"/>
    </row>
    <row r="169">
      <c r="A169" s="3526" t="inlineStr">
        <is>
          <t>СК-18</t>
        </is>
      </c>
      <c r="B169" s="2665" t="n"/>
      <c r="C169" s="2665" t="n"/>
      <c r="D169" s="2316" t="n"/>
      <c r="E169" s="3527" t="inlineStr">
        <is>
          <t>Планировать и организовывать производственную деятельность нефтехимического предприятия для достижения его устойчивой и экономически эффективной работы</t>
        </is>
      </c>
      <c r="F169" s="2145" t="n"/>
      <c r="G169" s="2145" t="n"/>
      <c r="H169" s="2145" t="n"/>
      <c r="I169" s="2145" t="n"/>
      <c r="J169" s="2145" t="n"/>
      <c r="K169" s="2145" t="n"/>
      <c r="L169" s="2145" t="n"/>
      <c r="M169" s="2145" t="n"/>
      <c r="N169" s="2145" t="n"/>
      <c r="O169" s="2145" t="n"/>
      <c r="P169" s="2145" t="n"/>
      <c r="Q169" s="2145" t="n"/>
      <c r="R169" s="2145" t="n"/>
      <c r="S169" s="2145" t="n"/>
      <c r="T169" s="2145" t="n"/>
      <c r="U169" s="2145" t="n"/>
      <c r="V169" s="2145" t="n"/>
      <c r="W169" s="2145" t="n"/>
      <c r="X169" s="2145" t="n"/>
      <c r="Y169" s="2145" t="n"/>
      <c r="Z169" s="2145" t="n"/>
      <c r="AA169" s="2145" t="n"/>
      <c r="AB169" s="2145" t="n"/>
      <c r="AC169" s="2145" t="n"/>
      <c r="AD169" s="2145" t="n"/>
      <c r="AE169" s="2145" t="n"/>
      <c r="AF169" s="2145" t="n"/>
      <c r="AG169" s="2145" t="n"/>
      <c r="AH169" s="2145" t="n"/>
      <c r="AI169" s="2145" t="n"/>
      <c r="AJ169" s="2145" t="n"/>
      <c r="AK169" s="2145" t="n"/>
      <c r="AL169" s="2145" t="n"/>
      <c r="AM169" s="2145" t="n"/>
      <c r="AN169" s="2145" t="n"/>
      <c r="AO169" s="2145" t="n"/>
      <c r="AP169" s="2145" t="n"/>
      <c r="AQ169" s="2145" t="n"/>
      <c r="AR169" s="2145" t="n"/>
      <c r="AS169" s="2145" t="n"/>
      <c r="AT169" s="2145" t="n"/>
      <c r="AU169" s="2145" t="n"/>
      <c r="AV169" s="2145" t="n"/>
      <c r="AW169" s="2145" t="n"/>
      <c r="AX169" s="2145" t="n"/>
      <c r="AY169" s="2145" t="n"/>
      <c r="AZ169" s="2145" t="n"/>
      <c r="BA169" s="2145" t="n"/>
      <c r="BB169" s="2145" t="n"/>
      <c r="BC169" s="2145" t="n"/>
      <c r="BD169" s="2145" t="n"/>
      <c r="BE169" s="2145" t="n"/>
      <c r="BF169" s="2145" t="n"/>
      <c r="BG169" s="2145" t="n"/>
      <c r="BH169" s="2145" t="n"/>
      <c r="BI169" s="2145" t="n"/>
      <c r="BJ169" s="2145" t="n"/>
      <c r="BK169" s="2145" t="n"/>
      <c r="BL169" s="2145" t="n"/>
      <c r="BM169" s="2145" t="n"/>
      <c r="BN169" s="2147" t="n"/>
      <c r="BO169" s="3528" t="inlineStr">
        <is>
          <t>2.7.2, 2.7.3</t>
        </is>
      </c>
      <c r="BP169" s="2145" t="n"/>
      <c r="BQ169" s="2145" t="n"/>
      <c r="BR169" s="2147" t="n"/>
      <c r="BS169" s="2" t="n"/>
      <c r="BT169" s="2" t="n"/>
      <c r="BU169" s="2" t="n"/>
    </row>
    <row r="170">
      <c r="A170" s="3526" t="inlineStr">
        <is>
          <t>СК-19</t>
        </is>
      </c>
      <c r="B170" s="2665" t="n"/>
      <c r="C170" s="2665" t="n"/>
      <c r="D170" s="2316" t="n"/>
      <c r="E170" s="3527" t="inlineStr">
        <is>
          <t>Анализировать товарную, ценовую, сбытовую и коммуникационную стратегию предприятия для управления движением материальных потоков в процессе закупки сырья и материалов и распределения готовой продукции</t>
        </is>
      </c>
      <c r="F170" s="2145" t="n"/>
      <c r="G170" s="2145" t="n"/>
      <c r="H170" s="2145" t="n"/>
      <c r="I170" s="2145" t="n"/>
      <c r="J170" s="2145" t="n"/>
      <c r="K170" s="2145" t="n"/>
      <c r="L170" s="2145" t="n"/>
      <c r="M170" s="2145" t="n"/>
      <c r="N170" s="2145" t="n"/>
      <c r="O170" s="2145" t="n"/>
      <c r="P170" s="2145" t="n"/>
      <c r="Q170" s="2145" t="n"/>
      <c r="R170" s="2145" t="n"/>
      <c r="S170" s="2145" t="n"/>
      <c r="T170" s="2145" t="n"/>
      <c r="U170" s="2145" t="n"/>
      <c r="V170" s="2145" t="n"/>
      <c r="W170" s="2145" t="n"/>
      <c r="X170" s="2145" t="n"/>
      <c r="Y170" s="2145" t="n"/>
      <c r="Z170" s="2145" t="n"/>
      <c r="AA170" s="2145" t="n"/>
      <c r="AB170" s="2145" t="n"/>
      <c r="AC170" s="2145" t="n"/>
      <c r="AD170" s="2145" t="n"/>
      <c r="AE170" s="2145" t="n"/>
      <c r="AF170" s="2145" t="n"/>
      <c r="AG170" s="2145" t="n"/>
      <c r="AH170" s="2145" t="n"/>
      <c r="AI170" s="2145" t="n"/>
      <c r="AJ170" s="2145" t="n"/>
      <c r="AK170" s="2145" t="n"/>
      <c r="AL170" s="2145" t="n"/>
      <c r="AM170" s="2145" t="n"/>
      <c r="AN170" s="2145" t="n"/>
      <c r="AO170" s="2145" t="n"/>
      <c r="AP170" s="2145" t="n"/>
      <c r="AQ170" s="2145" t="n"/>
      <c r="AR170" s="2145" t="n"/>
      <c r="AS170" s="2145" t="n"/>
      <c r="AT170" s="2145" t="n"/>
      <c r="AU170" s="2145" t="n"/>
      <c r="AV170" s="2145" t="n"/>
      <c r="AW170" s="2145" t="n"/>
      <c r="AX170" s="2145" t="n"/>
      <c r="AY170" s="2145" t="n"/>
      <c r="AZ170" s="2145" t="n"/>
      <c r="BA170" s="2145" t="n"/>
      <c r="BB170" s="2145" t="n"/>
      <c r="BC170" s="2145" t="n"/>
      <c r="BD170" s="2145" t="n"/>
      <c r="BE170" s="2145" t="n"/>
      <c r="BF170" s="2145" t="n"/>
      <c r="BG170" s="2145" t="n"/>
      <c r="BH170" s="2145" t="n"/>
      <c r="BI170" s="2145" t="n"/>
      <c r="BJ170" s="2145" t="n"/>
      <c r="BK170" s="2145" t="n"/>
      <c r="BL170" s="2145" t="n"/>
      <c r="BM170" s="2145" t="n"/>
      <c r="BN170" s="2147" t="n"/>
      <c r="BO170" s="3528" t="inlineStr">
        <is>
          <t>2.7.4</t>
        </is>
      </c>
      <c r="BP170" s="2145" t="n"/>
      <c r="BQ170" s="2145" t="n"/>
      <c r="BR170" s="2147" t="n"/>
      <c r="BS170" s="2" t="n"/>
      <c r="BT170" s="2" t="n"/>
      <c r="BU170" s="2" t="n"/>
    </row>
    <row r="171">
      <c r="A171" s="3526" t="inlineStr">
        <is>
          <t>СК-20</t>
        </is>
      </c>
      <c r="B171" s="2665" t="n"/>
      <c r="C171" s="2665" t="n"/>
      <c r="D171" s="2316" t="n"/>
      <c r="E171" s="3527" t="inlineStr">
        <is>
          <t>Владеть современными методами и техникой экспериментальных исследований</t>
        </is>
      </c>
      <c r="F171" s="2145" t="n"/>
      <c r="G171" s="2145" t="n"/>
      <c r="H171" s="2145" t="n"/>
      <c r="I171" s="2145" t="n"/>
      <c r="J171" s="2145" t="n"/>
      <c r="K171" s="2145" t="n"/>
      <c r="L171" s="2145" t="n"/>
      <c r="M171" s="2145" t="n"/>
      <c r="N171" s="2145" t="n"/>
      <c r="O171" s="2145" t="n"/>
      <c r="P171" s="2145" t="n"/>
      <c r="Q171" s="2145" t="n"/>
      <c r="R171" s="2145" t="n"/>
      <c r="S171" s="2145" t="n"/>
      <c r="T171" s="2145" t="n"/>
      <c r="U171" s="2145" t="n"/>
      <c r="V171" s="2145" t="n"/>
      <c r="W171" s="2145" t="n"/>
      <c r="X171" s="2145" t="n"/>
      <c r="Y171" s="2145" t="n"/>
      <c r="Z171" s="2145" t="n"/>
      <c r="AA171" s="2145" t="n"/>
      <c r="AB171" s="2145" t="n"/>
      <c r="AC171" s="2145" t="n"/>
      <c r="AD171" s="2145" t="n"/>
      <c r="AE171" s="2145" t="n"/>
      <c r="AF171" s="2145" t="n"/>
      <c r="AG171" s="2145" t="n"/>
      <c r="AH171" s="2145" t="n"/>
      <c r="AI171" s="2145" t="n"/>
      <c r="AJ171" s="2145" t="n"/>
      <c r="AK171" s="2145" t="n"/>
      <c r="AL171" s="2145" t="n"/>
      <c r="AM171" s="2145" t="n"/>
      <c r="AN171" s="2145" t="n"/>
      <c r="AO171" s="2145" t="n"/>
      <c r="AP171" s="2145" t="n"/>
      <c r="AQ171" s="2145" t="n"/>
      <c r="AR171" s="2145" t="n"/>
      <c r="AS171" s="2145" t="n"/>
      <c r="AT171" s="2145" t="n"/>
      <c r="AU171" s="2145" t="n"/>
      <c r="AV171" s="2145" t="n"/>
      <c r="AW171" s="2145" t="n"/>
      <c r="AX171" s="2145" t="n"/>
      <c r="AY171" s="2145" t="n"/>
      <c r="AZ171" s="2145" t="n"/>
      <c r="BA171" s="2145" t="n"/>
      <c r="BB171" s="2145" t="n"/>
      <c r="BC171" s="2145" t="n"/>
      <c r="BD171" s="2145" t="n"/>
      <c r="BE171" s="2145" t="n"/>
      <c r="BF171" s="2145" t="n"/>
      <c r="BG171" s="2145" t="n"/>
      <c r="BH171" s="2145" t="n"/>
      <c r="BI171" s="2145" t="n"/>
      <c r="BJ171" s="2145" t="n"/>
      <c r="BK171" s="2145" t="n"/>
      <c r="BL171" s="2145" t="n"/>
      <c r="BM171" s="2145" t="n"/>
      <c r="BN171" s="2147" t="n"/>
      <c r="BO171" s="3528" t="inlineStr">
        <is>
          <t>2.8</t>
        </is>
      </c>
      <c r="BP171" s="2145" t="n"/>
      <c r="BQ171" s="2145" t="n"/>
      <c r="BR171" s="2147" t="n"/>
      <c r="BS171" s="2" t="n"/>
      <c r="BT171" s="2" t="n"/>
      <c r="BU171" s="2" t="n"/>
    </row>
    <row r="172">
      <c r="A172" s="3529" t="inlineStr">
        <is>
          <t>СК-21</t>
        </is>
      </c>
      <c r="B172" s="3496" t="n"/>
      <c r="C172" s="3496" t="n"/>
      <c r="D172" s="3509" t="n"/>
      <c r="E172" s="3530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72" s="2158" t="n"/>
      <c r="G172" s="2158" t="n"/>
      <c r="H172" s="2158" t="n"/>
      <c r="I172" s="2158" t="n"/>
      <c r="J172" s="2158" t="n"/>
      <c r="K172" s="2158" t="n"/>
      <c r="L172" s="2158" t="n"/>
      <c r="M172" s="2158" t="n"/>
      <c r="N172" s="2158" t="n"/>
      <c r="O172" s="2158" t="n"/>
      <c r="P172" s="2158" t="n"/>
      <c r="Q172" s="2158" t="n"/>
      <c r="R172" s="2158" t="n"/>
      <c r="S172" s="2158" t="n"/>
      <c r="T172" s="2158" t="n"/>
      <c r="U172" s="2158" t="n"/>
      <c r="V172" s="2158" t="n"/>
      <c r="W172" s="2158" t="n"/>
      <c r="X172" s="2158" t="n"/>
      <c r="Y172" s="2158" t="n"/>
      <c r="Z172" s="2158" t="n"/>
      <c r="AA172" s="2158" t="n"/>
      <c r="AB172" s="2158" t="n"/>
      <c r="AC172" s="2158" t="n"/>
      <c r="AD172" s="2158" t="n"/>
      <c r="AE172" s="2158" t="n"/>
      <c r="AF172" s="2158" t="n"/>
      <c r="AG172" s="2158" t="n"/>
      <c r="AH172" s="2158" t="n"/>
      <c r="AI172" s="2158" t="n"/>
      <c r="AJ172" s="2158" t="n"/>
      <c r="AK172" s="2158" t="n"/>
      <c r="AL172" s="2158" t="n"/>
      <c r="AM172" s="2158" t="n"/>
      <c r="AN172" s="2158" t="n"/>
      <c r="AO172" s="2158" t="n"/>
      <c r="AP172" s="2158" t="n"/>
      <c r="AQ172" s="2158" t="n"/>
      <c r="AR172" s="2158" t="n"/>
      <c r="AS172" s="2158" t="n"/>
      <c r="AT172" s="2158" t="n"/>
      <c r="AU172" s="2158" t="n"/>
      <c r="AV172" s="2158" t="n"/>
      <c r="AW172" s="2158" t="n"/>
      <c r="AX172" s="2158" t="n"/>
      <c r="AY172" s="2158" t="n"/>
      <c r="AZ172" s="2158" t="n"/>
      <c r="BA172" s="2158" t="n"/>
      <c r="BB172" s="2158" t="n"/>
      <c r="BC172" s="2158" t="n"/>
      <c r="BD172" s="2158" t="n"/>
      <c r="BE172" s="2158" t="n"/>
      <c r="BF172" s="2158" t="n"/>
      <c r="BG172" s="2158" t="n"/>
      <c r="BH172" s="2158" t="n"/>
      <c r="BI172" s="2158" t="n"/>
      <c r="BJ172" s="2158" t="n"/>
      <c r="BK172" s="2158" t="n"/>
      <c r="BL172" s="2158" t="n"/>
      <c r="BM172" s="2158" t="n"/>
      <c r="BN172" s="2160" t="n"/>
      <c r="BO172" s="3531" t="inlineStr">
        <is>
          <t>2.10.2</t>
        </is>
      </c>
      <c r="BP172" s="2158" t="n"/>
      <c r="BQ172" s="2158" t="n"/>
      <c r="BR172" s="2160" t="n"/>
      <c r="BS172" s="2" t="n"/>
      <c r="BT172" s="2" t="n"/>
      <c r="BU172" s="2" t="n"/>
    </row>
    <row r="173">
      <c r="A173" s="2" t="n"/>
      <c r="B173" s="1383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</row>
    <row r="174">
      <c r="A174" s="681" t="inlineStr">
        <is>
          <t>д</t>
        </is>
      </c>
      <c r="B174" s="137" t="inlineStr">
        <is>
          <t>Дифференцированный зачет.</t>
        </is>
      </c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</row>
    <row r="175">
      <c r="A175" s="682" t="inlineStr">
        <is>
          <t>*</t>
        </is>
      </c>
      <c r="B175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</row>
    <row r="177">
      <c r="A177" s="655" t="inlineStr">
        <is>
          <t>Проректор по учебной работе</t>
        </is>
      </c>
      <c r="B177" s="37" t="n"/>
      <c r="C177" s="37" t="n"/>
      <c r="D177" s="11" t="n"/>
      <c r="E177" s="11" t="n"/>
      <c r="F177" s="11" t="n"/>
      <c r="G177" s="11" t="n"/>
      <c r="H177" s="11" t="n"/>
      <c r="I177" s="11" t="n"/>
      <c r="J177" s="11" t="n"/>
      <c r="K177" s="11" t="n"/>
      <c r="L177" s="11" t="n"/>
      <c r="M177" s="11" t="n"/>
      <c r="N177" s="11" t="n"/>
      <c r="O177" s="11" t="n"/>
      <c r="P177" s="11" t="n"/>
      <c r="Q177" s="11" t="n"/>
      <c r="R177" s="1449" t="n"/>
      <c r="S177" s="1447" t="n"/>
      <c r="T177" s="1447" t="n"/>
      <c r="U177" s="658" t="n"/>
      <c r="V177" s="659" t="n"/>
      <c r="W177" s="659" t="n"/>
      <c r="X177" s="659" t="n"/>
      <c r="Y177" s="659" t="n"/>
      <c r="Z177" s="659" t="n"/>
      <c r="AA177" s="659" t="n"/>
      <c r="AB177" s="659" t="n"/>
      <c r="AC177" s="659" t="n"/>
      <c r="AD177" s="659" t="n"/>
      <c r="AE177" s="659" t="n"/>
      <c r="AF177" s="655" t="inlineStr">
        <is>
          <t>А.А.Сакович</t>
        </is>
      </c>
      <c r="AG177" s="1481" t="n"/>
      <c r="AH177" s="1449" t="n"/>
      <c r="AI177" s="11" t="n"/>
      <c r="AJ177" s="11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</row>
    <row r="178">
      <c r="A178" s="37" t="n"/>
      <c r="B178" s="37" t="n"/>
      <c r="C178" s="37" t="n"/>
      <c r="D178" s="11" t="n"/>
      <c r="E178" s="11" t="n"/>
      <c r="F178" s="11" t="n"/>
      <c r="G178" s="11" t="n"/>
      <c r="H178" s="11" t="n"/>
      <c r="I178" s="11" t="n"/>
      <c r="J178" s="11" t="n"/>
      <c r="K178" s="11" t="n"/>
      <c r="L178" s="11" t="n"/>
      <c r="M178" s="11" t="n"/>
      <c r="N178" s="11" t="n"/>
      <c r="O178" s="11" t="n"/>
      <c r="P178" s="11" t="n"/>
      <c r="Q178" s="11" t="n"/>
      <c r="R178" s="1449" t="n"/>
      <c r="S178" s="1481" t="n"/>
      <c r="T178" s="1481" t="n"/>
      <c r="U178" s="3532" t="n"/>
      <c r="V178" s="660" t="n"/>
      <c r="W178" s="660" t="n"/>
      <c r="X178" s="660" t="n"/>
      <c r="Y178" s="660" t="n"/>
      <c r="Z178" s="661" t="n">
        <v>2023</v>
      </c>
      <c r="AA178" s="662" t="n"/>
      <c r="AB178" s="655" t="n"/>
      <c r="AC178" s="657" t="n"/>
      <c r="AD178" s="657" t="n"/>
      <c r="AE178" s="657" t="n"/>
      <c r="AF178" s="11" t="n"/>
      <c r="AG178" s="11" t="n"/>
      <c r="AH178" s="11" t="n"/>
      <c r="AI178" s="1481" t="n"/>
      <c r="AJ178" s="1481" t="n"/>
      <c r="AK178" s="2" t="n"/>
      <c r="AL178" s="140" t="n"/>
      <c r="AM178" s="140" t="n"/>
      <c r="AN178" s="140" t="n"/>
      <c r="AO178" s="140" t="n"/>
      <c r="AP178" s="140" t="n"/>
      <c r="AQ178" s="140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</row>
    <row r="179">
      <c r="A179" s="37" t="n"/>
      <c r="B179" s="37" t="n"/>
      <c r="C179" s="37" t="n"/>
      <c r="D179" s="11" t="n"/>
      <c r="E179" s="11" t="n"/>
      <c r="F179" s="11" t="n"/>
      <c r="G179" s="11" t="n"/>
      <c r="H179" s="11" t="n"/>
      <c r="I179" s="11" t="n"/>
      <c r="J179" s="11" t="n"/>
      <c r="K179" s="11" t="n"/>
      <c r="L179" s="11" t="n"/>
      <c r="M179" s="11" t="n"/>
      <c r="N179" s="11" t="n"/>
      <c r="O179" s="11" t="n"/>
      <c r="P179" s="11" t="n"/>
      <c r="Q179" s="11" t="n"/>
      <c r="R179" s="11" t="n"/>
      <c r="S179" s="11" t="n"/>
      <c r="T179" s="3533" t="n"/>
      <c r="U179" s="655" t="n"/>
      <c r="V179" s="655" t="n"/>
      <c r="W179" s="655" t="n"/>
      <c r="X179" s="655" t="n"/>
      <c r="Y179" s="655" t="n"/>
      <c r="Z179" s="655" t="n"/>
      <c r="AA179" s="655" t="n"/>
      <c r="AB179" s="655" t="n"/>
      <c r="AC179" s="655" t="n"/>
      <c r="AD179" s="655" t="n"/>
      <c r="AE179" s="655" t="n"/>
      <c r="AF179" s="11" t="n"/>
      <c r="AG179" s="11" t="n"/>
      <c r="AH179" s="11" t="n"/>
      <c r="AI179" s="1456" t="n"/>
      <c r="AJ179" s="1456" t="n"/>
      <c r="AK179" s="2" t="n"/>
      <c r="AL179" s="140" t="n"/>
      <c r="AM179" s="140" t="n"/>
      <c r="AN179" s="140" t="n"/>
      <c r="AO179" s="140" t="n"/>
      <c r="AP179" s="140" t="n"/>
      <c r="AQ179" s="140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</row>
    <row r="180">
      <c r="A180" s="666" t="inlineStr">
        <is>
          <t>Декан факультета заочного образования</t>
        </is>
      </c>
      <c r="B180" s="666" t="n"/>
      <c r="C180" s="666" t="n"/>
      <c r="D180" s="666" t="n"/>
      <c r="E180" s="666" t="n"/>
      <c r="F180" s="666" t="n"/>
      <c r="G180" s="666" t="n"/>
      <c r="H180" s="666" t="n"/>
      <c r="I180" s="666" t="n"/>
      <c r="J180" s="666" t="n"/>
      <c r="K180" s="666" t="n"/>
      <c r="L180" s="666" t="n"/>
      <c r="M180" s="666" t="n"/>
      <c r="N180" s="666" t="n"/>
      <c r="O180" s="666" t="n"/>
      <c r="P180" s="666" t="n"/>
      <c r="Q180" s="666" t="n"/>
      <c r="R180" s="666" t="n"/>
      <c r="S180" s="666" t="n"/>
      <c r="T180" s="3534" t="n"/>
      <c r="U180" s="666" t="n"/>
      <c r="V180" s="666" t="n"/>
      <c r="W180" s="659" t="n"/>
      <c r="X180" s="659" t="n"/>
      <c r="Y180" s="659" t="n"/>
      <c r="Z180" s="659" t="n"/>
      <c r="AA180" s="659" t="n"/>
      <c r="AB180" s="659" t="n"/>
      <c r="AC180" s="659" t="n"/>
      <c r="AD180" s="659" t="n"/>
      <c r="AE180" s="659" t="n"/>
      <c r="AF180" s="666" t="inlineStr">
        <is>
          <t>С.А.Прохорчик</t>
        </is>
      </c>
      <c r="AG180" s="2" t="n"/>
      <c r="AH180" s="2" t="n"/>
      <c r="AI180" s="2" t="n"/>
      <c r="AJ180" s="2" t="n"/>
      <c r="AK180" s="2" t="n"/>
      <c r="AL180" s="2" t="n"/>
      <c r="AM180" s="140" t="n"/>
      <c r="AN180" s="140" t="n"/>
      <c r="AO180" s="140" t="n"/>
      <c r="AP180" s="140" t="n"/>
      <c r="AQ180" s="140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</row>
    <row r="181">
      <c r="A181" s="1467" t="n"/>
      <c r="B181" s="1467" t="n"/>
      <c r="C181" s="1467" t="n"/>
      <c r="D181" s="1455" t="n"/>
      <c r="E181" s="1455" t="n"/>
      <c r="F181" s="1455" t="n"/>
      <c r="G181" s="1455" t="n"/>
      <c r="H181" s="1455" t="n"/>
      <c r="I181" s="1455" t="n"/>
      <c r="J181" s="1449" t="n"/>
      <c r="K181" s="1449" t="n"/>
      <c r="L181" s="1449" t="n"/>
      <c r="M181" s="1449" t="n"/>
      <c r="N181" s="1449" t="n"/>
      <c r="O181" s="1449" t="n"/>
      <c r="P181" s="1449" t="n"/>
      <c r="Q181" s="1449" t="n"/>
      <c r="R181" s="1455" t="n"/>
      <c r="S181" s="3535" t="n"/>
      <c r="T181" s="1456" t="n"/>
      <c r="U181" s="669" t="n"/>
      <c r="V181" s="670" t="n"/>
      <c r="W181" s="670" t="n"/>
      <c r="X181" s="671" t="n"/>
      <c r="Y181" s="671" t="n"/>
      <c r="Z181" s="1461" t="n">
        <v>2023</v>
      </c>
      <c r="AA181" s="662" t="n"/>
      <c r="AB181" s="655" t="n"/>
      <c r="AC181" s="655" t="n"/>
      <c r="AD181" s="655" t="n"/>
      <c r="AE181" s="655" t="n"/>
      <c r="AF181" s="11" t="n"/>
      <c r="AG181" s="11" t="n"/>
      <c r="AH181" s="11" t="n"/>
      <c r="AI181" s="1456" t="n"/>
      <c r="AJ181" s="1456" t="n"/>
      <c r="AK181" s="2" t="n"/>
      <c r="AL181" s="140" t="n"/>
      <c r="AM181" s="140" t="n"/>
      <c r="AN181" s="140" t="n"/>
      <c r="AO181" s="140" t="n"/>
      <c r="AP181" s="140" t="n"/>
      <c r="AQ181" s="140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</row>
    <row r="182">
      <c r="A182" s="1467" t="n"/>
      <c r="B182" s="1467" t="n"/>
      <c r="C182" s="1467" t="n"/>
      <c r="D182" s="1455" t="n"/>
      <c r="E182" s="1455" t="n"/>
      <c r="F182" s="1455" t="n"/>
      <c r="G182" s="1455" t="n"/>
      <c r="H182" s="1455" t="n"/>
      <c r="I182" s="1455" t="n"/>
      <c r="J182" s="1455" t="n"/>
      <c r="K182" s="1455" t="n"/>
      <c r="L182" s="1455" t="n"/>
      <c r="M182" s="1455" t="n"/>
      <c r="N182" s="1455" t="n"/>
      <c r="O182" s="1455" t="n"/>
      <c r="P182" s="1455" t="n"/>
      <c r="Q182" s="1455" t="n"/>
      <c r="R182" s="1455" t="n"/>
      <c r="S182" s="11" t="n"/>
      <c r="T182" s="3533" t="n"/>
      <c r="U182" s="655" t="n"/>
      <c r="V182" s="655" t="n"/>
      <c r="W182" s="655" t="n"/>
      <c r="X182" s="655" t="n"/>
      <c r="Y182" s="655" t="n"/>
      <c r="Z182" s="655" t="n"/>
      <c r="AA182" s="655" t="n"/>
      <c r="AB182" s="655" t="n"/>
      <c r="AC182" s="655" t="n"/>
      <c r="AD182" s="655" t="n"/>
      <c r="AE182" s="655" t="n"/>
      <c r="AF182" s="11" t="n"/>
      <c r="AG182" s="11" t="n"/>
      <c r="AH182" s="11" t="n"/>
      <c r="AI182" s="1456" t="n"/>
      <c r="AJ182" s="1456" t="n"/>
      <c r="AK182" s="2" t="n"/>
      <c r="AL182" s="140" t="n"/>
      <c r="AM182" s="140" t="n"/>
      <c r="AN182" s="140" t="n"/>
      <c r="AO182" s="140" t="n"/>
      <c r="AP182" s="140" t="n"/>
      <c r="AQ182" s="140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</row>
    <row r="183">
      <c r="A183" s="657" t="inlineStr">
        <is>
          <t>Заведующий кафедрой нефтегазопереработки и нефтехимии</t>
        </is>
      </c>
      <c r="B183" s="1467" t="n"/>
      <c r="C183" s="1467" t="n"/>
      <c r="D183" s="1455" t="n"/>
      <c r="E183" s="1455" t="n"/>
      <c r="F183" s="1455" t="n"/>
      <c r="G183" s="1455" t="n"/>
      <c r="H183" s="1455" t="n"/>
      <c r="I183" s="1455" t="n"/>
      <c r="J183" s="1455" t="n"/>
      <c r="K183" s="1455" t="n"/>
      <c r="L183" s="1455" t="n"/>
      <c r="M183" s="1455" t="n"/>
      <c r="N183" s="3536" t="n"/>
      <c r="O183" s="1455" t="n"/>
      <c r="P183" s="1455" t="n"/>
      <c r="Q183" s="1455" t="n"/>
      <c r="R183" s="1455" t="n"/>
      <c r="S183" s="1457" t="n"/>
      <c r="T183" s="1457" t="n"/>
      <c r="U183" s="667" t="n"/>
      <c r="V183" s="659" t="n"/>
      <c r="W183" s="659" t="n"/>
      <c r="X183" s="659" t="n"/>
      <c r="Y183" s="659" t="n"/>
      <c r="Z183" s="659" t="n"/>
      <c r="AA183" s="659" t="n"/>
      <c r="AB183" s="659" t="n"/>
      <c r="AC183" s="659" t="n"/>
      <c r="AD183" s="659" t="n"/>
      <c r="AE183" s="659" t="n"/>
      <c r="AF183" s="655" t="inlineStr">
        <is>
          <t>А.И.Юсевич</t>
        </is>
      </c>
      <c r="AG183" s="1456" t="n"/>
      <c r="AH183" s="1449" t="n"/>
      <c r="AI183" s="11" t="n"/>
      <c r="AJ183" s="11" t="n"/>
      <c r="AK183" s="2" t="n"/>
      <c r="AL183" s="140" t="n"/>
      <c r="AM183" s="140" t="n"/>
      <c r="AN183" s="140" t="n"/>
      <c r="AO183" s="140" t="n"/>
      <c r="AP183" s="140" t="n"/>
      <c r="AQ183" s="140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</row>
    <row r="184">
      <c r="A184" s="1383" t="n"/>
      <c r="B184" s="1467" t="n"/>
      <c r="C184" s="1467" t="n"/>
      <c r="D184" s="1455" t="n"/>
      <c r="E184" s="1455" t="n"/>
      <c r="F184" s="1455" t="n"/>
      <c r="G184" s="1455" t="n"/>
      <c r="H184" s="1455" t="n"/>
      <c r="I184" s="1455" t="n"/>
      <c r="J184" s="1455" t="n"/>
      <c r="K184" s="1455" t="n"/>
      <c r="L184" s="1455" t="n"/>
      <c r="M184" s="1455" t="n"/>
      <c r="N184" s="1455" t="n"/>
      <c r="O184" s="1455" t="n"/>
      <c r="P184" s="1455" t="n"/>
      <c r="Q184" s="1455" t="n"/>
      <c r="R184" s="1449" t="n"/>
      <c r="S184" s="1456" t="n"/>
      <c r="T184" s="3537" t="n"/>
      <c r="U184" s="669" t="n"/>
      <c r="V184" s="671" t="n"/>
      <c r="W184" s="660" t="n"/>
      <c r="X184" s="660" t="n"/>
      <c r="Y184" s="660" t="n"/>
      <c r="Z184" s="661" t="n">
        <v>2023</v>
      </c>
      <c r="AA184" s="662" t="n"/>
      <c r="AB184" s="655" t="n"/>
      <c r="AC184" s="655" t="n"/>
      <c r="AD184" s="656" t="n"/>
      <c r="AE184" s="655" t="n"/>
      <c r="AF184" s="11" t="n"/>
      <c r="AG184" s="11" t="n"/>
      <c r="AH184" s="11" t="n"/>
      <c r="AI184" s="1456" t="n"/>
      <c r="AJ184" s="1456" t="n"/>
      <c r="AK184" s="2" t="n"/>
      <c r="AL184" s="140" t="n"/>
      <c r="AM184" s="140" t="n"/>
      <c r="AN184" s="140" t="n"/>
      <c r="AO184" s="140" t="n"/>
      <c r="AP184" s="140" t="n"/>
      <c r="AQ184" s="140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</row>
    <row r="185">
      <c r="A185" s="37" t="n"/>
      <c r="B185" s="37" t="n"/>
      <c r="C185" s="37" t="n"/>
      <c r="D185" s="11" t="n"/>
      <c r="E185" s="11" t="n"/>
      <c r="F185" s="11" t="n"/>
      <c r="G185" s="11" t="n"/>
      <c r="H185" s="11" t="n"/>
      <c r="I185" s="11" t="n"/>
      <c r="J185" s="11" t="n"/>
      <c r="K185" s="11" t="n"/>
      <c r="L185" s="11" t="n"/>
      <c r="M185" s="11" t="n"/>
      <c r="N185" s="11" t="n"/>
      <c r="O185" s="11" t="n"/>
      <c r="P185" s="11" t="n"/>
      <c r="Q185" s="11" t="n"/>
      <c r="R185" s="11" t="n"/>
      <c r="S185" s="11" t="n"/>
      <c r="T185" s="11" t="n"/>
      <c r="U185" s="11" t="n"/>
      <c r="V185" s="11" t="n"/>
      <c r="W185" s="11" t="n"/>
      <c r="X185" s="11" t="n"/>
      <c r="Y185" s="11" t="n"/>
      <c r="Z185" s="11" t="n"/>
      <c r="AA185" s="11" t="n"/>
      <c r="AB185" s="11" t="n"/>
      <c r="AC185" s="11" t="n"/>
      <c r="AD185" s="11" t="n"/>
      <c r="AE185" s="11" t="n"/>
      <c r="AF185" s="11" t="n"/>
      <c r="AG185" s="11" t="n"/>
      <c r="AH185" s="11" t="n"/>
      <c r="AI185" s="11" t="n"/>
      <c r="AJ185" s="1456" t="n"/>
      <c r="AK185" s="1456" t="n"/>
      <c r="AL185" s="140" t="n"/>
      <c r="AM185" s="140" t="n"/>
      <c r="AN185" s="140" t="n"/>
      <c r="AO185" s="140" t="n"/>
      <c r="AP185" s="140" t="n"/>
      <c r="AQ185" s="140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</row>
    <row r="186">
      <c r="A186" s="655" t="inlineStr">
        <is>
          <t>Рекомендован к утверждению научно-методическим советом БГТУ, протокол № 6  от  28.04.2023</t>
        </is>
      </c>
      <c r="B186" s="37" t="n"/>
      <c r="C186" s="37" t="n"/>
      <c r="D186" s="11" t="n"/>
      <c r="E186" s="11" t="n"/>
      <c r="F186" s="11" t="n"/>
      <c r="G186" s="11" t="n"/>
      <c r="H186" s="11" t="n"/>
      <c r="I186" s="11" t="n"/>
      <c r="J186" s="11" t="n"/>
      <c r="K186" s="11" t="n"/>
      <c r="L186" s="11" t="n"/>
      <c r="M186" s="11" t="n"/>
      <c r="N186" s="11" t="n"/>
      <c r="O186" s="11" t="n"/>
      <c r="P186" s="11" t="n"/>
      <c r="Q186" s="11" t="n"/>
      <c r="R186" s="11" t="n"/>
      <c r="S186" s="16" t="n"/>
      <c r="T186" s="16" t="n"/>
      <c r="U186" s="11" t="n"/>
      <c r="V186" s="11" t="n"/>
      <c r="W186" s="11" t="n"/>
      <c r="X186" s="11" t="n"/>
      <c r="Y186" s="11" t="n"/>
      <c r="Z186" s="11" t="n"/>
      <c r="AA186" s="11" t="n"/>
      <c r="AB186" s="11" t="n"/>
      <c r="AC186" s="11" t="n"/>
      <c r="AD186" s="11" t="n"/>
      <c r="AE186" s="11" t="n"/>
      <c r="AF186" s="11" t="n"/>
      <c r="AG186" s="11" t="n"/>
      <c r="AH186" s="11" t="n"/>
      <c r="AI186" s="11" t="n"/>
      <c r="AJ186" s="1481" t="n"/>
      <c r="AK186" s="1481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137" t="n"/>
      <c r="AV186" s="137" t="n"/>
      <c r="AW186" s="137" t="n"/>
      <c r="AX186" s="137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X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2" t="n"/>
      <c r="S2" s="2" t="n"/>
      <c r="T2" s="2" t="n"/>
      <c r="U2" s="7" t="n"/>
      <c r="V2" s="2" t="n"/>
      <c r="W2" s="2" t="n"/>
      <c r="X2" s="2" t="n"/>
      <c r="Y2" s="2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8" t="n"/>
      <c r="BD2" s="8" t="n"/>
      <c r="BE2" s="8" t="n"/>
      <c r="BF2" s="7" t="n"/>
      <c r="BG2" s="10" t="n"/>
      <c r="BH2" s="11" t="n"/>
      <c r="BI2" s="11" t="n"/>
      <c r="BJ2" s="6" t="n"/>
      <c r="BK2" s="6" t="n"/>
      <c r="BL2" s="11" t="n"/>
      <c r="BM2" s="6" t="n"/>
      <c r="BN2" s="6" t="n"/>
      <c r="BO2" s="6" t="n"/>
      <c r="BP2" s="6" t="n"/>
      <c r="BQ2" s="6" t="n"/>
      <c r="BR2" s="6" t="n"/>
      <c r="BS2" s="6" t="n"/>
      <c r="BT2" s="6" t="n"/>
      <c r="BU2" s="6" t="n"/>
      <c r="BV2" s="11" t="n"/>
      <c r="BW2" s="2" t="n"/>
      <c r="BX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16" t="n"/>
      <c r="BH3" s="11" t="n"/>
      <c r="BI3" s="11" t="n"/>
      <c r="BJ3" s="6" t="n"/>
      <c r="BK3" s="6" t="n"/>
      <c r="BL3" s="11" t="n"/>
      <c r="BM3" s="6" t="n"/>
      <c r="BN3" s="6" t="n"/>
      <c r="BO3" s="6" t="n"/>
      <c r="BP3" s="6" t="n"/>
      <c r="BQ3" s="6" t="n"/>
      <c r="BR3" s="6" t="n"/>
      <c r="BS3" s="6" t="n"/>
      <c r="BT3" s="6" t="n"/>
      <c r="BU3" s="6" t="n"/>
      <c r="BV3" s="11" t="n"/>
      <c r="BW3" s="2" t="n"/>
      <c r="BX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1" t="n"/>
      <c r="S4" s="11" t="n"/>
      <c r="T4" s="11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7" t="n"/>
      <c r="BE4" s="17" t="n"/>
      <c r="BF4" s="17" t="n"/>
      <c r="BG4" s="11" t="n"/>
      <c r="BH4" s="11" t="n"/>
      <c r="BI4" s="11" t="n"/>
      <c r="BJ4" s="19" t="n"/>
      <c r="BK4" s="6" t="n"/>
      <c r="BL4" s="11" t="n"/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11" t="n"/>
      <c r="BW4" s="2" t="n"/>
      <c r="BX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11" t="n"/>
      <c r="S5" s="11" t="n"/>
      <c r="T5" s="11" t="n"/>
      <c r="U5" s="20" t="n"/>
      <c r="V5" s="21" t="inlineStr">
        <is>
          <t>Специальность: 6-05-0711-05  Технология стекла, керамики и вяжущих материалов</t>
        </is>
      </c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2" t="inlineStr">
        <is>
          <t>Квалификация:</t>
        </is>
      </c>
      <c r="BM5" s="17" t="n"/>
      <c r="BN5" s="11" t="n"/>
      <c r="BO5" s="6" t="n"/>
      <c r="BP5" s="6" t="n"/>
      <c r="BQ5" s="6" t="n"/>
      <c r="BR5" s="6" t="n"/>
      <c r="BS5" s="6" t="n"/>
      <c r="BT5" s="6" t="n"/>
      <c r="BU5" s="6" t="n"/>
      <c r="BV5" s="6" t="n"/>
      <c r="BW5" s="6" t="n"/>
      <c r="BX5" s="11" t="n"/>
    </row>
    <row r="6">
      <c r="A6" s="2" t="n"/>
      <c r="B6" s="4" t="n"/>
      <c r="C6" s="4" t="n"/>
      <c r="D6" s="23" t="inlineStr">
        <is>
          <t>Регистрационный № 05-071-017/уч.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7" t="n"/>
      <c r="S6" s="17" t="n"/>
      <c r="T6" s="17" t="n"/>
      <c r="U6" s="1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n"/>
      <c r="AN6" s="24" t="n"/>
      <c r="AO6" s="24" t="n"/>
      <c r="AP6" s="24" t="inlineStr">
        <is>
          <t> </t>
        </is>
      </c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24" t="n"/>
      <c r="BD6" s="24" t="n"/>
      <c r="BE6" s="24" t="n"/>
      <c r="BF6" s="17" t="n"/>
      <c r="BG6" s="2" t="n"/>
      <c r="BH6" s="2" t="n"/>
      <c r="BI6" s="2" t="n"/>
      <c r="BJ6" s="2" t="n"/>
      <c r="BK6" s="2" t="n"/>
      <c r="BL6" s="22" t="inlineStr">
        <is>
          <t>Инженер. Химик-технолог</t>
        </is>
      </c>
      <c r="BM6" s="690" t="n"/>
      <c r="BN6" s="690" t="n"/>
      <c r="BO6" s="690" t="n"/>
      <c r="BP6" s="690" t="n"/>
      <c r="BQ6" s="690" t="n"/>
      <c r="BR6" s="690" t="n"/>
      <c r="BS6" s="690" t="n"/>
      <c r="BT6" s="690" t="n"/>
      <c r="BU6" s="6" t="n"/>
      <c r="BV6" s="6" t="n"/>
      <c r="BW6" s="6" t="n"/>
      <c r="BX6" s="11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1" t="n"/>
      <c r="S7" s="11" t="n"/>
      <c r="T7" s="11" t="n"/>
      <c r="U7" s="1" t="n"/>
      <c r="V7" s="26" t="n"/>
      <c r="W7" s="26" t="n"/>
      <c r="X7" s="2" t="n"/>
      <c r="Y7" s="2" t="n"/>
      <c r="Z7" s="26" t="n"/>
      <c r="AA7" s="2" t="n"/>
      <c r="AB7" s="26" t="inlineStr">
        <is>
          <t>Профилизации:</t>
        </is>
      </c>
      <c r="AC7" s="27" t="n"/>
      <c r="AD7" s="27" t="n"/>
      <c r="AE7" s="27" t="n"/>
      <c r="AF7" s="27" t="n"/>
      <c r="AG7" s="27" t="n"/>
      <c r="AH7" s="38" t="inlineStr">
        <is>
          <t>Технология керамики</t>
        </is>
      </c>
      <c r="AI7" s="2" t="n"/>
      <c r="AJ7" s="27" t="n"/>
      <c r="AK7" s="27" t="n"/>
      <c r="AL7" s="2" t="n"/>
      <c r="AM7" s="27" t="n"/>
      <c r="AN7" s="27" t="n"/>
      <c r="AO7" s="27" t="n"/>
      <c r="AP7" s="27" t="n"/>
      <c r="AQ7" s="27" t="n"/>
      <c r="AR7" s="27" t="n"/>
      <c r="AS7" s="27" t="n"/>
      <c r="AT7" s="27" t="n"/>
      <c r="AU7" s="27" t="n"/>
      <c r="AV7" s="2" t="n"/>
      <c r="AW7" s="27" t="n"/>
      <c r="AX7" s="27" t="n"/>
      <c r="AY7" s="27" t="n"/>
      <c r="AZ7" s="27" t="n"/>
      <c r="BA7" s="27" t="n"/>
      <c r="BB7" s="27" t="n"/>
      <c r="BC7" s="27" t="n"/>
      <c r="BD7" s="27" t="n"/>
      <c r="BE7" s="27" t="n"/>
      <c r="BF7" s="27" t="n"/>
      <c r="BG7" s="2" t="n"/>
      <c r="BH7" s="2" t="n"/>
      <c r="BI7" s="2" t="n"/>
      <c r="BJ7" s="2" t="n"/>
      <c r="BK7" s="2" t="n"/>
      <c r="BL7" s="29" t="n"/>
      <c r="BM7" s="17" t="n"/>
      <c r="BN7" s="11" t="n"/>
      <c r="BO7" s="4" t="n"/>
      <c r="BP7" s="4" t="n"/>
      <c r="BQ7" s="4" t="n"/>
      <c r="BR7" s="4" t="n"/>
      <c r="BS7" s="4" t="n"/>
      <c r="BT7" s="4" t="n"/>
      <c r="BU7" s="4" t="n"/>
      <c r="BV7" s="4" t="n"/>
      <c r="BW7" s="4" t="n"/>
      <c r="BX7" s="4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11" t="n"/>
      <c r="S8" s="11" t="n"/>
      <c r="T8" s="11" t="n"/>
      <c r="U8" s="4" t="n"/>
      <c r="V8" s="4" t="n"/>
      <c r="W8" s="4" t="n"/>
      <c r="X8" s="2" t="n"/>
      <c r="Y8" s="4" t="n"/>
      <c r="Z8" s="4" t="n"/>
      <c r="AA8" s="6" t="n"/>
      <c r="AB8" s="4" t="n"/>
      <c r="AC8" s="5" t="n"/>
      <c r="AD8" s="5" t="n"/>
      <c r="AE8" s="5" t="n"/>
      <c r="AF8" s="5" t="n"/>
      <c r="AG8" s="5" t="n"/>
      <c r="AH8" s="38" t="inlineStr">
        <is>
          <t>Технология вяжущих материалов</t>
        </is>
      </c>
      <c r="AI8" s="2" t="n"/>
      <c r="AJ8" s="5" t="n"/>
      <c r="AK8" s="5" t="n"/>
      <c r="AL8" s="2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2" t="n"/>
      <c r="AW8" s="5" t="n"/>
      <c r="AX8" s="5" t="n"/>
      <c r="AY8" s="5" t="n"/>
      <c r="AZ8" s="5" t="n"/>
      <c r="BA8" s="5" t="n"/>
      <c r="BB8" s="5" t="n"/>
      <c r="BC8" s="5" t="n"/>
      <c r="BD8" s="5" t="n"/>
      <c r="BE8" s="5" t="n"/>
      <c r="BF8" s="5" t="n"/>
      <c r="BG8" s="2" t="n"/>
      <c r="BH8" s="2" t="n"/>
      <c r="BI8" s="2" t="n"/>
      <c r="BJ8" s="2" t="n"/>
      <c r="BK8" s="2" t="n"/>
      <c r="BL8" s="32" t="inlineStr">
        <is>
          <t>Степень: Бакалавр</t>
        </is>
      </c>
      <c r="BM8" s="6" t="n"/>
      <c r="BN8" s="11" t="n"/>
      <c r="BO8" s="6" t="n"/>
      <c r="BP8" s="6" t="n"/>
      <c r="BQ8" s="6" t="n"/>
      <c r="BR8" s="6" t="n"/>
      <c r="BS8" s="6" t="n"/>
      <c r="BT8" s="6" t="n"/>
      <c r="BU8" s="6" t="n"/>
      <c r="BV8" s="6" t="n"/>
      <c r="BW8" s="6" t="n"/>
      <c r="BX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37" t="n"/>
      <c r="S9" s="37" t="n"/>
      <c r="T9" s="37" t="n"/>
      <c r="U9" s="36" t="n"/>
      <c r="V9" s="36" t="n"/>
      <c r="W9" s="36" t="n"/>
      <c r="X9" s="2" t="n"/>
      <c r="Y9" s="36" t="n"/>
      <c r="Z9" s="36" t="n"/>
      <c r="AA9" s="36" t="n"/>
      <c r="AB9" s="36" t="n"/>
      <c r="AC9" s="36" t="n"/>
      <c r="AD9" s="36" t="n"/>
      <c r="AE9" s="36" t="n"/>
      <c r="AF9" s="36" t="n"/>
      <c r="AG9" s="36" t="n"/>
      <c r="AH9" s="38" t="n"/>
      <c r="AI9" s="36" t="n"/>
      <c r="AJ9" s="36" t="n"/>
      <c r="AK9" s="36" t="n"/>
      <c r="AL9" s="2" t="n"/>
      <c r="AM9" s="36" t="n"/>
      <c r="AN9" s="36" t="n"/>
      <c r="AO9" s="36" t="n"/>
      <c r="AP9" s="36" t="n"/>
      <c r="AQ9" s="36" t="n"/>
      <c r="AR9" s="36" t="n"/>
      <c r="AS9" s="36" t="n"/>
      <c r="AT9" s="36" t="n"/>
      <c r="AU9" s="36" t="n"/>
      <c r="AV9" s="36" t="n"/>
      <c r="AW9" s="36" t="n"/>
      <c r="AX9" s="36" t="n"/>
      <c r="AY9" s="36" t="n"/>
      <c r="AZ9" s="36" t="n"/>
      <c r="BA9" s="36" t="n"/>
      <c r="BB9" s="36" t="n"/>
      <c r="BC9" s="36" t="n"/>
      <c r="BD9" s="36" t="n"/>
      <c r="BE9" s="36" t="n"/>
      <c r="BF9" s="36" t="n"/>
      <c r="BG9" s="36" t="n"/>
      <c r="BH9" s="2" t="n"/>
      <c r="BI9" s="2" t="n"/>
      <c r="BJ9" s="2" t="n"/>
      <c r="BK9" s="2" t="n"/>
      <c r="BL9" s="39" t="n"/>
      <c r="BM9" s="36" t="n"/>
      <c r="BN9" s="40" t="n"/>
      <c r="BO9" s="41" t="n"/>
      <c r="BP9" s="41" t="n"/>
      <c r="BQ9" s="41" t="n"/>
      <c r="BR9" s="41" t="n"/>
      <c r="BS9" s="41" t="n"/>
      <c r="BT9" s="41" t="n"/>
      <c r="BU9" s="41" t="n"/>
      <c r="BV9" s="41" t="n"/>
      <c r="BW9" s="41" t="n"/>
      <c r="BX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37" t="n"/>
      <c r="S10" s="37" t="n"/>
      <c r="T10" s="37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36" t="n"/>
      <c r="BH10" s="2" t="n"/>
      <c r="BI10" s="2" t="n"/>
      <c r="BJ10" s="2" t="n"/>
      <c r="BK10" s="2" t="n"/>
      <c r="BL10" s="22" t="inlineStr">
        <is>
          <t>Срок обучения: 4 года</t>
        </is>
      </c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2" t="n"/>
      <c r="BW10" s="22" t="n"/>
      <c r="BX10" s="2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37" t="n"/>
      <c r="S11" s="37" t="n"/>
      <c r="T11" s="37" t="n"/>
      <c r="U11" s="43" t="inlineStr">
        <is>
          <t>Форма получения образования: заочная</t>
        </is>
      </c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36" t="n"/>
      <c r="BH11" s="2" t="n"/>
      <c r="BI11" s="2" t="n"/>
      <c r="BJ11" s="22" t="n"/>
      <c r="BK11" s="36" t="n"/>
      <c r="BL11" s="40" t="n"/>
      <c r="BM11" s="41" t="n"/>
      <c r="BN11" s="41" t="n"/>
      <c r="BO11" s="41" t="n"/>
      <c r="BP11" s="41" t="n"/>
      <c r="BQ11" s="41" t="n"/>
      <c r="BR11" s="41" t="n"/>
      <c r="BS11" s="41" t="n"/>
      <c r="BT11" s="41" t="n"/>
      <c r="BU11" s="41" t="n"/>
      <c r="BV11" s="41" t="n"/>
      <c r="BW11" s="2" t="n"/>
      <c r="BX11" s="2" t="n"/>
    </row>
    <row r="12">
      <c r="A12" s="36" t="n"/>
      <c r="B12" s="35" t="n"/>
      <c r="C12" s="35" t="n"/>
      <c r="D12" s="35" t="n"/>
      <c r="E12" s="35" t="n"/>
      <c r="F12" s="35" t="n"/>
      <c r="G12" s="35" t="n"/>
      <c r="H12" s="35" t="n"/>
      <c r="I12" s="35" t="n"/>
      <c r="J12" s="35" t="n"/>
      <c r="K12" s="35" t="n"/>
      <c r="L12" s="35" t="n"/>
      <c r="M12" s="35" t="n"/>
      <c r="N12" s="36" t="n"/>
      <c r="O12" s="36" t="n"/>
      <c r="P12" s="37" t="n"/>
      <c r="Q12" s="37" t="n"/>
      <c r="R12" s="37" t="n"/>
      <c r="S12" s="37" t="n"/>
      <c r="T12" s="37" t="n"/>
      <c r="U12" s="43" t="inlineStr">
        <is>
          <t>(интегрированная с образовательными программами среднего специального образования)</t>
        </is>
      </c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36" t="n"/>
      <c r="BH12" s="2" t="n"/>
      <c r="BI12" s="2" t="n"/>
      <c r="BJ12" s="22" t="n"/>
      <c r="BK12" s="36" t="n"/>
      <c r="BL12" s="40" t="n"/>
      <c r="BM12" s="41" t="n"/>
      <c r="BN12" s="41" t="n"/>
      <c r="BO12" s="41" t="n"/>
      <c r="BP12" s="41" t="n"/>
      <c r="BQ12" s="41" t="n"/>
      <c r="BR12" s="41" t="n"/>
      <c r="BS12" s="41" t="n"/>
      <c r="BT12" s="41" t="n"/>
      <c r="BU12" s="41" t="n"/>
      <c r="BV12" s="41" t="n"/>
      <c r="BW12" s="2" t="n"/>
      <c r="BX12" s="2" t="n"/>
    </row>
    <row r="13">
      <c r="A13" s="145" t="n"/>
      <c r="B13" s="2163" t="n"/>
      <c r="C13" s="2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145" t="n"/>
      <c r="S13" s="145" t="n"/>
      <c r="T13" s="145" t="n"/>
      <c r="U13" s="2" t="n"/>
      <c r="V13" s="2164" t="n"/>
      <c r="W13" s="145" t="n"/>
      <c r="X13" s="142" t="n"/>
      <c r="Y13" s="145" t="n"/>
      <c r="Z13" s="145" t="n"/>
      <c r="AA13" s="145" t="n"/>
      <c r="AB13" s="145" t="n"/>
      <c r="AC13" s="142" t="n"/>
      <c r="AD13" s="142" t="n"/>
      <c r="AE13" s="145" t="n"/>
      <c r="AF13" s="145" t="n"/>
      <c r="AG13" s="145" t="n"/>
      <c r="AH13" s="145" t="n"/>
      <c r="AI13" s="145" t="n"/>
      <c r="AJ13" s="145" t="n"/>
      <c r="AK13" s="2164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145" t="n"/>
      <c r="BE13" s="145" t="n"/>
      <c r="BF13" s="145" t="n"/>
      <c r="BG13" s="2" t="n"/>
      <c r="BH13" s="2" t="n"/>
      <c r="BI13" s="145" t="n"/>
      <c r="BJ13" s="145" t="n"/>
      <c r="BK13" s="145" t="n"/>
      <c r="BL13" s="145" t="n"/>
      <c r="BM13" s="145" t="n"/>
      <c r="BN13" s="145" t="n"/>
      <c r="BO13" s="145" t="n"/>
      <c r="BP13" s="145" t="n"/>
      <c r="BQ13" s="2163" t="n"/>
      <c r="BR13" s="2163" t="n"/>
      <c r="BS13" s="2163" t="n"/>
      <c r="BT13" s="2163" t="n"/>
      <c r="BU13" s="2165" t="n"/>
      <c r="BV13" s="2" t="n"/>
      <c r="BW13" s="2" t="n"/>
      <c r="BX13" s="2" t="n"/>
    </row>
    <row r="14">
      <c r="A14" s="2163" t="n"/>
      <c r="B14" s="2163" t="n"/>
      <c r="C14" s="145" t="inlineStr">
        <is>
          <t>Специальность: 2-48 01 01 Химическая технология неорганических веществ, материалов и изделий</t>
        </is>
      </c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145" t="n"/>
      <c r="S14" s="145" t="n"/>
      <c r="T14" s="145" t="n"/>
      <c r="U14" s="2" t="n"/>
      <c r="V14" s="145" t="n"/>
      <c r="W14" s="145" t="n"/>
      <c r="X14" s="145" t="n"/>
      <c r="Y14" s="145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n"/>
      <c r="AN14" s="145" t="n"/>
      <c r="AO14" s="145" t="n"/>
      <c r="AP14" s="145" t="inlineStr">
        <is>
          <t>Специальность: 2-48 01 34 Обогащение полезных ископаемых</t>
        </is>
      </c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145" t="n"/>
      <c r="BE14" s="145" t="n"/>
      <c r="BF14" s="145" t="n"/>
      <c r="BG14" s="2" t="n"/>
      <c r="BH14" s="2" t="n"/>
      <c r="BI14" s="137" t="n"/>
      <c r="BJ14" s="137" t="n"/>
      <c r="BK14" s="137" t="n"/>
      <c r="BL14" s="137" t="n"/>
      <c r="BM14" s="137" t="n"/>
      <c r="BN14" s="137" t="n"/>
      <c r="BO14" s="508" t="n"/>
      <c r="BP14" s="508" t="n"/>
      <c r="BQ14" s="508" t="n"/>
      <c r="BR14" s="508" t="n"/>
      <c r="BS14" s="2163" t="n"/>
      <c r="BT14" s="2163" t="n"/>
      <c r="BU14" s="2165" t="n"/>
      <c r="BV14" s="2" t="n"/>
      <c r="BW14" s="2" t="n"/>
      <c r="BX14" s="2" t="n"/>
    </row>
    <row r="15">
      <c r="A15" s="2163" t="n"/>
      <c r="B15" s="2163" t="n"/>
      <c r="C15" s="145" t="inlineStr">
        <is>
          <t>Квалификация специалиста: техник-технолог</t>
        </is>
      </c>
      <c r="D15" s="145" t="n"/>
      <c r="E15" s="145" t="n"/>
      <c r="F15" s="145" t="n"/>
      <c r="G15" s="145" t="n"/>
      <c r="H15" s="145" t="n"/>
      <c r="I15" s="145" t="n"/>
      <c r="J15" s="145" t="n"/>
      <c r="K15" s="145" t="n"/>
      <c r="L15" s="145" t="n"/>
      <c r="M15" s="145" t="n"/>
      <c r="N15" s="145" t="n"/>
      <c r="O15" s="145" t="n"/>
      <c r="P15" s="145" t="n"/>
      <c r="Q15" s="145" t="n"/>
      <c r="R15" s="145" t="n"/>
      <c r="S15" s="145" t="n"/>
      <c r="T15" s="145" t="n"/>
      <c r="U15" s="145" t="n"/>
      <c r="V15" s="2164" t="n"/>
      <c r="W15" s="145" t="n"/>
      <c r="X15" s="142" t="n"/>
      <c r="Y15" s="145" t="n"/>
      <c r="Z15" s="2" t="n"/>
      <c r="AA15" s="145" t="n"/>
      <c r="AB15" s="145" t="n"/>
      <c r="AC15" s="145" t="n"/>
      <c r="AD15" s="145" t="n"/>
      <c r="AE15" s="145" t="n"/>
      <c r="AF15" s="145" t="n"/>
      <c r="AG15" s="145" t="n"/>
      <c r="AH15" s="145" t="n"/>
      <c r="AI15" s="145" t="n"/>
      <c r="AJ15" s="145" t="n"/>
      <c r="AK15" s="145" t="n"/>
      <c r="AL15" s="145" t="n"/>
      <c r="AM15" s="145" t="n"/>
      <c r="AN15" s="145" t="n"/>
      <c r="AO15" s="145" t="n"/>
      <c r="AP15" s="145" t="inlineStr">
        <is>
          <t>Квалификация специалиста: техник-технолог</t>
        </is>
      </c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145" t="n"/>
      <c r="BE15" s="145" t="n"/>
      <c r="BF15" s="145" t="n"/>
      <c r="BG15" s="2" t="n"/>
      <c r="BH15" s="2" t="n"/>
      <c r="BI15" s="35" t="n"/>
      <c r="BJ15" s="35" t="n"/>
      <c r="BK15" s="35" t="n"/>
      <c r="BL15" s="35" t="n"/>
      <c r="BM15" s="35" t="n"/>
      <c r="BN15" s="35" t="n"/>
      <c r="BO15" s="35" t="n"/>
      <c r="BP15" s="508" t="n"/>
      <c r="BQ15" s="508" t="n"/>
      <c r="BR15" s="508" t="n"/>
      <c r="BS15" s="2163" t="n"/>
      <c r="BT15" s="2163" t="n"/>
      <c r="BU15" s="2165" t="n"/>
      <c r="BV15" s="2" t="n"/>
      <c r="BW15" s="2" t="n"/>
      <c r="BX15" s="2" t="n"/>
    </row>
    <row r="16">
      <c r="A16" s="2163" t="n"/>
      <c r="B16" s="2163" t="n"/>
      <c r="C16" s="145" t="n"/>
      <c r="D16" s="145" t="n"/>
      <c r="E16" s="145" t="n"/>
      <c r="F16" s="145" t="n"/>
      <c r="G16" s="145" t="n"/>
      <c r="H16" s="145" t="n"/>
      <c r="I16" s="145" t="n"/>
      <c r="J16" s="145" t="n"/>
      <c r="K16" s="145" t="n"/>
      <c r="L16" s="145" t="n"/>
      <c r="M16" s="145" t="n"/>
      <c r="N16" s="145" t="n"/>
      <c r="O16" s="145" t="n"/>
      <c r="P16" s="145" t="n"/>
      <c r="Q16" s="145" t="n"/>
      <c r="R16" s="145" t="n"/>
      <c r="S16" s="145" t="n"/>
      <c r="T16" s="145" t="n"/>
      <c r="U16" s="2" t="n"/>
      <c r="V16" s="145" t="n"/>
      <c r="W16" s="145" t="n"/>
      <c r="X16" s="145" t="n"/>
      <c r="Y16" s="145" t="n"/>
      <c r="Z16" s="145" t="n"/>
      <c r="AA16" s="145" t="n"/>
      <c r="AB16" s="145" t="n"/>
      <c r="AC16" s="145" t="n"/>
      <c r="AD16" s="145" t="n"/>
      <c r="AE16" s="145" t="n"/>
      <c r="AF16" s="145" t="n"/>
      <c r="AG16" s="145" t="n"/>
      <c r="AH16" s="145" t="n"/>
      <c r="AI16" s="145" t="n"/>
      <c r="AJ16" s="145" t="n"/>
      <c r="AK16" s="145" t="n"/>
      <c r="AL16" s="145" t="n"/>
      <c r="AM16" s="145" t="n"/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145" t="n"/>
      <c r="BE16" s="145" t="n"/>
      <c r="BF16" s="145" t="n"/>
      <c r="BG16" s="2" t="n"/>
      <c r="BH16" s="2" t="n"/>
      <c r="BI16" s="137" t="n"/>
      <c r="BJ16" s="137" t="n"/>
      <c r="BK16" s="137" t="n"/>
      <c r="BL16" s="137" t="n"/>
      <c r="BM16" s="137" t="n"/>
      <c r="BN16" s="137" t="n"/>
      <c r="BO16" s="137" t="n"/>
      <c r="BP16" s="508" t="n"/>
      <c r="BQ16" s="508" t="n"/>
      <c r="BR16" s="508" t="n"/>
      <c r="BS16" s="2163" t="n"/>
      <c r="BT16" s="2163" t="n"/>
      <c r="BU16" s="2165" t="n"/>
      <c r="BV16" s="2" t="n"/>
      <c r="BW16" s="2" t="n"/>
      <c r="BX16" s="2" t="n"/>
    </row>
    <row r="17">
      <c r="A17" s="2163" t="n"/>
      <c r="B17" s="2163" t="n"/>
      <c r="C17" s="145" t="inlineStr">
        <is>
          <t>Специальность: 2-48 01 31Технология силикатных и тугоплавких неметаллических материалов и изделий</t>
        </is>
      </c>
      <c r="D17" s="145" t="n"/>
      <c r="E17" s="145" t="n"/>
      <c r="F17" s="145" t="n"/>
      <c r="G17" s="145" t="n"/>
      <c r="H17" s="145" t="n"/>
      <c r="I17" s="145" t="n"/>
      <c r="J17" s="145" t="n"/>
      <c r="K17" s="145" t="n"/>
      <c r="L17" s="145" t="n"/>
      <c r="M17" s="145" t="n"/>
      <c r="N17" s="145" t="n"/>
      <c r="O17" s="145" t="n"/>
      <c r="P17" s="145" t="n"/>
      <c r="Q17" s="145" t="n"/>
      <c r="R17" s="145" t="n"/>
      <c r="S17" s="145" t="n"/>
      <c r="T17" s="145" t="n"/>
      <c r="U17" s="145" t="n"/>
      <c r="V17" s="2164" t="n"/>
      <c r="W17" s="145" t="n"/>
      <c r="X17" s="142" t="n"/>
      <c r="Y17" s="145" t="n"/>
      <c r="Z17" s="2" t="n"/>
      <c r="AA17" s="145" t="n"/>
      <c r="AB17" s="145" t="n"/>
      <c r="AC17" s="145" t="n"/>
      <c r="AD17" s="145" t="n"/>
      <c r="AE17" s="145" t="n"/>
      <c r="AF17" s="145" t="n"/>
      <c r="AG17" s="145" t="n"/>
      <c r="AH17" s="145" t="n"/>
      <c r="AI17" s="145" t="n"/>
      <c r="AJ17" s="145" t="n"/>
      <c r="AK17" s="145" t="n"/>
      <c r="AL17" s="145" t="n"/>
      <c r="AM17" s="145" t="n"/>
      <c r="AN17" s="145" t="n"/>
      <c r="AO17" s="145" t="n"/>
      <c r="AP17" s="145" t="inlineStr">
        <is>
          <t>Специальность: 2-57 01 01 Охрана окружающей среды и рациональное использование природных ресурсов</t>
        </is>
      </c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145" t="n"/>
      <c r="BE17" s="145" t="n"/>
      <c r="BF17" s="145" t="n"/>
      <c r="BG17" s="2" t="n"/>
      <c r="BH17" s="2" t="n"/>
      <c r="BI17" s="137" t="n"/>
      <c r="BJ17" s="137" t="n"/>
      <c r="BK17" s="137" t="n"/>
      <c r="BL17" s="137" t="n"/>
      <c r="BM17" s="137" t="n"/>
      <c r="BN17" s="137" t="n"/>
      <c r="BO17" s="137" t="n"/>
      <c r="BP17" s="508" t="n"/>
      <c r="BQ17" s="508" t="n"/>
      <c r="BR17" s="508" t="n"/>
      <c r="BS17" s="2163" t="n"/>
      <c r="BT17" s="2163" t="n"/>
      <c r="BU17" s="2165" t="n"/>
      <c r="BV17" s="2" t="n"/>
      <c r="BW17" s="2" t="n"/>
      <c r="BX17" s="2" t="n"/>
    </row>
    <row r="18">
      <c r="A18" s="2163" t="n"/>
      <c r="B18" s="2163" t="n"/>
      <c r="C18" s="145" t="inlineStr">
        <is>
          <t>Квалификация специалиста: техник-технолог</t>
        </is>
      </c>
      <c r="D18" s="145" t="n"/>
      <c r="E18" s="145" t="n"/>
      <c r="F18" s="145" t="n"/>
      <c r="G18" s="145" t="n"/>
      <c r="H18" s="145" t="n"/>
      <c r="I18" s="145" t="n"/>
      <c r="J18" s="145" t="n"/>
      <c r="K18" s="145" t="n"/>
      <c r="L18" s="145" t="n"/>
      <c r="M18" s="145" t="n"/>
      <c r="N18" s="145" t="n"/>
      <c r="O18" s="145" t="n"/>
      <c r="P18" s="145" t="n"/>
      <c r="Q18" s="145" t="n"/>
      <c r="R18" s="145" t="n"/>
      <c r="S18" s="145" t="n"/>
      <c r="T18" s="145" t="n"/>
      <c r="U18" s="2" t="n"/>
      <c r="V18" s="145" t="n"/>
      <c r="W18" s="145" t="n"/>
      <c r="X18" s="145" t="n"/>
      <c r="Y18" s="145" t="n"/>
      <c r="Z18" s="145" t="n"/>
      <c r="AA18" s="145" t="n"/>
      <c r="AB18" s="145" t="n"/>
      <c r="AC18" s="145" t="n"/>
      <c r="AD18" s="145" t="n"/>
      <c r="AE18" s="145" t="n"/>
      <c r="AF18" s="145" t="n"/>
      <c r="AG18" s="145" t="n"/>
      <c r="AH18" s="145" t="n"/>
      <c r="AI18" s="145" t="n"/>
      <c r="AJ18" s="145" t="n"/>
      <c r="AK18" s="145" t="n"/>
      <c r="AL18" s="145" t="n"/>
      <c r="AM18" s="145" t="n"/>
      <c r="AN18" s="145" t="n"/>
      <c r="AO18" s="145" t="n"/>
      <c r="AP18" s="145" t="inlineStr">
        <is>
          <t>Квалификация специалиста: техник-технолог</t>
        </is>
      </c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45" t="n"/>
      <c r="BB18" s="145" t="n"/>
      <c r="BC18" s="145" t="n"/>
      <c r="BD18" s="145" t="n"/>
      <c r="BE18" s="145" t="n"/>
      <c r="BF18" s="145" t="n"/>
      <c r="BG18" s="2" t="n"/>
      <c r="BH18" s="2" t="n"/>
      <c r="BI18" s="145" t="n"/>
      <c r="BJ18" s="145" t="n"/>
      <c r="BK18" s="145" t="n"/>
      <c r="BL18" s="145" t="n"/>
      <c r="BM18" s="145" t="n"/>
      <c r="BN18" s="145" t="n"/>
      <c r="BO18" s="145" t="n"/>
      <c r="BP18" s="145" t="n"/>
      <c r="BQ18" s="2163" t="n"/>
      <c r="BR18" s="2163" t="n"/>
      <c r="BS18" s="2163" t="n"/>
      <c r="BT18" s="2163" t="n"/>
      <c r="BU18" s="2165" t="n"/>
      <c r="BV18" s="2" t="n"/>
      <c r="BW18" s="2" t="n"/>
      <c r="BX18" s="2" t="n"/>
    </row>
    <row r="19">
      <c r="A19" s="36" t="n"/>
      <c r="B19" s="35" t="n"/>
      <c r="C19" s="2" t="n"/>
      <c r="D19" s="35" t="n"/>
      <c r="E19" s="35" t="n"/>
      <c r="F19" s="35" t="n"/>
      <c r="G19" s="35" t="n"/>
      <c r="H19" s="35" t="n"/>
      <c r="I19" s="35" t="n"/>
      <c r="J19" s="35" t="n"/>
      <c r="K19" s="35" t="n"/>
      <c r="L19" s="35" t="n"/>
      <c r="M19" s="35" t="n"/>
      <c r="N19" s="36" t="n"/>
      <c r="O19" s="36" t="n"/>
      <c r="P19" s="37" t="n"/>
      <c r="Q19" s="37" t="n"/>
      <c r="R19" s="37" t="n"/>
      <c r="S19" s="37" t="n"/>
      <c r="T19" s="37" t="n"/>
      <c r="U19" s="43" t="n"/>
      <c r="V19" s="688" t="n"/>
      <c r="W19" s="688" t="n"/>
      <c r="X19" s="688" t="n"/>
      <c r="Y19" s="688" t="n"/>
      <c r="Z19" s="688" t="n"/>
      <c r="AA19" s="688" t="n"/>
      <c r="AB19" s="688" t="n"/>
      <c r="AC19" s="688" t="n"/>
      <c r="AD19" s="688" t="n"/>
      <c r="AE19" s="688" t="n"/>
      <c r="AF19" s="688" t="n"/>
      <c r="AG19" s="688" t="n"/>
      <c r="AH19" s="688" t="n"/>
      <c r="AI19" s="688" t="n"/>
      <c r="AJ19" s="688" t="n"/>
      <c r="AK19" s="688" t="n"/>
      <c r="AL19" s="688" t="n"/>
      <c r="AM19" s="688" t="n"/>
      <c r="AN19" s="688" t="n"/>
      <c r="AO19" s="688" t="n"/>
      <c r="AP19" s="688" t="n"/>
      <c r="AQ19" s="688" t="n"/>
      <c r="AR19" s="688" t="n"/>
      <c r="AS19" s="688" t="n"/>
      <c r="AT19" s="688" t="n"/>
      <c r="AU19" s="688" t="n"/>
      <c r="AV19" s="688" t="n"/>
      <c r="AW19" s="688" t="n"/>
      <c r="AX19" s="688" t="n"/>
      <c r="AY19" s="688" t="n"/>
      <c r="AZ19" s="688" t="n"/>
      <c r="BA19" s="688" t="n"/>
      <c r="BB19" s="688" t="n"/>
      <c r="BC19" s="688" t="n"/>
      <c r="BD19" s="688" t="n"/>
      <c r="BE19" s="688" t="n"/>
      <c r="BF19" s="688" t="n"/>
      <c r="BG19" s="36" t="n"/>
      <c r="BH19" s="2" t="n"/>
      <c r="BI19" s="2" t="n"/>
      <c r="BJ19" s="22" t="n"/>
      <c r="BK19" s="36" t="n"/>
      <c r="BL19" s="40" t="n"/>
      <c r="BM19" s="41" t="n"/>
      <c r="BN19" s="41" t="n"/>
      <c r="BO19" s="41" t="n"/>
      <c r="BP19" s="41" t="n"/>
      <c r="BQ19" s="41" t="n"/>
      <c r="BR19" s="41" t="n"/>
      <c r="BS19" s="41" t="n"/>
      <c r="BT19" s="41" t="n"/>
      <c r="BU19" s="41" t="n"/>
      <c r="BV19" s="41" t="n"/>
      <c r="BW19" s="2" t="n"/>
      <c r="BX19" s="2" t="n"/>
    </row>
    <row r="20">
      <c r="A20" s="2" t="n"/>
      <c r="B20" s="696" t="inlineStr">
        <is>
          <t>I. График образовательного процесса</t>
        </is>
      </c>
      <c r="C20" s="47" t="n"/>
      <c r="D20" s="47" t="n"/>
      <c r="E20" s="47" t="n"/>
      <c r="F20" s="47" t="n"/>
      <c r="G20" s="47" t="n"/>
      <c r="H20" s="47" t="n"/>
      <c r="I20" s="47" t="n"/>
      <c r="J20" s="47" t="n"/>
      <c r="K20" s="47" t="n"/>
      <c r="L20" s="47" t="n"/>
      <c r="M20" s="47" t="n"/>
      <c r="N20" s="47" t="n"/>
      <c r="O20" s="47" t="n"/>
      <c r="P20" s="47" t="n"/>
      <c r="Q20" s="47" t="n"/>
      <c r="R20" s="47" t="n"/>
      <c r="S20" s="47" t="n"/>
      <c r="T20" s="47" t="n"/>
      <c r="U20" s="47" t="n"/>
      <c r="V20" s="35" t="n"/>
      <c r="W20" s="35" t="n"/>
      <c r="X20" s="35" t="n"/>
      <c r="Y20" s="35" t="n"/>
      <c r="Z20" s="35" t="n"/>
      <c r="AA20" s="35" t="n"/>
      <c r="AB20" s="35" t="n"/>
      <c r="AC20" s="35" t="n"/>
      <c r="AD20" s="35" t="n"/>
      <c r="AE20" s="35" t="n"/>
      <c r="AF20" s="35" t="n"/>
      <c r="AG20" s="35" t="n"/>
      <c r="AH20" s="35" t="n"/>
      <c r="AI20" s="35" t="n"/>
      <c r="AJ20" s="35" t="n"/>
      <c r="AK20" s="35" t="n"/>
      <c r="AL20" s="35" t="n"/>
      <c r="AM20" s="35" t="n"/>
      <c r="AN20" s="35" t="n"/>
      <c r="AO20" s="35" t="n"/>
      <c r="AP20" s="35" t="n"/>
      <c r="AQ20" s="35" t="n"/>
      <c r="AR20" s="35" t="n"/>
      <c r="AS20" s="35" t="n"/>
      <c r="AT20" s="35" t="n"/>
      <c r="AU20" s="35" t="n"/>
      <c r="AV20" s="35" t="n"/>
      <c r="AW20" s="35" t="n"/>
      <c r="AX20" s="35" t="n"/>
      <c r="AY20" s="35" t="n"/>
      <c r="AZ20" s="35" t="n"/>
      <c r="BA20" s="35" t="n"/>
      <c r="BB20" s="2" t="n"/>
      <c r="BC20" s="696" t="inlineStr">
        <is>
          <t>II. Сводные данные по бюджету времени (в неделях)</t>
        </is>
      </c>
      <c r="BD20" s="2" t="n"/>
      <c r="BE20" s="2" t="n"/>
      <c r="BF20" s="2" t="n"/>
      <c r="BG20" s="2" t="n"/>
      <c r="BH20" s="49" t="n"/>
      <c r="BI20" s="49" t="n"/>
      <c r="BJ20" s="49" t="n"/>
      <c r="BK20" s="49" t="n"/>
      <c r="BL20" s="49" t="n"/>
      <c r="BM20" s="49" t="n"/>
      <c r="BN20" s="11" t="n"/>
      <c r="BO20" s="11" t="n"/>
      <c r="BP20" s="11" t="n"/>
      <c r="BQ20" s="11" t="n"/>
      <c r="BR20" s="47" t="n"/>
      <c r="BS20" s="697" t="n"/>
      <c r="BT20" s="53" t="n"/>
      <c r="BU20" s="2" t="n"/>
      <c r="BV20" s="2" t="n"/>
      <c r="BW20" s="2" t="n"/>
      <c r="BX20" s="2" t="n"/>
    </row>
    <row r="21">
      <c r="A21" s="2" t="n"/>
      <c r="B21" s="1484" t="inlineStr">
        <is>
          <t>КУРСЫ</t>
        </is>
      </c>
      <c r="C21" s="55" t="inlineStr">
        <is>
          <t>СЕНТЯБРЬ</t>
        </is>
      </c>
      <c r="D21" s="56" t="n"/>
      <c r="E21" s="56" t="n"/>
      <c r="F21" s="57" t="n"/>
      <c r="G21" s="58" t="n"/>
      <c r="H21" s="58" t="inlineStr">
        <is>
          <t>ОКТЯБРЬ</t>
        </is>
      </c>
      <c r="I21" s="56" t="n"/>
      <c r="J21" s="57" t="n"/>
      <c r="K21" s="58" t="n"/>
      <c r="L21" s="58" t="inlineStr">
        <is>
          <t>НОЯБРЬ</t>
        </is>
      </c>
      <c r="M21" s="56" t="n"/>
      <c r="N21" s="56" t="n"/>
      <c r="O21" s="57" t="n"/>
      <c r="P21" s="58" t="inlineStr">
        <is>
          <t>ДЕКАБРЬ</t>
        </is>
      </c>
      <c r="Q21" s="56" t="n"/>
      <c r="R21" s="56" t="n"/>
      <c r="S21" s="56" t="n"/>
      <c r="T21" s="56" t="n"/>
      <c r="U21" s="56" t="n"/>
      <c r="V21" s="56" t="n"/>
      <c r="W21" s="57" t="n"/>
      <c r="X21" s="58" t="n"/>
      <c r="Y21" s="58" t="inlineStr">
        <is>
          <t>ЯНВАРЬ</t>
        </is>
      </c>
      <c r="Z21" s="56" t="n"/>
      <c r="AA21" s="57" t="n"/>
      <c r="AB21" s="58" t="n"/>
      <c r="AC21" s="58" t="inlineStr">
        <is>
          <t>ФЕВРАЛЬ</t>
        </is>
      </c>
      <c r="AD21" s="56" t="n"/>
      <c r="AE21" s="57" t="n"/>
      <c r="AF21" s="58" t="n"/>
      <c r="AG21" s="58" t="inlineStr">
        <is>
          <t>МАРТ</t>
        </is>
      </c>
      <c r="AH21" s="56" t="n"/>
      <c r="AI21" s="56" t="n"/>
      <c r="AJ21" s="57" t="n"/>
      <c r="AK21" s="58" t="n"/>
      <c r="AL21" s="58" t="inlineStr">
        <is>
          <t>АПРЕЛЬ</t>
        </is>
      </c>
      <c r="AM21" s="56" t="n"/>
      <c r="AN21" s="57" t="n"/>
      <c r="AO21" s="58" t="n"/>
      <c r="AP21" s="58" t="inlineStr">
        <is>
          <t>МАЙ</t>
        </is>
      </c>
      <c r="AQ21" s="56" t="n"/>
      <c r="AR21" s="56" t="n"/>
      <c r="AS21" s="57" t="n"/>
      <c r="AT21" s="58" t="inlineStr">
        <is>
          <t>ИЮНЬ</t>
        </is>
      </c>
      <c r="AU21" s="56" t="n"/>
      <c r="AV21" s="56" t="n"/>
      <c r="AW21" s="57" t="n"/>
      <c r="AX21" s="58" t="n"/>
      <c r="AY21" s="58" t="inlineStr">
        <is>
          <t>ИЮЛЬ</t>
        </is>
      </c>
      <c r="AZ21" s="56" t="n"/>
      <c r="BA21" s="57" t="n"/>
      <c r="BB21" s="58" t="n"/>
      <c r="BC21" s="58" t="inlineStr">
        <is>
          <t>АВГУСТ</t>
        </is>
      </c>
      <c r="BD21" s="56" t="n"/>
      <c r="BE21" s="56" t="n"/>
      <c r="BF21" s="57" t="n"/>
      <c r="BG21" s="2167" t="inlineStr">
        <is>
          <t>Лабораторно-экзаменационная (установочная) сессия</t>
        </is>
      </c>
      <c r="BH21" s="60" t="n"/>
      <c r="BI21" s="61" t="n"/>
      <c r="BJ21" s="62" t="inlineStr">
        <is>
          <t>Учебные практики</t>
        </is>
      </c>
      <c r="BK21" s="61" t="n"/>
      <c r="BL21" s="62" t="inlineStr">
        <is>
          <t>Производственные  практики</t>
        </is>
      </c>
      <c r="BM21" s="61" t="n"/>
      <c r="BN21" s="62" t="inlineStr">
        <is>
          <t>Дипломное проектирование</t>
        </is>
      </c>
      <c r="BO21" s="61" t="n"/>
      <c r="BP21" s="62" t="inlineStr">
        <is>
          <t>Итоговая аттестация</t>
        </is>
      </c>
      <c r="BQ21" s="61" t="n"/>
      <c r="BR21" s="1485" t="inlineStr">
        <is>
          <t>ВСЕГО</t>
        </is>
      </c>
      <c r="BS21" s="64" t="n"/>
      <c r="BT21" s="53" t="n"/>
      <c r="BU21" s="2" t="n"/>
      <c r="BV21" s="2" t="n"/>
      <c r="BW21" s="2" t="n"/>
      <c r="BX21" s="2" t="n"/>
    </row>
    <row r="22">
      <c r="A22" s="2" t="n"/>
      <c r="B22" s="65" t="n"/>
      <c r="C22" s="66" t="n">
        <v>1</v>
      </c>
      <c r="D22" s="67" t="n">
        <v>8</v>
      </c>
      <c r="E22" s="67" t="n">
        <v>15</v>
      </c>
      <c r="F22" s="67" t="n">
        <v>22</v>
      </c>
      <c r="G22" s="67" t="n">
        <v>29</v>
      </c>
      <c r="H22" s="67" t="n">
        <v>6</v>
      </c>
      <c r="I22" s="67" t="n">
        <v>13</v>
      </c>
      <c r="J22" s="67" t="n">
        <v>20</v>
      </c>
      <c r="K22" s="67" t="n">
        <v>27</v>
      </c>
      <c r="L22" s="67" t="n">
        <v>3</v>
      </c>
      <c r="M22" s="67" t="n">
        <v>10</v>
      </c>
      <c r="N22" s="67" t="n">
        <v>17</v>
      </c>
      <c r="O22" s="67" t="n">
        <v>24</v>
      </c>
      <c r="P22" s="67" t="n">
        <v>1</v>
      </c>
      <c r="Q22" s="67" t="n"/>
      <c r="R22" s="67" t="n"/>
      <c r="S22" s="67" t="n"/>
      <c r="T22" s="67" t="n"/>
      <c r="U22" s="67" t="n">
        <v>8</v>
      </c>
      <c r="V22" s="67" t="n">
        <v>15</v>
      </c>
      <c r="W22" s="67" t="n">
        <v>22</v>
      </c>
      <c r="X22" s="67" t="n">
        <v>29</v>
      </c>
      <c r="Y22" s="67" t="n">
        <v>5</v>
      </c>
      <c r="Z22" s="67" t="n">
        <v>12</v>
      </c>
      <c r="AA22" s="67" t="n">
        <v>19</v>
      </c>
      <c r="AB22" s="67" t="n">
        <v>26</v>
      </c>
      <c r="AC22" s="67" t="n">
        <v>2</v>
      </c>
      <c r="AD22" s="67" t="n">
        <v>9</v>
      </c>
      <c r="AE22" s="67" t="n">
        <v>16</v>
      </c>
      <c r="AF22" s="67" t="n">
        <v>23</v>
      </c>
      <c r="AG22" s="67" t="n">
        <v>2</v>
      </c>
      <c r="AH22" s="67" t="n">
        <v>9</v>
      </c>
      <c r="AI22" s="67" t="n">
        <v>16</v>
      </c>
      <c r="AJ22" s="67" t="n">
        <v>23</v>
      </c>
      <c r="AK22" s="67" t="n">
        <v>30</v>
      </c>
      <c r="AL22" s="67" t="n">
        <v>6</v>
      </c>
      <c r="AM22" s="67" t="n">
        <v>13</v>
      </c>
      <c r="AN22" s="67" t="n">
        <v>20</v>
      </c>
      <c r="AO22" s="67" t="n">
        <v>27</v>
      </c>
      <c r="AP22" s="67" t="n">
        <v>4</v>
      </c>
      <c r="AQ22" s="67" t="n">
        <v>11</v>
      </c>
      <c r="AR22" s="67" t="n">
        <v>18</v>
      </c>
      <c r="AS22" s="67" t="n">
        <v>25</v>
      </c>
      <c r="AT22" s="67" t="n">
        <v>1</v>
      </c>
      <c r="AU22" s="67" t="n">
        <v>8</v>
      </c>
      <c r="AV22" s="67" t="n">
        <v>15</v>
      </c>
      <c r="AW22" s="67" t="n">
        <v>22</v>
      </c>
      <c r="AX22" s="67" t="n">
        <v>29</v>
      </c>
      <c r="AY22" s="67" t="n">
        <v>6</v>
      </c>
      <c r="AZ22" s="67" t="n">
        <v>13</v>
      </c>
      <c r="BA22" s="67" t="n">
        <v>20</v>
      </c>
      <c r="BB22" s="67" t="n">
        <v>27</v>
      </c>
      <c r="BC22" s="67" t="n">
        <v>3</v>
      </c>
      <c r="BD22" s="67" t="n">
        <v>10</v>
      </c>
      <c r="BE22" s="67" t="n">
        <v>17</v>
      </c>
      <c r="BF22" s="68" t="n">
        <v>24</v>
      </c>
      <c r="BG22" s="69" t="n"/>
      <c r="BH22" s="2" t="n"/>
      <c r="BI22" s="70" t="n"/>
      <c r="BJ22" s="71" t="n"/>
      <c r="BK22" s="70" t="n"/>
      <c r="BL22" s="71" t="n"/>
      <c r="BM22" s="70" t="n"/>
      <c r="BN22" s="71" t="n"/>
      <c r="BO22" s="70" t="n"/>
      <c r="BP22" s="71" t="n"/>
      <c r="BQ22" s="70" t="n"/>
      <c r="BR22" s="71" t="n"/>
      <c r="BS22" s="72" t="n"/>
      <c r="BT22" s="53" t="n"/>
      <c r="BU22" s="2" t="n"/>
      <c r="BV22" s="2" t="n"/>
      <c r="BW22" s="2" t="n"/>
      <c r="BX22" s="2" t="n"/>
    </row>
    <row r="23">
      <c r="A23" s="2" t="n"/>
      <c r="B23" s="65" t="n"/>
      <c r="C23" s="66" t="n">
        <v>7</v>
      </c>
      <c r="D23" s="67" t="n">
        <v>14</v>
      </c>
      <c r="E23" s="67" t="n">
        <v>21</v>
      </c>
      <c r="F23" s="67" t="n">
        <v>28</v>
      </c>
      <c r="G23" s="67" t="n">
        <v>5</v>
      </c>
      <c r="H23" s="67" t="n">
        <v>12</v>
      </c>
      <c r="I23" s="67" t="n">
        <v>19</v>
      </c>
      <c r="J23" s="67" t="n">
        <v>26</v>
      </c>
      <c r="K23" s="67" t="n">
        <v>2</v>
      </c>
      <c r="L23" s="67" t="n">
        <v>9</v>
      </c>
      <c r="M23" s="67" t="n">
        <v>16</v>
      </c>
      <c r="N23" s="67" t="n">
        <v>23</v>
      </c>
      <c r="O23" s="67" t="n">
        <v>30</v>
      </c>
      <c r="P23" s="67" t="n">
        <v>7</v>
      </c>
      <c r="Q23" s="67" t="n"/>
      <c r="R23" s="67" t="n"/>
      <c r="S23" s="67" t="n"/>
      <c r="T23" s="67" t="n"/>
      <c r="U23" s="67" t="n">
        <v>14</v>
      </c>
      <c r="V23" s="67" t="n">
        <v>21</v>
      </c>
      <c r="W23" s="67" t="n">
        <v>28</v>
      </c>
      <c r="X23" s="67" t="n">
        <v>4</v>
      </c>
      <c r="Y23" s="67" t="n">
        <v>11</v>
      </c>
      <c r="Z23" s="67" t="n">
        <v>18</v>
      </c>
      <c r="AA23" s="67" t="n">
        <v>25</v>
      </c>
      <c r="AB23" s="67" t="n">
        <v>1</v>
      </c>
      <c r="AC23" s="67" t="n">
        <v>8</v>
      </c>
      <c r="AD23" s="67" t="n">
        <v>15</v>
      </c>
      <c r="AE23" s="67" t="n">
        <v>22</v>
      </c>
      <c r="AF23" s="67" t="n">
        <v>1</v>
      </c>
      <c r="AG23" s="67" t="n">
        <v>8</v>
      </c>
      <c r="AH23" s="67" t="n">
        <v>15</v>
      </c>
      <c r="AI23" s="67" t="n">
        <v>22</v>
      </c>
      <c r="AJ23" s="67" t="n">
        <v>29</v>
      </c>
      <c r="AK23" s="67" t="n">
        <v>5</v>
      </c>
      <c r="AL23" s="67" t="n">
        <v>12</v>
      </c>
      <c r="AM23" s="67" t="n">
        <v>19</v>
      </c>
      <c r="AN23" s="67" t="n">
        <v>26</v>
      </c>
      <c r="AO23" s="67" t="n">
        <v>3</v>
      </c>
      <c r="AP23" s="67" t="n">
        <v>10</v>
      </c>
      <c r="AQ23" s="67" t="n">
        <v>17</v>
      </c>
      <c r="AR23" s="67" t="n">
        <v>24</v>
      </c>
      <c r="AS23" s="67" t="n">
        <v>31</v>
      </c>
      <c r="AT23" s="67" t="n">
        <v>7</v>
      </c>
      <c r="AU23" s="67" t="n">
        <v>14</v>
      </c>
      <c r="AV23" s="67" t="n">
        <v>21</v>
      </c>
      <c r="AW23" s="67" t="n">
        <v>28</v>
      </c>
      <c r="AX23" s="67" t="n">
        <v>5</v>
      </c>
      <c r="AY23" s="67" t="n">
        <v>12</v>
      </c>
      <c r="AZ23" s="67" t="n">
        <v>19</v>
      </c>
      <c r="BA23" s="67" t="n">
        <v>26</v>
      </c>
      <c r="BB23" s="67" t="n">
        <v>2</v>
      </c>
      <c r="BC23" s="67" t="n">
        <v>9</v>
      </c>
      <c r="BD23" s="67" t="n">
        <v>16</v>
      </c>
      <c r="BE23" s="67" t="n">
        <v>23</v>
      </c>
      <c r="BF23" s="68" t="n">
        <v>31</v>
      </c>
      <c r="BG23" s="69" t="n"/>
      <c r="BH23" s="2" t="n"/>
      <c r="BI23" s="70" t="n"/>
      <c r="BJ23" s="71" t="n"/>
      <c r="BK23" s="70" t="n"/>
      <c r="BL23" s="71" t="n"/>
      <c r="BM23" s="70" t="n"/>
      <c r="BN23" s="71" t="n"/>
      <c r="BO23" s="70" t="n"/>
      <c r="BP23" s="71" t="n"/>
      <c r="BQ23" s="70" t="n"/>
      <c r="BR23" s="71" t="n"/>
      <c r="BS23" s="72" t="n"/>
      <c r="BT23" s="53" t="n"/>
      <c r="BU23" s="2" t="n"/>
      <c r="BV23" s="2" t="n"/>
      <c r="BW23" s="2" t="n"/>
      <c r="BX23" s="2" t="n"/>
    </row>
    <row r="24">
      <c r="A24" s="2" t="n"/>
      <c r="B24" s="73" t="n"/>
      <c r="C24" s="1486" t="n">
        <v>1</v>
      </c>
      <c r="D24" s="1487">
        <f>C24+1</f>
        <v/>
      </c>
      <c r="E24" s="1487">
        <f>D24+1</f>
        <v/>
      </c>
      <c r="F24" s="1487">
        <f>E24+1</f>
        <v/>
      </c>
      <c r="G24" s="1487">
        <f>F24+1</f>
        <v/>
      </c>
      <c r="H24" s="1487">
        <f>G24+1</f>
        <v/>
      </c>
      <c r="I24" s="1487">
        <f>H24+1</f>
        <v/>
      </c>
      <c r="J24" s="1487">
        <f>I24+1</f>
        <v/>
      </c>
      <c r="K24" s="1487">
        <f>J24+1</f>
        <v/>
      </c>
      <c r="L24" s="1487">
        <f>K24+1</f>
        <v/>
      </c>
      <c r="M24" s="1487">
        <f>L24+1</f>
        <v/>
      </c>
      <c r="N24" s="1487">
        <f>M24+1</f>
        <v/>
      </c>
      <c r="O24" s="1487">
        <f>N24+1</f>
        <v/>
      </c>
      <c r="P24" s="1487">
        <f>O24+1</f>
        <v/>
      </c>
      <c r="Q24" s="1487" t="n"/>
      <c r="R24" s="1487" t="n"/>
      <c r="S24" s="1487" t="n"/>
      <c r="T24" s="1487" t="n"/>
      <c r="U24" s="1487">
        <f>P24+1</f>
        <v/>
      </c>
      <c r="V24" s="1487">
        <f>U24+1</f>
        <v/>
      </c>
      <c r="W24" s="1487">
        <f>V24+1</f>
        <v/>
      </c>
      <c r="X24" s="1487">
        <f>W24+1</f>
        <v/>
      </c>
      <c r="Y24" s="1487">
        <f>X24+1</f>
        <v/>
      </c>
      <c r="Z24" s="1487">
        <f>Y24+1</f>
        <v/>
      </c>
      <c r="AA24" s="1487">
        <f>Z24+1</f>
        <v/>
      </c>
      <c r="AB24" s="1487">
        <f>AA24+1</f>
        <v/>
      </c>
      <c r="AC24" s="1487">
        <f>AB24+1</f>
        <v/>
      </c>
      <c r="AD24" s="1487">
        <f>AC24+1</f>
        <v/>
      </c>
      <c r="AE24" s="1487">
        <f>AD24+1</f>
        <v/>
      </c>
      <c r="AF24" s="1487">
        <f>AE24+1</f>
        <v/>
      </c>
      <c r="AG24" s="1487">
        <f>AF24+1</f>
        <v/>
      </c>
      <c r="AH24" s="1487">
        <f>AG24+1</f>
        <v/>
      </c>
      <c r="AI24" s="1487">
        <f>AH24+1</f>
        <v/>
      </c>
      <c r="AJ24" s="1487">
        <f>AI24+1</f>
        <v/>
      </c>
      <c r="AK24" s="1487">
        <f>AJ24+1</f>
        <v/>
      </c>
      <c r="AL24" s="1487">
        <f>AK24+1</f>
        <v/>
      </c>
      <c r="AM24" s="1487">
        <f>AL24+1</f>
        <v/>
      </c>
      <c r="AN24" s="1487">
        <f>AM24+1</f>
        <v/>
      </c>
      <c r="AO24" s="1487">
        <f>AN24+1</f>
        <v/>
      </c>
      <c r="AP24" s="1487">
        <f>AO24+1</f>
        <v/>
      </c>
      <c r="AQ24" s="1487">
        <f>AP24+1</f>
        <v/>
      </c>
      <c r="AR24" s="1487">
        <f>AQ24+1</f>
        <v/>
      </c>
      <c r="AS24" s="1487">
        <f>AR24+1</f>
        <v/>
      </c>
      <c r="AT24" s="1487">
        <f>AS24+1</f>
        <v/>
      </c>
      <c r="AU24" s="1487">
        <f>AT24+1</f>
        <v/>
      </c>
      <c r="AV24" s="1487">
        <f>AU24+1</f>
        <v/>
      </c>
      <c r="AW24" s="1487">
        <f>AV24+1</f>
        <v/>
      </c>
      <c r="AX24" s="1487">
        <f>AW24+1</f>
        <v/>
      </c>
      <c r="AY24" s="1487">
        <f>AX24+1</f>
        <v/>
      </c>
      <c r="AZ24" s="1487">
        <f>AY24+1</f>
        <v/>
      </c>
      <c r="BA24" s="1487">
        <f>AZ24+1</f>
        <v/>
      </c>
      <c r="BB24" s="1487">
        <f>BA24+1</f>
        <v/>
      </c>
      <c r="BC24" s="1487">
        <f>BB24+1</f>
        <v/>
      </c>
      <c r="BD24" s="1487">
        <f>BC24+1</f>
        <v/>
      </c>
      <c r="BE24" s="1487">
        <f>BD24+1</f>
        <v/>
      </c>
      <c r="BF24" s="1488">
        <f>BE24+1</f>
        <v/>
      </c>
      <c r="BG24" s="77" t="n"/>
      <c r="BH24" s="78" t="n"/>
      <c r="BI24" s="79" t="n"/>
      <c r="BJ24" s="80" t="n"/>
      <c r="BK24" s="79" t="n"/>
      <c r="BL24" s="80" t="n"/>
      <c r="BM24" s="79" t="n"/>
      <c r="BN24" s="80" t="n"/>
      <c r="BO24" s="79" t="n"/>
      <c r="BP24" s="80" t="n"/>
      <c r="BQ24" s="79" t="n"/>
      <c r="BR24" s="80" t="n"/>
      <c r="BS24" s="81" t="n"/>
      <c r="BT24" s="53" t="n"/>
      <c r="BU24" s="2" t="n"/>
      <c r="BV24" s="2" t="n"/>
      <c r="BW24" s="2" t="n"/>
      <c r="BX24" s="2" t="n"/>
    </row>
    <row r="25">
      <c r="A25" s="2" t="n"/>
      <c r="B25" s="1489" t="inlineStr">
        <is>
          <t>I</t>
        </is>
      </c>
      <c r="C25" s="2818" t="n"/>
      <c r="D25" s="2819" t="n"/>
      <c r="E25" s="84" t="n"/>
      <c r="F25" s="2819" t="inlineStr">
        <is>
          <t>:</t>
        </is>
      </c>
      <c r="G25" s="2819" t="n"/>
      <c r="H25" s="2819" t="n"/>
      <c r="I25" s="2819" t="n"/>
      <c r="J25" s="2819" t="n"/>
      <c r="K25" s="2819" t="n"/>
      <c r="L25" s="2819" t="n"/>
      <c r="M25" s="2819" t="n"/>
      <c r="N25" s="2819" t="n"/>
      <c r="O25" s="2819" t="n"/>
      <c r="P25" s="2819" t="n"/>
      <c r="Q25" s="2819" t="n"/>
      <c r="R25" s="2819" t="n"/>
      <c r="S25" s="2819" t="n"/>
      <c r="T25" s="2819" t="n"/>
      <c r="U25" s="2819" t="n"/>
      <c r="V25" s="2819" t="n"/>
      <c r="W25" s="2820" t="n"/>
      <c r="X25" s="2820" t="n"/>
      <c r="Y25" s="2820" t="n"/>
      <c r="Z25" s="84" t="n"/>
      <c r="AA25" s="2819" t="inlineStr">
        <is>
          <t>:</t>
        </is>
      </c>
      <c r="AB25" s="2819" t="inlineStr">
        <is>
          <t>:</t>
        </is>
      </c>
      <c r="AC25" s="2819" t="n"/>
      <c r="AD25" s="2819" t="n"/>
      <c r="AE25" s="2819" t="n"/>
      <c r="AF25" s="2819" t="n"/>
      <c r="AG25" s="2819" t="n"/>
      <c r="AH25" s="2819" t="n"/>
      <c r="AI25" s="2819" t="n"/>
      <c r="AJ25" s="2819" t="n"/>
      <c r="AK25" s="2819" t="n"/>
      <c r="AL25" s="2819" t="n"/>
      <c r="AM25" s="2819" t="n"/>
      <c r="AN25" s="2819" t="n"/>
      <c r="AO25" s="2819" t="n"/>
      <c r="AP25" s="84" t="n"/>
      <c r="AQ25" s="84" t="n"/>
      <c r="AR25" s="2819" t="n"/>
      <c r="AS25" s="84" t="n"/>
      <c r="AT25" s="2819" t="inlineStr">
        <is>
          <t>:</t>
        </is>
      </c>
      <c r="AU25" s="2819" t="inlineStr">
        <is>
          <t>:</t>
        </is>
      </c>
      <c r="AV25" s="2819" t="n"/>
      <c r="AW25" s="2819" t="n"/>
      <c r="AX25" s="2822" t="n"/>
      <c r="AY25" s="2822" t="n"/>
      <c r="AZ25" s="2822" t="n"/>
      <c r="BA25" s="2822" t="n"/>
      <c r="BB25" s="2822" t="n"/>
      <c r="BC25" s="2822" t="n"/>
      <c r="BD25" s="2822" t="n"/>
      <c r="BE25" s="2822" t="n"/>
      <c r="BF25" s="2823" t="n"/>
      <c r="BG25" s="90" t="n">
        <v>5</v>
      </c>
      <c r="BH25" s="56" t="n"/>
      <c r="BI25" s="57" t="n"/>
      <c r="BJ25" s="91" t="n"/>
      <c r="BK25" s="57" t="n"/>
      <c r="BL25" s="91" t="n"/>
      <c r="BM25" s="57" t="n"/>
      <c r="BN25" s="91" t="n"/>
      <c r="BO25" s="57" t="n"/>
      <c r="BP25" s="91" t="n"/>
      <c r="BQ25" s="57" t="n"/>
      <c r="BR25" s="92">
        <f>SUM(BG25:BQ25)</f>
        <v/>
      </c>
      <c r="BS25" s="93" t="n"/>
      <c r="BT25" s="53" t="n"/>
      <c r="BU25" s="2" t="n"/>
      <c r="BV25" s="2" t="n"/>
      <c r="BW25" s="2" t="n"/>
      <c r="BX25" s="2" t="n"/>
    </row>
    <row r="26">
      <c r="A26" s="2" t="n"/>
      <c r="B26" s="1492" t="inlineStr">
        <is>
          <t>II</t>
        </is>
      </c>
      <c r="C26" s="2827" t="n"/>
      <c r="D26" s="2174" t="n"/>
      <c r="E26" s="2174" t="n"/>
      <c r="F26" s="2174" t="n"/>
      <c r="G26" s="2174" t="n"/>
      <c r="H26" s="2174" t="n"/>
      <c r="I26" s="2174" t="n"/>
      <c r="J26" s="2174" t="n"/>
      <c r="K26" s="2174" t="n"/>
      <c r="L26" s="2174" t="n"/>
      <c r="M26" s="2174" t="n"/>
      <c r="N26" s="84" t="n"/>
      <c r="O26" s="2174" t="inlineStr">
        <is>
          <t>:</t>
        </is>
      </c>
      <c r="P26" s="2174" t="inlineStr">
        <is>
          <t>:</t>
        </is>
      </c>
      <c r="Q26" s="2174" t="n"/>
      <c r="R26" s="2174" t="n"/>
      <c r="S26" s="2174" t="n"/>
      <c r="T26" s="2174" t="n"/>
      <c r="U26" s="2174" t="n"/>
      <c r="V26" s="2174" t="n"/>
      <c r="W26" s="2828" t="n"/>
      <c r="X26" s="2828" t="n"/>
      <c r="Y26" s="2828" t="n"/>
      <c r="Z26" s="2828" t="n"/>
      <c r="AA26" s="2174" t="n"/>
      <c r="AB26" s="2174" t="n"/>
      <c r="AC26" s="2174" t="n"/>
      <c r="AD26" s="2174" t="n"/>
      <c r="AE26" s="2174" t="n"/>
      <c r="AF26" s="2174" t="n"/>
      <c r="AG26" s="2174" t="n"/>
      <c r="AH26" s="84" t="n"/>
      <c r="AI26" s="2174" t="inlineStr">
        <is>
          <t>:</t>
        </is>
      </c>
      <c r="AJ26" s="2174" t="inlineStr">
        <is>
          <t>:</t>
        </is>
      </c>
      <c r="AK26" s="2174" t="inlineStr">
        <is>
          <t>:</t>
        </is>
      </c>
      <c r="AL26" s="2174" t="n"/>
      <c r="AM26" s="2174" t="n"/>
      <c r="AN26" s="2174" t="n"/>
      <c r="AO26" s="2174" t="n"/>
      <c r="AP26" s="2174" t="n"/>
      <c r="AQ26" s="2174" t="n"/>
      <c r="AR26" s="2174" t="n"/>
      <c r="AS26" s="2176" t="n"/>
      <c r="AT26" s="2176" t="n"/>
      <c r="AU26" s="2176" t="n"/>
      <c r="AV26" s="2174" t="n"/>
      <c r="AW26" s="2174" t="n"/>
      <c r="AX26" s="2174" t="n"/>
      <c r="AY26" s="2174" t="n"/>
      <c r="AZ26" s="2174" t="n"/>
      <c r="BA26" s="2174" t="n"/>
      <c r="BB26" s="2174" t="n"/>
      <c r="BC26" s="2174" t="n"/>
      <c r="BD26" s="2174" t="n"/>
      <c r="BE26" s="2174" t="n"/>
      <c r="BF26" s="2829" t="n"/>
      <c r="BG26" s="102" t="n">
        <v>5</v>
      </c>
      <c r="BH26" s="103" t="n"/>
      <c r="BI26" s="104" t="n"/>
      <c r="BJ26" s="105" t="n"/>
      <c r="BK26" s="104" t="n"/>
      <c r="BL26" s="105" t="n"/>
      <c r="BM26" s="104" t="n"/>
      <c r="BN26" s="105" t="n"/>
      <c r="BO26" s="104" t="n"/>
      <c r="BP26" s="105" t="n"/>
      <c r="BQ26" s="104" t="n"/>
      <c r="BR26" s="106">
        <f>SUM(BG26:BQ26)</f>
        <v/>
      </c>
      <c r="BS26" s="107" t="n"/>
      <c r="BT26" s="53" t="n"/>
      <c r="BU26" s="2" t="n"/>
      <c r="BV26" s="2" t="n"/>
      <c r="BW26" s="2" t="n"/>
      <c r="BX26" s="2" t="n"/>
    </row>
    <row r="27">
      <c r="A27" s="2" t="n"/>
      <c r="B27" s="1492" t="inlineStr">
        <is>
          <t>III</t>
        </is>
      </c>
      <c r="C27" s="2827" t="n"/>
      <c r="D27" s="2174" t="n"/>
      <c r="E27" s="2174" t="n"/>
      <c r="F27" s="2174" t="n"/>
      <c r="G27" s="2174" t="n"/>
      <c r="H27" s="2174" t="n"/>
      <c r="I27" s="2174" t="n"/>
      <c r="J27" s="2174" t="n"/>
      <c r="K27" s="2174" t="n"/>
      <c r="L27" s="2174" t="n"/>
      <c r="M27" s="2174" t="n"/>
      <c r="N27" s="2174" t="n"/>
      <c r="O27" s="2174" t="n"/>
      <c r="P27" s="2174" t="n"/>
      <c r="Q27" s="2174" t="n"/>
      <c r="R27" s="2174" t="n"/>
      <c r="S27" s="2174" t="n"/>
      <c r="T27" s="2174" t="n"/>
      <c r="U27" s="2174" t="n"/>
      <c r="V27" s="2174" t="n"/>
      <c r="W27" s="2828" t="n"/>
      <c r="X27" s="2828" t="n"/>
      <c r="Y27" s="2174" t="inlineStr">
        <is>
          <t>:</t>
        </is>
      </c>
      <c r="Z27" s="2174" t="inlineStr">
        <is>
          <t>:</t>
        </is>
      </c>
      <c r="AA27" s="2174" t="inlineStr">
        <is>
          <t>:</t>
        </is>
      </c>
      <c r="AB27" s="2174" t="n"/>
      <c r="AC27" s="2174" t="n"/>
      <c r="AD27" s="2174" t="n"/>
      <c r="AE27" s="2174" t="n"/>
      <c r="AF27" s="2174" t="n"/>
      <c r="AG27" s="2174" t="n"/>
      <c r="AH27" s="3538" t="n"/>
      <c r="AI27" s="3538" t="n"/>
      <c r="AJ27" s="3538" t="n"/>
      <c r="AK27" s="3538" t="n"/>
      <c r="AL27" s="3538" t="n"/>
      <c r="AM27" s="3538" t="n"/>
      <c r="AN27" s="3538" t="n"/>
      <c r="AO27" s="3538" t="n"/>
      <c r="AP27" s="3538" t="n"/>
      <c r="AQ27" s="3538" t="inlineStr">
        <is>
          <t>:</t>
        </is>
      </c>
      <c r="AR27" s="3538" t="inlineStr">
        <is>
          <t>:</t>
        </is>
      </c>
      <c r="AS27" s="3538" t="inlineStr">
        <is>
          <t>:</t>
        </is>
      </c>
      <c r="AT27" s="3539" t="n"/>
      <c r="AU27" s="3538" t="n"/>
      <c r="AV27" s="3538" t="n"/>
      <c r="AW27" s="3538" t="n"/>
      <c r="AX27" s="3538" t="n"/>
      <c r="AY27" s="3538" t="n"/>
      <c r="AZ27" s="2174" t="n"/>
      <c r="BA27" s="2174" t="n"/>
      <c r="BB27" s="2174" t="n"/>
      <c r="BC27" s="2174" t="n"/>
      <c r="BD27" s="2174" t="n"/>
      <c r="BE27" s="2174" t="n"/>
      <c r="BF27" s="2829" t="n"/>
      <c r="BG27" s="102" t="n">
        <v>6</v>
      </c>
      <c r="BH27" s="103" t="n"/>
      <c r="BI27" s="104" t="n"/>
      <c r="BJ27" s="105" t="n"/>
      <c r="BK27" s="104" t="n"/>
      <c r="BL27" s="105" t="n"/>
      <c r="BM27" s="104" t="n"/>
      <c r="BN27" s="105" t="n"/>
      <c r="BO27" s="104" t="n"/>
      <c r="BP27" s="105" t="n"/>
      <c r="BQ27" s="104" t="n"/>
      <c r="BR27" s="106">
        <f>SUM(BG27:BQ27)</f>
        <v/>
      </c>
      <c r="BS27" s="107" t="n"/>
      <c r="BT27" s="53" t="n"/>
      <c r="BU27" s="2" t="n"/>
      <c r="BV27" s="2" t="n"/>
      <c r="BW27" s="2" t="n"/>
      <c r="BX27" s="2" t="n"/>
    </row>
    <row r="28">
      <c r="A28" s="2" t="n"/>
      <c r="B28" s="1498" t="inlineStr">
        <is>
          <t>IV</t>
        </is>
      </c>
      <c r="C28" s="3540" t="n"/>
      <c r="D28" s="3541" t="n"/>
      <c r="E28" s="3541" t="n"/>
      <c r="F28" s="3541" t="n"/>
      <c r="G28" s="3541" t="n"/>
      <c r="H28" s="3541" t="n"/>
      <c r="I28" s="3541" t="n"/>
      <c r="J28" s="3541" t="inlineStr">
        <is>
          <t>:</t>
        </is>
      </c>
      <c r="K28" s="3541" t="inlineStr">
        <is>
          <t>:</t>
        </is>
      </c>
      <c r="L28" s="3541" t="inlineStr">
        <is>
          <t>:</t>
        </is>
      </c>
      <c r="M28" s="3541" t="n"/>
      <c r="N28" s="3541" t="n"/>
      <c r="O28" s="3541" t="n"/>
      <c r="P28" s="3541" t="n"/>
      <c r="Q28" s="3541" t="n"/>
      <c r="R28" s="3541" t="n"/>
      <c r="S28" s="3541" t="n"/>
      <c r="T28" s="3541" t="n"/>
      <c r="U28" s="3541" t="n"/>
      <c r="V28" s="3541" t="n"/>
      <c r="W28" s="3542" t="n"/>
      <c r="X28" s="3542" t="n"/>
      <c r="Y28" s="3542" t="n"/>
      <c r="Z28" s="3542" t="n"/>
      <c r="AA28" s="3541" t="n"/>
      <c r="AB28" s="3541" t="n"/>
      <c r="AC28" s="3543" t="inlineStr">
        <is>
          <t>Х</t>
        </is>
      </c>
      <c r="AD28" s="3544" t="inlineStr">
        <is>
          <t>Х</t>
        </is>
      </c>
      <c r="AE28" s="3545" t="inlineStr">
        <is>
          <t>Х</t>
        </is>
      </c>
      <c r="AF28" s="3546" t="inlineStr">
        <is>
          <t>Х</t>
        </is>
      </c>
      <c r="AG28" s="3547" t="inlineStr">
        <is>
          <t>:</t>
        </is>
      </c>
      <c r="AH28" s="3548" t="inlineStr">
        <is>
          <t>:</t>
        </is>
      </c>
      <c r="AI28" s="3543" t="n"/>
      <c r="AJ28" s="3549" t="inlineStr">
        <is>
          <t>//</t>
        </is>
      </c>
      <c r="AK28" s="1501" t="inlineStr">
        <is>
          <t>/</t>
        </is>
      </c>
      <c r="AL28" s="3550" t="inlineStr">
        <is>
          <t>/</t>
        </is>
      </c>
      <c r="AM28" s="3549" t="inlineStr">
        <is>
          <t>/</t>
        </is>
      </c>
      <c r="AN28" s="3549" t="inlineStr">
        <is>
          <t>/</t>
        </is>
      </c>
      <c r="AO28" s="1501" t="inlineStr">
        <is>
          <t>/</t>
        </is>
      </c>
      <c r="AP28" s="3550" t="inlineStr">
        <is>
          <t>/</t>
        </is>
      </c>
      <c r="AQ28" s="3549" t="inlineStr">
        <is>
          <t>/</t>
        </is>
      </c>
      <c r="AR28" s="3549" t="inlineStr">
        <is>
          <t>/</t>
        </is>
      </c>
      <c r="AS28" s="1501" t="inlineStr">
        <is>
          <t>/</t>
        </is>
      </c>
      <c r="AT28" s="3550" t="inlineStr">
        <is>
          <t>/</t>
        </is>
      </c>
      <c r="AU28" s="3549" t="inlineStr">
        <is>
          <t>/</t>
        </is>
      </c>
      <c r="AV28" s="3549" t="inlineStr">
        <is>
          <t>/</t>
        </is>
      </c>
      <c r="AW28" s="3549" t="inlineStr">
        <is>
          <t>//</t>
        </is>
      </c>
      <c r="AX28" s="3551" t="n"/>
      <c r="AY28" s="3548" t="n"/>
      <c r="AZ28" s="3541" t="n"/>
      <c r="BA28" s="3541" t="n"/>
      <c r="BB28" s="3541" t="n"/>
      <c r="BC28" s="3541" t="n"/>
      <c r="BD28" s="3541" t="n"/>
      <c r="BE28" s="3541" t="n"/>
      <c r="BF28" s="3552" t="n"/>
      <c r="BG28" s="121" t="n">
        <v>5</v>
      </c>
      <c r="BH28" s="122" t="n"/>
      <c r="BI28" s="123" t="n"/>
      <c r="BJ28" s="124" t="n"/>
      <c r="BK28" s="123" t="n"/>
      <c r="BL28" s="124" t="n">
        <v>4</v>
      </c>
      <c r="BM28" s="123" t="n"/>
      <c r="BN28" s="124" t="n">
        <v>12</v>
      </c>
      <c r="BO28" s="123" t="n"/>
      <c r="BP28" s="124" t="n">
        <v>2</v>
      </c>
      <c r="BQ28" s="123" t="n"/>
      <c r="BR28" s="125">
        <f>SUM(BG28:BQ28)</f>
        <v/>
      </c>
      <c r="BS28" s="126" t="n"/>
      <c r="BT28" s="53" t="n"/>
      <c r="BU28" s="2" t="n"/>
      <c r="BV28" s="2" t="n"/>
      <c r="BW28" s="2" t="n"/>
      <c r="BX28" s="2" t="n"/>
    </row>
    <row r="29">
      <c r="A29" s="146" t="n"/>
      <c r="B29" s="146" t="n"/>
      <c r="C29" s="128" t="n"/>
      <c r="D29" s="128" t="n"/>
      <c r="E29" s="128" t="n"/>
      <c r="F29" s="128" t="n"/>
      <c r="G29" s="128" t="n"/>
      <c r="H29" s="128" t="n"/>
      <c r="I29" s="128" t="n"/>
      <c r="J29" s="128" t="n"/>
      <c r="K29" s="128" t="n"/>
      <c r="L29" s="128" t="n"/>
      <c r="M29" s="128" t="n"/>
      <c r="N29" s="128" t="n"/>
      <c r="O29" s="128" t="n"/>
      <c r="P29" s="128" t="n"/>
      <c r="Q29" s="128" t="n"/>
      <c r="R29" s="128" t="n"/>
      <c r="S29" s="128" t="n"/>
      <c r="T29" s="128" t="n"/>
      <c r="U29" s="128" t="n"/>
      <c r="V29" s="128" t="n"/>
      <c r="W29" s="128" t="n"/>
      <c r="X29" s="128" t="n"/>
      <c r="Y29" s="128" t="n"/>
      <c r="Z29" s="128" t="n"/>
      <c r="AA29" s="128" t="n"/>
      <c r="AB29" s="128" t="n"/>
      <c r="AC29" s="128" t="n"/>
      <c r="AD29" s="128" t="n"/>
      <c r="AE29" s="128" t="n"/>
      <c r="AF29" s="128" t="n"/>
      <c r="AG29" s="128" t="n"/>
      <c r="AH29" s="128" t="n"/>
      <c r="AI29" s="128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8" t="n"/>
      <c r="AV29" s="128" t="n"/>
      <c r="AW29" s="128" t="n"/>
      <c r="AX29" s="128" t="n"/>
      <c r="AY29" s="128" t="n"/>
      <c r="AZ29" s="128" t="n"/>
      <c r="BA29" s="128" t="n"/>
      <c r="BB29" s="128" t="n"/>
      <c r="BC29" s="128" t="n"/>
      <c r="BD29" s="128" t="n"/>
      <c r="BE29" s="128" t="n"/>
      <c r="BF29" s="2" t="n"/>
      <c r="BG29" s="2845">
        <f>SUM(BG25:BH28)</f>
        <v/>
      </c>
      <c r="BH29" s="78" t="n"/>
      <c r="BI29" s="79" t="n"/>
      <c r="BJ29" s="2846">
        <f>SUM(BJ25:BK28)</f>
        <v/>
      </c>
      <c r="BK29" s="79" t="n"/>
      <c r="BL29" s="2846">
        <f>SUM(BL25:BM28)</f>
        <v/>
      </c>
      <c r="BM29" s="79" t="n"/>
      <c r="BN29" s="2846">
        <f>SUM(BN25:BO28)</f>
        <v/>
      </c>
      <c r="BO29" s="79" t="n"/>
      <c r="BP29" s="2846">
        <f>SUM(BP25:BQ28)</f>
        <v/>
      </c>
      <c r="BQ29" s="79" t="n"/>
      <c r="BR29" s="2847">
        <f>SUM(BR25:BS28)</f>
        <v/>
      </c>
      <c r="BS29" s="81" t="n"/>
      <c r="BT29" s="53" t="n"/>
      <c r="BU29" s="2" t="n"/>
      <c r="BV29" s="2" t="n"/>
      <c r="BW29" s="2" t="n"/>
      <c r="BX29" s="2" t="n"/>
    </row>
    <row r="30">
      <c r="A30" s="146" t="n"/>
      <c r="B30" s="146" t="n"/>
      <c r="C30" s="137" t="inlineStr">
        <is>
          <t>Обозначения:</t>
        </is>
      </c>
      <c r="D30" s="138" t="n"/>
      <c r="E30" s="139" t="n"/>
      <c r="F30" s="139" t="n"/>
      <c r="G30" s="139" t="n"/>
      <c r="H30" s="138" t="n"/>
      <c r="I30" s="105" t="n"/>
      <c r="J30" s="140" t="inlineStr">
        <is>
          <t>−</t>
        </is>
      </c>
      <c r="K30" s="137" t="inlineStr">
        <is>
          <t>теоретическое обучение</t>
        </is>
      </c>
      <c r="L30" s="137" t="n"/>
      <c r="M30" s="137" t="n"/>
      <c r="N30" s="137" t="n"/>
      <c r="O30" s="137" t="n"/>
      <c r="P30" s="137" t="n"/>
      <c r="Q30" s="137" t="n"/>
      <c r="R30" s="137" t="n"/>
      <c r="S30" s="137" t="n"/>
      <c r="T30" s="137" t="n"/>
      <c r="U30" s="137" t="n"/>
      <c r="V30" s="137" t="n"/>
      <c r="W30" s="141" t="n"/>
      <c r="X30" s="141" t="n"/>
      <c r="Y30" s="142" t="n"/>
      <c r="Z30" s="142" t="n"/>
      <c r="AA30" s="142" t="n"/>
      <c r="AB30" s="142" t="n"/>
      <c r="AC30" s="142" t="n"/>
      <c r="AD30" s="142" t="n"/>
      <c r="AE30" s="142" t="n"/>
      <c r="AF30" s="142" t="n"/>
      <c r="AG30" s="142" t="n"/>
      <c r="AH30" s="143" t="inlineStr">
        <is>
          <t>О</t>
        </is>
      </c>
      <c r="AI30" s="140" t="inlineStr">
        <is>
          <t>−</t>
        </is>
      </c>
      <c r="AJ30" s="137" t="inlineStr">
        <is>
          <t>учебная практика</t>
        </is>
      </c>
      <c r="AK30" s="141" t="n"/>
      <c r="AL30" s="142" t="n"/>
      <c r="AM30" s="142" t="n"/>
      <c r="AN30" s="142" t="n"/>
      <c r="AO30" s="137" t="n"/>
      <c r="AP30" s="137" t="n"/>
      <c r="AQ30" s="144" t="n"/>
      <c r="AR30" s="142" t="n"/>
      <c r="AS30" s="142" t="n"/>
      <c r="AT30" s="142" t="n"/>
      <c r="AU30" s="141" t="n"/>
      <c r="AV30" s="143" t="inlineStr">
        <is>
          <t>/</t>
        </is>
      </c>
      <c r="AW30" s="140" t="inlineStr">
        <is>
          <t>−</t>
        </is>
      </c>
      <c r="AX30" s="137" t="inlineStr">
        <is>
          <t>дипломное проектирование</t>
        </is>
      </c>
      <c r="AY30" s="141" t="n"/>
      <c r="AZ30" s="141" t="n"/>
      <c r="BA30" s="141" t="n"/>
      <c r="BB30" s="141" t="n"/>
      <c r="BC30" s="141" t="n"/>
      <c r="BD30" s="141" t="n"/>
      <c r="BE30" s="137" t="n"/>
      <c r="BF30" s="137" t="n"/>
      <c r="BG30" s="137" t="n"/>
      <c r="BH30" s="145" t="n"/>
      <c r="BI30" s="139" t="n"/>
      <c r="BJ30" s="139" t="n"/>
      <c r="BK30" s="139" t="n"/>
      <c r="BL30" s="146" t="n"/>
      <c r="BM30" s="146" t="n"/>
      <c r="BN30" s="146" t="n"/>
      <c r="BO30" s="146" t="n"/>
      <c r="BP30" s="146" t="n"/>
      <c r="BQ30" s="146" t="n"/>
      <c r="BR30" s="739" t="n"/>
      <c r="BS30" s="697" t="n"/>
      <c r="BT30" s="53" t="n"/>
      <c r="BU30" s="2" t="n"/>
      <c r="BV30" s="2" t="n"/>
      <c r="BW30" s="2" t="n"/>
      <c r="BX30" s="2" t="n"/>
    </row>
    <row r="31">
      <c r="A31" s="2" t="n"/>
      <c r="B31" s="2" t="n"/>
      <c r="C31" s="148" t="n"/>
      <c r="D31" s="149" t="n"/>
      <c r="E31" s="148" t="n"/>
      <c r="F31" s="148" t="n"/>
      <c r="G31" s="148" t="n"/>
      <c r="H31" s="148" t="n"/>
      <c r="I31" s="137" t="n"/>
      <c r="J31" s="137" t="n"/>
      <c r="K31" s="137" t="n"/>
      <c r="L31" s="137" t="n"/>
      <c r="M31" s="137" t="n"/>
      <c r="N31" s="137" t="n"/>
      <c r="O31" s="137" t="n"/>
      <c r="P31" s="137" t="n"/>
      <c r="Q31" s="137" t="n"/>
      <c r="R31" s="137" t="n"/>
      <c r="S31" s="137" t="n"/>
      <c r="T31" s="137" t="n"/>
      <c r="U31" s="137" t="n"/>
      <c r="V31" s="137" t="n"/>
      <c r="W31" s="137" t="n"/>
      <c r="X31" s="137" t="n"/>
      <c r="Y31" s="137" t="n"/>
      <c r="Z31" s="137" t="n"/>
      <c r="AA31" s="137" t="n"/>
      <c r="AB31" s="137" t="n"/>
      <c r="AC31" s="137" t="n"/>
      <c r="AD31" s="137" t="n"/>
      <c r="AE31" s="137" t="n"/>
      <c r="AF31" s="137" t="n"/>
      <c r="AG31" s="137" t="n"/>
      <c r="AH31" s="137" t="n"/>
      <c r="AI31" s="137" t="n"/>
      <c r="AJ31" s="137" t="n"/>
      <c r="AK31" s="137" t="n"/>
      <c r="AL31" s="137" t="n"/>
      <c r="AM31" s="137" t="n"/>
      <c r="AN31" s="137" t="n"/>
      <c r="AO31" s="137" t="n"/>
      <c r="AP31" s="137" t="n"/>
      <c r="AQ31" s="137" t="n"/>
      <c r="AR31" s="137" t="n"/>
      <c r="AS31" s="137" t="n"/>
      <c r="AT31" s="137" t="n"/>
      <c r="AU31" s="137" t="n"/>
      <c r="AV31" s="137" t="n"/>
      <c r="AW31" s="137" t="n"/>
      <c r="AX31" s="137" t="n"/>
      <c r="AY31" s="137" t="n"/>
      <c r="AZ31" s="137" t="n"/>
      <c r="BA31" s="137" t="n"/>
      <c r="BB31" s="137" t="n"/>
      <c r="BC31" s="137" t="n"/>
      <c r="BD31" s="137" t="n"/>
      <c r="BE31" s="137" t="n"/>
      <c r="BF31" s="137" t="n"/>
      <c r="BG31" s="137" t="n"/>
      <c r="BH31" s="145" t="n"/>
      <c r="BI31" s="148" t="n"/>
      <c r="BJ31" s="148" t="n"/>
      <c r="BK31" s="148" t="n"/>
      <c r="BL31" s="2" t="n"/>
      <c r="BM31" s="2" t="n"/>
      <c r="BN31" s="2" t="n"/>
      <c r="BO31" s="2" t="n"/>
      <c r="BP31" s="2" t="n"/>
      <c r="BQ31" s="2" t="n"/>
      <c r="BR31" s="149" t="n"/>
      <c r="BS31" s="697" t="n"/>
      <c r="BT31" s="53" t="n"/>
      <c r="BU31" s="2" t="n"/>
      <c r="BV31" s="2" t="n"/>
      <c r="BW31" s="2" t="n"/>
      <c r="BX31" s="2" t="n"/>
    </row>
    <row r="32">
      <c r="A32" s="146" t="n"/>
      <c r="B32" s="146" t="n"/>
      <c r="C32" s="139" t="n"/>
      <c r="D32" s="139" t="n"/>
      <c r="E32" s="139" t="n"/>
      <c r="F32" s="139" t="n"/>
      <c r="G32" s="139" t="n"/>
      <c r="H32" s="138" t="n"/>
      <c r="I32" s="151" t="inlineStr">
        <is>
          <t>:</t>
        </is>
      </c>
      <c r="J32" s="140" t="inlineStr">
        <is>
          <t>−</t>
        </is>
      </c>
      <c r="K32" s="137" t="inlineStr">
        <is>
          <t>лабораторно-экзаменационная (установочная) сессия</t>
        </is>
      </c>
      <c r="L32" s="137" t="n"/>
      <c r="M32" s="137" t="n"/>
      <c r="N32" s="137" t="n"/>
      <c r="O32" s="137" t="n"/>
      <c r="P32" s="137" t="n"/>
      <c r="Q32" s="137" t="n"/>
      <c r="R32" s="137" t="n"/>
      <c r="S32" s="137" t="n"/>
      <c r="T32" s="137" t="n"/>
      <c r="U32" s="137" t="n"/>
      <c r="V32" s="137" t="n"/>
      <c r="W32" s="141" t="n"/>
      <c r="X32" s="141" t="n"/>
      <c r="Y32" s="142" t="n"/>
      <c r="Z32" s="142" t="n"/>
      <c r="AA32" s="142" t="n"/>
      <c r="AB32" s="142" t="n"/>
      <c r="AC32" s="142" t="n"/>
      <c r="AD32" s="142" t="n"/>
      <c r="AE32" s="142" t="n"/>
      <c r="AF32" s="142" t="n"/>
      <c r="AG32" s="142" t="n"/>
      <c r="AH32" s="151" t="inlineStr">
        <is>
          <t>Х</t>
        </is>
      </c>
      <c r="AI32" s="140" t="inlineStr">
        <is>
          <t>−</t>
        </is>
      </c>
      <c r="AJ32" s="137" t="inlineStr">
        <is>
          <t>производственная практика</t>
        </is>
      </c>
      <c r="AK32" s="141" t="n"/>
      <c r="AL32" s="142" t="n"/>
      <c r="AM32" s="142" t="n"/>
      <c r="AN32" s="142" t="n"/>
      <c r="AO32" s="137" t="n"/>
      <c r="AP32" s="137" t="n"/>
      <c r="AQ32" s="144" t="n"/>
      <c r="AR32" s="142" t="n"/>
      <c r="AS32" s="142" t="n"/>
      <c r="AT32" s="142" t="n"/>
      <c r="AU32" s="144" t="n"/>
      <c r="AV32" s="143" t="inlineStr">
        <is>
          <t>//</t>
        </is>
      </c>
      <c r="AW32" s="140" t="inlineStr">
        <is>
          <t>−</t>
        </is>
      </c>
      <c r="AX32" s="137" t="inlineStr">
        <is>
          <t>итоговая аттестация</t>
        </is>
      </c>
      <c r="AY32" s="144" t="n"/>
      <c r="AZ32" s="144" t="n"/>
      <c r="BA32" s="144" t="n"/>
      <c r="BB32" s="144" t="n"/>
      <c r="BC32" s="144" t="n"/>
      <c r="BD32" s="144" t="n"/>
      <c r="BE32" s="137" t="n"/>
      <c r="BF32" s="137" t="n"/>
      <c r="BG32" s="137" t="n"/>
      <c r="BH32" s="145" t="n"/>
      <c r="BI32" s="139" t="n"/>
      <c r="BJ32" s="139" t="n"/>
      <c r="BK32" s="139" t="n"/>
      <c r="BL32" s="146" t="n"/>
      <c r="BM32" s="146" t="n"/>
      <c r="BN32" s="146" t="n"/>
      <c r="BO32" s="146" t="n"/>
      <c r="BP32" s="146" t="n"/>
      <c r="BQ32" s="146" t="n"/>
      <c r="BR32" s="739" t="n"/>
      <c r="BS32" s="697" t="n"/>
      <c r="BT32" s="53" t="n"/>
      <c r="BU32" s="2" t="n"/>
      <c r="BV32" s="2" t="n"/>
      <c r="BW32" s="2" t="n"/>
      <c r="BX32" s="2" t="n"/>
    </row>
    <row r="33">
      <c r="A33" s="2185" t="n"/>
      <c r="B33" s="2185" t="n"/>
      <c r="C33" s="2186" t="n"/>
      <c r="D33" s="2186" t="n"/>
      <c r="E33" s="2186" t="n"/>
      <c r="F33" s="2186" t="n"/>
      <c r="G33" s="2186" t="n"/>
      <c r="H33" s="739" t="n"/>
      <c r="I33" s="2187" t="n"/>
      <c r="J33" s="2188" t="n"/>
      <c r="K33" s="2186" t="n"/>
      <c r="L33" s="2186" t="n"/>
      <c r="M33" s="2186" t="n"/>
      <c r="N33" s="2186" t="n"/>
      <c r="O33" s="2186" t="n"/>
      <c r="P33" s="2186" t="n"/>
      <c r="Q33" s="2186" t="n"/>
      <c r="R33" s="2186" t="n"/>
      <c r="S33" s="2186" t="n"/>
      <c r="T33" s="2186" t="n"/>
      <c r="U33" s="2186" t="n"/>
      <c r="V33" s="2186" t="n"/>
      <c r="W33" s="739" t="n"/>
      <c r="X33" s="739" t="n"/>
      <c r="Y33" s="2189" t="n"/>
      <c r="Z33" s="2189" t="n"/>
      <c r="AA33" s="2189" t="n"/>
      <c r="AB33" s="2189" t="n"/>
      <c r="AC33" s="2189" t="n"/>
      <c r="AD33" s="2189" t="n"/>
      <c r="AE33" s="2189" t="n"/>
      <c r="AF33" s="2189" t="n"/>
      <c r="AG33" s="2189" t="n"/>
      <c r="AH33" s="2190" t="n"/>
      <c r="AI33" s="2191" t="n"/>
      <c r="AJ33" s="2186" t="n"/>
      <c r="AK33" s="695" t="n"/>
      <c r="AL33" s="2192" t="n"/>
      <c r="AM33" s="2189" t="n"/>
      <c r="AN33" s="2189" t="n"/>
      <c r="AO33" s="2186" t="n"/>
      <c r="AP33" s="2186" t="n"/>
      <c r="AQ33" s="2193" t="n"/>
      <c r="AR33" s="2189" t="n"/>
      <c r="AS33" s="2189" t="n"/>
      <c r="AT33" s="2189" t="n"/>
      <c r="AU33" s="2193" t="n"/>
      <c r="AV33" s="2194" t="n"/>
      <c r="AW33" s="2188" t="n"/>
      <c r="AX33" s="2186" t="n"/>
      <c r="AY33" s="2193" t="n"/>
      <c r="AZ33" s="2193" t="n"/>
      <c r="BA33" s="2193" t="n"/>
      <c r="BB33" s="2193" t="n"/>
      <c r="BC33" s="2193" t="n"/>
      <c r="BD33" s="2193" t="n"/>
      <c r="BE33" s="2186" t="n"/>
      <c r="BF33" s="2186" t="n"/>
      <c r="BG33" s="2186" t="n"/>
      <c r="BH33" s="2195" t="n"/>
      <c r="BI33" s="2195" t="n"/>
      <c r="BJ33" s="2195" t="n"/>
      <c r="BK33" s="2195" t="n"/>
      <c r="BL33" s="2195" t="n"/>
      <c r="BM33" s="2195" t="n"/>
      <c r="BN33" s="2195" t="n"/>
      <c r="BO33" s="2195" t="n"/>
      <c r="BP33" s="2195" t="n"/>
      <c r="BQ33" s="2185" t="n"/>
      <c r="BR33" s="2185" t="n"/>
      <c r="BS33" s="2185" t="n"/>
      <c r="BT33" s="2185" t="n"/>
      <c r="BU33" s="2185" t="n"/>
      <c r="BV33" s="2" t="n"/>
      <c r="BW33" s="2" t="n"/>
      <c r="BX33" s="2" t="n"/>
    </row>
    <row r="34">
      <c r="A34" s="1504" t="inlineStr">
        <is>
          <t>III. План образовательного процесса</t>
        </is>
      </c>
      <c r="B34" s="78" t="n"/>
      <c r="C34" s="78" t="n"/>
      <c r="D34" s="78" t="n"/>
      <c r="E34" s="78" t="n"/>
      <c r="F34" s="78" t="n"/>
      <c r="G34" s="78" t="n"/>
      <c r="H34" s="78" t="n"/>
      <c r="I34" s="78" t="n"/>
      <c r="J34" s="78" t="n"/>
      <c r="K34" s="78" t="n"/>
      <c r="L34" s="78" t="n"/>
      <c r="M34" s="78" t="n"/>
      <c r="N34" s="78" t="n"/>
      <c r="O34" s="78" t="n"/>
      <c r="P34" s="78" t="n"/>
      <c r="Q34" s="78" t="n"/>
      <c r="R34" s="78" t="n"/>
      <c r="S34" s="78" t="n"/>
      <c r="T34" s="78" t="n"/>
      <c r="U34" s="78" t="n"/>
      <c r="V34" s="78" t="n"/>
      <c r="W34" s="78" t="n"/>
      <c r="X34" s="78" t="n"/>
      <c r="Y34" s="78" t="n"/>
      <c r="Z34" s="78" t="n"/>
      <c r="AA34" s="78" t="n"/>
      <c r="AB34" s="78" t="n"/>
      <c r="AC34" s="78" t="n"/>
      <c r="AD34" s="78" t="n"/>
      <c r="AE34" s="78" t="n"/>
      <c r="AF34" s="78" t="n"/>
      <c r="AG34" s="78" t="n"/>
      <c r="AH34" s="78" t="n"/>
      <c r="AI34" s="78" t="n"/>
      <c r="AJ34" s="78" t="n"/>
      <c r="AK34" s="78" t="n"/>
      <c r="AL34" s="78" t="n"/>
      <c r="AM34" s="78" t="n"/>
      <c r="AN34" s="78" t="n"/>
      <c r="AO34" s="78" t="n"/>
      <c r="AP34" s="78" t="n"/>
      <c r="AQ34" s="78" t="n"/>
      <c r="AR34" s="78" t="n"/>
      <c r="AS34" s="78" t="n"/>
      <c r="AT34" s="78" t="n"/>
      <c r="AU34" s="78" t="n"/>
      <c r="AV34" s="78" t="n"/>
      <c r="AW34" s="78" t="n"/>
      <c r="AX34" s="78" t="n"/>
      <c r="AY34" s="78" t="n"/>
      <c r="AZ34" s="78" t="n"/>
      <c r="BA34" s="78" t="n"/>
      <c r="BB34" s="78" t="n"/>
      <c r="BC34" s="78" t="n"/>
      <c r="BD34" s="78" t="n"/>
      <c r="BE34" s="78" t="n"/>
      <c r="BF34" s="78" t="n"/>
      <c r="BG34" s="78" t="n"/>
      <c r="BH34" s="78" t="n"/>
      <c r="BI34" s="78" t="n"/>
      <c r="BJ34" s="78" t="n"/>
      <c r="BK34" s="78" t="n"/>
      <c r="BL34" s="78" t="n"/>
      <c r="BM34" s="78" t="n"/>
      <c r="BN34" s="78" t="n"/>
      <c r="BO34" s="78" t="n"/>
      <c r="BP34" s="78" t="n"/>
      <c r="BQ34" s="78" t="n"/>
      <c r="BR34" s="78" t="n"/>
      <c r="BS34" s="78" t="n"/>
      <c r="BT34" s="78" t="n"/>
      <c r="BU34" s="78" t="n"/>
      <c r="BV34" s="2196" t="n"/>
      <c r="BW34" s="2" t="n"/>
      <c r="BX34" s="2" t="n"/>
    </row>
    <row r="35">
      <c r="A35" s="3553" t="inlineStr">
        <is>
          <t>№
п/п</t>
        </is>
      </c>
      <c r="B35" s="2202" t="n"/>
      <c r="C35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5" s="60" t="n"/>
      <c r="E35" s="60" t="n"/>
      <c r="F35" s="60" t="n"/>
      <c r="G35" s="60" t="n"/>
      <c r="H35" s="60" t="n"/>
      <c r="I35" s="60" t="n"/>
      <c r="J35" s="60" t="n"/>
      <c r="K35" s="60" t="n"/>
      <c r="L35" s="60" t="n"/>
      <c r="M35" s="60" t="n"/>
      <c r="N35" s="60" t="n"/>
      <c r="O35" s="60" t="n"/>
      <c r="P35" s="64" t="n"/>
      <c r="Q35" s="3554" t="inlineStr">
        <is>
          <t>№ рег. 
в БГТУ</t>
        </is>
      </c>
      <c r="R35" s="3224" t="n"/>
      <c r="S35" s="3224" t="n"/>
      <c r="T35" s="3224" t="n"/>
      <c r="U35" s="2200" t="inlineStr">
        <is>
          <t>Уровень ССО</t>
        </is>
      </c>
      <c r="V35" s="1410" t="n"/>
      <c r="W35" s="1410" t="n"/>
      <c r="X35" s="1414" t="n"/>
      <c r="Y35" s="2201" t="inlineStr">
        <is>
          <t>Экзамены</t>
        </is>
      </c>
      <c r="Z35" s="2202" t="n"/>
      <c r="AA35" s="2203" t="inlineStr">
        <is>
          <t>Зачеты</t>
        </is>
      </c>
      <c r="AB35" s="2202" t="n"/>
      <c r="AC35" s="2204" t="inlineStr">
        <is>
          <t>Общее количество акад. часов по учебному плану для дневной формы</t>
        </is>
      </c>
      <c r="AD35" s="2198" t="n"/>
      <c r="AE35" s="2205" t="inlineStr">
        <is>
          <t>Количество аудиторных часов по учебному плану для дневной формы</t>
        </is>
      </c>
      <c r="AF35" s="60" t="n"/>
      <c r="AG35" s="2200" t="inlineStr">
        <is>
          <t>ВСЕГО                  академических  часов</t>
        </is>
      </c>
      <c r="AH35" s="64" t="n"/>
      <c r="AI35" s="163" t="inlineStr">
        <is>
          <t>Количество аудиторных часов</t>
        </is>
      </c>
      <c r="AJ35" s="164" t="n"/>
      <c r="AK35" s="164" t="n"/>
      <c r="AL35" s="164" t="n"/>
      <c r="AM35" s="164" t="n"/>
      <c r="AN35" s="164" t="n"/>
      <c r="AO35" s="164" t="n"/>
      <c r="AP35" s="164" t="n"/>
      <c r="AQ35" s="164" t="n"/>
      <c r="AR35" s="165" t="n"/>
      <c r="AS35" s="2206" t="inlineStr">
        <is>
          <t>Распределение по курсам и семестрам</t>
        </is>
      </c>
      <c r="AT35" s="164" t="n"/>
      <c r="AU35" s="164" t="n"/>
      <c r="AV35" s="164" t="n"/>
      <c r="AW35" s="164" t="n"/>
      <c r="AX35" s="164" t="n"/>
      <c r="AY35" s="164" t="n"/>
      <c r="AZ35" s="164" t="n"/>
      <c r="BA35" s="164" t="n"/>
      <c r="BB35" s="164" t="n"/>
      <c r="BC35" s="164" t="n"/>
      <c r="BD35" s="164" t="n"/>
      <c r="BE35" s="164" t="n"/>
      <c r="BF35" s="164" t="n"/>
      <c r="BG35" s="164" t="n"/>
      <c r="BH35" s="164" t="n"/>
      <c r="BI35" s="164" t="n"/>
      <c r="BJ35" s="164" t="n"/>
      <c r="BK35" s="164" t="n"/>
      <c r="BL35" s="164" t="n"/>
      <c r="BM35" s="164" t="n"/>
      <c r="BN35" s="164" t="n"/>
      <c r="BO35" s="164" t="n"/>
      <c r="BP35" s="164" t="n"/>
      <c r="BQ35" s="165" t="n"/>
      <c r="BR35" s="2201" t="inlineStr">
        <is>
          <t>Всего зачетных единиц</t>
        </is>
      </c>
      <c r="BS35" s="2202" t="n"/>
      <c r="BT35" s="2203" t="inlineStr">
        <is>
          <t>Кафедра</t>
        </is>
      </c>
      <c r="BU35" s="2202" t="n"/>
      <c r="BV35" s="2" t="n"/>
      <c r="BW35" s="2" t="n"/>
      <c r="BX35" s="2" t="n"/>
    </row>
    <row r="36">
      <c r="A36" s="69" t="n"/>
      <c r="B36" s="2211" t="n"/>
      <c r="C36" s="171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72" t="n"/>
      <c r="Q36" s="69" t="n"/>
      <c r="R36" s="140" t="n"/>
      <c r="S36" s="140" t="n"/>
      <c r="T36" s="140" t="n"/>
      <c r="U36" s="2207" t="inlineStr">
        <is>
          <t>Количество ауд.часов</t>
        </is>
      </c>
      <c r="V36" s="2208" t="inlineStr">
        <is>
          <t>Количество экзаменов</t>
        </is>
      </c>
      <c r="W36" s="3555" t="inlineStr">
        <is>
          <t>Всего часов</t>
        </is>
      </c>
      <c r="X36" s="3556" t="inlineStr">
        <is>
          <t>Зачетных единиц</t>
        </is>
      </c>
      <c r="Y36" s="69" t="n"/>
      <c r="Z36" s="2211" t="n"/>
      <c r="AA36" s="2" t="n"/>
      <c r="AB36" s="2211" t="n"/>
      <c r="AC36" s="69" t="n"/>
      <c r="AD36" s="173" t="n"/>
      <c r="AE36" s="2" t="n"/>
      <c r="AF36" s="2" t="n"/>
      <c r="AG36" s="69" t="n"/>
      <c r="AH36" s="72" t="n"/>
      <c r="AI36" s="2212" t="inlineStr">
        <is>
          <t>Всего</t>
        </is>
      </c>
      <c r="AJ36" s="2213" t="n"/>
      <c r="AK36" s="2214" t="inlineStr">
        <is>
          <t>Из них</t>
        </is>
      </c>
      <c r="AL36" s="175" t="n"/>
      <c r="AM36" s="175" t="n"/>
      <c r="AN36" s="175" t="n"/>
      <c r="AO36" s="175" t="n"/>
      <c r="AP36" s="175" t="n"/>
      <c r="AQ36" s="175" t="n"/>
      <c r="AR36" s="2215" t="n"/>
      <c r="AS36" s="2875" t="inlineStr">
        <is>
          <t>I курс</t>
        </is>
      </c>
      <c r="AT36" s="477" t="n"/>
      <c r="AU36" s="477" t="n"/>
      <c r="AV36" s="477" t="n"/>
      <c r="AW36" s="477" t="n"/>
      <c r="AX36" s="477" t="n"/>
      <c r="AY36" s="2231" t="n"/>
      <c r="AZ36" s="2874" t="inlineStr">
        <is>
          <t>II курс</t>
        </is>
      </c>
      <c r="BA36" s="477" t="n"/>
      <c r="BB36" s="477" t="n"/>
      <c r="BC36" s="477" t="n"/>
      <c r="BD36" s="477" t="n"/>
      <c r="BE36" s="2227" t="n"/>
      <c r="BF36" s="2875" t="inlineStr">
        <is>
          <t>III курс</t>
        </is>
      </c>
      <c r="BG36" s="477" t="n"/>
      <c r="BH36" s="477" t="n"/>
      <c r="BI36" s="477" t="n"/>
      <c r="BJ36" s="477" t="n"/>
      <c r="BK36" s="2231" t="n"/>
      <c r="BL36" s="2876" t="inlineStr">
        <is>
          <t>IV курс</t>
        </is>
      </c>
      <c r="BM36" s="477" t="n"/>
      <c r="BN36" s="477" t="n"/>
      <c r="BO36" s="477" t="n"/>
      <c r="BP36" s="477" t="n"/>
      <c r="BQ36" s="2227" t="n"/>
      <c r="BR36" s="69" t="n"/>
      <c r="BS36" s="2211" t="n"/>
      <c r="BT36" s="2" t="n"/>
      <c r="BU36" s="2211" t="n"/>
      <c r="BV36" s="2" t="n"/>
      <c r="BW36" s="2" t="n"/>
      <c r="BX36" s="2" t="n"/>
    </row>
    <row r="37">
      <c r="A37" s="69" t="n"/>
      <c r="B37" s="2211" t="n"/>
      <c r="C37" s="171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72" t="n"/>
      <c r="Q37" s="69" t="n"/>
      <c r="R37" s="140" t="n"/>
      <c r="S37" s="140" t="n"/>
      <c r="T37" s="140" t="n"/>
      <c r="U37" s="2218" t="n"/>
      <c r="V37" s="2219" t="n"/>
      <c r="W37" s="2" t="n"/>
      <c r="X37" s="2877" t="n"/>
      <c r="Y37" s="69" t="n"/>
      <c r="Z37" s="2211" t="n"/>
      <c r="AA37" s="2" t="n"/>
      <c r="AB37" s="2211" t="n"/>
      <c r="AC37" s="69" t="n"/>
      <c r="AD37" s="173" t="n"/>
      <c r="AE37" s="2" t="n"/>
      <c r="AF37" s="2" t="n"/>
      <c r="AG37" s="69" t="n"/>
      <c r="AH37" s="72" t="n"/>
      <c r="AI37" s="2" t="n"/>
      <c r="AJ37" s="173" t="n"/>
      <c r="AK37" s="2220" t="inlineStr">
        <is>
          <t>Лекции</t>
        </is>
      </c>
      <c r="AL37" s="2221" t="n"/>
      <c r="AM37" s="2222" t="inlineStr">
        <is>
          <t>Лабораторные</t>
        </is>
      </c>
      <c r="AN37" s="2221" t="n"/>
      <c r="AO37" s="2222" t="inlineStr">
        <is>
          <t>Практические</t>
        </is>
      </c>
      <c r="AP37" s="2221" t="n"/>
      <c r="AQ37" s="2223" t="inlineStr">
        <is>
          <t>Семинарские</t>
        </is>
      </c>
      <c r="AR37" s="2224" t="n"/>
      <c r="AS37" s="435" t="inlineStr">
        <is>
          <t>УС</t>
        </is>
      </c>
      <c r="AT37" s="2882" t="inlineStr">
        <is>
          <t>1 семестр</t>
        </is>
      </c>
      <c r="AU37" s="477" t="n"/>
      <c r="AV37" s="2227" t="n"/>
      <c r="AW37" s="2229" t="inlineStr">
        <is>
          <t>2 семестр</t>
        </is>
      </c>
      <c r="AX37" s="477" t="n"/>
      <c r="AY37" s="2227" t="n"/>
      <c r="AZ37" s="2228" t="inlineStr">
        <is>
          <t>3 семестр</t>
        </is>
      </c>
      <c r="BA37" s="477" t="n"/>
      <c r="BB37" s="2227" t="n"/>
      <c r="BC37" s="2228" t="inlineStr">
        <is>
          <t>4 семестр</t>
        </is>
      </c>
      <c r="BD37" s="477" t="n"/>
      <c r="BE37" s="2227" t="n"/>
      <c r="BF37" s="2229" t="inlineStr">
        <is>
          <t>5 семестр</t>
        </is>
      </c>
      <c r="BG37" s="477" t="n"/>
      <c r="BH37" s="2227" t="n"/>
      <c r="BI37" s="2230" t="inlineStr">
        <is>
          <t>6 семестр</t>
        </is>
      </c>
      <c r="BJ37" s="477" t="n"/>
      <c r="BK37" s="2231" t="n"/>
      <c r="BL37" s="2229" t="inlineStr">
        <is>
          <t>7 семестр</t>
        </is>
      </c>
      <c r="BM37" s="477" t="n"/>
      <c r="BN37" s="2227" t="n"/>
      <c r="BO37" s="2882" t="inlineStr">
        <is>
          <t>8 семестр</t>
        </is>
      </c>
      <c r="BP37" s="477" t="n"/>
      <c r="BQ37" s="2227" t="n"/>
      <c r="BR37" s="69" t="n"/>
      <c r="BS37" s="2211" t="n"/>
      <c r="BT37" s="2" t="n"/>
      <c r="BU37" s="2211" t="n"/>
      <c r="BV37" s="2" t="n"/>
      <c r="BW37" s="2" t="n"/>
      <c r="BX37" s="2" t="n"/>
    </row>
    <row r="38">
      <c r="A38" s="69" t="n"/>
      <c r="B38" s="2211" t="n"/>
      <c r="C38" s="171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72" t="n"/>
      <c r="Q38" s="69" t="n"/>
      <c r="R38" s="140" t="n"/>
      <c r="S38" s="140" t="n"/>
      <c r="T38" s="140" t="n"/>
      <c r="U38" s="2218" t="n"/>
      <c r="V38" s="2219" t="n"/>
      <c r="W38" s="2" t="n"/>
      <c r="X38" s="2877" t="n"/>
      <c r="Y38" s="69" t="n"/>
      <c r="Z38" s="2211" t="n"/>
      <c r="AA38" s="2" t="n"/>
      <c r="AB38" s="2211" t="n"/>
      <c r="AC38" s="69" t="n"/>
      <c r="AD38" s="173" t="n"/>
      <c r="AE38" s="2" t="n"/>
      <c r="AF38" s="2" t="n"/>
      <c r="AG38" s="69" t="n"/>
      <c r="AH38" s="72" t="n"/>
      <c r="AI38" s="2" t="n"/>
      <c r="AJ38" s="173" t="n"/>
      <c r="AK38" s="2" t="n"/>
      <c r="AL38" s="186" t="n"/>
      <c r="AM38" s="2232" t="n"/>
      <c r="AN38" s="186" t="n"/>
      <c r="AO38" s="2232" t="n"/>
      <c r="AP38" s="186" t="n"/>
      <c r="AQ38" s="2232" t="n"/>
      <c r="AR38" s="72" t="n"/>
      <c r="AS38" s="2218" t="n"/>
      <c r="AT38" s="128" t="n">
        <v>2</v>
      </c>
      <c r="AU38" s="2229" t="inlineStr">
        <is>
          <t>недели</t>
        </is>
      </c>
      <c r="AV38" s="2227" t="n"/>
      <c r="AW38" s="2237" t="n">
        <v>2</v>
      </c>
      <c r="AX38" s="2230" t="inlineStr">
        <is>
          <t>недели</t>
        </is>
      </c>
      <c r="AY38" s="2231" t="n"/>
      <c r="AZ38" s="2234" t="n">
        <v>2</v>
      </c>
      <c r="BA38" s="2884" t="inlineStr">
        <is>
          <t>недели</t>
        </is>
      </c>
      <c r="BB38" s="480" t="n"/>
      <c r="BC38" s="2234" t="n">
        <v>3</v>
      </c>
      <c r="BD38" s="2883" t="inlineStr">
        <is>
          <t>недели</t>
        </is>
      </c>
      <c r="BE38" s="2231" t="n"/>
      <c r="BF38" s="2237" t="n">
        <v>3</v>
      </c>
      <c r="BG38" s="2238" t="inlineStr">
        <is>
          <t>недели</t>
        </is>
      </c>
      <c r="BH38" s="480" t="n"/>
      <c r="BI38" s="2237" t="n">
        <v>3</v>
      </c>
      <c r="BJ38" s="2230" t="inlineStr">
        <is>
          <t>недели</t>
        </is>
      </c>
      <c r="BK38" s="2231" t="n"/>
      <c r="BL38" s="2237" t="n">
        <v>3</v>
      </c>
      <c r="BM38" s="2238" t="inlineStr">
        <is>
          <t>недели</t>
        </is>
      </c>
      <c r="BN38" s="480" t="n"/>
      <c r="BO38" s="2237" t="n">
        <v>2</v>
      </c>
      <c r="BP38" s="2230" t="inlineStr">
        <is>
          <t>недели</t>
        </is>
      </c>
      <c r="BQ38" s="2231" t="n"/>
      <c r="BR38" s="69" t="n"/>
      <c r="BS38" s="2211" t="n"/>
      <c r="BT38" s="2" t="n"/>
      <c r="BU38" s="2211" t="n"/>
      <c r="BV38" s="2" t="n"/>
      <c r="BW38" s="2" t="n"/>
      <c r="BX38" s="2" t="n"/>
    </row>
    <row r="39">
      <c r="A39" s="2244" t="n"/>
      <c r="B39" s="2245" t="n"/>
      <c r="C39" s="2240" t="n"/>
      <c r="D39" s="78" t="n"/>
      <c r="E39" s="78" t="n"/>
      <c r="F39" s="78" t="n"/>
      <c r="G39" s="78" t="n"/>
      <c r="H39" s="78" t="n"/>
      <c r="I39" s="78" t="n"/>
      <c r="J39" s="78" t="n"/>
      <c r="K39" s="78" t="n"/>
      <c r="L39" s="78" t="n"/>
      <c r="M39" s="78" t="n"/>
      <c r="N39" s="78" t="n"/>
      <c r="O39" s="78" t="n"/>
      <c r="P39" s="81" t="n"/>
      <c r="Q39" s="77" t="n"/>
      <c r="R39" s="3363" t="n"/>
      <c r="S39" s="3363" t="n"/>
      <c r="T39" s="3363" t="n"/>
      <c r="U39" s="2242" t="n"/>
      <c r="V39" s="2243" t="n"/>
      <c r="W39" s="78" t="n"/>
      <c r="X39" s="3154" t="n"/>
      <c r="Y39" s="2244" t="n"/>
      <c r="Z39" s="2245" t="n"/>
      <c r="AA39" s="2246" t="n"/>
      <c r="AB39" s="2245" t="n"/>
      <c r="AC39" s="77" t="n"/>
      <c r="AD39" s="2239" t="n"/>
      <c r="AE39" s="78" t="n"/>
      <c r="AF39" s="78" t="n"/>
      <c r="AG39" s="77" t="n"/>
      <c r="AH39" s="81" t="n"/>
      <c r="AI39" s="78" t="n"/>
      <c r="AJ39" s="2239" t="n"/>
      <c r="AK39" s="78" t="n"/>
      <c r="AL39" s="2247" t="n"/>
      <c r="AM39" s="2248" t="n"/>
      <c r="AN39" s="2247" t="n"/>
      <c r="AO39" s="2248" t="n"/>
      <c r="AP39" s="2247" t="n"/>
      <c r="AQ39" s="2248" t="n"/>
      <c r="AR39" s="81" t="n"/>
      <c r="AS39" s="3364" t="inlineStr">
        <is>
          <t>Ауд. часов</t>
        </is>
      </c>
      <c r="AT39" s="2261" t="inlineStr">
        <is>
          <t>Всего часов</t>
        </is>
      </c>
      <c r="AU39" s="2262" t="inlineStr">
        <is>
          <t>Ауд. часов</t>
        </is>
      </c>
      <c r="AV39" s="3365" t="inlineStr">
        <is>
          <t>Зач. единиц</t>
        </is>
      </c>
      <c r="AW39" s="2261" t="inlineStr">
        <is>
          <t>Всего часов</t>
        </is>
      </c>
      <c r="AX39" s="2258" t="inlineStr">
        <is>
          <t>Ауд. часов</t>
        </is>
      </c>
      <c r="AY39" s="3366" t="inlineStr">
        <is>
          <t>Зач. единиц</t>
        </is>
      </c>
      <c r="AZ39" s="2255" t="inlineStr">
        <is>
          <t>Всего часов</t>
        </is>
      </c>
      <c r="BA39" s="2253" t="inlineStr">
        <is>
          <t>Ауд. часов</t>
        </is>
      </c>
      <c r="BB39" s="2256" t="inlineStr">
        <is>
          <t>Зач. единиц</t>
        </is>
      </c>
      <c r="BC39" s="2250" t="inlineStr">
        <is>
          <t>Всего часов</t>
        </is>
      </c>
      <c r="BD39" s="2251" t="inlineStr">
        <is>
          <t>Ауд. часов</t>
        </is>
      </c>
      <c r="BE39" s="2257" t="inlineStr">
        <is>
          <t>Зач. единиц</t>
        </is>
      </c>
      <c r="BF39" s="2258" t="inlineStr">
        <is>
          <t>Всего часов</t>
        </is>
      </c>
      <c r="BG39" s="2259" t="inlineStr">
        <is>
          <t>Ауд. часов</t>
        </is>
      </c>
      <c r="BH39" s="2260" t="inlineStr">
        <is>
          <t>Зач. единиц</t>
        </is>
      </c>
      <c r="BI39" s="2261" t="inlineStr">
        <is>
          <t>Всего часов</t>
        </is>
      </c>
      <c r="BJ39" s="2262" t="inlineStr">
        <is>
          <t>Ауд. часов</t>
        </is>
      </c>
      <c r="BK39" s="2263" t="inlineStr">
        <is>
          <t>Зач. единиц</t>
        </is>
      </c>
      <c r="BL39" s="2258" t="inlineStr">
        <is>
          <t>Всего часов</t>
        </is>
      </c>
      <c r="BM39" s="2259" t="inlineStr">
        <is>
          <t>Ауд. часов</t>
        </is>
      </c>
      <c r="BN39" s="2260" t="inlineStr">
        <is>
          <t>Зач. единиц</t>
        </is>
      </c>
      <c r="BO39" s="2258" t="inlineStr">
        <is>
          <t>Всего часов</t>
        </is>
      </c>
      <c r="BP39" s="2262" t="inlineStr">
        <is>
          <t>Ауд. часов</t>
        </is>
      </c>
      <c r="BQ39" s="3557" t="inlineStr">
        <is>
          <t>Зач. единиц</t>
        </is>
      </c>
      <c r="BR39" s="2244" t="n"/>
      <c r="BS39" s="2245" t="n"/>
      <c r="BT39" s="2246" t="n"/>
      <c r="BU39" s="2245" t="n"/>
      <c r="BV39" s="2" t="n"/>
      <c r="BW39" s="2" t="n"/>
      <c r="BX39" s="2" t="n"/>
    </row>
    <row r="40">
      <c r="A40" s="3253" t="inlineStr">
        <is>
          <t>1</t>
        </is>
      </c>
      <c r="B40" s="1410" t="n"/>
      <c r="C40" s="3254" t="inlineStr">
        <is>
          <t>Государственный компонент</t>
        </is>
      </c>
      <c r="D40" s="1410" t="n"/>
      <c r="E40" s="1410" t="n"/>
      <c r="F40" s="1410" t="n"/>
      <c r="G40" s="1410" t="n"/>
      <c r="H40" s="1410" t="n"/>
      <c r="I40" s="1410" t="n"/>
      <c r="J40" s="1410" t="n"/>
      <c r="K40" s="1410" t="n"/>
      <c r="L40" s="1410" t="n"/>
      <c r="M40" s="1410" t="n"/>
      <c r="N40" s="1410" t="n"/>
      <c r="O40" s="1410" t="n"/>
      <c r="P40" s="1414" t="n"/>
      <c r="Q40" s="2489" t="n"/>
      <c r="R40" s="2489" t="n"/>
      <c r="S40" s="2489" t="n"/>
      <c r="T40" s="2489" t="n"/>
      <c r="U40" s="2490">
        <f>SUM(U41:U66)</f>
        <v/>
      </c>
      <c r="V40" s="2501" t="n"/>
      <c r="W40" s="2501">
        <f>SUM(W41:W66)</f>
        <v/>
      </c>
      <c r="X40" s="2495">
        <f>SUM(X41:X66)</f>
        <v/>
      </c>
      <c r="Y40" s="2493" t="n"/>
      <c r="Z40" s="2494" t="n"/>
      <c r="AA40" s="2495" t="n"/>
      <c r="AB40" s="1414" t="n"/>
      <c r="AC40" s="2490">
        <f>SUM(AC41:AD66)</f>
        <v/>
      </c>
      <c r="AD40" s="1410" t="n"/>
      <c r="AE40" s="3558">
        <f>SUM(AE41:AF66)</f>
        <v/>
      </c>
      <c r="AF40" s="1414" t="n"/>
      <c r="AG40" s="2496">
        <f>SUM(AG41:AH66)</f>
        <v/>
      </c>
      <c r="AH40" s="1414" t="n"/>
      <c r="AI40" s="2497">
        <f>SUM(AI41:AJ66)</f>
        <v/>
      </c>
      <c r="AJ40" s="2494" t="n"/>
      <c r="AK40" s="2498">
        <f>SUM(AK41:AL66)</f>
        <v/>
      </c>
      <c r="AL40" s="1410" t="n"/>
      <c r="AM40" s="2499">
        <f>SUM(AM41:AN66)</f>
        <v/>
      </c>
      <c r="AN40" s="1410" t="n"/>
      <c r="AO40" s="2503">
        <f>SUM(AO41:AP66)</f>
        <v/>
      </c>
      <c r="AP40" s="2793" t="n"/>
      <c r="AQ40" s="2500">
        <f>SUM(AQ41:AR66)</f>
        <v/>
      </c>
      <c r="AR40" s="1414" t="n"/>
      <c r="AS40" s="2490">
        <f>SUM(AS41:AS66)</f>
        <v/>
      </c>
      <c r="AT40" s="2501">
        <f>SUM(AT41:AT66)</f>
        <v/>
      </c>
      <c r="AU40" s="2499">
        <f>SUM(AU41:AU66)</f>
        <v/>
      </c>
      <c r="AV40" s="2502">
        <f>SUM(AV41:AV66)</f>
        <v/>
      </c>
      <c r="AW40" s="2505">
        <f>SUM(AW41:AW66)</f>
        <v/>
      </c>
      <c r="AX40" s="2498">
        <f>SUM(AX41:AX66)</f>
        <v/>
      </c>
      <c r="AY40" s="2500">
        <f>SUM(AY41:AY66)</f>
        <v/>
      </c>
      <c r="AZ40" s="2504">
        <f>SUM(AZ41:AZ66)</f>
        <v/>
      </c>
      <c r="BA40" s="2498">
        <f>SUM(BA41:BA66)</f>
        <v/>
      </c>
      <c r="BB40" s="2502">
        <f>SUM(BB41:BB66)</f>
        <v/>
      </c>
      <c r="BC40" s="2505">
        <f>SUM(BC41:BC66)</f>
        <v/>
      </c>
      <c r="BD40" s="2498">
        <f>SUM(BD41:BD66)</f>
        <v/>
      </c>
      <c r="BE40" s="2500">
        <f>SUM(BE41:BE66)</f>
        <v/>
      </c>
      <c r="BF40" s="2490">
        <f>SUM(BF41:BF66)</f>
        <v/>
      </c>
      <c r="BG40" s="2503">
        <f>SUM(BG41:BG66)</f>
        <v/>
      </c>
      <c r="BH40" s="2498">
        <f>SUM(BH41:BH66)</f>
        <v/>
      </c>
      <c r="BI40" s="2501">
        <f>SUM(BI41:BI66)</f>
        <v/>
      </c>
      <c r="BJ40" s="2503">
        <f>SUM(BJ41:BJ66)</f>
        <v/>
      </c>
      <c r="BK40" s="2498">
        <f>SUM(BK41:BK66)</f>
        <v/>
      </c>
      <c r="BL40" s="2504">
        <f>SUM(BL41:BL66)</f>
        <v/>
      </c>
      <c r="BM40" s="2498">
        <f>SUM(BM41:BM66)</f>
        <v/>
      </c>
      <c r="BN40" s="2502">
        <f>SUM(BN41:BN66)</f>
        <v/>
      </c>
      <c r="BO40" s="2501">
        <f>SUM(BO41:BO66)</f>
        <v/>
      </c>
      <c r="BP40" s="2499">
        <f>SUM(BP41:BP66)</f>
        <v/>
      </c>
      <c r="BQ40" s="2500">
        <f>SUM(BQ41:BQ66)</f>
        <v/>
      </c>
      <c r="BR40" s="2496">
        <f>SUM(BR41:BS66)</f>
        <v/>
      </c>
      <c r="BS40" s="1414" t="n"/>
      <c r="BT40" s="3559" t="n"/>
      <c r="BU40" s="1414" t="n"/>
      <c r="BV40" s="3560" t="n"/>
      <c r="BW40" s="2" t="n"/>
      <c r="BX40" s="2" t="n"/>
    </row>
    <row r="41">
      <c r="A41" s="2487" t="inlineStr">
        <is>
          <t>1.1</t>
        </is>
      </c>
      <c r="B41" s="173" t="n"/>
      <c r="C41" s="3561" t="inlineStr">
        <is>
          <t>Социально-гуманитарный модуль 1</t>
        </is>
      </c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72" t="n"/>
      <c r="Q41" s="1926" t="n"/>
      <c r="R41" s="1926" t="n"/>
      <c r="S41" s="1926" t="n"/>
      <c r="T41" s="1926" t="n"/>
      <c r="U41" s="2395" t="n"/>
      <c r="V41" s="2510" t="n"/>
      <c r="W41" s="2510" t="n"/>
      <c r="X41" s="2396" t="n"/>
      <c r="Y41" s="2395" t="n"/>
      <c r="Z41" s="2329" t="n"/>
      <c r="AA41" s="2397" t="n"/>
      <c r="AB41" s="2305" t="n"/>
      <c r="AC41" s="3562" t="n"/>
      <c r="AD41" s="3370" t="n"/>
      <c r="AE41" s="2396" t="n"/>
      <c r="AF41" s="2305" t="n"/>
      <c r="AG41" s="2292" t="n"/>
      <c r="AH41" s="2284" t="n"/>
      <c r="AI41" s="2513" t="n"/>
      <c r="AJ41" s="2329" t="n"/>
      <c r="AK41" s="2398" t="n"/>
      <c r="AL41" s="2335" t="n"/>
      <c r="AM41" s="2399" t="n"/>
      <c r="AN41" s="2335" t="n"/>
      <c r="AO41" s="2296" t="n"/>
      <c r="AP41" s="2295" t="n"/>
      <c r="AQ41" s="2297" t="n"/>
      <c r="AR41" s="2284" t="n"/>
      <c r="AS41" s="2395" t="n"/>
      <c r="AT41" s="2512" t="n"/>
      <c r="AU41" s="2399" t="n"/>
      <c r="AV41" s="2513" t="n"/>
      <c r="AW41" s="3563" t="n"/>
      <c r="AX41" s="2296" t="n"/>
      <c r="AY41" s="2396" t="n"/>
      <c r="AZ41" s="2514" t="n"/>
      <c r="BA41" s="2399" t="n"/>
      <c r="BB41" s="2513" t="n"/>
      <c r="BC41" s="2512" t="n"/>
      <c r="BD41" s="2399" t="n"/>
      <c r="BE41" s="2396" t="n"/>
      <c r="BF41" s="2514" t="n"/>
      <c r="BG41" s="2399" t="n"/>
      <c r="BH41" s="2513" t="n"/>
      <c r="BI41" s="2512" t="n"/>
      <c r="BJ41" s="2399" t="n"/>
      <c r="BK41" s="2396" t="n"/>
      <c r="BL41" s="2514" t="n"/>
      <c r="BM41" s="2399" t="n"/>
      <c r="BN41" s="2513" t="n"/>
      <c r="BO41" s="2512" t="n"/>
      <c r="BP41" s="2399" t="n"/>
      <c r="BQ41" s="2396" t="n"/>
      <c r="BR41" s="2292" t="n"/>
      <c r="BS41" s="2284" t="n"/>
      <c r="BT41" s="3564" t="n"/>
      <c r="BU41" s="2284" t="n"/>
      <c r="BV41" s="3560" t="n"/>
      <c r="BW41" s="2" t="n"/>
      <c r="BX41" s="2" t="n"/>
    </row>
    <row r="42">
      <c r="A42" s="2927" t="inlineStr">
        <is>
          <t>1.1.1</t>
        </is>
      </c>
      <c r="B42" s="2928" t="n"/>
      <c r="C42" s="3565" t="inlineStr">
        <is>
          <t>История белорусской государственности</t>
        </is>
      </c>
      <c r="D42" s="2930" t="n"/>
      <c r="E42" s="2930" t="n"/>
      <c r="F42" s="2930" t="n"/>
      <c r="G42" s="2930" t="n"/>
      <c r="H42" s="2930" t="n"/>
      <c r="I42" s="2930" t="n"/>
      <c r="J42" s="2930" t="n"/>
      <c r="K42" s="2930" t="n"/>
      <c r="L42" s="2930" t="n"/>
      <c r="M42" s="2930" t="n"/>
      <c r="N42" s="2930" t="n"/>
      <c r="O42" s="2930" t="n"/>
      <c r="P42" s="2946" t="n"/>
      <c r="Q42" s="3566" t="n"/>
      <c r="R42" s="3566" t="n"/>
      <c r="S42" s="3566" t="n"/>
      <c r="T42" s="3566" t="n"/>
      <c r="U42" s="2533" t="n"/>
      <c r="V42" s="2530" t="n"/>
      <c r="W42" s="2530" t="n"/>
      <c r="X42" s="2540" t="n"/>
      <c r="Y42" s="2533" t="n">
        <v>3</v>
      </c>
      <c r="Z42" s="2302" t="n"/>
      <c r="AA42" s="2534" t="n"/>
      <c r="AB42" s="2311" t="n"/>
      <c r="AC42" s="3567" t="n">
        <v>108</v>
      </c>
      <c r="AD42" s="3267" t="n"/>
      <c r="AE42" s="2540" t="n">
        <v>54</v>
      </c>
      <c r="AF42" s="2311" t="n"/>
      <c r="AG42" s="3568">
        <f>AC42-W42</f>
        <v/>
      </c>
      <c r="AH42" s="2311" t="n"/>
      <c r="AI42" s="2935">
        <f>AS42+AU42+AX42+BA42+BD42+BG42+BJ42+BM42+BP42</f>
        <v/>
      </c>
      <c r="AJ42" s="2302" t="n"/>
      <c r="AK42" s="2543" t="n">
        <v>8</v>
      </c>
      <c r="AL42" s="2316" t="n"/>
      <c r="AM42" s="2544" t="n"/>
      <c r="AN42" s="2316" t="n"/>
      <c r="AO42" s="2544" t="n"/>
      <c r="AP42" s="2316" t="n"/>
      <c r="AQ42" s="2544" t="n">
        <v>4</v>
      </c>
      <c r="AR42" s="2316" t="n"/>
      <c r="AS42" s="2407" t="n"/>
      <c r="AT42" s="2421" t="n"/>
      <c r="AU42" s="2412" t="n"/>
      <c r="AV42" s="2410" t="n"/>
      <c r="AW42" s="3569" t="n"/>
      <c r="AX42" s="2412" t="n">
        <v>2</v>
      </c>
      <c r="AY42" s="2406" t="n"/>
      <c r="AZ42" s="2933" t="n">
        <v>108</v>
      </c>
      <c r="BA42" s="2416" t="n">
        <v>10</v>
      </c>
      <c r="BB42" s="2417" t="n">
        <v>3</v>
      </c>
      <c r="BC42" s="2415" t="n"/>
      <c r="BD42" s="2416" t="n"/>
      <c r="BE42" s="2418" t="n"/>
      <c r="BF42" s="2420" t="n"/>
      <c r="BG42" s="2412" t="n"/>
      <c r="BH42" s="2410" t="n"/>
      <c r="BI42" s="2421" t="n"/>
      <c r="BJ42" s="2412" t="n"/>
      <c r="BK42" s="2406" t="n"/>
      <c r="BL42" s="2420" t="n"/>
      <c r="BM42" s="2412" t="n"/>
      <c r="BN42" s="2410" t="n"/>
      <c r="BO42" s="2421" t="n"/>
      <c r="BP42" s="2412" t="n"/>
      <c r="BQ42" s="2406" t="n"/>
      <c r="BR42" s="2535">
        <f>AV42+AY42+BB42+BE42+BH42+BK42+BN42+BQ42+X42</f>
        <v/>
      </c>
      <c r="BS42" s="2311" t="n"/>
      <c r="BT42" s="3570" t="inlineStr">
        <is>
          <t>ИБиП</t>
        </is>
      </c>
      <c r="BU42" s="2316" t="n"/>
      <c r="BV42" s="2132">
        <f>(AE42-U42)*0.22</f>
        <v/>
      </c>
      <c r="BW42" s="2" t="n"/>
      <c r="BX42" s="2" t="n"/>
    </row>
    <row r="43">
      <c r="A43" s="2541" t="inlineStr">
        <is>
          <t>1.1.2</t>
        </is>
      </c>
      <c r="B43" s="2302" t="n"/>
      <c r="C43" s="3265" t="inlineStr">
        <is>
          <t>Современная политэкономия</t>
        </is>
      </c>
      <c r="D43" s="2930" t="n"/>
      <c r="E43" s="2930" t="n"/>
      <c r="F43" s="2930" t="n"/>
      <c r="G43" s="2930" t="n"/>
      <c r="H43" s="2930" t="n"/>
      <c r="I43" s="2930" t="n"/>
      <c r="J43" s="2930" t="n"/>
      <c r="K43" s="2930" t="n"/>
      <c r="L43" s="2930" t="n"/>
      <c r="M43" s="2930" t="n"/>
      <c r="N43" s="2930" t="n"/>
      <c r="O43" s="2930" t="n"/>
      <c r="P43" s="2946" t="n"/>
      <c r="Q43" s="2929" t="n"/>
      <c r="R43" s="2929" t="n"/>
      <c r="S43" s="2929" t="n"/>
      <c r="T43" s="2929" t="n"/>
      <c r="U43" s="2407" t="n"/>
      <c r="V43" s="2405" t="n"/>
      <c r="W43" s="2405" t="n"/>
      <c r="X43" s="2406" t="n"/>
      <c r="Y43" s="2407" t="n">
        <v>4</v>
      </c>
      <c r="Z43" s="2302" t="n"/>
      <c r="AA43" s="2408" t="n"/>
      <c r="AB43" s="2311" t="n"/>
      <c r="AC43" s="3571" t="n">
        <v>108</v>
      </c>
      <c r="AD43" s="3267" t="n"/>
      <c r="AE43" s="2406" t="n">
        <v>54</v>
      </c>
      <c r="AF43" s="2311" t="n"/>
      <c r="AG43" s="3572">
        <f>AC43-W43</f>
        <v/>
      </c>
      <c r="AH43" s="2311" t="n"/>
      <c r="AI43" s="2410">
        <f>AS43+AU43+AX43+BA43+BD43+BG43+BJ43+BM43+BP43</f>
        <v/>
      </c>
      <c r="AJ43" s="2302" t="n"/>
      <c r="AK43" s="2411" t="n">
        <v>8</v>
      </c>
      <c r="AL43" s="2316" t="n"/>
      <c r="AM43" s="2412" t="n"/>
      <c r="AN43" s="2316" t="n"/>
      <c r="AO43" s="2412" t="n"/>
      <c r="AP43" s="2316" t="n"/>
      <c r="AQ43" s="2412" t="n">
        <v>4</v>
      </c>
      <c r="AR43" s="2316" t="n"/>
      <c r="AS43" s="2407" t="n"/>
      <c r="AT43" s="2421" t="n"/>
      <c r="AU43" s="2412" t="n"/>
      <c r="AV43" s="2410" t="n"/>
      <c r="AW43" s="3569" t="n"/>
      <c r="AX43" s="2412" t="n"/>
      <c r="AY43" s="2406" t="n"/>
      <c r="AZ43" s="2933" t="n"/>
      <c r="BA43" s="2416" t="n">
        <v>2</v>
      </c>
      <c r="BB43" s="2417" t="n"/>
      <c r="BC43" s="2415" t="n">
        <v>108</v>
      </c>
      <c r="BD43" s="2416" t="n">
        <v>10</v>
      </c>
      <c r="BE43" s="2418" t="n">
        <v>3</v>
      </c>
      <c r="BF43" s="2420" t="n"/>
      <c r="BG43" s="2412" t="n"/>
      <c r="BH43" s="2410" t="n"/>
      <c r="BI43" s="2421" t="n"/>
      <c r="BJ43" s="2412" t="n"/>
      <c r="BK43" s="2406" t="n"/>
      <c r="BL43" s="2420" t="n"/>
      <c r="BM43" s="2412" t="n"/>
      <c r="BN43" s="2410" t="n"/>
      <c r="BO43" s="2421" t="n"/>
      <c r="BP43" s="2412" t="n"/>
      <c r="BQ43" s="2406" t="n"/>
      <c r="BR43" s="2409">
        <f>AV43+AY43+BB43+BE43+BH43+BK43+BN43+BQ43+X43</f>
        <v/>
      </c>
      <c r="BS43" s="2311" t="n"/>
      <c r="BT43" s="3570" t="inlineStr">
        <is>
          <t>ЭТиМ</t>
        </is>
      </c>
      <c r="BU43" s="2316" t="n"/>
      <c r="BV43" s="2132">
        <f>(AE43-U43)*0.22</f>
        <v/>
      </c>
      <c r="BW43" s="2" t="n"/>
      <c r="BX43" s="2" t="n"/>
    </row>
    <row r="44">
      <c r="A44" s="2937" t="inlineStr">
        <is>
          <t>1.1.3</t>
        </is>
      </c>
      <c r="B44" s="173" t="n"/>
      <c r="C44" s="2667" t="inlineStr">
        <is>
          <t>Философия</t>
        </is>
      </c>
      <c r="D44" s="2665" t="n"/>
      <c r="E44" s="2665" t="n"/>
      <c r="F44" s="2665" t="n"/>
      <c r="G44" s="2665" t="n"/>
      <c r="H44" s="2665" t="n"/>
      <c r="I44" s="2665" t="n"/>
      <c r="J44" s="2665" t="n"/>
      <c r="K44" s="2665" t="n"/>
      <c r="L44" s="2665" t="n"/>
      <c r="M44" s="2665" t="n"/>
      <c r="N44" s="2665" t="n"/>
      <c r="O44" s="2665" t="n"/>
      <c r="P44" s="2311" t="n"/>
      <c r="Q44" s="2668" t="n"/>
      <c r="R44" s="2668" t="n"/>
      <c r="S44" s="2668" t="n"/>
      <c r="T44" s="2668" t="n"/>
      <c r="U44" s="2407" t="n"/>
      <c r="V44" s="2405" t="n"/>
      <c r="W44" s="2410" t="n"/>
      <c r="X44" s="2406" t="n"/>
      <c r="Y44" s="2407" t="n">
        <v>5</v>
      </c>
      <c r="Z44" s="2302" t="n"/>
      <c r="AA44" s="2408" t="n"/>
      <c r="AB44" s="2311" t="n"/>
      <c r="AC44" s="3571" t="n">
        <v>108</v>
      </c>
      <c r="AD44" s="3267" t="n"/>
      <c r="AE44" s="2406" t="n">
        <v>54</v>
      </c>
      <c r="AF44" s="2311" t="n"/>
      <c r="AG44" s="3572">
        <f>AC44-W44</f>
        <v/>
      </c>
      <c r="AH44" s="2311" t="n"/>
      <c r="AI44" s="2410">
        <f>AS44+AU44+AX44+BA44+BD44+BG44+BJ44+BM44+BP44</f>
        <v/>
      </c>
      <c r="AJ44" s="2302" t="n"/>
      <c r="AK44" s="2411" t="n">
        <v>8</v>
      </c>
      <c r="AL44" s="2316" t="n"/>
      <c r="AM44" s="2411" t="n"/>
      <c r="AN44" s="2316" t="n"/>
      <c r="AO44" s="2411" t="n"/>
      <c r="AP44" s="2316" t="n"/>
      <c r="AQ44" s="2412" t="n">
        <v>4</v>
      </c>
      <c r="AR44" s="2316" t="n"/>
      <c r="AS44" s="2407" t="n"/>
      <c r="AT44" s="2421" t="n"/>
      <c r="AU44" s="2412" t="n"/>
      <c r="AV44" s="2410" t="n"/>
      <c r="AW44" s="3569" t="n"/>
      <c r="AX44" s="2412" t="n"/>
      <c r="AY44" s="2406" t="n"/>
      <c r="AZ44" s="2933" t="n"/>
      <c r="BA44" s="2416" t="n"/>
      <c r="BB44" s="2417" t="n"/>
      <c r="BC44" s="2415" t="n"/>
      <c r="BD44" s="2416" t="n">
        <v>4</v>
      </c>
      <c r="BE44" s="2418" t="n"/>
      <c r="BF44" s="2404" t="n">
        <v>108</v>
      </c>
      <c r="BG44" s="2412" t="n">
        <v>8</v>
      </c>
      <c r="BH44" s="2410" t="n">
        <v>3</v>
      </c>
      <c r="BI44" s="2421" t="n"/>
      <c r="BJ44" s="2412" t="n"/>
      <c r="BK44" s="2406" t="n"/>
      <c r="BL44" s="2420" t="n"/>
      <c r="BM44" s="2412" t="n"/>
      <c r="BN44" s="2410" t="n"/>
      <c r="BO44" s="2421" t="n"/>
      <c r="BP44" s="2412" t="n"/>
      <c r="BQ44" s="2406" t="n"/>
      <c r="BR44" s="2409">
        <f>AV44+AY44+BB44+BE44+BH44+BK44+BN44+BQ44+X44</f>
        <v/>
      </c>
      <c r="BS44" s="2311" t="n"/>
      <c r="BT44" s="3570" t="inlineStr">
        <is>
          <t>ФиП</t>
        </is>
      </c>
      <c r="BU44" s="2316" t="n"/>
      <c r="BV44" s="2132">
        <f>(AE44-U44)*0.22</f>
        <v/>
      </c>
      <c r="BW44" s="2" t="n"/>
      <c r="BX44" s="2" t="n"/>
    </row>
    <row r="45">
      <c r="A45" s="3573" t="inlineStr">
        <is>
          <t>1.2</t>
        </is>
      </c>
      <c r="B45" s="2946" t="n"/>
      <c r="C45" s="3574" t="inlineStr">
        <is>
          <t>Иностранный язык / Иностранный язык (профессиональная лексика)</t>
        </is>
      </c>
      <c r="D45" s="2665" t="n"/>
      <c r="E45" s="2665" t="n"/>
      <c r="F45" s="2665" t="n"/>
      <c r="G45" s="2665" t="n"/>
      <c r="H45" s="2665" t="n"/>
      <c r="I45" s="2665" t="n"/>
      <c r="J45" s="2665" t="n"/>
      <c r="K45" s="2665" t="n"/>
      <c r="L45" s="2665" t="n"/>
      <c r="M45" s="2665" t="n"/>
      <c r="N45" s="2665" t="n"/>
      <c r="O45" s="2665" t="n"/>
      <c r="P45" s="2311" t="n"/>
      <c r="Q45" s="2976" t="inlineStr">
        <is>
          <t>2085/2024</t>
        </is>
      </c>
      <c r="R45" s="2941" t="n"/>
      <c r="S45" s="2941" t="n"/>
      <c r="T45" s="2941" t="n"/>
      <c r="U45" s="2942" t="n">
        <v>16</v>
      </c>
      <c r="V45" s="2943" t="n"/>
      <c r="W45" s="2943">
        <f>U45*AC45/AE45</f>
        <v/>
      </c>
      <c r="X45" s="2944" t="n">
        <v>1</v>
      </c>
      <c r="Y45" s="2942" t="n">
        <v>2</v>
      </c>
      <c r="Z45" s="2928" t="n"/>
      <c r="AA45" s="2945" t="n">
        <v>1</v>
      </c>
      <c r="AB45" s="2946" t="n"/>
      <c r="AC45" s="2979" t="n">
        <v>216</v>
      </c>
      <c r="AD45" s="3267" t="n"/>
      <c r="AE45" s="2597" t="n">
        <v>108</v>
      </c>
      <c r="AF45" s="2311" t="n"/>
      <c r="AG45" s="2981">
        <f>AC45-W45</f>
        <v/>
      </c>
      <c r="AH45" s="2311" t="n"/>
      <c r="AI45" s="2355">
        <f>AS45+AU45+AX45+BA45+BD45+BG45+BJ45+BM45+BP45</f>
        <v/>
      </c>
      <c r="AJ45" s="2302" t="n"/>
      <c r="AK45" s="2982" t="n"/>
      <c r="AL45" s="2316" t="n"/>
      <c r="AM45" s="2982" t="n"/>
      <c r="AN45" s="2316" t="n"/>
      <c r="AO45" s="2982" t="n">
        <v>24</v>
      </c>
      <c r="AP45" s="2316" t="n"/>
      <c r="AQ45" s="2597" t="n"/>
      <c r="AR45" s="2311" t="n"/>
      <c r="AS45" s="2943" t="n">
        <v>8</v>
      </c>
      <c r="AT45" s="450" t="n">
        <v>96</v>
      </c>
      <c r="AU45" s="2949" t="n">
        <v>8</v>
      </c>
      <c r="AV45" s="2943" t="n">
        <v>3</v>
      </c>
      <c r="AW45" s="450" t="n">
        <v>88</v>
      </c>
      <c r="AX45" s="451" t="n">
        <v>8</v>
      </c>
      <c r="AY45" s="2944" t="n">
        <v>2</v>
      </c>
      <c r="AZ45" s="851" t="n"/>
      <c r="BA45" s="3041" t="n"/>
      <c r="BB45" s="3160" t="n"/>
      <c r="BC45" s="851" t="n"/>
      <c r="BD45" s="3128" t="n"/>
      <c r="BE45" s="3161" t="n"/>
      <c r="BF45" s="851" t="n"/>
      <c r="BG45" s="3041" t="n"/>
      <c r="BH45" s="3160" t="n"/>
      <c r="BI45" s="3129" t="n"/>
      <c r="BJ45" s="3128" t="n"/>
      <c r="BK45" s="3161" t="n"/>
      <c r="BL45" s="3130" t="n"/>
      <c r="BM45" s="851" t="n"/>
      <c r="BN45" s="3575" t="n"/>
      <c r="BO45" s="851" t="n"/>
      <c r="BP45" s="3128" t="n"/>
      <c r="BQ45" s="3161" t="n"/>
      <c r="BR45" s="2438">
        <f>AV45+AY45+BB45+BE45+BH45+BK45+BN45+BQ45+X45</f>
        <v/>
      </c>
      <c r="BS45" s="2311" t="n"/>
      <c r="BT45" s="3576" t="inlineStr">
        <is>
          <t>МКиТП</t>
        </is>
      </c>
      <c r="BU45" s="2316" t="n"/>
      <c r="BV45" s="2132">
        <f>(AE45-U45)*0.22</f>
        <v/>
      </c>
      <c r="BW45" s="2" t="n"/>
      <c r="BX45" s="2" t="n"/>
    </row>
    <row r="46">
      <c r="A46" s="3577" t="inlineStr">
        <is>
          <t>1.3</t>
        </is>
      </c>
      <c r="B46" s="2311" t="n"/>
      <c r="C46" s="3578" t="inlineStr">
        <is>
          <t>Общепрофессиональный модуль</t>
        </is>
      </c>
      <c r="D46" s="2665" t="n"/>
      <c r="E46" s="2665" t="n"/>
      <c r="F46" s="2665" t="n"/>
      <c r="G46" s="2665" t="n"/>
      <c r="H46" s="2665" t="n"/>
      <c r="I46" s="2665" t="n"/>
      <c r="J46" s="2665" t="n"/>
      <c r="K46" s="2665" t="n"/>
      <c r="L46" s="2665" t="n"/>
      <c r="M46" s="2665" t="n"/>
      <c r="N46" s="2665" t="n"/>
      <c r="O46" s="2665" t="n"/>
      <c r="P46" s="2311" t="n"/>
      <c r="Q46" s="2956" t="n"/>
      <c r="R46" s="2956" t="n"/>
      <c r="S46" s="2956" t="n"/>
      <c r="T46" s="2956" t="n"/>
      <c r="U46" s="3067" t="n"/>
      <c r="V46" s="3160" t="n"/>
      <c r="W46" s="3160" t="n"/>
      <c r="X46" s="2437" t="n"/>
      <c r="Y46" s="2439" t="n"/>
      <c r="Z46" s="2302" t="n"/>
      <c r="AA46" s="2437" t="n"/>
      <c r="AB46" s="2311" t="n"/>
      <c r="AC46" s="3275" t="n"/>
      <c r="AD46" s="3267" t="n"/>
      <c r="AE46" s="2446" t="n"/>
      <c r="AF46" s="2311" t="n"/>
      <c r="AG46" s="3579" t="n"/>
      <c r="AH46" s="2311" t="n"/>
      <c r="AI46" s="2439" t="n"/>
      <c r="AJ46" s="2302" t="n"/>
      <c r="AK46" s="2521" t="n"/>
      <c r="AL46" s="2316" t="n"/>
      <c r="AM46" s="2521" t="n"/>
      <c r="AN46" s="2316" t="n"/>
      <c r="AO46" s="2521" t="n"/>
      <c r="AP46" s="2316" t="n"/>
      <c r="AQ46" s="2446" t="n"/>
      <c r="AR46" s="2311" t="n"/>
      <c r="AS46" s="2439" t="n"/>
      <c r="AT46" s="3035" t="n"/>
      <c r="AU46" s="2445" t="n"/>
      <c r="AV46" s="2439" t="n"/>
      <c r="AW46" s="3035" t="n"/>
      <c r="AX46" s="2445" t="n"/>
      <c r="AY46" s="2446" t="n"/>
      <c r="AZ46" s="3035" t="n"/>
      <c r="BA46" s="2445" t="n"/>
      <c r="BB46" s="2439" t="n"/>
      <c r="BC46" s="3035" t="n"/>
      <c r="BD46" s="2445" t="n"/>
      <c r="BE46" s="2446" t="n"/>
      <c r="BF46" s="3035" t="n"/>
      <c r="BG46" s="2445" t="n"/>
      <c r="BH46" s="2439" t="n"/>
      <c r="BI46" s="2444" t="n"/>
      <c r="BJ46" s="2445" t="n"/>
      <c r="BK46" s="2446" t="n"/>
      <c r="BL46" s="2447" t="n"/>
      <c r="BM46" s="3035" t="n"/>
      <c r="BN46" s="3036" t="n"/>
      <c r="BO46" s="3035" t="n"/>
      <c r="BP46" s="2445" t="n"/>
      <c r="BQ46" s="2522" t="n"/>
      <c r="BR46" s="2438" t="n"/>
      <c r="BS46" s="2311" t="n"/>
      <c r="BT46" s="3576" t="n"/>
      <c r="BU46" s="2316" t="n"/>
      <c r="BV46" s="3580">
        <f>(AE46-U46)*0.22</f>
        <v/>
      </c>
      <c r="BW46" s="2" t="n"/>
      <c r="BX46" s="2" t="n"/>
    </row>
    <row r="47">
      <c r="A47" s="3581" t="inlineStr">
        <is>
          <t>1.3.1</t>
        </is>
      </c>
      <c r="B47" s="2311" t="n"/>
      <c r="C47" s="3288" t="inlineStr">
        <is>
          <t>Высшая математика</t>
        </is>
      </c>
      <c r="D47" s="2665" t="n"/>
      <c r="E47" s="2665" t="n"/>
      <c r="F47" s="2665" t="n"/>
      <c r="G47" s="2665" t="n"/>
      <c r="H47" s="2665" t="n"/>
      <c r="I47" s="2665" t="n"/>
      <c r="J47" s="2665" t="n"/>
      <c r="K47" s="2665" t="n"/>
      <c r="L47" s="2665" t="n"/>
      <c r="M47" s="2665" t="n"/>
      <c r="N47" s="2665" t="n"/>
      <c r="O47" s="2665" t="n"/>
      <c r="P47" s="2311" t="n"/>
      <c r="Q47" s="2976" t="inlineStr">
        <is>
          <t>2110.1/2024</t>
        </is>
      </c>
      <c r="R47" s="2976" t="n"/>
      <c r="S47" s="2976" t="n"/>
      <c r="T47" s="2976" t="n"/>
      <c r="U47" s="2942" t="n"/>
      <c r="V47" s="2943" t="n"/>
      <c r="W47" s="2943" t="n"/>
      <c r="X47" s="2962" t="n"/>
      <c r="Y47" s="450" t="n">
        <v>1</v>
      </c>
      <c r="Z47" s="447" t="n">
        <v>2</v>
      </c>
      <c r="AA47" s="2962" t="n"/>
      <c r="AB47" s="72" t="n"/>
      <c r="AC47" s="2979" t="n">
        <v>432</v>
      </c>
      <c r="AD47" s="3267" t="n"/>
      <c r="AE47" s="2597" t="n">
        <v>252</v>
      </c>
      <c r="AF47" s="2311" t="n"/>
      <c r="AG47" s="2981">
        <f>AC47-W47</f>
        <v/>
      </c>
      <c r="AH47" s="2311" t="n"/>
      <c r="AI47" s="2355">
        <f>AS47+AU47+AX47+BA47+BD47+BG47+BJ47+BM47+BP47</f>
        <v/>
      </c>
      <c r="AJ47" s="2302" t="n"/>
      <c r="AK47" s="2982" t="n">
        <v>32</v>
      </c>
      <c r="AL47" s="2316" t="n"/>
      <c r="AM47" s="2982" t="n"/>
      <c r="AN47" s="2316" t="n"/>
      <c r="AO47" s="2982" t="n">
        <v>32</v>
      </c>
      <c r="AP47" s="2316" t="n"/>
      <c r="AQ47" s="2597" t="n"/>
      <c r="AR47" s="2311" t="n"/>
      <c r="AS47" s="447" t="n">
        <v>10</v>
      </c>
      <c r="AT47" s="450" t="n">
        <v>216</v>
      </c>
      <c r="AU47" s="451" t="n">
        <v>22</v>
      </c>
      <c r="AV47" s="447" t="n">
        <v>6</v>
      </c>
      <c r="AW47" s="450" t="n">
        <v>216</v>
      </c>
      <c r="AX47" s="451" t="n">
        <v>32</v>
      </c>
      <c r="AY47" s="2966" t="n">
        <v>6</v>
      </c>
      <c r="AZ47" s="851" t="n"/>
      <c r="BA47" s="3041" t="n"/>
      <c r="BB47" s="1716" t="n"/>
      <c r="BC47" s="851" t="n"/>
      <c r="BD47" s="3041" t="n"/>
      <c r="BE47" s="3043" t="n"/>
      <c r="BF47" s="851" t="n"/>
      <c r="BG47" s="3041" t="n"/>
      <c r="BH47" s="1716" t="n"/>
      <c r="BI47" s="3044" t="n"/>
      <c r="BJ47" s="3041" t="n"/>
      <c r="BK47" s="3043" t="n"/>
      <c r="BL47" s="3045" t="n"/>
      <c r="BM47" s="851" t="n"/>
      <c r="BN47" s="3582" t="n"/>
      <c r="BO47" s="851" t="n"/>
      <c r="BP47" s="3041" t="n"/>
      <c r="BQ47" s="3042" t="n"/>
      <c r="BR47" s="2438">
        <f>AV47+AY47+BB47+BE47+BH47+BK47+BN47+BQ47+X47</f>
        <v/>
      </c>
      <c r="BS47" s="2311" t="n"/>
      <c r="BT47" s="3576" t="inlineStr">
        <is>
          <t>ВМ</t>
        </is>
      </c>
      <c r="BU47" s="2316" t="n"/>
      <c r="BV47" s="3580">
        <f>(AE47-U47)*0.22</f>
        <v/>
      </c>
      <c r="BW47" s="2" t="n"/>
      <c r="BX47" s="2" t="n"/>
    </row>
    <row r="48">
      <c r="A48" s="3581" t="inlineStr">
        <is>
          <t>1.3.2</t>
        </is>
      </c>
      <c r="B48" s="2946" t="n"/>
      <c r="C48" s="3288" t="inlineStr">
        <is>
          <t>Инженерная и машинная графика / Инженерная графика</t>
        </is>
      </c>
      <c r="D48" s="2930" t="n"/>
      <c r="E48" s="2930" t="n"/>
      <c r="F48" s="2930" t="n"/>
      <c r="G48" s="2930" t="n"/>
      <c r="H48" s="2930" t="n"/>
      <c r="I48" s="2930" t="n"/>
      <c r="J48" s="2930" t="n"/>
      <c r="K48" s="2930" t="n"/>
      <c r="L48" s="2930" t="n"/>
      <c r="M48" s="2930" t="n"/>
      <c r="N48" s="2930" t="n"/>
      <c r="O48" s="2930" t="n"/>
      <c r="P48" s="2946" t="n"/>
      <c r="Q48" s="3583" t="inlineStr">
        <is>
          <t>2030/2023</t>
        </is>
      </c>
      <c r="R48" s="2976" t="n"/>
      <c r="S48" s="2976" t="n"/>
      <c r="T48" s="2976" t="n"/>
      <c r="U48" s="2589" t="n">
        <v>48</v>
      </c>
      <c r="V48" s="2586" t="n"/>
      <c r="W48" s="2586">
        <f>U48*AC48/AE48</f>
        <v/>
      </c>
      <c r="X48" s="2590" t="n">
        <v>2</v>
      </c>
      <c r="Y48" s="2589" t="n"/>
      <c r="Z48" s="2928" t="n"/>
      <c r="AA48" s="2977" t="n">
        <v>1</v>
      </c>
      <c r="AB48" s="2978" t="inlineStr">
        <is>
          <t>д</t>
        </is>
      </c>
      <c r="AC48" s="2979" t="n">
        <v>216</v>
      </c>
      <c r="AD48" s="2975" t="n"/>
      <c r="AE48" s="2980" t="n">
        <v>144</v>
      </c>
      <c r="AF48" s="2946" t="n"/>
      <c r="AG48" s="2981">
        <f>AC48-W48</f>
        <v/>
      </c>
      <c r="AH48" s="2946" t="n"/>
      <c r="AI48" s="2589">
        <f>AS48+AU48+AX48+BA48+BD48+BG48+BJ48+BM48+BP48</f>
        <v/>
      </c>
      <c r="AJ48" s="2928" t="n"/>
      <c r="AK48" s="3584" t="n"/>
      <c r="AL48" s="2948" t="n"/>
      <c r="AM48" s="2596" t="n"/>
      <c r="AN48" s="2948" t="n"/>
      <c r="AO48" s="2596" t="n">
        <v>22</v>
      </c>
      <c r="AP48" s="2948" t="n"/>
      <c r="AQ48" s="2983" t="n"/>
      <c r="AR48" s="2946" t="n"/>
      <c r="AS48" s="2589" t="n">
        <v>10</v>
      </c>
      <c r="AT48" s="2595" t="n">
        <v>60</v>
      </c>
      <c r="AU48" s="2596" t="n">
        <v>6</v>
      </c>
      <c r="AV48" s="2984" t="n">
        <v>2</v>
      </c>
      <c r="AW48" s="2595" t="n">
        <v>84</v>
      </c>
      <c r="AX48" s="2596" t="n">
        <v>6</v>
      </c>
      <c r="AY48" s="2983" t="n">
        <v>2</v>
      </c>
      <c r="AZ48" s="2447" t="n"/>
      <c r="BA48" s="2445" t="n"/>
      <c r="BB48" s="3036" t="n"/>
      <c r="BC48" s="2444" t="n"/>
      <c r="BD48" s="2445" t="n"/>
      <c r="BE48" s="2522" t="n"/>
      <c r="BF48" s="2447" t="n"/>
      <c r="BG48" s="2445" t="n"/>
      <c r="BH48" s="3036" t="n"/>
      <c r="BI48" s="2444" t="n"/>
      <c r="BJ48" s="2445" t="n"/>
      <c r="BK48" s="2522" t="n"/>
      <c r="BL48" s="2447" t="n"/>
      <c r="BM48" s="2445" t="n"/>
      <c r="BN48" s="3036" t="n"/>
      <c r="BO48" s="2444" t="n"/>
      <c r="BP48" s="2445" t="n"/>
      <c r="BQ48" s="2522" t="n"/>
      <c r="BR48" s="2438">
        <f>AV48+AY48+BB48+BE48+BH48+BK48+BN48+BQ48+X48</f>
        <v/>
      </c>
      <c r="BS48" s="2946" t="n"/>
      <c r="BT48" s="2523" t="inlineStr">
        <is>
          <t>ИГ</t>
        </is>
      </c>
      <c r="BU48" s="2946" t="n"/>
      <c r="BV48" s="2132">
        <f>(AE48-U48)*0.22</f>
        <v/>
      </c>
      <c r="BW48" s="3585" t="inlineStr">
        <is>
          <t>меньше, чем надо</t>
        </is>
      </c>
      <c r="BX48" s="2" t="n"/>
    </row>
    <row r="49">
      <c r="A49" s="2987" t="n"/>
      <c r="B49" s="2305" t="n"/>
      <c r="C49" s="2987" t="n"/>
      <c r="D49" s="2304" t="n"/>
      <c r="E49" s="2304" t="n"/>
      <c r="F49" s="2304" t="n"/>
      <c r="G49" s="2304" t="n"/>
      <c r="H49" s="2304" t="n"/>
      <c r="I49" s="2304" t="n"/>
      <c r="J49" s="2304" t="n"/>
      <c r="K49" s="2304" t="n"/>
      <c r="L49" s="2304" t="n"/>
      <c r="M49" s="2304" t="n"/>
      <c r="N49" s="2304" t="n"/>
      <c r="O49" s="2304" t="n"/>
      <c r="P49" s="2305" t="n"/>
      <c r="Q49" s="2987" t="n"/>
      <c r="R49" s="3586" t="n"/>
      <c r="S49" s="3586" t="n"/>
      <c r="T49" s="3586" t="n"/>
      <c r="U49" s="2989" t="n"/>
      <c r="V49" s="2990" t="n"/>
      <c r="W49" s="2990" t="n"/>
      <c r="X49" s="2991" t="n"/>
      <c r="Y49" s="2987" t="n"/>
      <c r="Z49" s="2329" t="n"/>
      <c r="AA49" s="2992" t="n">
        <v>2</v>
      </c>
      <c r="AB49" s="2993" t="inlineStr">
        <is>
          <t>д</t>
        </is>
      </c>
      <c r="AC49" s="2987" t="n"/>
      <c r="AD49" s="2988" t="n"/>
      <c r="AE49" s="2994" t="n"/>
      <c r="AF49" s="2305" t="n"/>
      <c r="AG49" s="2987" t="n"/>
      <c r="AH49" s="2305" t="n"/>
      <c r="AI49" s="2987" t="n"/>
      <c r="AJ49" s="2329" t="n"/>
      <c r="AK49" s="3587" t="n"/>
      <c r="AL49" s="2335" t="n"/>
      <c r="AM49" s="2995" t="n"/>
      <c r="AN49" s="2335" t="n"/>
      <c r="AO49" s="2995" t="n"/>
      <c r="AP49" s="2335" t="n"/>
      <c r="AQ49" s="2995" t="n"/>
      <c r="AR49" s="2305" t="n"/>
      <c r="AS49" s="2989" t="n"/>
      <c r="AT49" s="2996" t="n"/>
      <c r="AU49" s="2997" t="n"/>
      <c r="AV49" s="2998" t="n"/>
      <c r="AW49" s="2996" t="n"/>
      <c r="AX49" s="2997" t="n"/>
      <c r="AY49" s="2999" t="n"/>
      <c r="AZ49" s="3000" t="n"/>
      <c r="BA49" s="2997" t="n"/>
      <c r="BB49" s="2998" t="n"/>
      <c r="BC49" s="2996" t="n"/>
      <c r="BD49" s="2997" t="n"/>
      <c r="BE49" s="2999" t="n"/>
      <c r="BF49" s="3000" t="n"/>
      <c r="BG49" s="2997" t="n"/>
      <c r="BH49" s="2998" t="n"/>
      <c r="BI49" s="2996" t="n"/>
      <c r="BJ49" s="2997" t="n"/>
      <c r="BK49" s="2999" t="n"/>
      <c r="BL49" s="3000" t="n"/>
      <c r="BM49" s="2997" t="n"/>
      <c r="BN49" s="2998" t="n"/>
      <c r="BO49" s="2996" t="n"/>
      <c r="BP49" s="2997" t="n"/>
      <c r="BQ49" s="2999" t="n"/>
      <c r="BR49" s="2987" t="n"/>
      <c r="BS49" s="2305" t="n"/>
      <c r="BT49" s="2987" t="n"/>
      <c r="BU49" s="2305" t="n"/>
      <c r="BV49" s="2132" t="n"/>
      <c r="BW49" s="3585" t="n"/>
      <c r="BX49" s="2" t="n"/>
    </row>
    <row r="50">
      <c r="A50" s="3588" t="inlineStr">
        <is>
          <t>1.3.3</t>
        </is>
      </c>
      <c r="B50" s="2946" t="n"/>
      <c r="C50" s="3589" t="inlineStr">
        <is>
          <t>Информатика / Информационные технологии</t>
        </is>
      </c>
      <c r="D50" s="2304" t="n"/>
      <c r="E50" s="2304" t="n"/>
      <c r="F50" s="2304" t="n"/>
      <c r="G50" s="2304" t="n"/>
      <c r="H50" s="2304" t="n"/>
      <c r="I50" s="2304" t="n"/>
      <c r="J50" s="2304" t="n"/>
      <c r="K50" s="2304" t="n"/>
      <c r="L50" s="2304" t="n"/>
      <c r="M50" s="2304" t="n"/>
      <c r="N50" s="2304" t="n"/>
      <c r="O50" s="2304" t="n"/>
      <c r="P50" s="2305" t="n"/>
      <c r="Q50" s="2459" t="n"/>
      <c r="R50" s="2459" t="n"/>
      <c r="S50" s="2459" t="n"/>
      <c r="T50" s="2459" t="n"/>
      <c r="U50" s="2443" t="n">
        <v>32</v>
      </c>
      <c r="V50" s="2461" t="n"/>
      <c r="W50" s="1716">
        <f>U50*AC50/AE50</f>
        <v/>
      </c>
      <c r="X50" s="3039" t="n">
        <v>1</v>
      </c>
      <c r="Y50" s="1716" t="n">
        <v>1</v>
      </c>
      <c r="Z50" s="173" t="n"/>
      <c r="AA50" s="3039" t="n"/>
      <c r="AB50" s="72" t="n"/>
      <c r="AC50" s="3293" t="n">
        <v>108</v>
      </c>
      <c r="AD50" s="2988" t="n"/>
      <c r="AE50" s="2435" t="n">
        <v>72</v>
      </c>
      <c r="AF50" s="2305" t="n"/>
      <c r="AG50" s="3590">
        <f>AC50-W50</f>
        <v/>
      </c>
      <c r="AH50" s="2305" t="n"/>
      <c r="AI50" s="3164">
        <f>AS50+AU50+AX50+BA50+BD50+BG50+BJ50+BM50+BP50</f>
        <v/>
      </c>
      <c r="AJ50" s="2329" t="n"/>
      <c r="AK50" s="2440" t="n">
        <v>6</v>
      </c>
      <c r="AL50" s="2335" t="n"/>
      <c r="AM50" s="2440" t="n">
        <v>6</v>
      </c>
      <c r="AN50" s="2335" t="n"/>
      <c r="AO50" s="2440" t="n"/>
      <c r="AP50" s="2335" t="n"/>
      <c r="AQ50" s="2435" t="n"/>
      <c r="AR50" s="2305" t="n"/>
      <c r="AS50" s="1716" t="n">
        <v>2</v>
      </c>
      <c r="AT50" s="851" t="n">
        <v>60</v>
      </c>
      <c r="AU50" s="3041" t="n">
        <v>10</v>
      </c>
      <c r="AV50" s="1716" t="n">
        <v>2</v>
      </c>
      <c r="AW50" s="851" t="n"/>
      <c r="AX50" s="3041" t="n"/>
      <c r="AY50" s="3043" t="n"/>
      <c r="AZ50" s="851" t="n"/>
      <c r="BA50" s="3041" t="n"/>
      <c r="BB50" s="3591" t="n"/>
      <c r="BC50" s="851" t="n"/>
      <c r="BD50" s="3041" t="n"/>
      <c r="BE50" s="2435" t="n"/>
      <c r="BF50" s="851" t="n"/>
      <c r="BG50" s="3041" t="n"/>
      <c r="BH50" s="1716" t="n"/>
      <c r="BI50" s="3044" t="n"/>
      <c r="BJ50" s="3041" t="n"/>
      <c r="BK50" s="3043" t="n"/>
      <c r="BL50" s="3045" t="n"/>
      <c r="BM50" s="851" t="n"/>
      <c r="BN50" s="3582" t="n"/>
      <c r="BO50" s="851" t="n"/>
      <c r="BP50" s="3041" t="n"/>
      <c r="BQ50" s="3042" t="n"/>
      <c r="BR50" s="3292">
        <f>AV50+AY50+BB50+BE50+BH50+BK50+BN50+BQ50+X50</f>
        <v/>
      </c>
      <c r="BS50" s="2305" t="n"/>
      <c r="BT50" s="3592" t="n"/>
      <c r="BU50" s="2335" t="n"/>
      <c r="BV50" s="3580">
        <f>(AE50-U50)*0.22</f>
        <v/>
      </c>
      <c r="BW50" s="2" t="n"/>
      <c r="BX50" s="2" t="n"/>
    </row>
    <row r="51">
      <c r="A51" s="3593" t="inlineStr">
        <is>
          <t>1.3.4</t>
        </is>
      </c>
      <c r="B51" s="2946" t="n"/>
      <c r="C51" s="3594" t="inlineStr">
        <is>
          <t>Физика</t>
        </is>
      </c>
      <c r="D51" s="2665" t="n"/>
      <c r="E51" s="2665" t="n"/>
      <c r="F51" s="2665" t="n"/>
      <c r="G51" s="2665" t="n"/>
      <c r="H51" s="2665" t="n"/>
      <c r="I51" s="2665" t="n"/>
      <c r="J51" s="2665" t="n"/>
      <c r="K51" s="2665" t="n"/>
      <c r="L51" s="2665" t="n"/>
      <c r="M51" s="2665" t="n"/>
      <c r="N51" s="2665" t="n"/>
      <c r="O51" s="2665" t="n"/>
      <c r="P51" s="2311" t="n"/>
      <c r="Q51" s="2929" t="n"/>
      <c r="R51" s="2929" t="n"/>
      <c r="S51" s="2929" t="n"/>
      <c r="T51" s="2929" t="n"/>
      <c r="U51" s="3069" t="n"/>
      <c r="V51" s="3072" t="n"/>
      <c r="W51" s="3595" t="n"/>
      <c r="X51" s="2408" t="n"/>
      <c r="Y51" s="2972" t="n">
        <v>3</v>
      </c>
      <c r="Z51" s="2410" t="n">
        <v>4</v>
      </c>
      <c r="AA51" s="2408" t="n"/>
      <c r="AB51" s="2311" t="n"/>
      <c r="AC51" s="3266" t="n">
        <v>432</v>
      </c>
      <c r="AD51" s="3267" t="n"/>
      <c r="AE51" s="2406" t="n">
        <v>216</v>
      </c>
      <c r="AF51" s="2311" t="n"/>
      <c r="AG51" s="3572">
        <f>AC51-W51</f>
        <v/>
      </c>
      <c r="AH51" s="2311" t="n"/>
      <c r="AI51" s="2410">
        <f>AS51+AU51+AX51+BA51+BD51+BG51+BJ51+BM51+BP51</f>
        <v/>
      </c>
      <c r="AJ51" s="2302" t="n"/>
      <c r="AK51" s="2411" t="n">
        <v>16</v>
      </c>
      <c r="AL51" s="2316" t="n"/>
      <c r="AM51" s="2411" t="n">
        <v>16</v>
      </c>
      <c r="AN51" s="2316" t="n"/>
      <c r="AO51" s="2411" t="n">
        <v>16</v>
      </c>
      <c r="AP51" s="2316" t="n"/>
      <c r="AQ51" s="2406" t="n"/>
      <c r="AR51" s="2311" t="n"/>
      <c r="AS51" s="2410" t="n"/>
      <c r="AT51" s="2972" t="n"/>
      <c r="AU51" s="2412" t="n"/>
      <c r="AV51" s="2410" t="n"/>
      <c r="AW51" s="2972" t="n"/>
      <c r="AX51" s="2412" t="n">
        <v>6</v>
      </c>
      <c r="AY51" s="2406" t="n"/>
      <c r="AZ51" s="2971" t="n">
        <v>216</v>
      </c>
      <c r="BA51" s="2416" t="n">
        <v>26</v>
      </c>
      <c r="BB51" s="3596" t="n">
        <v>6</v>
      </c>
      <c r="BC51" s="2971" t="n">
        <v>216</v>
      </c>
      <c r="BD51" s="2416" t="n">
        <v>16</v>
      </c>
      <c r="BE51" s="2418" t="n">
        <v>6</v>
      </c>
      <c r="BF51" s="2972" t="n"/>
      <c r="BG51" s="2412" t="n"/>
      <c r="BH51" s="2410" t="n"/>
      <c r="BI51" s="2421" t="n"/>
      <c r="BJ51" s="2412" t="n"/>
      <c r="BK51" s="2406" t="n"/>
      <c r="BL51" s="2420" t="n"/>
      <c r="BM51" s="2972" t="n"/>
      <c r="BN51" s="2973" t="n"/>
      <c r="BO51" s="2972" t="n"/>
      <c r="BP51" s="2412" t="n"/>
      <c r="BQ51" s="2413" t="n"/>
      <c r="BR51" s="2409">
        <f>AV51+AY51+BB51+BE51+BH51+BK51+BN51+BQ51+X51</f>
        <v/>
      </c>
      <c r="BS51" s="2311" t="n"/>
      <c r="BT51" s="3570" t="inlineStr">
        <is>
          <t>физики</t>
        </is>
      </c>
      <c r="BU51" s="2316" t="n"/>
      <c r="BV51" s="2132">
        <f>(AE51-U51)*0.22</f>
        <v/>
      </c>
      <c r="BW51" s="2" t="n"/>
      <c r="BX51" s="2" t="n"/>
    </row>
    <row r="52">
      <c r="A52" s="3593" t="inlineStr">
        <is>
          <t>1.3.5</t>
        </is>
      </c>
      <c r="B52" s="2946" t="n"/>
      <c r="C52" s="3594" t="inlineStr">
        <is>
          <t>Кристаллография</t>
        </is>
      </c>
      <c r="D52" s="2665" t="n"/>
      <c r="E52" s="2665" t="n"/>
      <c r="F52" s="2665" t="n"/>
      <c r="G52" s="2665" t="n"/>
      <c r="H52" s="2665" t="n"/>
      <c r="I52" s="2665" t="n"/>
      <c r="J52" s="2665" t="n"/>
      <c r="K52" s="2665" t="n"/>
      <c r="L52" s="2665" t="n"/>
      <c r="M52" s="2665" t="n"/>
      <c r="N52" s="2665" t="n"/>
      <c r="O52" s="2665" t="n"/>
      <c r="P52" s="2311" t="n"/>
      <c r="Q52" s="2929" t="n"/>
      <c r="R52" s="2929" t="n"/>
      <c r="S52" s="2929" t="n"/>
      <c r="T52" s="2929" t="n"/>
      <c r="U52" s="3069" t="n"/>
      <c r="V52" s="3072" t="n"/>
      <c r="W52" s="3595" t="n"/>
      <c r="X52" s="3015" t="n"/>
      <c r="Y52" s="350" t="n">
        <v>5</v>
      </c>
      <c r="Z52" s="173" t="n"/>
      <c r="AA52" s="3015" t="n"/>
      <c r="AB52" s="72" t="n"/>
      <c r="AC52" s="3266" t="n">
        <v>108</v>
      </c>
      <c r="AD52" s="3267" t="n"/>
      <c r="AE52" s="2406" t="n">
        <v>36</v>
      </c>
      <c r="AF52" s="2311" t="n"/>
      <c r="AG52" s="3572">
        <f>AC52-W52</f>
        <v/>
      </c>
      <c r="AH52" s="2311" t="n"/>
      <c r="AI52" s="2410">
        <f>AS52+AU52+AX52+BA52+BD52+BG52+BJ52+BM52+BP52</f>
        <v/>
      </c>
      <c r="AJ52" s="2302" t="n"/>
      <c r="AK52" s="2411" t="n">
        <v>4</v>
      </c>
      <c r="AL52" s="2316" t="n"/>
      <c r="AM52" s="2411" t="n">
        <v>4</v>
      </c>
      <c r="AN52" s="2316" t="n"/>
      <c r="AO52" s="2411" t="n"/>
      <c r="AP52" s="2316" t="n"/>
      <c r="AQ52" s="2413" t="n"/>
      <c r="AR52" s="2311" t="n"/>
      <c r="AS52" s="350" t="n"/>
      <c r="AT52" s="140" t="n"/>
      <c r="AU52" s="370" t="n"/>
      <c r="AV52" s="350" t="n"/>
      <c r="AW52" s="140" t="n"/>
      <c r="AX52" s="370" t="n"/>
      <c r="AY52" s="3025" t="n"/>
      <c r="AZ52" s="3597" t="n"/>
      <c r="BA52" s="3022" t="n"/>
      <c r="BB52" s="3596" t="n"/>
      <c r="BC52" s="3021" t="n"/>
      <c r="BD52" s="3022" t="n">
        <v>2</v>
      </c>
      <c r="BE52" s="2418" t="n"/>
      <c r="BF52" s="140" t="n">
        <v>108</v>
      </c>
      <c r="BG52" s="370" t="n">
        <v>6</v>
      </c>
      <c r="BH52" s="350" t="n">
        <v>3</v>
      </c>
      <c r="BI52" s="3024" t="n"/>
      <c r="BJ52" s="370" t="n"/>
      <c r="BK52" s="3025" t="n"/>
      <c r="BL52" s="3026" t="n"/>
      <c r="BM52" s="140" t="n"/>
      <c r="BN52" s="3027" t="n"/>
      <c r="BO52" s="140" t="n"/>
      <c r="BP52" s="370" t="n"/>
      <c r="BQ52" s="3019" t="n"/>
      <c r="BR52" s="2409">
        <f>AV52+AY52+BB52+BE52+BH52+BK52+BN52+BQ52+X52</f>
        <v/>
      </c>
      <c r="BS52" s="2311" t="n"/>
      <c r="BT52" s="3570" t="inlineStr">
        <is>
          <t>ТСиК</t>
        </is>
      </c>
      <c r="BU52" s="2316" t="n"/>
      <c r="BV52" s="2132">
        <f>(AE52-U52)*0.22</f>
        <v/>
      </c>
      <c r="BW52" s="2" t="n"/>
      <c r="BX52" s="2" t="n"/>
    </row>
    <row r="53">
      <c r="A53" s="3598" t="inlineStr">
        <is>
          <t>1.4</t>
        </is>
      </c>
      <c r="B53" s="2946" t="n"/>
      <c r="C53" s="3578" t="inlineStr">
        <is>
          <t>Модуль "Химия-1"</t>
        </is>
      </c>
      <c r="D53" s="2665" t="n"/>
      <c r="E53" s="2665" t="n"/>
      <c r="F53" s="2665" t="n"/>
      <c r="G53" s="2665" t="n"/>
      <c r="H53" s="2665" t="n"/>
      <c r="I53" s="2665" t="n"/>
      <c r="J53" s="2665" t="n"/>
      <c r="K53" s="2665" t="n"/>
      <c r="L53" s="2665" t="n"/>
      <c r="M53" s="2665" t="n"/>
      <c r="N53" s="2665" t="n"/>
      <c r="O53" s="2665" t="n"/>
      <c r="P53" s="2311" t="n"/>
      <c r="Q53" s="3002" t="n"/>
      <c r="R53" s="3002" t="n"/>
      <c r="S53" s="3002" t="n"/>
      <c r="T53" s="3002" t="n"/>
      <c r="U53" s="2436" t="n"/>
      <c r="V53" s="2462" t="n"/>
      <c r="W53" s="3160" t="n"/>
      <c r="X53" s="2437" t="n"/>
      <c r="Y53" s="2439" t="n"/>
      <c r="Z53" s="2302" t="n"/>
      <c r="AA53" s="2437" t="n"/>
      <c r="AB53" s="2311" t="n"/>
      <c r="AC53" s="3275" t="n"/>
      <c r="AD53" s="3267" t="n"/>
      <c r="AE53" s="2446" t="n"/>
      <c r="AF53" s="2311" t="n"/>
      <c r="AG53" s="3579" t="n"/>
      <c r="AH53" s="2311" t="n"/>
      <c r="AI53" s="2439" t="n"/>
      <c r="AJ53" s="2302" t="n"/>
      <c r="AK53" s="2521" t="n"/>
      <c r="AL53" s="2316" t="n"/>
      <c r="AM53" s="2521" t="n"/>
      <c r="AN53" s="2316" t="n"/>
      <c r="AO53" s="2521" t="n"/>
      <c r="AP53" s="2316" t="n"/>
      <c r="AQ53" s="2522" t="n"/>
      <c r="AR53" s="2311" t="n"/>
      <c r="AS53" s="2439" t="n"/>
      <c r="AT53" s="3035" t="n"/>
      <c r="AU53" s="2445" t="n"/>
      <c r="AV53" s="2439" t="n"/>
      <c r="AW53" s="3035" t="n"/>
      <c r="AX53" s="2445" t="n"/>
      <c r="AY53" s="2446" t="n"/>
      <c r="AZ53" s="3035" t="n"/>
      <c r="BA53" s="2445" t="n"/>
      <c r="BB53" s="2439" t="n"/>
      <c r="BC53" s="3035" t="n"/>
      <c r="BD53" s="2445" t="n"/>
      <c r="BE53" s="2446" t="n"/>
      <c r="BF53" s="3035" t="n"/>
      <c r="BG53" s="2445" t="n"/>
      <c r="BH53" s="2439" t="n"/>
      <c r="BI53" s="2444" t="n"/>
      <c r="BJ53" s="2445" t="n"/>
      <c r="BK53" s="2446" t="n"/>
      <c r="BL53" s="2447" t="n"/>
      <c r="BM53" s="3035" t="n"/>
      <c r="BN53" s="3036" t="n"/>
      <c r="BO53" s="3035" t="n"/>
      <c r="BP53" s="2445" t="n"/>
      <c r="BQ53" s="2522" t="n"/>
      <c r="BR53" s="2438" t="n"/>
      <c r="BS53" s="2311" t="n"/>
      <c r="BT53" s="3576" t="n"/>
      <c r="BU53" s="2316" t="n"/>
      <c r="BV53" s="3580">
        <f>(AE53-U53)*0.22</f>
        <v/>
      </c>
      <c r="BW53" s="2" t="n"/>
      <c r="BX53" s="2" t="n"/>
    </row>
    <row r="54">
      <c r="A54" s="3588" t="inlineStr">
        <is>
          <t>1.4.1</t>
        </is>
      </c>
      <c r="B54" s="2946" t="n"/>
      <c r="C54" s="3599" t="inlineStr">
        <is>
          <t>Теоретические основы химии</t>
        </is>
      </c>
      <c r="D54" s="2665" t="n"/>
      <c r="E54" s="2665" t="n"/>
      <c r="F54" s="2665" t="n"/>
      <c r="G54" s="2665" t="n"/>
      <c r="H54" s="2665" t="n"/>
      <c r="I54" s="2665" t="n"/>
      <c r="J54" s="2665" t="n"/>
      <c r="K54" s="2665" t="n"/>
      <c r="L54" s="2665" t="n"/>
      <c r="M54" s="2665" t="n"/>
      <c r="N54" s="2665" t="n"/>
      <c r="O54" s="2665" t="n"/>
      <c r="P54" s="2311" t="n"/>
      <c r="Q54" s="2669" t="n"/>
      <c r="R54" s="2669" t="n"/>
      <c r="S54" s="2669" t="n"/>
      <c r="T54" s="2669" t="n"/>
      <c r="U54" s="2436" t="n"/>
      <c r="V54" s="2462" t="n"/>
      <c r="W54" s="3160" t="n"/>
      <c r="X54" s="3039" t="n"/>
      <c r="Y54" s="1716" t="n">
        <v>1</v>
      </c>
      <c r="Z54" s="173" t="n"/>
      <c r="AA54" s="3039" t="n"/>
      <c r="AB54" s="72" t="n"/>
      <c r="AC54" s="3275" t="n">
        <v>324</v>
      </c>
      <c r="AD54" s="3267" t="n"/>
      <c r="AE54" s="2446" t="n">
        <v>162</v>
      </c>
      <c r="AF54" s="2311" t="n"/>
      <c r="AG54" s="3579">
        <f>AC54-W54</f>
        <v/>
      </c>
      <c r="AH54" s="2311" t="n"/>
      <c r="AI54" s="2439">
        <f>AS54+AU54+AX54+BA54+BD54+BG54+BJ54+BM54+BP54</f>
        <v/>
      </c>
      <c r="AJ54" s="2302" t="n"/>
      <c r="AK54" s="2521" t="n">
        <v>16</v>
      </c>
      <c r="AL54" s="2316" t="n"/>
      <c r="AM54" s="2521" t="n">
        <v>12</v>
      </c>
      <c r="AN54" s="2316" t="n"/>
      <c r="AO54" s="2521" t="n">
        <v>8</v>
      </c>
      <c r="AP54" s="2316" t="n"/>
      <c r="AQ54" s="2522" t="n"/>
      <c r="AR54" s="2311" t="n"/>
      <c r="AS54" s="1716" t="n">
        <v>10</v>
      </c>
      <c r="AT54" s="851" t="n">
        <v>324</v>
      </c>
      <c r="AU54" s="3041" t="n">
        <v>26</v>
      </c>
      <c r="AV54" s="1716" t="n">
        <v>9</v>
      </c>
      <c r="AW54" s="851" t="n"/>
      <c r="AX54" s="3041" t="n"/>
      <c r="AY54" s="3043" t="n"/>
      <c r="AZ54" s="851" t="n"/>
      <c r="BA54" s="3041" t="n"/>
      <c r="BB54" s="1716" t="n"/>
      <c r="BC54" s="851" t="n"/>
      <c r="BD54" s="3041" t="n"/>
      <c r="BE54" s="3043" t="n"/>
      <c r="BF54" s="851" t="n"/>
      <c r="BG54" s="3041" t="n"/>
      <c r="BH54" s="1716" t="n"/>
      <c r="BI54" s="3044" t="n"/>
      <c r="BJ54" s="3041" t="n"/>
      <c r="BK54" s="3043" t="n"/>
      <c r="BL54" s="3045" t="n"/>
      <c r="BM54" s="851" t="n"/>
      <c r="BN54" s="3582" t="n"/>
      <c r="BO54" s="851" t="n"/>
      <c r="BP54" s="3041" t="n"/>
      <c r="BQ54" s="3042" t="n"/>
      <c r="BR54" s="2438">
        <f>AV54+AY54+BB54+BE54+BH54+BK54+BN54+BQ54+X54</f>
        <v/>
      </c>
      <c r="BS54" s="2311" t="n"/>
      <c r="BT54" s="3600" t="n"/>
      <c r="BU54" s="2946" t="n"/>
      <c r="BV54" s="3580">
        <f>(AE54-U54)*0.22</f>
        <v/>
      </c>
      <c r="BW54" s="2" t="n"/>
      <c r="BX54" s="2" t="n"/>
    </row>
    <row r="55">
      <c r="A55" s="3588" t="inlineStr">
        <is>
          <t>1.4.2</t>
        </is>
      </c>
      <c r="B55" s="2946" t="n"/>
      <c r="C55" s="3599" t="inlineStr">
        <is>
          <t>Неорганическая химия / Неорганическая химия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311" t="n"/>
      <c r="Q55" s="2669" t="n"/>
      <c r="R55" s="2669" t="n"/>
      <c r="S55" s="2669" t="n"/>
      <c r="T55" s="2669" t="n"/>
      <c r="U55" s="2436" t="n">
        <v>36</v>
      </c>
      <c r="V55" s="2462" t="n">
        <v>1</v>
      </c>
      <c r="W55" s="3160" t="n">
        <v>72</v>
      </c>
      <c r="X55" s="2437" t="n">
        <v>2</v>
      </c>
      <c r="Y55" s="2439" t="n">
        <v>2</v>
      </c>
      <c r="Z55" s="2302" t="n"/>
      <c r="AA55" s="2437" t="n"/>
      <c r="AB55" s="2311" t="n"/>
      <c r="AC55" s="3275" t="n">
        <v>216</v>
      </c>
      <c r="AD55" s="3267" t="n"/>
      <c r="AE55" s="2446" t="n">
        <v>108</v>
      </c>
      <c r="AF55" s="2311" t="n"/>
      <c r="AG55" s="3579">
        <f>AC55-W55</f>
        <v/>
      </c>
      <c r="AH55" s="2311" t="n"/>
      <c r="AI55" s="2439">
        <f>AS55+AU55+AX55+BA55+BD55+BG55+BJ55+BM55+BP55</f>
        <v/>
      </c>
      <c r="AJ55" s="2302" t="n"/>
      <c r="AK55" s="3040" t="n">
        <v>6</v>
      </c>
      <c r="AL55" s="186" t="n"/>
      <c r="AM55" s="3040" t="n">
        <v>6</v>
      </c>
      <c r="AN55" s="186" t="n"/>
      <c r="AO55" s="3040" t="n">
        <v>4</v>
      </c>
      <c r="AP55" s="186" t="n"/>
      <c r="AQ55" s="3042" t="n"/>
      <c r="AR55" s="72" t="n"/>
      <c r="AS55" s="2439" t="n"/>
      <c r="AT55" s="3035" t="n"/>
      <c r="AU55" s="2445" t="n">
        <v>6</v>
      </c>
      <c r="AV55" s="2439" t="n"/>
      <c r="AW55" s="3035" t="n">
        <v>144</v>
      </c>
      <c r="AX55" s="2445" t="n">
        <v>10</v>
      </c>
      <c r="AY55" s="2446" t="n">
        <v>4</v>
      </c>
      <c r="AZ55" s="3035" t="n"/>
      <c r="BA55" s="2445" t="n"/>
      <c r="BB55" s="2439" t="n"/>
      <c r="BC55" s="3035" t="n"/>
      <c r="BD55" s="2445" t="n"/>
      <c r="BE55" s="2446" t="n"/>
      <c r="BF55" s="3035" t="n"/>
      <c r="BG55" s="2445" t="n"/>
      <c r="BH55" s="2439" t="n"/>
      <c r="BI55" s="2444" t="n"/>
      <c r="BJ55" s="2445" t="n"/>
      <c r="BK55" s="2446" t="n"/>
      <c r="BL55" s="2447" t="n"/>
      <c r="BM55" s="3035" t="n"/>
      <c r="BN55" s="3036" t="n"/>
      <c r="BO55" s="3035" t="n"/>
      <c r="BP55" s="2445" t="n"/>
      <c r="BQ55" s="2522" t="n"/>
      <c r="BR55" s="2438">
        <f>AV55+AY55+BB55+BE55+BH55+BK55+BN55+BQ55+X55</f>
        <v/>
      </c>
      <c r="BS55" s="2311" t="n"/>
      <c r="BT55" s="3600" t="n"/>
      <c r="BU55" s="2946" t="n"/>
      <c r="BV55" s="3580">
        <f>(AE55-U55)*0.22</f>
        <v/>
      </c>
      <c r="BW55" s="2" t="n"/>
      <c r="BX55" s="2" t="n"/>
    </row>
    <row r="56">
      <c r="A56" s="3601" t="inlineStr">
        <is>
          <t>1.4.3</t>
        </is>
      </c>
      <c r="B56" s="2311" t="n"/>
      <c r="C56" s="3594" t="inlineStr">
        <is>
          <t>Физическая химия / Физическая и коллоидная химия</t>
        </is>
      </c>
      <c r="D56" s="2665" t="n"/>
      <c r="E56" s="2665" t="n"/>
      <c r="F56" s="2665" t="n"/>
      <c r="G56" s="2665" t="n"/>
      <c r="H56" s="2665" t="n"/>
      <c r="I56" s="2665" t="n"/>
      <c r="J56" s="2665" t="n"/>
      <c r="K56" s="2665" t="n"/>
      <c r="L56" s="2665" t="n"/>
      <c r="M56" s="2665" t="n"/>
      <c r="N56" s="2665" t="n"/>
      <c r="O56" s="2665" t="n"/>
      <c r="P56" s="2311" t="n"/>
      <c r="Q56" s="2668" t="n"/>
      <c r="R56" s="2668" t="n"/>
      <c r="S56" s="2668" t="n"/>
      <c r="T56" s="2668" t="n"/>
      <c r="U56" s="2407" t="n">
        <v>36</v>
      </c>
      <c r="V56" s="2405" t="n">
        <v>1</v>
      </c>
      <c r="W56" s="3595">
        <f>U56*AC56/AE56</f>
        <v/>
      </c>
      <c r="X56" s="3015" t="n">
        <v>2</v>
      </c>
      <c r="Y56" s="350" t="n">
        <v>5</v>
      </c>
      <c r="Z56" s="173" t="n"/>
      <c r="AA56" s="3015" t="n">
        <v>4</v>
      </c>
      <c r="AB56" s="72" t="n"/>
      <c r="AC56" s="3266" t="n">
        <v>216</v>
      </c>
      <c r="AD56" s="3267" t="n"/>
      <c r="AE56" s="2406" t="n">
        <v>108</v>
      </c>
      <c r="AF56" s="2311" t="n"/>
      <c r="AG56" s="3572">
        <f>AC56-W56</f>
        <v/>
      </c>
      <c r="AH56" s="2311" t="n"/>
      <c r="AI56" s="2410">
        <f>AS56+AU56+AX56+BA56+BD56+BG56+BJ56+BM56+BP56</f>
        <v/>
      </c>
      <c r="AJ56" s="2302" t="n"/>
      <c r="AK56" s="2411" t="n">
        <v>8</v>
      </c>
      <c r="AL56" s="2316" t="n"/>
      <c r="AM56" s="2411" t="n">
        <v>4</v>
      </c>
      <c r="AN56" s="2316" t="n"/>
      <c r="AO56" s="2411" t="n">
        <v>4</v>
      </c>
      <c r="AP56" s="2316" t="n"/>
      <c r="AQ56" s="2413" t="n"/>
      <c r="AR56" s="2311" t="n"/>
      <c r="AS56" s="350" t="n"/>
      <c r="AT56" s="140" t="n"/>
      <c r="AU56" s="370" t="n"/>
      <c r="AV56" s="350" t="n"/>
      <c r="AW56" s="140" t="n"/>
      <c r="AX56" s="370" t="n"/>
      <c r="AY56" s="3025" t="n"/>
      <c r="AZ56" s="3021" t="n"/>
      <c r="BA56" s="3022" t="n">
        <v>2</v>
      </c>
      <c r="BB56" s="3020" t="n"/>
      <c r="BC56" s="3021" t="n">
        <v>72</v>
      </c>
      <c r="BD56" s="3022" t="n">
        <v>8</v>
      </c>
      <c r="BE56" s="3023" t="n">
        <v>2</v>
      </c>
      <c r="BF56" s="140" t="n">
        <v>72</v>
      </c>
      <c r="BG56" s="370" t="n">
        <v>6</v>
      </c>
      <c r="BH56" s="350" t="n">
        <v>2</v>
      </c>
      <c r="BI56" s="3024" t="n"/>
      <c r="BJ56" s="370" t="n"/>
      <c r="BK56" s="3025" t="n"/>
      <c r="BL56" s="3026" t="n"/>
      <c r="BM56" s="140" t="n"/>
      <c r="BN56" s="3027" t="n"/>
      <c r="BO56" s="140" t="n"/>
      <c r="BP56" s="370" t="n"/>
      <c r="BQ56" s="3019" t="n"/>
      <c r="BR56" s="2409">
        <f>AV56+AY56+BB56+BE56+BH56+BK56+BN56+BQ56+X56</f>
        <v/>
      </c>
      <c r="BS56" s="2311" t="n"/>
      <c r="BT56" s="3602" t="inlineStr">
        <is>
          <t>ФКиАХ</t>
        </is>
      </c>
      <c r="BU56" s="2946" t="n"/>
      <c r="BV56" s="2132">
        <f>(AE56-U56)*0.22</f>
        <v/>
      </c>
      <c r="BW56" s="2" t="n"/>
      <c r="BX56" s="2" t="n"/>
    </row>
    <row r="57">
      <c r="A57" s="3601" t="inlineStr">
        <is>
          <t>1.4.4</t>
        </is>
      </c>
      <c r="B57" s="2311" t="n"/>
      <c r="C57" s="3594" t="inlineStr">
        <is>
          <t>Поверхностные явления и дисперсные системы</t>
        </is>
      </c>
      <c r="D57" s="2665" t="n"/>
      <c r="E57" s="2665" t="n"/>
      <c r="F57" s="2665" t="n"/>
      <c r="G57" s="2665" t="n"/>
      <c r="H57" s="2665" t="n"/>
      <c r="I57" s="2665" t="n"/>
      <c r="J57" s="2665" t="n"/>
      <c r="K57" s="2665" t="n"/>
      <c r="L57" s="2665" t="n"/>
      <c r="M57" s="2665" t="n"/>
      <c r="N57" s="2665" t="n"/>
      <c r="O57" s="2665" t="n"/>
      <c r="P57" s="2311" t="n"/>
      <c r="Q57" s="2668" t="n"/>
      <c r="R57" s="2668" t="n"/>
      <c r="S57" s="2668" t="n"/>
      <c r="T57" s="2668" t="n"/>
      <c r="U57" s="2407" t="n"/>
      <c r="V57" s="2405" t="n"/>
      <c r="W57" s="3595" t="n"/>
      <c r="X57" s="2408" t="n"/>
      <c r="Y57" s="2410" t="n"/>
      <c r="Z57" s="2302" t="n"/>
      <c r="AA57" s="2408" t="n">
        <v>5</v>
      </c>
      <c r="AB57" s="2311" t="n"/>
      <c r="AC57" s="3266" t="n">
        <v>108</v>
      </c>
      <c r="AD57" s="3267" t="n"/>
      <c r="AE57" s="2406" t="n">
        <v>72</v>
      </c>
      <c r="AF57" s="2311" t="n"/>
      <c r="AG57" s="3572">
        <f>AC57-W57</f>
        <v/>
      </c>
      <c r="AH57" s="2311" t="n"/>
      <c r="AI57" s="2410">
        <f>AS57+AU57+AX57+BA57+BD57+BG57+BJ57+BM57+BP57</f>
        <v/>
      </c>
      <c r="AJ57" s="2302" t="n"/>
      <c r="AK57" s="3018" t="n">
        <v>8</v>
      </c>
      <c r="AL57" s="186" t="n"/>
      <c r="AM57" s="3018" t="n">
        <v>8</v>
      </c>
      <c r="AN57" s="186" t="n"/>
      <c r="AO57" s="3018" t="n"/>
      <c r="AP57" s="186" t="n"/>
      <c r="AQ57" s="3019" t="n"/>
      <c r="AR57" s="72" t="n"/>
      <c r="AS57" s="2410" t="n"/>
      <c r="AT57" s="2972" t="n"/>
      <c r="AU57" s="2412" t="n"/>
      <c r="AV57" s="2410" t="n"/>
      <c r="AW57" s="2972" t="n"/>
      <c r="AX57" s="2412" t="n"/>
      <c r="AY57" s="2406" t="n"/>
      <c r="AZ57" s="2971" t="n"/>
      <c r="BA57" s="2416" t="n"/>
      <c r="BB57" s="2417" t="n"/>
      <c r="BC57" s="2971" t="n"/>
      <c r="BD57" s="2416" t="n">
        <v>4</v>
      </c>
      <c r="BE57" s="2418" t="n"/>
      <c r="BF57" s="2972" t="n">
        <v>108</v>
      </c>
      <c r="BG57" s="2412" t="n">
        <v>12</v>
      </c>
      <c r="BH57" s="2410" t="n">
        <v>3</v>
      </c>
      <c r="BI57" s="2421" t="n"/>
      <c r="BJ57" s="2412" t="n"/>
      <c r="BK57" s="2406" t="n"/>
      <c r="BL57" s="2420" t="n"/>
      <c r="BM57" s="2972" t="n"/>
      <c r="BN57" s="2973" t="n"/>
      <c r="BO57" s="2972" t="n"/>
      <c r="BP57" s="2412" t="n"/>
      <c r="BQ57" s="2413" t="n"/>
      <c r="BR57" s="2409">
        <f>AV57+AY57+BB57+BE57+BH57+BK57+BN57+BQ57+X57</f>
        <v/>
      </c>
      <c r="BS57" s="2311" t="n"/>
      <c r="BT57" s="2422" t="inlineStr">
        <is>
          <t>ФКиАХ</t>
        </is>
      </c>
      <c r="BU57" s="2311" t="n"/>
      <c r="BV57" s="2132">
        <f>(AE57-U57)*0.22</f>
        <v/>
      </c>
      <c r="BW57" s="2" t="n"/>
      <c r="BX57" s="2" t="n"/>
    </row>
    <row r="58">
      <c r="A58" s="3603" t="inlineStr">
        <is>
          <t>1.5</t>
        </is>
      </c>
      <c r="B58" s="72" t="n"/>
      <c r="C58" s="3578" t="inlineStr">
        <is>
          <t>Модуль "Электроника и автоматика"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3002" t="n"/>
      <c r="R58" s="3002" t="n"/>
      <c r="S58" s="3002" t="n"/>
      <c r="T58" s="3002" t="n"/>
      <c r="U58" s="2436" t="n"/>
      <c r="V58" s="2462" t="n"/>
      <c r="W58" s="3160" t="n"/>
      <c r="X58" s="3039" t="n"/>
      <c r="Y58" s="1716" t="n"/>
      <c r="Z58" s="173" t="n"/>
      <c r="AA58" s="3039" t="n"/>
      <c r="AB58" s="72" t="n"/>
      <c r="AC58" s="3275" t="n"/>
      <c r="AD58" s="3267" t="n"/>
      <c r="AE58" s="2446" t="n"/>
      <c r="AF58" s="2311" t="n"/>
      <c r="AG58" s="3579" t="n"/>
      <c r="AH58" s="2311" t="n"/>
      <c r="AI58" s="2439" t="n"/>
      <c r="AJ58" s="2302" t="n"/>
      <c r="AK58" s="2521" t="n"/>
      <c r="AL58" s="2316" t="n"/>
      <c r="AM58" s="2521" t="n"/>
      <c r="AN58" s="2316" t="n"/>
      <c r="AO58" s="2521" t="n"/>
      <c r="AP58" s="2316" t="n"/>
      <c r="AQ58" s="2522" t="n"/>
      <c r="AR58" s="2311" t="n"/>
      <c r="AS58" s="1716" t="n"/>
      <c r="AT58" s="851" t="n"/>
      <c r="AU58" s="3041" t="n"/>
      <c r="AV58" s="1716" t="n"/>
      <c r="AW58" s="851" t="n"/>
      <c r="AX58" s="3041" t="n"/>
      <c r="AY58" s="3043" t="n"/>
      <c r="AZ58" s="851" t="n"/>
      <c r="BA58" s="3041" t="n"/>
      <c r="BB58" s="1716" t="n"/>
      <c r="BC58" s="851" t="n"/>
      <c r="BD58" s="3041" t="n"/>
      <c r="BE58" s="3043" t="n"/>
      <c r="BF58" s="851" t="n"/>
      <c r="BG58" s="3041" t="n"/>
      <c r="BH58" s="1716" t="n"/>
      <c r="BI58" s="3044" t="n"/>
      <c r="BJ58" s="3041" t="n"/>
      <c r="BK58" s="3043" t="n"/>
      <c r="BL58" s="3045" t="n"/>
      <c r="BM58" s="851" t="n"/>
      <c r="BN58" s="3582" t="n"/>
      <c r="BO58" s="851" t="n"/>
      <c r="BP58" s="3041" t="n"/>
      <c r="BQ58" s="3042" t="n"/>
      <c r="BR58" s="2438" t="n"/>
      <c r="BS58" s="2311" t="n"/>
      <c r="BT58" s="3604" t="n"/>
      <c r="BU58" s="2316" t="n"/>
      <c r="BV58" s="3580">
        <f>(AE58-U58)*0.22</f>
        <v/>
      </c>
      <c r="BW58" s="2" t="n"/>
      <c r="BX58" s="2" t="n"/>
    </row>
    <row r="59">
      <c r="A59" s="3605" t="inlineStr">
        <is>
          <t>1.5.1</t>
        </is>
      </c>
      <c r="B59" s="2946" t="n"/>
      <c r="C59" s="3594" t="inlineStr">
        <is>
          <t>Электротехника и электроника / Электротехника с основами электроники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311" t="n"/>
      <c r="Q59" s="2668" t="n"/>
      <c r="R59" s="2668" t="n"/>
      <c r="S59" s="2668" t="n"/>
      <c r="T59" s="2668" t="n"/>
      <c r="U59" s="2407" t="n">
        <v>24</v>
      </c>
      <c r="V59" s="2405" t="n"/>
      <c r="W59" s="3595">
        <f>U59*AC59/AE59</f>
        <v/>
      </c>
      <c r="X59" s="2408" t="n">
        <v>1</v>
      </c>
      <c r="Y59" s="2410" t="n">
        <v>3</v>
      </c>
      <c r="Z59" s="2302" t="n"/>
      <c r="AA59" s="2408" t="n"/>
      <c r="AB59" s="2311" t="n"/>
      <c r="AC59" s="3266" t="n">
        <v>108</v>
      </c>
      <c r="AD59" s="3267" t="n"/>
      <c r="AE59" s="2406" t="n">
        <v>72</v>
      </c>
      <c r="AF59" s="2311" t="n"/>
      <c r="AG59" s="3572">
        <f>AC59-W59</f>
        <v/>
      </c>
      <c r="AH59" s="2311" t="n"/>
      <c r="AI59" s="2410">
        <f>AS59+AU59+AX59+BA59+BD59+BG59+BJ59+BM59+BP59</f>
        <v/>
      </c>
      <c r="AJ59" s="2302" t="n"/>
      <c r="AK59" s="3018" t="n">
        <v>6</v>
      </c>
      <c r="AL59" s="186" t="n"/>
      <c r="AM59" s="3018" t="n">
        <v>4</v>
      </c>
      <c r="AN59" s="186" t="n"/>
      <c r="AO59" s="3018" t="n"/>
      <c r="AP59" s="186" t="n"/>
      <c r="AQ59" s="3019" t="n"/>
      <c r="AR59" s="72" t="n"/>
      <c r="AS59" s="2410" t="n"/>
      <c r="AT59" s="2972" t="n"/>
      <c r="AU59" s="2412" t="n"/>
      <c r="AV59" s="2410" t="n"/>
      <c r="AW59" s="2972" t="n"/>
      <c r="AX59" s="2412" t="n">
        <v>2</v>
      </c>
      <c r="AY59" s="2406" t="n"/>
      <c r="AZ59" s="2971" t="n">
        <v>72</v>
      </c>
      <c r="BA59" s="2416" t="n">
        <v>8</v>
      </c>
      <c r="BB59" s="2417" t="n">
        <v>2</v>
      </c>
      <c r="BC59" s="2971" t="n"/>
      <c r="BD59" s="2416" t="n"/>
      <c r="BE59" s="2418" t="n"/>
      <c r="BF59" s="2972" t="n"/>
      <c r="BG59" s="2412" t="n"/>
      <c r="BH59" s="2410" t="n"/>
      <c r="BI59" s="2421" t="n"/>
      <c r="BJ59" s="2412" t="n"/>
      <c r="BK59" s="2406" t="n"/>
      <c r="BL59" s="2420" t="n"/>
      <c r="BM59" s="2972" t="n"/>
      <c r="BN59" s="2973" t="n"/>
      <c r="BO59" s="2972" t="n"/>
      <c r="BP59" s="2412" t="n"/>
      <c r="BQ59" s="2413" t="n"/>
      <c r="BR59" s="2409">
        <f>AV59+AY59+BB59+BE59+BH59+BK59+BN59+BQ59+X59</f>
        <v/>
      </c>
      <c r="BS59" s="2311" t="n"/>
      <c r="BT59" s="3606" t="inlineStr">
        <is>
          <t>АППиЭ</t>
        </is>
      </c>
      <c r="BU59" s="2316" t="n"/>
      <c r="BV59" s="2132">
        <f>(AE59-U59)*0.22</f>
        <v/>
      </c>
      <c r="BW59" s="2" t="n"/>
      <c r="BX59" s="2" t="n"/>
    </row>
    <row r="60">
      <c r="A60" s="3588" t="inlineStr">
        <is>
          <t>1.5.2</t>
        </is>
      </c>
      <c r="B60" s="2946" t="n"/>
      <c r="C60" s="3599" t="inlineStr">
        <is>
          <t>Автоматизация химических производств / Автоматизация химического производства/ Основы автоматизации производства</t>
        </is>
      </c>
      <c r="D60" s="2665" t="n"/>
      <c r="E60" s="2665" t="n"/>
      <c r="F60" s="2665" t="n"/>
      <c r="G60" s="2665" t="n"/>
      <c r="H60" s="2665" t="n"/>
      <c r="I60" s="2665" t="n"/>
      <c r="J60" s="2665" t="n"/>
      <c r="K60" s="2665" t="n"/>
      <c r="L60" s="2665" t="n"/>
      <c r="M60" s="2665" t="n"/>
      <c r="N60" s="2665" t="n"/>
      <c r="O60" s="2665" t="n"/>
      <c r="P60" s="2311" t="n"/>
      <c r="Q60" s="2669" t="n"/>
      <c r="R60" s="2669" t="n"/>
      <c r="S60" s="2669" t="n"/>
      <c r="T60" s="2669" t="n"/>
      <c r="U60" s="2436" t="n">
        <v>24</v>
      </c>
      <c r="V60" s="2462" t="n">
        <v>1</v>
      </c>
      <c r="W60" s="3160" t="n">
        <v>36</v>
      </c>
      <c r="X60" s="3039" t="n">
        <v>1</v>
      </c>
      <c r="Y60" s="1716" t="n">
        <v>7</v>
      </c>
      <c r="Z60" s="173" t="n"/>
      <c r="AA60" s="3039" t="n"/>
      <c r="AB60" s="72" t="n"/>
      <c r="AC60" s="3275" t="n">
        <v>108</v>
      </c>
      <c r="AD60" s="3267" t="n"/>
      <c r="AE60" s="2446" t="n">
        <v>72</v>
      </c>
      <c r="AF60" s="2311" t="n"/>
      <c r="AG60" s="3579">
        <f>AC60-W60</f>
        <v/>
      </c>
      <c r="AH60" s="2311" t="n"/>
      <c r="AI60" s="2439">
        <f>AS60+AU60+AX60+BA60+BD60+BG60+BJ60+BM60+BP60</f>
        <v/>
      </c>
      <c r="AJ60" s="2302" t="n"/>
      <c r="AK60" s="2521" t="n">
        <v>4</v>
      </c>
      <c r="AL60" s="2316" t="n"/>
      <c r="AM60" s="2521" t="n">
        <v>4</v>
      </c>
      <c r="AN60" s="2316" t="n"/>
      <c r="AO60" s="2521" t="n">
        <v>2</v>
      </c>
      <c r="AP60" s="2316" t="n"/>
      <c r="AQ60" s="2522" t="n"/>
      <c r="AR60" s="2311" t="n"/>
      <c r="AS60" s="1716" t="n"/>
      <c r="AT60" s="851" t="n"/>
      <c r="AU60" s="3041" t="n"/>
      <c r="AV60" s="1716" t="n"/>
      <c r="AW60" s="851" t="n"/>
      <c r="AX60" s="3041" t="n"/>
      <c r="AY60" s="3043" t="n"/>
      <c r="AZ60" s="851" t="n"/>
      <c r="BA60" s="3041" t="n"/>
      <c r="BB60" s="1716" t="n"/>
      <c r="BC60" s="851" t="n"/>
      <c r="BD60" s="3041" t="n"/>
      <c r="BE60" s="3043" t="n"/>
      <c r="BF60" s="851" t="n"/>
      <c r="BG60" s="3041" t="n"/>
      <c r="BH60" s="1716" t="n"/>
      <c r="BI60" s="3044" t="n"/>
      <c r="BJ60" s="3041" t="n">
        <v>4</v>
      </c>
      <c r="BK60" s="3043" t="n"/>
      <c r="BL60" s="3045" t="n">
        <v>72</v>
      </c>
      <c r="BM60" s="851" t="n">
        <v>6</v>
      </c>
      <c r="BN60" s="3582" t="n">
        <v>2</v>
      </c>
      <c r="BO60" s="851" t="n"/>
      <c r="BP60" s="3041" t="n"/>
      <c r="BQ60" s="2442" t="n"/>
      <c r="BR60" s="2438">
        <f>AV60+AY60+BB60+BE60+BH60+BK60+BN60+BQ60+X60</f>
        <v/>
      </c>
      <c r="BS60" s="2311" t="n"/>
      <c r="BT60" s="3604" t="n"/>
      <c r="BU60" s="2316" t="n"/>
      <c r="BV60" s="3580">
        <f>(AE60-U60)*0.22</f>
        <v/>
      </c>
      <c r="BW60" s="2" t="n"/>
      <c r="BX60" s="2" t="n"/>
    </row>
    <row r="61">
      <c r="A61" s="3598" t="inlineStr">
        <is>
          <t>1.6</t>
        </is>
      </c>
      <c r="B61" s="2946" t="n"/>
      <c r="C61" s="3578" t="inlineStr">
        <is>
          <t>Модуль "Химическая инженерия - 1"</t>
        </is>
      </c>
      <c r="D61" s="2665" t="n"/>
      <c r="E61" s="2665" t="n"/>
      <c r="F61" s="2665" t="n"/>
      <c r="G61" s="2665" t="n"/>
      <c r="H61" s="2665" t="n"/>
      <c r="I61" s="2665" t="n"/>
      <c r="J61" s="2665" t="n"/>
      <c r="K61" s="2665" t="n"/>
      <c r="L61" s="2665" t="n"/>
      <c r="M61" s="2665" t="n"/>
      <c r="N61" s="2665" t="n"/>
      <c r="O61" s="2665" t="n"/>
      <c r="P61" s="2311" t="n"/>
      <c r="Q61" s="3002" t="n"/>
      <c r="R61" s="3002" t="n"/>
      <c r="S61" s="3002" t="n"/>
      <c r="T61" s="3002" t="n"/>
      <c r="U61" s="2436" t="n"/>
      <c r="V61" s="2462" t="n"/>
      <c r="W61" s="2439" t="n"/>
      <c r="X61" s="2437" t="n"/>
      <c r="Y61" s="2439" t="n"/>
      <c r="Z61" s="2302" t="n"/>
      <c r="AA61" s="2437" t="n"/>
      <c r="AB61" s="2311" t="n"/>
      <c r="AC61" s="3275" t="n"/>
      <c r="AD61" s="3267" t="n"/>
      <c r="AE61" s="2446" t="n"/>
      <c r="AF61" s="2311" t="n"/>
      <c r="AG61" s="3579" t="n"/>
      <c r="AH61" s="2311" t="n"/>
      <c r="AI61" s="2439" t="n"/>
      <c r="AJ61" s="2302" t="n"/>
      <c r="AK61" s="3040" t="n"/>
      <c r="AL61" s="186" t="n"/>
      <c r="AM61" s="3040" t="n"/>
      <c r="AN61" s="186" t="n"/>
      <c r="AO61" s="3040" t="n"/>
      <c r="AP61" s="186" t="n"/>
      <c r="AQ61" s="3042" t="n"/>
      <c r="AR61" s="72" t="n"/>
      <c r="AS61" s="2439" t="n"/>
      <c r="AT61" s="3035" t="n"/>
      <c r="AU61" s="2445" t="n"/>
      <c r="AV61" s="2439" t="n"/>
      <c r="AW61" s="3035" t="n"/>
      <c r="AX61" s="2445" t="n"/>
      <c r="AY61" s="2446" t="n"/>
      <c r="AZ61" s="3035" t="n"/>
      <c r="BA61" s="2445" t="n"/>
      <c r="BB61" s="2439" t="n"/>
      <c r="BC61" s="3035" t="n"/>
      <c r="BD61" s="2445" t="n"/>
      <c r="BE61" s="2446" t="n"/>
      <c r="BF61" s="3035" t="n"/>
      <c r="BG61" s="2445" t="n"/>
      <c r="BH61" s="2439" t="n"/>
      <c r="BI61" s="2444" t="n"/>
      <c r="BJ61" s="2445" t="n"/>
      <c r="BK61" s="2446" t="n"/>
      <c r="BL61" s="2447" t="n"/>
      <c r="BM61" s="3035" t="n"/>
      <c r="BN61" s="3036" t="n"/>
      <c r="BO61" s="3035" t="n"/>
      <c r="BP61" s="2445" t="n"/>
      <c r="BQ61" s="2522" t="n"/>
      <c r="BR61" s="2438" t="n"/>
      <c r="BS61" s="2311" t="n"/>
      <c r="BT61" s="3607" t="n"/>
      <c r="BU61" s="3608" t="n"/>
      <c r="BV61" s="3580">
        <f>(AE61-U61)*0.22</f>
        <v/>
      </c>
      <c r="BW61" s="2" t="n"/>
      <c r="BX61" s="2" t="n"/>
    </row>
    <row r="62">
      <c r="A62" s="2799" t="inlineStr">
        <is>
          <t>1.6.1</t>
        </is>
      </c>
      <c r="B62" s="2311" t="n"/>
      <c r="C62" s="3594" t="inlineStr">
        <is>
          <t>Процессы и аппараты химической технологии / Процессы и аппараты химического производства/ Технологические процессы и аппараты защиты окружающей среды</t>
        </is>
      </c>
      <c r="D62" s="2665" t="n"/>
      <c r="E62" s="2665" t="n"/>
      <c r="F62" s="2665" t="n"/>
      <c r="G62" s="2665" t="n"/>
      <c r="H62" s="2665" t="n"/>
      <c r="I62" s="2665" t="n"/>
      <c r="J62" s="2665" t="n"/>
      <c r="K62" s="2665" t="n"/>
      <c r="L62" s="2665" t="n"/>
      <c r="M62" s="2665" t="n"/>
      <c r="N62" s="2665" t="n"/>
      <c r="O62" s="2665" t="n"/>
      <c r="P62" s="2311" t="n"/>
      <c r="Q62" s="2668" t="n"/>
      <c r="R62" s="2668" t="n"/>
      <c r="S62" s="2668" t="n"/>
      <c r="T62" s="2668" t="n"/>
      <c r="U62" s="2407" t="n">
        <v>90</v>
      </c>
      <c r="V62" s="2405" t="n">
        <v>1</v>
      </c>
      <c r="W62" s="350" t="n">
        <v>144</v>
      </c>
      <c r="X62" s="3015" t="n">
        <v>4</v>
      </c>
      <c r="Y62" s="350" t="n">
        <v>5</v>
      </c>
      <c r="Z62" s="173" t="n"/>
      <c r="AA62" s="3015" t="n">
        <v>4</v>
      </c>
      <c r="AB62" s="72" t="n"/>
      <c r="AC62" s="3266" t="n">
        <v>288</v>
      </c>
      <c r="AD62" s="3267" t="n"/>
      <c r="AE62" s="2406" t="n">
        <v>180</v>
      </c>
      <c r="AF62" s="2311" t="n"/>
      <c r="AG62" s="3572">
        <f>AC62-W62</f>
        <v/>
      </c>
      <c r="AH62" s="2311" t="n"/>
      <c r="AI62" s="2410">
        <f>AS62+AU62+AX62+BA62+BD62+BG62+BJ62+BM62+BP62</f>
        <v/>
      </c>
      <c r="AJ62" s="2302" t="n"/>
      <c r="AK62" s="2411" t="n">
        <v>10</v>
      </c>
      <c r="AL62" s="2316" t="n"/>
      <c r="AM62" s="2411" t="n">
        <v>6</v>
      </c>
      <c r="AN62" s="2316" t="n"/>
      <c r="AO62" s="2411" t="n">
        <v>4</v>
      </c>
      <c r="AP62" s="2316" t="n"/>
      <c r="AQ62" s="2413" t="n"/>
      <c r="AR62" s="2311" t="n"/>
      <c r="AS62" s="350" t="n"/>
      <c r="AT62" s="140" t="n"/>
      <c r="AU62" s="370" t="n"/>
      <c r="AV62" s="350" t="n"/>
      <c r="AW62" s="140" t="n"/>
      <c r="AX62" s="370" t="n"/>
      <c r="AY62" s="3025" t="n"/>
      <c r="AZ62" s="3021" t="n"/>
      <c r="BA62" s="3022" t="n">
        <v>2</v>
      </c>
      <c r="BB62" s="3020" t="n"/>
      <c r="BC62" s="3021" t="n">
        <v>72</v>
      </c>
      <c r="BD62" s="3022" t="n">
        <v>12</v>
      </c>
      <c r="BE62" s="3023" t="n">
        <v>2</v>
      </c>
      <c r="BF62" s="140" t="n">
        <v>72</v>
      </c>
      <c r="BG62" s="370" t="n">
        <v>6</v>
      </c>
      <c r="BH62" s="350" t="n">
        <v>2</v>
      </c>
      <c r="BI62" s="3024" t="n"/>
      <c r="BJ62" s="370" t="n"/>
      <c r="BK62" s="3025" t="n"/>
      <c r="BL62" s="3026" t="n"/>
      <c r="BM62" s="140" t="n"/>
      <c r="BN62" s="2973" t="n"/>
      <c r="BO62" s="140" t="n"/>
      <c r="BP62" s="370" t="n"/>
      <c r="BQ62" s="3019" t="n"/>
      <c r="BR62" s="2409">
        <f>AV62+AY62+BB62+BE62+BH62+BK62+BN62+BQ62+X62</f>
        <v/>
      </c>
      <c r="BS62" s="2311" t="n"/>
      <c r="BT62" s="3606" t="inlineStr">
        <is>
          <t>ПиАХП</t>
        </is>
      </c>
      <c r="BU62" s="2316" t="n"/>
      <c r="BV62" s="2132">
        <f>(AE62-U62)*0.22</f>
        <v/>
      </c>
      <c r="BW62" s="2" t="n"/>
      <c r="BX62" s="2" t="n"/>
    </row>
    <row r="63">
      <c r="A63" s="3609" t="inlineStr">
        <is>
          <t>1.6.2</t>
        </is>
      </c>
      <c r="B63" s="72" t="n"/>
      <c r="C63" s="3599" t="inlineStr">
        <is>
          <t>Курсовой проект по учебной дисциплине "Процессы и аппараты химической технологии"</t>
        </is>
      </c>
      <c r="D63" s="2665" t="n"/>
      <c r="E63" s="2665" t="n"/>
      <c r="F63" s="2665" t="n"/>
      <c r="G63" s="2665" t="n"/>
      <c r="H63" s="2665" t="n"/>
      <c r="I63" s="2665" t="n"/>
      <c r="J63" s="2665" t="n"/>
      <c r="K63" s="2665" t="n"/>
      <c r="L63" s="2665" t="n"/>
      <c r="M63" s="2665" t="n"/>
      <c r="N63" s="2665" t="n"/>
      <c r="O63" s="2665" t="n"/>
      <c r="P63" s="2311" t="n"/>
      <c r="Q63" s="2669" t="n"/>
      <c r="R63" s="2669" t="n"/>
      <c r="S63" s="2669" t="n"/>
      <c r="T63" s="2669" t="n"/>
      <c r="U63" s="2436" t="n"/>
      <c r="V63" s="2462" t="n"/>
      <c r="W63" s="2462" t="n"/>
      <c r="X63" s="2437" t="n"/>
      <c r="Y63" s="2439" t="n"/>
      <c r="Z63" s="2302" t="n"/>
      <c r="AA63" s="2437" t="n"/>
      <c r="AB63" s="2311" t="n"/>
      <c r="AC63" s="3275" t="n">
        <v>40</v>
      </c>
      <c r="AD63" s="3267" t="n"/>
      <c r="AE63" s="2446" t="n"/>
      <c r="AF63" s="2311" t="n"/>
      <c r="AG63" s="3579">
        <f>AC63-W63</f>
        <v/>
      </c>
      <c r="AH63" s="2311" t="n"/>
      <c r="AI63" s="2439" t="n"/>
      <c r="AJ63" s="2302" t="n"/>
      <c r="AK63" s="3040" t="n"/>
      <c r="AL63" s="186" t="n"/>
      <c r="AM63" s="3040" t="n"/>
      <c r="AN63" s="186" t="n"/>
      <c r="AO63" s="3040" t="n"/>
      <c r="AP63" s="186" t="n"/>
      <c r="AQ63" s="3042" t="n"/>
      <c r="AR63" s="72" t="n"/>
      <c r="AS63" s="2439" t="n"/>
      <c r="AT63" s="3035" t="n"/>
      <c r="AU63" s="2445" t="n"/>
      <c r="AV63" s="2439" t="n"/>
      <c r="AW63" s="3035" t="n"/>
      <c r="AX63" s="2445" t="n"/>
      <c r="AY63" s="2446" t="n"/>
      <c r="AZ63" s="3035" t="n"/>
      <c r="BA63" s="2445" t="n"/>
      <c r="BB63" s="2439" t="n"/>
      <c r="BC63" s="3035" t="n"/>
      <c r="BD63" s="2445" t="n"/>
      <c r="BE63" s="2446" t="n"/>
      <c r="BF63" s="3035" t="n"/>
      <c r="BG63" s="2445" t="n"/>
      <c r="BH63" s="2439" t="n"/>
      <c r="BI63" s="2444" t="n">
        <v>40</v>
      </c>
      <c r="BJ63" s="2445" t="n"/>
      <c r="BK63" s="2446" t="n">
        <v>1</v>
      </c>
      <c r="BL63" s="2447" t="n"/>
      <c r="BM63" s="3035" t="n"/>
      <c r="BN63" s="3036" t="n"/>
      <c r="BO63" s="3035" t="n"/>
      <c r="BP63" s="2445" t="n"/>
      <c r="BQ63" s="2522" t="n"/>
      <c r="BR63" s="2438">
        <f>AV63+AY63+BB63+BE63+BH63+BK63+BN63+BQ63+X63</f>
        <v/>
      </c>
      <c r="BS63" s="2311" t="n"/>
      <c r="BT63" s="2523" t="n"/>
      <c r="BU63" s="2311" t="n"/>
      <c r="BV63" s="3580">
        <f>(AE63-U63)*0.22</f>
        <v/>
      </c>
      <c r="BW63" s="2" t="n"/>
      <c r="BX63" s="2" t="n"/>
    </row>
    <row r="64">
      <c r="A64" s="3577" t="inlineStr">
        <is>
          <t>1.7</t>
        </is>
      </c>
      <c r="B64" s="2311" t="n"/>
      <c r="C64" s="3578" t="inlineStr">
        <is>
          <t>Модуль "Безопасность жизнедеятельности"</t>
        </is>
      </c>
      <c r="D64" s="2665" t="n"/>
      <c r="E64" s="2665" t="n"/>
      <c r="F64" s="2665" t="n"/>
      <c r="G64" s="2665" t="n"/>
      <c r="H64" s="2665" t="n"/>
      <c r="I64" s="2665" t="n"/>
      <c r="J64" s="2665" t="n"/>
      <c r="K64" s="2665" t="n"/>
      <c r="L64" s="2665" t="n"/>
      <c r="M64" s="2665" t="n"/>
      <c r="N64" s="2665" t="n"/>
      <c r="O64" s="2665" t="n"/>
      <c r="P64" s="2311" t="n"/>
      <c r="Q64" s="1725" t="n"/>
      <c r="R64" s="1725" t="n"/>
      <c r="S64" s="1725" t="n"/>
      <c r="T64" s="1725" t="n"/>
      <c r="U64" s="2646" t="n"/>
      <c r="V64" s="3038" t="n"/>
      <c r="W64" s="1716" t="n"/>
      <c r="X64" s="3039" t="n"/>
      <c r="Y64" s="1716" t="n"/>
      <c r="Z64" s="173" t="n"/>
      <c r="AA64" s="3039" t="n"/>
      <c r="AB64" s="72" t="n"/>
      <c r="AC64" s="3275" t="n"/>
      <c r="AD64" s="3267" t="n"/>
      <c r="AE64" s="2446" t="n"/>
      <c r="AF64" s="2311" t="n"/>
      <c r="AG64" s="3579" t="n"/>
      <c r="AH64" s="2311" t="n"/>
      <c r="AI64" s="2439" t="n"/>
      <c r="AJ64" s="2302" t="n"/>
      <c r="AK64" s="2521" t="n"/>
      <c r="AL64" s="2316" t="n"/>
      <c r="AM64" s="2521" t="n"/>
      <c r="AN64" s="2316" t="n"/>
      <c r="AO64" s="2521" t="n"/>
      <c r="AP64" s="2316" t="n"/>
      <c r="AQ64" s="2522" t="n"/>
      <c r="AR64" s="2311" t="n"/>
      <c r="AS64" s="1716" t="n"/>
      <c r="AT64" s="851" t="n"/>
      <c r="AU64" s="3041" t="n"/>
      <c r="AV64" s="1716" t="n"/>
      <c r="AW64" s="851" t="n"/>
      <c r="AX64" s="3041" t="n"/>
      <c r="AY64" s="3043" t="n"/>
      <c r="AZ64" s="851" t="n"/>
      <c r="BA64" s="3041" t="n"/>
      <c r="BB64" s="1716" t="n"/>
      <c r="BC64" s="851" t="n"/>
      <c r="BD64" s="3041" t="n"/>
      <c r="BE64" s="3043" t="n"/>
      <c r="BF64" s="851" t="n"/>
      <c r="BG64" s="3041" t="n"/>
      <c r="BH64" s="1716" t="n"/>
      <c r="BI64" s="3044" t="n"/>
      <c r="BJ64" s="3041" t="n"/>
      <c r="BK64" s="3043" t="n"/>
      <c r="BL64" s="3045" t="n"/>
      <c r="BM64" s="851" t="n"/>
      <c r="BN64" s="3582" t="n"/>
      <c r="BO64" s="851" t="n"/>
      <c r="BP64" s="3041" t="n"/>
      <c r="BQ64" s="3042" t="n"/>
      <c r="BR64" s="2438" t="n"/>
      <c r="BS64" s="2311" t="n"/>
      <c r="BT64" s="3610" t="n"/>
      <c r="BU64" s="2335" t="n"/>
      <c r="BV64" s="3580">
        <f>(AE64-U64)*0.22</f>
        <v/>
      </c>
      <c r="BW64" s="2" t="n"/>
      <c r="BX64" s="2" t="n"/>
    </row>
    <row r="65">
      <c r="A65" s="3611" t="inlineStr">
        <is>
          <t>1.7.1</t>
        </is>
      </c>
      <c r="B65" s="72" t="n"/>
      <c r="C65" s="3594" t="inlineStr">
        <is>
          <t xml:space="preserve">Безопасноть жизнедеятельности человека* 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2668" t="n"/>
      <c r="R65" s="2668" t="n"/>
      <c r="S65" s="2668" t="n"/>
      <c r="T65" s="2668" t="n"/>
      <c r="U65" s="2407" t="n"/>
      <c r="V65" s="2405" t="n"/>
      <c r="W65" s="2405" t="n"/>
      <c r="X65" s="2408" t="n"/>
      <c r="Y65" s="2410" t="n"/>
      <c r="Z65" s="2302" t="n"/>
      <c r="AA65" s="2408" t="n">
        <v>5</v>
      </c>
      <c r="AB65" s="2311" t="n"/>
      <c r="AC65" s="3266" t="n">
        <v>108</v>
      </c>
      <c r="AD65" s="3267" t="n"/>
      <c r="AE65" s="2406" t="n">
        <v>72</v>
      </c>
      <c r="AF65" s="2311" t="n"/>
      <c r="AG65" s="3572">
        <f>AC65-W65</f>
        <v/>
      </c>
      <c r="AH65" s="2311" t="n"/>
      <c r="AI65" s="2410">
        <f>AS65+AU65+AX65+BA65+BD65+BG65+BJ65+BM65+BP65</f>
        <v/>
      </c>
      <c r="AJ65" s="2302" t="n"/>
      <c r="AK65" s="3018" t="n">
        <v>8</v>
      </c>
      <c r="AL65" s="186" t="n"/>
      <c r="AM65" s="3018" t="n">
        <v>4</v>
      </c>
      <c r="AN65" s="186" t="n"/>
      <c r="AO65" s="3018" t="n">
        <v>4</v>
      </c>
      <c r="AP65" s="186" t="n"/>
      <c r="AQ65" s="3019" t="n"/>
      <c r="AR65" s="72" t="n"/>
      <c r="AS65" s="2410" t="n"/>
      <c r="AT65" s="2972" t="n"/>
      <c r="AU65" s="2412" t="n"/>
      <c r="AV65" s="2410" t="n"/>
      <c r="AW65" s="2972" t="n"/>
      <c r="AX65" s="2412" t="n"/>
      <c r="AY65" s="2406" t="n"/>
      <c r="AZ65" s="2971" t="n"/>
      <c r="BA65" s="2416" t="n"/>
      <c r="BB65" s="2417" t="n"/>
      <c r="BC65" s="2971" t="n"/>
      <c r="BD65" s="2416" t="n">
        <v>4</v>
      </c>
      <c r="BE65" s="2418" t="n"/>
      <c r="BF65" s="2972" t="n">
        <v>108</v>
      </c>
      <c r="BG65" s="2412" t="n">
        <v>12</v>
      </c>
      <c r="BH65" s="2410" t="n">
        <v>3</v>
      </c>
      <c r="BI65" s="2421" t="n"/>
      <c r="BJ65" s="2412" t="n"/>
      <c r="BK65" s="2406" t="n"/>
      <c r="BL65" s="2420" t="n"/>
      <c r="BM65" s="2972" t="n"/>
      <c r="BN65" s="2973" t="n"/>
      <c r="BO65" s="2972" t="n"/>
      <c r="BP65" s="2412" t="n"/>
      <c r="BQ65" s="2413" t="n"/>
      <c r="BR65" s="2409">
        <f>AV65+AY65+BB65+BE65+BH65+BK65+BN65+BQ65+X65</f>
        <v/>
      </c>
      <c r="BS65" s="2311" t="n"/>
      <c r="BT65" s="3606" t="inlineStr">
        <is>
          <t>БЖД</t>
        </is>
      </c>
      <c r="BU65" s="2316" t="n"/>
      <c r="BV65" s="2132">
        <f>(AE65-U65)*0.22</f>
        <v/>
      </c>
      <c r="BW65" s="2" t="n"/>
      <c r="BX65" s="2" t="n"/>
    </row>
    <row r="66">
      <c r="A66" s="3588" t="inlineStr">
        <is>
          <t>1.7.2</t>
        </is>
      </c>
      <c r="B66" s="2946" t="n"/>
      <c r="C66" s="1734" t="inlineStr">
        <is>
          <t>Охрана труда / Охрана труда</t>
        </is>
      </c>
      <c r="D66" s="516" t="n"/>
      <c r="E66" s="516" t="n"/>
      <c r="F66" s="516" t="n"/>
      <c r="G66" s="516" t="n"/>
      <c r="H66" s="516" t="n"/>
      <c r="I66" s="516" t="n"/>
      <c r="J66" s="516" t="n"/>
      <c r="K66" s="516" t="n"/>
      <c r="L66" s="516" t="n"/>
      <c r="M66" s="516" t="n"/>
      <c r="N66" s="516" t="n"/>
      <c r="O66" s="516" t="n"/>
      <c r="P66" s="514" t="n"/>
      <c r="Q66" s="3047" t="n"/>
      <c r="R66" s="3047" t="n"/>
      <c r="S66" s="3047" t="n"/>
      <c r="T66" s="3047" t="n"/>
      <c r="U66" s="3067" t="n">
        <v>18</v>
      </c>
      <c r="V66" s="3065" t="n">
        <v>1</v>
      </c>
      <c r="W66" s="1716">
        <f>U66*AC66/AE66</f>
        <v/>
      </c>
      <c r="X66" s="2473" t="n">
        <v>1</v>
      </c>
      <c r="Y66" s="2479" t="n"/>
      <c r="Z66" s="2465" t="n"/>
      <c r="AA66" s="3612" t="n">
        <v>8</v>
      </c>
      <c r="AB66" s="3613" t="n"/>
      <c r="AC66" s="3614" t="n">
        <v>108</v>
      </c>
      <c r="AD66" s="3615" t="n"/>
      <c r="AE66" s="3616" t="n">
        <v>54</v>
      </c>
      <c r="AF66" s="3613" t="n"/>
      <c r="AG66" s="3579">
        <f>AC66-W66</f>
        <v/>
      </c>
      <c r="AH66" s="2311" t="n"/>
      <c r="AI66" s="2439">
        <f>AS66+AU66+AX66+BA66+BD66+BG66+BJ66+BM66+BP66</f>
        <v/>
      </c>
      <c r="AJ66" s="2302" t="n"/>
      <c r="AK66" s="3158" t="n">
        <v>6</v>
      </c>
      <c r="AL66" s="2948" t="n"/>
      <c r="AM66" s="3158" t="n">
        <v>4</v>
      </c>
      <c r="AN66" s="2948" t="n"/>
      <c r="AO66" s="3158" t="n"/>
      <c r="AP66" s="2948" t="n"/>
      <c r="AQ66" s="3159" t="n"/>
      <c r="AR66" s="2946" t="n"/>
      <c r="AS66" s="1716" t="n"/>
      <c r="AT66" s="851" t="n"/>
      <c r="AU66" s="3041" t="n"/>
      <c r="AV66" s="1716" t="n"/>
      <c r="AW66" s="851" t="n"/>
      <c r="AX66" s="3041" t="n"/>
      <c r="AY66" s="3043" t="n"/>
      <c r="AZ66" s="851" t="n"/>
      <c r="BA66" s="3041" t="n"/>
      <c r="BB66" s="1716" t="n"/>
      <c r="BC66" s="851" t="n"/>
      <c r="BD66" s="3041" t="n"/>
      <c r="BE66" s="3043" t="n"/>
      <c r="BF66" s="851" t="n"/>
      <c r="BG66" s="3041" t="n"/>
      <c r="BH66" s="1716" t="n"/>
      <c r="BI66" s="3044" t="n"/>
      <c r="BJ66" s="3041" t="n"/>
      <c r="BK66" s="3043" t="n"/>
      <c r="BL66" s="3045" t="n"/>
      <c r="BM66" s="3128" t="n">
        <v>2</v>
      </c>
      <c r="BN66" s="3582" t="n"/>
      <c r="BO66" s="851" t="n">
        <v>72</v>
      </c>
      <c r="BP66" s="3041" t="n">
        <v>8</v>
      </c>
      <c r="BQ66" s="3042" t="n">
        <v>2</v>
      </c>
      <c r="BR66" s="1737">
        <f>AV66+AY66+BB66+BE66+BH66+BK66+BN66+BQ66+X66</f>
        <v/>
      </c>
      <c r="BS66" s="514" t="n"/>
      <c r="BT66" s="3604" t="n"/>
      <c r="BU66" s="2316" t="n"/>
      <c r="BV66" s="3580">
        <f>(AE66-U66)*0.22</f>
        <v/>
      </c>
      <c r="BW66" s="2" t="n"/>
      <c r="BX66" s="2" t="n"/>
    </row>
    <row r="67">
      <c r="A67" s="3617" t="inlineStr">
        <is>
          <t>2</t>
        </is>
      </c>
      <c r="B67" s="1414" t="n"/>
      <c r="C67" s="3254" t="inlineStr">
        <is>
          <t>Компонент учреждения образования</t>
        </is>
      </c>
      <c r="D67" s="1410" t="n"/>
      <c r="E67" s="1410" t="n"/>
      <c r="F67" s="1410" t="n"/>
      <c r="G67" s="1410" t="n"/>
      <c r="H67" s="1410" t="n"/>
      <c r="I67" s="1410" t="n"/>
      <c r="J67" s="1410" t="n"/>
      <c r="K67" s="1410" t="n"/>
      <c r="L67" s="1410" t="n"/>
      <c r="M67" s="1410" t="n"/>
      <c r="N67" s="1410" t="n"/>
      <c r="O67" s="1410" t="n"/>
      <c r="P67" s="1414" t="n"/>
      <c r="Q67" s="2489" t="n"/>
      <c r="R67" s="2489" t="n"/>
      <c r="S67" s="2489" t="n"/>
      <c r="T67" s="2489" t="n"/>
      <c r="U67" s="2490">
        <f>SUM(U68:U113)</f>
        <v/>
      </c>
      <c r="V67" s="2501" t="n"/>
      <c r="W67" s="2491">
        <f>SUM(W68:W113)</f>
        <v/>
      </c>
      <c r="X67" s="3618">
        <f>SUM(X68:X113)</f>
        <v/>
      </c>
      <c r="Y67" s="2497" t="n"/>
      <c r="Z67" s="2494" t="n"/>
      <c r="AA67" s="2495" t="n"/>
      <c r="AB67" s="1414" t="n"/>
      <c r="AC67" s="3255">
        <f>SUM(AC68:AD113)</f>
        <v/>
      </c>
      <c r="AD67" s="3256" t="n"/>
      <c r="AE67" s="2492">
        <f>SUM(AE68:AF113)</f>
        <v/>
      </c>
      <c r="AF67" s="1414" t="n"/>
      <c r="AG67" s="2496">
        <f>SUM(AG68:AH113)</f>
        <v/>
      </c>
      <c r="AH67" s="1414" t="n"/>
      <c r="AI67" s="2497">
        <f>SUM(AI68:AJ113)</f>
        <v/>
      </c>
      <c r="AJ67" s="2494" t="n"/>
      <c r="AK67" s="2498">
        <f>SUM(AK68:AL113)</f>
        <v/>
      </c>
      <c r="AL67" s="1410" t="n"/>
      <c r="AM67" s="2499">
        <f>SUM(AM68:AN113)</f>
        <v/>
      </c>
      <c r="AN67" s="1410" t="n"/>
      <c r="AO67" s="2499">
        <f>SUM(AO68:AP113)</f>
        <v/>
      </c>
      <c r="AP67" s="1410" t="n"/>
      <c r="AQ67" s="2500">
        <f>SUM(AQ68:AR113)</f>
        <v/>
      </c>
      <c r="AR67" s="1414" t="n"/>
      <c r="AS67" s="2493">
        <f>SUM(AS68:AS113)</f>
        <v/>
      </c>
      <c r="AT67" s="3303">
        <f>SUM(AT68:AT113)</f>
        <v/>
      </c>
      <c r="AU67" s="2499">
        <f>SUM(AU68:AU113)</f>
        <v/>
      </c>
      <c r="AV67" s="2502">
        <f>SUM(AV68:AV113)</f>
        <v/>
      </c>
      <c r="AW67" s="3303">
        <f>SUM(AW68:AW113)</f>
        <v/>
      </c>
      <c r="AX67" s="3304">
        <f>SUM(AX68:AX113)</f>
        <v/>
      </c>
      <c r="AY67" s="3305">
        <f>SUM(AY68:AY113)</f>
        <v/>
      </c>
      <c r="AZ67" s="2490">
        <f>SUM(AZ68:AZ113)</f>
        <v/>
      </c>
      <c r="BA67" s="2503">
        <f>SUM(BA68:BA113)</f>
        <v/>
      </c>
      <c r="BB67" s="2497">
        <f>SUM(BB68:BB113)</f>
        <v/>
      </c>
      <c r="BC67" s="2498">
        <f>SUM(BC68:BC113)</f>
        <v/>
      </c>
      <c r="BD67" s="2499">
        <f>SUM(BD68:BD113)</f>
        <v/>
      </c>
      <c r="BE67" s="2500">
        <f>SUM(BE68:BE113)</f>
        <v/>
      </c>
      <c r="BF67" s="2490">
        <f>SUM(BF68:BF113)</f>
        <v/>
      </c>
      <c r="BG67" s="2499">
        <f>SUM(BG68:BG113)</f>
        <v/>
      </c>
      <c r="BH67" s="2502">
        <f>SUM(BH68:BH113)</f>
        <v/>
      </c>
      <c r="BI67" s="2501">
        <f>SUM(BI68:BI113)</f>
        <v/>
      </c>
      <c r="BJ67" s="2499">
        <f>SUM(BJ68:BJ113)</f>
        <v/>
      </c>
      <c r="BK67" s="2500">
        <f>SUM(BK68:BK113)</f>
        <v/>
      </c>
      <c r="BL67" s="2490">
        <f>SUM(BL68:BL113)</f>
        <v/>
      </c>
      <c r="BM67" s="2503">
        <f>SUM(BM68:BM113)</f>
        <v/>
      </c>
      <c r="BN67" s="2498">
        <f>SUM(BN68:BN113)</f>
        <v/>
      </c>
      <c r="BO67" s="2501">
        <f>SUM(BO68:BO113)</f>
        <v/>
      </c>
      <c r="BP67" s="2499">
        <f>SUM(BP68:BP113)</f>
        <v/>
      </c>
      <c r="BQ67" s="2500">
        <f>SUM(BQ68:BQ113)</f>
        <v/>
      </c>
      <c r="BR67" s="3619">
        <f>SUM(BR68:BS113)</f>
        <v/>
      </c>
      <c r="BS67" s="1414" t="n"/>
      <c r="BT67" s="2507" t="n"/>
      <c r="BU67" s="1414" t="n"/>
      <c r="BV67" s="3560">
        <f>(AE67-U67)*0.22</f>
        <v/>
      </c>
      <c r="BW67" s="2" t="n"/>
      <c r="BX67" s="2" t="n"/>
    </row>
    <row r="68">
      <c r="A68" s="3620" t="inlineStr">
        <is>
          <t>2.1</t>
        </is>
      </c>
      <c r="B68" s="72" t="n"/>
      <c r="C68" s="3621" t="inlineStr">
        <is>
          <t>Социально-гуманитарный модуль 2</t>
        </is>
      </c>
      <c r="D68" s="2283" t="n"/>
      <c r="E68" s="2283" t="n"/>
      <c r="F68" s="2283" t="n"/>
      <c r="G68" s="2283" t="n"/>
      <c r="H68" s="2283" t="n"/>
      <c r="I68" s="2283" t="n"/>
      <c r="J68" s="2283" t="n"/>
      <c r="K68" s="2283" t="n"/>
      <c r="L68" s="2283" t="n"/>
      <c r="M68" s="2283" t="n"/>
      <c r="N68" s="2283" t="n"/>
      <c r="O68" s="2283" t="n"/>
      <c r="P68" s="2284" t="n"/>
      <c r="Q68" s="2370" t="n"/>
      <c r="R68" s="2370" t="n"/>
      <c r="S68" s="2370" t="n"/>
      <c r="T68" s="2370" t="n"/>
      <c r="U68" s="2395" t="n"/>
      <c r="V68" s="2510" t="n"/>
      <c r="W68" s="3085" t="n"/>
      <c r="X68" s="3093" t="n"/>
      <c r="Y68" s="3088" t="n"/>
      <c r="Z68" s="173" t="n"/>
      <c r="AA68" s="3087" t="n"/>
      <c r="AB68" s="72" t="n"/>
      <c r="AC68" s="3622" t="n"/>
      <c r="AD68" s="3370" t="n"/>
      <c r="AE68" s="3623" t="n"/>
      <c r="AF68" s="2284" t="n"/>
      <c r="AG68" s="3103" t="n"/>
      <c r="AH68" s="72" t="n"/>
      <c r="AI68" s="3624" t="n"/>
      <c r="AJ68" s="2290" t="n"/>
      <c r="AK68" s="3625" t="n"/>
      <c r="AL68" s="2295" t="n"/>
      <c r="AM68" s="3626" t="n"/>
      <c r="AN68" s="2295" t="n"/>
      <c r="AO68" s="3626" t="n"/>
      <c r="AP68" s="2295" t="n"/>
      <c r="AQ68" s="3627" t="n"/>
      <c r="AR68" s="2284" t="n"/>
      <c r="AS68" s="3088" t="n"/>
      <c r="AT68" s="3092" t="n"/>
      <c r="AU68" s="2428" t="n"/>
      <c r="AV68" s="3085" t="n"/>
      <c r="AW68" s="3092" t="n"/>
      <c r="AX68" s="2428" t="n"/>
      <c r="AY68" s="3093" t="n"/>
      <c r="AZ68" s="3094" t="n"/>
      <c r="BA68" s="2429" t="n"/>
      <c r="BB68" s="3085" t="n"/>
      <c r="BC68" s="3628" t="n"/>
      <c r="BD68" s="2429" t="n"/>
      <c r="BE68" s="3093" t="n"/>
      <c r="BF68" s="3094" t="n"/>
      <c r="BG68" s="2429" t="n"/>
      <c r="BH68" s="3085" t="n"/>
      <c r="BI68" s="3629" t="n"/>
      <c r="BJ68" s="2428" t="n"/>
      <c r="BK68" s="3093" t="n"/>
      <c r="BL68" s="3630" t="n"/>
      <c r="BM68" s="3090" t="n"/>
      <c r="BN68" s="3085" t="n"/>
      <c r="BO68" s="3092" t="n"/>
      <c r="BP68" s="2429" t="n"/>
      <c r="BQ68" s="3091" t="n"/>
      <c r="BR68" s="2515" t="n"/>
      <c r="BS68" s="2284" t="n"/>
      <c r="BT68" s="3631" t="n"/>
      <c r="BU68" s="2295" t="n"/>
      <c r="BV68" s="3560">
        <f>(AE68-U68)*0.22</f>
        <v/>
      </c>
      <c r="BW68" s="2" t="n"/>
      <c r="BX68" s="2" t="n"/>
    </row>
    <row r="69">
      <c r="A69" s="2799" t="inlineStr">
        <is>
          <t>2.1.1</t>
        </is>
      </c>
      <c r="B69" s="2311" t="n"/>
      <c r="C69" s="3594" t="inlineStr">
        <is>
          <t>Личностно-профессиональное развитие специалиста</t>
        </is>
      </c>
      <c r="D69" s="2665" t="n"/>
      <c r="E69" s="2665" t="n"/>
      <c r="F69" s="2665" t="n"/>
      <c r="G69" s="2665" t="n"/>
      <c r="H69" s="2665" t="n"/>
      <c r="I69" s="2665" t="n"/>
      <c r="J69" s="2665" t="n"/>
      <c r="K69" s="2665" t="n"/>
      <c r="L69" s="2665" t="n"/>
      <c r="M69" s="2665" t="n"/>
      <c r="N69" s="2665" t="n"/>
      <c r="O69" s="2665" t="n"/>
      <c r="P69" s="2311" t="n"/>
      <c r="Q69" s="10" t="n"/>
      <c r="R69" s="10" t="n"/>
      <c r="S69" s="10" t="n"/>
      <c r="T69" s="10" t="n"/>
      <c r="U69" s="435" t="n"/>
      <c r="V69" s="2568" t="n"/>
      <c r="W69" s="2410" t="n"/>
      <c r="X69" s="2408" t="n"/>
      <c r="Y69" s="2410" t="n"/>
      <c r="Z69" s="2302" t="n"/>
      <c r="AA69" s="3632" t="n">
        <v>4</v>
      </c>
      <c r="AB69" s="3633" t="inlineStr">
        <is>
          <t>д</t>
        </is>
      </c>
      <c r="AC69" s="3634" t="n">
        <v>72</v>
      </c>
      <c r="AD69" s="2878" t="n"/>
      <c r="AE69" s="350" t="n">
        <v>36</v>
      </c>
      <c r="AF69" s="173" t="n"/>
      <c r="AG69" s="2409">
        <f>AC69-W69</f>
        <v/>
      </c>
      <c r="AH69" s="2311" t="n"/>
      <c r="AI69" s="350">
        <f>AS69+AU69+AX69+BA69+BD69+BG69+BJ69+BM69+BP69</f>
        <v/>
      </c>
      <c r="AJ69" s="173" t="n"/>
      <c r="AK69" s="3018" t="n">
        <v>6</v>
      </c>
      <c r="AL69" s="186" t="n"/>
      <c r="AM69" s="3018" t="n"/>
      <c r="AN69" s="186" t="n"/>
      <c r="AO69" s="3018" t="n"/>
      <c r="AP69" s="186" t="n"/>
      <c r="AQ69" s="3019" t="n">
        <v>2</v>
      </c>
      <c r="AR69" s="72" t="n"/>
      <c r="AS69" s="2410" t="n"/>
      <c r="AT69" s="2421" t="n"/>
      <c r="AU69" s="2412" t="n"/>
      <c r="AV69" s="2410" t="n"/>
      <c r="AW69" s="2421" t="n"/>
      <c r="AX69" s="2412" t="n"/>
      <c r="AY69" s="2406" t="n"/>
      <c r="AZ69" s="2419" t="n"/>
      <c r="BA69" s="2416" t="n">
        <v>2</v>
      </c>
      <c r="BB69" s="2417" t="n"/>
      <c r="BC69" s="2415" t="n">
        <v>72</v>
      </c>
      <c r="BD69" s="2416" t="n">
        <v>6</v>
      </c>
      <c r="BE69" s="2418" t="n">
        <v>2</v>
      </c>
      <c r="BF69" s="2420" t="n"/>
      <c r="BG69" s="2412" t="n"/>
      <c r="BH69" s="2410" t="n"/>
      <c r="BI69" s="2421" t="n"/>
      <c r="BJ69" s="2412" t="n"/>
      <c r="BK69" s="2406" t="n"/>
      <c r="BL69" s="2420" t="n"/>
      <c r="BM69" s="2412" t="n"/>
      <c r="BN69" s="2410" t="n"/>
      <c r="BO69" s="2421" t="n"/>
      <c r="BP69" s="2412" t="n"/>
      <c r="BQ69" s="2413" t="n"/>
      <c r="BR69" s="2409">
        <f>X69+AV69+AY69+BB69+BE69+BH69+BK69+BN69+BQ69</f>
        <v/>
      </c>
      <c r="BS69" s="2311" t="n"/>
      <c r="BT69" s="3570" t="inlineStr">
        <is>
          <t>ИБиП</t>
        </is>
      </c>
      <c r="BU69" s="2316" t="n"/>
      <c r="BV69" s="2132">
        <f>(AE69-U69)*0.22</f>
        <v/>
      </c>
      <c r="BW69" s="2" t="n"/>
      <c r="BX69" s="2" t="n"/>
    </row>
    <row r="70">
      <c r="A70" s="3635" t="inlineStr">
        <is>
          <t>2.1.2</t>
        </is>
      </c>
      <c r="B70" s="2311" t="n"/>
      <c r="C70" s="3599" t="inlineStr">
        <is>
          <t>Политология</t>
        </is>
      </c>
      <c r="D70" s="2665" t="n"/>
      <c r="E70" s="2665" t="n"/>
      <c r="F70" s="2665" t="n"/>
      <c r="G70" s="2665" t="n"/>
      <c r="H70" s="2665" t="n"/>
      <c r="I70" s="2665" t="n"/>
      <c r="J70" s="2665" t="n"/>
      <c r="K70" s="2665" t="n"/>
      <c r="L70" s="2665" t="n"/>
      <c r="M70" s="2665" t="n"/>
      <c r="N70" s="2665" t="n"/>
      <c r="O70" s="2665" t="n"/>
      <c r="P70" s="2311" t="n"/>
      <c r="Q70" s="2669" t="n"/>
      <c r="R70" s="2669" t="n"/>
      <c r="S70" s="2669" t="n"/>
      <c r="T70" s="2669" t="n"/>
      <c r="U70" s="2436" t="n"/>
      <c r="V70" s="2462" t="n"/>
      <c r="W70" s="2439" t="n"/>
      <c r="X70" s="3039" t="n"/>
      <c r="Y70" s="1716" t="n"/>
      <c r="Z70" s="173" t="n"/>
      <c r="AA70" s="3636" t="n">
        <v>7</v>
      </c>
      <c r="AB70" s="3062" t="inlineStr">
        <is>
          <t>д</t>
        </is>
      </c>
      <c r="AC70" s="3275" t="n">
        <v>72</v>
      </c>
      <c r="AD70" s="3267" t="n"/>
      <c r="AE70" s="2439" t="n">
        <v>36</v>
      </c>
      <c r="AF70" s="2302" t="n"/>
      <c r="AG70" s="2438">
        <f>AC70-W70</f>
        <v/>
      </c>
      <c r="AH70" s="2311" t="n"/>
      <c r="AI70" s="2436">
        <f>AS70+AU70+AX70+BA70+BD70+BG70+BJ70+BM70+BP70</f>
        <v/>
      </c>
      <c r="AJ70" s="2302" t="n"/>
      <c r="AK70" s="2521" t="n">
        <v>6</v>
      </c>
      <c r="AL70" s="2316" t="n"/>
      <c r="AM70" s="2521" t="n"/>
      <c r="AN70" s="2316" t="n"/>
      <c r="AO70" s="2521" t="n"/>
      <c r="AP70" s="2316" t="n"/>
      <c r="AQ70" s="2522" t="n">
        <v>2</v>
      </c>
      <c r="AR70" s="2311" t="n"/>
      <c r="AS70" s="1716" t="n"/>
      <c r="AT70" s="3044" t="n"/>
      <c r="AU70" s="3041" t="n"/>
      <c r="AV70" s="1716" t="n"/>
      <c r="AW70" s="3044" t="n"/>
      <c r="AX70" s="3041" t="n"/>
      <c r="AY70" s="3043" t="n"/>
      <c r="AZ70" s="3045" t="n"/>
      <c r="BA70" s="3041" t="n"/>
      <c r="BB70" s="1716" t="n"/>
      <c r="BC70" s="3044" t="n"/>
      <c r="BD70" s="3041" t="n"/>
      <c r="BE70" s="3043" t="n"/>
      <c r="BF70" s="3045" t="n"/>
      <c r="BG70" s="3041" t="n"/>
      <c r="BH70" s="1716" t="n"/>
      <c r="BI70" s="3044" t="n"/>
      <c r="BJ70" s="3041" t="n">
        <v>2</v>
      </c>
      <c r="BK70" s="3043" t="n"/>
      <c r="BL70" s="3045" t="n">
        <v>72</v>
      </c>
      <c r="BM70" s="3041" t="n">
        <v>6</v>
      </c>
      <c r="BN70" s="1716" t="n">
        <v>2</v>
      </c>
      <c r="BO70" s="3044" t="n"/>
      <c r="BP70" s="3041" t="n"/>
      <c r="BQ70" s="3042" t="n"/>
      <c r="BR70" s="2438">
        <f>X70+AV70+AY70+BB70+BE70+BH70+BK70+BN70+BQ70</f>
        <v/>
      </c>
      <c r="BS70" s="2311" t="n"/>
      <c r="BT70" s="3576" t="n"/>
      <c r="BU70" s="2316" t="n"/>
      <c r="BV70" s="3580">
        <f>(AE70-U70)*0.22</f>
        <v/>
      </c>
      <c r="BW70" s="2" t="n"/>
      <c r="BX70" s="2" t="n"/>
    </row>
    <row r="71">
      <c r="A71" s="2799" t="inlineStr">
        <is>
          <t>2.1.3</t>
        </is>
      </c>
      <c r="B71" s="2311" t="n"/>
      <c r="C71" s="3594" t="inlineStr">
        <is>
          <t>Основы права / Культурология</t>
        </is>
      </c>
      <c r="D71" s="2665" t="n"/>
      <c r="E71" s="2665" t="n"/>
      <c r="F71" s="2665" t="n"/>
      <c r="G71" s="2665" t="n"/>
      <c r="H71" s="2665" t="n"/>
      <c r="I71" s="2665" t="n"/>
      <c r="J71" s="2665" t="n"/>
      <c r="K71" s="2665" t="n"/>
      <c r="L71" s="2665" t="n"/>
      <c r="M71" s="2665" t="n"/>
      <c r="N71" s="2665" t="n"/>
      <c r="O71" s="2665" t="n"/>
      <c r="P71" s="2311" t="n"/>
      <c r="Q71" s="2668" t="n"/>
      <c r="R71" s="2668" t="n"/>
      <c r="S71" s="2668" t="n"/>
      <c r="T71" s="2668" t="n"/>
      <c r="U71" s="2407" t="n"/>
      <c r="V71" s="2405" t="n"/>
      <c r="W71" s="2410" t="n"/>
      <c r="X71" s="2408" t="n"/>
      <c r="Y71" s="2410" t="n"/>
      <c r="Z71" s="2302" t="n"/>
      <c r="AA71" s="3632" t="n">
        <v>4</v>
      </c>
      <c r="AB71" s="3633" t="inlineStr">
        <is>
          <t>д</t>
        </is>
      </c>
      <c r="AC71" s="3637" t="n">
        <v>72</v>
      </c>
      <c r="AD71" s="2975" t="n"/>
      <c r="AE71" s="350" t="n">
        <v>36</v>
      </c>
      <c r="AF71" s="173" t="n"/>
      <c r="AG71" s="2409">
        <f>AC71-W71</f>
        <v/>
      </c>
      <c r="AH71" s="2311" t="n"/>
      <c r="AI71" s="350">
        <f>AS71+AU71+AX71+BA71+BD71+BG71+BJ71+BM71+BP71</f>
        <v/>
      </c>
      <c r="AJ71" s="173" t="n"/>
      <c r="AK71" s="3018" t="n">
        <v>6</v>
      </c>
      <c r="AL71" s="186" t="n"/>
      <c r="AM71" s="3018" t="n"/>
      <c r="AN71" s="186" t="n"/>
      <c r="AO71" s="3018" t="n"/>
      <c r="AP71" s="186" t="n"/>
      <c r="AQ71" s="3025" t="n">
        <v>2</v>
      </c>
      <c r="AR71" s="72" t="n"/>
      <c r="AS71" s="2410" t="n"/>
      <c r="AT71" s="2421" t="n"/>
      <c r="AU71" s="2412" t="n"/>
      <c r="AV71" s="2410" t="n"/>
      <c r="AW71" s="2421" t="n"/>
      <c r="AX71" s="2412" t="n"/>
      <c r="AY71" s="2406" t="n"/>
      <c r="AZ71" s="2419" t="n"/>
      <c r="BA71" s="2416" t="n">
        <v>2</v>
      </c>
      <c r="BB71" s="2417" t="n"/>
      <c r="BC71" s="2415" t="n">
        <v>72</v>
      </c>
      <c r="BD71" s="2416" t="n">
        <v>6</v>
      </c>
      <c r="BE71" s="2418" t="n">
        <v>2</v>
      </c>
      <c r="BF71" s="2420" t="n"/>
      <c r="BG71" s="2412" t="n"/>
      <c r="BH71" s="2410" t="n"/>
      <c r="BI71" s="2421" t="n"/>
      <c r="BJ71" s="2412" t="n"/>
      <c r="BK71" s="2406" t="n"/>
      <c r="BL71" s="2420" t="n"/>
      <c r="BM71" s="2412" t="n"/>
      <c r="BN71" s="2410" t="n"/>
      <c r="BO71" s="2421" t="n"/>
      <c r="BP71" s="2412" t="n"/>
      <c r="BQ71" s="2413" t="n"/>
      <c r="BR71" s="2409">
        <f>X71+AV71+AY71+BB71+BE71+BH71+BK71+BN71+BQ71</f>
        <v/>
      </c>
      <c r="BS71" s="2311" t="n"/>
      <c r="BT71" s="2422" t="inlineStr">
        <is>
          <t>ФиП / ИБиП</t>
        </is>
      </c>
      <c r="BU71" s="2311" t="n"/>
      <c r="BV71" s="2132">
        <f>(AE71-U71)*0.22</f>
        <v/>
      </c>
      <c r="BW71" s="2" t="n"/>
      <c r="BX71" s="2" t="n"/>
    </row>
    <row r="72">
      <c r="A72" s="3603" t="inlineStr">
        <is>
          <t>2.2</t>
        </is>
      </c>
      <c r="B72" s="72" t="n"/>
      <c r="C72" s="3578" t="inlineStr">
        <is>
          <t>Модуль "Химия-2"</t>
        </is>
      </c>
      <c r="D72" s="2665" t="n"/>
      <c r="E72" s="2665" t="n"/>
      <c r="F72" s="2665" t="n"/>
      <c r="G72" s="2665" t="n"/>
      <c r="H72" s="2665" t="n"/>
      <c r="I72" s="2665" t="n"/>
      <c r="J72" s="2665" t="n"/>
      <c r="K72" s="2665" t="n"/>
      <c r="L72" s="2665" t="n"/>
      <c r="M72" s="2665" t="n"/>
      <c r="N72" s="2665" t="n"/>
      <c r="O72" s="2665" t="n"/>
      <c r="P72" s="2311" t="n"/>
      <c r="Q72" s="3002" t="n"/>
      <c r="R72" s="3002" t="n"/>
      <c r="S72" s="3002" t="n"/>
      <c r="T72" s="3002" t="n"/>
      <c r="U72" s="2577" t="n"/>
      <c r="V72" s="2469" t="n"/>
      <c r="W72" s="2439" t="n"/>
      <c r="X72" s="3039" t="n"/>
      <c r="Y72" s="1716" t="n"/>
      <c r="Z72" s="173" t="n"/>
      <c r="AA72" s="3039" t="n"/>
      <c r="AB72" s="72" t="n"/>
      <c r="AC72" s="3386" t="n"/>
      <c r="AD72" s="3267" t="n"/>
      <c r="AE72" s="2559" t="n"/>
      <c r="AF72" s="2302" t="n"/>
      <c r="AG72" s="2438" t="n"/>
      <c r="AH72" s="2311" t="n"/>
      <c r="AI72" s="2436" t="n"/>
      <c r="AJ72" s="2302" t="n"/>
      <c r="AK72" s="2579" t="n"/>
      <c r="AL72" s="2316" t="n"/>
      <c r="AM72" s="2579" t="n"/>
      <c r="AN72" s="2316" t="n"/>
      <c r="AO72" s="2579" t="n"/>
      <c r="AP72" s="2316" t="n"/>
      <c r="AQ72" s="2580" t="n"/>
      <c r="AR72" s="2311" t="n"/>
      <c r="AS72" s="1716" t="n"/>
      <c r="AT72" s="3044" t="n"/>
      <c r="AU72" s="3041" t="n"/>
      <c r="AV72" s="1716" t="n"/>
      <c r="AW72" s="3044" t="n"/>
      <c r="AX72" s="3041" t="n"/>
      <c r="AY72" s="3043" t="n"/>
      <c r="AZ72" s="3045" t="n"/>
      <c r="BA72" s="3041" t="n"/>
      <c r="BB72" s="1716" t="n"/>
      <c r="BC72" s="3044" t="n"/>
      <c r="BD72" s="2441" t="n"/>
      <c r="BE72" s="3043" t="n"/>
      <c r="BF72" s="3045" t="n"/>
      <c r="BG72" s="3041" t="n"/>
      <c r="BH72" s="1716" t="n"/>
      <c r="BI72" s="3044" t="n"/>
      <c r="BJ72" s="3041" t="n"/>
      <c r="BK72" s="3043" t="n"/>
      <c r="BL72" s="3045" t="n"/>
      <c r="BM72" s="3041" t="n"/>
      <c r="BN72" s="1716" t="n"/>
      <c r="BO72" s="3044" t="n"/>
      <c r="BP72" s="3041" t="n"/>
      <c r="BQ72" s="3042" t="n"/>
      <c r="BR72" s="2438" t="n"/>
      <c r="BS72" s="2311" t="n"/>
      <c r="BT72" s="3576" t="n"/>
      <c r="BU72" s="2316" t="n"/>
      <c r="BV72" s="3580">
        <f>(AE72-U72)*0.22</f>
        <v/>
      </c>
      <c r="BW72" s="2" t="n"/>
      <c r="BX72" s="2" t="n"/>
    </row>
    <row r="73">
      <c r="A73" s="3593" t="inlineStr">
        <is>
          <t>2.2.1</t>
        </is>
      </c>
      <c r="B73" s="2946" t="n"/>
      <c r="C73" s="3594" t="inlineStr">
        <is>
          <t>Органическая химия</t>
        </is>
      </c>
      <c r="D73" s="2665" t="n"/>
      <c r="E73" s="2665" t="n"/>
      <c r="F73" s="2665" t="n"/>
      <c r="G73" s="2665" t="n"/>
      <c r="H73" s="2665" t="n"/>
      <c r="I73" s="2665" t="n"/>
      <c r="J73" s="2665" t="n"/>
      <c r="K73" s="2665" t="n"/>
      <c r="L73" s="2665" t="n"/>
      <c r="M73" s="2665" t="n"/>
      <c r="N73" s="2665" t="n"/>
      <c r="O73" s="2665" t="n"/>
      <c r="P73" s="2311" t="n"/>
      <c r="Q73" s="2668" t="n"/>
      <c r="R73" s="2668" t="n"/>
      <c r="S73" s="2668" t="n"/>
      <c r="T73" s="2668" t="n"/>
      <c r="U73" s="2407" t="n"/>
      <c r="V73" s="2405" t="n"/>
      <c r="W73" s="2410" t="n"/>
      <c r="X73" s="2408" t="n"/>
      <c r="Y73" s="2410" t="n">
        <v>5</v>
      </c>
      <c r="Z73" s="2302" t="n"/>
      <c r="AA73" s="2408" t="n"/>
      <c r="AB73" s="2311" t="n"/>
      <c r="AC73" s="3634" t="n">
        <v>216</v>
      </c>
      <c r="AD73" s="2878" t="n"/>
      <c r="AE73" s="350" t="n">
        <v>108</v>
      </c>
      <c r="AF73" s="173" t="n"/>
      <c r="AG73" s="2409">
        <f>AC73-W73</f>
        <v/>
      </c>
      <c r="AH73" s="2311" t="n"/>
      <c r="AI73" s="350">
        <f>AS73+AU73+AX73+BA73+BD73+BG73+BJ73+BM73+BP73</f>
        <v/>
      </c>
      <c r="AJ73" s="173" t="n"/>
      <c r="AK73" s="3018" t="n">
        <v>10</v>
      </c>
      <c r="AL73" s="186" t="n"/>
      <c r="AM73" s="3018" t="n">
        <v>10</v>
      </c>
      <c r="AN73" s="186" t="n"/>
      <c r="AO73" s="3018" t="n">
        <v>4</v>
      </c>
      <c r="AP73" s="186" t="n"/>
      <c r="AQ73" s="3019" t="n"/>
      <c r="AR73" s="72" t="n"/>
      <c r="AS73" s="2410" t="n"/>
      <c r="AT73" s="2421" t="n"/>
      <c r="AU73" s="2412" t="n"/>
      <c r="AV73" s="2410" t="n"/>
      <c r="AW73" s="2421" t="n"/>
      <c r="AX73" s="2412" t="n"/>
      <c r="AY73" s="2406" t="n"/>
      <c r="AZ73" s="2419" t="n"/>
      <c r="BA73" s="2416" t="n"/>
      <c r="BB73" s="2417" t="n"/>
      <c r="BC73" s="2415" t="n"/>
      <c r="BD73" s="3073" t="n">
        <v>2</v>
      </c>
      <c r="BE73" s="2418" t="n"/>
      <c r="BF73" s="2420" t="n">
        <v>216</v>
      </c>
      <c r="BG73" s="2412" t="n">
        <v>22</v>
      </c>
      <c r="BH73" s="2410" t="n">
        <v>6</v>
      </c>
      <c r="BI73" s="2421" t="n"/>
      <c r="BJ73" s="2412" t="n"/>
      <c r="BK73" s="2406" t="n"/>
      <c r="BL73" s="2420" t="n"/>
      <c r="BM73" s="2412" t="n"/>
      <c r="BN73" s="2410" t="n"/>
      <c r="BO73" s="2421" t="n"/>
      <c r="BP73" s="2412" t="n"/>
      <c r="BQ73" s="2413" t="n"/>
      <c r="BR73" s="2409">
        <f>X73+AV73+AY73+BB73+BE73+BH73+BK73+BN73+BQ73</f>
        <v/>
      </c>
      <c r="BS73" s="2311" t="n"/>
      <c r="BT73" s="3570" t="inlineStr">
        <is>
          <t>ОХ</t>
        </is>
      </c>
      <c r="BU73" s="2316" t="n"/>
      <c r="BV73" s="2132">
        <f>(AE73-U73)*0.22</f>
        <v/>
      </c>
      <c r="BW73" s="2" t="n"/>
      <c r="BX73" s="2" t="n"/>
    </row>
    <row r="74">
      <c r="A74" s="3593" t="inlineStr">
        <is>
          <t>2.2.2</t>
        </is>
      </c>
      <c r="B74" s="2946" t="n"/>
      <c r="C74" s="3594" t="inlineStr">
        <is>
          <t>Аналитическая химия / Аналитическая химия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311" t="n"/>
      <c r="Q74" s="10" t="n"/>
      <c r="R74" s="10" t="n"/>
      <c r="S74" s="10" t="n"/>
      <c r="T74" s="10" t="n"/>
      <c r="U74" s="435" t="n">
        <v>18</v>
      </c>
      <c r="V74" s="3052" t="n"/>
      <c r="W74" s="2410" t="n">
        <v>36</v>
      </c>
      <c r="X74" s="3015" t="n">
        <v>1</v>
      </c>
      <c r="Y74" s="350" t="n"/>
      <c r="Z74" s="173" t="n"/>
      <c r="AA74" s="3632" t="n">
        <v>3</v>
      </c>
      <c r="AB74" s="3633" t="inlineStr">
        <is>
          <t>д</t>
        </is>
      </c>
      <c r="AC74" s="3266" t="n">
        <v>108</v>
      </c>
      <c r="AD74" s="3267" t="n"/>
      <c r="AE74" s="2410" t="n">
        <v>54</v>
      </c>
      <c r="AF74" s="2302" t="n"/>
      <c r="AG74" s="2409">
        <f>AC74-W74</f>
        <v/>
      </c>
      <c r="AH74" s="2311" t="n"/>
      <c r="AI74" s="2407">
        <f>AS74+AU74+AX74+BA74+BD74+BG74+BJ74+BM74+BP74</f>
        <v/>
      </c>
      <c r="AJ74" s="2302" t="n"/>
      <c r="AK74" s="2411" t="n">
        <v>4</v>
      </c>
      <c r="AL74" s="2316" t="n"/>
      <c r="AM74" s="2411" t="n">
        <v>6</v>
      </c>
      <c r="AN74" s="2316" t="n"/>
      <c r="AO74" s="2411" t="n"/>
      <c r="AP74" s="2316" t="n"/>
      <c r="AQ74" s="2413" t="n"/>
      <c r="AR74" s="2311" t="n"/>
      <c r="AS74" s="350" t="n"/>
      <c r="AT74" s="3024" t="n"/>
      <c r="AU74" s="370" t="n"/>
      <c r="AV74" s="350" t="n"/>
      <c r="AW74" s="3024" t="n"/>
      <c r="AX74" s="370" t="n">
        <v>4</v>
      </c>
      <c r="AY74" s="3025" t="n"/>
      <c r="AZ74" s="3064" t="n">
        <v>72</v>
      </c>
      <c r="BA74" s="3022" t="n">
        <v>6</v>
      </c>
      <c r="BB74" s="3020" t="n">
        <v>2</v>
      </c>
      <c r="BC74" s="3063" t="n"/>
      <c r="BD74" s="3075" t="n"/>
      <c r="BE74" s="3023" t="n"/>
      <c r="BF74" s="3026" t="n"/>
      <c r="BG74" s="370" t="n"/>
      <c r="BH74" s="350" t="n"/>
      <c r="BI74" s="3024" t="n"/>
      <c r="BJ74" s="370" t="n"/>
      <c r="BK74" s="3025" t="n"/>
      <c r="BL74" s="3026" t="n"/>
      <c r="BM74" s="370" t="n"/>
      <c r="BN74" s="350" t="n"/>
      <c r="BO74" s="3024" t="n"/>
      <c r="BP74" s="370" t="n"/>
      <c r="BQ74" s="3019" t="n"/>
      <c r="BR74" s="2409">
        <f>X74+AV74+AY74+BB74+BE74+BH74+BK74+BN74+BQ74</f>
        <v/>
      </c>
      <c r="BS74" s="2311" t="n"/>
      <c r="BT74" s="2422" t="inlineStr">
        <is>
          <t>ФКиАХ</t>
        </is>
      </c>
      <c r="BU74" s="2311" t="n"/>
      <c r="BV74" s="2132">
        <f>(AE74-U74)*0.22</f>
        <v/>
      </c>
      <c r="BW74" s="2" t="n"/>
      <c r="BX74" s="2" t="n"/>
    </row>
    <row r="75">
      <c r="A75" s="3638" t="inlineStr">
        <is>
          <t>2.2.3</t>
        </is>
      </c>
      <c r="B75" s="2946" t="n"/>
      <c r="C75" s="3288" t="inlineStr">
        <is>
          <t>Физическая химия тугоплавких неметаллических и силикатных материалов</t>
        </is>
      </c>
      <c r="D75" s="2665" t="n"/>
      <c r="E75" s="2665" t="n"/>
      <c r="F75" s="2665" t="n"/>
      <c r="G75" s="2665" t="n"/>
      <c r="H75" s="2665" t="n"/>
      <c r="I75" s="2665" t="n"/>
      <c r="J75" s="2665" t="n"/>
      <c r="K75" s="2665" t="n"/>
      <c r="L75" s="2665" t="n"/>
      <c r="M75" s="2665" t="n"/>
      <c r="N75" s="2665" t="n"/>
      <c r="O75" s="2665" t="n"/>
      <c r="P75" s="2311" t="n"/>
      <c r="Q75" s="2960" t="inlineStr">
        <is>
          <t>2086.1/2024</t>
        </is>
      </c>
      <c r="R75" s="2960" t="n"/>
      <c r="S75" s="2960" t="n"/>
      <c r="T75" s="2960" t="n"/>
      <c r="U75" s="2589" t="n"/>
      <c r="V75" s="2586" t="n"/>
      <c r="W75" s="2355" t="n"/>
      <c r="X75" s="2590" t="n"/>
      <c r="Y75" s="2355" t="n">
        <v>6</v>
      </c>
      <c r="Z75" s="2302" t="n"/>
      <c r="AA75" s="2590" t="n"/>
      <c r="AB75" s="2311" t="n"/>
      <c r="AC75" s="3639" t="n">
        <v>252</v>
      </c>
      <c r="AD75" s="2975" t="n"/>
      <c r="AE75" s="447" t="n">
        <v>162</v>
      </c>
      <c r="AF75" s="173" t="n"/>
      <c r="AG75" s="2591">
        <f>AC75-W75</f>
        <v/>
      </c>
      <c r="AH75" s="2311" t="n"/>
      <c r="AI75" s="447">
        <f>AS75+AU75+AX75+BA75+BD75+BG75+BJ75+BM75+BP75</f>
        <v/>
      </c>
      <c r="AJ75" s="173" t="n"/>
      <c r="AK75" s="2964" t="n">
        <v>16</v>
      </c>
      <c r="AL75" s="186" t="n"/>
      <c r="AM75" s="2964" t="n">
        <v>12</v>
      </c>
      <c r="AN75" s="186" t="n"/>
      <c r="AO75" s="2964" t="n">
        <v>8</v>
      </c>
      <c r="AP75" s="186" t="n"/>
      <c r="AQ75" s="2965" t="n"/>
      <c r="AR75" s="72" t="n"/>
      <c r="AS75" s="2355" t="n"/>
      <c r="AT75" s="2595" t="n"/>
      <c r="AU75" s="2596" t="n"/>
      <c r="AV75" s="2355" t="n"/>
      <c r="AW75" s="2595" t="n"/>
      <c r="AX75" s="2596" t="n"/>
      <c r="AY75" s="2597" t="n"/>
      <c r="AZ75" s="2447" t="n"/>
      <c r="BA75" s="2445" t="n"/>
      <c r="BB75" s="2439" t="n"/>
      <c r="BC75" s="2444" t="n"/>
      <c r="BD75" s="2521" t="n"/>
      <c r="BE75" s="2446" t="n"/>
      <c r="BF75" s="2447" t="n"/>
      <c r="BG75" s="2445" t="n">
        <v>10</v>
      </c>
      <c r="BH75" s="2439" t="n"/>
      <c r="BI75" s="2444" t="n">
        <v>252</v>
      </c>
      <c r="BJ75" s="2445" t="n">
        <v>26</v>
      </c>
      <c r="BK75" s="2446" t="n">
        <v>7</v>
      </c>
      <c r="BL75" s="2447" t="n"/>
      <c r="BM75" s="2445" t="n"/>
      <c r="BN75" s="2439" t="n"/>
      <c r="BO75" s="2444" t="n"/>
      <c r="BP75" s="2445" t="n"/>
      <c r="BQ75" s="2522" t="n"/>
      <c r="BR75" s="2438">
        <f>X75+AV75+AY75+BB75+BE75+BH75+BK75+BN75+BQ75</f>
        <v/>
      </c>
      <c r="BS75" s="2311" t="n"/>
      <c r="BT75" s="2523" t="inlineStr">
        <is>
          <t>ТСиК</t>
        </is>
      </c>
      <c r="BU75" s="2311" t="n"/>
      <c r="BV75" s="2132">
        <f>(AE75-U75)*0.22</f>
        <v/>
      </c>
      <c r="BW75" s="2" t="n"/>
      <c r="BX75" s="2" t="n"/>
    </row>
    <row r="76">
      <c r="A76" s="3588" t="inlineStr">
        <is>
          <t>2.2.4</t>
        </is>
      </c>
      <c r="B76" s="2946" t="n"/>
      <c r="C76" s="3599" t="inlineStr">
        <is>
          <t>Физико-химические методы анализа</t>
        </is>
      </c>
      <c r="D76" s="2665" t="n"/>
      <c r="E76" s="2665" t="n"/>
      <c r="F76" s="2665" t="n"/>
      <c r="G76" s="2665" t="n"/>
      <c r="H76" s="2665" t="n"/>
      <c r="I76" s="2665" t="n"/>
      <c r="J76" s="2665" t="n"/>
      <c r="K76" s="2665" t="n"/>
      <c r="L76" s="2665" t="n"/>
      <c r="M76" s="2665" t="n"/>
      <c r="N76" s="2665" t="n"/>
      <c r="O76" s="2665" t="n"/>
      <c r="P76" s="2311" t="n"/>
      <c r="Q76" s="2669" t="n"/>
      <c r="R76" s="2669" t="n"/>
      <c r="S76" s="2669" t="n"/>
      <c r="T76" s="2669" t="n"/>
      <c r="U76" s="2436" t="n"/>
      <c r="V76" s="2462" t="n"/>
      <c r="W76" s="2439" t="n"/>
      <c r="X76" s="3039" t="n"/>
      <c r="Y76" s="1716" t="n"/>
      <c r="Z76" s="173" t="n"/>
      <c r="AA76" s="3636" t="n">
        <v>6</v>
      </c>
      <c r="AB76" s="3062" t="inlineStr">
        <is>
          <t>д</t>
        </is>
      </c>
      <c r="AC76" s="3275" t="n">
        <v>108</v>
      </c>
      <c r="AD76" s="3267" t="n"/>
      <c r="AE76" s="2439" t="n">
        <v>72</v>
      </c>
      <c r="AF76" s="2302" t="n"/>
      <c r="AG76" s="2438">
        <f>AC76-W76</f>
        <v/>
      </c>
      <c r="AH76" s="2311" t="n"/>
      <c r="AI76" s="2436">
        <f>AS76+AU76+AX76+BA76+BD76+BG76+BJ76+BM76+BP76</f>
        <v/>
      </c>
      <c r="AJ76" s="2302" t="n"/>
      <c r="AK76" s="2521" t="n">
        <v>4</v>
      </c>
      <c r="AL76" s="2316" t="n"/>
      <c r="AM76" s="2521" t="n">
        <v>12</v>
      </c>
      <c r="AN76" s="2316" t="n"/>
      <c r="AO76" s="2521" t="n"/>
      <c r="AP76" s="2316" t="n"/>
      <c r="AQ76" s="2522" t="n"/>
      <c r="AR76" s="2311" t="n"/>
      <c r="AS76" s="1716" t="n"/>
      <c r="AT76" s="3044" t="n"/>
      <c r="AU76" s="3041" t="n"/>
      <c r="AV76" s="1716" t="n"/>
      <c r="AW76" s="3044" t="n"/>
      <c r="AX76" s="3041" t="n"/>
      <c r="AY76" s="3043" t="n"/>
      <c r="AZ76" s="3045" t="n"/>
      <c r="BA76" s="3041" t="n"/>
      <c r="BB76" s="1716" t="n"/>
      <c r="BC76" s="3044" t="n"/>
      <c r="BD76" s="3040" t="n"/>
      <c r="BE76" s="3043" t="n"/>
      <c r="BF76" s="3045" t="n"/>
      <c r="BG76" s="3041" t="n">
        <v>4</v>
      </c>
      <c r="BH76" s="1716" t="n"/>
      <c r="BI76" s="3044" t="n">
        <v>108</v>
      </c>
      <c r="BJ76" s="3041" t="n">
        <v>12</v>
      </c>
      <c r="BK76" s="3043" t="n">
        <v>3</v>
      </c>
      <c r="BL76" s="3045" t="n"/>
      <c r="BM76" s="3041" t="n"/>
      <c r="BN76" s="1716" t="n"/>
      <c r="BO76" s="3044" t="n"/>
      <c r="BP76" s="3041" t="n"/>
      <c r="BQ76" s="3042" t="n"/>
      <c r="BR76" s="2438">
        <f>X76+AV76+AY76+BB76+BE76+BH76+BK76+BN76+BQ76</f>
        <v/>
      </c>
      <c r="BS76" s="2311" t="n"/>
      <c r="BT76" s="2523" t="n"/>
      <c r="BU76" s="2311" t="n"/>
      <c r="BV76" s="3580">
        <f>(AE76-U76)*0.22</f>
        <v/>
      </c>
      <c r="BW76" s="2" t="n"/>
      <c r="BX76" s="2" t="n"/>
    </row>
    <row r="77">
      <c r="A77" s="3588" t="inlineStr">
        <is>
          <t>2.2.5</t>
        </is>
      </c>
      <c r="B77" s="2946" t="n"/>
      <c r="C77" s="3599" t="inlineStr">
        <is>
          <t>Физико-химические методы исследования неорганических веществ и материалов / Химия комплексных соединений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311" t="n"/>
      <c r="Q77" s="3047" t="n"/>
      <c r="R77" s="3047" t="n"/>
      <c r="S77" s="3047" t="n"/>
      <c r="T77" s="3047" t="n"/>
      <c r="U77" s="3067" t="n"/>
      <c r="V77" s="3160" t="n"/>
      <c r="W77" s="2439" t="n"/>
      <c r="X77" s="2437" t="n"/>
      <c r="Y77" s="2439" t="n"/>
      <c r="Z77" s="2302" t="n"/>
      <c r="AA77" s="2437" t="n">
        <v>7</v>
      </c>
      <c r="AB77" s="2311" t="n"/>
      <c r="AC77" s="3640" t="n">
        <v>102</v>
      </c>
      <c r="AD77" s="2878" t="n"/>
      <c r="AE77" s="1716" t="n">
        <v>36</v>
      </c>
      <c r="AF77" s="173" t="n"/>
      <c r="AG77" s="2438">
        <f>AC77-W77</f>
        <v/>
      </c>
      <c r="AH77" s="2311" t="n"/>
      <c r="AI77" s="1716">
        <f>AS77+AU77+AX77+BA77+BD77+BG77+BJ77+BM77+BP77</f>
        <v/>
      </c>
      <c r="AJ77" s="173" t="n"/>
      <c r="AK77" s="3040" t="n">
        <v>4</v>
      </c>
      <c r="AL77" s="186" t="n"/>
      <c r="AM77" s="3040" t="n">
        <v>4</v>
      </c>
      <c r="AN77" s="186" t="n"/>
      <c r="AO77" s="3158" t="n"/>
      <c r="AP77" s="2948" t="n"/>
      <c r="AQ77" s="3042" t="n"/>
      <c r="AR77" s="72" t="n"/>
      <c r="AS77" s="2439" t="n"/>
      <c r="AT77" s="2444" t="n"/>
      <c r="AU77" s="2445" t="n"/>
      <c r="AV77" s="2439" t="n"/>
      <c r="AW77" s="2444" t="n"/>
      <c r="AX77" s="2445" t="n"/>
      <c r="AY77" s="2446" t="n"/>
      <c r="AZ77" s="2447" t="n"/>
      <c r="BA77" s="2445" t="n"/>
      <c r="BB77" s="2439" t="n"/>
      <c r="BC77" s="2444" t="n"/>
      <c r="BD77" s="2521" t="n"/>
      <c r="BE77" s="2446" t="n"/>
      <c r="BF77" s="2447" t="n"/>
      <c r="BG77" s="2445" t="n"/>
      <c r="BH77" s="2439" t="n"/>
      <c r="BI77" s="2444" t="n"/>
      <c r="BJ77" s="2445" t="n">
        <v>2</v>
      </c>
      <c r="BK77" s="2446" t="n"/>
      <c r="BL77" s="2447" t="n">
        <v>102</v>
      </c>
      <c r="BM77" s="2445" t="n">
        <v>6</v>
      </c>
      <c r="BN77" s="2439" t="n">
        <v>3</v>
      </c>
      <c r="BO77" s="2444" t="n"/>
      <c r="BP77" s="2445" t="n"/>
      <c r="BQ77" s="2522" t="n"/>
      <c r="BR77" s="2438">
        <f>X77+AV77+AY77+BB77+BE77+BH77+BK77+BN77+BQ77</f>
        <v/>
      </c>
      <c r="BS77" s="2311" t="n"/>
      <c r="BT77" s="2523" t="n"/>
      <c r="BU77" s="2311" t="n"/>
      <c r="BV77" s="3580">
        <f>(AE77-U77)*0.22</f>
        <v/>
      </c>
      <c r="BW77" s="2" t="n"/>
      <c r="BX77" s="2" t="n"/>
    </row>
    <row r="78">
      <c r="A78" s="3598" t="inlineStr">
        <is>
          <t>2.3</t>
        </is>
      </c>
      <c r="B78" s="2946" t="n"/>
      <c r="C78" s="3578" t="inlineStr">
        <is>
          <t>Модуль "Механика, оборудование и проектирование"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3002" t="n"/>
      <c r="R78" s="3002" t="n"/>
      <c r="S78" s="3002" t="n"/>
      <c r="T78" s="3002" t="n"/>
      <c r="U78" s="2577" t="n"/>
      <c r="V78" s="2559" t="n"/>
      <c r="W78" s="2439" t="n"/>
      <c r="X78" s="3039" t="n"/>
      <c r="Y78" s="1716" t="n"/>
      <c r="Z78" s="173" t="n"/>
      <c r="AA78" s="3039" t="n"/>
      <c r="AB78" s="72" t="n"/>
      <c r="AC78" s="3386" t="n"/>
      <c r="AD78" s="3267" t="n"/>
      <c r="AE78" s="2559" t="n"/>
      <c r="AF78" s="2302" t="n"/>
      <c r="AG78" s="2438" t="n"/>
      <c r="AH78" s="2311" t="n"/>
      <c r="AI78" s="2436" t="n"/>
      <c r="AJ78" s="2302" t="n"/>
      <c r="AK78" s="2579" t="n"/>
      <c r="AL78" s="2316" t="n"/>
      <c r="AM78" s="2579" t="n"/>
      <c r="AN78" s="2316" t="n"/>
      <c r="AO78" s="2579" t="n"/>
      <c r="AP78" s="2316" t="n"/>
      <c r="AQ78" s="2580" t="n"/>
      <c r="AR78" s="2311" t="n"/>
      <c r="AS78" s="1716" t="n"/>
      <c r="AT78" s="3044" t="n"/>
      <c r="AU78" s="3041" t="n"/>
      <c r="AV78" s="1716" t="n"/>
      <c r="AW78" s="3044" t="n"/>
      <c r="AX78" s="3041" t="n"/>
      <c r="AY78" s="3043" t="n"/>
      <c r="AZ78" s="3045" t="n"/>
      <c r="BA78" s="3041" t="n"/>
      <c r="BB78" s="1716" t="n"/>
      <c r="BC78" s="3044" t="n"/>
      <c r="BD78" s="3040" t="n"/>
      <c r="BE78" s="3043" t="n"/>
      <c r="BF78" s="3045" t="n"/>
      <c r="BG78" s="3041" t="n"/>
      <c r="BH78" s="1716" t="n"/>
      <c r="BI78" s="3044" t="n"/>
      <c r="BJ78" s="3041" t="n"/>
      <c r="BK78" s="3043" t="n"/>
      <c r="BL78" s="3045" t="n"/>
      <c r="BM78" s="3041" t="n"/>
      <c r="BN78" s="1716" t="n"/>
      <c r="BO78" s="3044" t="n"/>
      <c r="BP78" s="3041" t="n"/>
      <c r="BQ78" s="3042" t="n"/>
      <c r="BR78" s="2438" t="n"/>
      <c r="BS78" s="2311" t="n"/>
      <c r="BT78" s="2523" t="n"/>
      <c r="BU78" s="2311" t="n"/>
      <c r="BV78" s="3580">
        <f>(AE78-U78)*0.22</f>
        <v/>
      </c>
      <c r="BW78" s="2" t="n"/>
      <c r="BX78" s="2" t="n"/>
    </row>
    <row r="79">
      <c r="A79" s="3593" t="inlineStr">
        <is>
          <t>2.3.1</t>
        </is>
      </c>
      <c r="B79" s="2946" t="n"/>
      <c r="C79" s="3594" t="inlineStr">
        <is>
          <t>Прикладная механика / Основы технической механики</t>
        </is>
      </c>
      <c r="D79" s="2665" t="n"/>
      <c r="E79" s="2665" t="n"/>
      <c r="F79" s="2665" t="n"/>
      <c r="G79" s="2665" t="n"/>
      <c r="H79" s="2665" t="n"/>
      <c r="I79" s="2665" t="n"/>
      <c r="J79" s="2665" t="n"/>
      <c r="K79" s="2665" t="n"/>
      <c r="L79" s="2665" t="n"/>
      <c r="M79" s="2665" t="n"/>
      <c r="N79" s="2665" t="n"/>
      <c r="O79" s="2665" t="n"/>
      <c r="P79" s="2311" t="n"/>
      <c r="Q79" s="10" t="n"/>
      <c r="R79" s="10" t="n"/>
      <c r="S79" s="10" t="n"/>
      <c r="T79" s="10" t="n"/>
      <c r="U79" s="435" t="n">
        <v>48</v>
      </c>
      <c r="V79" s="350" t="n"/>
      <c r="W79" s="2410">
        <f>U79*AC79/AE79</f>
        <v/>
      </c>
      <c r="X79" s="2408" t="n">
        <v>2</v>
      </c>
      <c r="Y79" s="2410" t="n">
        <v>4</v>
      </c>
      <c r="Z79" s="2302" t="n"/>
      <c r="AA79" s="2408" t="n">
        <v>3</v>
      </c>
      <c r="AB79" s="2311" t="n"/>
      <c r="AC79" s="3634" t="n">
        <v>216</v>
      </c>
      <c r="AD79" s="2878" t="n"/>
      <c r="AE79" s="350" t="n">
        <v>144</v>
      </c>
      <c r="AF79" s="173" t="n"/>
      <c r="AG79" s="2409">
        <f>AC79-W79</f>
        <v/>
      </c>
      <c r="AH79" s="2311" t="n"/>
      <c r="AI79" s="350">
        <f>AS79+AU79+AX79+BA79+BD79+BG79+BJ79+BM79+BP79</f>
        <v/>
      </c>
      <c r="AJ79" s="173" t="n"/>
      <c r="AK79" s="3018" t="n">
        <v>12</v>
      </c>
      <c r="AL79" s="186" t="n"/>
      <c r="AM79" s="3018" t="n">
        <v>4</v>
      </c>
      <c r="AN79" s="186" t="n"/>
      <c r="AO79" s="3018" t="n">
        <v>8</v>
      </c>
      <c r="AP79" s="186" t="n"/>
      <c r="AQ79" s="3019" t="n"/>
      <c r="AR79" s="72" t="n"/>
      <c r="AS79" s="2410" t="n"/>
      <c r="AT79" s="2421" t="n"/>
      <c r="AU79" s="2412" t="n"/>
      <c r="AV79" s="2410" t="n"/>
      <c r="AW79" s="2421" t="n"/>
      <c r="AX79" s="2412" t="n">
        <v>4</v>
      </c>
      <c r="AY79" s="2406" t="n"/>
      <c r="AZ79" s="2419" t="n">
        <v>72</v>
      </c>
      <c r="BA79" s="2416" t="n">
        <v>8</v>
      </c>
      <c r="BB79" s="2417" t="n">
        <v>2</v>
      </c>
      <c r="BC79" s="2415" t="n">
        <v>72</v>
      </c>
      <c r="BD79" s="3073" t="n">
        <v>12</v>
      </c>
      <c r="BE79" s="2418" t="n">
        <v>2</v>
      </c>
      <c r="BF79" s="2420" t="n"/>
      <c r="BG79" s="2412" t="n"/>
      <c r="BH79" s="2410" t="n"/>
      <c r="BI79" s="2421" t="n"/>
      <c r="BJ79" s="2412" t="n"/>
      <c r="BK79" s="2406" t="n"/>
      <c r="BL79" s="2420" t="n"/>
      <c r="BM79" s="2412" t="n"/>
      <c r="BN79" s="2410" t="n"/>
      <c r="BO79" s="2421" t="n"/>
      <c r="BP79" s="2412" t="n"/>
      <c r="BQ79" s="2413" t="n"/>
      <c r="BR79" s="2409">
        <f>X79+AV79+AY79+BB79+BE79+BH79+BK79+BN79+BQ79</f>
        <v/>
      </c>
      <c r="BS79" s="2311" t="n"/>
      <c r="BT79" s="2422" t="inlineStr">
        <is>
          <t>МиК, МиПТС</t>
        </is>
      </c>
      <c r="BU79" s="2311" t="n"/>
      <c r="BV79" s="2132">
        <f>(AE79-U79)*0.22</f>
        <v/>
      </c>
      <c r="BW79" s="2" t="n"/>
      <c r="BX79" s="2" t="n"/>
    </row>
    <row r="80">
      <c r="A80" s="3588" t="inlineStr">
        <is>
          <t>2.3.2</t>
        </is>
      </c>
      <c r="B80" s="2946" t="n"/>
      <c r="C80" s="3599" t="inlineStr">
        <is>
          <t>Курсовой проект по учебной дисциплине "Прикладная механика"</t>
        </is>
      </c>
      <c r="D80" s="2665" t="n"/>
      <c r="E80" s="2665" t="n"/>
      <c r="F80" s="2665" t="n"/>
      <c r="G80" s="2665" t="n"/>
      <c r="H80" s="2665" t="n"/>
      <c r="I80" s="2665" t="n"/>
      <c r="J80" s="2665" t="n"/>
      <c r="K80" s="2665" t="n"/>
      <c r="L80" s="2665" t="n"/>
      <c r="M80" s="2665" t="n"/>
      <c r="N80" s="2665" t="n"/>
      <c r="O80" s="2665" t="n"/>
      <c r="P80" s="2311" t="n"/>
      <c r="Q80" s="2669" t="n"/>
      <c r="R80" s="2669" t="n"/>
      <c r="S80" s="2669" t="n"/>
      <c r="T80" s="2669" t="n"/>
      <c r="U80" s="2436" t="n"/>
      <c r="V80" s="2439" t="n"/>
      <c r="W80" s="2439" t="n"/>
      <c r="X80" s="3039" t="n"/>
      <c r="Y80" s="1716" t="n"/>
      <c r="Z80" s="173" t="n"/>
      <c r="AA80" s="3039" t="n"/>
      <c r="AB80" s="72" t="n"/>
      <c r="AC80" s="3275" t="n">
        <v>40</v>
      </c>
      <c r="AD80" s="3267" t="n"/>
      <c r="AE80" s="2439" t="n"/>
      <c r="AF80" s="2302" t="n"/>
      <c r="AG80" s="2438">
        <f>AC80-W80</f>
        <v/>
      </c>
      <c r="AH80" s="2311" t="n"/>
      <c r="AI80" s="2436" t="n"/>
      <c r="AJ80" s="2302" t="n"/>
      <c r="AK80" s="2521" t="n"/>
      <c r="AL80" s="2316" t="n"/>
      <c r="AM80" s="2521" t="n"/>
      <c r="AN80" s="2316" t="n"/>
      <c r="AO80" s="2521" t="n"/>
      <c r="AP80" s="2316" t="n"/>
      <c r="AQ80" s="2522" t="n"/>
      <c r="AR80" s="2311" t="n"/>
      <c r="AS80" s="1716" t="n"/>
      <c r="AT80" s="3044" t="n"/>
      <c r="AU80" s="3041" t="n"/>
      <c r="AV80" s="1716" t="n"/>
      <c r="AW80" s="3044" t="n"/>
      <c r="AX80" s="3041" t="n"/>
      <c r="AY80" s="3043" t="n"/>
      <c r="AZ80" s="3045" t="n"/>
      <c r="BA80" s="3041" t="n"/>
      <c r="BB80" s="1716" t="n"/>
      <c r="BC80" s="3044" t="n">
        <v>40</v>
      </c>
      <c r="BD80" s="3040" t="n"/>
      <c r="BE80" s="3043" t="n">
        <v>1</v>
      </c>
      <c r="BF80" s="3045" t="n"/>
      <c r="BG80" s="3041" t="n"/>
      <c r="BH80" s="1716" t="n"/>
      <c r="BI80" s="3044" t="n"/>
      <c r="BJ80" s="3041" t="n"/>
      <c r="BK80" s="3043" t="n"/>
      <c r="BL80" s="3045" t="n"/>
      <c r="BM80" s="3041" t="n"/>
      <c r="BN80" s="1716" t="n"/>
      <c r="BO80" s="3044" t="n"/>
      <c r="BP80" s="3041" t="n"/>
      <c r="BQ80" s="3042" t="n"/>
      <c r="BR80" s="2438">
        <f>X80+AV80+AY80+BB80+BE80+BH80+BK80+BN80+BQ80</f>
        <v/>
      </c>
      <c r="BS80" s="2311" t="n"/>
      <c r="BT80" s="3641" t="n"/>
      <c r="BU80" s="2305" t="n"/>
      <c r="BV80" s="3580">
        <f>(AE80-U80)*0.22</f>
        <v/>
      </c>
      <c r="BW80" s="2" t="n"/>
      <c r="BX80" s="2" t="n"/>
    </row>
    <row r="81">
      <c r="A81" s="3588" t="inlineStr">
        <is>
          <t>2.3.3</t>
        </is>
      </c>
      <c r="B81" s="2946" t="n"/>
      <c r="C81" s="3599" t="inlineStr">
        <is>
          <t>Оборудование и проектирование предприятий отрасли / Оборудование производства неорганических веществ / Оборудование производства силикатных и тугоплавких неметаллических материалов и изделий / Энергетические технологии и оборудование / Электрооборудование обогатительных фабрик</t>
        </is>
      </c>
      <c r="D81" s="2665" t="n"/>
      <c r="E81" s="2665" t="n"/>
      <c r="F81" s="2665" t="n"/>
      <c r="G81" s="2665" t="n"/>
      <c r="H81" s="2665" t="n"/>
      <c r="I81" s="2665" t="n"/>
      <c r="J81" s="2665" t="n"/>
      <c r="K81" s="2665" t="n"/>
      <c r="L81" s="2665" t="n"/>
      <c r="M81" s="2665" t="n"/>
      <c r="N81" s="2665" t="n"/>
      <c r="O81" s="2665" t="n"/>
      <c r="P81" s="2311" t="n"/>
      <c r="Q81" s="2669" t="n"/>
      <c r="R81" s="2669" t="n"/>
      <c r="S81" s="2669" t="n"/>
      <c r="T81" s="2669" t="n"/>
      <c r="U81" s="2436" t="n">
        <v>54</v>
      </c>
      <c r="V81" s="2439" t="n">
        <v>1</v>
      </c>
      <c r="W81" s="2439">
        <f>U81*AC81/AE81</f>
        <v/>
      </c>
      <c r="X81" s="2437" t="n">
        <v>3</v>
      </c>
      <c r="Y81" s="2439" t="n">
        <v>6</v>
      </c>
      <c r="Z81" s="2302" t="n"/>
      <c r="AA81" s="2437" t="n"/>
      <c r="AB81" s="2311" t="n"/>
      <c r="AC81" s="3640" t="n">
        <v>216</v>
      </c>
      <c r="AD81" s="2878" t="n"/>
      <c r="AE81" s="1716" t="n">
        <v>108</v>
      </c>
      <c r="AF81" s="173" t="n"/>
      <c r="AG81" s="2438">
        <f>AC81-W81</f>
        <v/>
      </c>
      <c r="AH81" s="2311" t="n"/>
      <c r="AI81" s="1716">
        <f>AS81+AU81+AX81+BA81+BD81+BG81+BJ81+BM81+BP81</f>
        <v/>
      </c>
      <c r="AJ81" s="173" t="n"/>
      <c r="AK81" s="3040" t="n">
        <v>8</v>
      </c>
      <c r="AL81" s="186" t="n"/>
      <c r="AM81" s="3128" t="n"/>
      <c r="AN81" s="2948" t="n"/>
      <c r="AO81" s="3040" t="n">
        <v>6</v>
      </c>
      <c r="AP81" s="186" t="n"/>
      <c r="AQ81" s="3042" t="n"/>
      <c r="AR81" s="72" t="n"/>
      <c r="AS81" s="2439" t="n"/>
      <c r="AT81" s="2444" t="n"/>
      <c r="AU81" s="2445" t="n"/>
      <c r="AV81" s="2439" t="n"/>
      <c r="AW81" s="2444" t="n"/>
      <c r="AX81" s="2445" t="n"/>
      <c r="AY81" s="2446" t="n"/>
      <c r="AZ81" s="2447" t="n"/>
      <c r="BA81" s="2445" t="n"/>
      <c r="BB81" s="2439" t="n"/>
      <c r="BC81" s="2444" t="n"/>
      <c r="BD81" s="2521" t="n"/>
      <c r="BE81" s="2446" t="n"/>
      <c r="BF81" s="2447" t="n"/>
      <c r="BG81" s="2445" t="n">
        <v>8</v>
      </c>
      <c r="BH81" s="2439" t="n"/>
      <c r="BI81" s="2444" t="n">
        <v>108</v>
      </c>
      <c r="BJ81" s="2445" t="n">
        <v>6</v>
      </c>
      <c r="BK81" s="2446" t="n">
        <v>3</v>
      </c>
      <c r="BL81" s="2447" t="n"/>
      <c r="BM81" s="2445" t="n"/>
      <c r="BN81" s="2439" t="n"/>
      <c r="BO81" s="2444" t="n"/>
      <c r="BP81" s="2445" t="n"/>
      <c r="BQ81" s="2522" t="n"/>
      <c r="BR81" s="2438">
        <f>X81+AV81+AY81+BB81+BE81+BH81+BK81+BN81+BQ81</f>
        <v/>
      </c>
      <c r="BS81" s="2311" t="n"/>
      <c r="BT81" s="3576" t="n"/>
      <c r="BU81" s="2316" t="n"/>
      <c r="BV81" s="3580">
        <f>(AE81-U81)*0.22</f>
        <v/>
      </c>
      <c r="BW81" s="2" t="n"/>
      <c r="BX81" s="2" t="n"/>
    </row>
    <row r="82">
      <c r="A82" s="3598" t="inlineStr">
        <is>
          <t>2.4</t>
        </is>
      </c>
      <c r="B82" s="2946" t="n"/>
      <c r="C82" s="3578" t="inlineStr">
        <is>
          <t>Модуль "Химическая инженерия - 2"</t>
        </is>
      </c>
      <c r="D82" s="2665" t="n"/>
      <c r="E82" s="2665" t="n"/>
      <c r="F82" s="2665" t="n"/>
      <c r="G82" s="2665" t="n"/>
      <c r="H82" s="2665" t="n"/>
      <c r="I82" s="2665" t="n"/>
      <c r="J82" s="2665" t="n"/>
      <c r="K82" s="2665" t="n"/>
      <c r="L82" s="2665" t="n"/>
      <c r="M82" s="2665" t="n"/>
      <c r="N82" s="2665" t="n"/>
      <c r="O82" s="2665" t="n"/>
      <c r="P82" s="2311" t="n"/>
      <c r="Q82" s="3002" t="n"/>
      <c r="R82" s="3002" t="n"/>
      <c r="S82" s="3002" t="n"/>
      <c r="T82" s="3002" t="n"/>
      <c r="U82" s="2577" t="n"/>
      <c r="V82" s="2559" t="n"/>
      <c r="W82" s="2439" t="n"/>
      <c r="X82" s="3039" t="n"/>
      <c r="Y82" s="1716" t="n"/>
      <c r="Z82" s="173" t="n"/>
      <c r="AA82" s="3039" t="n"/>
      <c r="AB82" s="72" t="n"/>
      <c r="AC82" s="3386" t="n"/>
      <c r="AD82" s="3267" t="n"/>
      <c r="AE82" s="2559" t="n"/>
      <c r="AF82" s="2302" t="n"/>
      <c r="AG82" s="2438" t="n"/>
      <c r="AH82" s="2311" t="n"/>
      <c r="AI82" s="2436" t="n"/>
      <c r="AJ82" s="2302" t="n"/>
      <c r="AK82" s="2579" t="n"/>
      <c r="AL82" s="2316" t="n"/>
      <c r="AM82" s="2558" t="n"/>
      <c r="AN82" s="2316" t="n"/>
      <c r="AO82" s="2579" t="n"/>
      <c r="AP82" s="2316" t="n"/>
      <c r="AQ82" s="2580" t="n"/>
      <c r="AR82" s="2311" t="n"/>
      <c r="AS82" s="1716" t="n"/>
      <c r="AT82" s="3044" t="n"/>
      <c r="AU82" s="3041" t="n"/>
      <c r="AV82" s="1716" t="n"/>
      <c r="AW82" s="3044" t="n"/>
      <c r="AX82" s="3041" t="n"/>
      <c r="AY82" s="3043" t="n"/>
      <c r="AZ82" s="3045" t="n"/>
      <c r="BA82" s="3041" t="n"/>
      <c r="BB82" s="1716" t="n"/>
      <c r="BC82" s="3044" t="n"/>
      <c r="BD82" s="3040" t="n"/>
      <c r="BE82" s="3043" t="n"/>
      <c r="BF82" s="3045" t="n"/>
      <c r="BG82" s="3041" t="n"/>
      <c r="BH82" s="1716" t="n"/>
      <c r="BI82" s="3044" t="n"/>
      <c r="BJ82" s="3041" t="n"/>
      <c r="BK82" s="3043" t="n"/>
      <c r="BL82" s="3045" t="n"/>
      <c r="BM82" s="3041" t="n"/>
      <c r="BN82" s="1716" t="n"/>
      <c r="BO82" s="3044" t="n"/>
      <c r="BP82" s="3041" t="n"/>
      <c r="BQ82" s="2522" t="n"/>
      <c r="BR82" s="2438" t="n"/>
      <c r="BS82" s="2311" t="n"/>
      <c r="BT82" s="3576" t="n"/>
      <c r="BU82" s="2316" t="n"/>
      <c r="BV82" s="3580">
        <f>(AE82-U82)*0.22</f>
        <v/>
      </c>
      <c r="BW82" s="2" t="n"/>
      <c r="BX82" s="2" t="n"/>
    </row>
    <row r="83">
      <c r="A83" s="3593" t="inlineStr">
        <is>
          <t>2.4.1</t>
        </is>
      </c>
      <c r="B83" s="2946" t="n"/>
      <c r="C83" s="3594" t="inlineStr">
        <is>
          <t xml:space="preserve">Общая химическая технология </t>
        </is>
      </c>
      <c r="D83" s="2665" t="n"/>
      <c r="E83" s="2665" t="n"/>
      <c r="F83" s="2665" t="n"/>
      <c r="G83" s="2665" t="n"/>
      <c r="H83" s="2665" t="n"/>
      <c r="I83" s="2665" t="n"/>
      <c r="J83" s="2665" t="n"/>
      <c r="K83" s="2665" t="n"/>
      <c r="L83" s="2665" t="n"/>
      <c r="M83" s="2665" t="n"/>
      <c r="N83" s="2665" t="n"/>
      <c r="O83" s="2665" t="n"/>
      <c r="P83" s="2311" t="n"/>
      <c r="Q83" s="2668" t="n"/>
      <c r="R83" s="2668" t="n"/>
      <c r="S83" s="2668" t="n"/>
      <c r="T83" s="2668" t="n"/>
      <c r="U83" s="2407" t="n"/>
      <c r="V83" s="2405" t="n"/>
      <c r="W83" s="2410" t="n"/>
      <c r="X83" s="2408" t="n"/>
      <c r="Y83" s="2410" t="n">
        <v>4</v>
      </c>
      <c r="Z83" s="2302" t="n"/>
      <c r="AA83" s="2408" t="n"/>
      <c r="AB83" s="2311" t="n"/>
      <c r="AC83" s="3266" t="n">
        <v>108</v>
      </c>
      <c r="AD83" s="3267" t="n"/>
      <c r="AE83" s="350" t="n">
        <v>72</v>
      </c>
      <c r="AF83" s="173" t="n"/>
      <c r="AG83" s="2409">
        <f>AC83-W83</f>
        <v/>
      </c>
      <c r="AH83" s="2311" t="n"/>
      <c r="AI83" s="350">
        <f>AS83+AU83+AX83+BA83+BD83+BG83+BJ83+BM83+BP83</f>
        <v/>
      </c>
      <c r="AJ83" s="173" t="n"/>
      <c r="AK83" s="3018" t="n">
        <v>8</v>
      </c>
      <c r="AL83" s="186" t="n"/>
      <c r="AM83" s="370" t="n">
        <v>6</v>
      </c>
      <c r="AN83" s="186" t="n"/>
      <c r="AO83" s="3018" t="n">
        <v>2</v>
      </c>
      <c r="AP83" s="186" t="n"/>
      <c r="AQ83" s="3019" t="n"/>
      <c r="AR83" s="72" t="n"/>
      <c r="AS83" s="2410" t="n"/>
      <c r="AT83" s="2421" t="n"/>
      <c r="AU83" s="2412" t="n"/>
      <c r="AV83" s="2410" t="n"/>
      <c r="AW83" s="2421" t="n"/>
      <c r="AX83" s="2412" t="n"/>
      <c r="AY83" s="2406" t="n"/>
      <c r="AZ83" s="2419" t="n"/>
      <c r="BA83" s="2416" t="n">
        <v>4</v>
      </c>
      <c r="BB83" s="2417" t="n"/>
      <c r="BC83" s="2415" t="n">
        <v>108</v>
      </c>
      <c r="BD83" s="3073" t="n">
        <v>12</v>
      </c>
      <c r="BE83" s="2418" t="n">
        <v>3</v>
      </c>
      <c r="BF83" s="2420" t="n"/>
      <c r="BG83" s="2412" t="n"/>
      <c r="BH83" s="2410" t="n"/>
      <c r="BI83" s="2421" t="n"/>
      <c r="BJ83" s="2412" t="n"/>
      <c r="BK83" s="2406" t="n"/>
      <c r="BL83" s="2420" t="n"/>
      <c r="BM83" s="2412" t="n"/>
      <c r="BN83" s="2410" t="n"/>
      <c r="BO83" s="2421" t="n"/>
      <c r="BP83" s="2412" t="n"/>
      <c r="BQ83" s="2413" t="n"/>
      <c r="BR83" s="2409">
        <f>X83+AV83+AY83+BB83+BE83+BH83+BK83+BN83+BQ83</f>
        <v/>
      </c>
      <c r="BS83" s="2311" t="n"/>
      <c r="BT83" s="3570" t="inlineStr">
        <is>
          <t>ТНВиОХТ</t>
        </is>
      </c>
      <c r="BU83" s="2316" t="n"/>
      <c r="BV83" s="2132">
        <f>(AE83-U83)*0.22</f>
        <v/>
      </c>
      <c r="BW83" s="2" t="n"/>
      <c r="BX83" s="2" t="n"/>
    </row>
    <row r="84">
      <c r="A84" s="2799" t="inlineStr">
        <is>
          <t>2.4.2</t>
        </is>
      </c>
      <c r="B84" s="2311" t="n"/>
      <c r="C84" s="3594" t="inlineStr">
        <is>
          <t>Минералогия и петрография</t>
        </is>
      </c>
      <c r="D84" s="2665" t="n"/>
      <c r="E84" s="2665" t="n"/>
      <c r="F84" s="2665" t="n"/>
      <c r="G84" s="2665" t="n"/>
      <c r="H84" s="2665" t="n"/>
      <c r="I84" s="2665" t="n"/>
      <c r="J84" s="2665" t="n"/>
      <c r="K84" s="2665" t="n"/>
      <c r="L84" s="2665" t="n"/>
      <c r="M84" s="2665" t="n"/>
      <c r="N84" s="2665" t="n"/>
      <c r="O84" s="2665" t="n"/>
      <c r="P84" s="2311" t="n"/>
      <c r="Q84" s="2668" t="n"/>
      <c r="R84" s="2668" t="n"/>
      <c r="S84" s="2668" t="n"/>
      <c r="T84" s="2668" t="n"/>
      <c r="U84" s="2407" t="n"/>
      <c r="V84" s="2405" t="n"/>
      <c r="W84" s="2410" t="n"/>
      <c r="X84" s="3015" t="n"/>
      <c r="Y84" s="350" t="n">
        <v>4</v>
      </c>
      <c r="Z84" s="173" t="n"/>
      <c r="AA84" s="3015" t="n"/>
      <c r="AB84" s="72" t="n"/>
      <c r="AC84" s="3266" t="n">
        <v>108</v>
      </c>
      <c r="AD84" s="3267" t="n"/>
      <c r="AE84" s="2410" t="n">
        <v>72</v>
      </c>
      <c r="AF84" s="2302" t="n"/>
      <c r="AG84" s="2409">
        <f>AC84-W84</f>
        <v/>
      </c>
      <c r="AH84" s="2311" t="n"/>
      <c r="AI84" s="2407">
        <f>AS84+AU84+AX84+BA84+BD84+BG84+BJ84+BM84+BP84</f>
        <v/>
      </c>
      <c r="AJ84" s="2302" t="n"/>
      <c r="AK84" s="2411" t="n">
        <v>8</v>
      </c>
      <c r="AL84" s="2316" t="n"/>
      <c r="AM84" s="2412" t="n">
        <v>8</v>
      </c>
      <c r="AN84" s="2316" t="n"/>
      <c r="AO84" s="2411" t="n"/>
      <c r="AP84" s="2316" t="n"/>
      <c r="AQ84" s="2413" t="n"/>
      <c r="AR84" s="2311" t="n"/>
      <c r="AS84" s="350" t="n"/>
      <c r="AT84" s="3024" t="n"/>
      <c r="AU84" s="370" t="n"/>
      <c r="AV84" s="350" t="n"/>
      <c r="AW84" s="3024" t="n"/>
      <c r="AX84" s="370" t="n"/>
      <c r="AY84" s="3025" t="n"/>
      <c r="AZ84" s="3064" t="n"/>
      <c r="BA84" s="3022" t="n">
        <v>4</v>
      </c>
      <c r="BB84" s="3020" t="n"/>
      <c r="BC84" s="3063" t="n">
        <v>108</v>
      </c>
      <c r="BD84" s="3075" t="n">
        <v>12</v>
      </c>
      <c r="BE84" s="3023" t="n">
        <v>3</v>
      </c>
      <c r="BF84" s="3026" t="n"/>
      <c r="BG84" s="370" t="n"/>
      <c r="BH84" s="350" t="n"/>
      <c r="BI84" s="3024" t="n"/>
      <c r="BJ84" s="370" t="n"/>
      <c r="BK84" s="3025" t="n"/>
      <c r="BL84" s="3026" t="n"/>
      <c r="BM84" s="370" t="n"/>
      <c r="BN84" s="350" t="n"/>
      <c r="BO84" s="3024" t="n"/>
      <c r="BP84" s="370" t="n"/>
      <c r="BQ84" s="3019" t="n"/>
      <c r="BR84" s="2409">
        <f>X84+AV84+AY84+BB84+BE84+BH84+BK84+BN84+BQ84</f>
        <v/>
      </c>
      <c r="BS84" s="2311" t="n"/>
      <c r="BT84" s="3570" t="inlineStr">
        <is>
          <t>ТСиК</t>
        </is>
      </c>
      <c r="BU84" s="2316" t="n"/>
      <c r="BV84" s="2132">
        <f>(AE84-U84)*0.22</f>
        <v/>
      </c>
      <c r="BW84" s="2" t="n"/>
      <c r="BX84" s="2" t="n"/>
    </row>
    <row r="85">
      <c r="A85" s="1434" t="inlineStr">
        <is>
          <t>2.4.3</t>
        </is>
      </c>
      <c r="B85" s="72" t="n"/>
      <c r="C85" s="3594" t="inlineStr">
        <is>
          <t>Моделирование и оптимизация химико-технологических процессов в отрасли</t>
        </is>
      </c>
      <c r="D85" s="2665" t="n"/>
      <c r="E85" s="2665" t="n"/>
      <c r="F85" s="2665" t="n"/>
      <c r="G85" s="2665" t="n"/>
      <c r="H85" s="2665" t="n"/>
      <c r="I85" s="2665" t="n"/>
      <c r="J85" s="2665" t="n"/>
      <c r="K85" s="2665" t="n"/>
      <c r="L85" s="2665" t="n"/>
      <c r="M85" s="2665" t="n"/>
      <c r="N85" s="2665" t="n"/>
      <c r="O85" s="2665" t="n"/>
      <c r="P85" s="2311" t="n"/>
      <c r="Q85" s="10" t="n"/>
      <c r="R85" s="10" t="n"/>
      <c r="S85" s="10" t="n"/>
      <c r="T85" s="10" t="n"/>
      <c r="U85" s="435" t="n"/>
      <c r="V85" s="3052" t="n"/>
      <c r="W85" s="2410" t="n"/>
      <c r="X85" s="2408" t="n"/>
      <c r="Y85" s="2410" t="n"/>
      <c r="Z85" s="2302" t="n"/>
      <c r="AA85" s="2408" t="n">
        <v>5</v>
      </c>
      <c r="AB85" s="2311" t="n"/>
      <c r="AC85" s="3634" t="n">
        <v>108</v>
      </c>
      <c r="AD85" s="2878" t="n"/>
      <c r="AE85" s="350" t="n">
        <v>72</v>
      </c>
      <c r="AF85" s="173" t="n"/>
      <c r="AG85" s="2409">
        <f>AC85-W85</f>
        <v/>
      </c>
      <c r="AH85" s="2311" t="n"/>
      <c r="AI85" s="2407">
        <f>AS85+AU85+AX85+BA85+BD85+BG85+BJ85+BM85+BP85</f>
        <v/>
      </c>
      <c r="AJ85" s="2302" t="n"/>
      <c r="AK85" s="3642" t="n">
        <v>8</v>
      </c>
      <c r="AL85" s="2948" t="n"/>
      <c r="AM85" s="370" t="n">
        <v>8</v>
      </c>
      <c r="AN85" s="186" t="n"/>
      <c r="AO85" s="3018" t="n"/>
      <c r="AP85" s="186" t="n"/>
      <c r="AQ85" s="3019" t="n"/>
      <c r="AR85" s="72" t="n"/>
      <c r="AS85" s="2410" t="n"/>
      <c r="AT85" s="2421" t="n"/>
      <c r="AU85" s="2412" t="n"/>
      <c r="AV85" s="2410" t="n"/>
      <c r="AW85" s="2421" t="n"/>
      <c r="AX85" s="2412" t="n"/>
      <c r="AY85" s="2406" t="n"/>
      <c r="AZ85" s="2419" t="n"/>
      <c r="BA85" s="2416" t="n"/>
      <c r="BB85" s="2417" t="n"/>
      <c r="BC85" s="2415" t="n"/>
      <c r="BD85" s="3073" t="n">
        <v>8</v>
      </c>
      <c r="BE85" s="2418" t="n"/>
      <c r="BF85" s="2420" t="n">
        <v>108</v>
      </c>
      <c r="BG85" s="2412" t="n">
        <v>8</v>
      </c>
      <c r="BH85" s="2410" t="n">
        <v>3</v>
      </c>
      <c r="BI85" s="2421" t="n"/>
      <c r="BJ85" s="2412" t="n"/>
      <c r="BK85" s="2406" t="n"/>
      <c r="BL85" s="2420" t="n"/>
      <c r="BM85" s="2412" t="n"/>
      <c r="BN85" s="2410" t="n"/>
      <c r="BO85" s="2421" t="n"/>
      <c r="BP85" s="2412" t="n"/>
      <c r="BQ85" s="2413" t="n"/>
      <c r="BR85" s="2409">
        <f>X85+AV85+AY85+BB85+BE85+BH85+BK85+BN85+BQ85</f>
        <v/>
      </c>
      <c r="BS85" s="2311" t="n"/>
      <c r="BT85" s="3570" t="inlineStr">
        <is>
          <t>ТСиК</t>
        </is>
      </c>
      <c r="BU85" s="2316" t="n"/>
      <c r="BV85" s="2132">
        <f>(AE85-U85)*0.22</f>
        <v/>
      </c>
      <c r="BW85" s="2" t="n"/>
      <c r="BX85" s="2" t="n"/>
    </row>
    <row r="86">
      <c r="A86" s="3588" t="inlineStr">
        <is>
          <t>2.4.4</t>
        </is>
      </c>
      <c r="B86" s="2946" t="n"/>
      <c r="C86" s="3599" t="inlineStr">
        <is>
          <t>Системы автоматического проектирования в отрасли / Тепловые процессы и технологии силикатных материалов</t>
        </is>
      </c>
      <c r="D86" s="2665" t="n"/>
      <c r="E86" s="2665" t="n"/>
      <c r="F86" s="2665" t="n"/>
      <c r="G86" s="2665" t="n"/>
      <c r="H86" s="2665" t="n"/>
      <c r="I86" s="2665" t="n"/>
      <c r="J86" s="2665" t="n"/>
      <c r="K86" s="2665" t="n"/>
      <c r="L86" s="2665" t="n"/>
      <c r="M86" s="2665" t="n"/>
      <c r="N86" s="2665" t="n"/>
      <c r="O86" s="2665" t="n"/>
      <c r="P86" s="2311" t="n"/>
      <c r="Q86" s="2669" t="n"/>
      <c r="R86" s="2669" t="n"/>
      <c r="S86" s="2669" t="n"/>
      <c r="T86" s="2669" t="n"/>
      <c r="U86" s="2436" t="n"/>
      <c r="V86" s="2462" t="n"/>
      <c r="W86" s="2439" t="n"/>
      <c r="X86" s="3039" t="n"/>
      <c r="Y86" s="1716" t="n">
        <v>6</v>
      </c>
      <c r="Z86" s="173" t="n"/>
      <c r="AA86" s="3039" t="n"/>
      <c r="AB86" s="72" t="n"/>
      <c r="AC86" s="3275" t="n">
        <v>108</v>
      </c>
      <c r="AD86" s="3267" t="n"/>
      <c r="AE86" s="2439" t="n">
        <v>72</v>
      </c>
      <c r="AF86" s="2302" t="n"/>
      <c r="AG86" s="2438">
        <f>AC86-W86</f>
        <v/>
      </c>
      <c r="AH86" s="2311" t="n"/>
      <c r="AI86" s="3164">
        <f>AS86+AU86+AX86+BA86+BD86+BG86+BJ86+BM86+BP86</f>
        <v/>
      </c>
      <c r="AJ86" s="2329" t="n"/>
      <c r="AK86" s="2521" t="n">
        <v>8</v>
      </c>
      <c r="AL86" s="2316" t="n"/>
      <c r="AM86" s="2445" t="n"/>
      <c r="AN86" s="2316" t="n"/>
      <c r="AO86" s="2521" t="n">
        <v>8</v>
      </c>
      <c r="AP86" s="2316" t="n"/>
      <c r="AQ86" s="2522" t="n"/>
      <c r="AR86" s="2311" t="n"/>
      <c r="AS86" s="1716" t="n"/>
      <c r="AT86" s="3044" t="n"/>
      <c r="AU86" s="3041" t="n"/>
      <c r="AV86" s="1716" t="n"/>
      <c r="AW86" s="3044" t="n"/>
      <c r="AX86" s="3041" t="n"/>
      <c r="AY86" s="3043" t="n"/>
      <c r="AZ86" s="3045" t="n"/>
      <c r="BA86" s="3041" t="n"/>
      <c r="BB86" s="1716" t="n"/>
      <c r="BC86" s="3044" t="n"/>
      <c r="BD86" s="3040" t="n"/>
      <c r="BE86" s="3043" t="n"/>
      <c r="BF86" s="3045" t="n"/>
      <c r="BG86" s="3041" t="n">
        <v>2</v>
      </c>
      <c r="BH86" s="1716" t="n"/>
      <c r="BI86" s="3044" t="n">
        <v>108</v>
      </c>
      <c r="BJ86" s="3041" t="n">
        <v>14</v>
      </c>
      <c r="BK86" s="3043" t="n">
        <v>3</v>
      </c>
      <c r="BL86" s="3045" t="n"/>
      <c r="BM86" s="3041" t="n"/>
      <c r="BN86" s="1716" t="n"/>
      <c r="BO86" s="3044" t="n"/>
      <c r="BP86" s="3041" t="n"/>
      <c r="BQ86" s="3042" t="n"/>
      <c r="BR86" s="2438">
        <f>X86+AV86+AY86+BB86+BE86+BH86+BK86+BN86+BQ86</f>
        <v/>
      </c>
      <c r="BS86" s="2311" t="n"/>
      <c r="BT86" s="2523" t="n"/>
      <c r="BU86" s="2311" t="n"/>
      <c r="BV86" s="3580">
        <f>(AE86-U86)*0.22</f>
        <v/>
      </c>
      <c r="BW86" s="2" t="n"/>
      <c r="BX86" s="2" t="n"/>
    </row>
    <row r="87">
      <c r="A87" s="3577" t="inlineStr">
        <is>
          <t>2.5</t>
        </is>
      </c>
      <c r="B87" s="2311" t="n"/>
      <c r="C87" s="3578" t="inlineStr">
        <is>
          <t>Модуль "Экономика и организация производства"</t>
        </is>
      </c>
      <c r="D87" s="2665" t="n"/>
      <c r="E87" s="2665" t="n"/>
      <c r="F87" s="2665" t="n"/>
      <c r="G87" s="2665" t="n"/>
      <c r="H87" s="2665" t="n"/>
      <c r="I87" s="2665" t="n"/>
      <c r="J87" s="2665" t="n"/>
      <c r="K87" s="2665" t="n"/>
      <c r="L87" s="2665" t="n"/>
      <c r="M87" s="2665" t="n"/>
      <c r="N87" s="2665" t="n"/>
      <c r="O87" s="2665" t="n"/>
      <c r="P87" s="2311" t="n"/>
      <c r="Q87" s="3002" t="n"/>
      <c r="R87" s="3002" t="n"/>
      <c r="S87" s="3002" t="n"/>
      <c r="T87" s="3002" t="n"/>
      <c r="U87" s="2577" t="n"/>
      <c r="V87" s="2469" t="n"/>
      <c r="W87" s="2439" t="n"/>
      <c r="X87" s="2437" t="n"/>
      <c r="Y87" s="2439" t="n"/>
      <c r="Z87" s="2302" t="n"/>
      <c r="AA87" s="2437" t="n"/>
      <c r="AB87" s="2311" t="n"/>
      <c r="AC87" s="3643" t="n"/>
      <c r="AD87" s="2878" t="n"/>
      <c r="AE87" s="3003" t="n"/>
      <c r="AF87" s="173" t="n"/>
      <c r="AG87" s="2438" t="n"/>
      <c r="AH87" s="2311" t="n"/>
      <c r="AI87" s="2436" t="n"/>
      <c r="AJ87" s="2302" t="n"/>
      <c r="AK87" s="3007" t="n"/>
      <c r="AL87" s="186" t="n"/>
      <c r="AM87" s="3008" t="n"/>
      <c r="AN87" s="186" t="n"/>
      <c r="AO87" s="3007" t="n"/>
      <c r="AP87" s="186" t="n"/>
      <c r="AQ87" s="3009" t="n"/>
      <c r="AR87" s="72" t="n"/>
      <c r="AS87" s="2439" t="n"/>
      <c r="AT87" s="2444" t="n"/>
      <c r="AU87" s="2445" t="n"/>
      <c r="AV87" s="2439" t="n"/>
      <c r="AW87" s="2444" t="n"/>
      <c r="AX87" s="2445" t="n"/>
      <c r="AY87" s="2446" t="n"/>
      <c r="AZ87" s="2447" t="n"/>
      <c r="BA87" s="2445" t="n"/>
      <c r="BB87" s="2439" t="n"/>
      <c r="BC87" s="2444" t="n"/>
      <c r="BD87" s="2521" t="n"/>
      <c r="BE87" s="2446" t="n"/>
      <c r="BF87" s="2447" t="n"/>
      <c r="BG87" s="2445" t="n"/>
      <c r="BH87" s="2439" t="n"/>
      <c r="BI87" s="2444" t="n"/>
      <c r="BJ87" s="2445" t="n"/>
      <c r="BK87" s="2446" t="n"/>
      <c r="BL87" s="2447" t="n"/>
      <c r="BM87" s="2445" t="n"/>
      <c r="BN87" s="2439" t="n"/>
      <c r="BO87" s="2444" t="n"/>
      <c r="BP87" s="2445" t="n"/>
      <c r="BQ87" s="2522" t="n"/>
      <c r="BR87" s="2438" t="n"/>
      <c r="BS87" s="2311" t="n"/>
      <c r="BT87" s="3576" t="n"/>
      <c r="BU87" s="2316" t="n"/>
      <c r="BV87" s="3580">
        <f>(AE87-U87)*0.22</f>
        <v/>
      </c>
      <c r="BW87" s="2" t="n"/>
      <c r="BX87" s="2" t="n"/>
    </row>
    <row r="88">
      <c r="A88" s="3609" t="inlineStr">
        <is>
          <t>2.5.1</t>
        </is>
      </c>
      <c r="B88" s="72" t="n"/>
      <c r="C88" s="3599" t="inlineStr">
        <is>
          <t>Экономика отрасли / Экономика организации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311" t="n"/>
      <c r="Q88" s="2669" t="n"/>
      <c r="R88" s="2669" t="n"/>
      <c r="S88" s="2669" t="n"/>
      <c r="T88" s="2669" t="n"/>
      <c r="U88" s="2436" t="n">
        <v>24</v>
      </c>
      <c r="V88" s="2462" t="n"/>
      <c r="W88" s="2462">
        <f>U88*AC88/AE88</f>
        <v/>
      </c>
      <c r="X88" s="3039" t="n">
        <v>1</v>
      </c>
      <c r="Y88" s="1716" t="n">
        <v>7</v>
      </c>
      <c r="Z88" s="173" t="n"/>
      <c r="AA88" s="3039" t="n"/>
      <c r="AB88" s="72" t="n"/>
      <c r="AC88" s="3275" t="n">
        <v>108</v>
      </c>
      <c r="AD88" s="3267" t="n"/>
      <c r="AE88" s="2439" t="n">
        <v>72</v>
      </c>
      <c r="AF88" s="2302" t="n"/>
      <c r="AG88" s="2438">
        <f>AC88-W88</f>
        <v/>
      </c>
      <c r="AH88" s="2311" t="n"/>
      <c r="AI88" s="2436">
        <f>AS88+AU88+AX88+BA88+BD88+BG88+BJ88+BM88+BP88</f>
        <v/>
      </c>
      <c r="AJ88" s="2302" t="n"/>
      <c r="AK88" s="2521" t="n">
        <v>6</v>
      </c>
      <c r="AL88" s="2316" t="n"/>
      <c r="AM88" s="2445" t="n"/>
      <c r="AN88" s="2316" t="n"/>
      <c r="AO88" s="2521" t="n">
        <v>4</v>
      </c>
      <c r="AP88" s="2316" t="n"/>
      <c r="AQ88" s="2522" t="n"/>
      <c r="AR88" s="2311" t="n"/>
      <c r="AS88" s="1716" t="n"/>
      <c r="AT88" s="3044" t="n"/>
      <c r="AU88" s="3041" t="n"/>
      <c r="AV88" s="1716" t="n"/>
      <c r="AW88" s="3044" t="n"/>
      <c r="AX88" s="3041" t="n"/>
      <c r="AY88" s="3043" t="n"/>
      <c r="AZ88" s="3045" t="n"/>
      <c r="BA88" s="3041" t="n"/>
      <c r="BB88" s="1716" t="n"/>
      <c r="BC88" s="3044" t="n"/>
      <c r="BD88" s="3040" t="n"/>
      <c r="BE88" s="3043" t="n"/>
      <c r="BF88" s="3045" t="n"/>
      <c r="BG88" s="3041" t="n"/>
      <c r="BH88" s="1716" t="n"/>
      <c r="BI88" s="3044" t="n"/>
      <c r="BJ88" s="3041" t="n">
        <v>2</v>
      </c>
      <c r="BK88" s="3043" t="n"/>
      <c r="BL88" s="3045" t="n">
        <v>72</v>
      </c>
      <c r="BM88" s="3041" t="n">
        <v>8</v>
      </c>
      <c r="BN88" s="1716" t="n">
        <v>2</v>
      </c>
      <c r="BO88" s="3044" t="n"/>
      <c r="BP88" s="3041" t="n"/>
      <c r="BQ88" s="3042" t="n"/>
      <c r="BR88" s="2438">
        <f>X88+AV88+AY88+BB88+BE88+BH88+BK88+BN88+BQ88</f>
        <v/>
      </c>
      <c r="BS88" s="2311" t="n"/>
      <c r="BT88" s="2523" t="n"/>
      <c r="BU88" s="2311" t="n"/>
      <c r="BV88" s="3580">
        <f>(AE88-U88)*0.22</f>
        <v/>
      </c>
      <c r="BW88" s="2" t="n"/>
      <c r="BX88" s="2" t="n"/>
    </row>
    <row r="89">
      <c r="A89" s="3588" t="inlineStr">
        <is>
          <t>2.5.2</t>
        </is>
      </c>
      <c r="B89" s="2946" t="n"/>
      <c r="C89" s="3644" t="inlineStr">
        <is>
          <t xml:space="preserve">Организация производства и управление предприятием </t>
        </is>
      </c>
      <c r="D89" s="2930" t="n"/>
      <c r="E89" s="2930" t="n"/>
      <c r="F89" s="2930" t="n"/>
      <c r="G89" s="2930" t="n"/>
      <c r="H89" s="2930" t="n"/>
      <c r="I89" s="2930" t="n"/>
      <c r="J89" s="2930" t="n"/>
      <c r="K89" s="2930" t="n"/>
      <c r="L89" s="2930" t="n"/>
      <c r="M89" s="2930" t="n"/>
      <c r="N89" s="2930" t="n"/>
      <c r="O89" s="2930" t="n"/>
      <c r="P89" s="2946" t="n"/>
      <c r="Q89" s="3047" t="n"/>
      <c r="R89" s="3047" t="n"/>
      <c r="S89" s="3047" t="n"/>
      <c r="T89" s="3047" t="n"/>
      <c r="U89" s="3067" t="n"/>
      <c r="V89" s="3065" t="n"/>
      <c r="W89" s="1716" t="n"/>
      <c r="X89" s="3157" t="n"/>
      <c r="Y89" s="3160" t="n">
        <v>8</v>
      </c>
      <c r="Z89" s="2928" t="n"/>
      <c r="AA89" s="3157" t="n"/>
      <c r="AB89" s="2946" t="n"/>
      <c r="AC89" s="3645" t="n">
        <v>108</v>
      </c>
      <c r="AD89" s="2975" t="n"/>
      <c r="AE89" s="3160" t="n">
        <v>54</v>
      </c>
      <c r="AF89" s="2928" t="n"/>
      <c r="AG89" s="2438">
        <f>AC89-W89</f>
        <v/>
      </c>
      <c r="AH89" s="2311" t="n"/>
      <c r="AI89" s="2436">
        <f>AS89+AU89+AX89+BA89+BD89+BG89+BJ89+BM89+BP89</f>
        <v/>
      </c>
      <c r="AJ89" s="2302" t="n"/>
      <c r="AK89" s="2444" t="n">
        <v>8</v>
      </c>
      <c r="AL89" s="2316" t="n"/>
      <c r="AM89" s="2445" t="n"/>
      <c r="AN89" s="2316" t="n"/>
      <c r="AO89" s="2521" t="n">
        <v>8</v>
      </c>
      <c r="AP89" s="2316" t="n"/>
      <c r="AQ89" s="2522" t="n"/>
      <c r="AR89" s="2311" t="n"/>
      <c r="AS89" s="3160" t="n"/>
      <c r="AT89" s="3129" t="n"/>
      <c r="AU89" s="3128" t="n"/>
      <c r="AV89" s="3160" t="n"/>
      <c r="AW89" s="3129" t="n"/>
      <c r="AX89" s="3128" t="n"/>
      <c r="AY89" s="3161" t="n"/>
      <c r="AZ89" s="3130" t="n"/>
      <c r="BA89" s="3128" t="n"/>
      <c r="BB89" s="3160" t="n"/>
      <c r="BC89" s="3129" t="n"/>
      <c r="BD89" s="3158" t="n"/>
      <c r="BE89" s="3161" t="n"/>
      <c r="BF89" s="3130" t="n"/>
      <c r="BG89" s="3128" t="n"/>
      <c r="BH89" s="3160" t="n"/>
      <c r="BI89" s="3129" t="n"/>
      <c r="BJ89" s="3128" t="n"/>
      <c r="BK89" s="3161" t="n"/>
      <c r="BL89" s="3130" t="n"/>
      <c r="BM89" s="3128" t="n">
        <v>4</v>
      </c>
      <c r="BN89" s="3160" t="n"/>
      <c r="BO89" s="3129" t="n">
        <v>108</v>
      </c>
      <c r="BP89" s="3128" t="n">
        <v>12</v>
      </c>
      <c r="BQ89" s="3159" t="n">
        <v>3</v>
      </c>
      <c r="BR89" s="3066">
        <f>X89+AV89+AY89+BB89+BE89+BH89+BK89+BN89+BQ89</f>
        <v/>
      </c>
      <c r="BS89" s="2946" t="n"/>
      <c r="BT89" s="3600" t="n"/>
      <c r="BU89" s="2946" t="n"/>
      <c r="BV89" s="3580">
        <f>(AE89-U89)*0.22</f>
        <v/>
      </c>
      <c r="BW89" s="2" t="n"/>
      <c r="BX89" s="2" t="n"/>
    </row>
    <row r="90">
      <c r="A90" s="3635" t="inlineStr">
        <is>
          <t>2.5.3</t>
        </is>
      </c>
      <c r="B90" s="2311" t="n"/>
      <c r="C90" s="3599" t="inlineStr">
        <is>
          <t>Курсовая работа по учебной дисциплине "Организация производства и управление предприятием"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311" t="n"/>
      <c r="Q90" s="2669" t="n"/>
      <c r="R90" s="2669" t="n"/>
      <c r="S90" s="2669" t="n"/>
      <c r="T90" s="2669" t="n"/>
      <c r="U90" s="2436" t="n"/>
      <c r="V90" s="2462" t="n"/>
      <c r="W90" s="2439" t="n"/>
      <c r="X90" s="2437" t="n"/>
      <c r="Y90" s="2436" t="n"/>
      <c r="Z90" s="2302" t="n"/>
      <c r="AA90" s="2437" t="n"/>
      <c r="AB90" s="2311" t="n"/>
      <c r="AC90" s="3275" t="n">
        <v>30</v>
      </c>
      <c r="AD90" s="3267" t="n"/>
      <c r="AE90" s="2446" t="n"/>
      <c r="AF90" s="2311" t="n"/>
      <c r="AG90" s="3292">
        <f>AC90-W90</f>
        <v/>
      </c>
      <c r="AH90" s="2305" t="n"/>
      <c r="AI90" s="2436" t="n"/>
      <c r="AJ90" s="2302" t="n"/>
      <c r="AK90" s="2440" t="n"/>
      <c r="AL90" s="2335" t="n"/>
      <c r="AM90" s="2441" t="n"/>
      <c r="AN90" s="2335" t="n"/>
      <c r="AO90" s="2441" t="n"/>
      <c r="AP90" s="2335" t="n"/>
      <c r="AQ90" s="2442" t="n"/>
      <c r="AR90" s="2305" t="n"/>
      <c r="AS90" s="2436" t="n"/>
      <c r="AT90" s="2444" t="n"/>
      <c r="AU90" s="2445" t="n"/>
      <c r="AV90" s="2439" t="n"/>
      <c r="AW90" s="2444" t="n"/>
      <c r="AX90" s="2445" t="n"/>
      <c r="AY90" s="2446" t="n"/>
      <c r="AZ90" s="2447" t="n"/>
      <c r="BA90" s="2445" t="n"/>
      <c r="BB90" s="2439" t="n"/>
      <c r="BC90" s="2444" t="n"/>
      <c r="BD90" s="2521" t="n"/>
      <c r="BE90" s="2446" t="n"/>
      <c r="BF90" s="2447" t="n"/>
      <c r="BG90" s="2445" t="n"/>
      <c r="BH90" s="2439" t="n"/>
      <c r="BI90" s="2444" t="n"/>
      <c r="BJ90" s="2445" t="n"/>
      <c r="BK90" s="2446" t="n"/>
      <c r="BL90" s="2447" t="n"/>
      <c r="BM90" s="2445" t="n"/>
      <c r="BN90" s="2439" t="n"/>
      <c r="BO90" s="2444" t="n">
        <v>30</v>
      </c>
      <c r="BP90" s="2445" t="n"/>
      <c r="BQ90" s="2522" t="n">
        <v>1</v>
      </c>
      <c r="BR90" s="2438">
        <f>X90+AV90+AY90+BB90+BE90+BH90+BK90+BN90+BQ90</f>
        <v/>
      </c>
      <c r="BS90" s="2311" t="n"/>
      <c r="BT90" s="2523" t="n"/>
      <c r="BU90" s="2311" t="n"/>
      <c r="BV90" s="3580">
        <f>(AE90-U90)*0.22</f>
        <v/>
      </c>
      <c r="BW90" s="2" t="n"/>
      <c r="BX90" s="2" t="n"/>
    </row>
    <row r="91">
      <c r="A91" s="3635" t="inlineStr">
        <is>
          <t>2.5.4</t>
        </is>
      </c>
      <c r="B91" s="2311" t="n"/>
      <c r="C91" s="3599" t="inlineStr">
        <is>
          <t>Маркетинг с основами логистики</t>
        </is>
      </c>
      <c r="D91" s="2665" t="n"/>
      <c r="E91" s="2665" t="n"/>
      <c r="F91" s="2665" t="n"/>
      <c r="G91" s="2665" t="n"/>
      <c r="H91" s="2665" t="n"/>
      <c r="I91" s="2665" t="n"/>
      <c r="J91" s="2665" t="n"/>
      <c r="K91" s="2665" t="n"/>
      <c r="L91" s="2665" t="n"/>
      <c r="M91" s="2665" t="n"/>
      <c r="N91" s="2665" t="n"/>
      <c r="O91" s="2665" t="n"/>
      <c r="P91" s="2311" t="n"/>
      <c r="Q91" s="2669" t="n"/>
      <c r="R91" s="2669" t="n"/>
      <c r="S91" s="2669" t="n"/>
      <c r="T91" s="2669" t="n"/>
      <c r="U91" s="2436" t="n"/>
      <c r="V91" s="2462" t="n"/>
      <c r="W91" s="2439" t="n"/>
      <c r="X91" s="2437" t="n"/>
      <c r="Y91" s="2439" t="n"/>
      <c r="Z91" s="2302" t="n"/>
      <c r="AA91" s="2437" t="n">
        <v>8</v>
      </c>
      <c r="AB91" s="2311" t="n"/>
      <c r="AC91" s="3275" t="n">
        <v>102</v>
      </c>
      <c r="AD91" s="3267" t="n"/>
      <c r="AE91" s="2439" t="n">
        <v>36</v>
      </c>
      <c r="AF91" s="2302" t="n"/>
      <c r="AG91" s="2438">
        <f>AC91-W91</f>
        <v/>
      </c>
      <c r="AH91" s="2311" t="n"/>
      <c r="AI91" s="2436">
        <f>AS91+AU91+AX91+BA91+BD91+BG91+BJ91+BM91+BP91</f>
        <v/>
      </c>
      <c r="AJ91" s="2302" t="n"/>
      <c r="AK91" s="2521" t="n">
        <v>4</v>
      </c>
      <c r="AL91" s="2316" t="n"/>
      <c r="AM91" s="2445" t="n"/>
      <c r="AN91" s="2316" t="n"/>
      <c r="AO91" s="2521" t="n">
        <v>4</v>
      </c>
      <c r="AP91" s="2316" t="n"/>
      <c r="AQ91" s="2522" t="n"/>
      <c r="AR91" s="2311" t="n"/>
      <c r="AS91" s="2439" t="n"/>
      <c r="AT91" s="2444" t="n"/>
      <c r="AU91" s="2445" t="n"/>
      <c r="AV91" s="2439" t="n"/>
      <c r="AW91" s="2444" t="n"/>
      <c r="AX91" s="2445" t="n"/>
      <c r="AY91" s="2446" t="n"/>
      <c r="AZ91" s="2447" t="n"/>
      <c r="BA91" s="2445" t="n"/>
      <c r="BB91" s="2439" t="n"/>
      <c r="BC91" s="2444" t="n"/>
      <c r="BD91" s="2521" t="n"/>
      <c r="BE91" s="2446" t="n"/>
      <c r="BF91" s="2447" t="n"/>
      <c r="BG91" s="2445" t="n"/>
      <c r="BH91" s="2439" t="n"/>
      <c r="BI91" s="2444" t="n"/>
      <c r="BJ91" s="2445" t="n"/>
      <c r="BK91" s="2446" t="n"/>
      <c r="BL91" s="2447" t="n"/>
      <c r="BM91" s="2445" t="n">
        <v>2</v>
      </c>
      <c r="BN91" s="2439" t="n"/>
      <c r="BO91" s="2444" t="n">
        <v>102</v>
      </c>
      <c r="BP91" s="2445" t="n">
        <v>6</v>
      </c>
      <c r="BQ91" s="2522" t="n">
        <v>3</v>
      </c>
      <c r="BR91" s="2438" t="n">
        <v>3</v>
      </c>
      <c r="BS91" s="2311" t="n"/>
      <c r="BT91" s="2523" t="n"/>
      <c r="BU91" s="2311" t="n"/>
      <c r="BV91" s="3580">
        <f>(AE91-U91)*0.22</f>
        <v/>
      </c>
      <c r="BW91" s="2" t="n"/>
      <c r="BX91" s="2" t="n"/>
    </row>
    <row r="92">
      <c r="A92" s="3646" t="n"/>
      <c r="B92" s="3646" t="n"/>
      <c r="C92" s="3647" t="n"/>
      <c r="D92" s="3647" t="n"/>
      <c r="E92" s="3647" t="n"/>
      <c r="F92" s="3647" t="n"/>
      <c r="G92" s="3647" t="n"/>
      <c r="H92" s="3647" t="n"/>
      <c r="I92" s="3647" t="n"/>
      <c r="J92" s="3647" t="n"/>
      <c r="K92" s="3647" t="n"/>
      <c r="L92" s="3647" t="n"/>
      <c r="M92" s="3647" t="n"/>
      <c r="N92" s="3647" t="n"/>
      <c r="O92" s="3647" t="n"/>
      <c r="P92" s="3647" t="n"/>
      <c r="Q92" s="3647" t="n"/>
      <c r="R92" s="3647" t="n"/>
      <c r="S92" s="3647" t="n"/>
      <c r="T92" s="3647" t="n"/>
      <c r="U92" s="3648" t="n"/>
      <c r="V92" s="3648" t="n"/>
      <c r="W92" s="3648" t="n"/>
      <c r="X92" s="3648" t="n"/>
      <c r="Y92" s="3649" t="n"/>
      <c r="Z92" s="3649" t="n"/>
      <c r="AA92" s="3649" t="n"/>
      <c r="AB92" s="3649" t="n"/>
      <c r="AC92" s="3649" t="n"/>
      <c r="AD92" s="3649" t="n"/>
      <c r="AE92" s="3649" t="n"/>
      <c r="AF92" s="3649" t="n"/>
      <c r="AG92" s="3649" t="n"/>
      <c r="AH92" s="3649" t="n"/>
      <c r="AI92" s="3649" t="n"/>
      <c r="AJ92" s="3649" t="n"/>
      <c r="AK92" s="3649" t="n"/>
      <c r="AL92" s="3649" t="n"/>
      <c r="AM92" s="3649" t="n"/>
      <c r="AN92" s="3649" t="n"/>
      <c r="AO92" s="3649" t="n"/>
      <c r="AP92" s="3649" t="n"/>
      <c r="AQ92" s="3649" t="n"/>
      <c r="AR92" s="3649" t="n"/>
      <c r="AS92" s="3648" t="n"/>
      <c r="AT92" s="3648" t="n"/>
      <c r="AU92" s="3648" t="n"/>
      <c r="AV92" s="3648" t="n"/>
      <c r="AW92" s="3648" t="n"/>
      <c r="AX92" s="3648" t="n"/>
      <c r="AY92" s="3648" t="n"/>
      <c r="AZ92" s="3648" t="n"/>
      <c r="BA92" s="3648" t="n"/>
      <c r="BB92" s="3648" t="n"/>
      <c r="BC92" s="3648" t="n"/>
      <c r="BD92" s="3648" t="n"/>
      <c r="BE92" s="3648" t="n"/>
      <c r="BF92" s="3648" t="n"/>
      <c r="BG92" s="3648" t="n"/>
      <c r="BH92" s="3648" t="n"/>
      <c r="BI92" s="3648" t="n"/>
      <c r="BJ92" s="3648" t="n"/>
      <c r="BK92" s="3648" t="n"/>
      <c r="BL92" s="3648" t="n"/>
      <c r="BM92" s="3648" t="n"/>
      <c r="BN92" s="3648" t="n"/>
      <c r="BO92" s="3648" t="n"/>
      <c r="BP92" s="3648" t="n"/>
      <c r="BQ92" s="3648" t="n"/>
      <c r="BR92" s="3648" t="n"/>
      <c r="BS92" s="3648" t="n"/>
      <c r="BT92" s="3650" t="n"/>
      <c r="BU92" s="3650" t="n"/>
      <c r="BV92" s="2132">
        <f>(AE92-U92)*0.22</f>
        <v/>
      </c>
      <c r="BW92" s="2" t="n"/>
      <c r="BX92" s="2" t="n"/>
    </row>
    <row r="93">
      <c r="A93" s="2630" t="inlineStr">
        <is>
          <t>№
п/п</t>
        </is>
      </c>
      <c r="B93" s="2202" t="n"/>
      <c r="C93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3" s="60" t="n"/>
      <c r="E93" s="60" t="n"/>
      <c r="F93" s="60" t="n"/>
      <c r="G93" s="60" t="n"/>
      <c r="H93" s="60" t="n"/>
      <c r="I93" s="60" t="n"/>
      <c r="J93" s="60" t="n"/>
      <c r="K93" s="60" t="n"/>
      <c r="L93" s="60" t="n"/>
      <c r="M93" s="60" t="n"/>
      <c r="N93" s="60" t="n"/>
      <c r="O93" s="60" t="n"/>
      <c r="P93" s="64" t="n"/>
      <c r="Q93" s="3142" t="n"/>
      <c r="R93" s="3142" t="n"/>
      <c r="S93" s="3142" t="n"/>
      <c r="T93" s="3142" t="n"/>
      <c r="U93" s="2629" t="inlineStr">
        <is>
          <t>Уровень ССО</t>
        </is>
      </c>
      <c r="V93" s="1410" t="n"/>
      <c r="W93" s="1410" t="n"/>
      <c r="X93" s="1414" t="n"/>
      <c r="Y93" s="2630" t="inlineStr">
        <is>
          <t>Экзамены</t>
        </is>
      </c>
      <c r="Z93" s="2202" t="n"/>
      <c r="AA93" s="2631" t="inlineStr">
        <is>
          <t>Зачеты</t>
        </is>
      </c>
      <c r="AB93" s="2202" t="n"/>
      <c r="AC93" s="2632" t="inlineStr">
        <is>
          <t>Общее количество акад. часов по учебному плану для дневной формы</t>
        </is>
      </c>
      <c r="AD93" s="2198" t="n"/>
      <c r="AE93" s="2633" t="inlineStr">
        <is>
          <t>Количество аудиторных часов по учебному плану для дневной формы</t>
        </is>
      </c>
      <c r="AF93" s="60" t="n"/>
      <c r="AG93" s="2629" t="inlineStr">
        <is>
          <t>ВСЕГО                  академических  часов</t>
        </is>
      </c>
      <c r="AH93" s="64" t="n"/>
      <c r="AI93" s="2634" t="inlineStr">
        <is>
          <t>Количество аудиторных часов</t>
        </is>
      </c>
      <c r="AJ93" s="164" t="n"/>
      <c r="AK93" s="164" t="n"/>
      <c r="AL93" s="164" t="n"/>
      <c r="AM93" s="164" t="n"/>
      <c r="AN93" s="164" t="n"/>
      <c r="AO93" s="164" t="n"/>
      <c r="AP93" s="164" t="n"/>
      <c r="AQ93" s="164" t="n"/>
      <c r="AR93" s="165" t="n"/>
      <c r="AS93" s="2635" t="inlineStr">
        <is>
          <t>Распределение по курсам и семестрам</t>
        </is>
      </c>
      <c r="AT93" s="164" t="n"/>
      <c r="AU93" s="164" t="n"/>
      <c r="AV93" s="164" t="n"/>
      <c r="AW93" s="164" t="n"/>
      <c r="AX93" s="164" t="n"/>
      <c r="AY93" s="164" t="n"/>
      <c r="AZ93" s="164" t="n"/>
      <c r="BA93" s="164" t="n"/>
      <c r="BB93" s="164" t="n"/>
      <c r="BC93" s="164" t="n"/>
      <c r="BD93" s="164" t="n"/>
      <c r="BE93" s="164" t="n"/>
      <c r="BF93" s="164" t="n"/>
      <c r="BG93" s="164" t="n"/>
      <c r="BH93" s="164" t="n"/>
      <c r="BI93" s="164" t="n"/>
      <c r="BJ93" s="164" t="n"/>
      <c r="BK93" s="164" t="n"/>
      <c r="BL93" s="164" t="n"/>
      <c r="BM93" s="164" t="n"/>
      <c r="BN93" s="164" t="n"/>
      <c r="BO93" s="164" t="n"/>
      <c r="BP93" s="164" t="n"/>
      <c r="BQ93" s="165" t="n"/>
      <c r="BR93" s="2630" t="inlineStr">
        <is>
          <t>Всего зачетных единиц</t>
        </is>
      </c>
      <c r="BS93" s="2202" t="n"/>
      <c r="BT93" s="2631" t="inlineStr">
        <is>
          <t>Код компетенции</t>
        </is>
      </c>
      <c r="BU93" s="2202" t="n"/>
      <c r="BV93" s="3651" t="n"/>
      <c r="BW93" s="2" t="n"/>
      <c r="BX93" s="2" t="n"/>
    </row>
    <row r="94">
      <c r="A94" s="69" t="n"/>
      <c r="B94" s="2211" t="n"/>
      <c r="C94" s="171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72" t="n"/>
      <c r="Q94" s="851" t="n"/>
      <c r="R94" s="851" t="n"/>
      <c r="S94" s="851" t="n"/>
      <c r="T94" s="851" t="n"/>
      <c r="U94" s="2636" t="inlineStr">
        <is>
          <t>Количество ауд.часов</t>
        </is>
      </c>
      <c r="V94" s="2637" t="inlineStr">
        <is>
          <t>Количество экзаменов</t>
        </is>
      </c>
      <c r="W94" s="3652" t="inlineStr">
        <is>
          <t>Всего часов</t>
        </is>
      </c>
      <c r="X94" s="3653" t="inlineStr">
        <is>
          <t>Зачетных единиц</t>
        </is>
      </c>
      <c r="Y94" s="69" t="n"/>
      <c r="Z94" s="2211" t="n"/>
      <c r="AA94" s="2" t="n"/>
      <c r="AB94" s="2211" t="n"/>
      <c r="AC94" s="69" t="n"/>
      <c r="AD94" s="173" t="n"/>
      <c r="AE94" s="2" t="n"/>
      <c r="AF94" s="2" t="n"/>
      <c r="AG94" s="69" t="n"/>
      <c r="AH94" s="72" t="n"/>
      <c r="AI94" s="3145" t="inlineStr">
        <is>
          <t>Всего</t>
        </is>
      </c>
      <c r="AJ94" s="2213" t="n"/>
      <c r="AK94" s="2641" t="inlineStr">
        <is>
          <t>Из них</t>
        </is>
      </c>
      <c r="AL94" s="175" t="n"/>
      <c r="AM94" s="175" t="n"/>
      <c r="AN94" s="175" t="n"/>
      <c r="AO94" s="175" t="n"/>
      <c r="AP94" s="175" t="n"/>
      <c r="AQ94" s="175" t="n"/>
      <c r="AR94" s="2215" t="n"/>
      <c r="AS94" s="3654" t="inlineStr">
        <is>
          <t>I курс</t>
        </is>
      </c>
      <c r="AT94" s="477" t="n"/>
      <c r="AU94" s="477" t="n"/>
      <c r="AV94" s="477" t="n"/>
      <c r="AW94" s="477" t="n"/>
      <c r="AX94" s="477" t="n"/>
      <c r="AY94" s="2231" t="n"/>
      <c r="AZ94" s="3655" t="inlineStr">
        <is>
          <t>II курс</t>
        </is>
      </c>
      <c r="BA94" s="477" t="n"/>
      <c r="BB94" s="477" t="n"/>
      <c r="BC94" s="477" t="n"/>
      <c r="BD94" s="477" t="n"/>
      <c r="BE94" s="2227" t="n"/>
      <c r="BF94" s="3654" t="inlineStr">
        <is>
          <t>III курс</t>
        </is>
      </c>
      <c r="BG94" s="477" t="n"/>
      <c r="BH94" s="477" t="n"/>
      <c r="BI94" s="477" t="n"/>
      <c r="BJ94" s="477" t="n"/>
      <c r="BK94" s="2231" t="n"/>
      <c r="BL94" s="3655" t="inlineStr">
        <is>
          <t>IV курс</t>
        </is>
      </c>
      <c r="BM94" s="477" t="n"/>
      <c r="BN94" s="477" t="n"/>
      <c r="BO94" s="477" t="n"/>
      <c r="BP94" s="477" t="n"/>
      <c r="BQ94" s="2227" t="n"/>
      <c r="BR94" s="69" t="n"/>
      <c r="BS94" s="2211" t="n"/>
      <c r="BT94" s="2" t="n"/>
      <c r="BU94" s="2211" t="n"/>
      <c r="BV94" s="3651" t="n"/>
      <c r="BW94" s="2" t="n"/>
      <c r="BX94" s="2" t="n"/>
    </row>
    <row r="95">
      <c r="A95" s="69" t="n"/>
      <c r="B95" s="2211" t="n"/>
      <c r="C95" s="171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72" t="n"/>
      <c r="Q95" s="851" t="n"/>
      <c r="R95" s="851" t="n"/>
      <c r="S95" s="851" t="n"/>
      <c r="T95" s="851" t="n"/>
      <c r="U95" s="2218" t="n"/>
      <c r="V95" s="2219" t="n"/>
      <c r="W95" s="2" t="n"/>
      <c r="X95" s="2877" t="n"/>
      <c r="Y95" s="69" t="n"/>
      <c r="Z95" s="2211" t="n"/>
      <c r="AA95" s="2" t="n"/>
      <c r="AB95" s="2211" t="n"/>
      <c r="AC95" s="69" t="n"/>
      <c r="AD95" s="173" t="n"/>
      <c r="AE95" s="2" t="n"/>
      <c r="AF95" s="2" t="n"/>
      <c r="AG95" s="69" t="n"/>
      <c r="AH95" s="72" t="n"/>
      <c r="AI95" s="69" t="n"/>
      <c r="AJ95" s="173" t="n"/>
      <c r="AK95" s="2643" t="inlineStr">
        <is>
          <t>Лекции</t>
        </is>
      </c>
      <c r="AL95" s="2221" t="n"/>
      <c r="AM95" s="2644" t="inlineStr">
        <is>
          <t>Лабораторные</t>
        </is>
      </c>
      <c r="AN95" s="2221" t="n"/>
      <c r="AO95" s="2644" t="inlineStr">
        <is>
          <t>Практические</t>
        </is>
      </c>
      <c r="AP95" s="2221" t="n"/>
      <c r="AQ95" s="2645" t="inlineStr">
        <is>
          <t>Семинарские</t>
        </is>
      </c>
      <c r="AR95" s="2224" t="n"/>
      <c r="AS95" s="2646" t="inlineStr">
        <is>
          <t>УС</t>
        </is>
      </c>
      <c r="AT95" s="2647" t="inlineStr">
        <is>
          <t>1 семестр</t>
        </is>
      </c>
      <c r="AU95" s="477" t="n"/>
      <c r="AV95" s="2227" t="n"/>
      <c r="AW95" s="2648" t="inlineStr">
        <is>
          <t>2 семестр</t>
        </is>
      </c>
      <c r="AX95" s="477" t="n"/>
      <c r="AY95" s="2227" t="n"/>
      <c r="AZ95" s="2648" t="inlineStr">
        <is>
          <t>3 семестр</t>
        </is>
      </c>
      <c r="BA95" s="477" t="n"/>
      <c r="BB95" s="2227" t="n"/>
      <c r="BC95" s="2648" t="inlineStr">
        <is>
          <t>4 семестр</t>
        </is>
      </c>
      <c r="BD95" s="477" t="n"/>
      <c r="BE95" s="2227" t="n"/>
      <c r="BF95" s="2648" t="inlineStr">
        <is>
          <t>5 семестр</t>
        </is>
      </c>
      <c r="BG95" s="477" t="n"/>
      <c r="BH95" s="2227" t="n"/>
      <c r="BI95" s="2649" t="inlineStr">
        <is>
          <t>6 семестр</t>
        </is>
      </c>
      <c r="BJ95" s="477" t="n"/>
      <c r="BK95" s="2231" t="n"/>
      <c r="BL95" s="2648" t="inlineStr">
        <is>
          <t>7 семестр</t>
        </is>
      </c>
      <c r="BM95" s="477" t="n"/>
      <c r="BN95" s="2227" t="n"/>
      <c r="BO95" s="2647" t="inlineStr">
        <is>
          <t>8 семестр</t>
        </is>
      </c>
      <c r="BP95" s="477" t="n"/>
      <c r="BQ95" s="2227" t="n"/>
      <c r="BR95" s="69" t="n"/>
      <c r="BS95" s="2211" t="n"/>
      <c r="BT95" s="2" t="n"/>
      <c r="BU95" s="2211" t="n"/>
      <c r="BV95" s="3651" t="n"/>
      <c r="BW95" s="2" t="n"/>
      <c r="BX95" s="2" t="n"/>
    </row>
    <row r="96">
      <c r="A96" s="69" t="n"/>
      <c r="B96" s="2211" t="n"/>
      <c r="C96" s="171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72" t="n"/>
      <c r="Q96" s="851" t="n"/>
      <c r="R96" s="851" t="n"/>
      <c r="S96" s="851" t="n"/>
      <c r="T96" s="851" t="n"/>
      <c r="U96" s="2218" t="n"/>
      <c r="V96" s="2219" t="n"/>
      <c r="W96" s="2" t="n"/>
      <c r="X96" s="2877" t="n"/>
      <c r="Y96" s="69" t="n"/>
      <c r="Z96" s="2211" t="n"/>
      <c r="AA96" s="2" t="n"/>
      <c r="AB96" s="2211" t="n"/>
      <c r="AC96" s="69" t="n"/>
      <c r="AD96" s="173" t="n"/>
      <c r="AE96" s="2" t="n"/>
      <c r="AF96" s="2" t="n"/>
      <c r="AG96" s="69" t="n"/>
      <c r="AH96" s="72" t="n"/>
      <c r="AI96" s="69" t="n"/>
      <c r="AJ96" s="173" t="n"/>
      <c r="AK96" s="2" t="n"/>
      <c r="AL96" s="186" t="n"/>
      <c r="AM96" s="2232" t="n"/>
      <c r="AN96" s="186" t="n"/>
      <c r="AO96" s="2232" t="n"/>
      <c r="AP96" s="186" t="n"/>
      <c r="AQ96" s="2232" t="n"/>
      <c r="AR96" s="72" t="n"/>
      <c r="AS96" s="2218" t="n"/>
      <c r="AT96" s="3150" t="inlineStr">
        <is>
          <t>2 недели</t>
        </is>
      </c>
      <c r="AU96" s="175" t="n"/>
      <c r="AV96" s="474" t="n"/>
      <c r="AW96" s="3151" t="inlineStr">
        <is>
          <t>2 недели</t>
        </is>
      </c>
      <c r="AX96" s="175" t="n"/>
      <c r="AY96" s="2215" t="n"/>
      <c r="AZ96" s="3656" t="inlineStr">
        <is>
          <t>2 недели</t>
        </is>
      </c>
      <c r="BA96" s="477" t="n"/>
      <c r="BB96" s="2227" t="n"/>
      <c r="BC96" s="3151" t="inlineStr">
        <is>
          <t>3 недели</t>
        </is>
      </c>
      <c r="BD96" s="175" t="n"/>
      <c r="BE96" s="2215" t="n"/>
      <c r="BF96" s="3656" t="inlineStr">
        <is>
          <t>3 недели</t>
        </is>
      </c>
      <c r="BG96" s="477" t="n"/>
      <c r="BH96" s="2227" t="n"/>
      <c r="BI96" s="3151" t="inlineStr">
        <is>
          <t>3 недели</t>
        </is>
      </c>
      <c r="BJ96" s="175" t="n"/>
      <c r="BK96" s="2215" t="n"/>
      <c r="BL96" s="3656" t="inlineStr">
        <is>
          <t>3 недели</t>
        </is>
      </c>
      <c r="BM96" s="477" t="n"/>
      <c r="BN96" s="2227" t="n"/>
      <c r="BO96" s="3151" t="inlineStr">
        <is>
          <t>2 недели</t>
        </is>
      </c>
      <c r="BP96" s="175" t="n"/>
      <c r="BQ96" s="2215" t="n"/>
      <c r="BR96" s="69" t="n"/>
      <c r="BS96" s="2211" t="n"/>
      <c r="BT96" s="2" t="n"/>
      <c r="BU96" s="2211" t="n"/>
      <c r="BV96" s="3651" t="n"/>
      <c r="BW96" s="2" t="n"/>
      <c r="BX96" s="2" t="n"/>
    </row>
    <row r="97">
      <c r="A97" s="2244" t="n"/>
      <c r="B97" s="2245" t="n"/>
      <c r="C97" s="2240" t="n"/>
      <c r="D97" s="78" t="n"/>
      <c r="E97" s="78" t="n"/>
      <c r="F97" s="78" t="n"/>
      <c r="G97" s="78" t="n"/>
      <c r="H97" s="78" t="n"/>
      <c r="I97" s="78" t="n"/>
      <c r="J97" s="78" t="n"/>
      <c r="K97" s="78" t="n"/>
      <c r="L97" s="78" t="n"/>
      <c r="M97" s="78" t="n"/>
      <c r="N97" s="78" t="n"/>
      <c r="O97" s="78" t="n"/>
      <c r="P97" s="81" t="n"/>
      <c r="Q97" s="3153" t="n"/>
      <c r="R97" s="3153" t="n"/>
      <c r="S97" s="3153" t="n"/>
      <c r="T97" s="3153" t="n"/>
      <c r="U97" s="2242" t="n"/>
      <c r="V97" s="2243" t="n"/>
      <c r="W97" s="78" t="n"/>
      <c r="X97" s="3154" t="n"/>
      <c r="Y97" s="2244" t="n"/>
      <c r="Z97" s="2245" t="n"/>
      <c r="AA97" s="2246" t="n"/>
      <c r="AB97" s="2245" t="n"/>
      <c r="AC97" s="77" t="n"/>
      <c r="AD97" s="2239" t="n"/>
      <c r="AE97" s="78" t="n"/>
      <c r="AF97" s="78" t="n"/>
      <c r="AG97" s="77" t="n"/>
      <c r="AH97" s="81" t="n"/>
      <c r="AI97" s="77" t="n"/>
      <c r="AJ97" s="2239" t="n"/>
      <c r="AK97" s="78" t="n"/>
      <c r="AL97" s="2247" t="n"/>
      <c r="AM97" s="2248" t="n"/>
      <c r="AN97" s="2247" t="n"/>
      <c r="AO97" s="2248" t="n"/>
      <c r="AP97" s="2247" t="n"/>
      <c r="AQ97" s="2248" t="n"/>
      <c r="AR97" s="81" t="n"/>
      <c r="AS97" s="2654" t="inlineStr">
        <is>
          <t>Ауд. часов</t>
        </is>
      </c>
      <c r="AT97" s="2655" t="inlineStr">
        <is>
          <t>Всего часов</t>
        </is>
      </c>
      <c r="AU97" s="2656" t="inlineStr">
        <is>
          <t>Ауд. часов</t>
        </is>
      </c>
      <c r="AV97" s="2657" t="inlineStr">
        <is>
          <t>Зач. единиц</t>
        </is>
      </c>
      <c r="AW97" s="2655" t="inlineStr">
        <is>
          <t>Всего часов</t>
        </is>
      </c>
      <c r="AX97" s="2658" t="inlineStr">
        <is>
          <t>Ауд. часов</t>
        </is>
      </c>
      <c r="AY97" s="2659" t="inlineStr">
        <is>
          <t>Зач. единиц</t>
        </is>
      </c>
      <c r="AZ97" s="2660" t="inlineStr">
        <is>
          <t>Всего часов</t>
        </is>
      </c>
      <c r="BA97" s="2658" t="inlineStr">
        <is>
          <t>Ауд. часов</t>
        </is>
      </c>
      <c r="BB97" s="2661" t="inlineStr">
        <is>
          <t>Зач. единиц</t>
        </is>
      </c>
      <c r="BC97" s="2655" t="inlineStr">
        <is>
          <t>Всего часов</t>
        </is>
      </c>
      <c r="BD97" s="2656" t="inlineStr">
        <is>
          <t>Ауд. часов</t>
        </is>
      </c>
      <c r="BE97" s="2662" t="inlineStr">
        <is>
          <t>Зач. единиц</t>
        </is>
      </c>
      <c r="BF97" s="2658" t="inlineStr">
        <is>
          <t>Всего часов</t>
        </is>
      </c>
      <c r="BG97" s="2663" t="inlineStr">
        <is>
          <t>Ауд. часов</t>
        </is>
      </c>
      <c r="BH97" s="2661" t="inlineStr">
        <is>
          <t>Зач. единиц</t>
        </is>
      </c>
      <c r="BI97" s="2655" t="inlineStr">
        <is>
          <t>Всего часов</t>
        </is>
      </c>
      <c r="BJ97" s="2656" t="inlineStr">
        <is>
          <t>Ауд. часов</t>
        </is>
      </c>
      <c r="BK97" s="2662" t="inlineStr">
        <is>
          <t>Зач. единиц</t>
        </is>
      </c>
      <c r="BL97" s="2658" t="inlineStr">
        <is>
          <t>Всего часов</t>
        </is>
      </c>
      <c r="BM97" s="2663" t="inlineStr">
        <is>
          <t>Ауд. часов</t>
        </is>
      </c>
      <c r="BN97" s="2661" t="inlineStr">
        <is>
          <t>Зач. единиц</t>
        </is>
      </c>
      <c r="BO97" s="2658" t="inlineStr">
        <is>
          <t>Всего часов</t>
        </is>
      </c>
      <c r="BP97" s="2656" t="inlineStr">
        <is>
          <t>Ауд. часов</t>
        </is>
      </c>
      <c r="BQ97" s="2662" t="inlineStr">
        <is>
          <t>Зач. единиц</t>
        </is>
      </c>
      <c r="BR97" s="2244" t="n"/>
      <c r="BS97" s="2245" t="n"/>
      <c r="BT97" s="2246" t="n"/>
      <c r="BU97" s="2245" t="n"/>
      <c r="BV97" s="3651" t="n"/>
      <c r="BW97" s="2" t="n"/>
      <c r="BX97" s="2" t="n"/>
    </row>
    <row r="98">
      <c r="A98" s="3577" t="inlineStr">
        <is>
          <t>2.6</t>
        </is>
      </c>
      <c r="B98" s="2946" t="n"/>
      <c r="C98" s="3599" t="inlineStr">
        <is>
          <t xml:space="preserve">Основные технологии тугоплавких неметаллических и силикатных материалов </t>
        </is>
      </c>
      <c r="D98" s="2665" t="n"/>
      <c r="E98" s="2665" t="n"/>
      <c r="F98" s="2665" t="n"/>
      <c r="G98" s="2665" t="n"/>
      <c r="H98" s="2665" t="n"/>
      <c r="I98" s="2665" t="n"/>
      <c r="J98" s="2665" t="n"/>
      <c r="K98" s="2665" t="n"/>
      <c r="L98" s="2665" t="n"/>
      <c r="M98" s="2665" t="n"/>
      <c r="N98" s="2665" t="n"/>
      <c r="O98" s="2665" t="n"/>
      <c r="P98" s="2311" t="n"/>
      <c r="Q98" s="3047" t="n"/>
      <c r="R98" s="3047" t="n"/>
      <c r="S98" s="3047" t="n"/>
      <c r="T98" s="3047" t="n"/>
      <c r="U98" s="3067" t="n"/>
      <c r="V98" s="3065" t="n"/>
      <c r="W98" s="2439" t="n"/>
      <c r="X98" s="2437" t="n"/>
      <c r="Y98" s="2439" t="n">
        <v>6</v>
      </c>
      <c r="Z98" s="2302" t="n"/>
      <c r="AA98" s="2437" t="n"/>
      <c r="AB98" s="2311" t="n"/>
      <c r="AC98" s="3640" t="n">
        <v>144</v>
      </c>
      <c r="AD98" s="2878" t="n"/>
      <c r="AE98" s="1716" t="n">
        <v>90</v>
      </c>
      <c r="AF98" s="173" t="n"/>
      <c r="AG98" s="2438">
        <f>AC98-W98</f>
        <v/>
      </c>
      <c r="AH98" s="2311" t="n"/>
      <c r="AI98" s="2436">
        <f>AS98+AU98+AX98+BA98+BD98+BG98+BJ98+BM98+BP98</f>
        <v/>
      </c>
      <c r="AJ98" s="2302" t="n"/>
      <c r="AK98" s="3040" t="n">
        <v>8</v>
      </c>
      <c r="AL98" s="186" t="n"/>
      <c r="AM98" s="3041" t="n">
        <v>8</v>
      </c>
      <c r="AN98" s="186" t="n"/>
      <c r="AO98" s="3040" t="n">
        <v>4</v>
      </c>
      <c r="AP98" s="186" t="n"/>
      <c r="AQ98" s="3042" t="n"/>
      <c r="AR98" s="72" t="n"/>
      <c r="AS98" s="2439" t="n"/>
      <c r="AT98" s="2444" t="n"/>
      <c r="AU98" s="2445" t="n"/>
      <c r="AV98" s="2439" t="n"/>
      <c r="AW98" s="2444" t="n"/>
      <c r="AX98" s="2445" t="n"/>
      <c r="AY98" s="2446" t="n"/>
      <c r="AZ98" s="2447" t="n"/>
      <c r="BA98" s="2445" t="n"/>
      <c r="BB98" s="2439" t="n"/>
      <c r="BC98" s="2444" t="n"/>
      <c r="BD98" s="2521" t="n"/>
      <c r="BE98" s="2446" t="n"/>
      <c r="BF98" s="2447" t="n"/>
      <c r="BG98" s="2445" t="n">
        <v>8</v>
      </c>
      <c r="BH98" s="2439" t="n"/>
      <c r="BI98" s="2444" t="n">
        <v>144</v>
      </c>
      <c r="BJ98" s="2445" t="n">
        <v>12</v>
      </c>
      <c r="BK98" s="2446" t="n">
        <v>4</v>
      </c>
      <c r="BL98" s="2447" t="n"/>
      <c r="BM98" s="2445" t="n"/>
      <c r="BN98" s="2439" t="n"/>
      <c r="BO98" s="2444" t="n"/>
      <c r="BP98" s="2445" t="n"/>
      <c r="BQ98" s="2522" t="n"/>
      <c r="BR98" s="2438">
        <f>X98+AV98+AY98+BB98+BE98+BH98+BK98+BN98+BQ98</f>
        <v/>
      </c>
      <c r="BS98" s="2311" t="n"/>
      <c r="BT98" s="2523" t="n"/>
      <c r="BU98" s="2311" t="n"/>
      <c r="BV98" s="3580">
        <f>(AE98-U98)*0.22</f>
        <v/>
      </c>
      <c r="BW98" s="2" t="n"/>
      <c r="BX98" s="2" t="n"/>
    </row>
    <row r="99">
      <c r="A99" s="2987" t="n"/>
      <c r="B99" s="2305" t="n"/>
      <c r="C99" s="3599" t="inlineStr">
        <is>
          <t>Курсовая работа по учебной дисциплине "Основные технологии тугоплавких неметаллических силикатных материалов"</t>
        </is>
      </c>
      <c r="D99" s="2665" t="n"/>
      <c r="E99" s="2665" t="n"/>
      <c r="F99" s="2665" t="n"/>
      <c r="G99" s="2665" t="n"/>
      <c r="H99" s="2665" t="n"/>
      <c r="I99" s="2665" t="n"/>
      <c r="J99" s="2665" t="n"/>
      <c r="K99" s="2665" t="n"/>
      <c r="L99" s="2665" t="n"/>
      <c r="M99" s="2665" t="n"/>
      <c r="N99" s="2665" t="n"/>
      <c r="O99" s="2665" t="n"/>
      <c r="P99" s="2311" t="n"/>
      <c r="Q99" s="2669" t="n"/>
      <c r="R99" s="2669" t="n"/>
      <c r="S99" s="2669" t="n"/>
      <c r="T99" s="2669" t="n"/>
      <c r="U99" s="2436" t="n"/>
      <c r="V99" s="2439" t="n"/>
      <c r="W99" s="1716" t="n"/>
      <c r="X99" s="3039" t="n"/>
      <c r="Y99" s="1716" t="n"/>
      <c r="Z99" s="173" t="n"/>
      <c r="AA99" s="3039" t="n"/>
      <c r="AB99" s="72" t="n"/>
      <c r="AC99" s="3275" t="n">
        <v>30</v>
      </c>
      <c r="AD99" s="3267" t="n"/>
      <c r="AE99" s="2439" t="n"/>
      <c r="AF99" s="2302" t="n"/>
      <c r="AG99" s="2438">
        <f>AC99-W99</f>
        <v/>
      </c>
      <c r="AH99" s="2311" t="n"/>
      <c r="AI99" s="2436" t="n"/>
      <c r="AJ99" s="2302" t="n"/>
      <c r="AK99" s="2521" t="n"/>
      <c r="AL99" s="2316" t="n"/>
      <c r="AM99" s="2445" t="n"/>
      <c r="AN99" s="2316" t="n"/>
      <c r="AO99" s="2521" t="n"/>
      <c r="AP99" s="2316" t="n"/>
      <c r="AQ99" s="2522" t="n"/>
      <c r="AR99" s="2311" t="n"/>
      <c r="AS99" s="1716" t="n"/>
      <c r="AT99" s="3044" t="n"/>
      <c r="AU99" s="3041" t="n"/>
      <c r="AV99" s="1716" t="n"/>
      <c r="AW99" s="3044" t="n"/>
      <c r="AX99" s="3041" t="n"/>
      <c r="AY99" s="3043" t="n"/>
      <c r="AZ99" s="3045" t="n"/>
      <c r="BA99" s="3041" t="n"/>
      <c r="BB99" s="1716" t="n"/>
      <c r="BC99" s="3044" t="n"/>
      <c r="BD99" s="3040" t="n"/>
      <c r="BE99" s="3043" t="n"/>
      <c r="BF99" s="3045" t="n"/>
      <c r="BG99" s="3041" t="n"/>
      <c r="BH99" s="1716" t="n"/>
      <c r="BI99" s="3044" t="n">
        <v>30</v>
      </c>
      <c r="BJ99" s="3041" t="n"/>
      <c r="BK99" s="3043" t="n">
        <v>1</v>
      </c>
      <c r="BL99" s="3045" t="n"/>
      <c r="BM99" s="3041" t="n"/>
      <c r="BN99" s="1716" t="n"/>
      <c r="BO99" s="3044" t="n"/>
      <c r="BP99" s="3041" t="n"/>
      <c r="BQ99" s="3042" t="n"/>
      <c r="BR99" s="2438">
        <f>X99+AV99+AY99+BB99+BE99+BH99+BK99+BN99+BQ99</f>
        <v/>
      </c>
      <c r="BS99" s="2311" t="n"/>
      <c r="BT99" s="2523" t="n"/>
      <c r="BU99" s="2311" t="n"/>
      <c r="BV99" s="3580">
        <f>(AE99-U99)*0.22</f>
        <v/>
      </c>
      <c r="BW99" s="2" t="n"/>
      <c r="BX99" s="2" t="n"/>
    </row>
    <row r="100">
      <c r="A100" s="3598" t="inlineStr">
        <is>
          <t>2.7</t>
        </is>
      </c>
      <c r="B100" s="2946" t="n"/>
      <c r="C100" s="3578" t="inlineStr">
        <is>
          <t>Основы научных исследований и инновационная деятельность</t>
        </is>
      </c>
      <c r="D100" s="2665" t="n"/>
      <c r="E100" s="2665" t="n"/>
      <c r="F100" s="2665" t="n"/>
      <c r="G100" s="2665" t="n"/>
      <c r="H100" s="2665" t="n"/>
      <c r="I100" s="2665" t="n"/>
      <c r="J100" s="2665" t="n"/>
      <c r="K100" s="2665" t="n"/>
      <c r="L100" s="2665" t="n"/>
      <c r="M100" s="2665" t="n"/>
      <c r="N100" s="2665" t="n"/>
      <c r="O100" s="2665" t="n"/>
      <c r="P100" s="2311" t="n"/>
      <c r="Q100" s="2956" t="n"/>
      <c r="R100" s="2956" t="n"/>
      <c r="S100" s="2956" t="n"/>
      <c r="T100" s="2956" t="n"/>
      <c r="U100" s="3657" t="n"/>
      <c r="V100" s="3658" t="n"/>
      <c r="W100" s="2559" t="n"/>
      <c r="X100" s="2578" t="n"/>
      <c r="Y100" s="2559" t="n"/>
      <c r="Z100" s="2302" t="n"/>
      <c r="AA100" s="2437" t="n">
        <v>6</v>
      </c>
      <c r="AB100" s="2311" t="n"/>
      <c r="AC100" s="3640" t="n">
        <v>96</v>
      </c>
      <c r="AD100" s="2878" t="n"/>
      <c r="AE100" s="2439" t="n">
        <v>36</v>
      </c>
      <c r="AF100" s="2302" t="n"/>
      <c r="AG100" s="2438">
        <f>AC100-W100</f>
        <v/>
      </c>
      <c r="AH100" s="2311" t="n"/>
      <c r="AI100" s="2436">
        <f>AS100+AU100+AX100+BA100+BD100+BG100+BJ100+BM100+BP100</f>
        <v/>
      </c>
      <c r="AJ100" s="2302" t="n"/>
      <c r="AK100" s="3040" t="n">
        <v>4</v>
      </c>
      <c r="AL100" s="186" t="n"/>
      <c r="AM100" s="3041" t="n"/>
      <c r="AN100" s="186" t="n"/>
      <c r="AO100" s="3040" t="n">
        <v>4</v>
      </c>
      <c r="AP100" s="186" t="n"/>
      <c r="AQ100" s="3042" t="n"/>
      <c r="AR100" s="72" t="n"/>
      <c r="AS100" s="2439" t="n"/>
      <c r="AT100" s="2444" t="n"/>
      <c r="AU100" s="2445" t="n"/>
      <c r="AV100" s="2439" t="n"/>
      <c r="AW100" s="2444" t="n"/>
      <c r="AX100" s="2445" t="n"/>
      <c r="AY100" s="2446" t="n"/>
      <c r="AZ100" s="2447" t="n"/>
      <c r="BA100" s="2445" t="n"/>
      <c r="BB100" s="2439" t="n"/>
      <c r="BC100" s="2444" t="n"/>
      <c r="BD100" s="2521" t="n"/>
      <c r="BE100" s="2446" t="n"/>
      <c r="BF100" s="2447" t="n"/>
      <c r="BG100" s="2445" t="n">
        <v>2</v>
      </c>
      <c r="BH100" s="2439" t="n"/>
      <c r="BI100" s="2444" t="n">
        <v>96</v>
      </c>
      <c r="BJ100" s="2445" t="n">
        <v>6</v>
      </c>
      <c r="BK100" s="2446" t="n">
        <v>3</v>
      </c>
      <c r="BL100" s="2447" t="n"/>
      <c r="BM100" s="2445" t="n"/>
      <c r="BN100" s="2439" t="n"/>
      <c r="BO100" s="2444" t="n"/>
      <c r="BP100" s="2445" t="n"/>
      <c r="BQ100" s="2522" t="n"/>
      <c r="BR100" s="2438">
        <f>X100+AV100+AY100+BB100+BE100+BH100+BK100+BN100+BQ100</f>
        <v/>
      </c>
      <c r="BS100" s="2311" t="n"/>
      <c r="BT100" s="2523" t="n"/>
      <c r="BU100" s="2311" t="n"/>
      <c r="BV100" s="3580">
        <f>(AE100-U100)*0.22</f>
        <v/>
      </c>
      <c r="BW100" s="2" t="n"/>
      <c r="BX100" s="2" t="n"/>
    </row>
    <row r="101">
      <c r="A101" s="3659" t="inlineStr">
        <is>
          <t>Профилизация: "Технология керамики"</t>
        </is>
      </c>
      <c r="B101" s="2665" t="n"/>
      <c r="C101" s="2665" t="n"/>
      <c r="D101" s="2665" t="n"/>
      <c r="E101" s="2665" t="n"/>
      <c r="F101" s="2665" t="n"/>
      <c r="G101" s="2665" t="n"/>
      <c r="H101" s="2665" t="n"/>
      <c r="I101" s="2665" t="n"/>
      <c r="J101" s="2665" t="n"/>
      <c r="K101" s="2665" t="n"/>
      <c r="L101" s="2665" t="n"/>
      <c r="M101" s="2665" t="n"/>
      <c r="N101" s="2665" t="n"/>
      <c r="O101" s="2665" t="n"/>
      <c r="P101" s="2311" t="n"/>
      <c r="Q101" s="3660" t="n"/>
      <c r="R101" s="3660" t="n"/>
      <c r="S101" s="3660" t="n"/>
      <c r="T101" s="3660" t="n"/>
      <c r="U101" s="2575" t="n"/>
      <c r="V101" s="3661" t="n"/>
      <c r="W101" s="1716" t="n"/>
      <c r="X101" s="3039" t="n"/>
      <c r="Y101" s="1716" t="n"/>
      <c r="Z101" s="173" t="n"/>
      <c r="AA101" s="3039" t="n"/>
      <c r="AB101" s="72" t="n"/>
      <c r="AC101" s="3386" t="n"/>
      <c r="AD101" s="3267" t="n"/>
      <c r="AE101" s="2920" t="n"/>
      <c r="AF101" s="2329" t="n"/>
      <c r="AG101" s="2438" t="n"/>
      <c r="AH101" s="2311" t="n"/>
      <c r="AI101" s="2436" t="n"/>
      <c r="AJ101" s="2302" t="n"/>
      <c r="AK101" s="2579" t="n"/>
      <c r="AL101" s="2316" t="n"/>
      <c r="AM101" s="2558" t="n"/>
      <c r="AN101" s="2316" t="n"/>
      <c r="AO101" s="2558" t="n"/>
      <c r="AP101" s="2316" t="n"/>
      <c r="AQ101" s="2580" t="n"/>
      <c r="AR101" s="2311" t="n"/>
      <c r="AS101" s="1716" t="n"/>
      <c r="AT101" s="3044" t="n"/>
      <c r="AU101" s="3041" t="n"/>
      <c r="AV101" s="1716" t="n"/>
      <c r="AW101" s="3044" t="n"/>
      <c r="AX101" s="3041" t="n"/>
      <c r="AY101" s="3043" t="n"/>
      <c r="AZ101" s="3045" t="n"/>
      <c r="BA101" s="3041" t="n"/>
      <c r="BB101" s="1716" t="n"/>
      <c r="BC101" s="3127" t="n"/>
      <c r="BD101" s="3040" t="n"/>
      <c r="BE101" s="3043" t="n"/>
      <c r="BF101" s="3045" t="n"/>
      <c r="BG101" s="3041" t="n"/>
      <c r="BH101" s="1716" t="n"/>
      <c r="BI101" s="3044" t="n"/>
      <c r="BJ101" s="2441" t="n"/>
      <c r="BK101" s="3043" t="n"/>
      <c r="BL101" s="3045" t="n"/>
      <c r="BM101" s="3041" t="n"/>
      <c r="BN101" s="1716" t="n"/>
      <c r="BO101" s="3044" t="n"/>
      <c r="BP101" s="3128" t="n"/>
      <c r="BQ101" s="3042" t="n"/>
      <c r="BR101" s="2438" t="n"/>
      <c r="BS101" s="2311" t="n"/>
      <c r="BT101" s="3576" t="n"/>
      <c r="BU101" s="2316" t="n"/>
      <c r="BV101" s="3580">
        <f>(AE101-U101)*0.22</f>
        <v/>
      </c>
      <c r="BW101" s="2" t="n"/>
      <c r="BX101" s="2" t="n"/>
    </row>
    <row r="102">
      <c r="A102" s="3577" t="inlineStr">
        <is>
          <t>2.8</t>
        </is>
      </c>
      <c r="B102" s="2311" t="n"/>
      <c r="C102" s="3578" t="inlineStr">
        <is>
          <t>Модуль "Основные процессы технологии керамики"</t>
        </is>
      </c>
      <c r="D102" s="2665" t="n"/>
      <c r="E102" s="2665" t="n"/>
      <c r="F102" s="2665" t="n"/>
      <c r="G102" s="2665" t="n"/>
      <c r="H102" s="2665" t="n"/>
      <c r="I102" s="2665" t="n"/>
      <c r="J102" s="2665" t="n"/>
      <c r="K102" s="2665" t="n"/>
      <c r="L102" s="2665" t="n"/>
      <c r="M102" s="2665" t="n"/>
      <c r="N102" s="2665" t="n"/>
      <c r="O102" s="2665" t="n"/>
      <c r="P102" s="2311" t="n"/>
      <c r="Q102" s="2956" t="n"/>
      <c r="R102" s="2956" t="n"/>
      <c r="S102" s="2956" t="n"/>
      <c r="T102" s="2956" t="n"/>
      <c r="U102" s="3657" t="n"/>
      <c r="V102" s="3658" t="n"/>
      <c r="W102" s="2439" t="n"/>
      <c r="X102" s="2437" t="n"/>
      <c r="Y102" s="2439" t="n"/>
      <c r="Z102" s="2302" t="n"/>
      <c r="AA102" s="2437" t="n"/>
      <c r="AB102" s="2311" t="n"/>
      <c r="AC102" s="3386" t="n"/>
      <c r="AD102" s="3267" t="n"/>
      <c r="AE102" s="2559" t="n"/>
      <c r="AF102" s="2302" t="n"/>
      <c r="AG102" s="2438" t="n"/>
      <c r="AH102" s="2311" t="n"/>
      <c r="AI102" s="2436" t="n"/>
      <c r="AJ102" s="2302" t="n"/>
      <c r="AK102" s="2579" t="n"/>
      <c r="AL102" s="2316" t="n"/>
      <c r="AM102" s="2558" t="n"/>
      <c r="AN102" s="2316" t="n"/>
      <c r="AO102" s="2579" t="n"/>
      <c r="AP102" s="2316" t="n"/>
      <c r="AQ102" s="2580" t="n"/>
      <c r="AR102" s="2311" t="n"/>
      <c r="AS102" s="2439" t="n"/>
      <c r="AT102" s="2444" t="n"/>
      <c r="AU102" s="2445" t="n"/>
      <c r="AV102" s="2439" t="n"/>
      <c r="AW102" s="2444" t="n"/>
      <c r="AX102" s="2445" t="n"/>
      <c r="AY102" s="2446" t="n"/>
      <c r="AZ102" s="2447" t="n"/>
      <c r="BA102" s="2445" t="n"/>
      <c r="BB102" s="2439" t="n"/>
      <c r="BC102" s="2444" t="n"/>
      <c r="BD102" s="2521" t="n"/>
      <c r="BE102" s="2446" t="n"/>
      <c r="BF102" s="2447" t="n"/>
      <c r="BG102" s="2445" t="n"/>
      <c r="BH102" s="2439" t="n"/>
      <c r="BI102" s="2444" t="n"/>
      <c r="BJ102" s="2445" t="n"/>
      <c r="BK102" s="2446" t="n"/>
      <c r="BL102" s="2447" t="n"/>
      <c r="BM102" s="2445" t="n"/>
      <c r="BN102" s="2439" t="n"/>
      <c r="BO102" s="2444" t="n"/>
      <c r="BP102" s="2445" t="n"/>
      <c r="BQ102" s="2522" t="n"/>
      <c r="BR102" s="2438" t="n"/>
      <c r="BS102" s="2311" t="n"/>
      <c r="BT102" s="2523" t="n"/>
      <c r="BU102" s="2311" t="n"/>
      <c r="BV102" s="3580">
        <f>(AE102-U102)*0.22</f>
        <v/>
      </c>
      <c r="BW102" s="2" t="n"/>
      <c r="BX102" s="2" t="n"/>
    </row>
    <row r="103">
      <c r="A103" s="3635" t="inlineStr">
        <is>
          <t>2.8.1</t>
        </is>
      </c>
      <c r="B103" s="2311" t="n"/>
      <c r="C103" s="3599" t="inlineStr">
        <is>
          <t>Химическая технология керамики и огнеупоров</t>
        </is>
      </c>
      <c r="D103" s="2665" t="n"/>
      <c r="E103" s="2665" t="n"/>
      <c r="F103" s="2665" t="n"/>
      <c r="G103" s="2665" t="n"/>
      <c r="H103" s="2665" t="n"/>
      <c r="I103" s="2665" t="n"/>
      <c r="J103" s="2665" t="n"/>
      <c r="K103" s="2665" t="n"/>
      <c r="L103" s="2665" t="n"/>
      <c r="M103" s="2665" t="n"/>
      <c r="N103" s="2665" t="n"/>
      <c r="O103" s="2665" t="n"/>
      <c r="P103" s="2311" t="n"/>
      <c r="Q103" s="2669" t="n"/>
      <c r="R103" s="2669" t="n"/>
      <c r="S103" s="2669" t="n"/>
      <c r="T103" s="2669" t="n"/>
      <c r="U103" s="2436" t="n"/>
      <c r="V103" s="2462" t="n"/>
      <c r="W103" s="1716" t="n"/>
      <c r="X103" s="3039" t="n"/>
      <c r="Y103" s="1716" t="n">
        <v>7</v>
      </c>
      <c r="Z103" s="173" t="n"/>
      <c r="AA103" s="3039" t="n"/>
      <c r="AB103" s="72" t="n"/>
      <c r="AC103" s="3640" t="n">
        <v>324</v>
      </c>
      <c r="AD103" s="2878" t="n"/>
      <c r="AE103" s="1716" t="n">
        <v>198</v>
      </c>
      <c r="AF103" s="173" t="n"/>
      <c r="AG103" s="2438">
        <f>AC103-W103</f>
        <v/>
      </c>
      <c r="AH103" s="2311" t="n"/>
      <c r="AI103" s="2436">
        <f>AS103+AU103+AX103+BA103+BD103+BG103+BJ103+BM103+BP103</f>
        <v/>
      </c>
      <c r="AJ103" s="2302" t="n"/>
      <c r="AK103" s="3040" t="n">
        <v>22</v>
      </c>
      <c r="AL103" s="186" t="n"/>
      <c r="AM103" s="3041" t="n">
        <v>12</v>
      </c>
      <c r="AN103" s="186" t="n"/>
      <c r="AO103" s="3040" t="n">
        <v>10</v>
      </c>
      <c r="AP103" s="186" t="n"/>
      <c r="AQ103" s="3042" t="n"/>
      <c r="AR103" s="72" t="n"/>
      <c r="AS103" s="1716" t="n"/>
      <c r="AT103" s="3129" t="n"/>
      <c r="AU103" s="3041" t="n"/>
      <c r="AV103" s="1716" t="n"/>
      <c r="AW103" s="3129" t="n"/>
      <c r="AX103" s="3128" t="n"/>
      <c r="AY103" s="3043" t="n"/>
      <c r="AZ103" s="3130" t="n"/>
      <c r="BA103" s="3128" t="n"/>
      <c r="BB103" s="1716" t="n"/>
      <c r="BC103" s="3044" t="n"/>
      <c r="BD103" s="3128" t="n"/>
      <c r="BE103" s="3043" t="n"/>
      <c r="BF103" s="3130" t="n"/>
      <c r="BG103" s="3128" t="n"/>
      <c r="BH103" s="1716" t="n"/>
      <c r="BI103" s="3127" t="n"/>
      <c r="BJ103" s="3041" t="n">
        <v>12</v>
      </c>
      <c r="BK103" s="3043" t="n"/>
      <c r="BL103" s="3130" t="n">
        <v>324</v>
      </c>
      <c r="BM103" s="3128" t="n">
        <v>32</v>
      </c>
      <c r="BN103" s="1716" t="n">
        <v>9</v>
      </c>
      <c r="BO103" s="3044" t="n"/>
      <c r="BP103" s="3041" t="n"/>
      <c r="BQ103" s="3042" t="n"/>
      <c r="BR103" s="2438">
        <f>X103+AV103+AY103+BB103+BE103+BH103+BK103+BN103+BQ103</f>
        <v/>
      </c>
      <c r="BS103" s="2311" t="n"/>
      <c r="BT103" s="2523" t="n"/>
      <c r="BU103" s="2311" t="n"/>
      <c r="BV103" s="3580">
        <f>(AE103-U103)*0.22</f>
        <v/>
      </c>
      <c r="BW103" s="2" t="n"/>
      <c r="BX103" s="2" t="n"/>
    </row>
    <row r="104">
      <c r="A104" s="3635" t="inlineStr">
        <is>
          <t>2.8.2</t>
        </is>
      </c>
      <c r="B104" s="2311" t="n"/>
      <c r="C104" s="3599" t="inlineStr">
        <is>
          <t>Курсовая работа по учебной дисциплине "Химическая технология керамики и огнеупоров"</t>
        </is>
      </c>
      <c r="D104" s="2665" t="n"/>
      <c r="E104" s="2665" t="n"/>
      <c r="F104" s="2665" t="n"/>
      <c r="G104" s="2665" t="n"/>
      <c r="H104" s="2665" t="n"/>
      <c r="I104" s="2665" t="n"/>
      <c r="J104" s="2665" t="n"/>
      <c r="K104" s="2665" t="n"/>
      <c r="L104" s="2665" t="n"/>
      <c r="M104" s="2665" t="n"/>
      <c r="N104" s="2665" t="n"/>
      <c r="O104" s="2665" t="n"/>
      <c r="P104" s="2311" t="n"/>
      <c r="Q104" s="1006" t="n"/>
      <c r="R104" s="1006" t="n"/>
      <c r="S104" s="1006" t="n"/>
      <c r="T104" s="1006" t="n"/>
      <c r="U104" s="2646" t="n"/>
      <c r="V104" s="3038" t="n"/>
      <c r="W104" s="2439" t="n"/>
      <c r="X104" s="2437" t="n"/>
      <c r="Y104" s="2439" t="n"/>
      <c r="Z104" s="2302" t="n"/>
      <c r="AA104" s="2437" t="n"/>
      <c r="AB104" s="2311" t="n"/>
      <c r="AC104" s="3275" t="n">
        <v>30</v>
      </c>
      <c r="AD104" s="3267" t="n"/>
      <c r="AE104" s="2439" t="n"/>
      <c r="AF104" s="2302" t="n"/>
      <c r="AG104" s="2438">
        <f>AC104-W104</f>
        <v/>
      </c>
      <c r="AH104" s="2311" t="n"/>
      <c r="AI104" s="2436" t="n"/>
      <c r="AJ104" s="2302" t="n"/>
      <c r="AK104" s="2521" t="n"/>
      <c r="AL104" s="2316" t="n"/>
      <c r="AM104" s="2445" t="n"/>
      <c r="AN104" s="2316" t="n"/>
      <c r="AO104" s="2521" t="n"/>
      <c r="AP104" s="2316" t="n"/>
      <c r="AQ104" s="2522" t="n"/>
      <c r="AR104" s="2311" t="n"/>
      <c r="AS104" s="2439" t="n"/>
      <c r="AT104" s="2444" t="n"/>
      <c r="AU104" s="2445" t="n"/>
      <c r="AV104" s="2439" t="n"/>
      <c r="AW104" s="2444" t="n"/>
      <c r="AX104" s="2445" t="n"/>
      <c r="AY104" s="2446" t="n"/>
      <c r="AZ104" s="2447" t="n"/>
      <c r="BA104" s="2445" t="n"/>
      <c r="BB104" s="2439" t="n"/>
      <c r="BC104" s="2444" t="n"/>
      <c r="BD104" s="2445" t="n"/>
      <c r="BE104" s="2446" t="n"/>
      <c r="BF104" s="2447" t="n"/>
      <c r="BG104" s="2445" t="n"/>
      <c r="BH104" s="2439" t="n"/>
      <c r="BI104" s="2444" t="n"/>
      <c r="BJ104" s="2445" t="n"/>
      <c r="BK104" s="2446" t="n"/>
      <c r="BL104" s="2447" t="n">
        <v>30</v>
      </c>
      <c r="BM104" s="2445" t="n"/>
      <c r="BN104" s="2439" t="n">
        <v>1</v>
      </c>
      <c r="BO104" s="2444" t="n"/>
      <c r="BP104" s="2445" t="n"/>
      <c r="BQ104" s="2522" t="n"/>
      <c r="BR104" s="2438">
        <f>X104+AV104+AY104+BB104+BE104+BH104+BK104+BN104+BQ104</f>
        <v/>
      </c>
      <c r="BS104" s="2311" t="n"/>
      <c r="BT104" s="3641" t="n"/>
      <c r="BU104" s="2305" t="n"/>
      <c r="BV104" s="3580">
        <f>(AE104-U104)*0.22</f>
        <v/>
      </c>
      <c r="BW104" s="2" t="n"/>
      <c r="BX104" s="2" t="n"/>
    </row>
    <row r="105">
      <c r="A105" s="3609" t="inlineStr">
        <is>
          <t>2.8.3</t>
        </is>
      </c>
      <c r="B105" s="72" t="n"/>
      <c r="C105" s="3599" t="inlineStr">
        <is>
          <t>Теплотехнические установки и агрегаты предприятий керамики и огнеупоров</t>
        </is>
      </c>
      <c r="D105" s="2665" t="n"/>
      <c r="E105" s="2665" t="n"/>
      <c r="F105" s="2665" t="n"/>
      <c r="G105" s="2665" t="n"/>
      <c r="H105" s="2665" t="n"/>
      <c r="I105" s="2665" t="n"/>
      <c r="J105" s="2665" t="n"/>
      <c r="K105" s="2665" t="n"/>
      <c r="L105" s="2665" t="n"/>
      <c r="M105" s="2665" t="n"/>
      <c r="N105" s="2665" t="n"/>
      <c r="O105" s="2665" t="n"/>
      <c r="P105" s="2311" t="n"/>
      <c r="Q105" s="3047" t="n"/>
      <c r="R105" s="3047" t="n"/>
      <c r="S105" s="3047" t="n"/>
      <c r="T105" s="3047" t="n"/>
      <c r="U105" s="3067" t="n"/>
      <c r="V105" s="3065" t="n"/>
      <c r="W105" s="1716" t="n"/>
      <c r="X105" s="3043" t="n"/>
      <c r="Y105" s="2646" t="n">
        <v>7</v>
      </c>
      <c r="Z105" s="173" t="n"/>
      <c r="AA105" s="3039" t="n"/>
      <c r="AB105" s="72" t="n"/>
      <c r="AC105" s="3645" t="n">
        <v>216</v>
      </c>
      <c r="AD105" s="2975" t="n"/>
      <c r="AE105" s="1716" t="n">
        <v>126</v>
      </c>
      <c r="AF105" s="173" t="n"/>
      <c r="AG105" s="2438">
        <f>AC105-W105</f>
        <v/>
      </c>
      <c r="AH105" s="2311" t="n"/>
      <c r="AI105" s="2436">
        <f>AS105+AU105+AX105+BA105+BD105+BG105+BJ105+BM105+BP105</f>
        <v/>
      </c>
      <c r="AJ105" s="2302" t="n"/>
      <c r="AK105" s="3040" t="n">
        <v>16</v>
      </c>
      <c r="AL105" s="186" t="n"/>
      <c r="AM105" s="3041" t="n"/>
      <c r="AN105" s="186" t="n"/>
      <c r="AO105" s="3040" t="n">
        <v>12</v>
      </c>
      <c r="AP105" s="186" t="n"/>
      <c r="AQ105" s="3042" t="n"/>
      <c r="AR105" s="72" t="n"/>
      <c r="AS105" s="1716" t="n"/>
      <c r="AT105" s="3044" t="n"/>
      <c r="AU105" s="3041" t="n"/>
      <c r="AV105" s="1716" t="n"/>
      <c r="AW105" s="3044" t="n"/>
      <c r="AX105" s="3041" t="n"/>
      <c r="AY105" s="3043" t="n"/>
      <c r="AZ105" s="3045" t="n"/>
      <c r="BA105" s="3041" t="n"/>
      <c r="BB105" s="1716" t="n"/>
      <c r="BC105" s="3044" t="n"/>
      <c r="BD105" s="3041" t="n"/>
      <c r="BE105" s="3043" t="n"/>
      <c r="BF105" s="3045" t="n"/>
      <c r="BG105" s="3041" t="n"/>
      <c r="BH105" s="1716" t="n"/>
      <c r="BI105" s="3044" t="n"/>
      <c r="BJ105" s="3041" t="n">
        <v>6</v>
      </c>
      <c r="BK105" s="3043" t="n"/>
      <c r="BL105" s="3045" t="n">
        <v>216</v>
      </c>
      <c r="BM105" s="3041" t="n">
        <v>22</v>
      </c>
      <c r="BN105" s="1716" t="n">
        <v>6</v>
      </c>
      <c r="BO105" s="3044" t="n"/>
      <c r="BP105" s="3041" t="n"/>
      <c r="BQ105" s="3042" t="n"/>
      <c r="BR105" s="2438">
        <f>X105+AV105+AY105+BB105+BE105+BH105+BK105+BN105+BQ105</f>
        <v/>
      </c>
      <c r="BS105" s="2311" t="n"/>
      <c r="BT105" s="2523" t="n"/>
      <c r="BU105" s="2311" t="n"/>
      <c r="BV105" s="3580">
        <f>(AE105-U105)*0.22</f>
        <v/>
      </c>
      <c r="BW105" s="2" t="n"/>
      <c r="BX105" s="2" t="n"/>
    </row>
    <row r="106">
      <c r="A106" s="3635" t="inlineStr">
        <is>
          <t>2.8.4</t>
        </is>
      </c>
      <c r="B106" s="2311" t="n"/>
      <c r="C106" s="3599" t="inlineStr">
        <is>
          <t>Курсовой проект по учебной дисциплине " Теплотехнические установки и агрегаты предприятий керамики и огнеупоров"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311" t="n"/>
      <c r="Q106" s="3047" t="n"/>
      <c r="R106" s="3047" t="n"/>
      <c r="S106" s="3047" t="n"/>
      <c r="T106" s="3047" t="n"/>
      <c r="U106" s="3067" t="n"/>
      <c r="V106" s="3065" t="n"/>
      <c r="W106" s="3160" t="n"/>
      <c r="X106" s="3161" t="n"/>
      <c r="Y106" s="3067" t="n"/>
      <c r="Z106" s="2928" t="n"/>
      <c r="AA106" s="3157" t="n"/>
      <c r="AB106" s="2946" t="n"/>
      <c r="AC106" s="3275" t="n">
        <v>60</v>
      </c>
      <c r="AD106" s="3267" t="n"/>
      <c r="AE106" s="2439" t="n"/>
      <c r="AF106" s="2302" t="n"/>
      <c r="AG106" s="2438">
        <f>AC106-W106</f>
        <v/>
      </c>
      <c r="AH106" s="2311" t="n"/>
      <c r="AI106" s="2436" t="n"/>
      <c r="AJ106" s="2302" t="n"/>
      <c r="AK106" s="2521" t="n"/>
      <c r="AL106" s="2316" t="n"/>
      <c r="AM106" s="2445" t="n"/>
      <c r="AN106" s="2316" t="n"/>
      <c r="AO106" s="2521" t="n"/>
      <c r="AP106" s="2316" t="n"/>
      <c r="AQ106" s="2522" t="n"/>
      <c r="AR106" s="2311" t="n"/>
      <c r="AS106" s="3160" t="n"/>
      <c r="AT106" s="3129" t="n"/>
      <c r="AU106" s="3128" t="n"/>
      <c r="AV106" s="3160" t="n"/>
      <c r="AW106" s="3129" t="n"/>
      <c r="AX106" s="3128" t="n"/>
      <c r="AY106" s="3161" t="n"/>
      <c r="AZ106" s="3130" t="n"/>
      <c r="BA106" s="3128" t="n"/>
      <c r="BB106" s="3160" t="n"/>
      <c r="BC106" s="3129" t="n"/>
      <c r="BD106" s="3128" t="n"/>
      <c r="BE106" s="3161" t="n"/>
      <c r="BF106" s="3130" t="n"/>
      <c r="BG106" s="3128" t="n"/>
      <c r="BH106" s="3160" t="n"/>
      <c r="BI106" s="3129" t="n"/>
      <c r="BJ106" s="3128" t="n"/>
      <c r="BK106" s="3161" t="n"/>
      <c r="BL106" s="3130" t="n">
        <v>60</v>
      </c>
      <c r="BM106" s="3128" t="n"/>
      <c r="BN106" s="3160" t="n">
        <v>2</v>
      </c>
      <c r="BO106" s="3129" t="n"/>
      <c r="BP106" s="3128" t="n"/>
      <c r="BQ106" s="3159" t="n"/>
      <c r="BR106" s="2438">
        <f>X106+AV106+AY106+BB106+BE106+BH106+BK106+BN106+BQ106</f>
        <v/>
      </c>
      <c r="BS106" s="2311" t="n"/>
      <c r="BT106" s="3641" t="n"/>
      <c r="BU106" s="2305" t="n"/>
      <c r="BV106" s="3580">
        <f>(AE106-U106)*0.22</f>
        <v/>
      </c>
      <c r="BW106" s="2" t="n"/>
      <c r="BX106" s="2" t="n"/>
    </row>
    <row r="107">
      <c r="A107" s="3598" t="inlineStr">
        <is>
          <t>2.9</t>
        </is>
      </c>
      <c r="B107" s="2946" t="n"/>
      <c r="C107" s="3578" t="inlineStr">
        <is>
          <t>Модуль "Технология производства материалов и изделий из керамики"</t>
        </is>
      </c>
      <c r="D107" s="2665" t="n"/>
      <c r="E107" s="2665" t="n"/>
      <c r="F107" s="2665" t="n"/>
      <c r="G107" s="2665" t="n"/>
      <c r="H107" s="2665" t="n"/>
      <c r="I107" s="2665" t="n"/>
      <c r="J107" s="2665" t="n"/>
      <c r="K107" s="2665" t="n"/>
      <c r="L107" s="2665" t="n"/>
      <c r="M107" s="2665" t="n"/>
      <c r="N107" s="2665" t="n"/>
      <c r="O107" s="2665" t="n"/>
      <c r="P107" s="2311" t="n"/>
      <c r="Q107" s="3002" t="n"/>
      <c r="R107" s="3002" t="n"/>
      <c r="S107" s="3002" t="n"/>
      <c r="T107" s="3002" t="n"/>
      <c r="U107" s="2577" t="n"/>
      <c r="V107" s="2469" t="n"/>
      <c r="W107" s="2439" t="n"/>
      <c r="X107" s="2446" t="n"/>
      <c r="Y107" s="2436" t="n"/>
      <c r="Z107" s="2302" t="n"/>
      <c r="AA107" s="2437" t="n"/>
      <c r="AB107" s="2311" t="n"/>
      <c r="AC107" s="3261" t="n"/>
      <c r="AD107" s="2988" t="n"/>
      <c r="AE107" s="3003" t="n"/>
      <c r="AF107" s="173" t="n"/>
      <c r="AG107" s="2438" t="n"/>
      <c r="AH107" s="2311" t="n"/>
      <c r="AI107" s="2436" t="n"/>
      <c r="AJ107" s="2302" t="n"/>
      <c r="AK107" s="3007" t="n"/>
      <c r="AL107" s="186" t="n"/>
      <c r="AM107" s="3008" t="n"/>
      <c r="AN107" s="186" t="n"/>
      <c r="AO107" s="3007" t="n"/>
      <c r="AP107" s="186" t="n"/>
      <c r="AQ107" s="3009" t="n"/>
      <c r="AR107" s="72" t="n"/>
      <c r="AS107" s="2439" t="n"/>
      <c r="AT107" s="2444" t="n"/>
      <c r="AU107" s="2445" t="n"/>
      <c r="AV107" s="2439" t="n"/>
      <c r="AW107" s="2444" t="n"/>
      <c r="AX107" s="2445" t="n"/>
      <c r="AY107" s="2446" t="n"/>
      <c r="AZ107" s="2447" t="n"/>
      <c r="BA107" s="2445" t="n"/>
      <c r="BB107" s="2439" t="n"/>
      <c r="BC107" s="2444" t="n"/>
      <c r="BD107" s="2445" t="n"/>
      <c r="BE107" s="2446" t="n"/>
      <c r="BF107" s="2447" t="n"/>
      <c r="BG107" s="2445" t="n"/>
      <c r="BH107" s="2439" t="n"/>
      <c r="BI107" s="2444" t="n"/>
      <c r="BJ107" s="2445" t="n"/>
      <c r="BK107" s="2446" t="n"/>
      <c r="BL107" s="2447" t="n"/>
      <c r="BM107" s="2445" t="n"/>
      <c r="BN107" s="2439" t="n"/>
      <c r="BO107" s="2444" t="n"/>
      <c r="BP107" s="2445" t="n"/>
      <c r="BQ107" s="2522" t="n"/>
      <c r="BR107" s="2438" t="n"/>
      <c r="BS107" s="2311" t="n"/>
      <c r="BT107" s="2523" t="n"/>
      <c r="BU107" s="2311" t="n"/>
      <c r="BV107" s="3580">
        <f>(AE107-U107)*0.22</f>
        <v/>
      </c>
      <c r="BW107" s="2" t="n"/>
      <c r="BX107" s="2" t="n"/>
    </row>
    <row r="108">
      <c r="A108" s="3635" t="inlineStr">
        <is>
          <t>2.9.1</t>
        </is>
      </c>
      <c r="B108" s="2311" t="n"/>
      <c r="C108" s="3599" t="inlineStr">
        <is>
          <t>Сырьевая база керамической отрасли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311" t="n"/>
      <c r="Q108" s="2459" t="n"/>
      <c r="R108" s="2459" t="n"/>
      <c r="S108" s="2459" t="n"/>
      <c r="T108" s="2459" t="n"/>
      <c r="U108" s="2443" t="n"/>
      <c r="V108" s="2461" t="n"/>
      <c r="W108" s="3164" t="n"/>
      <c r="X108" s="2435" t="n"/>
      <c r="Y108" s="2443" t="n"/>
      <c r="Z108" s="2329" t="n"/>
      <c r="AA108" s="3636" t="n">
        <v>6</v>
      </c>
      <c r="AB108" s="3062" t="inlineStr">
        <is>
          <t>д</t>
        </is>
      </c>
      <c r="AC108" s="3275" t="n">
        <v>108</v>
      </c>
      <c r="AD108" s="3267" t="n"/>
      <c r="AE108" s="2439" t="n">
        <v>54</v>
      </c>
      <c r="AF108" s="2302" t="n"/>
      <c r="AG108" s="2438">
        <f>AC108-W108</f>
        <v/>
      </c>
      <c r="AH108" s="2311" t="n"/>
      <c r="AI108" s="2436">
        <f>AS108+AU108+AX108+BA108+BD108+BG108+BJ108+BM108+BP108</f>
        <v/>
      </c>
      <c r="AJ108" s="2302" t="n"/>
      <c r="AK108" s="2521" t="n">
        <v>8</v>
      </c>
      <c r="AL108" s="2316" t="n"/>
      <c r="AM108" s="2445" t="n">
        <v>4</v>
      </c>
      <c r="AN108" s="2316" t="n"/>
      <c r="AO108" s="2521" t="n"/>
      <c r="AP108" s="2316" t="n"/>
      <c r="AQ108" s="2522" t="n"/>
      <c r="AR108" s="2311" t="n"/>
      <c r="AS108" s="3164" t="n"/>
      <c r="AT108" s="3127" t="n"/>
      <c r="AU108" s="2441" t="n"/>
      <c r="AV108" s="3164" t="n"/>
      <c r="AW108" s="3127" t="n"/>
      <c r="AX108" s="2441" t="n"/>
      <c r="AY108" s="2435" t="n"/>
      <c r="AZ108" s="3165" t="n"/>
      <c r="BA108" s="2441" t="n"/>
      <c r="BB108" s="3164" t="n"/>
      <c r="BC108" s="3127" t="n"/>
      <c r="BD108" s="2441" t="n"/>
      <c r="BE108" s="2435" t="n"/>
      <c r="BF108" s="3165" t="n"/>
      <c r="BG108" s="2441" t="n">
        <v>2</v>
      </c>
      <c r="BH108" s="3164" t="n"/>
      <c r="BI108" s="3127" t="n">
        <v>108</v>
      </c>
      <c r="BJ108" s="2441" t="n">
        <v>10</v>
      </c>
      <c r="BK108" s="2435" t="n">
        <v>3</v>
      </c>
      <c r="BL108" s="3165" t="n"/>
      <c r="BM108" s="2441" t="n"/>
      <c r="BN108" s="3164" t="n"/>
      <c r="BO108" s="3127" t="n"/>
      <c r="BP108" s="2441" t="n"/>
      <c r="BQ108" s="2442" t="n"/>
      <c r="BR108" s="2438">
        <f>X108+AV108+AY108+BB108+BE108+BH108+BK108+BN108+BQ108</f>
        <v/>
      </c>
      <c r="BS108" s="2311" t="n"/>
      <c r="BT108" s="2523" t="n"/>
      <c r="BU108" s="2311" t="n"/>
      <c r="BV108" s="3580">
        <f>(AE108-U108)*0.22</f>
        <v/>
      </c>
      <c r="BW108" s="2" t="n"/>
      <c r="BX108" s="2" t="n"/>
    </row>
    <row r="109">
      <c r="A109" s="3609" t="inlineStr">
        <is>
          <t>2.9.2</t>
        </is>
      </c>
      <c r="B109" s="72" t="n"/>
      <c r="C109" s="3599" t="inlineStr">
        <is>
          <t>Технология строительной керамики</t>
        </is>
      </c>
      <c r="D109" s="2665" t="n"/>
      <c r="E109" s="2665" t="n"/>
      <c r="F109" s="2665" t="n"/>
      <c r="G109" s="2665" t="n"/>
      <c r="H109" s="2665" t="n"/>
      <c r="I109" s="2665" t="n"/>
      <c r="J109" s="2665" t="n"/>
      <c r="K109" s="2665" t="n"/>
      <c r="L109" s="2665" t="n"/>
      <c r="M109" s="2665" t="n"/>
      <c r="N109" s="2665" t="n"/>
      <c r="O109" s="2665" t="n"/>
      <c r="P109" s="2311" t="n"/>
      <c r="Q109" s="3047" t="n"/>
      <c r="R109" s="3047" t="n"/>
      <c r="S109" s="3047" t="n"/>
      <c r="T109" s="3047" t="n"/>
      <c r="U109" s="3067" t="n"/>
      <c r="V109" s="3065" t="n"/>
      <c r="W109" s="1716" t="n"/>
      <c r="X109" s="3043" t="n"/>
      <c r="Y109" s="2646" t="n">
        <v>8</v>
      </c>
      <c r="Z109" s="173" t="n"/>
      <c r="AA109" s="3039" t="n"/>
      <c r="AB109" s="72" t="n"/>
      <c r="AC109" s="3640" t="n">
        <v>144</v>
      </c>
      <c r="AD109" s="2878" t="n"/>
      <c r="AE109" s="1716" t="n">
        <v>90</v>
      </c>
      <c r="AF109" s="173" t="n"/>
      <c r="AG109" s="2438">
        <f>AC109-W109</f>
        <v/>
      </c>
      <c r="AH109" s="2311" t="n"/>
      <c r="AI109" s="2436">
        <f>AS109+AU109+AX109+BA109+BD109+BG109+BJ109+BM109+BP109</f>
        <v/>
      </c>
      <c r="AJ109" s="2302" t="n"/>
      <c r="AK109" s="3040" t="n">
        <v>10</v>
      </c>
      <c r="AL109" s="186" t="n"/>
      <c r="AM109" s="3041" t="n">
        <v>6</v>
      </c>
      <c r="AN109" s="186" t="n"/>
      <c r="AO109" s="3040" t="n">
        <v>4</v>
      </c>
      <c r="AP109" s="186" t="n"/>
      <c r="AQ109" s="3042" t="n"/>
      <c r="AR109" s="72" t="n"/>
      <c r="AS109" s="1716" t="n"/>
      <c r="AT109" s="3044" t="n"/>
      <c r="AU109" s="3041" t="n"/>
      <c r="AV109" s="1716" t="n"/>
      <c r="AW109" s="3044" t="n"/>
      <c r="AX109" s="3041" t="n"/>
      <c r="AY109" s="3043" t="n"/>
      <c r="AZ109" s="3045" t="n"/>
      <c r="BA109" s="3041" t="n"/>
      <c r="BB109" s="1716" t="n"/>
      <c r="BC109" s="3044" t="n"/>
      <c r="BD109" s="3041" t="n"/>
      <c r="BE109" s="3043" t="n"/>
      <c r="BF109" s="3045" t="n"/>
      <c r="BG109" s="3041" t="n"/>
      <c r="BH109" s="1716" t="n"/>
      <c r="BI109" s="3044" t="n"/>
      <c r="BJ109" s="3041" t="n"/>
      <c r="BK109" s="3043" t="n"/>
      <c r="BL109" s="3045" t="n"/>
      <c r="BM109" s="3041" t="n">
        <v>6</v>
      </c>
      <c r="BN109" s="1716" t="n"/>
      <c r="BO109" s="3044" t="n">
        <v>144</v>
      </c>
      <c r="BP109" s="3041" t="n">
        <v>14</v>
      </c>
      <c r="BQ109" s="3042" t="n">
        <v>4</v>
      </c>
      <c r="BR109" s="2438">
        <f>X109+AV109+AY109+BB109+BE109+BH109+BK109+BN109+BQ109</f>
        <v/>
      </c>
      <c r="BS109" s="2311" t="n"/>
      <c r="BT109" s="2523" t="n"/>
      <c r="BU109" s="2311" t="n"/>
      <c r="BV109" s="3580">
        <f>(AE109-U109)*0.22</f>
        <v/>
      </c>
      <c r="BW109" s="2" t="n"/>
      <c r="BX109" s="2" t="n"/>
    </row>
    <row r="110">
      <c r="A110" s="3588" t="inlineStr">
        <is>
          <t>2.9.3</t>
        </is>
      </c>
      <c r="B110" s="2946" t="n"/>
      <c r="C110" s="3599" t="inlineStr">
        <is>
          <t>Технология тонкой и технической керамики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311" t="n"/>
      <c r="Q110" s="2669" t="n"/>
      <c r="R110" s="2669" t="n"/>
      <c r="S110" s="2669" t="n"/>
      <c r="T110" s="2669" t="n"/>
      <c r="U110" s="2436" t="n"/>
      <c r="V110" s="2462" t="n"/>
      <c r="W110" s="2439" t="n"/>
      <c r="X110" s="2437" t="n"/>
      <c r="Y110" s="2439" t="n">
        <v>8</v>
      </c>
      <c r="Z110" s="2302" t="n"/>
      <c r="AA110" s="2437" t="n"/>
      <c r="AB110" s="2311" t="n"/>
      <c r="AC110" s="3275" t="n">
        <v>108</v>
      </c>
      <c r="AD110" s="3267" t="n"/>
      <c r="AE110" s="2439" t="n">
        <v>72</v>
      </c>
      <c r="AF110" s="2302" t="n"/>
      <c r="AG110" s="2438">
        <f>AC110-W110</f>
        <v/>
      </c>
      <c r="AH110" s="2311" t="n"/>
      <c r="AI110" s="2436">
        <f>AS110+AU110+AX110+BA110+BD110+BG110+BJ110+BM110+BP110</f>
        <v/>
      </c>
      <c r="AJ110" s="2302" t="n"/>
      <c r="AK110" s="2521" t="n">
        <v>10</v>
      </c>
      <c r="AL110" s="2316" t="n"/>
      <c r="AM110" s="2445" t="n"/>
      <c r="AN110" s="2316" t="n"/>
      <c r="AO110" s="2521" t="n">
        <v>6</v>
      </c>
      <c r="AP110" s="2316" t="n"/>
      <c r="AQ110" s="2522" t="n"/>
      <c r="AR110" s="2311" t="n"/>
      <c r="AS110" s="2439" t="n"/>
      <c r="AT110" s="2444" t="n"/>
      <c r="AU110" s="2445" t="n"/>
      <c r="AV110" s="2439" t="n"/>
      <c r="AW110" s="2444" t="n"/>
      <c r="AX110" s="2445" t="n"/>
      <c r="AY110" s="2446" t="n"/>
      <c r="AZ110" s="2447" t="n"/>
      <c r="BA110" s="2445" t="n"/>
      <c r="BB110" s="2439" t="n"/>
      <c r="BC110" s="2444" t="n"/>
      <c r="BD110" s="2445" t="n"/>
      <c r="BE110" s="2446" t="n"/>
      <c r="BF110" s="2447" t="n"/>
      <c r="BG110" s="2445" t="n"/>
      <c r="BH110" s="2439" t="n"/>
      <c r="BI110" s="2444" t="n"/>
      <c r="BJ110" s="2445" t="n"/>
      <c r="BK110" s="2446" t="n"/>
      <c r="BL110" s="2447" t="n"/>
      <c r="BM110" s="2445" t="n">
        <v>6</v>
      </c>
      <c r="BN110" s="2439" t="n"/>
      <c r="BO110" s="2444" t="n">
        <v>108</v>
      </c>
      <c r="BP110" s="2445" t="n">
        <v>10</v>
      </c>
      <c r="BQ110" s="2522" t="n">
        <v>3</v>
      </c>
      <c r="BR110" s="2438">
        <f>X110+AV110+AY110+BB110+BE110+BH110+BK110+BN110+BQ110</f>
        <v/>
      </c>
      <c r="BS110" s="2311" t="n"/>
      <c r="BT110" s="2523" t="n"/>
      <c r="BU110" s="2311" t="n"/>
      <c r="BV110" s="3580">
        <f>(AE110-U110)*0.22</f>
        <v/>
      </c>
      <c r="BW110" s="2" t="n"/>
      <c r="BX110" s="2" t="n"/>
    </row>
    <row r="111">
      <c r="A111" s="3588" t="inlineStr">
        <is>
          <t>2.9.4</t>
        </is>
      </c>
      <c r="B111" s="2946" t="n"/>
      <c r="C111" s="3599" t="inlineStr">
        <is>
          <t>Технология огнеупорных композиционных керамических материалов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311" t="n"/>
      <c r="Q111" s="2459" t="n"/>
      <c r="R111" s="2459" t="n"/>
      <c r="S111" s="2459" t="n"/>
      <c r="T111" s="2459" t="n"/>
      <c r="U111" s="2443" t="n"/>
      <c r="V111" s="2461" t="n"/>
      <c r="W111" s="1716" t="n"/>
      <c r="X111" s="3043" t="n"/>
      <c r="Y111" s="2646" t="n">
        <v>8</v>
      </c>
      <c r="Z111" s="173" t="n"/>
      <c r="AA111" s="3039" t="n"/>
      <c r="AB111" s="72" t="n"/>
      <c r="AC111" s="3640" t="n">
        <v>144</v>
      </c>
      <c r="AD111" s="2878" t="n"/>
      <c r="AE111" s="1716" t="n">
        <v>90</v>
      </c>
      <c r="AF111" s="173" t="n"/>
      <c r="AG111" s="2438">
        <f>AC111-W111</f>
        <v/>
      </c>
      <c r="AH111" s="2311" t="n"/>
      <c r="AI111" s="2436">
        <f>AS111+AU111+AX111+BA111+BD111+BG111+BJ111+BM111+BP111</f>
        <v/>
      </c>
      <c r="AJ111" s="2302" t="n"/>
      <c r="AK111" s="3040" t="n">
        <v>10</v>
      </c>
      <c r="AL111" s="186" t="n"/>
      <c r="AM111" s="3041" t="n">
        <v>6</v>
      </c>
      <c r="AN111" s="186" t="n"/>
      <c r="AO111" s="3040" t="n">
        <v>4</v>
      </c>
      <c r="AP111" s="186" t="n"/>
      <c r="AQ111" s="3042" t="n"/>
      <c r="AR111" s="72" t="n"/>
      <c r="AS111" s="2646" t="n"/>
      <c r="AT111" s="3127" t="n"/>
      <c r="AU111" s="2441" t="n"/>
      <c r="AV111" s="1716" t="n"/>
      <c r="AW111" s="3127" t="n"/>
      <c r="AX111" s="851" t="n"/>
      <c r="AY111" s="2522" t="n"/>
      <c r="AZ111" s="3165" t="n"/>
      <c r="BA111" s="2441" t="n"/>
      <c r="BB111" s="1716" t="n"/>
      <c r="BC111" s="3127" t="n"/>
      <c r="BD111" s="2441" t="n"/>
      <c r="BE111" s="3043" t="n"/>
      <c r="BF111" s="3165" t="n"/>
      <c r="BG111" s="2441" t="n"/>
      <c r="BH111" s="1716" t="n"/>
      <c r="BI111" s="2444" t="n"/>
      <c r="BJ111" s="2445" t="n"/>
      <c r="BK111" s="2446" t="n"/>
      <c r="BL111" s="2447" t="n"/>
      <c r="BM111" s="2445" t="n">
        <v>6</v>
      </c>
      <c r="BN111" s="2439" t="n"/>
      <c r="BO111" s="2444" t="n">
        <v>144</v>
      </c>
      <c r="BP111" s="2445" t="n">
        <v>14</v>
      </c>
      <c r="BQ111" s="2446" t="n">
        <v>4</v>
      </c>
      <c r="BR111" s="2438">
        <f>X111+AV111+AY111+BB111+BE111+BH111+BK111+BN111+BQ111</f>
        <v/>
      </c>
      <c r="BS111" s="2311" t="n"/>
      <c r="BT111" s="2523" t="n"/>
      <c r="BU111" s="2311" t="n"/>
      <c r="BV111" s="3580">
        <f>(AE111-U111)*0.22</f>
        <v/>
      </c>
      <c r="BW111" s="2" t="n"/>
      <c r="BX111" s="2" t="n"/>
    </row>
    <row r="112">
      <c r="A112" s="3588" t="inlineStr">
        <is>
          <t>2.9.5</t>
        </is>
      </c>
      <c r="B112" s="2946" t="n"/>
      <c r="C112" s="3599" t="inlineStr">
        <is>
          <t>Курсовой проект по учебной дисциплине пп. 2.9.2-2.9.4 по выбору студента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311" t="n"/>
      <c r="Q112" s="3047" t="n"/>
      <c r="R112" s="3047" t="n"/>
      <c r="S112" s="3047" t="n"/>
      <c r="T112" s="3047" t="n"/>
      <c r="U112" s="3067" t="n"/>
      <c r="V112" s="3065" t="n"/>
      <c r="W112" s="2439" t="n"/>
      <c r="X112" s="2437" t="n"/>
      <c r="Y112" s="2439" t="n"/>
      <c r="Z112" s="2302" t="n"/>
      <c r="AA112" s="2437" t="n"/>
      <c r="AB112" s="2311" t="n"/>
      <c r="AC112" s="3275" t="n">
        <v>40</v>
      </c>
      <c r="AD112" s="3267" t="n"/>
      <c r="AE112" s="2439" t="n"/>
      <c r="AF112" s="2302" t="n"/>
      <c r="AG112" s="2438">
        <f>AC112-W112</f>
        <v/>
      </c>
      <c r="AH112" s="2311" t="n"/>
      <c r="AI112" s="2436" t="n"/>
      <c r="AJ112" s="2302" t="n"/>
      <c r="AK112" s="2521" t="n"/>
      <c r="AL112" s="2316" t="n"/>
      <c r="AM112" s="2445" t="n"/>
      <c r="AN112" s="2316" t="n"/>
      <c r="AO112" s="2521" t="n"/>
      <c r="AP112" s="2316" t="n"/>
      <c r="AQ112" s="2522" t="n"/>
      <c r="AR112" s="2311" t="n"/>
      <c r="AS112" s="2439" t="n"/>
      <c r="AT112" s="2444" t="n"/>
      <c r="AU112" s="2445" t="n"/>
      <c r="AV112" s="2439" t="n"/>
      <c r="AW112" s="2444" t="n"/>
      <c r="AX112" s="2445" t="n"/>
      <c r="AY112" s="2446" t="n"/>
      <c r="AZ112" s="2447" t="n"/>
      <c r="BA112" s="2445" t="n"/>
      <c r="BB112" s="2439" t="n"/>
      <c r="BC112" s="2444" t="n"/>
      <c r="BD112" s="2445" t="n"/>
      <c r="BE112" s="2446" t="n"/>
      <c r="BF112" s="2447" t="n"/>
      <c r="BG112" s="2445" t="n"/>
      <c r="BH112" s="2439" t="n"/>
      <c r="BI112" s="2444" t="n"/>
      <c r="BJ112" s="2445" t="n"/>
      <c r="BK112" s="2446" t="n"/>
      <c r="BL112" s="2447" t="n"/>
      <c r="BM112" s="2445" t="n"/>
      <c r="BN112" s="2439" t="n"/>
      <c r="BO112" s="2444" t="n">
        <v>40</v>
      </c>
      <c r="BP112" s="2445" t="n"/>
      <c r="BQ112" s="2522" t="n">
        <v>1</v>
      </c>
      <c r="BR112" s="2438">
        <f>X112+AV112+AY112+BB112+BE112+BH112+BK112+BN112+BQ112</f>
        <v/>
      </c>
      <c r="BS112" s="2311" t="n"/>
      <c r="BT112" s="2523" t="n"/>
      <c r="BU112" s="2311" t="n"/>
      <c r="BV112" s="3580">
        <f>(AE112-U112)*0.22</f>
        <v/>
      </c>
      <c r="BW112" s="2" t="n"/>
      <c r="BX112" s="2" t="n"/>
    </row>
    <row r="113">
      <c r="A113" s="3635" t="inlineStr">
        <is>
          <t>2.9.6</t>
        </is>
      </c>
      <c r="B113" s="2311" t="n"/>
      <c r="C113" s="3599" t="inlineStr">
        <is>
          <t>Контроль качества керамических материлаов и изделий</t>
        </is>
      </c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3047" t="n"/>
      <c r="R113" s="3047" t="n"/>
      <c r="S113" s="3047" t="n"/>
      <c r="T113" s="3047" t="n"/>
      <c r="U113" s="3427" t="n"/>
      <c r="V113" s="3662" t="n"/>
      <c r="W113" s="3663" t="n"/>
      <c r="X113" s="3664" t="n"/>
      <c r="Y113" s="3427" t="n"/>
      <c r="Z113" s="3394" t="n"/>
      <c r="AA113" s="3665" t="n">
        <v>8</v>
      </c>
      <c r="AB113" s="3382" t="n"/>
      <c r="AC113" s="3666" t="n">
        <v>102</v>
      </c>
      <c r="AD113" s="3406" t="n"/>
      <c r="AE113" s="3663" t="n">
        <v>36</v>
      </c>
      <c r="AF113" s="3394" t="n"/>
      <c r="AG113" s="3667">
        <f>AC113-W113</f>
        <v/>
      </c>
      <c r="AH113" s="3382" t="n"/>
      <c r="AI113" s="3427">
        <f>AS113+AU113+AX113+BA113+BD113+BG113+BJ113+BM113+BP113</f>
        <v/>
      </c>
      <c r="AJ113" s="3394" t="n"/>
      <c r="AK113" s="3428" t="n">
        <v>4</v>
      </c>
      <c r="AL113" s="3408" t="n"/>
      <c r="AM113" s="3425" t="n">
        <v>4</v>
      </c>
      <c r="AN113" s="3408" t="n"/>
      <c r="AO113" s="3428" t="n"/>
      <c r="AP113" s="3408" t="n"/>
      <c r="AQ113" s="3426" t="n"/>
      <c r="AR113" s="3382" t="n"/>
      <c r="AS113" s="3663" t="n"/>
      <c r="AT113" s="3668" t="n"/>
      <c r="AU113" s="3425" t="n"/>
      <c r="AV113" s="3663" t="n"/>
      <c r="AW113" s="3668" t="n"/>
      <c r="AX113" s="3425" t="n"/>
      <c r="AY113" s="3664" t="n"/>
      <c r="AZ113" s="3431" t="n"/>
      <c r="BA113" s="3425" t="n"/>
      <c r="BB113" s="3663" t="n"/>
      <c r="BC113" s="3668" t="n"/>
      <c r="BD113" s="3425" t="n"/>
      <c r="BE113" s="3664" t="n"/>
      <c r="BF113" s="3431" t="n"/>
      <c r="BG113" s="3425" t="n"/>
      <c r="BH113" s="3663" t="n"/>
      <c r="BI113" s="3668" t="n"/>
      <c r="BJ113" s="3425" t="n"/>
      <c r="BK113" s="3664" t="n"/>
      <c r="BL113" s="3431" t="n"/>
      <c r="BM113" s="3425" t="n">
        <v>2</v>
      </c>
      <c r="BN113" s="3663" t="n"/>
      <c r="BO113" s="3668" t="n">
        <v>102</v>
      </c>
      <c r="BP113" s="3041" t="n">
        <v>6</v>
      </c>
      <c r="BQ113" s="3042" t="n">
        <v>3</v>
      </c>
      <c r="BR113" s="2438">
        <f>X113+AV113+AY113+BB113+BE113+BH113+BK113+BN113+BQ113</f>
        <v/>
      </c>
      <c r="BS113" s="2311" t="n"/>
      <c r="BT113" s="2523" t="n"/>
      <c r="BU113" s="2311" t="n"/>
      <c r="BV113" s="3580">
        <f>(AE113-U113)*0.22</f>
        <v/>
      </c>
      <c r="BW113" s="2" t="n"/>
      <c r="BX113" s="2" t="n"/>
    </row>
    <row r="114">
      <c r="A114" s="3659" t="inlineStr">
        <is>
          <t>Профилизация: "Технология вяжущих материалов"</t>
        </is>
      </c>
      <c r="B114" s="2665" t="n"/>
      <c r="C114" s="2665" t="n"/>
      <c r="D114" s="2665" t="n"/>
      <c r="E114" s="2665" t="n"/>
      <c r="F114" s="2665" t="n"/>
      <c r="G114" s="2665" t="n"/>
      <c r="H114" s="2665" t="n"/>
      <c r="I114" s="2665" t="n"/>
      <c r="J114" s="2665" t="n"/>
      <c r="K114" s="2665" t="n"/>
      <c r="L114" s="2665" t="n"/>
      <c r="M114" s="2665" t="n"/>
      <c r="N114" s="2665" t="n"/>
      <c r="O114" s="2665" t="n"/>
      <c r="P114" s="2311" t="n"/>
      <c r="Q114" s="3669" t="n"/>
      <c r="R114" s="3669" t="n"/>
      <c r="S114" s="3669" t="n"/>
      <c r="T114" s="3669" t="n"/>
      <c r="U114" s="2546" t="n"/>
      <c r="V114" s="3670" t="n"/>
      <c r="W114" s="1716" t="n"/>
      <c r="X114" s="3043" t="n"/>
      <c r="Y114" s="2646" t="n"/>
      <c r="Z114" s="173" t="n"/>
      <c r="AA114" s="3039" t="n"/>
      <c r="AB114" s="72" t="n"/>
      <c r="AC114" s="3261" t="n"/>
      <c r="AD114" s="2988" t="n"/>
      <c r="AE114" s="2920" t="n"/>
      <c r="AF114" s="2329" t="n"/>
      <c r="AG114" s="3292" t="n"/>
      <c r="AH114" s="2305" t="n"/>
      <c r="AI114" s="2443" t="n"/>
      <c r="AJ114" s="2329" t="n"/>
      <c r="AK114" s="2554" t="n"/>
      <c r="AL114" s="2335" t="n"/>
      <c r="AM114" s="2555" t="n"/>
      <c r="AN114" s="2335" t="n"/>
      <c r="AO114" s="2554" t="n"/>
      <c r="AP114" s="2335" t="n"/>
      <c r="AQ114" s="2556" t="n"/>
      <c r="AR114" s="2305" t="n"/>
      <c r="AS114" s="1716" t="n"/>
      <c r="AT114" s="3044" t="n"/>
      <c r="AU114" s="3041" t="n"/>
      <c r="AV114" s="1716" t="n"/>
      <c r="AW114" s="3044" t="n"/>
      <c r="AX114" s="3041" t="n"/>
      <c r="AY114" s="3043" t="n"/>
      <c r="AZ114" s="3045" t="n"/>
      <c r="BA114" s="3041" t="n"/>
      <c r="BB114" s="1716" t="n"/>
      <c r="BC114" s="3044" t="n"/>
      <c r="BD114" s="3041" t="n"/>
      <c r="BE114" s="3043" t="n"/>
      <c r="BF114" s="3045" t="n"/>
      <c r="BG114" s="3041" t="n"/>
      <c r="BH114" s="1716" t="n"/>
      <c r="BI114" s="3044" t="n"/>
      <c r="BJ114" s="3041" t="n"/>
      <c r="BK114" s="3043" t="n"/>
      <c r="BL114" s="3045" t="n"/>
      <c r="BM114" s="3041" t="n"/>
      <c r="BN114" s="1716" t="n"/>
      <c r="BO114" s="3044" t="n"/>
      <c r="BP114" s="3128" t="n"/>
      <c r="BQ114" s="3159" t="n"/>
      <c r="BR114" s="2438" t="n"/>
      <c r="BS114" s="2311" t="n"/>
      <c r="BT114" s="3576" t="n"/>
      <c r="BU114" s="2316" t="n"/>
      <c r="BV114" s="3580">
        <f>(AE114-U114)*0.22</f>
        <v/>
      </c>
      <c r="BW114" s="2" t="n"/>
      <c r="BX114" s="2" t="n"/>
    </row>
    <row r="115">
      <c r="A115" s="3577" t="inlineStr">
        <is>
          <t>2.10</t>
        </is>
      </c>
      <c r="B115" s="2311" t="n"/>
      <c r="C115" s="3578" t="inlineStr">
        <is>
          <t>Модуль "Основные процессы химической технологии вяжущих материалов"</t>
        </is>
      </c>
      <c r="D115" s="2665" t="n"/>
      <c r="E115" s="2665" t="n"/>
      <c r="F115" s="2665" t="n"/>
      <c r="G115" s="2665" t="n"/>
      <c r="H115" s="2665" t="n"/>
      <c r="I115" s="2665" t="n"/>
      <c r="J115" s="2665" t="n"/>
      <c r="K115" s="2665" t="n"/>
      <c r="L115" s="2665" t="n"/>
      <c r="M115" s="2665" t="n"/>
      <c r="N115" s="2665" t="n"/>
      <c r="O115" s="2665" t="n"/>
      <c r="P115" s="2311" t="n"/>
      <c r="Q115" s="3002" t="n"/>
      <c r="R115" s="3002" t="n"/>
      <c r="S115" s="3002" t="n"/>
      <c r="T115" s="3002" t="n"/>
      <c r="U115" s="2577" t="n"/>
      <c r="V115" s="2469" t="n"/>
      <c r="W115" s="2439" t="n"/>
      <c r="X115" s="2446" t="n"/>
      <c r="Y115" s="2436" t="n"/>
      <c r="Z115" s="2302" t="n"/>
      <c r="AA115" s="2437" t="n"/>
      <c r="AB115" s="2311" t="n"/>
      <c r="AC115" s="3386" t="n"/>
      <c r="AD115" s="3267" t="n"/>
      <c r="AE115" s="2559" t="n"/>
      <c r="AF115" s="2302" t="n"/>
      <c r="AG115" s="2438" t="n"/>
      <c r="AH115" s="2311" t="n"/>
      <c r="AI115" s="2436" t="n"/>
      <c r="AJ115" s="2302" t="n"/>
      <c r="AK115" s="2957" t="n"/>
      <c r="AL115" s="2665" t="n"/>
      <c r="AM115" s="2558" t="n"/>
      <c r="AN115" s="2316" t="n"/>
      <c r="AO115" s="2579" t="n"/>
      <c r="AP115" s="2316" t="n"/>
      <c r="AQ115" s="2560" t="n"/>
      <c r="AR115" s="2311" t="n"/>
      <c r="AS115" s="2439" t="n"/>
      <c r="AT115" s="2444" t="n"/>
      <c r="AU115" s="2445" t="n"/>
      <c r="AV115" s="2439" t="n"/>
      <c r="AW115" s="2444" t="n"/>
      <c r="AX115" s="2445" t="n"/>
      <c r="AY115" s="2446" t="n"/>
      <c r="AZ115" s="2447" t="n"/>
      <c r="BA115" s="2445" t="n"/>
      <c r="BB115" s="2439" t="n"/>
      <c r="BC115" s="2444" t="n"/>
      <c r="BD115" s="2445" t="n"/>
      <c r="BE115" s="2446" t="n"/>
      <c r="BF115" s="2447" t="n"/>
      <c r="BG115" s="2445" t="n"/>
      <c r="BH115" s="2439" t="n"/>
      <c r="BI115" s="2444" t="n"/>
      <c r="BJ115" s="2445" t="n"/>
      <c r="BK115" s="2446" t="n"/>
      <c r="BL115" s="2447" t="n"/>
      <c r="BM115" s="2445" t="n"/>
      <c r="BN115" s="2439" t="n"/>
      <c r="BO115" s="2444" t="n"/>
      <c r="BP115" s="2445" t="n"/>
      <c r="BQ115" s="2522" t="n"/>
      <c r="BR115" s="2438" t="n"/>
      <c r="BS115" s="2311" t="n"/>
      <c r="BT115" s="2523" t="n"/>
      <c r="BU115" s="2311" t="n"/>
      <c r="BV115" s="3580">
        <f>(AE115-U115)*0.22</f>
        <v/>
      </c>
      <c r="BW115" s="2" t="n"/>
      <c r="BX115" s="2" t="n"/>
    </row>
    <row r="116">
      <c r="A116" s="3609" t="inlineStr">
        <is>
          <t>2.10.1</t>
        </is>
      </c>
      <c r="B116" s="72" t="n"/>
      <c r="C116" s="3599" t="inlineStr">
        <is>
          <t>Химическая технология вяжущих материалов</t>
        </is>
      </c>
      <c r="D116" s="2665" t="n"/>
      <c r="E116" s="2665" t="n"/>
      <c r="F116" s="2665" t="n"/>
      <c r="G116" s="2665" t="n"/>
      <c r="H116" s="2665" t="n"/>
      <c r="I116" s="2665" t="n"/>
      <c r="J116" s="2665" t="n"/>
      <c r="K116" s="2665" t="n"/>
      <c r="L116" s="2665" t="n"/>
      <c r="M116" s="2665" t="n"/>
      <c r="N116" s="2665" t="n"/>
      <c r="O116" s="2665" t="n"/>
      <c r="P116" s="2311" t="n"/>
      <c r="Q116" s="3047" t="n"/>
      <c r="R116" s="3047" t="n"/>
      <c r="S116" s="3047" t="n"/>
      <c r="T116" s="3047" t="n"/>
      <c r="U116" s="3067" t="n"/>
      <c r="V116" s="3065" t="n"/>
      <c r="W116" s="3164" t="n"/>
      <c r="X116" s="2435" t="n"/>
      <c r="Y116" s="2443" t="n">
        <v>7</v>
      </c>
      <c r="Z116" s="2329" t="n"/>
      <c r="AA116" s="2463" t="n"/>
      <c r="AB116" s="2305" t="n"/>
      <c r="AC116" s="3275" t="n">
        <v>324</v>
      </c>
      <c r="AD116" s="3267" t="n"/>
      <c r="AE116" s="2439" t="n">
        <v>198</v>
      </c>
      <c r="AF116" s="2302" t="n"/>
      <c r="AG116" s="2438">
        <f>AC116-W116</f>
        <v/>
      </c>
      <c r="AH116" s="2311" t="n"/>
      <c r="AI116" s="2436">
        <f>AS116+AU116+AX116+BA116+BD116+BG116+BJ116+BM116+BP116</f>
        <v/>
      </c>
      <c r="AJ116" s="2302" t="n"/>
      <c r="AK116" s="2521" t="n">
        <v>22</v>
      </c>
      <c r="AL116" s="2316" t="n"/>
      <c r="AM116" s="2445" t="n">
        <v>12</v>
      </c>
      <c r="AN116" s="2316" t="n"/>
      <c r="AO116" s="2445" t="n">
        <v>10</v>
      </c>
      <c r="AP116" s="2316" t="n"/>
      <c r="AQ116" s="2522" t="n"/>
      <c r="AR116" s="2311" t="n"/>
      <c r="AS116" s="3164" t="n"/>
      <c r="AT116" s="3127" t="n"/>
      <c r="AU116" s="2441" t="n"/>
      <c r="AV116" s="3164" t="n"/>
      <c r="AW116" s="3127" t="n"/>
      <c r="AX116" s="2441" t="n"/>
      <c r="AY116" s="2435" t="n"/>
      <c r="AZ116" s="3165" t="n"/>
      <c r="BA116" s="2441" t="n"/>
      <c r="BB116" s="3164" t="n"/>
      <c r="BC116" s="3127" t="n"/>
      <c r="BD116" s="3128" t="n"/>
      <c r="BE116" s="3043" t="n"/>
      <c r="BF116" s="3130" t="n"/>
      <c r="BG116" s="3128" t="n"/>
      <c r="BH116" s="1716" t="n"/>
      <c r="BI116" s="3127" t="n"/>
      <c r="BJ116" s="3041" t="n">
        <v>12</v>
      </c>
      <c r="BK116" s="3043" t="n"/>
      <c r="BL116" s="3130" t="n">
        <v>324</v>
      </c>
      <c r="BM116" s="3128" t="n">
        <v>32</v>
      </c>
      <c r="BN116" s="1716" t="n">
        <v>9</v>
      </c>
      <c r="BO116" s="3044" t="n"/>
      <c r="BP116" s="3041" t="n"/>
      <c r="BQ116" s="3042" t="n"/>
      <c r="BR116" s="2438">
        <f>X116+AV116+AY116+BB116+BE116+BH116+BK116+BN116+BQ116</f>
        <v/>
      </c>
      <c r="BS116" s="2311" t="n"/>
      <c r="BT116" s="2523" t="n"/>
      <c r="BU116" s="2311" t="n"/>
      <c r="BV116" s="3580">
        <f>(AE116-U116)*0.22</f>
        <v/>
      </c>
      <c r="BW116" s="2" t="n"/>
      <c r="BX116" s="2" t="n"/>
    </row>
    <row r="117">
      <c r="A117" s="3588" t="inlineStr">
        <is>
          <t>2.10.2</t>
        </is>
      </c>
      <c r="B117" s="2946" t="n"/>
      <c r="C117" s="3599" t="inlineStr">
        <is>
          <t>Курсовая работа по учебной дисциплине "Химическая технология вяжущих материалов"</t>
        </is>
      </c>
      <c r="D117" s="2665" t="n"/>
      <c r="E117" s="2665" t="n"/>
      <c r="F117" s="2665" t="n"/>
      <c r="G117" s="2665" t="n"/>
      <c r="H117" s="2665" t="n"/>
      <c r="I117" s="2665" t="n"/>
      <c r="J117" s="2665" t="n"/>
      <c r="K117" s="2665" t="n"/>
      <c r="L117" s="2665" t="n"/>
      <c r="M117" s="2665" t="n"/>
      <c r="N117" s="2665" t="n"/>
      <c r="O117" s="2665" t="n"/>
      <c r="P117" s="2311" t="n"/>
      <c r="Q117" s="3047" t="n"/>
      <c r="R117" s="3047" t="n"/>
      <c r="S117" s="3047" t="n"/>
      <c r="T117" s="3047" t="n"/>
      <c r="U117" s="3067" t="n"/>
      <c r="V117" s="3065" t="n"/>
      <c r="W117" s="1716" t="n"/>
      <c r="X117" s="3043" t="n"/>
      <c r="Y117" s="2646" t="n"/>
      <c r="Z117" s="173" t="n"/>
      <c r="AA117" s="3039" t="n"/>
      <c r="AB117" s="72" t="n"/>
      <c r="AC117" s="3275" t="n">
        <v>30</v>
      </c>
      <c r="AD117" s="3267" t="n"/>
      <c r="AE117" s="1716" t="n"/>
      <c r="AF117" s="173" t="n"/>
      <c r="AG117" s="2438">
        <f>AC117-W117</f>
        <v/>
      </c>
      <c r="AH117" s="2311" t="n"/>
      <c r="AI117" s="2436" t="n"/>
      <c r="AJ117" s="2302" t="n"/>
      <c r="AK117" s="3040" t="n"/>
      <c r="AL117" s="186" t="n"/>
      <c r="AM117" s="3041" t="n"/>
      <c r="AN117" s="186" t="n"/>
      <c r="AO117" s="3041" t="n"/>
      <c r="AP117" s="186" t="n"/>
      <c r="AQ117" s="3042" t="n"/>
      <c r="AR117" s="72" t="n"/>
      <c r="AS117" s="1716" t="n"/>
      <c r="AT117" s="3044" t="n"/>
      <c r="AU117" s="3041" t="n"/>
      <c r="AV117" s="1716" t="n"/>
      <c r="AW117" s="3044" t="n"/>
      <c r="AX117" s="3041" t="n"/>
      <c r="AY117" s="3043" t="n"/>
      <c r="AZ117" s="3045" t="n"/>
      <c r="BA117" s="3041" t="n"/>
      <c r="BB117" s="1716" t="n"/>
      <c r="BC117" s="3044" t="n"/>
      <c r="BD117" s="2445" t="n"/>
      <c r="BE117" s="2446" t="n"/>
      <c r="BF117" s="2447" t="n"/>
      <c r="BG117" s="2445" t="n"/>
      <c r="BH117" s="2439" t="n"/>
      <c r="BI117" s="2444" t="n"/>
      <c r="BJ117" s="2445" t="n"/>
      <c r="BK117" s="2446" t="n"/>
      <c r="BL117" s="2447" t="n">
        <v>30</v>
      </c>
      <c r="BM117" s="2445" t="n"/>
      <c r="BN117" s="2439" t="n">
        <v>1</v>
      </c>
      <c r="BO117" s="2444" t="n"/>
      <c r="BP117" s="2445" t="n"/>
      <c r="BQ117" s="2522" t="n"/>
      <c r="BR117" s="2438">
        <f>X117+AV117+AY117+BB117+BE117+BH117+BK117+BN117+BQ117</f>
        <v/>
      </c>
      <c r="BS117" s="2311" t="n"/>
      <c r="BT117" s="3641" t="n"/>
      <c r="BU117" s="2305" t="n"/>
      <c r="BV117" s="3580">
        <f>(AE117-U117)*0.22</f>
        <v/>
      </c>
      <c r="BW117" s="2" t="n"/>
      <c r="BX117" s="2" t="n"/>
    </row>
    <row r="118">
      <c r="A118" s="3588" t="inlineStr">
        <is>
          <t>2.10.3</t>
        </is>
      </c>
      <c r="B118" s="2946" t="n"/>
      <c r="C118" s="3599" t="inlineStr">
        <is>
          <t>Теплотехнические установки и агрегаты предприятий вяжущих веществ и строительных материалов на их основе</t>
        </is>
      </c>
      <c r="D118" s="2665" t="n"/>
      <c r="E118" s="2665" t="n"/>
      <c r="F118" s="2665" t="n"/>
      <c r="G118" s="2665" t="n"/>
      <c r="H118" s="2665" t="n"/>
      <c r="I118" s="2665" t="n"/>
      <c r="J118" s="2665" t="n"/>
      <c r="K118" s="2665" t="n"/>
      <c r="L118" s="2665" t="n"/>
      <c r="M118" s="2665" t="n"/>
      <c r="N118" s="2665" t="n"/>
      <c r="O118" s="2665" t="n"/>
      <c r="P118" s="2311" t="n"/>
      <c r="Q118" s="2669" t="n"/>
      <c r="R118" s="2669" t="n"/>
      <c r="S118" s="2669" t="n"/>
      <c r="T118" s="2669" t="n"/>
      <c r="U118" s="2436" t="n"/>
      <c r="V118" s="2462" t="n"/>
      <c r="W118" s="2439" t="n"/>
      <c r="X118" s="2437" t="n"/>
      <c r="Y118" s="2439" t="n">
        <v>7</v>
      </c>
      <c r="Z118" s="2302" t="n"/>
      <c r="AA118" s="2437" t="n"/>
      <c r="AB118" s="2311" t="n"/>
      <c r="AC118" s="3275" t="n">
        <v>216</v>
      </c>
      <c r="AD118" s="3267" t="n"/>
      <c r="AE118" s="2439" t="n">
        <v>126</v>
      </c>
      <c r="AF118" s="2302" t="n"/>
      <c r="AG118" s="2438">
        <f>AC118-W118</f>
        <v/>
      </c>
      <c r="AH118" s="2311" t="n"/>
      <c r="AI118" s="2436">
        <f>AS118+AU118+AX118+BA118+BD118+BG118+BJ118+BM118+BP118</f>
        <v/>
      </c>
      <c r="AJ118" s="2302" t="n"/>
      <c r="AK118" s="2521" t="n">
        <v>16</v>
      </c>
      <c r="AL118" s="2316" t="n"/>
      <c r="AM118" s="2445" t="n"/>
      <c r="AN118" s="2316" t="n"/>
      <c r="AO118" s="3671" t="n">
        <v>12</v>
      </c>
      <c r="AP118" s="2665" t="n"/>
      <c r="AQ118" s="2522" t="n"/>
      <c r="AR118" s="2311" t="n"/>
      <c r="AS118" s="2439" t="n"/>
      <c r="AT118" s="2444" t="n"/>
      <c r="AU118" s="2445" t="n"/>
      <c r="AV118" s="2439" t="n"/>
      <c r="AW118" s="2444" t="n"/>
      <c r="AX118" s="2445" t="n"/>
      <c r="AY118" s="2446" t="n"/>
      <c r="AZ118" s="2447" t="n"/>
      <c r="BA118" s="2445" t="n"/>
      <c r="BB118" s="2439" t="n"/>
      <c r="BC118" s="2444" t="n"/>
      <c r="BD118" s="3041" t="n"/>
      <c r="BE118" s="3043" t="n"/>
      <c r="BF118" s="3045" t="n"/>
      <c r="BG118" s="3041" t="n"/>
      <c r="BH118" s="1716" t="n"/>
      <c r="BI118" s="3044" t="n"/>
      <c r="BJ118" s="3041" t="n">
        <v>6</v>
      </c>
      <c r="BK118" s="3043" t="n"/>
      <c r="BL118" s="3045" t="n">
        <v>216</v>
      </c>
      <c r="BM118" s="3041" t="n">
        <v>22</v>
      </c>
      <c r="BN118" s="1716" t="n">
        <v>6</v>
      </c>
      <c r="BO118" s="3044" t="n"/>
      <c r="BP118" s="3041" t="n"/>
      <c r="BQ118" s="3042" t="n"/>
      <c r="BR118" s="2438">
        <f>X118+AV118+AY118+BB118+BE118+BH118+BK118+BN118+BQ118</f>
        <v/>
      </c>
      <c r="BS118" s="2311" t="n"/>
      <c r="BT118" s="2523" t="n"/>
      <c r="BU118" s="2311" t="n"/>
      <c r="BV118" s="3580">
        <f>(AE118-U118)*0.22</f>
        <v/>
      </c>
      <c r="BW118" s="2" t="n"/>
      <c r="BX118" s="2" t="n"/>
    </row>
    <row r="119">
      <c r="A119" s="3588" t="inlineStr">
        <is>
          <t>2.10.4</t>
        </is>
      </c>
      <c r="B119" s="2946" t="n"/>
      <c r="C119" s="3599" t="inlineStr">
        <is>
          <t>Курсовой проект по учебной дисциплине "Теплотехнические установки и агрегаты предприятий вяжущих веществ и строительных материалов на их основе"</t>
        </is>
      </c>
      <c r="D119" s="2665" t="n"/>
      <c r="E119" s="2665" t="n"/>
      <c r="F119" s="2665" t="n"/>
      <c r="G119" s="2665" t="n"/>
      <c r="H119" s="2665" t="n"/>
      <c r="I119" s="2665" t="n"/>
      <c r="J119" s="2665" t="n"/>
      <c r="K119" s="2665" t="n"/>
      <c r="L119" s="2665" t="n"/>
      <c r="M119" s="2665" t="n"/>
      <c r="N119" s="2665" t="n"/>
      <c r="O119" s="2665" t="n"/>
      <c r="P119" s="2311" t="n"/>
      <c r="Q119" s="2669" t="n"/>
      <c r="R119" s="2669" t="n"/>
      <c r="S119" s="2669" t="n"/>
      <c r="T119" s="2669" t="n"/>
      <c r="U119" s="2436" t="n"/>
      <c r="V119" s="2439" t="n"/>
      <c r="W119" s="1716" t="n"/>
      <c r="X119" s="3043" t="n"/>
      <c r="Y119" s="2646" t="n"/>
      <c r="Z119" s="173" t="n"/>
      <c r="AA119" s="3039" t="n"/>
      <c r="AB119" s="72" t="n"/>
      <c r="AC119" s="3640" t="n">
        <v>60</v>
      </c>
      <c r="AD119" s="2878" t="n"/>
      <c r="AE119" s="1716" t="n"/>
      <c r="AF119" s="173" t="n"/>
      <c r="AG119" s="2438">
        <f>AC119-W119</f>
        <v/>
      </c>
      <c r="AH119" s="2311" t="n"/>
      <c r="AI119" s="2436" t="n"/>
      <c r="AJ119" s="2302" t="n"/>
      <c r="AK119" s="3040" t="n"/>
      <c r="AL119" s="186" t="n"/>
      <c r="AM119" s="3041" t="n"/>
      <c r="AN119" s="186" t="n"/>
      <c r="AO119" s="3041" t="n"/>
      <c r="AP119" s="186" t="n"/>
      <c r="AQ119" s="3042" t="n"/>
      <c r="AR119" s="72" t="n"/>
      <c r="AS119" s="2646" t="n"/>
      <c r="AT119" s="3127" t="n"/>
      <c r="AU119" s="2441" t="n"/>
      <c r="AV119" s="1716" t="n"/>
      <c r="AW119" s="3127" t="n"/>
      <c r="AX119" s="851" t="n"/>
      <c r="AY119" s="2522" t="n"/>
      <c r="AZ119" s="3165" t="n"/>
      <c r="BA119" s="2441" t="n"/>
      <c r="BB119" s="1716" t="n"/>
      <c r="BC119" s="3127" t="n"/>
      <c r="BD119" s="3128" t="n"/>
      <c r="BE119" s="3161" t="n"/>
      <c r="BF119" s="3130" t="n"/>
      <c r="BG119" s="3128" t="n"/>
      <c r="BH119" s="3160" t="n"/>
      <c r="BI119" s="3129" t="n"/>
      <c r="BJ119" s="3128" t="n"/>
      <c r="BK119" s="3161" t="n"/>
      <c r="BL119" s="3130" t="n">
        <v>60</v>
      </c>
      <c r="BM119" s="3128" t="n"/>
      <c r="BN119" s="3160" t="n">
        <v>2</v>
      </c>
      <c r="BO119" s="3129" t="n"/>
      <c r="BP119" s="3128" t="n"/>
      <c r="BQ119" s="3159" t="n"/>
      <c r="BR119" s="2438">
        <f>X119+AV119+AY119+BB119+BE119+BH119+BK119+BN119+BQ119</f>
        <v/>
      </c>
      <c r="BS119" s="2311" t="n"/>
      <c r="BT119" s="3641" t="n"/>
      <c r="BU119" s="2305" t="n"/>
      <c r="BV119" s="3580">
        <f>(AE119-U119)*0.22</f>
        <v/>
      </c>
      <c r="BW119" s="2" t="n"/>
      <c r="BX119" s="2" t="n"/>
    </row>
    <row r="120">
      <c r="A120" s="3598" t="inlineStr">
        <is>
          <t>2.11</t>
        </is>
      </c>
      <c r="B120" s="2946" t="n"/>
      <c r="C120" s="3578" t="inlineStr">
        <is>
          <t>Модуль "Технология производства строительных материалов на основе вяжущих веществ"</t>
        </is>
      </c>
      <c r="D120" s="2665" t="n"/>
      <c r="E120" s="2665" t="n"/>
      <c r="F120" s="2665" t="n"/>
      <c r="G120" s="2665" t="n"/>
      <c r="H120" s="2665" t="n"/>
      <c r="I120" s="2665" t="n"/>
      <c r="J120" s="2665" t="n"/>
      <c r="K120" s="2665" t="n"/>
      <c r="L120" s="2665" t="n"/>
      <c r="M120" s="2665" t="n"/>
      <c r="N120" s="2665" t="n"/>
      <c r="O120" s="2665" t="n"/>
      <c r="P120" s="2311" t="n"/>
      <c r="Q120" s="3002" t="n"/>
      <c r="R120" s="3002" t="n"/>
      <c r="S120" s="3002" t="n"/>
      <c r="T120" s="3002" t="n"/>
      <c r="U120" s="2577" t="n"/>
      <c r="V120" s="2469" t="n"/>
      <c r="W120" s="2439" t="n"/>
      <c r="X120" s="2437" t="n"/>
      <c r="Y120" s="2439" t="n"/>
      <c r="Z120" s="2302" t="n"/>
      <c r="AA120" s="2437" t="n"/>
      <c r="AB120" s="2311" t="n"/>
      <c r="AC120" s="3386" t="n"/>
      <c r="AD120" s="3267" t="n"/>
      <c r="AE120" s="2559" t="n"/>
      <c r="AF120" s="2302" t="n"/>
      <c r="AG120" s="2438" t="n"/>
      <c r="AH120" s="2311" t="n"/>
      <c r="AI120" s="2436" t="n"/>
      <c r="AJ120" s="2302" t="n"/>
      <c r="AK120" s="2579" t="n"/>
      <c r="AL120" s="2316" t="n"/>
      <c r="AM120" s="2558" t="n"/>
      <c r="AN120" s="2316" t="n"/>
      <c r="AO120" s="3672" t="n"/>
      <c r="AP120" s="2665" t="n"/>
      <c r="AQ120" s="2580" t="n"/>
      <c r="AR120" s="2311" t="n"/>
      <c r="AS120" s="2439" t="n"/>
      <c r="AT120" s="2444" t="n"/>
      <c r="AU120" s="2445" t="n"/>
      <c r="AV120" s="2439" t="n"/>
      <c r="AW120" s="2444" t="n"/>
      <c r="AX120" s="2445" t="n"/>
      <c r="AY120" s="2446" t="n"/>
      <c r="AZ120" s="2447" t="n"/>
      <c r="BA120" s="2445" t="n"/>
      <c r="BB120" s="2439" t="n"/>
      <c r="BC120" s="2444" t="n"/>
      <c r="BD120" s="2445" t="n"/>
      <c r="BE120" s="2446" t="n"/>
      <c r="BF120" s="2447" t="n"/>
      <c r="BG120" s="2445" t="n"/>
      <c r="BH120" s="2439" t="n"/>
      <c r="BI120" s="2444" t="n"/>
      <c r="BJ120" s="2445" t="n"/>
      <c r="BK120" s="2446" t="n"/>
      <c r="BL120" s="2447" t="n"/>
      <c r="BM120" s="2445" t="n"/>
      <c r="BN120" s="2439" t="n"/>
      <c r="BO120" s="2444" t="n"/>
      <c r="BP120" s="2445" t="n"/>
      <c r="BQ120" s="2522" t="n"/>
      <c r="BR120" s="2438" t="n"/>
      <c r="BS120" s="2311" t="n"/>
      <c r="BT120" s="2523" t="n"/>
      <c r="BU120" s="2311" t="n"/>
      <c r="BV120" s="3580">
        <f>(AE120-U120)*0.22</f>
        <v/>
      </c>
      <c r="BW120" s="2" t="n"/>
      <c r="BX120" s="2" t="n"/>
    </row>
    <row r="121">
      <c r="A121" s="3635" t="inlineStr">
        <is>
          <t>2.11.1</t>
        </is>
      </c>
      <c r="B121" s="2311" t="n"/>
      <c r="C121" s="3599" t="inlineStr">
        <is>
          <t>Основы технологии стекла и керамики</t>
        </is>
      </c>
      <c r="D121" s="2665" t="n"/>
      <c r="E121" s="2665" t="n"/>
      <c r="F121" s="2665" t="n"/>
      <c r="G121" s="2665" t="n"/>
      <c r="H121" s="2665" t="n"/>
      <c r="I121" s="2665" t="n"/>
      <c r="J121" s="2665" t="n"/>
      <c r="K121" s="2665" t="n"/>
      <c r="L121" s="2665" t="n"/>
      <c r="M121" s="2665" t="n"/>
      <c r="N121" s="2665" t="n"/>
      <c r="O121" s="2665" t="n"/>
      <c r="P121" s="2311" t="n"/>
      <c r="Q121" s="2669" t="n"/>
      <c r="R121" s="2669" t="n"/>
      <c r="S121" s="2669" t="n"/>
      <c r="T121" s="2669" t="n"/>
      <c r="U121" s="2436" t="n"/>
      <c r="V121" s="2462" t="n"/>
      <c r="W121" s="1716" t="n"/>
      <c r="X121" s="3043" t="n"/>
      <c r="Y121" s="2646" t="n"/>
      <c r="Z121" s="173" t="n"/>
      <c r="AA121" s="3636" t="n">
        <v>6</v>
      </c>
      <c r="AB121" s="3062" t="inlineStr">
        <is>
          <t>д</t>
        </is>
      </c>
      <c r="AC121" s="3293" t="n">
        <v>108</v>
      </c>
      <c r="AD121" s="2988" t="n"/>
      <c r="AE121" s="1716" t="n">
        <v>54</v>
      </c>
      <c r="AF121" s="173" t="n"/>
      <c r="AG121" s="2438">
        <f>AC121-W121</f>
        <v/>
      </c>
      <c r="AH121" s="2311" t="n"/>
      <c r="AI121" s="2436">
        <f>AS121+AU121+AX121+BA121+BD121+BG121+BJ121+BM121+BP121</f>
        <v/>
      </c>
      <c r="AJ121" s="2302" t="n"/>
      <c r="AK121" s="3040" t="n">
        <v>8</v>
      </c>
      <c r="AL121" s="186" t="n"/>
      <c r="AM121" s="3041" t="n"/>
      <c r="AN121" s="186" t="n"/>
      <c r="AO121" s="3041" t="n">
        <v>4</v>
      </c>
      <c r="AP121" s="186" t="n"/>
      <c r="AQ121" s="3042" t="n"/>
      <c r="AR121" s="72" t="n"/>
      <c r="AS121" s="1716" t="n"/>
      <c r="AT121" s="3044" t="n"/>
      <c r="AU121" s="3041" t="n"/>
      <c r="AV121" s="1716" t="n"/>
      <c r="AW121" s="3044" t="n"/>
      <c r="AX121" s="3041" t="n"/>
      <c r="AY121" s="3043" t="n"/>
      <c r="AZ121" s="3045" t="n"/>
      <c r="BA121" s="3041" t="n"/>
      <c r="BB121" s="1716" t="n"/>
      <c r="BC121" s="3044" t="n"/>
      <c r="BD121" s="2441" t="n"/>
      <c r="BE121" s="2435" t="n"/>
      <c r="BF121" s="3165" t="n"/>
      <c r="BG121" s="2441" t="n">
        <v>2</v>
      </c>
      <c r="BH121" s="3164" t="n"/>
      <c r="BI121" s="3127" t="n">
        <v>108</v>
      </c>
      <c r="BJ121" s="2441" t="n">
        <v>10</v>
      </c>
      <c r="BK121" s="2435" t="n">
        <v>3</v>
      </c>
      <c r="BL121" s="3165" t="n"/>
      <c r="BM121" s="2441" t="n"/>
      <c r="BN121" s="3164" t="n"/>
      <c r="BO121" s="3127" t="n"/>
      <c r="BP121" s="2441" t="n"/>
      <c r="BQ121" s="2442" t="n"/>
      <c r="BR121" s="2438">
        <f>X121+AV121+AY121+BB121+BE121+BH121+BK121+BN121+BQ121</f>
        <v/>
      </c>
      <c r="BS121" s="2311" t="n"/>
      <c r="BT121" s="2523" t="n"/>
      <c r="BU121" s="2311" t="n"/>
      <c r="BV121" s="3580">
        <f>(AE121-U121)*0.22</f>
        <v/>
      </c>
      <c r="BW121" s="2" t="n"/>
      <c r="BX121" s="2" t="n"/>
    </row>
    <row r="122">
      <c r="A122" s="3609" t="inlineStr">
        <is>
          <t>2.11.2</t>
        </is>
      </c>
      <c r="B122" s="72" t="n"/>
      <c r="C122" s="3599" t="inlineStr">
        <is>
          <t>Технология строительных материалов на основе вяжущих веществ</t>
        </is>
      </c>
      <c r="D122" s="2665" t="n"/>
      <c r="E122" s="2665" t="n"/>
      <c r="F122" s="2665" t="n"/>
      <c r="G122" s="2665" t="n"/>
      <c r="H122" s="2665" t="n"/>
      <c r="I122" s="2665" t="n"/>
      <c r="J122" s="2665" t="n"/>
      <c r="K122" s="2665" t="n"/>
      <c r="L122" s="2665" t="n"/>
      <c r="M122" s="2665" t="n"/>
      <c r="N122" s="2665" t="n"/>
      <c r="O122" s="2665" t="n"/>
      <c r="P122" s="2311" t="n"/>
      <c r="Q122" s="2669" t="n"/>
      <c r="R122" s="2669" t="n"/>
      <c r="S122" s="2669" t="n"/>
      <c r="T122" s="2669" t="n"/>
      <c r="U122" s="2436" t="n"/>
      <c r="V122" s="2462" t="n"/>
      <c r="W122" s="3160" t="n"/>
      <c r="X122" s="3161" t="n"/>
      <c r="Y122" s="3067" t="n">
        <v>8</v>
      </c>
      <c r="Z122" s="2928" t="n"/>
      <c r="AA122" s="3157" t="n"/>
      <c r="AB122" s="2946" t="n"/>
      <c r="AC122" s="3275" t="n">
        <v>144</v>
      </c>
      <c r="AD122" s="3267" t="n"/>
      <c r="AE122" s="2439" t="n">
        <v>90</v>
      </c>
      <c r="AF122" s="2302" t="n"/>
      <c r="AG122" s="2438">
        <f>AC122-W122</f>
        <v/>
      </c>
      <c r="AH122" s="2311" t="n"/>
      <c r="AI122" s="2436">
        <f>AS122+AU122+AX122+BA122+BD122+BG122+BJ122+BM122+BP122</f>
        <v/>
      </c>
      <c r="AJ122" s="2302" t="n"/>
      <c r="AK122" s="2521" t="n">
        <v>10</v>
      </c>
      <c r="AL122" s="2316" t="n"/>
      <c r="AM122" s="2445" t="n">
        <v>6</v>
      </c>
      <c r="AN122" s="2316" t="n"/>
      <c r="AO122" s="3671" t="n">
        <v>4</v>
      </c>
      <c r="AP122" s="2665" t="n"/>
      <c r="AQ122" s="2522" t="n"/>
      <c r="AR122" s="2311" t="n"/>
      <c r="AS122" s="3160" t="n"/>
      <c r="AT122" s="3129" t="n"/>
      <c r="AU122" s="3128" t="n"/>
      <c r="AV122" s="3160" t="n"/>
      <c r="AW122" s="3129" t="n"/>
      <c r="AX122" s="3128" t="n"/>
      <c r="AY122" s="3161" t="n"/>
      <c r="AZ122" s="3130" t="n"/>
      <c r="BA122" s="3128" t="n"/>
      <c r="BB122" s="3160" t="n"/>
      <c r="BC122" s="3129" t="n"/>
      <c r="BD122" s="3041" t="n"/>
      <c r="BE122" s="3043" t="n"/>
      <c r="BF122" s="3045" t="n"/>
      <c r="BG122" s="3041" t="n"/>
      <c r="BH122" s="1716" t="n"/>
      <c r="BI122" s="3044" t="n"/>
      <c r="BJ122" s="3041" t="n"/>
      <c r="BK122" s="3043" t="n"/>
      <c r="BL122" s="3045" t="n"/>
      <c r="BM122" s="3041" t="n">
        <v>6</v>
      </c>
      <c r="BN122" s="1716" t="n"/>
      <c r="BO122" s="3044" t="n">
        <v>144</v>
      </c>
      <c r="BP122" s="3041" t="n">
        <v>14</v>
      </c>
      <c r="BQ122" s="3042" t="n">
        <v>4</v>
      </c>
      <c r="BR122" s="2438">
        <f>X122+AV122+AY122+BB122+BE122+BH122+BK122+BN122+BQ122</f>
        <v/>
      </c>
      <c r="BS122" s="2311" t="n"/>
      <c r="BT122" s="2523" t="n"/>
      <c r="BU122" s="2311" t="n"/>
      <c r="BV122" s="3580">
        <f>(AE122-U122)*0.22</f>
        <v/>
      </c>
      <c r="BW122" s="2" t="n"/>
      <c r="BX122" s="2" t="n"/>
    </row>
    <row r="123">
      <c r="A123" s="3588" t="inlineStr">
        <is>
          <t>2.11.3</t>
        </is>
      </c>
      <c r="B123" s="2946" t="n"/>
      <c r="C123" s="3599" t="inlineStr">
        <is>
          <t>Гидратация и твердение минеральных вяжущих веществ</t>
        </is>
      </c>
      <c r="D123" s="2665" t="n"/>
      <c r="E123" s="2665" t="n"/>
      <c r="F123" s="2665" t="n"/>
      <c r="G123" s="2665" t="n"/>
      <c r="H123" s="2665" t="n"/>
      <c r="I123" s="2665" t="n"/>
      <c r="J123" s="2665" t="n"/>
      <c r="K123" s="2665" t="n"/>
      <c r="L123" s="2665" t="n"/>
      <c r="M123" s="2665" t="n"/>
      <c r="N123" s="2665" t="n"/>
      <c r="O123" s="2665" t="n"/>
      <c r="P123" s="2311" t="n"/>
      <c r="Q123" s="2669" t="n"/>
      <c r="R123" s="2669" t="n"/>
      <c r="S123" s="2669" t="n"/>
      <c r="T123" s="2669" t="n"/>
      <c r="U123" s="2436" t="n"/>
      <c r="V123" s="2462" t="n"/>
      <c r="W123" s="2439" t="n"/>
      <c r="X123" s="2446" t="n"/>
      <c r="Y123" s="2436" t="n">
        <v>8</v>
      </c>
      <c r="Z123" s="2302" t="n"/>
      <c r="AA123" s="2437" t="n"/>
      <c r="AB123" s="2311" t="n"/>
      <c r="AC123" s="3640" t="n">
        <v>108</v>
      </c>
      <c r="AD123" s="2878" t="n"/>
      <c r="AE123" s="1716" t="n">
        <v>72</v>
      </c>
      <c r="AF123" s="173" t="n"/>
      <c r="AG123" s="2438">
        <f>AC123-W123</f>
        <v/>
      </c>
      <c r="AH123" s="2311" t="n"/>
      <c r="AI123" s="2436">
        <f>AS123+AU123+AX123+BA123+BD123+BG123+BJ123+BM123+BP123</f>
        <v/>
      </c>
      <c r="AJ123" s="2302" t="n"/>
      <c r="AK123" s="3040" t="n">
        <v>10</v>
      </c>
      <c r="AL123" s="186" t="n"/>
      <c r="AM123" s="3041" t="n"/>
      <c r="AN123" s="186" t="n"/>
      <c r="AO123" s="3041" t="n">
        <v>6</v>
      </c>
      <c r="AP123" s="186" t="n"/>
      <c r="AQ123" s="3042" t="n"/>
      <c r="AR123" s="72" t="n"/>
      <c r="AS123" s="2439" t="n"/>
      <c r="AT123" s="2444" t="n"/>
      <c r="AU123" s="2445" t="n"/>
      <c r="AV123" s="2439" t="n"/>
      <c r="AW123" s="2444" t="n"/>
      <c r="AX123" s="2445" t="n"/>
      <c r="AY123" s="2446" t="n"/>
      <c r="AZ123" s="2447" t="n"/>
      <c r="BA123" s="2445" t="n"/>
      <c r="BB123" s="2439" t="n"/>
      <c r="BC123" s="2444" t="n"/>
      <c r="BD123" s="2445" t="n"/>
      <c r="BE123" s="2446" t="n"/>
      <c r="BF123" s="2447" t="n"/>
      <c r="BG123" s="2445" t="n"/>
      <c r="BH123" s="2439" t="n"/>
      <c r="BI123" s="2444" t="n"/>
      <c r="BJ123" s="2445" t="n"/>
      <c r="BK123" s="2446" t="n"/>
      <c r="BL123" s="2447" t="n"/>
      <c r="BM123" s="2445" t="n">
        <v>6</v>
      </c>
      <c r="BN123" s="2439" t="n"/>
      <c r="BO123" s="2444" t="n">
        <v>108</v>
      </c>
      <c r="BP123" s="2445" t="n">
        <v>10</v>
      </c>
      <c r="BQ123" s="2522" t="n">
        <v>3</v>
      </c>
      <c r="BR123" s="2438">
        <f>X123+AV123+AY123+BB123+BE123+BH123+BK123+BN123+BQ123</f>
        <v/>
      </c>
      <c r="BS123" s="2311" t="n"/>
      <c r="BT123" s="2523" t="n"/>
      <c r="BU123" s="2311" t="n"/>
      <c r="BV123" s="3580">
        <f>(AE123-U123)*0.22</f>
        <v/>
      </c>
      <c r="BW123" s="2" t="n"/>
      <c r="BX123" s="2" t="n"/>
    </row>
    <row r="124">
      <c r="A124" s="3635" t="inlineStr">
        <is>
          <t>2.11.4</t>
        </is>
      </c>
      <c r="B124" s="2311" t="n"/>
      <c r="C124" s="3599" t="inlineStr">
        <is>
          <t>Технология специальных цементов и композиционных материалов технического назначения</t>
        </is>
      </c>
      <c r="D124" s="2665" t="n"/>
      <c r="E124" s="2665" t="n"/>
      <c r="F124" s="2665" t="n"/>
      <c r="G124" s="2665" t="n"/>
      <c r="H124" s="2665" t="n"/>
      <c r="I124" s="2665" t="n"/>
      <c r="J124" s="2665" t="n"/>
      <c r="K124" s="2665" t="n"/>
      <c r="L124" s="2665" t="n"/>
      <c r="M124" s="2665" t="n"/>
      <c r="N124" s="2665" t="n"/>
      <c r="O124" s="2665" t="n"/>
      <c r="P124" s="2311" t="n"/>
      <c r="Q124" s="2669" t="n"/>
      <c r="R124" s="2669" t="n"/>
      <c r="S124" s="2669" t="n"/>
      <c r="T124" s="2669" t="n"/>
      <c r="U124" s="2436" t="n"/>
      <c r="V124" s="2462" t="n"/>
      <c r="W124" s="3164" t="n"/>
      <c r="X124" s="2435" t="n"/>
      <c r="Y124" s="2443" t="n">
        <v>8</v>
      </c>
      <c r="Z124" s="2329" t="n"/>
      <c r="AA124" s="2463" t="n"/>
      <c r="AB124" s="2305" t="n"/>
      <c r="AC124" s="3275" t="n">
        <v>144</v>
      </c>
      <c r="AD124" s="3267" t="n"/>
      <c r="AE124" s="2439" t="n">
        <v>90</v>
      </c>
      <c r="AF124" s="2302" t="n"/>
      <c r="AG124" s="2438">
        <f>AC124-W124</f>
        <v/>
      </c>
      <c r="AH124" s="2311" t="n"/>
      <c r="AI124" s="2436">
        <f>AS124+AU124+AX124+BA124+BD124+BG124+BJ124+BM124+BP124</f>
        <v/>
      </c>
      <c r="AJ124" s="2302" t="n"/>
      <c r="AK124" s="2521" t="n">
        <v>10</v>
      </c>
      <c r="AL124" s="2316" t="n"/>
      <c r="AM124" s="2445" t="n">
        <v>6</v>
      </c>
      <c r="AN124" s="2316" t="n"/>
      <c r="AO124" s="3671" t="n">
        <v>4</v>
      </c>
      <c r="AP124" s="2665" t="n"/>
      <c r="AQ124" s="2522" t="n"/>
      <c r="AR124" s="2311" t="n"/>
      <c r="AS124" s="3164" t="n"/>
      <c r="AT124" s="3127" t="n"/>
      <c r="AU124" s="2441" t="n"/>
      <c r="AV124" s="3164" t="n"/>
      <c r="AW124" s="3127" t="n"/>
      <c r="AX124" s="2441" t="n"/>
      <c r="AY124" s="2435" t="n"/>
      <c r="AZ124" s="3165" t="n"/>
      <c r="BA124" s="2441" t="n"/>
      <c r="BB124" s="3164" t="n"/>
      <c r="BC124" s="3127" t="n"/>
      <c r="BD124" s="2441" t="n"/>
      <c r="BE124" s="3043" t="n"/>
      <c r="BF124" s="3165" t="n"/>
      <c r="BG124" s="2441" t="n"/>
      <c r="BH124" s="1716" t="n"/>
      <c r="BI124" s="2444" t="n"/>
      <c r="BJ124" s="2445" t="n"/>
      <c r="BK124" s="2446" t="n"/>
      <c r="BL124" s="2447" t="n"/>
      <c r="BM124" s="2445" t="n">
        <v>6</v>
      </c>
      <c r="BN124" s="2439" t="n"/>
      <c r="BO124" s="2444" t="n">
        <v>144</v>
      </c>
      <c r="BP124" s="2445" t="n">
        <v>14</v>
      </c>
      <c r="BQ124" s="2446" t="n">
        <v>4</v>
      </c>
      <c r="BR124" s="2438">
        <f>X124+AV124+AY124+BB124+BE124+BH124+BK124+BN124+BQ124</f>
        <v/>
      </c>
      <c r="BS124" s="2311" t="n"/>
      <c r="BT124" s="2523" t="n"/>
      <c r="BU124" s="2311" t="n"/>
      <c r="BV124" s="3580">
        <f>(AE124-U124)*0.22</f>
        <v/>
      </c>
      <c r="BW124" s="2" t="n"/>
      <c r="BX124" s="2" t="n"/>
    </row>
    <row r="125">
      <c r="A125" s="3609" t="inlineStr">
        <is>
          <t>2.11.5</t>
        </is>
      </c>
      <c r="B125" s="72" t="n"/>
      <c r="C125" s="3599" t="inlineStr">
        <is>
          <t>Курсовой проект по учебной дисциплине пп. 2.11.2-2.11.4 по выбору студента</t>
        </is>
      </c>
      <c r="D125" s="2665" t="n"/>
      <c r="E125" s="2665" t="n"/>
      <c r="F125" s="2665" t="n"/>
      <c r="G125" s="2665" t="n"/>
      <c r="H125" s="2665" t="n"/>
      <c r="I125" s="2665" t="n"/>
      <c r="J125" s="2665" t="n"/>
      <c r="K125" s="2665" t="n"/>
      <c r="L125" s="2665" t="n"/>
      <c r="M125" s="2665" t="n"/>
      <c r="N125" s="2665" t="n"/>
      <c r="O125" s="2665" t="n"/>
      <c r="P125" s="2311" t="n"/>
      <c r="Q125" s="3047" t="n"/>
      <c r="R125" s="3047" t="n"/>
      <c r="S125" s="3047" t="n"/>
      <c r="T125" s="3047" t="n"/>
      <c r="U125" s="3067" t="n"/>
      <c r="V125" s="3065" t="n"/>
      <c r="W125" s="1716" t="n"/>
      <c r="X125" s="3043" t="n"/>
      <c r="Y125" s="2646" t="n"/>
      <c r="Z125" s="173" t="n"/>
      <c r="AA125" s="3039" t="n"/>
      <c r="AB125" s="72" t="n"/>
      <c r="AC125" s="3640" t="n">
        <v>40</v>
      </c>
      <c r="AD125" s="2878" t="n"/>
      <c r="AE125" s="1716" t="n"/>
      <c r="AF125" s="173" t="n"/>
      <c r="AG125" s="2438">
        <f>AC125-W125</f>
        <v/>
      </c>
      <c r="AH125" s="2311" t="n"/>
      <c r="AI125" s="2436" t="n"/>
      <c r="AJ125" s="2302" t="n"/>
      <c r="AK125" s="3040" t="n"/>
      <c r="AL125" s="186" t="n"/>
      <c r="AM125" s="3041" t="n"/>
      <c r="AN125" s="186" t="n"/>
      <c r="AO125" s="3041" t="n"/>
      <c r="AP125" s="186" t="n"/>
      <c r="AQ125" s="3042" t="n"/>
      <c r="AR125" s="72" t="n"/>
      <c r="AS125" s="1716" t="n"/>
      <c r="AT125" s="3044" t="n"/>
      <c r="AU125" s="3041" t="n"/>
      <c r="AV125" s="1716" t="n"/>
      <c r="AW125" s="3044" t="n"/>
      <c r="AX125" s="3041" t="n"/>
      <c r="AY125" s="3043" t="n"/>
      <c r="AZ125" s="3045" t="n"/>
      <c r="BA125" s="3041" t="n"/>
      <c r="BB125" s="1716" t="n"/>
      <c r="BC125" s="3044" t="n"/>
      <c r="BD125" s="2445" t="n"/>
      <c r="BE125" s="2446" t="n"/>
      <c r="BF125" s="2447" t="n"/>
      <c r="BG125" s="2445" t="n"/>
      <c r="BH125" s="2439" t="n"/>
      <c r="BI125" s="2444" t="n"/>
      <c r="BJ125" s="2445" t="n"/>
      <c r="BK125" s="2446" t="n"/>
      <c r="BL125" s="2447" t="n"/>
      <c r="BM125" s="2445" t="n"/>
      <c r="BN125" s="2439" t="n"/>
      <c r="BO125" s="2444" t="n">
        <v>40</v>
      </c>
      <c r="BP125" s="2445" t="n"/>
      <c r="BQ125" s="2522" t="n">
        <v>1</v>
      </c>
      <c r="BR125" s="2438">
        <f>X125+AV125+AY125+BB125+BE125+BH125+BK125+BN125+BQ125</f>
        <v/>
      </c>
      <c r="BS125" s="2311" t="n"/>
      <c r="BT125" s="2523" t="n"/>
      <c r="BU125" s="2311" t="n"/>
      <c r="BV125" s="3580">
        <f>(AE125-U125)*0.22</f>
        <v/>
      </c>
      <c r="BW125" s="2" t="n"/>
      <c r="BX125" s="2" t="n"/>
    </row>
    <row r="126">
      <c r="A126" s="3635" t="inlineStr">
        <is>
          <t>2.11.6</t>
        </is>
      </c>
      <c r="B126" s="2311" t="n"/>
      <c r="C126" s="3599" t="inlineStr">
        <is>
          <t>Технология огнеупоров и жаростойких бетонов</t>
        </is>
      </c>
      <c r="D126" s="2665" t="n"/>
      <c r="E126" s="2665" t="n"/>
      <c r="F126" s="2665" t="n"/>
      <c r="G126" s="2665" t="n"/>
      <c r="H126" s="2665" t="n"/>
      <c r="I126" s="2665" t="n"/>
      <c r="J126" s="2665" t="n"/>
      <c r="K126" s="2665" t="n"/>
      <c r="L126" s="2665" t="n"/>
      <c r="M126" s="2665" t="n"/>
      <c r="N126" s="2665" t="n"/>
      <c r="O126" s="2665" t="n"/>
      <c r="P126" s="2311" t="n"/>
      <c r="Q126" s="3047" t="n"/>
      <c r="R126" s="3047" t="n"/>
      <c r="S126" s="3047" t="n"/>
      <c r="T126" s="3047" t="n"/>
      <c r="U126" s="3067" t="n"/>
      <c r="V126" s="3065" t="n"/>
      <c r="W126" s="2439" t="n"/>
      <c r="X126" s="2437" t="n"/>
      <c r="Y126" s="2439" t="n"/>
      <c r="Z126" s="2302" t="n"/>
      <c r="AA126" s="2437" t="n">
        <v>8</v>
      </c>
      <c r="AB126" s="2311" t="n"/>
      <c r="AC126" s="3275" t="n">
        <v>102</v>
      </c>
      <c r="AD126" s="3267" t="n"/>
      <c r="AE126" s="2439" t="n">
        <v>36</v>
      </c>
      <c r="AF126" s="2302" t="n"/>
      <c r="AG126" s="2438">
        <f>AC126-W126</f>
        <v/>
      </c>
      <c r="AH126" s="2311" t="n"/>
      <c r="AI126" s="2436" t="n">
        <v>4</v>
      </c>
      <c r="AJ126" s="2302" t="n"/>
      <c r="AK126" s="2521" t="n">
        <v>4</v>
      </c>
      <c r="AL126" s="2316" t="n"/>
      <c r="AM126" s="2445" t="n"/>
      <c r="AN126" s="2316" t="n"/>
      <c r="AO126" s="3671" t="n"/>
      <c r="AP126" s="2665" t="n"/>
      <c r="AQ126" s="2522" t="n"/>
      <c r="AR126" s="2311" t="n"/>
      <c r="AS126" s="2439" t="n"/>
      <c r="AT126" s="2444" t="n"/>
      <c r="AU126" s="2445" t="n"/>
      <c r="AV126" s="2439" t="n"/>
      <c r="AW126" s="2444" t="n"/>
      <c r="AX126" s="2445" t="n"/>
      <c r="AY126" s="2446" t="n"/>
      <c r="AZ126" s="2447" t="n"/>
      <c r="BA126" s="3425" t="n"/>
      <c r="BB126" s="3663" t="n"/>
      <c r="BC126" s="3668" t="n"/>
      <c r="BD126" s="3425" t="n"/>
      <c r="BE126" s="3664" t="n"/>
      <c r="BF126" s="3431" t="n"/>
      <c r="BG126" s="3425" t="n"/>
      <c r="BH126" s="3663" t="n"/>
      <c r="BI126" s="3668" t="n"/>
      <c r="BJ126" s="3425" t="n"/>
      <c r="BK126" s="3043" t="n"/>
      <c r="BL126" s="3045" t="n"/>
      <c r="BM126" s="3041" t="n">
        <v>2</v>
      </c>
      <c r="BN126" s="1716" t="n"/>
      <c r="BO126" s="3044" t="n">
        <v>102</v>
      </c>
      <c r="BP126" s="3041" t="n">
        <v>6</v>
      </c>
      <c r="BQ126" s="3042" t="n">
        <v>3</v>
      </c>
      <c r="BR126" s="2438">
        <f>X126+AV126+AY126+BB126+BE126+BH126+BK126+BN126+BQ126</f>
        <v/>
      </c>
      <c r="BS126" s="2311" t="n"/>
      <c r="BT126" s="2523" t="n"/>
      <c r="BU126" s="2311" t="n"/>
      <c r="BV126" s="3580">
        <f>(AE126-U126)*0.22</f>
        <v/>
      </c>
      <c r="BW126" s="2" t="n"/>
      <c r="BX126" s="2" t="n"/>
    </row>
    <row r="127">
      <c r="A127" s="3577" t="inlineStr">
        <is>
          <t>2.12</t>
        </is>
      </c>
      <c r="B127" s="2311" t="n"/>
      <c r="C127" s="3578" t="inlineStr">
        <is>
          <t>Факультативные дисциплины</t>
        </is>
      </c>
      <c r="D127" s="2665" t="n"/>
      <c r="E127" s="2665" t="n"/>
      <c r="F127" s="2665" t="n"/>
      <c r="G127" s="2665" t="n"/>
      <c r="H127" s="2665" t="n"/>
      <c r="I127" s="2665" t="n"/>
      <c r="J127" s="2665" t="n"/>
      <c r="K127" s="2665" t="n"/>
      <c r="L127" s="2665" t="n"/>
      <c r="M127" s="2665" t="n"/>
      <c r="N127" s="2665" t="n"/>
      <c r="O127" s="2665" t="n"/>
      <c r="P127" s="2311" t="n"/>
      <c r="Q127" s="2956" t="n"/>
      <c r="R127" s="2956" t="n"/>
      <c r="S127" s="2956" t="n"/>
      <c r="T127" s="2956" t="n"/>
      <c r="U127" s="3657" t="n"/>
      <c r="V127" s="3658" t="n"/>
      <c r="W127" s="1716" t="n"/>
      <c r="X127" s="3043" t="n"/>
      <c r="Y127" s="2646" t="n"/>
      <c r="Z127" s="173" t="n"/>
      <c r="AA127" s="3039" t="n"/>
      <c r="AB127" s="72" t="n"/>
      <c r="AC127" s="3261" t="n"/>
      <c r="AD127" s="2988" t="n"/>
      <c r="AE127" s="3003" t="n"/>
      <c r="AF127" s="173" t="n"/>
      <c r="AG127" s="3076" t="n"/>
      <c r="AH127" s="72" t="n"/>
      <c r="AI127" s="2646" t="n"/>
      <c r="AJ127" s="173" t="n"/>
      <c r="AK127" s="2440" t="n"/>
      <c r="AL127" s="2335" t="n"/>
      <c r="AM127" s="2441" t="n"/>
      <c r="AN127" s="2335" t="n"/>
      <c r="AO127" s="2445" t="n"/>
      <c r="AP127" s="2316" t="n"/>
      <c r="AQ127" s="2522" t="n"/>
      <c r="AR127" s="2311" t="n"/>
      <c r="AS127" s="3673" t="n"/>
      <c r="AT127" s="3674" t="n"/>
      <c r="AU127" s="3388" t="n"/>
      <c r="AV127" s="3675" t="n"/>
      <c r="AW127" s="3674" t="n"/>
      <c r="AX127" s="3676" t="n"/>
      <c r="AY127" s="3677" t="n"/>
      <c r="AZ127" s="3678" t="n"/>
      <c r="BA127" s="3388" t="n"/>
      <c r="BB127" s="3675" t="n"/>
      <c r="BC127" s="3674" t="n"/>
      <c r="BD127" s="3388" t="n"/>
      <c r="BE127" s="3679" t="n"/>
      <c r="BF127" s="3678" t="n"/>
      <c r="BG127" s="3388" t="n"/>
      <c r="BH127" s="3675" t="n"/>
      <c r="BI127" s="3674" t="n"/>
      <c r="BJ127" s="3388" t="n"/>
      <c r="BK127" s="3680" t="n"/>
      <c r="BL127" s="3681" t="n"/>
      <c r="BM127" s="3682" t="n"/>
      <c r="BN127" s="3683" t="n"/>
      <c r="BO127" s="3684" t="n"/>
      <c r="BP127" s="3682" t="n"/>
      <c r="BQ127" s="3680" t="n"/>
      <c r="BR127" s="2438" t="n"/>
      <c r="BS127" s="2311" t="n"/>
      <c r="BT127" s="3576" t="n"/>
      <c r="BU127" s="2316" t="n"/>
      <c r="BV127" s="3580">
        <f>(AE127-U127)*0.22</f>
        <v/>
      </c>
      <c r="BW127" s="2" t="n"/>
      <c r="BX127" s="2" t="n"/>
    </row>
    <row r="128">
      <c r="A128" s="3635" t="inlineStr">
        <is>
          <t>2.12.1</t>
        </is>
      </c>
      <c r="B128" s="2311" t="n"/>
      <c r="C128" s="3599" t="inlineStr">
        <is>
          <t>Коррупция и ее общественная опасность</t>
        </is>
      </c>
      <c r="D128" s="2665" t="n"/>
      <c r="E128" s="2665" t="n"/>
      <c r="F128" s="2665" t="n"/>
      <c r="G128" s="2665" t="n"/>
      <c r="H128" s="2665" t="n"/>
      <c r="I128" s="2665" t="n"/>
      <c r="J128" s="2665" t="n"/>
      <c r="K128" s="2665" t="n"/>
      <c r="L128" s="2665" t="n"/>
      <c r="M128" s="2665" t="n"/>
      <c r="N128" s="2665" t="n"/>
      <c r="O128" s="2665" t="n"/>
      <c r="P128" s="2311" t="n"/>
      <c r="Q128" s="2669" t="n"/>
      <c r="R128" s="2669" t="n"/>
      <c r="S128" s="2669" t="n"/>
      <c r="T128" s="2669" t="n"/>
      <c r="U128" s="2436" t="n"/>
      <c r="V128" s="2462" t="n"/>
      <c r="W128" s="2439" t="n"/>
      <c r="X128" s="2437" t="n"/>
      <c r="Y128" s="2436" t="n"/>
      <c r="Z128" s="2302" t="n"/>
      <c r="AA128" s="2446" t="n"/>
      <c r="AB128" s="2311" t="n"/>
      <c r="AC128" s="3275" t="inlineStr">
        <is>
          <t>/10</t>
        </is>
      </c>
      <c r="AD128" s="3267" t="n"/>
      <c r="AE128" s="2439" t="inlineStr">
        <is>
          <t>/10</t>
        </is>
      </c>
      <c r="AF128" s="2302" t="n"/>
      <c r="AG128" s="2438" t="inlineStr">
        <is>
          <t>/10</t>
        </is>
      </c>
      <c r="AH128" s="2311" t="n"/>
      <c r="AI128" s="2436" t="inlineStr">
        <is>
          <t>/4</t>
        </is>
      </c>
      <c r="AJ128" s="2302" t="n"/>
      <c r="AK128" s="2521" t="inlineStr">
        <is>
          <t>/4</t>
        </is>
      </c>
      <c r="AL128" s="2316" t="n"/>
      <c r="AM128" s="2445" t="n"/>
      <c r="AN128" s="2316" t="n"/>
      <c r="AO128" s="2445" t="n"/>
      <c r="AP128" s="2316" t="n"/>
      <c r="AQ128" s="2522" t="n"/>
      <c r="AR128" s="2311" t="n"/>
      <c r="AS128" s="3683" t="n"/>
      <c r="AT128" s="2444" t="n"/>
      <c r="AU128" s="2445" t="n"/>
      <c r="AV128" s="2439" t="n"/>
      <c r="AW128" s="2444" t="inlineStr">
        <is>
          <t>/10</t>
        </is>
      </c>
      <c r="AX128" s="2445" t="inlineStr">
        <is>
          <t>/4</t>
        </is>
      </c>
      <c r="AY128" s="2446" t="n"/>
      <c r="AZ128" s="2447" t="n"/>
      <c r="BA128" s="2445" t="n"/>
      <c r="BB128" s="2439" t="n"/>
      <c r="BC128" s="2444" t="n"/>
      <c r="BD128" s="2445" t="n"/>
      <c r="BE128" s="2446" t="n"/>
      <c r="BF128" s="2447" t="n"/>
      <c r="BG128" s="2445" t="n"/>
      <c r="BH128" s="2439" t="n"/>
      <c r="BI128" s="2444" t="n"/>
      <c r="BJ128" s="2445" t="n"/>
      <c r="BK128" s="2446" t="n"/>
      <c r="BL128" s="2447" t="n"/>
      <c r="BM128" s="2445" t="n"/>
      <c r="BN128" s="2439" t="n"/>
      <c r="BO128" s="3684" t="n"/>
      <c r="BP128" s="3682" t="n"/>
      <c r="BQ128" s="3677" t="n"/>
      <c r="BR128" s="2438" t="n"/>
      <c r="BS128" s="2311" t="n"/>
      <c r="BT128" s="2523" t="n"/>
      <c r="BU128" s="2311" t="n"/>
      <c r="BV128" s="3580">
        <f>(AE128-U128)*0.22</f>
        <v/>
      </c>
      <c r="BW128" s="2" t="n"/>
      <c r="BX128" s="2" t="n"/>
    </row>
    <row r="129">
      <c r="A129" s="3635" t="inlineStr">
        <is>
          <t>2.12.2</t>
        </is>
      </c>
      <c r="B129" s="2311" t="n"/>
      <c r="C129" s="3599" t="inlineStr">
        <is>
          <t>Великая Отечественная война советского народа (в контексте Второй мировой войны)</t>
        </is>
      </c>
      <c r="D129" s="2665" t="n"/>
      <c r="E129" s="2665" t="n"/>
      <c r="F129" s="2665" t="n"/>
      <c r="G129" s="2665" t="n"/>
      <c r="H129" s="2665" t="n"/>
      <c r="I129" s="2665" t="n"/>
      <c r="J129" s="2665" t="n"/>
      <c r="K129" s="2665" t="n"/>
      <c r="L129" s="2665" t="n"/>
      <c r="M129" s="2665" t="n"/>
      <c r="N129" s="2665" t="n"/>
      <c r="O129" s="2665" t="n"/>
      <c r="P129" s="2311" t="n"/>
      <c r="Q129" s="2669" t="n"/>
      <c r="R129" s="2669" t="n"/>
      <c r="S129" s="2669" t="n"/>
      <c r="T129" s="2669" t="n"/>
      <c r="U129" s="2436" t="n"/>
      <c r="V129" s="2462" t="n"/>
      <c r="W129" s="1716" t="n"/>
      <c r="X129" s="3043" t="n"/>
      <c r="Y129" s="2646" t="n"/>
      <c r="Z129" s="173" t="n"/>
      <c r="AA129" s="3043" t="n"/>
      <c r="AB129" s="72" t="n"/>
      <c r="AC129" s="3640" t="inlineStr">
        <is>
          <t>/10</t>
        </is>
      </c>
      <c r="AD129" s="2878" t="n"/>
      <c r="AE129" s="1716" t="inlineStr">
        <is>
          <t>/10</t>
        </is>
      </c>
      <c r="AF129" s="173" t="n"/>
      <c r="AG129" s="3076" t="inlineStr">
        <is>
          <t>/10</t>
        </is>
      </c>
      <c r="AH129" s="72" t="n"/>
      <c r="AI129" s="2646" t="inlineStr">
        <is>
          <t>/4</t>
        </is>
      </c>
      <c r="AJ129" s="173" t="n"/>
      <c r="AK129" s="3040" t="inlineStr">
        <is>
          <t>/4</t>
        </is>
      </c>
      <c r="AL129" s="186" t="n"/>
      <c r="AM129" s="3041" t="n"/>
      <c r="AN129" s="186" t="n"/>
      <c r="AO129" s="2445" t="n"/>
      <c r="AP129" s="2316" t="n"/>
      <c r="AQ129" s="2522" t="n"/>
      <c r="AR129" s="2311" t="n"/>
      <c r="AS129" s="3673" t="n"/>
      <c r="AT129" s="3044" t="inlineStr">
        <is>
          <t>/10</t>
        </is>
      </c>
      <c r="AU129" s="3041" t="inlineStr">
        <is>
          <t>/4</t>
        </is>
      </c>
      <c r="AV129" s="1716" t="n"/>
      <c r="AW129" s="3044" t="n"/>
      <c r="AX129" s="3041" t="n"/>
      <c r="AY129" s="3043" t="n"/>
      <c r="AZ129" s="3045" t="n"/>
      <c r="BA129" s="3041" t="n"/>
      <c r="BB129" s="1716" t="n"/>
      <c r="BC129" s="3044" t="n"/>
      <c r="BD129" s="3041" t="n"/>
      <c r="BE129" s="3043" t="n"/>
      <c r="BF129" s="3045" t="n"/>
      <c r="BG129" s="3041" t="n"/>
      <c r="BH129" s="1716" t="n"/>
      <c r="BI129" s="3044" t="n"/>
      <c r="BJ129" s="3041" t="n"/>
      <c r="BK129" s="3043" t="n"/>
      <c r="BL129" s="3045" t="n"/>
      <c r="BM129" s="3041" t="n"/>
      <c r="BN129" s="1716" t="n"/>
      <c r="BO129" s="3684" t="n"/>
      <c r="BP129" s="3682" t="n"/>
      <c r="BQ129" s="3680" t="n"/>
      <c r="BR129" s="2438" t="n"/>
      <c r="BS129" s="2311" t="n"/>
      <c r="BT129" s="2523" t="n"/>
      <c r="BU129" s="2311" t="n"/>
      <c r="BV129" s="3580">
        <f>(AE129-U129)*0.22</f>
        <v/>
      </c>
      <c r="BW129" s="2" t="n"/>
      <c r="BX129" s="2" t="n"/>
    </row>
    <row r="130">
      <c r="A130" s="3603" t="inlineStr">
        <is>
          <t>2.13</t>
        </is>
      </c>
      <c r="B130" s="72" t="n"/>
      <c r="C130" s="3578" t="inlineStr">
        <is>
          <t>Дополнительные виды обучения</t>
        </is>
      </c>
      <c r="D130" s="2665" t="n"/>
      <c r="E130" s="2665" t="n"/>
      <c r="F130" s="2665" t="n"/>
      <c r="G130" s="2665" t="n"/>
      <c r="H130" s="2665" t="n"/>
      <c r="I130" s="2665" t="n"/>
      <c r="J130" s="2665" t="n"/>
      <c r="K130" s="2665" t="n"/>
      <c r="L130" s="2665" t="n"/>
      <c r="M130" s="2665" t="n"/>
      <c r="N130" s="2665" t="n"/>
      <c r="O130" s="2665" t="n"/>
      <c r="P130" s="2311" t="n"/>
      <c r="Q130" s="1725" t="n"/>
      <c r="R130" s="1725" t="n"/>
      <c r="S130" s="1725" t="n"/>
      <c r="T130" s="1725" t="n"/>
      <c r="U130" s="3006" t="n"/>
      <c r="V130" s="3004" t="n"/>
      <c r="W130" s="2439" t="n"/>
      <c r="X130" s="2437" t="n"/>
      <c r="Y130" s="2436" t="n"/>
      <c r="Z130" s="2302" t="n"/>
      <c r="AA130" s="2560" t="n"/>
      <c r="AB130" s="2311" t="n"/>
      <c r="AC130" s="3386" t="n"/>
      <c r="AD130" s="3267" t="n"/>
      <c r="AE130" s="2559" t="n"/>
      <c r="AF130" s="2302" t="n"/>
      <c r="AG130" s="2671" t="n"/>
      <c r="AH130" s="2311" t="n"/>
      <c r="AI130" s="2577" t="n"/>
      <c r="AJ130" s="2302" t="n"/>
      <c r="AK130" s="2579" t="n"/>
      <c r="AL130" s="2316" t="n"/>
      <c r="AM130" s="2558" t="n"/>
      <c r="AN130" s="2316" t="n"/>
      <c r="AO130" s="2558" t="n"/>
      <c r="AP130" s="2316" t="n"/>
      <c r="AQ130" s="2522" t="n"/>
      <c r="AR130" s="2311" t="n"/>
      <c r="AS130" s="3683" t="n"/>
      <c r="AT130" s="2557" t="n"/>
      <c r="AU130" s="2558" t="n"/>
      <c r="AV130" s="2559" t="n"/>
      <c r="AW130" s="2557" t="n"/>
      <c r="AX130" s="2558" t="n"/>
      <c r="AY130" s="2560" t="n"/>
      <c r="AZ130" s="2561" t="n"/>
      <c r="BA130" s="2558" t="n"/>
      <c r="BB130" s="2559" t="n"/>
      <c r="BC130" s="2557" t="n"/>
      <c r="BD130" s="2558" t="n"/>
      <c r="BE130" s="2560" t="n"/>
      <c r="BF130" s="2561" t="n"/>
      <c r="BG130" s="2558" t="n"/>
      <c r="BH130" s="2559" t="n"/>
      <c r="BI130" s="2557" t="n"/>
      <c r="BJ130" s="2558" t="n"/>
      <c r="BK130" s="2560" t="n"/>
      <c r="BL130" s="2561" t="n"/>
      <c r="BM130" s="2558" t="n"/>
      <c r="BN130" s="2559" t="n"/>
      <c r="BO130" s="3684" t="n"/>
      <c r="BP130" s="3682" t="n"/>
      <c r="BQ130" s="3677" t="n"/>
      <c r="BR130" s="2438" t="n"/>
      <c r="BS130" s="2311" t="n"/>
      <c r="BT130" s="3641" t="n"/>
      <c r="BU130" s="2305" t="n"/>
      <c r="BV130" s="3580">
        <f>(AE130-U130)*0.22</f>
        <v/>
      </c>
      <c r="BW130" s="2" t="n"/>
      <c r="BX130" s="2" t="n"/>
    </row>
    <row r="131">
      <c r="A131" s="3635" t="inlineStr">
        <is>
          <t>2.13.1</t>
        </is>
      </c>
      <c r="B131" s="2311" t="n"/>
      <c r="C131" s="3599" t="inlineStr">
        <is>
          <t>Белорусский язык (профессиональная лексика)</t>
        </is>
      </c>
      <c r="D131" s="2665" t="n"/>
      <c r="E131" s="2665" t="n"/>
      <c r="F131" s="2665" t="n"/>
      <c r="G131" s="2665" t="n"/>
      <c r="H131" s="2665" t="n"/>
      <c r="I131" s="2665" t="n"/>
      <c r="J131" s="2665" t="n"/>
      <c r="K131" s="2665" t="n"/>
      <c r="L131" s="2665" t="n"/>
      <c r="M131" s="2665" t="n"/>
      <c r="N131" s="2665" t="n"/>
      <c r="O131" s="2665" t="n"/>
      <c r="P131" s="2311" t="n"/>
      <c r="Q131" s="3047" t="n"/>
      <c r="R131" s="3047" t="n"/>
      <c r="S131" s="3047" t="n"/>
      <c r="T131" s="3047" t="n"/>
      <c r="U131" s="3067" t="n"/>
      <c r="V131" s="3065" t="n"/>
      <c r="W131" s="1716" t="n"/>
      <c r="X131" s="3043" t="n"/>
      <c r="Y131" s="2646" t="n"/>
      <c r="Z131" s="173" t="n"/>
      <c r="AA131" s="3043" t="inlineStr">
        <is>
          <t>/2</t>
        </is>
      </c>
      <c r="AB131" s="72" t="n"/>
      <c r="AC131" s="3640" t="inlineStr">
        <is>
          <t>/72</t>
        </is>
      </c>
      <c r="AD131" s="2878" t="n"/>
      <c r="AE131" s="1716" t="inlineStr">
        <is>
          <t>/36</t>
        </is>
      </c>
      <c r="AF131" s="173" t="n"/>
      <c r="AG131" s="3076" t="inlineStr">
        <is>
          <t>/32</t>
        </is>
      </c>
      <c r="AH131" s="72" t="n"/>
      <c r="AI131" s="2646" t="inlineStr">
        <is>
          <t>/8</t>
        </is>
      </c>
      <c r="AJ131" s="173" t="n"/>
      <c r="AK131" s="3040" t="n"/>
      <c r="AL131" s="186" t="n"/>
      <c r="AM131" s="3041" t="n"/>
      <c r="AN131" s="186" t="n"/>
      <c r="AO131" s="2445" t="inlineStr">
        <is>
          <t>/8</t>
        </is>
      </c>
      <c r="AP131" s="2316" t="n"/>
      <c r="AQ131" s="2522" t="n"/>
      <c r="AR131" s="2311" t="n"/>
      <c r="AS131" s="3675" t="n"/>
      <c r="AT131" s="3044" t="n"/>
      <c r="AU131" s="3041" t="inlineStr">
        <is>
          <t>/2</t>
        </is>
      </c>
      <c r="AV131" s="1716" t="n"/>
      <c r="AW131" s="3044" t="inlineStr">
        <is>
          <t>/72</t>
        </is>
      </c>
      <c r="AX131" s="3041" t="inlineStr">
        <is>
          <t>/6</t>
        </is>
      </c>
      <c r="AY131" s="3043" t="n"/>
      <c r="AZ131" s="3045" t="n"/>
      <c r="BA131" s="3041" t="n"/>
      <c r="BB131" s="1716" t="n"/>
      <c r="BC131" s="3044" t="n"/>
      <c r="BD131" s="3041" t="n"/>
      <c r="BE131" s="3043" t="n"/>
      <c r="BF131" s="3045" t="n"/>
      <c r="BG131" s="3041" t="n"/>
      <c r="BH131" s="1716" t="n"/>
      <c r="BI131" s="3044" t="n"/>
      <c r="BJ131" s="3041" t="n"/>
      <c r="BK131" s="3043" t="n"/>
      <c r="BL131" s="3045" t="n"/>
      <c r="BM131" s="3041" t="n"/>
      <c r="BN131" s="1716" t="n"/>
      <c r="BO131" s="3685" t="n"/>
      <c r="BP131" s="3686" t="n"/>
      <c r="BQ131" s="3687" t="n"/>
      <c r="BR131" s="2438" t="n"/>
      <c r="BS131" s="2311" t="n"/>
      <c r="BT131" s="2523" t="n"/>
      <c r="BU131" s="2311" t="n"/>
      <c r="BV131" s="3580">
        <f>(AE131-U131)*0.22</f>
        <v/>
      </c>
      <c r="BW131" s="2" t="n"/>
      <c r="BX131" s="2" t="n"/>
    </row>
    <row r="132">
      <c r="A132" s="3635" t="inlineStr">
        <is>
          <t>2.13.2</t>
        </is>
      </c>
      <c r="B132" s="2311" t="n"/>
      <c r="C132" s="3599" t="inlineStr">
        <is>
          <t>Основы управления интеллектуальной собственностью</t>
        </is>
      </c>
      <c r="D132" s="2665" t="n"/>
      <c r="E132" s="2665" t="n"/>
      <c r="F132" s="2665" t="n"/>
      <c r="G132" s="2665" t="n"/>
      <c r="H132" s="2665" t="n"/>
      <c r="I132" s="2665" t="n"/>
      <c r="J132" s="2665" t="n"/>
      <c r="K132" s="2665" t="n"/>
      <c r="L132" s="2665" t="n"/>
      <c r="M132" s="2665" t="n"/>
      <c r="N132" s="2665" t="n"/>
      <c r="O132" s="2665" t="n"/>
      <c r="P132" s="2311" t="n"/>
      <c r="Q132" s="3047" t="n"/>
      <c r="R132" s="3047" t="n"/>
      <c r="S132" s="3047" t="n"/>
      <c r="T132" s="3047" t="n"/>
      <c r="U132" s="3067" t="n"/>
      <c r="V132" s="3065" t="n"/>
      <c r="W132" s="2462" t="n"/>
      <c r="X132" s="2437" t="n"/>
      <c r="Y132" s="3275" t="n"/>
      <c r="Z132" s="3267" t="n"/>
      <c r="AA132" s="2446" t="inlineStr">
        <is>
          <t>/6</t>
        </is>
      </c>
      <c r="AB132" s="2311" t="n"/>
      <c r="AC132" s="3275" t="inlineStr">
        <is>
          <t>/60</t>
        </is>
      </c>
      <c r="AD132" s="3267" t="n"/>
      <c r="AE132" s="2439" t="inlineStr">
        <is>
          <t>/34</t>
        </is>
      </c>
      <c r="AF132" s="2302" t="n"/>
      <c r="AG132" s="2438" t="inlineStr">
        <is>
          <t>/60</t>
        </is>
      </c>
      <c r="AH132" s="2311" t="n"/>
      <c r="AI132" s="2436" t="inlineStr">
        <is>
          <t>/8</t>
        </is>
      </c>
      <c r="AJ132" s="2302" t="n"/>
      <c r="AK132" s="2521" t="inlineStr">
        <is>
          <t>/4</t>
        </is>
      </c>
      <c r="AL132" s="2316" t="n"/>
      <c r="AM132" s="3671" t="n"/>
      <c r="AN132" s="2665" t="n"/>
      <c r="AO132" s="2445" t="inlineStr">
        <is>
          <t>/4</t>
        </is>
      </c>
      <c r="AP132" s="2316" t="n"/>
      <c r="AQ132" s="2522" t="n"/>
      <c r="AR132" s="2311" t="n"/>
      <c r="AS132" s="3688" t="n"/>
      <c r="AT132" s="2444" t="n"/>
      <c r="AU132" s="2445" t="n"/>
      <c r="AV132" s="2439" t="n"/>
      <c r="AW132" s="2444" t="n"/>
      <c r="AX132" s="2445" t="n"/>
      <c r="AY132" s="2446" t="n"/>
      <c r="AZ132" s="2447" t="n"/>
      <c r="BA132" s="2445" t="n"/>
      <c r="BB132" s="2439" t="n"/>
      <c r="BC132" s="2444" t="n"/>
      <c r="BD132" s="2445" t="n"/>
      <c r="BE132" s="2446" t="n"/>
      <c r="BF132" s="2447" t="n"/>
      <c r="BG132" s="2445" t="inlineStr">
        <is>
          <t>/2</t>
        </is>
      </c>
      <c r="BH132" s="2439" t="n"/>
      <c r="BI132" s="2444" t="inlineStr">
        <is>
          <t>/60</t>
        </is>
      </c>
      <c r="BJ132" s="2445" t="inlineStr">
        <is>
          <t>/6</t>
        </is>
      </c>
      <c r="BK132" s="2446" t="n"/>
      <c r="BL132" s="2447" t="n"/>
      <c r="BM132" s="2445" t="n"/>
      <c r="BN132" s="2439" t="n"/>
      <c r="BO132" s="3684" t="n"/>
      <c r="BP132" s="3682" t="n"/>
      <c r="BQ132" s="3677" t="n"/>
      <c r="BR132" s="3292" t="n"/>
      <c r="BS132" s="2305" t="n"/>
      <c r="BT132" s="2523" t="n"/>
      <c r="BU132" s="2311" t="n"/>
      <c r="BV132" s="3580">
        <f>(AE132-U132)*0.22</f>
        <v/>
      </c>
      <c r="BW132" s="2" t="n"/>
      <c r="BX132" s="2" t="n"/>
    </row>
    <row r="133">
      <c r="A133" s="3588" t="inlineStr">
        <is>
          <t>2.13.3</t>
        </is>
      </c>
      <c r="B133" s="2946" t="n"/>
      <c r="C133" s="3599" t="inlineStr">
        <is>
          <t>Промышленная экология</t>
        </is>
      </c>
      <c r="D133" s="2665" t="n"/>
      <c r="E133" s="2665" t="n"/>
      <c r="F133" s="2665" t="n"/>
      <c r="G133" s="2665" t="n"/>
      <c r="H133" s="2665" t="n"/>
      <c r="I133" s="2665" t="n"/>
      <c r="J133" s="2665" t="n"/>
      <c r="K133" s="2665" t="n"/>
      <c r="L133" s="2665" t="n"/>
      <c r="M133" s="2665" t="n"/>
      <c r="N133" s="2665" t="n"/>
      <c r="O133" s="2665" t="n"/>
      <c r="P133" s="2311" t="n"/>
      <c r="Q133" s="2669" t="n"/>
      <c r="R133" s="2669" t="n"/>
      <c r="S133" s="2669" t="n"/>
      <c r="T133" s="2669" t="n"/>
      <c r="U133" s="2436" t="n"/>
      <c r="V133" s="2462" t="n"/>
      <c r="W133" s="2439" t="n"/>
      <c r="X133" s="2446" t="n"/>
      <c r="Y133" s="2436" t="n"/>
      <c r="Z133" s="2302" t="n"/>
      <c r="AA133" s="3043" t="inlineStr">
        <is>
          <t>/8</t>
        </is>
      </c>
      <c r="AB133" s="72" t="n"/>
      <c r="AC133" s="3640" t="inlineStr">
        <is>
          <t>/108</t>
        </is>
      </c>
      <c r="AD133" s="2878" t="n"/>
      <c r="AE133" s="1716" t="inlineStr">
        <is>
          <t>/54</t>
        </is>
      </c>
      <c r="AF133" s="173" t="n"/>
      <c r="AG133" s="3076" t="inlineStr">
        <is>
          <t>/108</t>
        </is>
      </c>
      <c r="AH133" s="72" t="n"/>
      <c r="AI133" s="2646" t="inlineStr">
        <is>
          <t>/12</t>
        </is>
      </c>
      <c r="AJ133" s="173" t="n"/>
      <c r="AK133" s="3040" t="inlineStr">
        <is>
          <t>/8</t>
        </is>
      </c>
      <c r="AL133" s="186" t="n"/>
      <c r="AM133" s="3041" t="inlineStr">
        <is>
          <t>/4</t>
        </is>
      </c>
      <c r="AN133" s="186" t="n"/>
      <c r="AO133" s="3128" t="n"/>
      <c r="AP133" s="2948" t="n"/>
      <c r="AQ133" s="2522" t="n"/>
      <c r="AR133" s="2311" t="n"/>
      <c r="AS133" s="3683" t="n"/>
      <c r="AT133" s="2444" t="n"/>
      <c r="AU133" s="2445" t="n"/>
      <c r="AV133" s="2439" t="n"/>
      <c r="AW133" s="2444" t="n"/>
      <c r="AX133" s="2445" t="n"/>
      <c r="AY133" s="2446" t="n"/>
      <c r="AZ133" s="2447" t="n"/>
      <c r="BA133" s="2445" t="n"/>
      <c r="BB133" s="2439" t="n"/>
      <c r="BC133" s="2444" t="n"/>
      <c r="BD133" s="2445" t="n"/>
      <c r="BE133" s="2446" t="n"/>
      <c r="BF133" s="2447" t="n"/>
      <c r="BG133" s="2445" t="n"/>
      <c r="BH133" s="2439" t="n"/>
      <c r="BI133" s="2444" t="n"/>
      <c r="BJ133" s="2445" t="n"/>
      <c r="BK133" s="2446" t="n"/>
      <c r="BL133" s="2447" t="n"/>
      <c r="BM133" s="2445" t="inlineStr">
        <is>
          <t>/4</t>
        </is>
      </c>
      <c r="BN133" s="2439" t="n"/>
      <c r="BO133" s="3684" t="inlineStr">
        <is>
          <t>/108</t>
        </is>
      </c>
      <c r="BP133" s="3682" t="inlineStr">
        <is>
          <t>/8</t>
        </is>
      </c>
      <c r="BQ133" s="3677" t="n"/>
      <c r="BR133" s="2438" t="n"/>
      <c r="BS133" s="2311" t="n"/>
      <c r="BT133" s="2523" t="n"/>
      <c r="BU133" s="2311" t="n"/>
      <c r="BV133" s="3580">
        <f>(AE133-U133)*0.22</f>
        <v/>
      </c>
      <c r="BW133" s="2" t="n"/>
      <c r="BX133" s="2" t="n"/>
    </row>
    <row r="134">
      <c r="A134" s="3689" t="inlineStr">
        <is>
          <t>2.13.4</t>
        </is>
      </c>
      <c r="B134" s="514" t="n"/>
      <c r="C134" s="3690" t="inlineStr">
        <is>
          <t>Обзорные лекции по специальности</t>
        </is>
      </c>
      <c r="D134" s="516" t="n"/>
      <c r="E134" s="516" t="n"/>
      <c r="F134" s="516" t="n"/>
      <c r="G134" s="516" t="n"/>
      <c r="H134" s="516" t="n"/>
      <c r="I134" s="516" t="n"/>
      <c r="J134" s="516" t="n"/>
      <c r="K134" s="516" t="n"/>
      <c r="L134" s="516" t="n"/>
      <c r="M134" s="516" t="n"/>
      <c r="N134" s="516" t="n"/>
      <c r="O134" s="516" t="n"/>
      <c r="P134" s="514" t="n"/>
      <c r="Q134" s="3691" t="n"/>
      <c r="R134" s="3691" t="n"/>
      <c r="S134" s="3691" t="n"/>
      <c r="T134" s="3691" t="n"/>
      <c r="U134" s="3692" t="n"/>
      <c r="V134" s="3693" t="n"/>
      <c r="W134" s="3694" t="n"/>
      <c r="X134" s="3695" t="n"/>
      <c r="Y134" s="3696" t="n"/>
      <c r="Z134" s="520" t="n"/>
      <c r="AA134" s="3697" t="n"/>
      <c r="AB134" s="3613" t="n"/>
      <c r="AC134" s="3698" t="inlineStr">
        <is>
          <t>/16</t>
        </is>
      </c>
      <c r="AD134" s="3615" t="n"/>
      <c r="AE134" s="3694" t="inlineStr">
        <is>
          <t>/16</t>
        </is>
      </c>
      <c r="AF134" s="2465" t="n"/>
      <c r="AG134" s="3699" t="inlineStr">
        <is>
          <t>/16</t>
        </is>
      </c>
      <c r="AH134" s="514" t="n"/>
      <c r="AI134" s="3696" t="inlineStr">
        <is>
          <t>/16</t>
        </is>
      </c>
      <c r="AJ134" s="520" t="n"/>
      <c r="AK134" s="3700" t="inlineStr">
        <is>
          <t>/16</t>
        </is>
      </c>
      <c r="AL134" s="2475" t="n"/>
      <c r="AM134" s="2482" t="n"/>
      <c r="AN134" s="2475" t="n"/>
      <c r="AO134" s="2482" t="n"/>
      <c r="AP134" s="2475" t="n"/>
      <c r="AQ134" s="3701" t="n"/>
      <c r="AR134" s="3613" t="n"/>
      <c r="AS134" s="3702" t="n"/>
      <c r="AT134" s="3703" t="n"/>
      <c r="AU134" s="3704" t="n"/>
      <c r="AV134" s="3694" t="n"/>
      <c r="AW134" s="3703" t="n"/>
      <c r="AX134" s="3704" t="n"/>
      <c r="AY134" s="3695" t="n"/>
      <c r="AZ134" s="3705" t="n"/>
      <c r="BA134" s="3704" t="n"/>
      <c r="BB134" s="3694" t="n"/>
      <c r="BC134" s="3703" t="n"/>
      <c r="BD134" s="3704" t="n"/>
      <c r="BE134" s="3695" t="n"/>
      <c r="BF134" s="3705" t="n"/>
      <c r="BG134" s="3704" t="n"/>
      <c r="BH134" s="3694" t="n"/>
      <c r="BI134" s="3703" t="n"/>
      <c r="BJ134" s="3704" t="n"/>
      <c r="BK134" s="3695" t="n"/>
      <c r="BL134" s="3705" t="n"/>
      <c r="BM134" s="3704" t="n"/>
      <c r="BN134" s="3694" t="n"/>
      <c r="BO134" s="3703" t="inlineStr">
        <is>
          <t>/16</t>
        </is>
      </c>
      <c r="BP134" s="3704" t="inlineStr">
        <is>
          <t>/16</t>
        </is>
      </c>
      <c r="BQ134" s="3706" t="n"/>
      <c r="BR134" s="3699" t="n"/>
      <c r="BS134" s="514" t="n"/>
      <c r="BT134" s="3707" t="n"/>
      <c r="BU134" s="514" t="n"/>
      <c r="BV134" s="3560">
        <f>(AE134-U134)*0.22</f>
        <v/>
      </c>
      <c r="BW134" s="2" t="n"/>
      <c r="BX134" s="2" t="n"/>
    </row>
    <row r="135">
      <c r="A135" s="466" t="n"/>
      <c r="B135" s="466" t="n"/>
      <c r="C135" s="467" t="n"/>
      <c r="D135" s="467" t="n"/>
      <c r="E135" s="467" t="n"/>
      <c r="F135" s="467" t="n"/>
      <c r="G135" s="467" t="n"/>
      <c r="H135" s="467" t="n"/>
      <c r="I135" s="467" t="n"/>
      <c r="J135" s="467" t="n"/>
      <c r="K135" s="467" t="n"/>
      <c r="L135" s="467" t="n"/>
      <c r="M135" s="467" t="n"/>
      <c r="N135" s="467" t="n"/>
      <c r="O135" s="467" t="n"/>
      <c r="P135" s="467" t="n"/>
      <c r="Q135" s="467" t="n"/>
      <c r="R135" s="467" t="n"/>
      <c r="S135" s="467" t="n"/>
      <c r="T135" s="467" t="n"/>
      <c r="U135" s="468" t="n"/>
      <c r="V135" s="468" t="n"/>
      <c r="W135" s="468" t="n"/>
      <c r="X135" s="468" t="n"/>
      <c r="Y135" s="468" t="n"/>
      <c r="Z135" s="468" t="n"/>
      <c r="AA135" s="468" t="n"/>
      <c r="AB135" s="468" t="n"/>
      <c r="AC135" s="468" t="n"/>
      <c r="AD135" s="468" t="n"/>
      <c r="AE135" s="468" t="n"/>
      <c r="AF135" s="468" t="n"/>
      <c r="AG135" s="468" t="n"/>
      <c r="AH135" s="468" t="n"/>
      <c r="AI135" s="468" t="n"/>
      <c r="AJ135" s="468" t="n"/>
      <c r="AK135" s="468" t="n"/>
      <c r="AL135" s="468" t="n"/>
      <c r="AM135" s="468" t="n"/>
      <c r="AN135" s="468" t="n"/>
      <c r="AO135" s="468" t="n"/>
      <c r="AP135" s="468" t="n"/>
      <c r="AQ135" s="468" t="n"/>
      <c r="AR135" s="468" t="n"/>
      <c r="AS135" s="3708" t="n"/>
      <c r="AT135" s="468" t="n"/>
      <c r="AU135" s="468" t="n"/>
      <c r="AV135" s="468" t="n"/>
      <c r="AW135" s="468" t="n"/>
      <c r="AX135" s="468" t="n"/>
      <c r="AY135" s="468" t="n"/>
      <c r="AZ135" s="468" t="n"/>
      <c r="BA135" s="468" t="n"/>
      <c r="BB135" s="468" t="n"/>
      <c r="BC135" s="468" t="n"/>
      <c r="BD135" s="468" t="n"/>
      <c r="BE135" s="468" t="n"/>
      <c r="BF135" s="468" t="n"/>
      <c r="BG135" s="468" t="n"/>
      <c r="BH135" s="468" t="n"/>
      <c r="BI135" s="468" t="n"/>
      <c r="BJ135" s="468" t="n"/>
      <c r="BK135" s="468" t="n"/>
      <c r="BL135" s="468" t="n"/>
      <c r="BM135" s="468" t="n"/>
      <c r="BN135" s="468" t="n"/>
      <c r="BO135" s="468" t="n"/>
      <c r="BP135" s="468" t="n"/>
      <c r="BQ135" s="3708" t="n"/>
      <c r="BR135" s="468" t="n"/>
      <c r="BS135" s="468" t="n"/>
      <c r="BT135" s="137" t="n"/>
      <c r="BU135" s="137" t="n"/>
      <c r="BV135" s="3709" t="n"/>
      <c r="BW135" s="2" t="n"/>
      <c r="BX135" s="2" t="n"/>
    </row>
    <row r="136">
      <c r="A136" s="2681" t="inlineStr">
        <is>
          <t>Количество часов учебных занятий</t>
        </is>
      </c>
      <c r="B136" s="2283" t="n"/>
      <c r="C136" s="2283" t="n"/>
      <c r="D136" s="2283" t="n"/>
      <c r="E136" s="2283" t="n"/>
      <c r="F136" s="2283" t="n"/>
      <c r="G136" s="2283" t="n"/>
      <c r="H136" s="2283" t="n"/>
      <c r="I136" s="2283" t="n"/>
      <c r="J136" s="2283" t="n"/>
      <c r="K136" s="2283" t="n"/>
      <c r="L136" s="2283" t="n"/>
      <c r="M136" s="2283" t="n"/>
      <c r="N136" s="2283" t="n"/>
      <c r="O136" s="2283" t="n"/>
      <c r="P136" s="2284" t="n"/>
      <c r="Q136" s="2682" t="n"/>
      <c r="R136" s="2682" t="n"/>
      <c r="S136" s="2682" t="n"/>
      <c r="T136" s="2682" t="n"/>
      <c r="U136" s="3710">
        <f>U40+U67</f>
        <v/>
      </c>
      <c r="V136" s="3710" t="n"/>
      <c r="W136" s="3710">
        <f>W40+W67</f>
        <v/>
      </c>
      <c r="X136" s="3711">
        <f>X40+X67</f>
        <v/>
      </c>
      <c r="Y136" s="3712" t="n"/>
      <c r="Z136" s="2290" t="n"/>
      <c r="AA136" s="2685" t="n"/>
      <c r="AB136" s="2284" t="n"/>
      <c r="AC136" s="3713">
        <f>AC40+AC67</f>
        <v/>
      </c>
      <c r="AD136" s="3370" t="n"/>
      <c r="AE136" s="2685">
        <f>AE40+AE67</f>
        <v/>
      </c>
      <c r="AF136" s="2284" t="n"/>
      <c r="AG136" s="2689">
        <f>AG40+AG67</f>
        <v/>
      </c>
      <c r="AH136" s="2284" t="n"/>
      <c r="AI136" s="3714">
        <f>AI40+AI67</f>
        <v/>
      </c>
      <c r="AJ136" s="2290" t="n"/>
      <c r="AK136" s="2691">
        <f>AK40+AK67</f>
        <v/>
      </c>
      <c r="AL136" s="2283" t="n"/>
      <c r="AM136" s="2693">
        <f>AM40+AM67</f>
        <v/>
      </c>
      <c r="AN136" s="2295" t="n"/>
      <c r="AO136" s="2693">
        <f>AO40+AO67</f>
        <v/>
      </c>
      <c r="AP136" s="2295" t="n"/>
      <c r="AQ136" s="2693">
        <f>AQ40+AQ67</f>
        <v/>
      </c>
      <c r="AR136" s="2295" t="n"/>
      <c r="AS136" s="3715">
        <f>AS40+AS67</f>
        <v/>
      </c>
      <c r="AT136" s="549">
        <f>AT40+AT67</f>
        <v/>
      </c>
      <c r="AU136" s="550">
        <f>AU40+AU67</f>
        <v/>
      </c>
      <c r="AV136" s="3716">
        <f>AV40+AV67</f>
        <v/>
      </c>
      <c r="AW136" s="549">
        <f>AW40+AW67</f>
        <v/>
      </c>
      <c r="AX136" s="3717">
        <f>AX40+AX67</f>
        <v/>
      </c>
      <c r="AY136" s="3718">
        <f>AY40+AY67</f>
        <v/>
      </c>
      <c r="AZ136" s="546">
        <f>AZ40+AZ67</f>
        <v/>
      </c>
      <c r="BA136" s="3717">
        <f>BA40+BA67</f>
        <v/>
      </c>
      <c r="BB136" s="544">
        <f>BB40+BB67</f>
        <v/>
      </c>
      <c r="BC136" s="550">
        <f>BC40+BC67</f>
        <v/>
      </c>
      <c r="BD136" s="3716">
        <f>BD40+BD67</f>
        <v/>
      </c>
      <c r="BE136" s="3719">
        <f>BE40+BE67</f>
        <v/>
      </c>
      <c r="BF136" s="546">
        <f>BF40+BF67</f>
        <v/>
      </c>
      <c r="BG136" s="3716">
        <f>BG40+BG67</f>
        <v/>
      </c>
      <c r="BH136" s="3716">
        <f>BH40+BH67</f>
        <v/>
      </c>
      <c r="BI136" s="549">
        <f>BI40+BI67</f>
        <v/>
      </c>
      <c r="BJ136" s="3716">
        <f>BJ40+BJ67</f>
        <v/>
      </c>
      <c r="BK136" s="3719">
        <f>BK40+BK67</f>
        <v/>
      </c>
      <c r="BL136" s="546">
        <f>BL40+BL67</f>
        <v/>
      </c>
      <c r="BM136" s="3716">
        <f>BM40+BM67</f>
        <v/>
      </c>
      <c r="BN136" s="3716">
        <f>BN40+BN67</f>
        <v/>
      </c>
      <c r="BO136" s="549">
        <f>BO40+BO67</f>
        <v/>
      </c>
      <c r="BP136" s="3716">
        <f>BP40+BP67</f>
        <v/>
      </c>
      <c r="BQ136" s="3719">
        <f>BQ40+BQ67</f>
        <v/>
      </c>
      <c r="BR136" s="3720">
        <f>BR40+BR67</f>
        <v/>
      </c>
      <c r="BS136" s="2284" t="n"/>
      <c r="BT136" s="3721" t="n"/>
      <c r="BU136" s="2284" t="n"/>
      <c r="BV136" s="3709">
        <f>(AE136-U136)*0.22</f>
        <v/>
      </c>
      <c r="BW136" s="2" t="n"/>
      <c r="BX136" s="2" t="n"/>
    </row>
    <row r="137">
      <c r="A137" s="2707" t="inlineStr">
        <is>
          <t>Количество часов учебных занятий в неделю</t>
        </is>
      </c>
      <c r="B137" s="2665" t="n"/>
      <c r="C137" s="2665" t="n"/>
      <c r="D137" s="2665" t="n"/>
      <c r="E137" s="2665" t="n"/>
      <c r="F137" s="2665" t="n"/>
      <c r="G137" s="2665" t="n"/>
      <c r="H137" s="2665" t="n"/>
      <c r="I137" s="2665" t="n"/>
      <c r="J137" s="2665" t="n"/>
      <c r="K137" s="2665" t="n"/>
      <c r="L137" s="2665" t="n"/>
      <c r="M137" s="2665" t="n"/>
      <c r="N137" s="2665" t="n"/>
      <c r="O137" s="2665" t="n"/>
      <c r="P137" s="2311" t="n"/>
      <c r="Q137" s="2708" t="n"/>
      <c r="R137" s="2708" t="n"/>
      <c r="S137" s="2708" t="n"/>
      <c r="T137" s="2708" t="n"/>
      <c r="U137" s="3722" t="n"/>
      <c r="V137" s="3722" t="n"/>
      <c r="W137" s="3722" t="n"/>
      <c r="X137" s="3723" t="n"/>
      <c r="Y137" s="3724" t="n"/>
      <c r="Z137" s="2302" t="n"/>
      <c r="AA137" s="2729" t="n"/>
      <c r="AB137" s="2305" t="n"/>
      <c r="AC137" s="3725">
        <f>AG136+W136</f>
        <v/>
      </c>
      <c r="AD137" s="2988" t="n"/>
      <c r="AE137" s="3726" t="n"/>
      <c r="AF137" s="2305" t="n"/>
      <c r="AG137" s="3727">
        <f>AT136+AW136+AZ136+BC136+BF136+BI136+BL136+BO136</f>
        <v/>
      </c>
      <c r="AH137" s="2305" t="n"/>
      <c r="AI137" s="3728">
        <f>AK136+AM136+AO136+AQ136</f>
        <v/>
      </c>
      <c r="AJ137" s="2329" t="n"/>
      <c r="AK137" s="3729">
        <f>AK136+AM136+AO136+AQ136</f>
        <v/>
      </c>
      <c r="AL137" s="2335" t="n"/>
      <c r="AM137" s="3730">
        <f>AS136+AU136+AX136+BA136+BD136+BG136+BJ136+BM136+BP136</f>
        <v/>
      </c>
      <c r="AN137" s="2335" t="n"/>
      <c r="AO137" s="2719" t="n"/>
      <c r="AP137" s="2316" t="n"/>
      <c r="AQ137" s="2711" t="n"/>
      <c r="AR137" s="2311" t="n"/>
      <c r="AS137" s="2721" t="n"/>
      <c r="AT137" s="3484" t="n"/>
      <c r="AU137" s="3485">
        <f>AU136/AT38</f>
        <v/>
      </c>
      <c r="AV137" s="2723" t="n"/>
      <c r="AW137" s="3484" t="n"/>
      <c r="AX137" s="3485">
        <f>AX136/AW38</f>
        <v/>
      </c>
      <c r="AY137" s="2711" t="n"/>
      <c r="AZ137" s="2709" t="n"/>
      <c r="BA137" s="3485">
        <f>BA136/AZ38</f>
        <v/>
      </c>
      <c r="BB137" s="2723" t="n"/>
      <c r="BC137" s="3484" t="n"/>
      <c r="BD137" s="3485">
        <f>BD136/BC38</f>
        <v/>
      </c>
      <c r="BE137" s="2711" t="n"/>
      <c r="BF137" s="2709" t="n"/>
      <c r="BG137" s="3485">
        <f>BG136/BF38</f>
        <v/>
      </c>
      <c r="BH137" s="2723" t="n"/>
      <c r="BI137" s="3484" t="n"/>
      <c r="BJ137" s="3486">
        <f>BJ136/BI38</f>
        <v/>
      </c>
      <c r="BK137" s="2711" t="n"/>
      <c r="BL137" s="2709" t="n"/>
      <c r="BM137" s="3485">
        <f>BM136/BL38</f>
        <v/>
      </c>
      <c r="BN137" s="2723" t="n"/>
      <c r="BO137" s="3484" t="n"/>
      <c r="BP137" s="3485">
        <f>BP136/BO38</f>
        <v/>
      </c>
      <c r="BQ137" s="2711" t="n"/>
      <c r="BR137" s="3487">
        <f>BR136+AA146+AA147+AX146+AX147+BF146</f>
        <v/>
      </c>
      <c r="BS137" s="2311" t="n"/>
      <c r="BT137" s="2409" t="n"/>
      <c r="BU137" s="2311" t="n"/>
      <c r="BV137" s="3709">
        <f>(AE137-U137)*0.22</f>
        <v/>
      </c>
      <c r="BW137" s="2" t="n"/>
      <c r="BX137" s="2" t="n"/>
    </row>
    <row r="138">
      <c r="A138" s="3731" t="inlineStr">
        <is>
          <t>Количество курсовых проектов</t>
        </is>
      </c>
      <c r="B138" s="2665" t="n"/>
      <c r="C138" s="2665" t="n"/>
      <c r="D138" s="2665" t="n"/>
      <c r="E138" s="2665" t="n"/>
      <c r="F138" s="2665" t="n"/>
      <c r="G138" s="2665" t="n"/>
      <c r="H138" s="2665" t="n"/>
      <c r="I138" s="2665" t="n"/>
      <c r="J138" s="2665" t="n"/>
      <c r="K138" s="2665" t="n"/>
      <c r="L138" s="2665" t="n"/>
      <c r="M138" s="2665" t="n"/>
      <c r="N138" s="2665" t="n"/>
      <c r="O138" s="2665" t="n"/>
      <c r="P138" s="2665" t="n"/>
      <c r="Q138" s="2708" t="n"/>
      <c r="R138" s="2708" t="n"/>
      <c r="S138" s="2708" t="n"/>
      <c r="T138" s="2708" t="n"/>
      <c r="U138" s="3732" t="n"/>
      <c r="V138" s="3722" t="n"/>
      <c r="W138" s="3722" t="n"/>
      <c r="X138" s="3723" t="n"/>
      <c r="Y138" s="3724" t="n"/>
      <c r="Z138" s="2302" t="n"/>
      <c r="AA138" s="2729" t="n"/>
      <c r="AB138" s="2305" t="n"/>
      <c r="AC138" s="3733">
        <f>SUM(AT138:BQ138)</f>
        <v/>
      </c>
      <c r="AD138" s="2988" t="n"/>
      <c r="AE138" s="2729" t="n"/>
      <c r="AF138" s="2305" t="n"/>
      <c r="AG138" s="3727">
        <f>SUM(AK138:BQ138)</f>
        <v/>
      </c>
      <c r="AH138" s="2305" t="n"/>
      <c r="AI138" s="3734">
        <f>AE136*0.22</f>
        <v/>
      </c>
      <c r="AJ138" s="2329" t="n"/>
      <c r="AK138" s="3735" t="n"/>
      <c r="AL138" s="2304" t="n"/>
      <c r="AM138" s="2741" t="n"/>
      <c r="AN138" s="2335" t="n"/>
      <c r="AO138" s="2719" t="n"/>
      <c r="AP138" s="2316" t="n"/>
      <c r="AQ138" s="2711" t="n"/>
      <c r="AR138" s="2311" t="n"/>
      <c r="AS138" s="3736" t="n"/>
      <c r="AT138" s="2728">
        <f>COUNTIF(AT41:AT113,40)+COUNTIF(AT41:AT113,60)-2</f>
        <v/>
      </c>
      <c r="AU138" s="2304" t="n"/>
      <c r="AV138" s="2329" t="n"/>
      <c r="AW138" s="3737">
        <f>COUNTIF(AW41:AW113,40)+COUNTIF(AW41:AW113,60)</f>
        <v/>
      </c>
      <c r="AX138" s="2304" t="n"/>
      <c r="AY138" s="2335" t="n"/>
      <c r="AZ138" s="3738">
        <f>COUNTIF(AZ41:AZ113,40)+COUNTIF(AZ41:AZ113,60)</f>
        <v/>
      </c>
      <c r="BA138" s="2304" t="n"/>
      <c r="BB138" s="2335" t="n"/>
      <c r="BC138" s="3739">
        <f>COUNTIF(BC41:BC113,40)+COUNTIF(BC41:BC113,60)</f>
        <v/>
      </c>
      <c r="BD138" s="2304" t="n"/>
      <c r="BE138" s="2335" t="n"/>
      <c r="BF138" s="3738">
        <f>COUNTIF(BF41:BF113,40)+COUNTIF(BF41:BF113,60)</f>
        <v/>
      </c>
      <c r="BG138" s="2304" t="n"/>
      <c r="BH138" s="2335" t="n"/>
      <c r="BI138" s="3740">
        <f>COUNTIF(BI41:BI113,40)+COUNTIF(BI41:BI113,60)</f>
        <v/>
      </c>
      <c r="BJ138" s="2304" t="n"/>
      <c r="BK138" s="2305" t="n"/>
      <c r="BL138" s="2733">
        <f>COUNTIF(BL41:BL113,40)+COUNTIF(BL41:BL113,60)</f>
        <v/>
      </c>
      <c r="BM138" s="2304" t="n"/>
      <c r="BN138" s="2329" t="n"/>
      <c r="BO138" s="2728">
        <f>COUNTIF(BO41:BO113,40)+COUNTIF(BO41:BO113,60)</f>
        <v/>
      </c>
      <c r="BP138" s="2304" t="n"/>
      <c r="BQ138" s="2329" t="n"/>
      <c r="BR138" s="2731" t="n"/>
      <c r="BS138" s="2311" t="n"/>
      <c r="BT138" s="2731" t="n"/>
      <c r="BU138" s="2311" t="n"/>
      <c r="BV138" s="3709">
        <f>(AE138-U138)*0.22</f>
        <v/>
      </c>
      <c r="BW138" s="2" t="n"/>
      <c r="BX138" s="2" t="n"/>
    </row>
    <row r="139">
      <c r="A139" s="2707" t="inlineStr">
        <is>
          <t>Количество курсовых работ</t>
        </is>
      </c>
      <c r="B139" s="2665" t="n"/>
      <c r="C139" s="2665" t="n"/>
      <c r="D139" s="2665" t="n"/>
      <c r="E139" s="2665" t="n"/>
      <c r="F139" s="2665" t="n"/>
      <c r="G139" s="2665" t="n"/>
      <c r="H139" s="2665" t="n"/>
      <c r="I139" s="2665" t="n"/>
      <c r="J139" s="2665" t="n"/>
      <c r="K139" s="2665" t="n"/>
      <c r="L139" s="2665" t="n"/>
      <c r="M139" s="2665" t="n"/>
      <c r="N139" s="2665" t="n"/>
      <c r="O139" s="2665" t="n"/>
      <c r="P139" s="2311" t="n"/>
      <c r="Q139" s="2708" t="n"/>
      <c r="R139" s="2708" t="n"/>
      <c r="S139" s="2708" t="n"/>
      <c r="T139" s="2708" t="n"/>
      <c r="U139" s="3722" t="n"/>
      <c r="V139" s="3722" t="n"/>
      <c r="W139" s="3722" t="n"/>
      <c r="X139" s="3723" t="n"/>
      <c r="Y139" s="3724" t="n"/>
      <c r="Z139" s="2302" t="n"/>
      <c r="AA139" s="2729" t="n"/>
      <c r="AB139" s="2305" t="n"/>
      <c r="AC139" s="3733">
        <f>SUM(AT139:BQ139)</f>
        <v/>
      </c>
      <c r="AD139" s="2988" t="n"/>
      <c r="AE139" s="2729" t="n"/>
      <c r="AF139" s="2305" t="n"/>
      <c r="AG139" s="3727">
        <f>SUM(AT139:BQ139)</f>
        <v/>
      </c>
      <c r="AH139" s="2305" t="n"/>
      <c r="AI139" s="3734">
        <f>(AE136-U136)*0.22</f>
        <v/>
      </c>
      <c r="AJ139" s="2329" t="n"/>
      <c r="AK139" s="2740" t="n"/>
      <c r="AL139" s="2335" t="n"/>
      <c r="AM139" s="2741" t="n"/>
      <c r="AN139" s="2335" t="n"/>
      <c r="AO139" s="2719" t="n"/>
      <c r="AP139" s="2316" t="n"/>
      <c r="AQ139" s="2711" t="n"/>
      <c r="AR139" s="2311" t="n"/>
      <c r="AS139" s="3736" t="n"/>
      <c r="AT139" s="2710">
        <f>COUNTIF(AT41:AT113,30)</f>
        <v/>
      </c>
      <c r="AU139" s="2665" t="n"/>
      <c r="AV139" s="2302" t="n"/>
      <c r="AW139" s="3741">
        <f>COUNTIF(AW41:AW113,30)</f>
        <v/>
      </c>
      <c r="AX139" s="2665" t="n"/>
      <c r="AY139" s="2316" t="n"/>
      <c r="AZ139" s="3742">
        <f>COUNTIF(AZ41:AZ113,30)</f>
        <v/>
      </c>
      <c r="BA139" s="2665" t="n"/>
      <c r="BB139" s="2316" t="n"/>
      <c r="BC139" s="3743">
        <f>COUNTIF(BC41:BC113,30)</f>
        <v/>
      </c>
      <c r="BD139" s="2665" t="n"/>
      <c r="BE139" s="2316" t="n"/>
      <c r="BF139" s="3742">
        <f>COUNTIF(BF41:BF113,30)</f>
        <v/>
      </c>
      <c r="BG139" s="2665" t="n"/>
      <c r="BH139" s="2316" t="n"/>
      <c r="BI139" s="3744">
        <f>COUNTIF(BI41:BI113,30)</f>
        <v/>
      </c>
      <c r="BJ139" s="2665" t="n"/>
      <c r="BK139" s="2311" t="n"/>
      <c r="BL139" s="2721">
        <f>COUNTIF(BL41:BL113,30)</f>
        <v/>
      </c>
      <c r="BM139" s="2665" t="n"/>
      <c r="BN139" s="2302" t="n"/>
      <c r="BO139" s="2710">
        <f>COUNTIF(BO41:BO113,30)</f>
        <v/>
      </c>
      <c r="BP139" s="2665" t="n"/>
      <c r="BQ139" s="2302" t="n"/>
      <c r="BR139" s="2731" t="n"/>
      <c r="BS139" s="2311" t="n"/>
      <c r="BT139" s="2731" t="n"/>
      <c r="BU139" s="2311" t="n"/>
      <c r="BV139" s="3709">
        <f>(AE139-U139)*0.22</f>
        <v/>
      </c>
      <c r="BW139" s="2" t="n"/>
      <c r="BX139" s="2" t="n"/>
    </row>
    <row r="140">
      <c r="A140" s="2707" t="inlineStr">
        <is>
          <t>Количество экзаменов</t>
        </is>
      </c>
      <c r="B140" s="2665" t="n"/>
      <c r="C140" s="2665" t="n"/>
      <c r="D140" s="2665" t="n"/>
      <c r="E140" s="2665" t="n"/>
      <c r="F140" s="2665" t="n"/>
      <c r="G140" s="2665" t="n"/>
      <c r="H140" s="2665" t="n"/>
      <c r="I140" s="2665" t="n"/>
      <c r="J140" s="2665" t="n"/>
      <c r="K140" s="2665" t="n"/>
      <c r="L140" s="2665" t="n"/>
      <c r="M140" s="2665" t="n"/>
      <c r="N140" s="2665" t="n"/>
      <c r="O140" s="2665" t="n"/>
      <c r="P140" s="2311" t="n"/>
      <c r="Q140" s="2708" t="n"/>
      <c r="R140" s="2708" t="n"/>
      <c r="S140" s="2708" t="n"/>
      <c r="T140" s="2708" t="n"/>
      <c r="U140" s="3722" t="n"/>
      <c r="V140" s="3722" t="n"/>
      <c r="W140" s="3722" t="n"/>
      <c r="X140" s="3723" t="n"/>
      <c r="Y140" s="3724" t="n"/>
      <c r="Z140" s="2302" t="n"/>
      <c r="AA140" s="2729" t="n"/>
      <c r="AB140" s="2305" t="n"/>
      <c r="AC140" s="3745">
        <f>SUM(AT140:BQ140)</f>
        <v/>
      </c>
      <c r="AD140" s="2988" t="n"/>
      <c r="AE140" s="2729" t="n"/>
      <c r="AF140" s="2305" t="n"/>
      <c r="AG140" s="3746">
        <f>SUM(AT140:BQ140)</f>
        <v/>
      </c>
      <c r="AH140" s="2305" t="n"/>
      <c r="AI140" s="3734" t="n"/>
      <c r="AJ140" s="2329" t="n"/>
      <c r="AK140" s="3735" t="n"/>
      <c r="AL140" s="2304" t="n"/>
      <c r="AM140" s="2741" t="n"/>
      <c r="AN140" s="2335" t="n"/>
      <c r="AO140" s="2719" t="n"/>
      <c r="AP140" s="2316" t="n"/>
      <c r="AQ140" s="2711" t="n"/>
      <c r="AR140" s="2311" t="n"/>
      <c r="AS140" s="3736" t="n"/>
      <c r="AT140" s="3743">
        <f>COUNTIF(Y41:Z113,1)</f>
        <v/>
      </c>
      <c r="AU140" s="2665" t="n"/>
      <c r="AV140" s="2316" t="n"/>
      <c r="AW140" s="3741">
        <f>COUNTIF(Y41:Z113,2)</f>
        <v/>
      </c>
      <c r="AX140" s="2665" t="n"/>
      <c r="AY140" s="2316" t="n"/>
      <c r="AZ140" s="3742">
        <f>COUNTIF(Y41:Z113,3)</f>
        <v/>
      </c>
      <c r="BA140" s="2665" t="n"/>
      <c r="BB140" s="2316" t="n"/>
      <c r="BC140" s="3743">
        <f>COUNTIF(Y41:Z113,4)</f>
        <v/>
      </c>
      <c r="BD140" s="2665" t="n"/>
      <c r="BE140" s="2316" t="n"/>
      <c r="BF140" s="3742">
        <f>COUNTIF(Y41:Z113,5)</f>
        <v/>
      </c>
      <c r="BG140" s="2665" t="n"/>
      <c r="BH140" s="2316" t="n"/>
      <c r="BI140" s="3744">
        <f>COUNTIF(Y41:Z113,6)</f>
        <v/>
      </c>
      <c r="BJ140" s="2665" t="n"/>
      <c r="BK140" s="2311" t="n"/>
      <c r="BL140" s="3747">
        <f>COUNTIF(Y41:Z113,7)</f>
        <v/>
      </c>
      <c r="BM140" s="2665" t="n"/>
      <c r="BN140" s="2302" t="n"/>
      <c r="BO140" s="3741">
        <f>COUNTIF(Y41:Z113,8)</f>
        <v/>
      </c>
      <c r="BP140" s="2665" t="n"/>
      <c r="BQ140" s="2316" t="n"/>
      <c r="BR140" s="2731" t="n"/>
      <c r="BS140" s="2311" t="n"/>
      <c r="BT140" s="2731" t="n"/>
      <c r="BU140" s="2311" t="n"/>
      <c r="BV140" s="3709">
        <f>(AE140-U140)*0.22</f>
        <v/>
      </c>
      <c r="BW140" s="2" t="n"/>
      <c r="BX140" s="2" t="n"/>
    </row>
    <row r="141">
      <c r="A141" s="3748" t="inlineStr">
        <is>
          <t>Количество зачетов</t>
        </is>
      </c>
      <c r="B141" s="516" t="n"/>
      <c r="C141" s="516" t="n"/>
      <c r="D141" s="516" t="n"/>
      <c r="E141" s="516" t="n"/>
      <c r="F141" s="516" t="n"/>
      <c r="G141" s="516" t="n"/>
      <c r="H141" s="516" t="n"/>
      <c r="I141" s="516" t="n"/>
      <c r="J141" s="516" t="n"/>
      <c r="K141" s="516" t="n"/>
      <c r="L141" s="516" t="n"/>
      <c r="M141" s="516" t="n"/>
      <c r="N141" s="516" t="n"/>
      <c r="O141" s="516" t="n"/>
      <c r="P141" s="516" t="n"/>
      <c r="Q141" s="2747" t="n"/>
      <c r="R141" s="2747" t="n"/>
      <c r="S141" s="2747" t="n"/>
      <c r="T141" s="2747" t="n"/>
      <c r="U141" s="3749" t="n"/>
      <c r="V141" s="3750" t="n"/>
      <c r="W141" s="3750" t="n"/>
      <c r="X141" s="3751" t="n"/>
      <c r="Y141" s="3752" t="n"/>
      <c r="Z141" s="2465" t="n"/>
      <c r="AA141" s="3753" t="n"/>
      <c r="AB141" s="3613" t="n"/>
      <c r="AC141" s="3754">
        <f>SUM(AT141:BQ141)</f>
        <v/>
      </c>
      <c r="AD141" s="3615" t="n"/>
      <c r="AE141" s="3755" t="n"/>
      <c r="AF141" s="3613" t="n"/>
      <c r="AG141" s="3756">
        <f>SUM(AT141:BQ141)</f>
        <v/>
      </c>
      <c r="AH141" s="514" t="n"/>
      <c r="AI141" s="3757" t="n"/>
      <c r="AJ141" s="520" t="n"/>
      <c r="AK141" s="2757" t="n"/>
      <c r="AL141" s="2475" t="n"/>
      <c r="AM141" s="2758" t="n"/>
      <c r="AN141" s="2475" t="n"/>
      <c r="AO141" s="3758" t="n"/>
      <c r="AP141" s="2247" t="n"/>
      <c r="AQ141" s="3759" t="n"/>
      <c r="AR141" s="81" t="n"/>
      <c r="AS141" s="3760" t="n"/>
      <c r="AT141" s="3761">
        <f>COUNTIF(AA41:AB113,1)</f>
        <v/>
      </c>
      <c r="AU141" s="2674" t="n"/>
      <c r="AV141" s="2475" t="n"/>
      <c r="AW141" s="3762">
        <f>COUNTIF(AA41:AB113,2)</f>
        <v/>
      </c>
      <c r="AX141" s="516" t="n"/>
      <c r="AY141" s="606" t="n"/>
      <c r="AZ141" s="3763">
        <f>COUNTIF(AA41:AB113,3)</f>
        <v/>
      </c>
      <c r="BA141" s="608" t="n"/>
      <c r="BB141" s="609" t="n"/>
      <c r="BC141" s="3762">
        <f>COUNTIF(AA41:AB113,4)</f>
        <v/>
      </c>
      <c r="BD141" s="516" t="n"/>
      <c r="BE141" s="606" t="n"/>
      <c r="BF141" s="3763">
        <f>COUNTIF(AA41:AB113,5)</f>
        <v/>
      </c>
      <c r="BG141" s="608" t="n"/>
      <c r="BH141" s="609" t="n"/>
      <c r="BI141" s="3764">
        <f>COUNTIF(AA41:AB113,6)</f>
        <v/>
      </c>
      <c r="BJ141" s="2674" t="n"/>
      <c r="BK141" s="3613" t="n"/>
      <c r="BL141" s="3761">
        <f>COUNTIF(AA41:AB113,7)</f>
        <v/>
      </c>
      <c r="BM141" s="2674" t="n"/>
      <c r="BN141" s="2475" t="n"/>
      <c r="BO141" s="3762">
        <f>COUNTIF(AA41:AB113,8)</f>
        <v/>
      </c>
      <c r="BP141" s="516" t="n"/>
      <c r="BQ141" s="606" t="n"/>
      <c r="BR141" s="3765" t="n"/>
      <c r="BS141" s="81" t="n"/>
      <c r="BT141" s="3765" t="n"/>
      <c r="BU141" s="81" t="n"/>
      <c r="BV141" s="3709">
        <f>(AE141-U141)*0.22</f>
        <v/>
      </c>
      <c r="BW141" s="2" t="n"/>
      <c r="BX141" s="2" t="n"/>
    </row>
    <row r="142">
      <c r="A142" s="2" t="n"/>
      <c r="B142" s="60" t="n"/>
      <c r="C142" s="60" t="n"/>
      <c r="D142" s="60" t="n"/>
      <c r="E142" s="60" t="n"/>
      <c r="F142" s="60" t="n"/>
      <c r="G142" s="60" t="n"/>
      <c r="H142" s="60" t="n"/>
      <c r="I142" s="60" t="n"/>
      <c r="J142" s="60" t="n"/>
      <c r="K142" s="60" t="n"/>
      <c r="L142" s="60" t="n"/>
      <c r="M142" s="60" t="n"/>
      <c r="N142" s="60" t="n"/>
      <c r="O142" s="60" t="n"/>
      <c r="P142" s="60" t="n"/>
      <c r="Q142" s="60" t="n"/>
      <c r="R142" s="60" t="n"/>
      <c r="S142" s="60" t="n"/>
      <c r="T142" s="60" t="n"/>
      <c r="U142" s="60" t="n"/>
      <c r="V142" s="60" t="n"/>
      <c r="W142" s="60" t="n"/>
      <c r="X142" s="60" t="n"/>
      <c r="Y142" s="60" t="n"/>
      <c r="Z142" s="60" t="n"/>
      <c r="AA142" s="60" t="n"/>
      <c r="AB142" s="60" t="n"/>
      <c r="AC142" s="1410" t="n"/>
      <c r="AD142" s="1410" t="n"/>
      <c r="AE142" s="1410" t="n"/>
      <c r="AF142" s="1410" t="n"/>
      <c r="AG142" s="1410" t="n"/>
      <c r="AH142" s="1410" t="n"/>
      <c r="AI142" s="1410" t="n"/>
      <c r="AJ142" s="1410" t="n"/>
      <c r="AK142" s="1410" t="n"/>
      <c r="AL142" s="1410" t="n"/>
      <c r="AM142" s="1410" t="n"/>
      <c r="AN142" s="1410" t="n"/>
      <c r="AO142" s="1410" t="n"/>
      <c r="AP142" s="1410" t="n"/>
      <c r="AQ142" s="1410" t="n"/>
      <c r="AR142" s="1410" t="n"/>
      <c r="AS142" s="1410" t="n"/>
      <c r="AT142" s="1410" t="n"/>
      <c r="AU142" s="1410" t="n"/>
      <c r="AV142" s="1410" t="n"/>
      <c r="AW142" s="1410" t="n"/>
      <c r="AX142" s="1410" t="n"/>
      <c r="AY142" s="1410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60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</row>
    <row r="143">
      <c r="A143" s="3766" t="inlineStr">
        <is>
          <t>IV. Учебные практики</t>
        </is>
      </c>
      <c r="B143" s="1410" t="n"/>
      <c r="C143" s="1410" t="n"/>
      <c r="D143" s="1410" t="n"/>
      <c r="E143" s="1410" t="n"/>
      <c r="F143" s="1410" t="n"/>
      <c r="G143" s="1410" t="n"/>
      <c r="H143" s="1410" t="n"/>
      <c r="I143" s="1410" t="n"/>
      <c r="J143" s="1410" t="n"/>
      <c r="K143" s="1410" t="n"/>
      <c r="L143" s="1410" t="n"/>
      <c r="M143" s="1410" t="n"/>
      <c r="N143" s="1410" t="n"/>
      <c r="O143" s="1410" t="n"/>
      <c r="P143" s="1410" t="n"/>
      <c r="Q143" s="1410" t="n"/>
      <c r="R143" s="1410" t="n"/>
      <c r="S143" s="1410" t="n"/>
      <c r="T143" s="1410" t="n"/>
      <c r="U143" s="1410" t="n"/>
      <c r="V143" s="1410" t="n"/>
      <c r="W143" s="1410" t="n"/>
      <c r="X143" s="1410" t="n"/>
      <c r="Y143" s="1410" t="n"/>
      <c r="Z143" s="1410" t="n"/>
      <c r="AA143" s="1410" t="n"/>
      <c r="AB143" s="1414" t="n"/>
      <c r="AC143" s="3767" t="inlineStr">
        <is>
          <t>V. Производственные практики</t>
        </is>
      </c>
      <c r="AD143" s="1410" t="n"/>
      <c r="AE143" s="1410" t="n"/>
      <c r="AF143" s="1410" t="n"/>
      <c r="AG143" s="1410" t="n"/>
      <c r="AH143" s="1410" t="n"/>
      <c r="AI143" s="1410" t="n"/>
      <c r="AJ143" s="1410" t="n"/>
      <c r="AK143" s="1410" t="n"/>
      <c r="AL143" s="1410" t="n"/>
      <c r="AM143" s="1410" t="n"/>
      <c r="AN143" s="1410" t="n"/>
      <c r="AO143" s="1410" t="n"/>
      <c r="AP143" s="1410" t="n"/>
      <c r="AQ143" s="1410" t="n"/>
      <c r="AR143" s="1410" t="n"/>
      <c r="AS143" s="1410" t="n"/>
      <c r="AT143" s="1410" t="n"/>
      <c r="AU143" s="1410" t="n"/>
      <c r="AV143" s="1410" t="n"/>
      <c r="AW143" s="1410" t="n"/>
      <c r="AX143" s="1410" t="n"/>
      <c r="AY143" s="1414" t="n"/>
      <c r="AZ143" s="3766" t="inlineStr">
        <is>
          <t>VI. Дипломное проектирование</t>
        </is>
      </c>
      <c r="BA143" s="1410" t="n"/>
      <c r="BB143" s="1410" t="n"/>
      <c r="BC143" s="1410" t="n"/>
      <c r="BD143" s="1410" t="n"/>
      <c r="BE143" s="1410" t="n"/>
      <c r="BF143" s="1410" t="n"/>
      <c r="BG143" s="1410" t="n"/>
      <c r="BH143" s="1414" t="n"/>
      <c r="BI143" s="3766" t="inlineStr">
        <is>
          <t>VII. Итоговая аттестация</t>
        </is>
      </c>
      <c r="BJ143" s="1410" t="n"/>
      <c r="BK143" s="1410" t="n"/>
      <c r="BL143" s="1410" t="n"/>
      <c r="BM143" s="1410" t="n"/>
      <c r="BN143" s="1410" t="n"/>
      <c r="BO143" s="1410" t="n"/>
      <c r="BP143" s="1410" t="n"/>
      <c r="BQ143" s="1410" t="n"/>
      <c r="BR143" s="1410" t="n"/>
      <c r="BS143" s="1410" t="n"/>
      <c r="BT143" s="1410" t="n"/>
      <c r="BU143" s="1414" t="n"/>
      <c r="BV143" s="2" t="n"/>
      <c r="BW143" s="2" t="n"/>
      <c r="BX143" s="2" t="n"/>
    </row>
    <row r="144">
      <c r="A144" s="90" t="inlineStr">
        <is>
          <t>Название практики
(уровень высшего образования / уровень среднего специального образования)</t>
        </is>
      </c>
      <c r="B144" s="60" t="n"/>
      <c r="C144" s="60" t="n"/>
      <c r="D144" s="60" t="n"/>
      <c r="E144" s="60" t="n"/>
      <c r="F144" s="60" t="n"/>
      <c r="G144" s="60" t="n"/>
      <c r="H144" s="60" t="n"/>
      <c r="I144" s="60" t="n"/>
      <c r="J144" s="61" t="n"/>
      <c r="K144" s="2763" t="inlineStr">
        <is>
          <t>Уровень среднего специального образования</t>
        </is>
      </c>
      <c r="L144" s="164" t="n"/>
      <c r="M144" s="164" t="n"/>
      <c r="N144" s="164" t="n"/>
      <c r="O144" s="164" t="n"/>
      <c r="P144" s="2764" t="n"/>
      <c r="Q144" s="3224" t="n"/>
      <c r="R144" s="3224" t="n"/>
      <c r="S144" s="3224" t="n"/>
      <c r="T144" s="3224" t="n"/>
      <c r="U144" s="2765" t="inlineStr">
        <is>
          <t>Уровень высшего образования</t>
        </is>
      </c>
      <c r="V144" s="60" t="n"/>
      <c r="W144" s="60" t="n"/>
      <c r="X144" s="60" t="n"/>
      <c r="Y144" s="60" t="n"/>
      <c r="Z144" s="61" t="n"/>
      <c r="AA144" s="2766" t="inlineStr">
        <is>
          <t>Всего зачетных единиц</t>
        </is>
      </c>
      <c r="AB144" s="61" t="n"/>
      <c r="AC144" s="90" t="inlineStr">
        <is>
          <t>Название практики
(уровень высшего образования / уровень среднего специального образования)</t>
        </is>
      </c>
      <c r="AD144" s="60" t="n"/>
      <c r="AE144" s="60" t="n"/>
      <c r="AF144" s="60" t="n"/>
      <c r="AG144" s="60" t="n"/>
      <c r="AH144" s="60" t="n"/>
      <c r="AI144" s="60" t="n"/>
      <c r="AJ144" s="60" t="n"/>
      <c r="AK144" s="61" t="n"/>
      <c r="AL144" s="2763" t="inlineStr">
        <is>
          <t>Уровень среднего специального образования</t>
        </is>
      </c>
      <c r="AM144" s="164" t="n"/>
      <c r="AN144" s="164" t="n"/>
      <c r="AO144" s="164" t="n"/>
      <c r="AP144" s="164" t="n"/>
      <c r="AQ144" s="2764" t="n"/>
      <c r="AR144" s="2767" t="inlineStr">
        <is>
          <t>Уровень высшего образования</t>
        </is>
      </c>
      <c r="AS144" s="164" t="n"/>
      <c r="AT144" s="164" t="n"/>
      <c r="AU144" s="164" t="n"/>
      <c r="AV144" s="164" t="n"/>
      <c r="AW144" s="2764" t="n"/>
      <c r="AX144" s="2766" t="inlineStr">
        <is>
          <t>Всего зачетных единиц</t>
        </is>
      </c>
      <c r="AY144" s="61" t="n"/>
      <c r="AZ144" s="90" t="inlineStr">
        <is>
          <t>Семестр</t>
        </is>
      </c>
      <c r="BA144" s="60" t="n"/>
      <c r="BB144" s="61" t="n"/>
      <c r="BC144" s="2768" t="inlineStr">
        <is>
          <t>Недель</t>
        </is>
      </c>
      <c r="BD144" s="60" t="n"/>
      <c r="BE144" s="61" t="n"/>
      <c r="BF144" s="2768" t="inlineStr">
        <is>
          <t>Зачетных единиц</t>
        </is>
      </c>
      <c r="BG144" s="60" t="n"/>
      <c r="BH144" s="61" t="n"/>
      <c r="BI144" s="3768" t="inlineStr">
        <is>
          <t>1. Государственный экзамен
2. Защита дипломного проекта (дипломной работы)</t>
        </is>
      </c>
      <c r="BJ144" s="60" t="n"/>
      <c r="BK144" s="60" t="n"/>
      <c r="BL144" s="60" t="n"/>
      <c r="BM144" s="60" t="n"/>
      <c r="BN144" s="60" t="n"/>
      <c r="BO144" s="60" t="n"/>
      <c r="BP144" s="60" t="n"/>
      <c r="BQ144" s="60" t="n"/>
      <c r="BR144" s="60" t="n"/>
      <c r="BS144" s="60" t="n"/>
      <c r="BT144" s="60" t="n"/>
      <c r="BU144" s="64" t="n"/>
      <c r="BV144" s="2" t="n"/>
      <c r="BW144" s="2" t="n"/>
      <c r="BX144" s="2" t="n"/>
    </row>
    <row r="145">
      <c r="A145" s="203" t="n"/>
      <c r="B145" s="767" t="n"/>
      <c r="C145" s="767" t="n"/>
      <c r="D145" s="767" t="n"/>
      <c r="E145" s="767" t="n"/>
      <c r="F145" s="767" t="n"/>
      <c r="G145" s="767" t="n"/>
      <c r="H145" s="767" t="n"/>
      <c r="I145" s="767" t="n"/>
      <c r="J145" s="204" t="n"/>
      <c r="K145" s="2770" t="inlineStr">
        <is>
          <t>Недель</t>
        </is>
      </c>
      <c r="L145" s="78" t="n"/>
      <c r="M145" s="79" t="n"/>
      <c r="N145" s="2771" t="inlineStr">
        <is>
          <t>Зачетных единиц</t>
        </is>
      </c>
      <c r="O145" s="2772" t="n"/>
      <c r="P145" s="2773" t="n"/>
      <c r="Q145" s="2774" t="n"/>
      <c r="R145" s="2774" t="n"/>
      <c r="S145" s="2774" t="n"/>
      <c r="T145" s="2774" t="n"/>
      <c r="U145" s="2771" t="inlineStr">
        <is>
          <t>Недель</t>
        </is>
      </c>
      <c r="V145" s="2772" t="n"/>
      <c r="W145" s="2773" t="n"/>
      <c r="X145" s="2771" t="inlineStr">
        <is>
          <t>Зачетных единиц</t>
        </is>
      </c>
      <c r="Y145" s="2772" t="n"/>
      <c r="Z145" s="2773" t="n"/>
      <c r="AA145" s="205" t="n"/>
      <c r="AB145" s="204" t="n"/>
      <c r="AC145" s="203" t="n"/>
      <c r="AD145" s="767" t="n"/>
      <c r="AE145" s="767" t="n"/>
      <c r="AF145" s="767" t="n"/>
      <c r="AG145" s="767" t="n"/>
      <c r="AH145" s="767" t="n"/>
      <c r="AI145" s="767" t="n"/>
      <c r="AJ145" s="767" t="n"/>
      <c r="AK145" s="204" t="n"/>
      <c r="AL145" s="2775" t="inlineStr">
        <is>
          <t>Недель</t>
        </is>
      </c>
      <c r="AM145" s="78" t="n"/>
      <c r="AN145" s="79" t="n"/>
      <c r="AO145" s="2771" t="inlineStr">
        <is>
          <t>Зачетных единиц</t>
        </is>
      </c>
      <c r="AP145" s="2772" t="n"/>
      <c r="AQ145" s="2773" t="n"/>
      <c r="AR145" s="2777" t="inlineStr">
        <is>
          <t>Недель</t>
        </is>
      </c>
      <c r="AS145" s="2772" t="n"/>
      <c r="AT145" s="2773" t="n"/>
      <c r="AU145" s="2778" t="inlineStr">
        <is>
          <t>Зачетных единиц</t>
        </is>
      </c>
      <c r="AV145" s="2772" t="n"/>
      <c r="AW145" s="2773" t="n"/>
      <c r="AX145" s="205" t="n"/>
      <c r="AY145" s="204" t="n"/>
      <c r="AZ145" s="203" t="n"/>
      <c r="BA145" s="767" t="n"/>
      <c r="BB145" s="204" t="n"/>
      <c r="BC145" s="205" t="n"/>
      <c r="BD145" s="767" t="n"/>
      <c r="BE145" s="204" t="n"/>
      <c r="BF145" s="205" t="n"/>
      <c r="BG145" s="767" t="n"/>
      <c r="BH145" s="204" t="n"/>
      <c r="BI145" s="69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72" t="n"/>
      <c r="BV145" s="2" t="n"/>
      <c r="BW145" s="2" t="n"/>
      <c r="BX145" s="2" t="n"/>
    </row>
    <row r="146">
      <c r="A146" s="3769" t="inlineStr">
        <is>
          <t>Ознакомительная / Ознакомительная / Слесарно-монтажная / По мониторингу окружающей среды / Слесарная</t>
        </is>
      </c>
      <c r="B146" s="767" t="n"/>
      <c r="C146" s="767" t="n"/>
      <c r="D146" s="767" t="n"/>
      <c r="E146" s="767" t="n"/>
      <c r="F146" s="767" t="n"/>
      <c r="G146" s="767" t="n"/>
      <c r="H146" s="767" t="n"/>
      <c r="I146" s="767" t="n"/>
      <c r="J146" s="204" t="n"/>
      <c r="K146" s="2785" t="n">
        <v>2</v>
      </c>
      <c r="L146" s="767" t="n"/>
      <c r="M146" s="204" t="n"/>
      <c r="N146" s="2785" t="n">
        <v>3</v>
      </c>
      <c r="O146" s="767" t="n"/>
      <c r="P146" s="204" t="n"/>
      <c r="Q146" s="3770" t="n"/>
      <c r="R146" s="3770" t="n"/>
      <c r="S146" s="3770" t="n"/>
      <c r="T146" s="3770" t="n"/>
      <c r="U146" s="2785" t="n"/>
      <c r="V146" s="767" t="n"/>
      <c r="W146" s="204" t="n"/>
      <c r="X146" s="2785" t="n"/>
      <c r="Y146" s="767" t="n"/>
      <c r="Z146" s="204" t="n"/>
      <c r="AA146" s="2785">
        <f>N146+X146</f>
        <v/>
      </c>
      <c r="AB146" s="204" t="n"/>
      <c r="AC146" s="2781" t="inlineStr">
        <is>
          <t>Технологическая / Технологическая</t>
        </is>
      </c>
      <c r="AD146" s="60" t="n"/>
      <c r="AE146" s="60" t="n"/>
      <c r="AF146" s="60" t="n"/>
      <c r="AG146" s="60" t="n"/>
      <c r="AH146" s="60" t="n"/>
      <c r="AI146" s="60" t="n"/>
      <c r="AJ146" s="60" t="n"/>
      <c r="AK146" s="2198" t="n"/>
      <c r="AL146" s="2782" t="n">
        <v>4</v>
      </c>
      <c r="AM146" s="60" t="n"/>
      <c r="AN146" s="2198" t="n"/>
      <c r="AO146" s="2782" t="n">
        <v>5</v>
      </c>
      <c r="AP146" s="60" t="n"/>
      <c r="AQ146" s="2198" t="n"/>
      <c r="AR146" s="2782" t="n"/>
      <c r="AS146" s="60" t="n"/>
      <c r="AT146" s="2198" t="n"/>
      <c r="AU146" s="2782" t="n"/>
      <c r="AV146" s="60" t="n"/>
      <c r="AW146" s="2198" t="n"/>
      <c r="AX146" s="2783">
        <f>AO146+AU146</f>
        <v/>
      </c>
      <c r="AY146" s="64" t="n"/>
      <c r="AZ146" s="2784" t="n">
        <v>8</v>
      </c>
      <c r="BA146" s="2" t="n"/>
      <c r="BB146" s="70" t="n"/>
      <c r="BC146" s="2785" t="n">
        <v>12</v>
      </c>
      <c r="BD146" s="2" t="n"/>
      <c r="BE146" s="70" t="n"/>
      <c r="BF146" s="2785" t="n">
        <v>18</v>
      </c>
      <c r="BG146" s="2" t="n"/>
      <c r="BH146" s="70" t="n"/>
      <c r="BI146" s="69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72" t="n"/>
      <c r="BV146" s="2" t="n"/>
      <c r="BW146" s="2" t="n"/>
      <c r="BX146" s="2" t="n"/>
    </row>
    <row r="147">
      <c r="A147" s="3771" t="inlineStr">
        <is>
          <t>Общеинженерная / Для получения квалификации рабочего (служащего) / Для получения квалификации рабочего</t>
        </is>
      </c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9" t="n"/>
      <c r="K147" s="2771" t="n">
        <v>4</v>
      </c>
      <c r="L147" s="2772" t="n"/>
      <c r="M147" s="2773" t="n"/>
      <c r="N147" s="2771" t="n">
        <v>5</v>
      </c>
      <c r="O147" s="2772" t="n"/>
      <c r="P147" s="2773" t="n"/>
      <c r="Q147" s="3363" t="n"/>
      <c r="R147" s="3363" t="n"/>
      <c r="S147" s="3363" t="n"/>
      <c r="T147" s="3363" t="n"/>
      <c r="U147" s="2770" t="n"/>
      <c r="V147" s="78" t="n"/>
      <c r="W147" s="79" t="n"/>
      <c r="X147" s="2771" t="n"/>
      <c r="Y147" s="2772" t="n"/>
      <c r="Z147" s="2773" t="n"/>
      <c r="AA147" s="2771">
        <f>N147+X147</f>
        <v/>
      </c>
      <c r="AB147" s="2773" t="n"/>
      <c r="AC147" s="3772" t="inlineStr">
        <is>
          <t>Преддипломная</t>
        </is>
      </c>
      <c r="AD147" s="2772" t="n"/>
      <c r="AE147" s="2772" t="n"/>
      <c r="AF147" s="2772" t="n"/>
      <c r="AG147" s="2772" t="n"/>
      <c r="AH147" s="2772" t="n"/>
      <c r="AI147" s="2772" t="n"/>
      <c r="AJ147" s="2772" t="n"/>
      <c r="AK147" s="3773" t="n"/>
      <c r="AL147" s="3774" t="n"/>
      <c r="AM147" s="2772" t="n"/>
      <c r="AN147" s="3773" t="n"/>
      <c r="AO147" s="3774" t="n"/>
      <c r="AP147" s="2772" t="n"/>
      <c r="AQ147" s="3773" t="n"/>
      <c r="AR147" s="3774" t="n">
        <v>4</v>
      </c>
      <c r="AS147" s="2772" t="n"/>
      <c r="AT147" s="3773" t="n"/>
      <c r="AU147" s="3774" t="n">
        <v>6</v>
      </c>
      <c r="AV147" s="2772" t="n"/>
      <c r="AW147" s="3773" t="n"/>
      <c r="AX147" s="3775">
        <f>AU147+AO147</f>
        <v/>
      </c>
      <c r="AY147" s="3776" t="n"/>
      <c r="AZ147" s="767" t="n"/>
      <c r="BA147" s="767" t="n"/>
      <c r="BB147" s="204" t="n"/>
      <c r="BC147" s="205" t="n"/>
      <c r="BD147" s="767" t="n"/>
      <c r="BE147" s="204" t="n"/>
      <c r="BF147" s="205" t="n"/>
      <c r="BG147" s="767" t="n"/>
      <c r="BH147" s="204" t="n"/>
      <c r="BI147" s="77" t="n"/>
      <c r="BJ147" s="78" t="n"/>
      <c r="BK147" s="78" t="n"/>
      <c r="BL147" s="78" t="n"/>
      <c r="BM147" s="78" t="n"/>
      <c r="BN147" s="78" t="n"/>
      <c r="BO147" s="78" t="n"/>
      <c r="BP147" s="78" t="n"/>
      <c r="BQ147" s="78" t="n"/>
      <c r="BR147" s="78" t="n"/>
      <c r="BS147" s="78" t="n"/>
      <c r="BT147" s="78" t="n"/>
      <c r="BU147" s="81" t="n"/>
      <c r="BV147" s="2" t="n"/>
      <c r="BW147" s="2" t="n"/>
      <c r="BX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</row>
    <row r="149">
      <c r="A149" s="37" t="inlineStr">
        <is>
          <t>Проректор по учебной работе</t>
        </is>
      </c>
      <c r="B149" s="37" t="n"/>
      <c r="C149" s="37" t="n"/>
      <c r="D149" s="11" t="n"/>
      <c r="E149" s="11" t="n"/>
      <c r="F149" s="11" t="n"/>
      <c r="G149" s="11" t="n"/>
      <c r="H149" s="11" t="n"/>
      <c r="I149" s="11" t="n"/>
      <c r="J149" s="11" t="n"/>
      <c r="K149" s="11" t="n"/>
      <c r="L149" s="11" t="n"/>
      <c r="M149" s="11" t="n"/>
      <c r="N149" s="11" t="n"/>
      <c r="O149" s="11" t="n"/>
      <c r="P149" s="11" t="n"/>
      <c r="Q149" s="11" t="n"/>
      <c r="R149" s="11" t="n"/>
      <c r="S149" s="11" t="n"/>
      <c r="T149" s="11" t="n"/>
      <c r="U149" s="1449" t="n"/>
      <c r="V149" s="1481" t="n"/>
      <c r="W149" s="1481" t="n"/>
      <c r="X149" s="1447" t="n"/>
      <c r="Y149" s="1447" t="n"/>
      <c r="Z149" s="1448" t="n"/>
      <c r="AA149" s="1448" t="n"/>
      <c r="AB149" s="1448" t="n"/>
      <c r="AC149" s="1448" t="n"/>
      <c r="AD149" s="1448" t="n"/>
      <c r="AE149" s="1448" t="n"/>
      <c r="AF149" s="1448" t="n"/>
      <c r="AG149" s="1448" t="n"/>
      <c r="AH149" s="1448" t="n"/>
      <c r="AI149" s="1448" t="n"/>
      <c r="AJ149" s="37" t="inlineStr">
        <is>
          <t>А.А.Сакович</t>
        </is>
      </c>
      <c r="AK149" s="1481" t="n"/>
      <c r="AL149" s="1449" t="n"/>
      <c r="AM149" s="11" t="n"/>
      <c r="AN149" s="11" t="n"/>
      <c r="AO149" s="508" t="n"/>
      <c r="AP149" s="508" t="n"/>
      <c r="AQ149" s="508" t="n"/>
      <c r="AR149" s="508" t="n"/>
      <c r="AS149" s="508" t="n"/>
      <c r="AT149" s="508" t="n"/>
      <c r="AU149" s="508" t="n"/>
      <c r="AV149" s="508" t="n"/>
      <c r="AW149" s="508" t="n"/>
      <c r="AX149" s="508" t="n"/>
      <c r="AY149" s="508" t="n"/>
      <c r="AZ149" s="508" t="n"/>
      <c r="BA149" s="508" t="n"/>
      <c r="BB149" s="508" t="n"/>
      <c r="BC149" s="508" t="n"/>
      <c r="BD149" s="508" t="n"/>
      <c r="BE149" s="508" t="n"/>
      <c r="BF149" s="508" t="n"/>
      <c r="BG149" s="508" t="n"/>
      <c r="BH149" s="508" t="n"/>
      <c r="BI149" s="508" t="n"/>
      <c r="BJ149" s="508" t="n"/>
      <c r="BK149" s="508" t="n"/>
      <c r="BL149" s="508" t="n"/>
      <c r="BM149" s="508" t="n"/>
      <c r="BN149" s="508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</row>
    <row r="150">
      <c r="A150" s="37" t="n"/>
      <c r="B150" s="37" t="n"/>
      <c r="C150" s="37" t="n"/>
      <c r="D150" s="11" t="n"/>
      <c r="E150" s="11" t="n"/>
      <c r="F150" s="11" t="n"/>
      <c r="G150" s="11" t="n"/>
      <c r="H150" s="11" t="n"/>
      <c r="I150" s="11" t="n"/>
      <c r="J150" s="11" t="n"/>
      <c r="K150" s="11" t="n"/>
      <c r="L150" s="11" t="n"/>
      <c r="M150" s="11" t="n"/>
      <c r="N150" s="11" t="n"/>
      <c r="O150" s="11" t="n"/>
      <c r="P150" s="11" t="n"/>
      <c r="Q150" s="11" t="n"/>
      <c r="R150" s="11" t="n"/>
      <c r="S150" s="11" t="n"/>
      <c r="T150" s="11" t="n"/>
      <c r="U150" s="1449" t="n"/>
      <c r="V150" s="1481" t="n"/>
      <c r="W150" s="1481" t="n"/>
      <c r="X150" s="1481" t="n"/>
      <c r="Y150" s="1481" t="n"/>
      <c r="Z150" s="1460" t="n"/>
      <c r="AA150" s="1460" t="n"/>
      <c r="AB150" s="1460" t="n"/>
      <c r="AC150" s="1460" t="n"/>
      <c r="AD150" s="141" t="n">
        <v>2023</v>
      </c>
      <c r="AE150" s="2" t="n"/>
      <c r="AF150" s="1607" t="n"/>
      <c r="AG150" s="1481" t="n"/>
      <c r="AH150" s="1481" t="n"/>
      <c r="AI150" s="1481" t="n"/>
      <c r="AJ150" s="11" t="n"/>
      <c r="AK150" s="11" t="n"/>
      <c r="AL150" s="11" t="n"/>
      <c r="AM150" s="1481" t="n"/>
      <c r="AN150" s="1481" t="n"/>
      <c r="AO150" s="140" t="n"/>
      <c r="AP150" s="140" t="n"/>
      <c r="AQ150" s="140" t="n"/>
      <c r="AR150" s="140" t="n"/>
      <c r="AS150" s="140" t="n"/>
      <c r="AT150" s="140" t="n"/>
      <c r="AU150" s="508" t="n"/>
      <c r="AV150" s="508" t="n"/>
      <c r="AW150" s="508" t="n"/>
      <c r="AX150" s="508" t="n"/>
      <c r="AY150" s="508" t="n"/>
      <c r="AZ150" s="508" t="n"/>
      <c r="BA150" s="508" t="n"/>
      <c r="BB150" s="508" t="n"/>
      <c r="BC150" s="508" t="n"/>
      <c r="BD150" s="508" t="n"/>
      <c r="BE150" s="508" t="n"/>
      <c r="BF150" s="508" t="n"/>
      <c r="BG150" s="508" t="n"/>
      <c r="BH150" s="508" t="n"/>
      <c r="BI150" s="508" t="n"/>
      <c r="BJ150" s="508" t="n"/>
      <c r="BK150" s="508" t="n"/>
      <c r="BL150" s="508" t="n"/>
      <c r="BM150" s="508" t="n"/>
      <c r="BN150" s="508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</row>
    <row r="151">
      <c r="A151" s="37" t="n"/>
      <c r="B151" s="37" t="n"/>
      <c r="C151" s="37" t="n"/>
      <c r="D151" s="11" t="n"/>
      <c r="E151" s="11" t="n"/>
      <c r="F151" s="11" t="n"/>
      <c r="G151" s="11" t="n"/>
      <c r="H151" s="11" t="n"/>
      <c r="I151" s="11" t="n"/>
      <c r="J151" s="11" t="n"/>
      <c r="K151" s="11" t="n"/>
      <c r="L151" s="11" t="n"/>
      <c r="M151" s="11" t="n"/>
      <c r="N151" s="11" t="n"/>
      <c r="O151" s="11" t="n"/>
      <c r="P151" s="11" t="n"/>
      <c r="Q151" s="11" t="n"/>
      <c r="R151" s="11" t="n"/>
      <c r="S151" s="11" t="n"/>
      <c r="T151" s="11" t="n"/>
      <c r="U151" s="11" t="n"/>
      <c r="V151" s="11" t="n"/>
      <c r="W151" s="11" t="n"/>
      <c r="X151" s="11" t="n"/>
      <c r="Y151" s="11" t="n"/>
      <c r="Z151" s="11" t="n"/>
      <c r="AA151" s="11" t="n"/>
      <c r="AB151" s="11" t="n"/>
      <c r="AC151" s="11" t="n"/>
      <c r="AD151" s="37" t="n"/>
      <c r="AE151" s="37" t="n"/>
      <c r="AF151" s="11" t="n"/>
      <c r="AG151" s="11" t="n"/>
      <c r="AH151" s="11" t="n"/>
      <c r="AI151" s="11" t="n"/>
      <c r="AJ151" s="11" t="n"/>
      <c r="AK151" s="11" t="n"/>
      <c r="AL151" s="11" t="n"/>
      <c r="AM151" s="1456" t="n"/>
      <c r="AN151" s="1456" t="n"/>
      <c r="AO151" s="140" t="n"/>
      <c r="AP151" s="140" t="n"/>
      <c r="AQ151" s="140" t="n"/>
      <c r="AR151" s="140" t="n"/>
      <c r="AS151" s="140" t="n"/>
      <c r="AT151" s="140" t="n"/>
      <c r="AU151" s="508" t="n"/>
      <c r="AV151" s="508" t="n"/>
      <c r="AW151" s="508" t="n"/>
      <c r="AX151" s="508" t="n"/>
      <c r="AY151" s="508" t="n"/>
      <c r="AZ151" s="508" t="n"/>
      <c r="BA151" s="508" t="n"/>
      <c r="BB151" s="508" t="n"/>
      <c r="BC151" s="508" t="n"/>
      <c r="BD151" s="508" t="n"/>
      <c r="BE151" s="508" t="n"/>
      <c r="BF151" s="508" t="n"/>
      <c r="BG151" s="508" t="n"/>
      <c r="BH151" s="508" t="n"/>
      <c r="BI151" s="508" t="n"/>
      <c r="BJ151" s="508" t="n"/>
      <c r="BK151" s="508" t="n"/>
      <c r="BL151" s="508" t="n"/>
      <c r="BM151" s="508" t="n"/>
      <c r="BN151" s="508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</row>
    <row r="152">
      <c r="A152" s="141" t="inlineStr">
        <is>
          <t>Декан факультета заочного образования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1457" t="n"/>
      <c r="Y152" s="1457" t="n"/>
      <c r="Z152" s="1448" t="n"/>
      <c r="AA152" s="1448" t="n"/>
      <c r="AB152" s="1448" t="n"/>
      <c r="AC152" s="1448" t="n"/>
      <c r="AD152" s="1458" t="n"/>
      <c r="AE152" s="1458" t="n"/>
      <c r="AF152" s="1448" t="n"/>
      <c r="AG152" s="1448" t="n"/>
      <c r="AH152" s="1448" t="n"/>
      <c r="AI152" s="1448" t="n"/>
      <c r="AJ152" s="141" t="inlineStr">
        <is>
          <t>С.А.Прохорчик</t>
        </is>
      </c>
      <c r="AK152" s="2" t="n"/>
      <c r="AL152" s="2" t="n"/>
      <c r="AM152" s="2" t="n"/>
      <c r="AN152" s="2" t="n"/>
      <c r="AO152" s="2" t="n"/>
      <c r="AP152" s="140" t="n"/>
      <c r="AQ152" s="140" t="n"/>
      <c r="AR152" s="140" t="n"/>
      <c r="AS152" s="140" t="n"/>
      <c r="AT152" s="140" t="n"/>
      <c r="AU152" s="508" t="n"/>
      <c r="AV152" s="508" t="n"/>
      <c r="AW152" s="508" t="n"/>
      <c r="AX152" s="508" t="n"/>
      <c r="AY152" s="508" t="n"/>
      <c r="AZ152" s="508" t="n"/>
      <c r="BA152" s="508" t="n"/>
      <c r="BB152" s="508" t="n"/>
      <c r="BC152" s="508" t="n"/>
      <c r="BD152" s="508" t="n"/>
      <c r="BE152" s="508" t="n"/>
      <c r="BF152" s="508" t="n"/>
      <c r="BG152" s="508" t="n"/>
      <c r="BH152" s="508" t="n"/>
      <c r="BI152" s="508" t="n"/>
      <c r="BJ152" s="508" t="n"/>
      <c r="BK152" s="508" t="n"/>
      <c r="BL152" s="508" t="n"/>
      <c r="BM152" s="508" t="n"/>
      <c r="BN152" s="508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</row>
    <row r="153">
      <c r="A153" s="1467" t="n"/>
      <c r="B153" s="1467" t="n"/>
      <c r="C153" s="1467" t="n"/>
      <c r="D153" s="1455" t="n"/>
      <c r="E153" s="1455" t="n"/>
      <c r="F153" s="1455" t="n"/>
      <c r="G153" s="1455" t="n"/>
      <c r="H153" s="1455" t="n"/>
      <c r="I153" s="1455" t="n"/>
      <c r="J153" s="1449" t="n"/>
      <c r="K153" s="1449" t="n"/>
      <c r="L153" s="1449" t="n"/>
      <c r="M153" s="1449" t="n"/>
      <c r="N153" s="1449" t="n"/>
      <c r="O153" s="1449" t="n"/>
      <c r="P153" s="1449" t="n"/>
      <c r="Q153" s="1449" t="n"/>
      <c r="R153" s="1449" t="n"/>
      <c r="S153" s="1449" t="n"/>
      <c r="T153" s="1449" t="n"/>
      <c r="U153" s="1455" t="n"/>
      <c r="V153" s="1456" t="n"/>
      <c r="W153" s="1456" t="n"/>
      <c r="X153" s="1456" t="n"/>
      <c r="Y153" s="1456" t="n"/>
      <c r="Z153" s="1470" t="n"/>
      <c r="AA153" s="1470" t="n"/>
      <c r="AB153" s="1462" t="n"/>
      <c r="AC153" s="1462" t="n"/>
      <c r="AD153" s="141" t="n">
        <v>2023</v>
      </c>
      <c r="AE153" s="2" t="n"/>
      <c r="AF153" s="1607" t="n"/>
      <c r="AG153" s="11" t="n"/>
      <c r="AH153" s="11" t="n"/>
      <c r="AI153" s="11" t="n"/>
      <c r="AJ153" s="11" t="n"/>
      <c r="AK153" s="11" t="n"/>
      <c r="AL153" s="11" t="n"/>
      <c r="AM153" s="1456" t="n"/>
      <c r="AN153" s="1456" t="n"/>
      <c r="AO153" s="140" t="n"/>
      <c r="AP153" s="140" t="n"/>
      <c r="AQ153" s="140" t="n"/>
      <c r="AR153" s="140" t="n"/>
      <c r="AS153" s="140" t="n"/>
      <c r="AT153" s="140" t="n"/>
      <c r="AU153" s="508" t="n"/>
      <c r="AV153" s="508" t="n"/>
      <c r="AW153" s="508" t="n"/>
      <c r="AX153" s="508" t="n"/>
      <c r="AY153" s="508" t="n"/>
      <c r="AZ153" s="508" t="n"/>
      <c r="BA153" s="508" t="n"/>
      <c r="BB153" s="508" t="n"/>
      <c r="BC153" s="508" t="n"/>
      <c r="BD153" s="508" t="n"/>
      <c r="BE153" s="508" t="n"/>
      <c r="BF153" s="508" t="n"/>
      <c r="BG153" s="508" t="n"/>
      <c r="BH153" s="508" t="n"/>
      <c r="BI153" s="508" t="n"/>
      <c r="BJ153" s="508" t="n"/>
      <c r="BK153" s="508" t="n"/>
      <c r="BL153" s="508" t="n"/>
      <c r="BM153" s="508" t="n"/>
      <c r="BN153" s="508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</row>
    <row r="154">
      <c r="A154" s="1467" t="n"/>
      <c r="B154" s="1467" t="n"/>
      <c r="C154" s="1467" t="n"/>
      <c r="D154" s="1455" t="n"/>
      <c r="E154" s="1455" t="n"/>
      <c r="F154" s="1455" t="n"/>
      <c r="G154" s="1455" t="n"/>
      <c r="H154" s="1455" t="n"/>
      <c r="I154" s="1455" t="n"/>
      <c r="J154" s="1455" t="n"/>
      <c r="K154" s="1455" t="n"/>
      <c r="L154" s="1455" t="n"/>
      <c r="M154" s="1455" t="n"/>
      <c r="N154" s="1455" t="n"/>
      <c r="O154" s="1455" t="n"/>
      <c r="P154" s="1455" t="n"/>
      <c r="Q154" s="1455" t="n"/>
      <c r="R154" s="1455" t="n"/>
      <c r="S154" s="1455" t="n"/>
      <c r="T154" s="1455" t="n"/>
      <c r="U154" s="1455" t="n"/>
      <c r="V154" s="11" t="n"/>
      <c r="W154" s="11" t="n"/>
      <c r="X154" s="11" t="n"/>
      <c r="Y154" s="11" t="n"/>
      <c r="Z154" s="11" t="n"/>
      <c r="AA154" s="11" t="n"/>
      <c r="AB154" s="11" t="n"/>
      <c r="AC154" s="11" t="n"/>
      <c r="AD154" s="37" t="n"/>
      <c r="AE154" s="37" t="n"/>
      <c r="AF154" s="11" t="n"/>
      <c r="AG154" s="11" t="n"/>
      <c r="AH154" s="11" t="n"/>
      <c r="AI154" s="11" t="n"/>
      <c r="AJ154" s="11" t="n"/>
      <c r="AK154" s="11" t="n"/>
      <c r="AL154" s="11" t="n"/>
      <c r="AM154" s="1456" t="n"/>
      <c r="AN154" s="1456" t="n"/>
      <c r="AO154" s="140" t="n"/>
      <c r="AP154" s="140" t="n"/>
      <c r="AQ154" s="140" t="n"/>
      <c r="AR154" s="140" t="n"/>
      <c r="AS154" s="140" t="n"/>
      <c r="AT154" s="140" t="n"/>
      <c r="AU154" s="508" t="n"/>
      <c r="AV154" s="508" t="n"/>
      <c r="AW154" s="508" t="n"/>
      <c r="AX154" s="508" t="n"/>
      <c r="AY154" s="508" t="n"/>
      <c r="AZ154" s="508" t="n"/>
      <c r="BA154" s="508" t="n"/>
      <c r="BB154" s="508" t="n"/>
      <c r="BC154" s="508" t="n"/>
      <c r="BD154" s="508" t="n"/>
      <c r="BE154" s="508" t="n"/>
      <c r="BF154" s="508" t="n"/>
      <c r="BG154" s="508" t="n"/>
      <c r="BH154" s="508" t="n"/>
      <c r="BI154" s="508" t="n"/>
      <c r="BJ154" s="508" t="n"/>
      <c r="BK154" s="508" t="n"/>
      <c r="BL154" s="508" t="n"/>
      <c r="BM154" s="508" t="n"/>
      <c r="BN154" s="508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</row>
    <row r="155">
      <c r="A155" s="508" t="inlineStr">
        <is>
          <t>Заведующий кафедрой технологии стекла и керамики</t>
        </is>
      </c>
      <c r="B155" s="1467" t="n"/>
      <c r="C155" s="1467" t="n"/>
      <c r="D155" s="1467" t="n"/>
      <c r="E155" s="1467" t="n"/>
      <c r="F155" s="1467" t="n"/>
      <c r="G155" s="1467" t="n"/>
      <c r="H155" s="1467" t="n"/>
      <c r="I155" s="1467" t="n"/>
      <c r="J155" s="1467" t="n"/>
      <c r="K155" s="1467" t="n"/>
      <c r="L155" s="1467" t="n"/>
      <c r="M155" s="1467" t="n"/>
      <c r="N155" s="3777" t="n"/>
      <c r="O155" s="1467" t="n"/>
      <c r="P155" s="1455" t="n"/>
      <c r="Q155" s="1455" t="n"/>
      <c r="R155" s="1455" t="n"/>
      <c r="S155" s="1455" t="n"/>
      <c r="T155" s="1455" t="n"/>
      <c r="U155" s="1455" t="n"/>
      <c r="V155" s="1456" t="n"/>
      <c r="W155" s="1456" t="n"/>
      <c r="X155" s="1457" t="n"/>
      <c r="Y155" s="1457" t="n"/>
      <c r="Z155" s="1448" t="n"/>
      <c r="AA155" s="1448" t="n"/>
      <c r="AB155" s="1448" t="n"/>
      <c r="AC155" s="1448" t="n"/>
      <c r="AD155" s="1458" t="n"/>
      <c r="AE155" s="1458" t="n"/>
      <c r="AF155" s="1448" t="n"/>
      <c r="AG155" s="1448" t="n"/>
      <c r="AH155" s="1448" t="n"/>
      <c r="AI155" s="1448" t="n"/>
      <c r="AJ155" s="37" t="inlineStr">
        <is>
          <t>Ю.Г.Павлюкевич</t>
        </is>
      </c>
      <c r="AK155" s="1456" t="n"/>
      <c r="AL155" s="1449" t="n"/>
      <c r="AM155" s="11" t="n"/>
      <c r="AN155" s="11" t="n"/>
      <c r="AO155" s="140" t="n"/>
      <c r="AP155" s="140" t="n"/>
      <c r="AQ155" s="140" t="n"/>
      <c r="AR155" s="140" t="n"/>
      <c r="AS155" s="140" t="n"/>
      <c r="AT155" s="140" t="n"/>
      <c r="AU155" s="508" t="n"/>
      <c r="AV155" s="508" t="n"/>
      <c r="AW155" s="508" t="n"/>
      <c r="AX155" s="508" t="n"/>
      <c r="AY155" s="508" t="n"/>
      <c r="AZ155" s="508" t="n"/>
      <c r="BA155" s="508" t="n"/>
      <c r="BB155" s="508" t="n"/>
      <c r="BC155" s="508" t="n"/>
      <c r="BD155" s="508" t="n"/>
      <c r="BE155" s="508" t="n"/>
      <c r="BF155" s="508" t="n"/>
      <c r="BG155" s="508" t="n"/>
      <c r="BH155" s="508" t="n"/>
      <c r="BI155" s="508" t="n"/>
      <c r="BJ155" s="508" t="n"/>
      <c r="BK155" s="508" t="n"/>
      <c r="BL155" s="508" t="n"/>
      <c r="BM155" s="508" t="n"/>
      <c r="BN155" s="508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</row>
    <row r="156">
      <c r="A156" s="141" t="n"/>
      <c r="B156" s="1467" t="n"/>
      <c r="C156" s="1467" t="n"/>
      <c r="D156" s="1467" t="n"/>
      <c r="E156" s="1467" t="n"/>
      <c r="F156" s="1467" t="n"/>
      <c r="G156" s="1467" t="n"/>
      <c r="H156" s="1467" t="n"/>
      <c r="I156" s="1467" t="n"/>
      <c r="J156" s="1467" t="n"/>
      <c r="K156" s="1467" t="n"/>
      <c r="L156" s="1467" t="n"/>
      <c r="M156" s="1467" t="n"/>
      <c r="N156" s="1467" t="n"/>
      <c r="O156" s="1467" t="n"/>
      <c r="P156" s="1455" t="n"/>
      <c r="Q156" s="1455" t="n"/>
      <c r="R156" s="1455" t="n"/>
      <c r="S156" s="1455" t="n"/>
      <c r="T156" s="1455" t="n"/>
      <c r="U156" s="1449" t="n"/>
      <c r="V156" s="1456" t="n"/>
      <c r="W156" s="1456" t="n"/>
      <c r="X156" s="1456" t="n"/>
      <c r="Y156" s="1456" t="n"/>
      <c r="Z156" s="1462" t="n"/>
      <c r="AA156" s="1460" t="n"/>
      <c r="AB156" s="1460" t="n"/>
      <c r="AC156" s="1460" t="n"/>
      <c r="AD156" s="141" t="n">
        <v>2023</v>
      </c>
      <c r="AE156" s="2" t="n"/>
      <c r="AF156" s="1607" t="n"/>
      <c r="AG156" s="11" t="n"/>
      <c r="AH156" s="1449" t="n"/>
      <c r="AI156" s="11" t="n"/>
      <c r="AJ156" s="11" t="n"/>
      <c r="AK156" s="11" t="n"/>
      <c r="AL156" s="11" t="n"/>
      <c r="AM156" s="1456" t="n"/>
      <c r="AN156" s="1456" t="n"/>
      <c r="AO156" s="140" t="n"/>
      <c r="AP156" s="140" t="n"/>
      <c r="AQ156" s="140" t="n"/>
      <c r="AR156" s="140" t="n"/>
      <c r="AS156" s="140" t="n"/>
      <c r="AT156" s="140" t="n"/>
      <c r="AU156" s="508" t="n"/>
      <c r="AV156" s="508" t="n"/>
      <c r="AW156" s="508" t="n"/>
      <c r="AX156" s="508" t="n"/>
      <c r="AY156" s="508" t="n"/>
      <c r="AZ156" s="508" t="n"/>
      <c r="BA156" s="508" t="n"/>
      <c r="BB156" s="508" t="n"/>
      <c r="BC156" s="508" t="n"/>
      <c r="BD156" s="508" t="n"/>
      <c r="BE156" s="508" t="n"/>
      <c r="BF156" s="508" t="n"/>
      <c r="BG156" s="508" t="n"/>
      <c r="BH156" s="508" t="n"/>
      <c r="BI156" s="508" t="n"/>
      <c r="BJ156" s="508" t="n"/>
      <c r="BK156" s="508" t="n"/>
      <c r="BL156" s="508" t="n"/>
      <c r="BM156" s="508" t="n"/>
      <c r="BN156" s="508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</row>
    <row r="157">
      <c r="A157" s="37" t="n"/>
      <c r="B157" s="37" t="n"/>
      <c r="C157" s="37" t="n"/>
      <c r="D157" s="11" t="n"/>
      <c r="E157" s="11" t="n"/>
      <c r="F157" s="11" t="n"/>
      <c r="G157" s="11" t="n"/>
      <c r="H157" s="11" t="n"/>
      <c r="I157" s="11" t="n"/>
      <c r="J157" s="11" t="n"/>
      <c r="K157" s="11" t="n"/>
      <c r="L157" s="11" t="n"/>
      <c r="M157" s="11" t="n"/>
      <c r="N157" s="11" t="n"/>
      <c r="O157" s="11" t="n"/>
      <c r="P157" s="11" t="n"/>
      <c r="Q157" s="11" t="n"/>
      <c r="R157" s="11" t="n"/>
      <c r="S157" s="11" t="n"/>
      <c r="T157" s="11" t="n"/>
      <c r="U157" s="11" t="n"/>
      <c r="V157" s="11" t="n"/>
      <c r="W157" s="11" t="n"/>
      <c r="X157" s="11" t="n"/>
      <c r="Y157" s="11" t="n"/>
      <c r="Z157" s="11" t="n"/>
      <c r="AA157" s="11" t="n"/>
      <c r="AB157" s="11" t="n"/>
      <c r="AC157" s="11" t="n"/>
      <c r="AD157" s="37" t="n"/>
      <c r="AE157" s="37" t="n"/>
      <c r="AF157" s="11" t="n"/>
      <c r="AG157" s="11" t="n"/>
      <c r="AH157" s="11" t="n"/>
      <c r="AI157" s="11" t="n"/>
      <c r="AJ157" s="11" t="n"/>
      <c r="AK157" s="11" t="n"/>
      <c r="AL157" s="11" t="n"/>
      <c r="AM157" s="1456" t="n"/>
      <c r="AN157" s="1456" t="n"/>
      <c r="AO157" s="140" t="n"/>
      <c r="AP157" s="140" t="n"/>
      <c r="AQ157" s="140" t="n"/>
      <c r="AR157" s="140" t="n"/>
      <c r="AS157" s="140" t="n"/>
      <c r="AT157" s="140" t="n"/>
      <c r="AU157" s="508" t="n"/>
      <c r="AV157" s="508" t="n"/>
      <c r="AW157" s="508" t="n"/>
      <c r="AX157" s="508" t="n"/>
      <c r="AY157" s="508" t="n"/>
      <c r="AZ157" s="508" t="n"/>
      <c r="BA157" s="508" t="n"/>
      <c r="BB157" s="508" t="n"/>
      <c r="BC157" s="508" t="n"/>
      <c r="BD157" s="508" t="n"/>
      <c r="BE157" s="508" t="n"/>
      <c r="BF157" s="508" t="n"/>
      <c r="BG157" s="508" t="n"/>
      <c r="BH157" s="508" t="n"/>
      <c r="BI157" s="508" t="n"/>
      <c r="BJ157" s="508" t="n"/>
      <c r="BK157" s="508" t="n"/>
      <c r="BL157" s="508" t="n"/>
      <c r="BM157" s="508" t="n"/>
      <c r="BN157" s="508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</row>
    <row r="158">
      <c r="A158" s="508" t="inlineStr">
        <is>
          <t>Заведующий кафедрой химической технологии вяжущих материалов</t>
        </is>
      </c>
      <c r="B158" s="1467" t="n"/>
      <c r="C158" s="1467" t="n"/>
      <c r="D158" s="1467" t="n"/>
      <c r="E158" s="1467" t="n"/>
      <c r="F158" s="1467" t="n"/>
      <c r="G158" s="1467" t="n"/>
      <c r="H158" s="1467" t="n"/>
      <c r="I158" s="1467" t="n"/>
      <c r="J158" s="1467" t="n"/>
      <c r="K158" s="1467" t="n"/>
      <c r="L158" s="1467" t="n"/>
      <c r="M158" s="1467" t="n"/>
      <c r="N158" s="3777" t="n"/>
      <c r="O158" s="1467" t="n"/>
      <c r="P158" s="1455" t="n"/>
      <c r="Q158" s="1455" t="n"/>
      <c r="R158" s="1455" t="n"/>
      <c r="S158" s="1455" t="n"/>
      <c r="T158" s="1455" t="n"/>
      <c r="U158" s="1455" t="n"/>
      <c r="V158" s="1456" t="n"/>
      <c r="W158" s="1456" t="n"/>
      <c r="X158" s="1457" t="n"/>
      <c r="Y158" s="1457" t="n"/>
      <c r="Z158" s="1448" t="n"/>
      <c r="AA158" s="1448" t="n"/>
      <c r="AB158" s="1448" t="n"/>
      <c r="AC158" s="1448" t="n"/>
      <c r="AD158" s="1458" t="n"/>
      <c r="AE158" s="1458" t="n"/>
      <c r="AF158" s="1448" t="n"/>
      <c r="AG158" s="1448" t="n"/>
      <c r="AH158" s="1448" t="n"/>
      <c r="AI158" s="1448" t="n"/>
      <c r="AJ158" s="37" t="inlineStr">
        <is>
          <t>А.А.Мечай</t>
        </is>
      </c>
      <c r="AK158" s="1456" t="n"/>
      <c r="AL158" s="1449" t="n"/>
      <c r="AM158" s="11" t="n"/>
      <c r="AN158" s="11" t="n"/>
      <c r="AO158" s="140" t="n"/>
      <c r="AP158" s="140" t="n"/>
      <c r="AQ158" s="140" t="n"/>
      <c r="AR158" s="140" t="n"/>
      <c r="AS158" s="140" t="n"/>
      <c r="AT158" s="140" t="n"/>
      <c r="AU158" s="508" t="n"/>
      <c r="AV158" s="508" t="n"/>
      <c r="AW158" s="508" t="n"/>
      <c r="AX158" s="508" t="n"/>
      <c r="AY158" s="508" t="n"/>
      <c r="AZ158" s="508" t="n"/>
      <c r="BA158" s="508" t="n"/>
      <c r="BB158" s="508" t="n"/>
      <c r="BC158" s="508" t="n"/>
      <c r="BD158" s="508" t="n"/>
      <c r="BE158" s="508" t="n"/>
      <c r="BF158" s="508" t="n"/>
      <c r="BG158" s="508" t="n"/>
      <c r="BH158" s="508" t="n"/>
      <c r="BI158" s="508" t="n"/>
      <c r="BJ158" s="508" t="n"/>
      <c r="BK158" s="508" t="n"/>
      <c r="BL158" s="508" t="n"/>
      <c r="BM158" s="508" t="n"/>
      <c r="BN158" s="508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</row>
    <row r="159">
      <c r="A159" s="141" t="n"/>
      <c r="B159" s="1467" t="n"/>
      <c r="C159" s="1467" t="n"/>
      <c r="D159" s="1467" t="n"/>
      <c r="E159" s="1467" t="n"/>
      <c r="F159" s="1467" t="n"/>
      <c r="G159" s="1467" t="n"/>
      <c r="H159" s="1467" t="n"/>
      <c r="I159" s="1467" t="n"/>
      <c r="J159" s="1467" t="n"/>
      <c r="K159" s="1467" t="n"/>
      <c r="L159" s="1467" t="n"/>
      <c r="M159" s="1467" t="n"/>
      <c r="N159" s="1467" t="n"/>
      <c r="O159" s="1467" t="n"/>
      <c r="P159" s="1455" t="n"/>
      <c r="Q159" s="1455" t="n"/>
      <c r="R159" s="1455" t="n"/>
      <c r="S159" s="1455" t="n"/>
      <c r="T159" s="1455" t="n"/>
      <c r="U159" s="1449" t="n"/>
      <c r="V159" s="1456" t="n"/>
      <c r="W159" s="1456" t="n"/>
      <c r="X159" s="1456" t="n"/>
      <c r="Y159" s="1456" t="n"/>
      <c r="Z159" s="1462" t="n"/>
      <c r="AA159" s="1460" t="n"/>
      <c r="AB159" s="1460" t="n"/>
      <c r="AC159" s="1460" t="n"/>
      <c r="AD159" s="141" t="n">
        <v>2023</v>
      </c>
      <c r="AE159" s="2" t="n"/>
      <c r="AF159" s="1607" t="n"/>
      <c r="AG159" s="11" t="n"/>
      <c r="AH159" s="1449" t="n"/>
      <c r="AI159" s="11" t="n"/>
      <c r="AJ159" s="11" t="n"/>
      <c r="AK159" s="11" t="n"/>
      <c r="AL159" s="11" t="n"/>
      <c r="AM159" s="1456" t="n"/>
      <c r="AN159" s="1456" t="n"/>
      <c r="AO159" s="140" t="n"/>
      <c r="AP159" s="140" t="n"/>
      <c r="AQ159" s="140" t="n"/>
      <c r="AR159" s="140" t="n"/>
      <c r="AS159" s="140" t="n"/>
      <c r="AT159" s="140" t="n"/>
      <c r="AU159" s="508" t="n"/>
      <c r="AV159" s="508" t="n"/>
      <c r="AW159" s="508" t="n"/>
      <c r="AX159" s="508" t="n"/>
      <c r="AY159" s="508" t="n"/>
      <c r="AZ159" s="508" t="n"/>
      <c r="BA159" s="508" t="n"/>
      <c r="BB159" s="508" t="n"/>
      <c r="BC159" s="508" t="n"/>
      <c r="BD159" s="508" t="n"/>
      <c r="BE159" s="508" t="n"/>
      <c r="BF159" s="508" t="n"/>
      <c r="BG159" s="508" t="n"/>
      <c r="BH159" s="508" t="n"/>
      <c r="BI159" s="508" t="n"/>
      <c r="BJ159" s="508" t="n"/>
      <c r="BK159" s="508" t="n"/>
      <c r="BL159" s="508" t="n"/>
      <c r="BM159" s="508" t="n"/>
      <c r="BN159" s="508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</row>
    <row r="160">
      <c r="A160" s="37" t="n"/>
      <c r="B160" s="37" t="n"/>
      <c r="C160" s="37" t="n"/>
      <c r="D160" s="11" t="n"/>
      <c r="E160" s="11" t="n"/>
      <c r="F160" s="11" t="n"/>
      <c r="G160" s="11" t="n"/>
      <c r="H160" s="11" t="n"/>
      <c r="I160" s="11" t="n"/>
      <c r="J160" s="11" t="n"/>
      <c r="K160" s="11" t="n"/>
      <c r="L160" s="11" t="n"/>
      <c r="M160" s="11" t="n"/>
      <c r="N160" s="11" t="n"/>
      <c r="O160" s="11" t="n"/>
      <c r="P160" s="11" t="n"/>
      <c r="Q160" s="11" t="n"/>
      <c r="R160" s="11" t="n"/>
      <c r="S160" s="11" t="n"/>
      <c r="T160" s="11" t="n"/>
      <c r="U160" s="11" t="n"/>
      <c r="V160" s="11" t="n"/>
      <c r="W160" s="11" t="n"/>
      <c r="X160" s="11" t="n"/>
      <c r="Y160" s="11" t="n"/>
      <c r="Z160" s="11" t="n"/>
      <c r="AA160" s="11" t="n"/>
      <c r="AB160" s="11" t="n"/>
      <c r="AC160" s="11" t="n"/>
      <c r="AD160" s="11" t="n"/>
      <c r="AE160" s="11" t="n"/>
      <c r="AF160" s="11" t="n"/>
      <c r="AG160" s="11" t="n"/>
      <c r="AH160" s="11" t="n"/>
      <c r="AI160" s="11" t="n"/>
      <c r="AJ160" s="11" t="n"/>
      <c r="AK160" s="11" t="n"/>
      <c r="AL160" s="11" t="n"/>
      <c r="AM160" s="1456" t="n"/>
      <c r="AN160" s="1456" t="n"/>
      <c r="AO160" s="140" t="n"/>
      <c r="AP160" s="140" t="n"/>
      <c r="AQ160" s="140" t="n"/>
      <c r="AR160" s="140" t="n"/>
      <c r="AS160" s="140" t="n"/>
      <c r="AT160" s="140" t="n"/>
      <c r="AU160" s="508" t="n"/>
      <c r="AV160" s="508" t="n"/>
      <c r="AW160" s="508" t="n"/>
      <c r="AX160" s="508" t="n"/>
      <c r="AY160" s="508" t="n"/>
      <c r="AZ160" s="508" t="n"/>
      <c r="BA160" s="508" t="n"/>
      <c r="BB160" s="508" t="n"/>
      <c r="BC160" s="508" t="n"/>
      <c r="BD160" s="508" t="n"/>
      <c r="BE160" s="508" t="n"/>
      <c r="BF160" s="508" t="n"/>
      <c r="BG160" s="508" t="n"/>
      <c r="BH160" s="508" t="n"/>
      <c r="BI160" s="508" t="n"/>
      <c r="BJ160" s="508" t="n"/>
      <c r="BK160" s="508" t="n"/>
      <c r="BL160" s="508" t="n"/>
      <c r="BM160" s="508" t="n"/>
      <c r="BN160" s="508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</row>
    <row r="161">
      <c r="A161" s="508" t="inlineStr">
        <is>
          <t>Рекомендован к утверждению научно-методическим советом БГТУ, протокол № 6  от  28.04.2023</t>
        </is>
      </c>
      <c r="B161" s="37" t="n"/>
      <c r="C161" s="37" t="n"/>
      <c r="D161" s="11" t="n"/>
      <c r="E161" s="11" t="n"/>
      <c r="F161" s="11" t="n"/>
      <c r="G161" s="11" t="n"/>
      <c r="H161" s="11" t="n"/>
      <c r="I161" s="11" t="n"/>
      <c r="J161" s="11" t="n"/>
      <c r="K161" s="11" t="n"/>
      <c r="L161" s="11" t="n"/>
      <c r="M161" s="11" t="n"/>
      <c r="N161" s="11" t="n"/>
      <c r="O161" s="11" t="n"/>
      <c r="P161" s="11" t="n"/>
      <c r="Q161" s="11" t="n"/>
      <c r="R161" s="11" t="n"/>
      <c r="S161" s="11" t="n"/>
      <c r="T161" s="11" t="n"/>
      <c r="U161" s="11" t="n"/>
      <c r="V161" s="16" t="n"/>
      <c r="W161" s="16" t="n"/>
      <c r="X161" s="11" t="n"/>
      <c r="Y161" s="11" t="n"/>
      <c r="Z161" s="11" t="n"/>
      <c r="AA161" s="11" t="n"/>
      <c r="AB161" s="11" t="n"/>
      <c r="AC161" s="11" t="n"/>
      <c r="AD161" s="11" t="n"/>
      <c r="AE161" s="11" t="n"/>
      <c r="AF161" s="11" t="n"/>
      <c r="AG161" s="11" t="n"/>
      <c r="AH161" s="11" t="n"/>
      <c r="AI161" s="11" t="n"/>
      <c r="AJ161" s="11" t="n"/>
      <c r="AK161" s="11" t="n"/>
      <c r="AL161" s="11" t="n"/>
      <c r="AM161" s="1456" t="n"/>
      <c r="AN161" s="1456" t="n"/>
      <c r="AO161" s="508" t="n"/>
      <c r="AP161" s="508" t="n"/>
      <c r="AQ161" s="508" t="n"/>
      <c r="AR161" s="508" t="n"/>
      <c r="AS161" s="508" t="n"/>
      <c r="AT161" s="508" t="n"/>
      <c r="AU161" s="508" t="n"/>
      <c r="AV161" s="508" t="n"/>
      <c r="AW161" s="508" t="n"/>
      <c r="AX161" s="137" t="n"/>
      <c r="AY161" s="137" t="n"/>
      <c r="AZ161" s="137" t="n"/>
      <c r="BA161" s="137" t="n"/>
      <c r="BB161" s="508" t="n"/>
      <c r="BC161" s="508" t="n"/>
      <c r="BD161" s="508" t="n"/>
      <c r="BE161" s="508" t="n"/>
      <c r="BF161" s="508" t="n"/>
      <c r="BG161" s="508" t="n"/>
      <c r="BH161" s="508" t="n"/>
      <c r="BI161" s="508" t="n"/>
      <c r="BJ161" s="508" t="n"/>
      <c r="BK161" s="508" t="n"/>
      <c r="BL161" s="508" t="n"/>
      <c r="BM161" s="508" t="n"/>
      <c r="BN161" s="508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</row>
    <row r="162">
      <c r="A162" s="11" t="inlineStr">
        <is>
          <t>Продолжение учебного плана по специальности 6-05-0711-05 Технология стекла, керамики и вяжущих материалов, регистрационный №  05-071-017/уч.</t>
        </is>
      </c>
      <c r="B162" s="37" t="n"/>
      <c r="C162" s="37" t="n"/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7" t="n"/>
      <c r="AI162" s="37" t="n"/>
      <c r="AJ162" s="37" t="n"/>
      <c r="AK162" s="37" t="n"/>
      <c r="AL162" s="37" t="n"/>
      <c r="AM162" s="37" t="n"/>
      <c r="AN162" s="37" t="n"/>
      <c r="AO162" s="37" t="n"/>
      <c r="AP162" s="37" t="n"/>
      <c r="AQ162" s="37" t="n"/>
      <c r="AR162" s="37" t="n"/>
      <c r="AS162" s="37" t="n"/>
      <c r="AT162" s="37" t="n"/>
      <c r="AU162" s="37" t="n"/>
      <c r="AV162" s="37" t="n"/>
      <c r="AW162" s="37" t="n"/>
      <c r="AX162" s="37" t="n"/>
      <c r="AY162" s="37" t="n"/>
      <c r="AZ162" s="37" t="n"/>
      <c r="BA162" s="37" t="n"/>
      <c r="BB162" s="37" t="n"/>
      <c r="BC162" s="37" t="n"/>
      <c r="BD162" s="37" t="n"/>
      <c r="BE162" s="37" t="n"/>
      <c r="BF162" s="37" t="n"/>
      <c r="BG162" s="37" t="n"/>
      <c r="BH162" s="37" t="n"/>
      <c r="BI162" s="37" t="n"/>
      <c r="BJ162" s="37" t="n"/>
      <c r="BK162" s="37" t="n"/>
      <c r="BL162" s="37" t="n"/>
      <c r="BM162" s="37" t="n"/>
      <c r="BN162" s="37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</row>
    <row r="163">
      <c r="A163" s="11" t="n"/>
      <c r="B163" s="37" t="n"/>
      <c r="C163" s="37" t="n"/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7" t="n"/>
      <c r="AI163" s="37" t="n"/>
      <c r="AJ163" s="37" t="n"/>
      <c r="AK163" s="37" t="n"/>
      <c r="AL163" s="37" t="n"/>
      <c r="AM163" s="37" t="n"/>
      <c r="AN163" s="37" t="n"/>
      <c r="AO163" s="37" t="n"/>
      <c r="AP163" s="37" t="n"/>
      <c r="AQ163" s="37" t="n"/>
      <c r="AR163" s="37" t="n"/>
      <c r="AS163" s="37" t="n"/>
      <c r="AT163" s="37" t="n"/>
      <c r="AU163" s="37" t="n"/>
      <c r="AV163" s="37" t="n"/>
      <c r="AW163" s="37" t="n"/>
      <c r="AX163" s="37" t="n"/>
      <c r="AY163" s="37" t="n"/>
      <c r="AZ163" s="37" t="n"/>
      <c r="BA163" s="37" t="n"/>
      <c r="BB163" s="37" t="n"/>
      <c r="BC163" s="37" t="n"/>
      <c r="BD163" s="37" t="n"/>
      <c r="BE163" s="37" t="n"/>
      <c r="BF163" s="37" t="n"/>
      <c r="BG163" s="37" t="n"/>
      <c r="BH163" s="37" t="n"/>
      <c r="BI163" s="37" t="n"/>
      <c r="BJ163" s="37" t="n"/>
      <c r="BK163" s="37" t="n"/>
      <c r="BL163" s="37" t="n"/>
      <c r="BM163" s="37" t="n"/>
      <c r="BN163" s="37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</row>
    <row r="164">
      <c r="A164" s="3778" t="inlineStr">
        <is>
          <t>VIII. Матрица компетенций</t>
        </is>
      </c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78" t="n"/>
      <c r="V164" s="78" t="n"/>
      <c r="W164" s="78" t="n"/>
      <c r="X164" s="78" t="n"/>
      <c r="Y164" s="78" t="n"/>
      <c r="Z164" s="78" t="n"/>
      <c r="AA164" s="78" t="n"/>
      <c r="AB164" s="78" t="n"/>
      <c r="AC164" s="78" t="n"/>
      <c r="AD164" s="78" t="n"/>
      <c r="AE164" s="78" t="n"/>
      <c r="AF164" s="78" t="n"/>
      <c r="AG164" s="78" t="n"/>
      <c r="AH164" s="78" t="n"/>
      <c r="AI164" s="78" t="n"/>
      <c r="AJ164" s="78" t="n"/>
      <c r="AK164" s="78" t="n"/>
      <c r="AL164" s="78" t="n"/>
      <c r="AM164" s="78" t="n"/>
      <c r="AN164" s="78" t="n"/>
      <c r="AO164" s="78" t="n"/>
      <c r="AP164" s="78" t="n"/>
      <c r="AQ164" s="78" t="n"/>
      <c r="AR164" s="78" t="n"/>
      <c r="AS164" s="78" t="n"/>
      <c r="AT164" s="78" t="n"/>
      <c r="AU164" s="78" t="n"/>
      <c r="AV164" s="78" t="n"/>
      <c r="AW164" s="78" t="n"/>
      <c r="AX164" s="78" t="n"/>
      <c r="AY164" s="78" t="n"/>
      <c r="AZ164" s="78" t="n"/>
      <c r="BA164" s="78" t="n"/>
      <c r="BB164" s="78" t="n"/>
      <c r="BC164" s="78" t="n"/>
      <c r="BD164" s="78" t="n"/>
      <c r="BE164" s="78" t="n"/>
      <c r="BF164" s="78" t="n"/>
      <c r="BG164" s="78" t="n"/>
      <c r="BH164" s="78" t="n"/>
      <c r="BI164" s="78" t="n"/>
      <c r="BJ164" s="78" t="n"/>
      <c r="BK164" s="78" t="n"/>
      <c r="BL164" s="78" t="n"/>
      <c r="BM164" s="78" t="n"/>
      <c r="BN164" s="78" t="n"/>
      <c r="BO164" s="78" t="n"/>
      <c r="BP164" s="78" t="n"/>
      <c r="BQ164" s="78" t="n"/>
      <c r="BR164" s="78" t="n"/>
      <c r="BS164" s="78" t="n"/>
      <c r="BT164" s="78" t="n"/>
      <c r="BU164" s="78" t="n"/>
      <c r="BV164" s="2" t="n"/>
      <c r="BW164" s="2" t="n"/>
      <c r="BX164" s="2" t="n"/>
    </row>
    <row r="165">
      <c r="A165" s="3779" t="inlineStr">
        <is>
          <t>Код компетенции</t>
        </is>
      </c>
      <c r="B165" s="1410" t="n"/>
      <c r="C165" s="1410" t="n"/>
      <c r="D165" s="2793" t="n"/>
      <c r="E165" s="3780" t="inlineStr">
        <is>
          <t>Наименование компетенции</t>
        </is>
      </c>
      <c r="F165" s="1410" t="n"/>
      <c r="G165" s="1410" t="n"/>
      <c r="H165" s="1410" t="n"/>
      <c r="I165" s="1410" t="n"/>
      <c r="J165" s="1410" t="n"/>
      <c r="K165" s="1410" t="n"/>
      <c r="L165" s="1410" t="n"/>
      <c r="M165" s="1410" t="n"/>
      <c r="N165" s="1410" t="n"/>
      <c r="O165" s="1410" t="n"/>
      <c r="P165" s="1410" t="n"/>
      <c r="Q165" s="1410" t="n"/>
      <c r="R165" s="1410" t="n"/>
      <c r="S165" s="1410" t="n"/>
      <c r="T165" s="1410" t="n"/>
      <c r="U165" s="1410" t="n"/>
      <c r="V165" s="1410" t="n"/>
      <c r="W165" s="1410" t="n"/>
      <c r="X165" s="1410" t="n"/>
      <c r="Y165" s="1410" t="n"/>
      <c r="Z165" s="1410" t="n"/>
      <c r="AA165" s="1410" t="n"/>
      <c r="AB165" s="1410" t="n"/>
      <c r="AC165" s="1410" t="n"/>
      <c r="AD165" s="1410" t="n"/>
      <c r="AE165" s="1410" t="n"/>
      <c r="AF165" s="1410" t="n"/>
      <c r="AG165" s="1410" t="n"/>
      <c r="AH165" s="1410" t="n"/>
      <c r="AI165" s="1410" t="n"/>
      <c r="AJ165" s="1410" t="n"/>
      <c r="AK165" s="1410" t="n"/>
      <c r="AL165" s="1410" t="n"/>
      <c r="AM165" s="1410" t="n"/>
      <c r="AN165" s="1410" t="n"/>
      <c r="AO165" s="1410" t="n"/>
      <c r="AP165" s="1410" t="n"/>
      <c r="AQ165" s="1410" t="n"/>
      <c r="AR165" s="1410" t="n"/>
      <c r="AS165" s="1410" t="n"/>
      <c r="AT165" s="1410" t="n"/>
      <c r="AU165" s="1410" t="n"/>
      <c r="AV165" s="1410" t="n"/>
      <c r="AW165" s="1410" t="n"/>
      <c r="AX165" s="1410" t="n"/>
      <c r="AY165" s="1410" t="n"/>
      <c r="AZ165" s="1410" t="n"/>
      <c r="BA165" s="1410" t="n"/>
      <c r="BB165" s="1410" t="n"/>
      <c r="BC165" s="1410" t="n"/>
      <c r="BD165" s="1410" t="n"/>
      <c r="BE165" s="1410" t="n"/>
      <c r="BF165" s="1410" t="n"/>
      <c r="BG165" s="1410" t="n"/>
      <c r="BH165" s="1410" t="n"/>
      <c r="BI165" s="1410" t="n"/>
      <c r="BJ165" s="1410" t="n"/>
      <c r="BK165" s="1410" t="n"/>
      <c r="BL165" s="1410" t="n"/>
      <c r="BM165" s="1410" t="n"/>
      <c r="BN165" s="1410" t="n"/>
      <c r="BO165" s="1410" t="n"/>
      <c r="BP165" s="1410" t="n"/>
      <c r="BQ165" s="3781" t="inlineStr">
        <is>
          <t>Код модуля, учебной дисциплины</t>
        </is>
      </c>
      <c r="BR165" s="1410" t="n"/>
      <c r="BS165" s="1410" t="n"/>
      <c r="BT165" s="1410" t="n"/>
      <c r="BU165" s="1414" t="n"/>
      <c r="BV165" s="2" t="n"/>
      <c r="BW165" s="2" t="n"/>
      <c r="BX165" s="2" t="n"/>
    </row>
    <row r="166">
      <c r="A166" s="3782" t="inlineStr">
        <is>
          <t>УК-1</t>
        </is>
      </c>
      <c r="B166" s="60" t="n"/>
      <c r="C166" s="60" t="n"/>
      <c r="D166" s="3783" t="n"/>
      <c r="E166" s="3784" t="inlineStr">
        <is>
          <t>Владеть основами исследовательской деятельности, осуществлять поиск, анализ и синтез информации</t>
        </is>
      </c>
      <c r="F166" s="60" t="n"/>
      <c r="G166" s="60" t="n"/>
      <c r="H166" s="60" t="n"/>
      <c r="I166" s="60" t="n"/>
      <c r="J166" s="60" t="n"/>
      <c r="K166" s="60" t="n"/>
      <c r="L166" s="60" t="n"/>
      <c r="M166" s="60" t="n"/>
      <c r="N166" s="60" t="n"/>
      <c r="O166" s="60" t="n"/>
      <c r="P166" s="60" t="n"/>
      <c r="Q166" s="60" t="n"/>
      <c r="R166" s="60" t="n"/>
      <c r="S166" s="60" t="n"/>
      <c r="T166" s="60" t="n"/>
      <c r="U166" s="60" t="n"/>
      <c r="V166" s="60" t="n"/>
      <c r="W166" s="60" t="n"/>
      <c r="X166" s="60" t="n"/>
      <c r="Y166" s="60" t="n"/>
      <c r="Z166" s="60" t="n"/>
      <c r="AA166" s="60" t="n"/>
      <c r="AB166" s="60" t="n"/>
      <c r="AC166" s="60" t="n"/>
      <c r="AD166" s="60" t="n"/>
      <c r="AE166" s="60" t="n"/>
      <c r="AF166" s="60" t="n"/>
      <c r="AG166" s="60" t="n"/>
      <c r="AH166" s="60" t="n"/>
      <c r="AI166" s="60" t="n"/>
      <c r="AJ166" s="60" t="n"/>
      <c r="AK166" s="60" t="n"/>
      <c r="AL166" s="60" t="n"/>
      <c r="AM166" s="60" t="n"/>
      <c r="AN166" s="60" t="n"/>
      <c r="AO166" s="60" t="n"/>
      <c r="AP166" s="60" t="n"/>
      <c r="AQ166" s="60" t="n"/>
      <c r="AR166" s="60" t="n"/>
      <c r="AS166" s="60" t="n"/>
      <c r="AT166" s="60" t="n"/>
      <c r="AU166" s="60" t="n"/>
      <c r="AV166" s="60" t="n"/>
      <c r="AW166" s="60" t="n"/>
      <c r="AX166" s="60" t="n"/>
      <c r="AY166" s="60" t="n"/>
      <c r="AZ166" s="60" t="n"/>
      <c r="BA166" s="60" t="n"/>
      <c r="BB166" s="60" t="n"/>
      <c r="BC166" s="60" t="n"/>
      <c r="BD166" s="60" t="n"/>
      <c r="BE166" s="60" t="n"/>
      <c r="BF166" s="60" t="n"/>
      <c r="BG166" s="60" t="n"/>
      <c r="BH166" s="60" t="n"/>
      <c r="BI166" s="60" t="n"/>
      <c r="BJ166" s="60" t="n"/>
      <c r="BK166" s="60" t="n"/>
      <c r="BL166" s="60" t="n"/>
      <c r="BM166" s="60" t="n"/>
      <c r="BN166" s="60" t="n"/>
      <c r="BO166" s="60" t="n"/>
      <c r="BP166" s="60" t="n"/>
      <c r="BQ166" s="3785" t="inlineStr">
        <is>
          <t>1.6.2, 2.3.2, 2.5.3, 2.6, 2.8.2, 2.8.4, 2.9.4, 2.10.2, 2.10.4, 2.11.5</t>
        </is>
      </c>
      <c r="BR166" s="60" t="n"/>
      <c r="BS166" s="60" t="n"/>
      <c r="BT166" s="60" t="n"/>
      <c r="BU166" s="64" t="n"/>
      <c r="BV166" s="2" t="n"/>
      <c r="BW166" s="2" t="n"/>
      <c r="BX166" s="2" t="n"/>
    </row>
    <row r="167">
      <c r="A167" s="2420" t="inlineStr">
        <is>
          <t>УК-2</t>
        </is>
      </c>
      <c r="B167" s="2665" t="n"/>
      <c r="C167" s="2665" t="n"/>
      <c r="D167" s="2316" t="n"/>
      <c r="E167" s="3245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2665" t="n"/>
      <c r="BP167" s="2316" t="n"/>
      <c r="BQ167" s="2800" t="inlineStr">
        <is>
          <t>1.3.3</t>
        </is>
      </c>
      <c r="BR167" s="2665" t="n"/>
      <c r="BS167" s="2665" t="n"/>
      <c r="BT167" s="2665" t="n"/>
      <c r="BU167" s="2311" t="n"/>
      <c r="BV167" s="2" t="n"/>
      <c r="BW167" s="2" t="n"/>
      <c r="BX167" s="2" t="n"/>
    </row>
    <row r="168">
      <c r="A168" s="2420" t="inlineStr">
        <is>
          <t>УК-3</t>
        </is>
      </c>
      <c r="B168" s="2665" t="n"/>
      <c r="C168" s="2665" t="n"/>
      <c r="D168" s="2316" t="n"/>
      <c r="E168" s="3245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2665" t="n"/>
      <c r="BP168" s="2316" t="n"/>
      <c r="BQ168" s="2800" t="inlineStr">
        <is>
          <t>1.2</t>
        </is>
      </c>
      <c r="BR168" s="2665" t="n"/>
      <c r="BS168" s="2665" t="n"/>
      <c r="BT168" s="2665" t="n"/>
      <c r="BU168" s="2311" t="n"/>
      <c r="BV168" s="2" t="n"/>
      <c r="BW168" s="2" t="n"/>
      <c r="BX168" s="2" t="n"/>
    </row>
    <row r="169">
      <c r="A169" s="2420" t="inlineStr">
        <is>
          <t>УК-4</t>
        </is>
      </c>
      <c r="B169" s="2665" t="n"/>
      <c r="C169" s="2665" t="n"/>
      <c r="D169" s="2316" t="n"/>
      <c r="E169" s="3245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2665" t="n"/>
      <c r="BP169" s="2316" t="n"/>
      <c r="BQ169" s="2800" t="inlineStr">
        <is>
          <t>1.2, 2.1.1</t>
        </is>
      </c>
      <c r="BR169" s="2665" t="n"/>
      <c r="BS169" s="2665" t="n"/>
      <c r="BT169" s="2665" t="n"/>
      <c r="BU169" s="2311" t="n"/>
      <c r="BV169" s="2" t="n"/>
      <c r="BW169" s="2" t="n"/>
      <c r="BX169" s="2" t="n"/>
    </row>
    <row r="170">
      <c r="A170" s="2420" t="inlineStr">
        <is>
          <t>УК-5</t>
        </is>
      </c>
      <c r="B170" s="2665" t="n"/>
      <c r="C170" s="2665" t="n"/>
      <c r="D170" s="2316" t="n"/>
      <c r="E170" s="3245" t="inlineStr">
        <is>
          <t>Быть способным к саморазвитию и совершенствованию в профессиональной деятельности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2665" t="n"/>
      <c r="BP170" s="2316" t="n"/>
      <c r="BQ170" s="2800" t="inlineStr">
        <is>
          <t>1.6.2, 2.3.2, 2.5.3, 2.6, 2.8.2, 2.8.4, 2.9.4, 2.10.2, 2.10.4, 2.11.5</t>
        </is>
      </c>
      <c r="BR170" s="2665" t="n"/>
      <c r="BS170" s="2665" t="n"/>
      <c r="BT170" s="2665" t="n"/>
      <c r="BU170" s="2311" t="n"/>
      <c r="BV170" s="2" t="n"/>
      <c r="BW170" s="2" t="n"/>
      <c r="BX170" s="2" t="n"/>
    </row>
    <row r="171">
      <c r="A171" s="2420" t="inlineStr">
        <is>
          <t>УК-6</t>
        </is>
      </c>
      <c r="B171" s="2665" t="n"/>
      <c r="C171" s="2665" t="n"/>
      <c r="D171" s="2316" t="n"/>
      <c r="E171" s="3245" t="inlineStr">
        <is>
          <t>Проявлять инициативу и адаптироваться к изменениям в профессиональной деятельности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2665" t="n"/>
      <c r="BP171" s="2316" t="n"/>
      <c r="BQ171" s="2800" t="inlineStr">
        <is>
          <t>1.6.2, 2.3.2, 2.5.3, 2.6, 2.8.2, 2.8.4, 2.9.4, 2.10.2, 2.10.4, 2.11.5</t>
        </is>
      </c>
      <c r="BR171" s="2665" t="n"/>
      <c r="BS171" s="2665" t="n"/>
      <c r="BT171" s="2665" t="n"/>
      <c r="BU171" s="2311" t="n"/>
      <c r="BV171" s="2" t="n"/>
      <c r="BW171" s="2" t="n"/>
      <c r="BX171" s="2" t="n"/>
    </row>
    <row r="172">
      <c r="A172" s="2420" t="inlineStr">
        <is>
          <t>УК-7</t>
        </is>
      </c>
      <c r="B172" s="2665" t="n"/>
      <c r="C172" s="2665" t="n"/>
      <c r="D172" s="2316" t="n"/>
      <c r="E172" s="3245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72" s="2665" t="n"/>
      <c r="G172" s="2665" t="n"/>
      <c r="H172" s="2665" t="n"/>
      <c r="I172" s="2665" t="n"/>
      <c r="J172" s="2665" t="n"/>
      <c r="K172" s="2665" t="n"/>
      <c r="L172" s="2665" t="n"/>
      <c r="M172" s="2665" t="n"/>
      <c r="N172" s="2665" t="n"/>
      <c r="O172" s="2665" t="n"/>
      <c r="P172" s="2665" t="n"/>
      <c r="Q172" s="2665" t="n"/>
      <c r="R172" s="2665" t="n"/>
      <c r="S172" s="2665" t="n"/>
      <c r="T172" s="2665" t="n"/>
      <c r="U172" s="2665" t="n"/>
      <c r="V172" s="2665" t="n"/>
      <c r="W172" s="2665" t="n"/>
      <c r="X172" s="2665" t="n"/>
      <c r="Y172" s="2665" t="n"/>
      <c r="Z172" s="2665" t="n"/>
      <c r="AA172" s="2665" t="n"/>
      <c r="AB172" s="2665" t="n"/>
      <c r="AC172" s="2665" t="n"/>
      <c r="AD172" s="2665" t="n"/>
      <c r="AE172" s="2665" t="n"/>
      <c r="AF172" s="2665" t="n"/>
      <c r="AG172" s="2665" t="n"/>
      <c r="AH172" s="2665" t="n"/>
      <c r="AI172" s="2665" t="n"/>
      <c r="AJ172" s="2665" t="n"/>
      <c r="AK172" s="2665" t="n"/>
      <c r="AL172" s="2665" t="n"/>
      <c r="AM172" s="2665" t="n"/>
      <c r="AN172" s="2665" t="n"/>
      <c r="AO172" s="2665" t="n"/>
      <c r="AP172" s="2665" t="n"/>
      <c r="AQ172" s="2665" t="n"/>
      <c r="AR172" s="2665" t="n"/>
      <c r="AS172" s="2665" t="n"/>
      <c r="AT172" s="2665" t="n"/>
      <c r="AU172" s="2665" t="n"/>
      <c r="AV172" s="2665" t="n"/>
      <c r="AW172" s="2665" t="n"/>
      <c r="AX172" s="2665" t="n"/>
      <c r="AY172" s="2665" t="n"/>
      <c r="AZ172" s="2665" t="n"/>
      <c r="BA172" s="2665" t="n"/>
      <c r="BB172" s="2665" t="n"/>
      <c r="BC172" s="2665" t="n"/>
      <c r="BD172" s="2665" t="n"/>
      <c r="BE172" s="2665" t="n"/>
      <c r="BF172" s="2665" t="n"/>
      <c r="BG172" s="2665" t="n"/>
      <c r="BH172" s="2665" t="n"/>
      <c r="BI172" s="2665" t="n"/>
      <c r="BJ172" s="2665" t="n"/>
      <c r="BK172" s="2665" t="n"/>
      <c r="BL172" s="2665" t="n"/>
      <c r="BM172" s="2665" t="n"/>
      <c r="BN172" s="2665" t="n"/>
      <c r="BO172" s="2665" t="n"/>
      <c r="BP172" s="2316" t="n"/>
      <c r="BQ172" s="2800" t="inlineStr">
        <is>
          <t>1.1.1</t>
        </is>
      </c>
      <c r="BR172" s="2665" t="n"/>
      <c r="BS172" s="2665" t="n"/>
      <c r="BT172" s="2665" t="n"/>
      <c r="BU172" s="2311" t="n"/>
      <c r="BV172" s="2" t="n"/>
      <c r="BW172" s="2" t="n"/>
      <c r="BX172" s="2" t="n"/>
    </row>
    <row r="173">
      <c r="A173" s="2420" t="inlineStr">
        <is>
          <t>УК-8</t>
        </is>
      </c>
      <c r="B173" s="2665" t="n"/>
      <c r="C173" s="2665" t="n"/>
      <c r="D173" s="2316" t="n"/>
      <c r="E173" s="3245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73" s="2665" t="n"/>
      <c r="G173" s="2665" t="n"/>
      <c r="H173" s="2665" t="n"/>
      <c r="I173" s="2665" t="n"/>
      <c r="J173" s="2665" t="n"/>
      <c r="K173" s="2665" t="n"/>
      <c r="L173" s="2665" t="n"/>
      <c r="M173" s="2665" t="n"/>
      <c r="N173" s="2665" t="n"/>
      <c r="O173" s="2665" t="n"/>
      <c r="P173" s="2665" t="n"/>
      <c r="Q173" s="2665" t="n"/>
      <c r="R173" s="2665" t="n"/>
      <c r="S173" s="2665" t="n"/>
      <c r="T173" s="2665" t="n"/>
      <c r="U173" s="2665" t="n"/>
      <c r="V173" s="2665" t="n"/>
      <c r="W173" s="2665" t="n"/>
      <c r="X173" s="2665" t="n"/>
      <c r="Y173" s="2665" t="n"/>
      <c r="Z173" s="2665" t="n"/>
      <c r="AA173" s="2665" t="n"/>
      <c r="AB173" s="2665" t="n"/>
      <c r="AC173" s="2665" t="n"/>
      <c r="AD173" s="2665" t="n"/>
      <c r="AE173" s="2665" t="n"/>
      <c r="AF173" s="2665" t="n"/>
      <c r="AG173" s="2665" t="n"/>
      <c r="AH173" s="2665" t="n"/>
      <c r="AI173" s="2665" t="n"/>
      <c r="AJ173" s="2665" t="n"/>
      <c r="AK173" s="2665" t="n"/>
      <c r="AL173" s="2665" t="n"/>
      <c r="AM173" s="2665" t="n"/>
      <c r="AN173" s="2665" t="n"/>
      <c r="AO173" s="2665" t="n"/>
      <c r="AP173" s="2665" t="n"/>
      <c r="AQ173" s="2665" t="n"/>
      <c r="AR173" s="2665" t="n"/>
      <c r="AS173" s="2665" t="n"/>
      <c r="AT173" s="2665" t="n"/>
      <c r="AU173" s="2665" t="n"/>
      <c r="AV173" s="2665" t="n"/>
      <c r="AW173" s="2665" t="n"/>
      <c r="AX173" s="2665" t="n"/>
      <c r="AY173" s="2665" t="n"/>
      <c r="AZ173" s="2665" t="n"/>
      <c r="BA173" s="2665" t="n"/>
      <c r="BB173" s="2665" t="n"/>
      <c r="BC173" s="2665" t="n"/>
      <c r="BD173" s="2665" t="n"/>
      <c r="BE173" s="2665" t="n"/>
      <c r="BF173" s="2665" t="n"/>
      <c r="BG173" s="2665" t="n"/>
      <c r="BH173" s="2665" t="n"/>
      <c r="BI173" s="2665" t="n"/>
      <c r="BJ173" s="2665" t="n"/>
      <c r="BK173" s="2665" t="n"/>
      <c r="BL173" s="2665" t="n"/>
      <c r="BM173" s="2665" t="n"/>
      <c r="BN173" s="2665" t="n"/>
      <c r="BO173" s="2665" t="n"/>
      <c r="BP173" s="2316" t="n"/>
      <c r="BQ173" s="2800" t="inlineStr">
        <is>
          <t>1.1.3</t>
        </is>
      </c>
      <c r="BR173" s="2665" t="n"/>
      <c r="BS173" s="2665" t="n"/>
      <c r="BT173" s="2665" t="n"/>
      <c r="BU173" s="2311" t="n"/>
      <c r="BV173" s="2" t="n"/>
      <c r="BW173" s="2" t="n"/>
      <c r="BX173" s="2" t="n"/>
    </row>
    <row r="174">
      <c r="A174" s="2420" t="inlineStr">
        <is>
          <t>УК-9</t>
        </is>
      </c>
      <c r="B174" s="2665" t="n"/>
      <c r="C174" s="2665" t="n"/>
      <c r="D174" s="2316" t="n"/>
      <c r="E174" s="3245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74" s="2665" t="n"/>
      <c r="G174" s="2665" t="n"/>
      <c r="H174" s="2665" t="n"/>
      <c r="I174" s="2665" t="n"/>
      <c r="J174" s="2665" t="n"/>
      <c r="K174" s="2665" t="n"/>
      <c r="L174" s="2665" t="n"/>
      <c r="M174" s="2665" t="n"/>
      <c r="N174" s="2665" t="n"/>
      <c r="O174" s="2665" t="n"/>
      <c r="P174" s="2665" t="n"/>
      <c r="Q174" s="2665" t="n"/>
      <c r="R174" s="2665" t="n"/>
      <c r="S174" s="2665" t="n"/>
      <c r="T174" s="2665" t="n"/>
      <c r="U174" s="2665" t="n"/>
      <c r="V174" s="2665" t="n"/>
      <c r="W174" s="2665" t="n"/>
      <c r="X174" s="2665" t="n"/>
      <c r="Y174" s="2665" t="n"/>
      <c r="Z174" s="2665" t="n"/>
      <c r="AA174" s="2665" t="n"/>
      <c r="AB174" s="2665" t="n"/>
      <c r="AC174" s="2665" t="n"/>
      <c r="AD174" s="2665" t="n"/>
      <c r="AE174" s="2665" t="n"/>
      <c r="AF174" s="2665" t="n"/>
      <c r="AG174" s="2665" t="n"/>
      <c r="AH174" s="2665" t="n"/>
      <c r="AI174" s="2665" t="n"/>
      <c r="AJ174" s="2665" t="n"/>
      <c r="AK174" s="2665" t="n"/>
      <c r="AL174" s="2665" t="n"/>
      <c r="AM174" s="2665" t="n"/>
      <c r="AN174" s="2665" t="n"/>
      <c r="AO174" s="2665" t="n"/>
      <c r="AP174" s="2665" t="n"/>
      <c r="AQ174" s="2665" t="n"/>
      <c r="AR174" s="2665" t="n"/>
      <c r="AS174" s="2665" t="n"/>
      <c r="AT174" s="2665" t="n"/>
      <c r="AU174" s="2665" t="n"/>
      <c r="AV174" s="2665" t="n"/>
      <c r="AW174" s="2665" t="n"/>
      <c r="AX174" s="2665" t="n"/>
      <c r="AY174" s="2665" t="n"/>
      <c r="AZ174" s="2665" t="n"/>
      <c r="BA174" s="2665" t="n"/>
      <c r="BB174" s="2665" t="n"/>
      <c r="BC174" s="2665" t="n"/>
      <c r="BD174" s="2665" t="n"/>
      <c r="BE174" s="2665" t="n"/>
      <c r="BF174" s="2665" t="n"/>
      <c r="BG174" s="2665" t="n"/>
      <c r="BH174" s="2665" t="n"/>
      <c r="BI174" s="2665" t="n"/>
      <c r="BJ174" s="2665" t="n"/>
      <c r="BK174" s="2665" t="n"/>
      <c r="BL174" s="2665" t="n"/>
      <c r="BM174" s="2665" t="n"/>
      <c r="BN174" s="2665" t="n"/>
      <c r="BO174" s="2665" t="n"/>
      <c r="BP174" s="2316" t="n"/>
      <c r="BQ174" s="2800" t="inlineStr">
        <is>
          <t>1.1.2</t>
        </is>
      </c>
      <c r="BR174" s="2665" t="n"/>
      <c r="BS174" s="2665" t="n"/>
      <c r="BT174" s="2665" t="n"/>
      <c r="BU174" s="2311" t="n"/>
      <c r="BV174" s="2" t="n"/>
      <c r="BW174" s="2" t="n"/>
      <c r="BX174" s="2" t="n"/>
    </row>
    <row r="175">
      <c r="A175" s="2420" t="inlineStr">
        <is>
          <t>УК-10</t>
        </is>
      </c>
      <c r="B175" s="2665" t="n"/>
      <c r="C175" s="2665" t="n"/>
      <c r="D175" s="2316" t="n"/>
      <c r="E175" s="3245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75" s="2665" t="n"/>
      <c r="G175" s="2665" t="n"/>
      <c r="H175" s="2665" t="n"/>
      <c r="I175" s="2665" t="n"/>
      <c r="J175" s="2665" t="n"/>
      <c r="K175" s="2665" t="n"/>
      <c r="L175" s="2665" t="n"/>
      <c r="M175" s="2665" t="n"/>
      <c r="N175" s="2665" t="n"/>
      <c r="O175" s="2665" t="n"/>
      <c r="P175" s="2665" t="n"/>
      <c r="Q175" s="2665" t="n"/>
      <c r="R175" s="2665" t="n"/>
      <c r="S175" s="2665" t="n"/>
      <c r="T175" s="2665" t="n"/>
      <c r="U175" s="2665" t="n"/>
      <c r="V175" s="2665" t="n"/>
      <c r="W175" s="2665" t="n"/>
      <c r="X175" s="2665" t="n"/>
      <c r="Y175" s="2665" t="n"/>
      <c r="Z175" s="2665" t="n"/>
      <c r="AA175" s="2665" t="n"/>
      <c r="AB175" s="2665" t="n"/>
      <c r="AC175" s="2665" t="n"/>
      <c r="AD175" s="2665" t="n"/>
      <c r="AE175" s="2665" t="n"/>
      <c r="AF175" s="2665" t="n"/>
      <c r="AG175" s="2665" t="n"/>
      <c r="AH175" s="2665" t="n"/>
      <c r="AI175" s="2665" t="n"/>
      <c r="AJ175" s="2665" t="n"/>
      <c r="AK175" s="2665" t="n"/>
      <c r="AL175" s="2665" t="n"/>
      <c r="AM175" s="2665" t="n"/>
      <c r="AN175" s="2665" t="n"/>
      <c r="AO175" s="2665" t="n"/>
      <c r="AP175" s="2665" t="n"/>
      <c r="AQ175" s="2665" t="n"/>
      <c r="AR175" s="2665" t="n"/>
      <c r="AS175" s="2665" t="n"/>
      <c r="AT175" s="2665" t="n"/>
      <c r="AU175" s="2665" t="n"/>
      <c r="AV175" s="2665" t="n"/>
      <c r="AW175" s="2665" t="n"/>
      <c r="AX175" s="2665" t="n"/>
      <c r="AY175" s="2665" t="n"/>
      <c r="AZ175" s="2665" t="n"/>
      <c r="BA175" s="2665" t="n"/>
      <c r="BB175" s="2665" t="n"/>
      <c r="BC175" s="2665" t="n"/>
      <c r="BD175" s="2665" t="n"/>
      <c r="BE175" s="2665" t="n"/>
      <c r="BF175" s="2665" t="n"/>
      <c r="BG175" s="2665" t="n"/>
      <c r="BH175" s="2665" t="n"/>
      <c r="BI175" s="2665" t="n"/>
      <c r="BJ175" s="2665" t="n"/>
      <c r="BK175" s="2665" t="n"/>
      <c r="BL175" s="2665" t="n"/>
      <c r="BM175" s="2665" t="n"/>
      <c r="BN175" s="2665" t="n"/>
      <c r="BO175" s="2665" t="n"/>
      <c r="BP175" s="2316" t="n"/>
      <c r="BQ175" s="2800" t="inlineStr">
        <is>
          <t>2.13.1</t>
        </is>
      </c>
      <c r="BR175" s="2665" t="n"/>
      <c r="BS175" s="2665" t="n"/>
      <c r="BT175" s="2665" t="n"/>
      <c r="BU175" s="2311" t="n"/>
      <c r="BV175" s="2" t="n"/>
      <c r="BW175" s="2" t="n"/>
      <c r="BX175" s="2" t="n"/>
    </row>
    <row r="176">
      <c r="A176" s="2420" t="inlineStr">
        <is>
          <t>УК-12</t>
        </is>
      </c>
      <c r="B176" s="2665" t="n"/>
      <c r="C176" s="2665" t="n"/>
      <c r="D176" s="2316" t="n"/>
      <c r="E176" s="3245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76" s="2665" t="n"/>
      <c r="G176" s="2665" t="n"/>
      <c r="H176" s="2665" t="n"/>
      <c r="I176" s="2665" t="n"/>
      <c r="J176" s="2665" t="n"/>
      <c r="K176" s="2665" t="n"/>
      <c r="L176" s="2665" t="n"/>
      <c r="M176" s="2665" t="n"/>
      <c r="N176" s="2665" t="n"/>
      <c r="O176" s="2665" t="n"/>
      <c r="P176" s="2665" t="n"/>
      <c r="Q176" s="2665" t="n"/>
      <c r="R176" s="2665" t="n"/>
      <c r="S176" s="2665" t="n"/>
      <c r="T176" s="2665" t="n"/>
      <c r="U176" s="2665" t="n"/>
      <c r="V176" s="2665" t="n"/>
      <c r="W176" s="2665" t="n"/>
      <c r="X176" s="2665" t="n"/>
      <c r="Y176" s="2665" t="n"/>
      <c r="Z176" s="2665" t="n"/>
      <c r="AA176" s="2665" t="n"/>
      <c r="AB176" s="2665" t="n"/>
      <c r="AC176" s="2665" t="n"/>
      <c r="AD176" s="2665" t="n"/>
      <c r="AE176" s="2665" t="n"/>
      <c r="AF176" s="2665" t="n"/>
      <c r="AG176" s="2665" t="n"/>
      <c r="AH176" s="2665" t="n"/>
      <c r="AI176" s="2665" t="n"/>
      <c r="AJ176" s="2665" t="n"/>
      <c r="AK176" s="2665" t="n"/>
      <c r="AL176" s="2665" t="n"/>
      <c r="AM176" s="2665" t="n"/>
      <c r="AN176" s="2665" t="n"/>
      <c r="AO176" s="2665" t="n"/>
      <c r="AP176" s="2665" t="n"/>
      <c r="AQ176" s="2665" t="n"/>
      <c r="AR176" s="2665" t="n"/>
      <c r="AS176" s="2665" t="n"/>
      <c r="AT176" s="2665" t="n"/>
      <c r="AU176" s="2665" t="n"/>
      <c r="AV176" s="2665" t="n"/>
      <c r="AW176" s="2665" t="n"/>
      <c r="AX176" s="2665" t="n"/>
      <c r="AY176" s="2665" t="n"/>
      <c r="AZ176" s="2665" t="n"/>
      <c r="BA176" s="2665" t="n"/>
      <c r="BB176" s="2665" t="n"/>
      <c r="BC176" s="2665" t="n"/>
      <c r="BD176" s="2665" t="n"/>
      <c r="BE176" s="2665" t="n"/>
      <c r="BF176" s="2665" t="n"/>
      <c r="BG176" s="2665" t="n"/>
      <c r="BH176" s="2665" t="n"/>
      <c r="BI176" s="2665" t="n"/>
      <c r="BJ176" s="2665" t="n"/>
      <c r="BK176" s="2665" t="n"/>
      <c r="BL176" s="2665" t="n"/>
      <c r="BM176" s="2665" t="n"/>
      <c r="BN176" s="2665" t="n"/>
      <c r="BO176" s="2665" t="n"/>
      <c r="BP176" s="2316" t="n"/>
      <c r="BQ176" s="2800" t="inlineStr">
        <is>
          <t>2.1.2</t>
        </is>
      </c>
      <c r="BR176" s="2665" t="n"/>
      <c r="BS176" s="2665" t="n"/>
      <c r="BT176" s="2665" t="n"/>
      <c r="BU176" s="2311" t="n"/>
      <c r="BV176" s="2" t="n"/>
      <c r="BW176" s="2" t="n"/>
      <c r="BX176" s="2" t="n"/>
    </row>
    <row r="177">
      <c r="A177" s="2420" t="inlineStr">
        <is>
          <t>УК-13</t>
        </is>
      </c>
      <c r="B177" s="2665" t="n"/>
      <c r="C177" s="2665" t="n"/>
      <c r="D177" s="2316" t="n"/>
      <c r="E177" s="3245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77" s="2665" t="n"/>
      <c r="G177" s="2665" t="n"/>
      <c r="H177" s="2665" t="n"/>
      <c r="I177" s="2665" t="n"/>
      <c r="J177" s="2665" t="n"/>
      <c r="K177" s="2665" t="n"/>
      <c r="L177" s="2665" t="n"/>
      <c r="M177" s="2665" t="n"/>
      <c r="N177" s="2665" t="n"/>
      <c r="O177" s="2665" t="n"/>
      <c r="P177" s="2665" t="n"/>
      <c r="Q177" s="2665" t="n"/>
      <c r="R177" s="2665" t="n"/>
      <c r="S177" s="2665" t="n"/>
      <c r="T177" s="2665" t="n"/>
      <c r="U177" s="2665" t="n"/>
      <c r="V177" s="2665" t="n"/>
      <c r="W177" s="2665" t="n"/>
      <c r="X177" s="2665" t="n"/>
      <c r="Y177" s="2665" t="n"/>
      <c r="Z177" s="2665" t="n"/>
      <c r="AA177" s="2665" t="n"/>
      <c r="AB177" s="2665" t="n"/>
      <c r="AC177" s="2665" t="n"/>
      <c r="AD177" s="2665" t="n"/>
      <c r="AE177" s="2665" t="n"/>
      <c r="AF177" s="2665" t="n"/>
      <c r="AG177" s="2665" t="n"/>
      <c r="AH177" s="2665" t="n"/>
      <c r="AI177" s="2665" t="n"/>
      <c r="AJ177" s="2665" t="n"/>
      <c r="AK177" s="2665" t="n"/>
      <c r="AL177" s="2665" t="n"/>
      <c r="AM177" s="2665" t="n"/>
      <c r="AN177" s="2665" t="n"/>
      <c r="AO177" s="2665" t="n"/>
      <c r="AP177" s="2665" t="n"/>
      <c r="AQ177" s="2665" t="n"/>
      <c r="AR177" s="2665" t="n"/>
      <c r="AS177" s="2665" t="n"/>
      <c r="AT177" s="2665" t="n"/>
      <c r="AU177" s="2665" t="n"/>
      <c r="AV177" s="2665" t="n"/>
      <c r="AW177" s="2665" t="n"/>
      <c r="AX177" s="2665" t="n"/>
      <c r="AY177" s="2665" t="n"/>
      <c r="AZ177" s="2665" t="n"/>
      <c r="BA177" s="2665" t="n"/>
      <c r="BB177" s="2665" t="n"/>
      <c r="BC177" s="2665" t="n"/>
      <c r="BD177" s="2665" t="n"/>
      <c r="BE177" s="2665" t="n"/>
      <c r="BF177" s="2665" t="n"/>
      <c r="BG177" s="2665" t="n"/>
      <c r="BH177" s="2665" t="n"/>
      <c r="BI177" s="2665" t="n"/>
      <c r="BJ177" s="2665" t="n"/>
      <c r="BK177" s="2665" t="n"/>
      <c r="BL177" s="2665" t="n"/>
      <c r="BM177" s="2665" t="n"/>
      <c r="BN177" s="2665" t="n"/>
      <c r="BO177" s="2665" t="n"/>
      <c r="BP177" s="2316" t="n"/>
      <c r="BQ177" s="2800" t="inlineStr">
        <is>
          <t>2.1.3</t>
        </is>
      </c>
      <c r="BR177" s="2665" t="n"/>
      <c r="BS177" s="2665" t="n"/>
      <c r="BT177" s="2665" t="n"/>
      <c r="BU177" s="2311" t="n"/>
      <c r="BV177" s="2" t="n"/>
      <c r="BW177" s="2" t="n"/>
      <c r="BX177" s="2" t="n"/>
    </row>
    <row r="178">
      <c r="A178" s="2420" t="inlineStr">
        <is>
          <t>УК-14</t>
        </is>
      </c>
      <c r="B178" s="2665" t="n"/>
      <c r="C178" s="2665" t="n"/>
      <c r="D178" s="2316" t="n"/>
      <c r="E178" s="3245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78" s="2665" t="n"/>
      <c r="G178" s="2665" t="n"/>
      <c r="H178" s="2665" t="n"/>
      <c r="I178" s="2665" t="n"/>
      <c r="J178" s="2665" t="n"/>
      <c r="K178" s="2665" t="n"/>
      <c r="L178" s="2665" t="n"/>
      <c r="M178" s="2665" t="n"/>
      <c r="N178" s="2665" t="n"/>
      <c r="O178" s="2665" t="n"/>
      <c r="P178" s="2665" t="n"/>
      <c r="Q178" s="2665" t="n"/>
      <c r="R178" s="2665" t="n"/>
      <c r="S178" s="2665" t="n"/>
      <c r="T178" s="2665" t="n"/>
      <c r="U178" s="2665" t="n"/>
      <c r="V178" s="2665" t="n"/>
      <c r="W178" s="2665" t="n"/>
      <c r="X178" s="2665" t="n"/>
      <c r="Y178" s="2665" t="n"/>
      <c r="Z178" s="2665" t="n"/>
      <c r="AA178" s="2665" t="n"/>
      <c r="AB178" s="2665" t="n"/>
      <c r="AC178" s="2665" t="n"/>
      <c r="AD178" s="2665" t="n"/>
      <c r="AE178" s="2665" t="n"/>
      <c r="AF178" s="2665" t="n"/>
      <c r="AG178" s="2665" t="n"/>
      <c r="AH178" s="2665" t="n"/>
      <c r="AI178" s="2665" t="n"/>
      <c r="AJ178" s="2665" t="n"/>
      <c r="AK178" s="2665" t="n"/>
      <c r="AL178" s="2665" t="n"/>
      <c r="AM178" s="2665" t="n"/>
      <c r="AN178" s="2665" t="n"/>
      <c r="AO178" s="2665" t="n"/>
      <c r="AP178" s="2665" t="n"/>
      <c r="AQ178" s="2665" t="n"/>
      <c r="AR178" s="2665" t="n"/>
      <c r="AS178" s="2665" t="n"/>
      <c r="AT178" s="2665" t="n"/>
      <c r="AU178" s="2665" t="n"/>
      <c r="AV178" s="2665" t="n"/>
      <c r="AW178" s="2665" t="n"/>
      <c r="AX178" s="2665" t="n"/>
      <c r="AY178" s="2665" t="n"/>
      <c r="AZ178" s="2665" t="n"/>
      <c r="BA178" s="2665" t="n"/>
      <c r="BB178" s="2665" t="n"/>
      <c r="BC178" s="2665" t="n"/>
      <c r="BD178" s="2665" t="n"/>
      <c r="BE178" s="2665" t="n"/>
      <c r="BF178" s="2665" t="n"/>
      <c r="BG178" s="2665" t="n"/>
      <c r="BH178" s="2665" t="n"/>
      <c r="BI178" s="2665" t="n"/>
      <c r="BJ178" s="2665" t="n"/>
      <c r="BK178" s="2665" t="n"/>
      <c r="BL178" s="2665" t="n"/>
      <c r="BM178" s="2665" t="n"/>
      <c r="BN178" s="2665" t="n"/>
      <c r="BO178" s="2665" t="n"/>
      <c r="BP178" s="2316" t="n"/>
      <c r="BQ178" s="2800" t="inlineStr">
        <is>
          <t>2.1.1</t>
        </is>
      </c>
      <c r="BR178" s="2665" t="n"/>
      <c r="BS178" s="2665" t="n"/>
      <c r="BT178" s="2665" t="n"/>
      <c r="BU178" s="2311" t="n"/>
      <c r="BV178" s="2" t="n"/>
      <c r="BW178" s="2" t="n"/>
      <c r="BX178" s="2" t="n"/>
    </row>
    <row r="179">
      <c r="A179" s="2420" t="inlineStr">
        <is>
          <t>УК-15</t>
        </is>
      </c>
      <c r="B179" s="2665" t="n"/>
      <c r="C179" s="2665" t="n"/>
      <c r="D179" s="2316" t="n"/>
      <c r="E179" s="3245" t="inlineStr">
        <is>
          <t>Обладать способностью анализировать процессы и явления национальной и мировой культуры, устанавливать межличностное взаимодействие с учетом социально-культурных особенностей, этнических и конфессиональных различий</t>
        </is>
      </c>
      <c r="F179" s="2665" t="n"/>
      <c r="G179" s="2665" t="n"/>
      <c r="H179" s="2665" t="n"/>
      <c r="I179" s="2665" t="n"/>
      <c r="J179" s="2665" t="n"/>
      <c r="K179" s="2665" t="n"/>
      <c r="L179" s="2665" t="n"/>
      <c r="M179" s="2665" t="n"/>
      <c r="N179" s="2665" t="n"/>
      <c r="O179" s="2665" t="n"/>
      <c r="P179" s="2665" t="n"/>
      <c r="Q179" s="2665" t="n"/>
      <c r="R179" s="2665" t="n"/>
      <c r="S179" s="2665" t="n"/>
      <c r="T179" s="2665" t="n"/>
      <c r="U179" s="2665" t="n"/>
      <c r="V179" s="2665" t="n"/>
      <c r="W179" s="2665" t="n"/>
      <c r="X179" s="2665" t="n"/>
      <c r="Y179" s="2665" t="n"/>
      <c r="Z179" s="2665" t="n"/>
      <c r="AA179" s="2665" t="n"/>
      <c r="AB179" s="2665" t="n"/>
      <c r="AC179" s="2665" t="n"/>
      <c r="AD179" s="2665" t="n"/>
      <c r="AE179" s="2665" t="n"/>
      <c r="AF179" s="2665" t="n"/>
      <c r="AG179" s="2665" t="n"/>
      <c r="AH179" s="2665" t="n"/>
      <c r="AI179" s="2665" t="n"/>
      <c r="AJ179" s="2665" t="n"/>
      <c r="AK179" s="2665" t="n"/>
      <c r="AL179" s="2665" t="n"/>
      <c r="AM179" s="2665" t="n"/>
      <c r="AN179" s="2665" t="n"/>
      <c r="AO179" s="2665" t="n"/>
      <c r="AP179" s="2665" t="n"/>
      <c r="AQ179" s="2665" t="n"/>
      <c r="AR179" s="2665" t="n"/>
      <c r="AS179" s="2665" t="n"/>
      <c r="AT179" s="2665" t="n"/>
      <c r="AU179" s="2665" t="n"/>
      <c r="AV179" s="2665" t="n"/>
      <c r="AW179" s="2665" t="n"/>
      <c r="AX179" s="2665" t="n"/>
      <c r="AY179" s="2665" t="n"/>
      <c r="AZ179" s="2665" t="n"/>
      <c r="BA179" s="2665" t="n"/>
      <c r="BB179" s="2665" t="n"/>
      <c r="BC179" s="2665" t="n"/>
      <c r="BD179" s="2665" t="n"/>
      <c r="BE179" s="2665" t="n"/>
      <c r="BF179" s="2665" t="n"/>
      <c r="BG179" s="2665" t="n"/>
      <c r="BH179" s="2665" t="n"/>
      <c r="BI179" s="2665" t="n"/>
      <c r="BJ179" s="2665" t="n"/>
      <c r="BK179" s="2665" t="n"/>
      <c r="BL179" s="2665" t="n"/>
      <c r="BM179" s="2665" t="n"/>
      <c r="BN179" s="2665" t="n"/>
      <c r="BO179" s="2665" t="n"/>
      <c r="BP179" s="2316" t="n"/>
      <c r="BQ179" s="2800" t="inlineStr">
        <is>
          <t>2.1.3</t>
        </is>
      </c>
      <c r="BR179" s="2665" t="n"/>
      <c r="BS179" s="2665" t="n"/>
      <c r="BT179" s="2665" t="n"/>
      <c r="BU179" s="2311" t="n"/>
      <c r="BV179" s="2" t="n"/>
      <c r="BW179" s="2" t="n"/>
      <c r="BX179" s="2" t="n"/>
    </row>
    <row r="180">
      <c r="A180" s="2420" t="inlineStr">
        <is>
          <t>БПК-1</t>
        </is>
      </c>
      <c r="B180" s="2665" t="n"/>
      <c r="C180" s="2665" t="n"/>
      <c r="D180" s="2316" t="n"/>
      <c r="E180" s="3245" t="inlineStr">
        <is>
          <t>Применять методы линейной алгебры, аналитической геометрии, математического анализа для решения задач теоретической и практической направленности</t>
        </is>
      </c>
      <c r="F180" s="2665" t="n"/>
      <c r="G180" s="2665" t="n"/>
      <c r="H180" s="2665" t="n"/>
      <c r="I180" s="2665" t="n"/>
      <c r="J180" s="2665" t="n"/>
      <c r="K180" s="2665" t="n"/>
      <c r="L180" s="2665" t="n"/>
      <c r="M180" s="2665" t="n"/>
      <c r="N180" s="2665" t="n"/>
      <c r="O180" s="2665" t="n"/>
      <c r="P180" s="2665" t="n"/>
      <c r="Q180" s="2665" t="n"/>
      <c r="R180" s="2665" t="n"/>
      <c r="S180" s="2665" t="n"/>
      <c r="T180" s="2665" t="n"/>
      <c r="U180" s="2665" t="n"/>
      <c r="V180" s="2665" t="n"/>
      <c r="W180" s="2665" t="n"/>
      <c r="X180" s="2665" t="n"/>
      <c r="Y180" s="2665" t="n"/>
      <c r="Z180" s="2665" t="n"/>
      <c r="AA180" s="2665" t="n"/>
      <c r="AB180" s="2665" t="n"/>
      <c r="AC180" s="2665" t="n"/>
      <c r="AD180" s="2665" t="n"/>
      <c r="AE180" s="2665" t="n"/>
      <c r="AF180" s="2665" t="n"/>
      <c r="AG180" s="2665" t="n"/>
      <c r="AH180" s="2665" t="n"/>
      <c r="AI180" s="2665" t="n"/>
      <c r="AJ180" s="2665" t="n"/>
      <c r="AK180" s="2665" t="n"/>
      <c r="AL180" s="2665" t="n"/>
      <c r="AM180" s="2665" t="n"/>
      <c r="AN180" s="2665" t="n"/>
      <c r="AO180" s="2665" t="n"/>
      <c r="AP180" s="2665" t="n"/>
      <c r="AQ180" s="2665" t="n"/>
      <c r="AR180" s="2665" t="n"/>
      <c r="AS180" s="2665" t="n"/>
      <c r="AT180" s="2665" t="n"/>
      <c r="AU180" s="2665" t="n"/>
      <c r="AV180" s="2665" t="n"/>
      <c r="AW180" s="2665" t="n"/>
      <c r="AX180" s="2665" t="n"/>
      <c r="AY180" s="2665" t="n"/>
      <c r="AZ180" s="2665" t="n"/>
      <c r="BA180" s="2665" t="n"/>
      <c r="BB180" s="2665" t="n"/>
      <c r="BC180" s="2665" t="n"/>
      <c r="BD180" s="2665" t="n"/>
      <c r="BE180" s="2665" t="n"/>
      <c r="BF180" s="2665" t="n"/>
      <c r="BG180" s="2665" t="n"/>
      <c r="BH180" s="2665" t="n"/>
      <c r="BI180" s="2665" t="n"/>
      <c r="BJ180" s="2665" t="n"/>
      <c r="BK180" s="2665" t="n"/>
      <c r="BL180" s="2665" t="n"/>
      <c r="BM180" s="2665" t="n"/>
      <c r="BN180" s="2665" t="n"/>
      <c r="BO180" s="2665" t="n"/>
      <c r="BP180" s="2316" t="n"/>
      <c r="BQ180" s="2800" t="inlineStr">
        <is>
          <t>1.3.1</t>
        </is>
      </c>
      <c r="BR180" s="2665" t="n"/>
      <c r="BS180" s="2665" t="n"/>
      <c r="BT180" s="2665" t="n"/>
      <c r="BU180" s="2311" t="n"/>
      <c r="BV180" s="2" t="n"/>
      <c r="BW180" s="2" t="n"/>
      <c r="BX180" s="2" t="n"/>
    </row>
    <row r="181">
      <c r="A181" s="2420" t="inlineStr">
        <is>
          <t>БПК-2</t>
        </is>
      </c>
      <c r="B181" s="2665" t="n"/>
      <c r="C181" s="2665" t="n"/>
      <c r="D181" s="2316" t="n"/>
      <c r="E181" s="3245" t="inlineStr">
        <is>
          <t>Разрабатывать и выполнять графические изображения для проектно-сметной и другой документации с учетом требований Единой системы конструкторской документации</t>
        </is>
      </c>
      <c r="F181" s="2665" t="n"/>
      <c r="G181" s="2665" t="n"/>
      <c r="H181" s="2665" t="n"/>
      <c r="I181" s="2665" t="n"/>
      <c r="J181" s="2665" t="n"/>
      <c r="K181" s="2665" t="n"/>
      <c r="L181" s="2665" t="n"/>
      <c r="M181" s="2665" t="n"/>
      <c r="N181" s="2665" t="n"/>
      <c r="O181" s="2665" t="n"/>
      <c r="P181" s="2665" t="n"/>
      <c r="Q181" s="2665" t="n"/>
      <c r="R181" s="2665" t="n"/>
      <c r="S181" s="2665" t="n"/>
      <c r="T181" s="2665" t="n"/>
      <c r="U181" s="2665" t="n"/>
      <c r="V181" s="2665" t="n"/>
      <c r="W181" s="2665" t="n"/>
      <c r="X181" s="2665" t="n"/>
      <c r="Y181" s="2665" t="n"/>
      <c r="Z181" s="2665" t="n"/>
      <c r="AA181" s="2665" t="n"/>
      <c r="AB181" s="2665" t="n"/>
      <c r="AC181" s="2665" t="n"/>
      <c r="AD181" s="2665" t="n"/>
      <c r="AE181" s="2665" t="n"/>
      <c r="AF181" s="2665" t="n"/>
      <c r="AG181" s="2665" t="n"/>
      <c r="AH181" s="2665" t="n"/>
      <c r="AI181" s="2665" t="n"/>
      <c r="AJ181" s="2665" t="n"/>
      <c r="AK181" s="2665" t="n"/>
      <c r="AL181" s="2665" t="n"/>
      <c r="AM181" s="2665" t="n"/>
      <c r="AN181" s="2665" t="n"/>
      <c r="AO181" s="2665" t="n"/>
      <c r="AP181" s="2665" t="n"/>
      <c r="AQ181" s="2665" t="n"/>
      <c r="AR181" s="2665" t="n"/>
      <c r="AS181" s="2665" t="n"/>
      <c r="AT181" s="2665" t="n"/>
      <c r="AU181" s="2665" t="n"/>
      <c r="AV181" s="2665" t="n"/>
      <c r="AW181" s="2665" t="n"/>
      <c r="AX181" s="2665" t="n"/>
      <c r="AY181" s="2665" t="n"/>
      <c r="AZ181" s="2665" t="n"/>
      <c r="BA181" s="2665" t="n"/>
      <c r="BB181" s="2665" t="n"/>
      <c r="BC181" s="2665" t="n"/>
      <c r="BD181" s="2665" t="n"/>
      <c r="BE181" s="2665" t="n"/>
      <c r="BF181" s="2665" t="n"/>
      <c r="BG181" s="2665" t="n"/>
      <c r="BH181" s="2665" t="n"/>
      <c r="BI181" s="2665" t="n"/>
      <c r="BJ181" s="2665" t="n"/>
      <c r="BK181" s="2665" t="n"/>
      <c r="BL181" s="2665" t="n"/>
      <c r="BM181" s="2665" t="n"/>
      <c r="BN181" s="2665" t="n"/>
      <c r="BO181" s="2665" t="n"/>
      <c r="BP181" s="2316" t="n"/>
      <c r="BQ181" s="2800" t="inlineStr">
        <is>
          <t>1.3.2</t>
        </is>
      </c>
      <c r="BR181" s="2665" t="n"/>
      <c r="BS181" s="2665" t="n"/>
      <c r="BT181" s="2665" t="n"/>
      <c r="BU181" s="2311" t="n"/>
      <c r="BV181" s="2" t="n"/>
      <c r="BW181" s="2" t="n"/>
      <c r="BX181" s="2" t="n"/>
    </row>
    <row r="182">
      <c r="A182" s="2420" t="inlineStr">
        <is>
          <t>БПК-3</t>
        </is>
      </c>
      <c r="B182" s="2665" t="n"/>
      <c r="C182" s="2665" t="n"/>
      <c r="D182" s="2316" t="n"/>
      <c r="E182" s="3245" t="inlineStr">
        <is>
          <t>Осуществлять поиск, хранение, обработку и анализ информации из различных источников и баз данных, представлять ее в требуемом формате с использованием информационных, компьютерных и сетевых технологий</t>
        </is>
      </c>
      <c r="F182" s="2665" t="n"/>
      <c r="G182" s="2665" t="n"/>
      <c r="H182" s="2665" t="n"/>
      <c r="I182" s="2665" t="n"/>
      <c r="J182" s="2665" t="n"/>
      <c r="K182" s="2665" t="n"/>
      <c r="L182" s="2665" t="n"/>
      <c r="M182" s="2665" t="n"/>
      <c r="N182" s="2665" t="n"/>
      <c r="O182" s="2665" t="n"/>
      <c r="P182" s="2665" t="n"/>
      <c r="Q182" s="2665" t="n"/>
      <c r="R182" s="2665" t="n"/>
      <c r="S182" s="2665" t="n"/>
      <c r="T182" s="2665" t="n"/>
      <c r="U182" s="2665" t="n"/>
      <c r="V182" s="2665" t="n"/>
      <c r="W182" s="2665" t="n"/>
      <c r="X182" s="2665" t="n"/>
      <c r="Y182" s="2665" t="n"/>
      <c r="Z182" s="2665" t="n"/>
      <c r="AA182" s="2665" t="n"/>
      <c r="AB182" s="2665" t="n"/>
      <c r="AC182" s="2665" t="n"/>
      <c r="AD182" s="2665" t="n"/>
      <c r="AE182" s="2665" t="n"/>
      <c r="AF182" s="2665" t="n"/>
      <c r="AG182" s="2665" t="n"/>
      <c r="AH182" s="2665" t="n"/>
      <c r="AI182" s="2665" t="n"/>
      <c r="AJ182" s="2665" t="n"/>
      <c r="AK182" s="2665" t="n"/>
      <c r="AL182" s="2665" t="n"/>
      <c r="AM182" s="2665" t="n"/>
      <c r="AN182" s="2665" t="n"/>
      <c r="AO182" s="2665" t="n"/>
      <c r="AP182" s="2665" t="n"/>
      <c r="AQ182" s="2665" t="n"/>
      <c r="AR182" s="2665" t="n"/>
      <c r="AS182" s="2665" t="n"/>
      <c r="AT182" s="2665" t="n"/>
      <c r="AU182" s="2665" t="n"/>
      <c r="AV182" s="2665" t="n"/>
      <c r="AW182" s="2665" t="n"/>
      <c r="AX182" s="2665" t="n"/>
      <c r="AY182" s="2665" t="n"/>
      <c r="AZ182" s="2665" t="n"/>
      <c r="BA182" s="2665" t="n"/>
      <c r="BB182" s="2665" t="n"/>
      <c r="BC182" s="2665" t="n"/>
      <c r="BD182" s="2665" t="n"/>
      <c r="BE182" s="2665" t="n"/>
      <c r="BF182" s="2665" t="n"/>
      <c r="BG182" s="2665" t="n"/>
      <c r="BH182" s="2665" t="n"/>
      <c r="BI182" s="2665" t="n"/>
      <c r="BJ182" s="2665" t="n"/>
      <c r="BK182" s="2665" t="n"/>
      <c r="BL182" s="2665" t="n"/>
      <c r="BM182" s="2665" t="n"/>
      <c r="BN182" s="2665" t="n"/>
      <c r="BO182" s="2665" t="n"/>
      <c r="BP182" s="2316" t="n"/>
      <c r="BQ182" s="2800" t="inlineStr">
        <is>
          <t>1.3.3</t>
        </is>
      </c>
      <c r="BR182" s="2665" t="n"/>
      <c r="BS182" s="2665" t="n"/>
      <c r="BT182" s="2665" t="n"/>
      <c r="BU182" s="2311" t="n"/>
      <c r="BV182" s="2" t="n"/>
      <c r="BW182" s="2" t="n"/>
      <c r="BX182" s="2" t="n"/>
    </row>
    <row r="183">
      <c r="A183" s="2420" t="inlineStr">
        <is>
          <t>БПК-4</t>
        </is>
      </c>
      <c r="B183" s="2665" t="n"/>
      <c r="C183" s="2665" t="n"/>
      <c r="D183" s="2316" t="n"/>
      <c r="E183" s="3245" t="inlineStr">
        <is>
          <t>Владеть основными понятиями и законами физики, принципами экспериментального и теоретического изучения физических явлений и процессов</t>
        </is>
      </c>
      <c r="F183" s="2665" t="n"/>
      <c r="G183" s="2665" t="n"/>
      <c r="H183" s="2665" t="n"/>
      <c r="I183" s="2665" t="n"/>
      <c r="J183" s="2665" t="n"/>
      <c r="K183" s="2665" t="n"/>
      <c r="L183" s="2665" t="n"/>
      <c r="M183" s="2665" t="n"/>
      <c r="N183" s="2665" t="n"/>
      <c r="O183" s="2665" t="n"/>
      <c r="P183" s="2665" t="n"/>
      <c r="Q183" s="2665" t="n"/>
      <c r="R183" s="2665" t="n"/>
      <c r="S183" s="2665" t="n"/>
      <c r="T183" s="2665" t="n"/>
      <c r="U183" s="2665" t="n"/>
      <c r="V183" s="2665" t="n"/>
      <c r="W183" s="2665" t="n"/>
      <c r="X183" s="2665" t="n"/>
      <c r="Y183" s="2665" t="n"/>
      <c r="Z183" s="2665" t="n"/>
      <c r="AA183" s="2665" t="n"/>
      <c r="AB183" s="2665" t="n"/>
      <c r="AC183" s="2665" t="n"/>
      <c r="AD183" s="2665" t="n"/>
      <c r="AE183" s="2665" t="n"/>
      <c r="AF183" s="2665" t="n"/>
      <c r="AG183" s="2665" t="n"/>
      <c r="AH183" s="2665" t="n"/>
      <c r="AI183" s="2665" t="n"/>
      <c r="AJ183" s="2665" t="n"/>
      <c r="AK183" s="2665" t="n"/>
      <c r="AL183" s="2665" t="n"/>
      <c r="AM183" s="2665" t="n"/>
      <c r="AN183" s="2665" t="n"/>
      <c r="AO183" s="2665" t="n"/>
      <c r="AP183" s="2665" t="n"/>
      <c r="AQ183" s="2665" t="n"/>
      <c r="AR183" s="2665" t="n"/>
      <c r="AS183" s="2665" t="n"/>
      <c r="AT183" s="2665" t="n"/>
      <c r="AU183" s="2665" t="n"/>
      <c r="AV183" s="2665" t="n"/>
      <c r="AW183" s="2665" t="n"/>
      <c r="AX183" s="2665" t="n"/>
      <c r="AY183" s="2665" t="n"/>
      <c r="AZ183" s="2665" t="n"/>
      <c r="BA183" s="2665" t="n"/>
      <c r="BB183" s="2665" t="n"/>
      <c r="BC183" s="2665" t="n"/>
      <c r="BD183" s="2665" t="n"/>
      <c r="BE183" s="2665" t="n"/>
      <c r="BF183" s="2665" t="n"/>
      <c r="BG183" s="2665" t="n"/>
      <c r="BH183" s="2665" t="n"/>
      <c r="BI183" s="2665" t="n"/>
      <c r="BJ183" s="2665" t="n"/>
      <c r="BK183" s="2665" t="n"/>
      <c r="BL183" s="2665" t="n"/>
      <c r="BM183" s="2665" t="n"/>
      <c r="BN183" s="2665" t="n"/>
      <c r="BO183" s="2665" t="n"/>
      <c r="BP183" s="2316" t="n"/>
      <c r="BQ183" s="2800" t="inlineStr">
        <is>
          <t>1.3.4</t>
        </is>
      </c>
      <c r="BR183" s="2665" t="n"/>
      <c r="BS183" s="2665" t="n"/>
      <c r="BT183" s="2665" t="n"/>
      <c r="BU183" s="2311" t="n"/>
      <c r="BV183" s="2" t="n"/>
      <c r="BW183" s="2" t="n"/>
      <c r="BX183" s="2" t="n"/>
    </row>
    <row r="184">
      <c r="A184" s="2420" t="inlineStr">
        <is>
          <t>БПК-5</t>
        </is>
      </c>
      <c r="B184" s="2665" t="n"/>
      <c r="C184" s="2665" t="n"/>
      <c r="D184" s="2316" t="n"/>
      <c r="E184" s="3245" t="inlineStr">
        <is>
          <t>Анализировать зависимости между химическим составом, строением, свойствами и применением кристаллических веществ</t>
        </is>
      </c>
      <c r="F184" s="2665" t="n"/>
      <c r="G184" s="2665" t="n"/>
      <c r="H184" s="2665" t="n"/>
      <c r="I184" s="2665" t="n"/>
      <c r="J184" s="2665" t="n"/>
      <c r="K184" s="2665" t="n"/>
      <c r="L184" s="2665" t="n"/>
      <c r="M184" s="2665" t="n"/>
      <c r="N184" s="2665" t="n"/>
      <c r="O184" s="2665" t="n"/>
      <c r="P184" s="2665" t="n"/>
      <c r="Q184" s="2665" t="n"/>
      <c r="R184" s="2665" t="n"/>
      <c r="S184" s="2665" t="n"/>
      <c r="T184" s="2665" t="n"/>
      <c r="U184" s="2665" t="n"/>
      <c r="V184" s="2665" t="n"/>
      <c r="W184" s="2665" t="n"/>
      <c r="X184" s="2665" t="n"/>
      <c r="Y184" s="2665" t="n"/>
      <c r="Z184" s="2665" t="n"/>
      <c r="AA184" s="2665" t="n"/>
      <c r="AB184" s="2665" t="n"/>
      <c r="AC184" s="2665" t="n"/>
      <c r="AD184" s="2665" t="n"/>
      <c r="AE184" s="2665" t="n"/>
      <c r="AF184" s="2665" t="n"/>
      <c r="AG184" s="2665" t="n"/>
      <c r="AH184" s="2665" t="n"/>
      <c r="AI184" s="2665" t="n"/>
      <c r="AJ184" s="2665" t="n"/>
      <c r="AK184" s="2665" t="n"/>
      <c r="AL184" s="2665" t="n"/>
      <c r="AM184" s="2665" t="n"/>
      <c r="AN184" s="2665" t="n"/>
      <c r="AO184" s="2665" t="n"/>
      <c r="AP184" s="2665" t="n"/>
      <c r="AQ184" s="2665" t="n"/>
      <c r="AR184" s="2665" t="n"/>
      <c r="AS184" s="2665" t="n"/>
      <c r="AT184" s="2665" t="n"/>
      <c r="AU184" s="2665" t="n"/>
      <c r="AV184" s="2665" t="n"/>
      <c r="AW184" s="2665" t="n"/>
      <c r="AX184" s="2665" t="n"/>
      <c r="AY184" s="2665" t="n"/>
      <c r="AZ184" s="2665" t="n"/>
      <c r="BA184" s="2665" t="n"/>
      <c r="BB184" s="2665" t="n"/>
      <c r="BC184" s="2665" t="n"/>
      <c r="BD184" s="2665" t="n"/>
      <c r="BE184" s="2665" t="n"/>
      <c r="BF184" s="2665" t="n"/>
      <c r="BG184" s="2665" t="n"/>
      <c r="BH184" s="2665" t="n"/>
      <c r="BI184" s="2665" t="n"/>
      <c r="BJ184" s="2665" t="n"/>
      <c r="BK184" s="2665" t="n"/>
      <c r="BL184" s="2665" t="n"/>
      <c r="BM184" s="2665" t="n"/>
      <c r="BN184" s="2665" t="n"/>
      <c r="BO184" s="2665" t="n"/>
      <c r="BP184" s="2316" t="n"/>
      <c r="BQ184" s="2800" t="inlineStr">
        <is>
          <t>1.3.5, 2.2.3</t>
        </is>
      </c>
      <c r="BR184" s="2665" t="n"/>
      <c r="BS184" s="2665" t="n"/>
      <c r="BT184" s="2665" t="n"/>
      <c r="BU184" s="2311" t="n"/>
      <c r="BV184" s="2" t="n"/>
      <c r="BW184" s="2" t="n"/>
      <c r="BX184" s="2" t="n"/>
    </row>
    <row r="185">
      <c r="A185" s="2420" t="inlineStr">
        <is>
          <t>БПК-6</t>
        </is>
      </c>
      <c r="B185" s="2665" t="n"/>
      <c r="C185" s="2665" t="n"/>
      <c r="D185" s="2316" t="n"/>
      <c r="E185" s="3245" t="inlineStr">
        <is>
          <t>Владеть основными фундаментальными законами и понятиями химии, классификацией, номенклатурой, химическими свойствами и методами получения неорганических соединений, использовать теоретические концепции для решения расчетных задач</t>
        </is>
      </c>
      <c r="F185" s="2665" t="n"/>
      <c r="G185" s="2665" t="n"/>
      <c r="H185" s="2665" t="n"/>
      <c r="I185" s="2665" t="n"/>
      <c r="J185" s="2665" t="n"/>
      <c r="K185" s="2665" t="n"/>
      <c r="L185" s="2665" t="n"/>
      <c r="M185" s="2665" t="n"/>
      <c r="N185" s="2665" t="n"/>
      <c r="O185" s="2665" t="n"/>
      <c r="P185" s="2665" t="n"/>
      <c r="Q185" s="2665" t="n"/>
      <c r="R185" s="2665" t="n"/>
      <c r="S185" s="2665" t="n"/>
      <c r="T185" s="2665" t="n"/>
      <c r="U185" s="2665" t="n"/>
      <c r="V185" s="2665" t="n"/>
      <c r="W185" s="2665" t="n"/>
      <c r="X185" s="2665" t="n"/>
      <c r="Y185" s="2665" t="n"/>
      <c r="Z185" s="2665" t="n"/>
      <c r="AA185" s="2665" t="n"/>
      <c r="AB185" s="2665" t="n"/>
      <c r="AC185" s="2665" t="n"/>
      <c r="AD185" s="2665" t="n"/>
      <c r="AE185" s="2665" t="n"/>
      <c r="AF185" s="2665" t="n"/>
      <c r="AG185" s="2665" t="n"/>
      <c r="AH185" s="2665" t="n"/>
      <c r="AI185" s="2665" t="n"/>
      <c r="AJ185" s="2665" t="n"/>
      <c r="AK185" s="2665" t="n"/>
      <c r="AL185" s="2665" t="n"/>
      <c r="AM185" s="2665" t="n"/>
      <c r="AN185" s="2665" t="n"/>
      <c r="AO185" s="2665" t="n"/>
      <c r="AP185" s="2665" t="n"/>
      <c r="AQ185" s="2665" t="n"/>
      <c r="AR185" s="2665" t="n"/>
      <c r="AS185" s="2665" t="n"/>
      <c r="AT185" s="2665" t="n"/>
      <c r="AU185" s="2665" t="n"/>
      <c r="AV185" s="2665" t="n"/>
      <c r="AW185" s="2665" t="n"/>
      <c r="AX185" s="2665" t="n"/>
      <c r="AY185" s="2665" t="n"/>
      <c r="AZ185" s="2665" t="n"/>
      <c r="BA185" s="2665" t="n"/>
      <c r="BB185" s="2665" t="n"/>
      <c r="BC185" s="2665" t="n"/>
      <c r="BD185" s="2665" t="n"/>
      <c r="BE185" s="2665" t="n"/>
      <c r="BF185" s="2665" t="n"/>
      <c r="BG185" s="2665" t="n"/>
      <c r="BH185" s="2665" t="n"/>
      <c r="BI185" s="2665" t="n"/>
      <c r="BJ185" s="2665" t="n"/>
      <c r="BK185" s="2665" t="n"/>
      <c r="BL185" s="2665" t="n"/>
      <c r="BM185" s="2665" t="n"/>
      <c r="BN185" s="2665" t="n"/>
      <c r="BO185" s="2665" t="n"/>
      <c r="BP185" s="2316" t="n"/>
      <c r="BQ185" s="2800" t="inlineStr">
        <is>
          <t>1.4.1, 1.4.2</t>
        </is>
      </c>
      <c r="BR185" s="2665" t="n"/>
      <c r="BS185" s="2665" t="n"/>
      <c r="BT185" s="2665" t="n"/>
      <c r="BU185" s="2311" t="n"/>
      <c r="BV185" s="2" t="n"/>
      <c r="BW185" s="2" t="n"/>
      <c r="BX185" s="2" t="n"/>
    </row>
    <row r="186">
      <c r="A186" s="2420" t="inlineStr">
        <is>
          <t>БПК-7</t>
        </is>
      </c>
      <c r="B186" s="2665" t="n"/>
      <c r="C186" s="2665" t="n"/>
      <c r="D186" s="2316" t="n"/>
      <c r="E186" s="3245" t="inlineStr">
        <is>
          <t>Владеть основными понятиями и законами физической и коллоидной химии, закономерностями протекания химических реакций и способами их регулирования, физико-химическими свойствами дисперсных и коллоидных систем, методами физико-химического описания химических систем и процессов</t>
        </is>
      </c>
      <c r="F186" s="2665" t="n"/>
      <c r="G186" s="2665" t="n"/>
      <c r="H186" s="2665" t="n"/>
      <c r="I186" s="2665" t="n"/>
      <c r="J186" s="2665" t="n"/>
      <c r="K186" s="2665" t="n"/>
      <c r="L186" s="2665" t="n"/>
      <c r="M186" s="2665" t="n"/>
      <c r="N186" s="2665" t="n"/>
      <c r="O186" s="2665" t="n"/>
      <c r="P186" s="2665" t="n"/>
      <c r="Q186" s="2665" t="n"/>
      <c r="R186" s="2665" t="n"/>
      <c r="S186" s="2665" t="n"/>
      <c r="T186" s="2665" t="n"/>
      <c r="U186" s="2665" t="n"/>
      <c r="V186" s="2665" t="n"/>
      <c r="W186" s="2665" t="n"/>
      <c r="X186" s="2665" t="n"/>
      <c r="Y186" s="2665" t="n"/>
      <c r="Z186" s="2665" t="n"/>
      <c r="AA186" s="2665" t="n"/>
      <c r="AB186" s="2665" t="n"/>
      <c r="AC186" s="2665" t="n"/>
      <c r="AD186" s="2665" t="n"/>
      <c r="AE186" s="2665" t="n"/>
      <c r="AF186" s="2665" t="n"/>
      <c r="AG186" s="2665" t="n"/>
      <c r="AH186" s="2665" t="n"/>
      <c r="AI186" s="2665" t="n"/>
      <c r="AJ186" s="2665" t="n"/>
      <c r="AK186" s="2665" t="n"/>
      <c r="AL186" s="2665" t="n"/>
      <c r="AM186" s="2665" t="n"/>
      <c r="AN186" s="2665" t="n"/>
      <c r="AO186" s="2665" t="n"/>
      <c r="AP186" s="2665" t="n"/>
      <c r="AQ186" s="2665" t="n"/>
      <c r="AR186" s="2665" t="n"/>
      <c r="AS186" s="2665" t="n"/>
      <c r="AT186" s="2665" t="n"/>
      <c r="AU186" s="2665" t="n"/>
      <c r="AV186" s="2665" t="n"/>
      <c r="AW186" s="2665" t="n"/>
      <c r="AX186" s="2665" t="n"/>
      <c r="AY186" s="2665" t="n"/>
      <c r="AZ186" s="2665" t="n"/>
      <c r="BA186" s="2665" t="n"/>
      <c r="BB186" s="2665" t="n"/>
      <c r="BC186" s="2665" t="n"/>
      <c r="BD186" s="2665" t="n"/>
      <c r="BE186" s="2665" t="n"/>
      <c r="BF186" s="2665" t="n"/>
      <c r="BG186" s="2665" t="n"/>
      <c r="BH186" s="2665" t="n"/>
      <c r="BI186" s="2665" t="n"/>
      <c r="BJ186" s="2665" t="n"/>
      <c r="BK186" s="2665" t="n"/>
      <c r="BL186" s="2665" t="n"/>
      <c r="BM186" s="2665" t="n"/>
      <c r="BN186" s="2665" t="n"/>
      <c r="BO186" s="2665" t="n"/>
      <c r="BP186" s="2316" t="n"/>
      <c r="BQ186" s="2800" t="inlineStr">
        <is>
          <t>1.4.3, 1.4.4</t>
        </is>
      </c>
      <c r="BR186" s="2665" t="n"/>
      <c r="BS186" s="2665" t="n"/>
      <c r="BT186" s="2665" t="n"/>
      <c r="BU186" s="2311" t="n"/>
      <c r="BV186" s="2" t="n"/>
      <c r="BW186" s="2" t="n"/>
      <c r="BX186" s="2" t="n"/>
    </row>
    <row r="187">
      <c r="A187" s="2420" t="inlineStr">
        <is>
          <t>БПК-8</t>
        </is>
      </c>
      <c r="B187" s="2665" t="n"/>
      <c r="C187" s="2665" t="n"/>
      <c r="D187" s="2316" t="n"/>
      <c r="E187" s="3245" t="inlineStr">
        <is>
          <t>Использовать электротехническую символику и терминологию, основные электротехнические законы, понятия, устройства и методы расчета линейных электрических цепей постоянного и переменного тока в технологическом оборудовании</t>
        </is>
      </c>
      <c r="F187" s="2665" t="n"/>
      <c r="G187" s="2665" t="n"/>
      <c r="H187" s="2665" t="n"/>
      <c r="I187" s="2665" t="n"/>
      <c r="J187" s="2665" t="n"/>
      <c r="K187" s="2665" t="n"/>
      <c r="L187" s="2665" t="n"/>
      <c r="M187" s="2665" t="n"/>
      <c r="N187" s="2665" t="n"/>
      <c r="O187" s="2665" t="n"/>
      <c r="P187" s="2665" t="n"/>
      <c r="Q187" s="2665" t="n"/>
      <c r="R187" s="2665" t="n"/>
      <c r="S187" s="2665" t="n"/>
      <c r="T187" s="2665" t="n"/>
      <c r="U187" s="2665" t="n"/>
      <c r="V187" s="2665" t="n"/>
      <c r="W187" s="2665" t="n"/>
      <c r="X187" s="2665" t="n"/>
      <c r="Y187" s="2665" t="n"/>
      <c r="Z187" s="2665" t="n"/>
      <c r="AA187" s="2665" t="n"/>
      <c r="AB187" s="2665" t="n"/>
      <c r="AC187" s="2665" t="n"/>
      <c r="AD187" s="2665" t="n"/>
      <c r="AE187" s="2665" t="n"/>
      <c r="AF187" s="2665" t="n"/>
      <c r="AG187" s="2665" t="n"/>
      <c r="AH187" s="2665" t="n"/>
      <c r="AI187" s="2665" t="n"/>
      <c r="AJ187" s="2665" t="n"/>
      <c r="AK187" s="2665" t="n"/>
      <c r="AL187" s="2665" t="n"/>
      <c r="AM187" s="2665" t="n"/>
      <c r="AN187" s="2665" t="n"/>
      <c r="AO187" s="2665" t="n"/>
      <c r="AP187" s="2665" t="n"/>
      <c r="AQ187" s="2665" t="n"/>
      <c r="AR187" s="2665" t="n"/>
      <c r="AS187" s="2665" t="n"/>
      <c r="AT187" s="2665" t="n"/>
      <c r="AU187" s="2665" t="n"/>
      <c r="AV187" s="2665" t="n"/>
      <c r="AW187" s="2665" t="n"/>
      <c r="AX187" s="2665" t="n"/>
      <c r="AY187" s="2665" t="n"/>
      <c r="AZ187" s="2665" t="n"/>
      <c r="BA187" s="2665" t="n"/>
      <c r="BB187" s="2665" t="n"/>
      <c r="BC187" s="2665" t="n"/>
      <c r="BD187" s="2665" t="n"/>
      <c r="BE187" s="2665" t="n"/>
      <c r="BF187" s="2665" t="n"/>
      <c r="BG187" s="2665" t="n"/>
      <c r="BH187" s="2665" t="n"/>
      <c r="BI187" s="2665" t="n"/>
      <c r="BJ187" s="2665" t="n"/>
      <c r="BK187" s="2665" t="n"/>
      <c r="BL187" s="2665" t="n"/>
      <c r="BM187" s="2665" t="n"/>
      <c r="BN187" s="2665" t="n"/>
      <c r="BO187" s="2665" t="n"/>
      <c r="BP187" s="2316" t="n"/>
      <c r="BQ187" s="2800" t="inlineStr">
        <is>
          <t>1.5.1</t>
        </is>
      </c>
      <c r="BR187" s="2665" t="n"/>
      <c r="BS187" s="2665" t="n"/>
      <c r="BT187" s="2665" t="n"/>
      <c r="BU187" s="2311" t="n"/>
      <c r="BV187" s="2" t="n"/>
      <c r="BW187" s="2" t="n"/>
      <c r="BX187" s="2" t="n"/>
    </row>
    <row r="188">
      <c r="A188" s="2420" t="inlineStr">
        <is>
          <t>БПК-9</t>
        </is>
      </c>
      <c r="B188" s="2665" t="n"/>
      <c r="C188" s="2665" t="n"/>
      <c r="D188" s="2316" t="n"/>
      <c r="E188" s="3245" t="inlineStr">
        <is>
          <t>Использовать в профессиональной деятельности средства автоматизации управления химико-технологическими процессами производства неорганических веществ, материалов и изделий</t>
        </is>
      </c>
      <c r="F188" s="2665" t="n"/>
      <c r="G188" s="2665" t="n"/>
      <c r="H188" s="2665" t="n"/>
      <c r="I188" s="2665" t="n"/>
      <c r="J188" s="2665" t="n"/>
      <c r="K188" s="2665" t="n"/>
      <c r="L188" s="2665" t="n"/>
      <c r="M188" s="2665" t="n"/>
      <c r="N188" s="2665" t="n"/>
      <c r="O188" s="2665" t="n"/>
      <c r="P188" s="2665" t="n"/>
      <c r="Q188" s="2665" t="n"/>
      <c r="R188" s="2665" t="n"/>
      <c r="S188" s="2665" t="n"/>
      <c r="T188" s="2665" t="n"/>
      <c r="U188" s="2665" t="n"/>
      <c r="V188" s="2665" t="n"/>
      <c r="W188" s="2665" t="n"/>
      <c r="X188" s="2665" t="n"/>
      <c r="Y188" s="2665" t="n"/>
      <c r="Z188" s="2665" t="n"/>
      <c r="AA188" s="2665" t="n"/>
      <c r="AB188" s="2665" t="n"/>
      <c r="AC188" s="2665" t="n"/>
      <c r="AD188" s="2665" t="n"/>
      <c r="AE188" s="2665" t="n"/>
      <c r="AF188" s="2665" t="n"/>
      <c r="AG188" s="2665" t="n"/>
      <c r="AH188" s="2665" t="n"/>
      <c r="AI188" s="2665" t="n"/>
      <c r="AJ188" s="2665" t="n"/>
      <c r="AK188" s="2665" t="n"/>
      <c r="AL188" s="2665" t="n"/>
      <c r="AM188" s="2665" t="n"/>
      <c r="AN188" s="2665" t="n"/>
      <c r="AO188" s="2665" t="n"/>
      <c r="AP188" s="2665" t="n"/>
      <c r="AQ188" s="2665" t="n"/>
      <c r="AR188" s="2665" t="n"/>
      <c r="AS188" s="2665" t="n"/>
      <c r="AT188" s="2665" t="n"/>
      <c r="AU188" s="2665" t="n"/>
      <c r="AV188" s="2665" t="n"/>
      <c r="AW188" s="2665" t="n"/>
      <c r="AX188" s="2665" t="n"/>
      <c r="AY188" s="2665" t="n"/>
      <c r="AZ188" s="2665" t="n"/>
      <c r="BA188" s="2665" t="n"/>
      <c r="BB188" s="2665" t="n"/>
      <c r="BC188" s="2665" t="n"/>
      <c r="BD188" s="2665" t="n"/>
      <c r="BE188" s="2665" t="n"/>
      <c r="BF188" s="2665" t="n"/>
      <c r="BG188" s="2665" t="n"/>
      <c r="BH188" s="2665" t="n"/>
      <c r="BI188" s="2665" t="n"/>
      <c r="BJ188" s="2665" t="n"/>
      <c r="BK188" s="2665" t="n"/>
      <c r="BL188" s="2665" t="n"/>
      <c r="BM188" s="2665" t="n"/>
      <c r="BN188" s="2665" t="n"/>
      <c r="BO188" s="2665" t="n"/>
      <c r="BP188" s="2316" t="n"/>
      <c r="BQ188" s="2800" t="inlineStr">
        <is>
          <t>1.5.2</t>
        </is>
      </c>
      <c r="BR188" s="2665" t="n"/>
      <c r="BS188" s="2665" t="n"/>
      <c r="BT188" s="2665" t="n"/>
      <c r="BU188" s="2311" t="n"/>
      <c r="BV188" s="2" t="n"/>
      <c r="BW188" s="2" t="n"/>
      <c r="BX188" s="2" t="n"/>
    </row>
    <row r="189">
      <c r="A189" s="2420" t="inlineStr">
        <is>
          <t>БПК-10</t>
        </is>
      </c>
      <c r="B189" s="2665" t="n"/>
      <c r="C189" s="2665" t="n"/>
      <c r="D189" s="2316" t="n"/>
      <c r="E189" s="3245" t="inlineStr">
        <is>
          <t>Рассчитывать типовые процессы и аппараты химических производств</t>
        </is>
      </c>
      <c r="F189" s="2665" t="n"/>
      <c r="G189" s="2665" t="n"/>
      <c r="H189" s="2665" t="n"/>
      <c r="I189" s="2665" t="n"/>
      <c r="J189" s="2665" t="n"/>
      <c r="K189" s="2665" t="n"/>
      <c r="L189" s="2665" t="n"/>
      <c r="M189" s="2665" t="n"/>
      <c r="N189" s="2665" t="n"/>
      <c r="O189" s="2665" t="n"/>
      <c r="P189" s="2665" t="n"/>
      <c r="Q189" s="2665" t="n"/>
      <c r="R189" s="2665" t="n"/>
      <c r="S189" s="2665" t="n"/>
      <c r="T189" s="2665" t="n"/>
      <c r="U189" s="2665" t="n"/>
      <c r="V189" s="2665" t="n"/>
      <c r="W189" s="2665" t="n"/>
      <c r="X189" s="2665" t="n"/>
      <c r="Y189" s="2665" t="n"/>
      <c r="Z189" s="2665" t="n"/>
      <c r="AA189" s="2665" t="n"/>
      <c r="AB189" s="2665" t="n"/>
      <c r="AC189" s="2665" t="n"/>
      <c r="AD189" s="2665" t="n"/>
      <c r="AE189" s="2665" t="n"/>
      <c r="AF189" s="2665" t="n"/>
      <c r="AG189" s="2665" t="n"/>
      <c r="AH189" s="2665" t="n"/>
      <c r="AI189" s="2665" t="n"/>
      <c r="AJ189" s="2665" t="n"/>
      <c r="AK189" s="2665" t="n"/>
      <c r="AL189" s="2665" t="n"/>
      <c r="AM189" s="2665" t="n"/>
      <c r="AN189" s="2665" t="n"/>
      <c r="AO189" s="2665" t="n"/>
      <c r="AP189" s="2665" t="n"/>
      <c r="AQ189" s="2665" t="n"/>
      <c r="AR189" s="2665" t="n"/>
      <c r="AS189" s="2665" t="n"/>
      <c r="AT189" s="2665" t="n"/>
      <c r="AU189" s="2665" t="n"/>
      <c r="AV189" s="2665" t="n"/>
      <c r="AW189" s="2665" t="n"/>
      <c r="AX189" s="2665" t="n"/>
      <c r="AY189" s="2665" t="n"/>
      <c r="AZ189" s="2665" t="n"/>
      <c r="BA189" s="2665" t="n"/>
      <c r="BB189" s="2665" t="n"/>
      <c r="BC189" s="2665" t="n"/>
      <c r="BD189" s="2665" t="n"/>
      <c r="BE189" s="2665" t="n"/>
      <c r="BF189" s="2665" t="n"/>
      <c r="BG189" s="2665" t="n"/>
      <c r="BH189" s="2665" t="n"/>
      <c r="BI189" s="2665" t="n"/>
      <c r="BJ189" s="2665" t="n"/>
      <c r="BK189" s="2665" t="n"/>
      <c r="BL189" s="2665" t="n"/>
      <c r="BM189" s="2665" t="n"/>
      <c r="BN189" s="2665" t="n"/>
      <c r="BO189" s="2665" t="n"/>
      <c r="BP189" s="2316" t="n"/>
      <c r="BQ189" s="2800" t="inlineStr">
        <is>
          <t>1.6</t>
        </is>
      </c>
      <c r="BR189" s="2665" t="n"/>
      <c r="BS189" s="2665" t="n"/>
      <c r="BT189" s="2665" t="n"/>
      <c r="BU189" s="2311" t="n"/>
      <c r="BV189" s="2" t="n"/>
      <c r="BW189" s="2" t="n"/>
      <c r="BX189" s="2" t="n"/>
    </row>
    <row r="190">
      <c r="A190" s="2420" t="inlineStr">
        <is>
          <t>БПК-11</t>
        </is>
      </c>
      <c r="B190" s="2665" t="n"/>
      <c r="C190" s="2665" t="n"/>
      <c r="D190" s="2316" t="n"/>
      <c r="E190" s="3245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90" s="2665" t="n"/>
      <c r="G190" s="2665" t="n"/>
      <c r="H190" s="2665" t="n"/>
      <c r="I190" s="2665" t="n"/>
      <c r="J190" s="2665" t="n"/>
      <c r="K190" s="2665" t="n"/>
      <c r="L190" s="2665" t="n"/>
      <c r="M190" s="2665" t="n"/>
      <c r="N190" s="2665" t="n"/>
      <c r="O190" s="2665" t="n"/>
      <c r="P190" s="2665" t="n"/>
      <c r="Q190" s="2665" t="n"/>
      <c r="R190" s="2665" t="n"/>
      <c r="S190" s="2665" t="n"/>
      <c r="T190" s="2665" t="n"/>
      <c r="U190" s="2665" t="n"/>
      <c r="V190" s="2665" t="n"/>
      <c r="W190" s="2665" t="n"/>
      <c r="X190" s="2665" t="n"/>
      <c r="Y190" s="2665" t="n"/>
      <c r="Z190" s="2665" t="n"/>
      <c r="AA190" s="2665" t="n"/>
      <c r="AB190" s="2665" t="n"/>
      <c r="AC190" s="2665" t="n"/>
      <c r="AD190" s="2665" t="n"/>
      <c r="AE190" s="2665" t="n"/>
      <c r="AF190" s="2665" t="n"/>
      <c r="AG190" s="2665" t="n"/>
      <c r="AH190" s="2665" t="n"/>
      <c r="AI190" s="2665" t="n"/>
      <c r="AJ190" s="2665" t="n"/>
      <c r="AK190" s="2665" t="n"/>
      <c r="AL190" s="2665" t="n"/>
      <c r="AM190" s="2665" t="n"/>
      <c r="AN190" s="2665" t="n"/>
      <c r="AO190" s="2665" t="n"/>
      <c r="AP190" s="2665" t="n"/>
      <c r="AQ190" s="2665" t="n"/>
      <c r="AR190" s="2665" t="n"/>
      <c r="AS190" s="2665" t="n"/>
      <c r="AT190" s="2665" t="n"/>
      <c r="AU190" s="2665" t="n"/>
      <c r="AV190" s="2665" t="n"/>
      <c r="AW190" s="2665" t="n"/>
      <c r="AX190" s="2665" t="n"/>
      <c r="AY190" s="2665" t="n"/>
      <c r="AZ190" s="2665" t="n"/>
      <c r="BA190" s="2665" t="n"/>
      <c r="BB190" s="2665" t="n"/>
      <c r="BC190" s="2665" t="n"/>
      <c r="BD190" s="2665" t="n"/>
      <c r="BE190" s="2665" t="n"/>
      <c r="BF190" s="2665" t="n"/>
      <c r="BG190" s="2665" t="n"/>
      <c r="BH190" s="2665" t="n"/>
      <c r="BI190" s="2665" t="n"/>
      <c r="BJ190" s="2665" t="n"/>
      <c r="BK190" s="2665" t="n"/>
      <c r="BL190" s="2665" t="n"/>
      <c r="BM190" s="2665" t="n"/>
      <c r="BN190" s="2665" t="n"/>
      <c r="BO190" s="2665" t="n"/>
      <c r="BP190" s="2316" t="n"/>
      <c r="BQ190" s="2800" t="inlineStr">
        <is>
          <t>1.7.1</t>
        </is>
      </c>
      <c r="BR190" s="2665" t="n"/>
      <c r="BS190" s="2665" t="n"/>
      <c r="BT190" s="2665" t="n"/>
      <c r="BU190" s="2311" t="n"/>
      <c r="BV190" s="2" t="n"/>
      <c r="BW190" s="2" t="n"/>
      <c r="BX190" s="2" t="n"/>
    </row>
    <row r="191">
      <c r="A191" s="2420" t="inlineStr">
        <is>
          <t>БПК-12</t>
        </is>
      </c>
      <c r="B191" s="2665" t="n"/>
      <c r="C191" s="2665" t="n"/>
      <c r="D191" s="2316" t="n"/>
      <c r="E191" s="3245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91" s="2665" t="n"/>
      <c r="G191" s="2665" t="n"/>
      <c r="H191" s="2665" t="n"/>
      <c r="I191" s="2665" t="n"/>
      <c r="J191" s="2665" t="n"/>
      <c r="K191" s="2665" t="n"/>
      <c r="L191" s="2665" t="n"/>
      <c r="M191" s="2665" t="n"/>
      <c r="N191" s="2665" t="n"/>
      <c r="O191" s="2665" t="n"/>
      <c r="P191" s="2665" t="n"/>
      <c r="Q191" s="2665" t="n"/>
      <c r="R191" s="2665" t="n"/>
      <c r="S191" s="2665" t="n"/>
      <c r="T191" s="2665" t="n"/>
      <c r="U191" s="2665" t="n"/>
      <c r="V191" s="2665" t="n"/>
      <c r="W191" s="2665" t="n"/>
      <c r="X191" s="2665" t="n"/>
      <c r="Y191" s="2665" t="n"/>
      <c r="Z191" s="2665" t="n"/>
      <c r="AA191" s="2665" t="n"/>
      <c r="AB191" s="2665" t="n"/>
      <c r="AC191" s="2665" t="n"/>
      <c r="AD191" s="2665" t="n"/>
      <c r="AE191" s="2665" t="n"/>
      <c r="AF191" s="2665" t="n"/>
      <c r="AG191" s="2665" t="n"/>
      <c r="AH191" s="2665" t="n"/>
      <c r="AI191" s="2665" t="n"/>
      <c r="AJ191" s="2665" t="n"/>
      <c r="AK191" s="2665" t="n"/>
      <c r="AL191" s="2665" t="n"/>
      <c r="AM191" s="2665" t="n"/>
      <c r="AN191" s="2665" t="n"/>
      <c r="AO191" s="2665" t="n"/>
      <c r="AP191" s="2665" t="n"/>
      <c r="AQ191" s="2665" t="n"/>
      <c r="AR191" s="2665" t="n"/>
      <c r="AS191" s="2665" t="n"/>
      <c r="AT191" s="2665" t="n"/>
      <c r="AU191" s="2665" t="n"/>
      <c r="AV191" s="2665" t="n"/>
      <c r="AW191" s="2665" t="n"/>
      <c r="AX191" s="2665" t="n"/>
      <c r="AY191" s="2665" t="n"/>
      <c r="AZ191" s="2665" t="n"/>
      <c r="BA191" s="2665" t="n"/>
      <c r="BB191" s="2665" t="n"/>
      <c r="BC191" s="2665" t="n"/>
      <c r="BD191" s="2665" t="n"/>
      <c r="BE191" s="2665" t="n"/>
      <c r="BF191" s="2665" t="n"/>
      <c r="BG191" s="2665" t="n"/>
      <c r="BH191" s="2665" t="n"/>
      <c r="BI191" s="2665" t="n"/>
      <c r="BJ191" s="2665" t="n"/>
      <c r="BK191" s="2665" t="n"/>
      <c r="BL191" s="2665" t="n"/>
      <c r="BM191" s="2665" t="n"/>
      <c r="BN191" s="2665" t="n"/>
      <c r="BO191" s="2665" t="n"/>
      <c r="BP191" s="2316" t="n"/>
      <c r="BQ191" s="2800" t="inlineStr">
        <is>
          <t>1.7.2</t>
        </is>
      </c>
      <c r="BR191" s="2665" t="n"/>
      <c r="BS191" s="2665" t="n"/>
      <c r="BT191" s="2665" t="n"/>
      <c r="BU191" s="2311" t="n"/>
      <c r="BV191" s="2" t="n"/>
      <c r="BW191" s="2" t="n"/>
      <c r="BX191" s="2" t="n"/>
    </row>
    <row r="192">
      <c r="A192" s="2420" t="inlineStr">
        <is>
          <t>СК-1</t>
        </is>
      </c>
      <c r="B192" s="2665" t="n"/>
      <c r="C192" s="2665" t="n"/>
      <c r="D192" s="2316" t="n"/>
      <c r="E192" s="3245" t="inlineStr">
        <is>
          <t>Применять основы методологии теории строения, принципы получения, превращения и исследования основных классов органических соединений</t>
        </is>
      </c>
      <c r="F192" s="2665" t="n"/>
      <c r="G192" s="2665" t="n"/>
      <c r="H192" s="2665" t="n"/>
      <c r="I192" s="2665" t="n"/>
      <c r="J192" s="2665" t="n"/>
      <c r="K192" s="2665" t="n"/>
      <c r="L192" s="2665" t="n"/>
      <c r="M192" s="2665" t="n"/>
      <c r="N192" s="2665" t="n"/>
      <c r="O192" s="2665" t="n"/>
      <c r="P192" s="2665" t="n"/>
      <c r="Q192" s="2665" t="n"/>
      <c r="R192" s="2665" t="n"/>
      <c r="S192" s="2665" t="n"/>
      <c r="T192" s="2665" t="n"/>
      <c r="U192" s="2665" t="n"/>
      <c r="V192" s="2665" t="n"/>
      <c r="W192" s="2665" t="n"/>
      <c r="X192" s="2665" t="n"/>
      <c r="Y192" s="2665" t="n"/>
      <c r="Z192" s="2665" t="n"/>
      <c r="AA192" s="2665" t="n"/>
      <c r="AB192" s="2665" t="n"/>
      <c r="AC192" s="2665" t="n"/>
      <c r="AD192" s="2665" t="n"/>
      <c r="AE192" s="2665" t="n"/>
      <c r="AF192" s="2665" t="n"/>
      <c r="AG192" s="2665" t="n"/>
      <c r="AH192" s="2665" t="n"/>
      <c r="AI192" s="2665" t="n"/>
      <c r="AJ192" s="2665" t="n"/>
      <c r="AK192" s="2665" t="n"/>
      <c r="AL192" s="2665" t="n"/>
      <c r="AM192" s="2665" t="n"/>
      <c r="AN192" s="2665" t="n"/>
      <c r="AO192" s="2665" t="n"/>
      <c r="AP192" s="2665" t="n"/>
      <c r="AQ192" s="2665" t="n"/>
      <c r="AR192" s="2665" t="n"/>
      <c r="AS192" s="2665" t="n"/>
      <c r="AT192" s="2665" t="n"/>
      <c r="AU192" s="2665" t="n"/>
      <c r="AV192" s="2665" t="n"/>
      <c r="AW192" s="2665" t="n"/>
      <c r="AX192" s="2665" t="n"/>
      <c r="AY192" s="2665" t="n"/>
      <c r="AZ192" s="2665" t="n"/>
      <c r="BA192" s="2665" t="n"/>
      <c r="BB192" s="2665" t="n"/>
      <c r="BC192" s="2665" t="n"/>
      <c r="BD192" s="2665" t="n"/>
      <c r="BE192" s="2665" t="n"/>
      <c r="BF192" s="2665" t="n"/>
      <c r="BG192" s="2665" t="n"/>
      <c r="BH192" s="2665" t="n"/>
      <c r="BI192" s="2665" t="n"/>
      <c r="BJ192" s="2665" t="n"/>
      <c r="BK192" s="2665" t="n"/>
      <c r="BL192" s="2665" t="n"/>
      <c r="BM192" s="2665" t="n"/>
      <c r="BN192" s="2665" t="n"/>
      <c r="BO192" s="2665" t="n"/>
      <c r="BP192" s="2316" t="n"/>
      <c r="BQ192" s="2800" t="inlineStr">
        <is>
          <t>2.2.1</t>
        </is>
      </c>
      <c r="BR192" s="2665" t="n"/>
      <c r="BS192" s="2665" t="n"/>
      <c r="BT192" s="2665" t="n"/>
      <c r="BU192" s="2311" t="n"/>
      <c r="BV192" s="2" t="n"/>
      <c r="BW192" s="2" t="n"/>
      <c r="BX192" s="2" t="n"/>
    </row>
    <row r="193">
      <c r="A193" s="2420" t="inlineStr">
        <is>
          <t>СК-2</t>
        </is>
      </c>
      <c r="B193" s="2665" t="n"/>
      <c r="C193" s="2665" t="n"/>
      <c r="D193" s="2316" t="n"/>
      <c r="E193" s="3245" t="inlineStr">
        <is>
          <t>Применять теоретические основы химических и физико-химических методов анализа и аналитические методики для количественного определения веществ</t>
        </is>
      </c>
      <c r="F193" s="2665" t="n"/>
      <c r="G193" s="2665" t="n"/>
      <c r="H193" s="2665" t="n"/>
      <c r="I193" s="2665" t="n"/>
      <c r="J193" s="2665" t="n"/>
      <c r="K193" s="2665" t="n"/>
      <c r="L193" s="2665" t="n"/>
      <c r="M193" s="2665" t="n"/>
      <c r="N193" s="2665" t="n"/>
      <c r="O193" s="2665" t="n"/>
      <c r="P193" s="2665" t="n"/>
      <c r="Q193" s="2665" t="n"/>
      <c r="R193" s="2665" t="n"/>
      <c r="S193" s="2665" t="n"/>
      <c r="T193" s="2665" t="n"/>
      <c r="U193" s="2665" t="n"/>
      <c r="V193" s="2665" t="n"/>
      <c r="W193" s="2665" t="n"/>
      <c r="X193" s="2665" t="n"/>
      <c r="Y193" s="2665" t="n"/>
      <c r="Z193" s="2665" t="n"/>
      <c r="AA193" s="2665" t="n"/>
      <c r="AB193" s="2665" t="n"/>
      <c r="AC193" s="2665" t="n"/>
      <c r="AD193" s="2665" t="n"/>
      <c r="AE193" s="2665" t="n"/>
      <c r="AF193" s="2665" t="n"/>
      <c r="AG193" s="2665" t="n"/>
      <c r="AH193" s="2665" t="n"/>
      <c r="AI193" s="2665" t="n"/>
      <c r="AJ193" s="2665" t="n"/>
      <c r="AK193" s="2665" t="n"/>
      <c r="AL193" s="2665" t="n"/>
      <c r="AM193" s="2665" t="n"/>
      <c r="AN193" s="2665" t="n"/>
      <c r="AO193" s="2665" t="n"/>
      <c r="AP193" s="2665" t="n"/>
      <c r="AQ193" s="2665" t="n"/>
      <c r="AR193" s="2665" t="n"/>
      <c r="AS193" s="2665" t="n"/>
      <c r="AT193" s="2665" t="n"/>
      <c r="AU193" s="2665" t="n"/>
      <c r="AV193" s="2665" t="n"/>
      <c r="AW193" s="2665" t="n"/>
      <c r="AX193" s="2665" t="n"/>
      <c r="AY193" s="2665" t="n"/>
      <c r="AZ193" s="2665" t="n"/>
      <c r="BA193" s="2665" t="n"/>
      <c r="BB193" s="2665" t="n"/>
      <c r="BC193" s="2665" t="n"/>
      <c r="BD193" s="2665" t="n"/>
      <c r="BE193" s="2665" t="n"/>
      <c r="BF193" s="2665" t="n"/>
      <c r="BG193" s="2665" t="n"/>
      <c r="BH193" s="2665" t="n"/>
      <c r="BI193" s="2665" t="n"/>
      <c r="BJ193" s="2665" t="n"/>
      <c r="BK193" s="2665" t="n"/>
      <c r="BL193" s="2665" t="n"/>
      <c r="BM193" s="2665" t="n"/>
      <c r="BN193" s="2665" t="n"/>
      <c r="BO193" s="2665" t="n"/>
      <c r="BP193" s="2316" t="n"/>
      <c r="BQ193" s="2800" t="inlineStr">
        <is>
          <t>2.2.2, 2.2.3, 2.2.4</t>
        </is>
      </c>
      <c r="BR193" s="2665" t="n"/>
      <c r="BS193" s="2665" t="n"/>
      <c r="BT193" s="2665" t="n"/>
      <c r="BU193" s="2311" t="n"/>
      <c r="BV193" s="2" t="n"/>
      <c r="BW193" s="2" t="n"/>
      <c r="BX193" s="2" t="n"/>
    </row>
    <row r="194">
      <c r="A194" s="2420" t="inlineStr">
        <is>
          <t>СК-3</t>
        </is>
      </c>
      <c r="B194" s="2665" t="n"/>
      <c r="C194" s="2665" t="n"/>
      <c r="D194" s="2316" t="n"/>
      <c r="E194" s="3245" t="inlineStr">
        <is>
          <t xml:space="preserve">Владеть современными физико-химическими методами исследования структуры и свойств неорганических веществ и материалов </t>
        </is>
      </c>
      <c r="F194" s="2665" t="n"/>
      <c r="G194" s="2665" t="n"/>
      <c r="H194" s="2665" t="n"/>
      <c r="I194" s="2665" t="n"/>
      <c r="J194" s="2665" t="n"/>
      <c r="K194" s="2665" t="n"/>
      <c r="L194" s="2665" t="n"/>
      <c r="M194" s="2665" t="n"/>
      <c r="N194" s="2665" t="n"/>
      <c r="O194" s="2665" t="n"/>
      <c r="P194" s="2665" t="n"/>
      <c r="Q194" s="2665" t="n"/>
      <c r="R194" s="2665" t="n"/>
      <c r="S194" s="2665" t="n"/>
      <c r="T194" s="2665" t="n"/>
      <c r="U194" s="2665" t="n"/>
      <c r="V194" s="2665" t="n"/>
      <c r="W194" s="2665" t="n"/>
      <c r="X194" s="2665" t="n"/>
      <c r="Y194" s="2665" t="n"/>
      <c r="Z194" s="2665" t="n"/>
      <c r="AA194" s="2665" t="n"/>
      <c r="AB194" s="2665" t="n"/>
      <c r="AC194" s="2665" t="n"/>
      <c r="AD194" s="2665" t="n"/>
      <c r="AE194" s="2665" t="n"/>
      <c r="AF194" s="2665" t="n"/>
      <c r="AG194" s="2665" t="n"/>
      <c r="AH194" s="2665" t="n"/>
      <c r="AI194" s="2665" t="n"/>
      <c r="AJ194" s="2665" t="n"/>
      <c r="AK194" s="2665" t="n"/>
      <c r="AL194" s="2665" t="n"/>
      <c r="AM194" s="2665" t="n"/>
      <c r="AN194" s="2665" t="n"/>
      <c r="AO194" s="2665" t="n"/>
      <c r="AP194" s="2665" t="n"/>
      <c r="AQ194" s="2665" t="n"/>
      <c r="AR194" s="2665" t="n"/>
      <c r="AS194" s="2665" t="n"/>
      <c r="AT194" s="2665" t="n"/>
      <c r="AU194" s="2665" t="n"/>
      <c r="AV194" s="2665" t="n"/>
      <c r="AW194" s="2665" t="n"/>
      <c r="AX194" s="2665" t="n"/>
      <c r="AY194" s="2665" t="n"/>
      <c r="AZ194" s="2665" t="n"/>
      <c r="BA194" s="2665" t="n"/>
      <c r="BB194" s="2665" t="n"/>
      <c r="BC194" s="2665" t="n"/>
      <c r="BD194" s="2665" t="n"/>
      <c r="BE194" s="2665" t="n"/>
      <c r="BF194" s="2665" t="n"/>
      <c r="BG194" s="2665" t="n"/>
      <c r="BH194" s="2665" t="n"/>
      <c r="BI194" s="2665" t="n"/>
      <c r="BJ194" s="2665" t="n"/>
      <c r="BK194" s="2665" t="n"/>
      <c r="BL194" s="2665" t="n"/>
      <c r="BM194" s="2665" t="n"/>
      <c r="BN194" s="2665" t="n"/>
      <c r="BO194" s="2665" t="n"/>
      <c r="BP194" s="2316" t="n"/>
      <c r="BQ194" s="2800" t="inlineStr">
        <is>
          <t>2.2.5</t>
        </is>
      </c>
      <c r="BR194" s="2665" t="n"/>
      <c r="BS194" s="2665" t="n"/>
      <c r="BT194" s="2665" t="n"/>
      <c r="BU194" s="2311" t="n"/>
      <c r="BV194" s="2" t="n"/>
      <c r="BW194" s="2" t="n"/>
      <c r="BX194" s="2" t="n"/>
    </row>
    <row r="195">
      <c r="A195" s="2420" t="inlineStr">
        <is>
          <t>СК-4</t>
        </is>
      </c>
      <c r="B195" s="2665" t="n"/>
      <c r="C195" s="2665" t="n"/>
      <c r="D195" s="2316" t="n"/>
      <c r="E195" s="3245" t="inlineStr">
        <is>
          <t xml:space="preserve">Использовать при решении теоретических и практических задач знания о строении комплексных соединений и области их применения </t>
        </is>
      </c>
      <c r="F195" s="2665" t="n"/>
      <c r="G195" s="2665" t="n"/>
      <c r="H195" s="2665" t="n"/>
      <c r="I195" s="2665" t="n"/>
      <c r="J195" s="2665" t="n"/>
      <c r="K195" s="2665" t="n"/>
      <c r="L195" s="2665" t="n"/>
      <c r="M195" s="2665" t="n"/>
      <c r="N195" s="2665" t="n"/>
      <c r="O195" s="2665" t="n"/>
      <c r="P195" s="2665" t="n"/>
      <c r="Q195" s="2665" t="n"/>
      <c r="R195" s="2665" t="n"/>
      <c r="S195" s="2665" t="n"/>
      <c r="T195" s="2665" t="n"/>
      <c r="U195" s="2665" t="n"/>
      <c r="V195" s="2665" t="n"/>
      <c r="W195" s="2665" t="n"/>
      <c r="X195" s="2665" t="n"/>
      <c r="Y195" s="2665" t="n"/>
      <c r="Z195" s="2665" t="n"/>
      <c r="AA195" s="2665" t="n"/>
      <c r="AB195" s="2665" t="n"/>
      <c r="AC195" s="2665" t="n"/>
      <c r="AD195" s="2665" t="n"/>
      <c r="AE195" s="2665" t="n"/>
      <c r="AF195" s="2665" t="n"/>
      <c r="AG195" s="2665" t="n"/>
      <c r="AH195" s="2665" t="n"/>
      <c r="AI195" s="2665" t="n"/>
      <c r="AJ195" s="2665" t="n"/>
      <c r="AK195" s="2665" t="n"/>
      <c r="AL195" s="2665" t="n"/>
      <c r="AM195" s="2665" t="n"/>
      <c r="AN195" s="2665" t="n"/>
      <c r="AO195" s="2665" t="n"/>
      <c r="AP195" s="2665" t="n"/>
      <c r="AQ195" s="2665" t="n"/>
      <c r="AR195" s="2665" t="n"/>
      <c r="AS195" s="2665" t="n"/>
      <c r="AT195" s="2665" t="n"/>
      <c r="AU195" s="2665" t="n"/>
      <c r="AV195" s="2665" t="n"/>
      <c r="AW195" s="2665" t="n"/>
      <c r="AX195" s="2665" t="n"/>
      <c r="AY195" s="2665" t="n"/>
      <c r="AZ195" s="2665" t="n"/>
      <c r="BA195" s="2665" t="n"/>
      <c r="BB195" s="2665" t="n"/>
      <c r="BC195" s="2665" t="n"/>
      <c r="BD195" s="2665" t="n"/>
      <c r="BE195" s="2665" t="n"/>
      <c r="BF195" s="2665" t="n"/>
      <c r="BG195" s="2665" t="n"/>
      <c r="BH195" s="2665" t="n"/>
      <c r="BI195" s="2665" t="n"/>
      <c r="BJ195" s="2665" t="n"/>
      <c r="BK195" s="2665" t="n"/>
      <c r="BL195" s="2665" t="n"/>
      <c r="BM195" s="2665" t="n"/>
      <c r="BN195" s="2665" t="n"/>
      <c r="BO195" s="2665" t="n"/>
      <c r="BP195" s="2316" t="n"/>
      <c r="BQ195" s="2800" t="inlineStr">
        <is>
          <t>2.2.5</t>
        </is>
      </c>
      <c r="BR195" s="2665" t="n"/>
      <c r="BS195" s="2665" t="n"/>
      <c r="BT195" s="2665" t="n"/>
      <c r="BU195" s="2311" t="n"/>
      <c r="BV195" s="2" t="n"/>
      <c r="BW195" s="2" t="n"/>
      <c r="BX195" s="2" t="n"/>
    </row>
    <row r="196">
      <c r="A196" s="2420" t="inlineStr">
        <is>
          <t>СК-5</t>
        </is>
      </c>
      <c r="B196" s="2665" t="n"/>
      <c r="C196" s="2665" t="n"/>
      <c r="D196" s="2316" t="n"/>
      <c r="E196" s="3245" t="inlineStr">
        <is>
          <t xml:space="preserve">Применять методы расчетов деталей машин, технических конструкций и их элементов на прочность, устойчивость, жесткость, разрабатывать и анализировать кинематические и динамические схемы механизмов </t>
        </is>
      </c>
      <c r="F196" s="2665" t="n"/>
      <c r="G196" s="2665" t="n"/>
      <c r="H196" s="2665" t="n"/>
      <c r="I196" s="2665" t="n"/>
      <c r="J196" s="2665" t="n"/>
      <c r="K196" s="2665" t="n"/>
      <c r="L196" s="2665" t="n"/>
      <c r="M196" s="2665" t="n"/>
      <c r="N196" s="2665" t="n"/>
      <c r="O196" s="2665" t="n"/>
      <c r="P196" s="2665" t="n"/>
      <c r="Q196" s="2665" t="n"/>
      <c r="R196" s="2665" t="n"/>
      <c r="S196" s="2665" t="n"/>
      <c r="T196" s="2665" t="n"/>
      <c r="U196" s="2665" t="n"/>
      <c r="V196" s="2665" t="n"/>
      <c r="W196" s="2665" t="n"/>
      <c r="X196" s="2665" t="n"/>
      <c r="Y196" s="2665" t="n"/>
      <c r="Z196" s="2665" t="n"/>
      <c r="AA196" s="2665" t="n"/>
      <c r="AB196" s="2665" t="n"/>
      <c r="AC196" s="2665" t="n"/>
      <c r="AD196" s="2665" t="n"/>
      <c r="AE196" s="2665" t="n"/>
      <c r="AF196" s="2665" t="n"/>
      <c r="AG196" s="2665" t="n"/>
      <c r="AH196" s="2665" t="n"/>
      <c r="AI196" s="2665" t="n"/>
      <c r="AJ196" s="2665" t="n"/>
      <c r="AK196" s="2665" t="n"/>
      <c r="AL196" s="2665" t="n"/>
      <c r="AM196" s="2665" t="n"/>
      <c r="AN196" s="2665" t="n"/>
      <c r="AO196" s="2665" t="n"/>
      <c r="AP196" s="2665" t="n"/>
      <c r="AQ196" s="2665" t="n"/>
      <c r="AR196" s="2665" t="n"/>
      <c r="AS196" s="2665" t="n"/>
      <c r="AT196" s="2665" t="n"/>
      <c r="AU196" s="2665" t="n"/>
      <c r="AV196" s="2665" t="n"/>
      <c r="AW196" s="2665" t="n"/>
      <c r="AX196" s="2665" t="n"/>
      <c r="AY196" s="2665" t="n"/>
      <c r="AZ196" s="2665" t="n"/>
      <c r="BA196" s="2665" t="n"/>
      <c r="BB196" s="2665" t="n"/>
      <c r="BC196" s="2665" t="n"/>
      <c r="BD196" s="2665" t="n"/>
      <c r="BE196" s="2665" t="n"/>
      <c r="BF196" s="2665" t="n"/>
      <c r="BG196" s="2665" t="n"/>
      <c r="BH196" s="2665" t="n"/>
      <c r="BI196" s="2665" t="n"/>
      <c r="BJ196" s="2665" t="n"/>
      <c r="BK196" s="2665" t="n"/>
      <c r="BL196" s="2665" t="n"/>
      <c r="BM196" s="2665" t="n"/>
      <c r="BN196" s="2665" t="n"/>
      <c r="BO196" s="2665" t="n"/>
      <c r="BP196" s="2316" t="n"/>
      <c r="BQ196" s="2800" t="inlineStr">
        <is>
          <t>2.3.1, 2.3.2</t>
        </is>
      </c>
      <c r="BR196" s="2665" t="n"/>
      <c r="BS196" s="2665" t="n"/>
      <c r="BT196" s="2665" t="n"/>
      <c r="BU196" s="2311" t="n"/>
      <c r="BV196" s="2" t="n"/>
      <c r="BW196" s="2" t="n"/>
      <c r="BX196" s="2" t="n"/>
    </row>
    <row r="197">
      <c r="A197" s="2420" t="inlineStr">
        <is>
          <t>СК-6</t>
        </is>
      </c>
      <c r="B197" s="2665" t="n"/>
      <c r="C197" s="2665" t="n"/>
      <c r="D197" s="2316" t="n"/>
      <c r="E197" s="3245" t="inlineStr">
        <is>
          <t>Знать принцип работы основного технологического оборудования, владеть приемами проектирования, конструирования, выбора и расчетов технологического оборудования, методами выполнения компоновок технологического оборудования, планов промышленных объектов</t>
        </is>
      </c>
      <c r="F197" s="2665" t="n"/>
      <c r="G197" s="2665" t="n"/>
      <c r="H197" s="2665" t="n"/>
      <c r="I197" s="2665" t="n"/>
      <c r="J197" s="2665" t="n"/>
      <c r="K197" s="2665" t="n"/>
      <c r="L197" s="2665" t="n"/>
      <c r="M197" s="2665" t="n"/>
      <c r="N197" s="2665" t="n"/>
      <c r="O197" s="2665" t="n"/>
      <c r="P197" s="2665" t="n"/>
      <c r="Q197" s="2665" t="n"/>
      <c r="R197" s="2665" t="n"/>
      <c r="S197" s="2665" t="n"/>
      <c r="T197" s="2665" t="n"/>
      <c r="U197" s="2665" t="n"/>
      <c r="V197" s="2665" t="n"/>
      <c r="W197" s="2665" t="n"/>
      <c r="X197" s="2665" t="n"/>
      <c r="Y197" s="2665" t="n"/>
      <c r="Z197" s="2665" t="n"/>
      <c r="AA197" s="2665" t="n"/>
      <c r="AB197" s="2665" t="n"/>
      <c r="AC197" s="2665" t="n"/>
      <c r="AD197" s="2665" t="n"/>
      <c r="AE197" s="2665" t="n"/>
      <c r="AF197" s="2665" t="n"/>
      <c r="AG197" s="2665" t="n"/>
      <c r="AH197" s="2665" t="n"/>
      <c r="AI197" s="2665" t="n"/>
      <c r="AJ197" s="2665" t="n"/>
      <c r="AK197" s="2665" t="n"/>
      <c r="AL197" s="2665" t="n"/>
      <c r="AM197" s="2665" t="n"/>
      <c r="AN197" s="2665" t="n"/>
      <c r="AO197" s="2665" t="n"/>
      <c r="AP197" s="2665" t="n"/>
      <c r="AQ197" s="2665" t="n"/>
      <c r="AR197" s="2665" t="n"/>
      <c r="AS197" s="2665" t="n"/>
      <c r="AT197" s="2665" t="n"/>
      <c r="AU197" s="2665" t="n"/>
      <c r="AV197" s="2665" t="n"/>
      <c r="AW197" s="2665" t="n"/>
      <c r="AX197" s="2665" t="n"/>
      <c r="AY197" s="2665" t="n"/>
      <c r="AZ197" s="2665" t="n"/>
      <c r="BA197" s="2665" t="n"/>
      <c r="BB197" s="2665" t="n"/>
      <c r="BC197" s="2665" t="n"/>
      <c r="BD197" s="2665" t="n"/>
      <c r="BE197" s="2665" t="n"/>
      <c r="BF197" s="2665" t="n"/>
      <c r="BG197" s="2665" t="n"/>
      <c r="BH197" s="2665" t="n"/>
      <c r="BI197" s="2665" t="n"/>
      <c r="BJ197" s="2665" t="n"/>
      <c r="BK197" s="2665" t="n"/>
      <c r="BL197" s="2665" t="n"/>
      <c r="BM197" s="2665" t="n"/>
      <c r="BN197" s="2665" t="n"/>
      <c r="BO197" s="2665" t="n"/>
      <c r="BP197" s="2316" t="n"/>
      <c r="BQ197" s="2800" t="inlineStr">
        <is>
          <t>2.3.3</t>
        </is>
      </c>
      <c r="BR197" s="2665" t="n"/>
      <c r="BS197" s="2665" t="n"/>
      <c r="BT197" s="2665" t="n"/>
      <c r="BU197" s="2311" t="n"/>
      <c r="BV197" s="2" t="n"/>
      <c r="BW197" s="2" t="n"/>
      <c r="BX197" s="2" t="n"/>
    </row>
    <row r="198">
      <c r="A198" s="2420" t="inlineStr">
        <is>
          <t>СК-7</t>
        </is>
      </c>
      <c r="B198" s="2665" t="n"/>
      <c r="C198" s="2665" t="n"/>
      <c r="D198" s="2316" t="n"/>
      <c r="E198" s="3245" t="inlineStr">
        <is>
          <t>Применять знания о структуре химического производства, технологических расчетов для анализа показателей и эффективности химико-технологических процессов</t>
        </is>
      </c>
      <c r="F198" s="2665" t="n"/>
      <c r="G198" s="2665" t="n"/>
      <c r="H198" s="2665" t="n"/>
      <c r="I198" s="2665" t="n"/>
      <c r="J198" s="2665" t="n"/>
      <c r="K198" s="2665" t="n"/>
      <c r="L198" s="2665" t="n"/>
      <c r="M198" s="2665" t="n"/>
      <c r="N198" s="2665" t="n"/>
      <c r="O198" s="2665" t="n"/>
      <c r="P198" s="2665" t="n"/>
      <c r="Q198" s="2665" t="n"/>
      <c r="R198" s="2665" t="n"/>
      <c r="S198" s="2665" t="n"/>
      <c r="T198" s="2665" t="n"/>
      <c r="U198" s="2665" t="n"/>
      <c r="V198" s="2665" t="n"/>
      <c r="W198" s="2665" t="n"/>
      <c r="X198" s="2665" t="n"/>
      <c r="Y198" s="2665" t="n"/>
      <c r="Z198" s="2665" t="n"/>
      <c r="AA198" s="2665" t="n"/>
      <c r="AB198" s="2665" t="n"/>
      <c r="AC198" s="2665" t="n"/>
      <c r="AD198" s="2665" t="n"/>
      <c r="AE198" s="2665" t="n"/>
      <c r="AF198" s="2665" t="n"/>
      <c r="AG198" s="2665" t="n"/>
      <c r="AH198" s="2665" t="n"/>
      <c r="AI198" s="2665" t="n"/>
      <c r="AJ198" s="2665" t="n"/>
      <c r="AK198" s="2665" t="n"/>
      <c r="AL198" s="2665" t="n"/>
      <c r="AM198" s="2665" t="n"/>
      <c r="AN198" s="2665" t="n"/>
      <c r="AO198" s="2665" t="n"/>
      <c r="AP198" s="2665" t="n"/>
      <c r="AQ198" s="2665" t="n"/>
      <c r="AR198" s="2665" t="n"/>
      <c r="AS198" s="2665" t="n"/>
      <c r="AT198" s="2665" t="n"/>
      <c r="AU198" s="2665" t="n"/>
      <c r="AV198" s="2665" t="n"/>
      <c r="AW198" s="2665" t="n"/>
      <c r="AX198" s="2665" t="n"/>
      <c r="AY198" s="2665" t="n"/>
      <c r="AZ198" s="2665" t="n"/>
      <c r="BA198" s="2665" t="n"/>
      <c r="BB198" s="2665" t="n"/>
      <c r="BC198" s="2665" t="n"/>
      <c r="BD198" s="2665" t="n"/>
      <c r="BE198" s="2665" t="n"/>
      <c r="BF198" s="2665" t="n"/>
      <c r="BG198" s="2665" t="n"/>
      <c r="BH198" s="2665" t="n"/>
      <c r="BI198" s="2665" t="n"/>
      <c r="BJ198" s="2665" t="n"/>
      <c r="BK198" s="2665" t="n"/>
      <c r="BL198" s="2665" t="n"/>
      <c r="BM198" s="2665" t="n"/>
      <c r="BN198" s="2665" t="n"/>
      <c r="BO198" s="2665" t="n"/>
      <c r="BP198" s="2316" t="n"/>
      <c r="BQ198" s="2800" t="inlineStr">
        <is>
          <t>2.4.1</t>
        </is>
      </c>
      <c r="BR198" s="2665" t="n"/>
      <c r="BS198" s="2665" t="n"/>
      <c r="BT198" s="2665" t="n"/>
      <c r="BU198" s="2311" t="n"/>
      <c r="BV198" s="2" t="n"/>
      <c r="BW198" s="2" t="n"/>
      <c r="BX198" s="2" t="n"/>
    </row>
    <row r="199">
      <c r="A199" s="2420" t="inlineStr">
        <is>
          <t>СК-8</t>
        </is>
      </c>
      <c r="B199" s="2665" t="n"/>
      <c r="C199" s="2665" t="n"/>
      <c r="D199" s="2316" t="n"/>
      <c r="E199" s="3245" t="inlineStr">
        <is>
          <t>Иметь представление о строении и свойствах минералов и горных пород, владеть навыками их диагностики и классификации</t>
        </is>
      </c>
      <c r="F199" s="2665" t="n"/>
      <c r="G199" s="2665" t="n"/>
      <c r="H199" s="2665" t="n"/>
      <c r="I199" s="2665" t="n"/>
      <c r="J199" s="2665" t="n"/>
      <c r="K199" s="2665" t="n"/>
      <c r="L199" s="2665" t="n"/>
      <c r="M199" s="2665" t="n"/>
      <c r="N199" s="2665" t="n"/>
      <c r="O199" s="2665" t="n"/>
      <c r="P199" s="2665" t="n"/>
      <c r="Q199" s="2665" t="n"/>
      <c r="R199" s="2665" t="n"/>
      <c r="S199" s="2665" t="n"/>
      <c r="T199" s="2665" t="n"/>
      <c r="U199" s="2665" t="n"/>
      <c r="V199" s="2665" t="n"/>
      <c r="W199" s="2665" t="n"/>
      <c r="X199" s="2665" t="n"/>
      <c r="Y199" s="2665" t="n"/>
      <c r="Z199" s="2665" t="n"/>
      <c r="AA199" s="2665" t="n"/>
      <c r="AB199" s="2665" t="n"/>
      <c r="AC199" s="2665" t="n"/>
      <c r="AD199" s="2665" t="n"/>
      <c r="AE199" s="2665" t="n"/>
      <c r="AF199" s="2665" t="n"/>
      <c r="AG199" s="2665" t="n"/>
      <c r="AH199" s="2665" t="n"/>
      <c r="AI199" s="2665" t="n"/>
      <c r="AJ199" s="2665" t="n"/>
      <c r="AK199" s="2665" t="n"/>
      <c r="AL199" s="2665" t="n"/>
      <c r="AM199" s="2665" t="n"/>
      <c r="AN199" s="2665" t="n"/>
      <c r="AO199" s="2665" t="n"/>
      <c r="AP199" s="2665" t="n"/>
      <c r="AQ199" s="2665" t="n"/>
      <c r="AR199" s="2665" t="n"/>
      <c r="AS199" s="2665" t="n"/>
      <c r="AT199" s="2665" t="n"/>
      <c r="AU199" s="2665" t="n"/>
      <c r="AV199" s="2665" t="n"/>
      <c r="AW199" s="2665" t="n"/>
      <c r="AX199" s="2665" t="n"/>
      <c r="AY199" s="2665" t="n"/>
      <c r="AZ199" s="2665" t="n"/>
      <c r="BA199" s="2665" t="n"/>
      <c r="BB199" s="2665" t="n"/>
      <c r="BC199" s="2665" t="n"/>
      <c r="BD199" s="2665" t="n"/>
      <c r="BE199" s="2665" t="n"/>
      <c r="BF199" s="2665" t="n"/>
      <c r="BG199" s="2665" t="n"/>
      <c r="BH199" s="2665" t="n"/>
      <c r="BI199" s="2665" t="n"/>
      <c r="BJ199" s="2665" t="n"/>
      <c r="BK199" s="2665" t="n"/>
      <c r="BL199" s="2665" t="n"/>
      <c r="BM199" s="2665" t="n"/>
      <c r="BN199" s="2665" t="n"/>
      <c r="BO199" s="2665" t="n"/>
      <c r="BP199" s="2316" t="n"/>
      <c r="BQ199" s="2800" t="inlineStr">
        <is>
          <t>2.4.2</t>
        </is>
      </c>
      <c r="BR199" s="2665" t="n"/>
      <c r="BS199" s="2665" t="n"/>
      <c r="BT199" s="2665" t="n"/>
      <c r="BU199" s="2311" t="n"/>
      <c r="BV199" s="2" t="n"/>
      <c r="BW199" s="2" t="n"/>
      <c r="BX199" s="2" t="n"/>
    </row>
    <row r="200">
      <c r="A200" s="2420" t="inlineStr">
        <is>
          <t>СК-9</t>
        </is>
      </c>
      <c r="B200" s="2665" t="n"/>
      <c r="C200" s="2665" t="n"/>
      <c r="D200" s="2316" t="n"/>
      <c r="E200" s="3245" t="inlineStr">
        <is>
          <t xml:space="preserve">Использовать математические описания основных технологических процессов на основе программных продуктов, имитационное моделирование сложных стохастических процессов для решения задач по оптимизации технологических процессов </t>
        </is>
      </c>
      <c r="F200" s="2665" t="n"/>
      <c r="G200" s="2665" t="n"/>
      <c r="H200" s="2665" t="n"/>
      <c r="I200" s="2665" t="n"/>
      <c r="J200" s="2665" t="n"/>
      <c r="K200" s="2665" t="n"/>
      <c r="L200" s="2665" t="n"/>
      <c r="M200" s="2665" t="n"/>
      <c r="N200" s="2665" t="n"/>
      <c r="O200" s="2665" t="n"/>
      <c r="P200" s="2665" t="n"/>
      <c r="Q200" s="2665" t="n"/>
      <c r="R200" s="2665" t="n"/>
      <c r="S200" s="2665" t="n"/>
      <c r="T200" s="2665" t="n"/>
      <c r="U200" s="2665" t="n"/>
      <c r="V200" s="2665" t="n"/>
      <c r="W200" s="2665" t="n"/>
      <c r="X200" s="2665" t="n"/>
      <c r="Y200" s="2665" t="n"/>
      <c r="Z200" s="2665" t="n"/>
      <c r="AA200" s="2665" t="n"/>
      <c r="AB200" s="2665" t="n"/>
      <c r="AC200" s="2665" t="n"/>
      <c r="AD200" s="2665" t="n"/>
      <c r="AE200" s="2665" t="n"/>
      <c r="AF200" s="2665" t="n"/>
      <c r="AG200" s="2665" t="n"/>
      <c r="AH200" s="2665" t="n"/>
      <c r="AI200" s="2665" t="n"/>
      <c r="AJ200" s="2665" t="n"/>
      <c r="AK200" s="2665" t="n"/>
      <c r="AL200" s="2665" t="n"/>
      <c r="AM200" s="2665" t="n"/>
      <c r="AN200" s="2665" t="n"/>
      <c r="AO200" s="2665" t="n"/>
      <c r="AP200" s="2665" t="n"/>
      <c r="AQ200" s="2665" t="n"/>
      <c r="AR200" s="2665" t="n"/>
      <c r="AS200" s="2665" t="n"/>
      <c r="AT200" s="2665" t="n"/>
      <c r="AU200" s="2665" t="n"/>
      <c r="AV200" s="2665" t="n"/>
      <c r="AW200" s="2665" t="n"/>
      <c r="AX200" s="2665" t="n"/>
      <c r="AY200" s="2665" t="n"/>
      <c r="AZ200" s="2665" t="n"/>
      <c r="BA200" s="2665" t="n"/>
      <c r="BB200" s="2665" t="n"/>
      <c r="BC200" s="2665" t="n"/>
      <c r="BD200" s="2665" t="n"/>
      <c r="BE200" s="2665" t="n"/>
      <c r="BF200" s="2665" t="n"/>
      <c r="BG200" s="2665" t="n"/>
      <c r="BH200" s="2665" t="n"/>
      <c r="BI200" s="2665" t="n"/>
      <c r="BJ200" s="2665" t="n"/>
      <c r="BK200" s="2665" t="n"/>
      <c r="BL200" s="2665" t="n"/>
      <c r="BM200" s="2665" t="n"/>
      <c r="BN200" s="2665" t="n"/>
      <c r="BO200" s="2665" t="n"/>
      <c r="BP200" s="2316" t="n"/>
      <c r="BQ200" s="2800" t="inlineStr">
        <is>
          <t>2.4.3</t>
        </is>
      </c>
      <c r="BR200" s="2665" t="n"/>
      <c r="BS200" s="2665" t="n"/>
      <c r="BT200" s="2665" t="n"/>
      <c r="BU200" s="2311" t="n"/>
      <c r="BV200" s="2" t="n"/>
      <c r="BW200" s="2" t="n"/>
      <c r="BX200" s="2" t="n"/>
    </row>
    <row r="201">
      <c r="A201" s="2420" t="inlineStr">
        <is>
          <t>СК-10</t>
        </is>
      </c>
      <c r="B201" s="2665" t="n"/>
      <c r="C201" s="2665" t="n"/>
      <c r="D201" s="2316" t="n"/>
      <c r="E201" s="3245" t="inlineStr">
        <is>
          <t>Анализировать основные теоретические положения построения систем автоматического проектирования и их практического использования в оборудовании и процессах предприятий силикатной отрасли  промышленности</t>
        </is>
      </c>
      <c r="F201" s="2665" t="n"/>
      <c r="G201" s="2665" t="n"/>
      <c r="H201" s="2665" t="n"/>
      <c r="I201" s="2665" t="n"/>
      <c r="J201" s="2665" t="n"/>
      <c r="K201" s="2665" t="n"/>
      <c r="L201" s="2665" t="n"/>
      <c r="M201" s="2665" t="n"/>
      <c r="N201" s="2665" t="n"/>
      <c r="O201" s="2665" t="n"/>
      <c r="P201" s="2665" t="n"/>
      <c r="Q201" s="2665" t="n"/>
      <c r="R201" s="2665" t="n"/>
      <c r="S201" s="2665" t="n"/>
      <c r="T201" s="2665" t="n"/>
      <c r="U201" s="2665" t="n"/>
      <c r="V201" s="2665" t="n"/>
      <c r="W201" s="2665" t="n"/>
      <c r="X201" s="2665" t="n"/>
      <c r="Y201" s="2665" t="n"/>
      <c r="Z201" s="2665" t="n"/>
      <c r="AA201" s="2665" t="n"/>
      <c r="AB201" s="2665" t="n"/>
      <c r="AC201" s="2665" t="n"/>
      <c r="AD201" s="2665" t="n"/>
      <c r="AE201" s="2665" t="n"/>
      <c r="AF201" s="2665" t="n"/>
      <c r="AG201" s="2665" t="n"/>
      <c r="AH201" s="2665" t="n"/>
      <c r="AI201" s="2665" t="n"/>
      <c r="AJ201" s="2665" t="n"/>
      <c r="AK201" s="2665" t="n"/>
      <c r="AL201" s="2665" t="n"/>
      <c r="AM201" s="2665" t="n"/>
      <c r="AN201" s="2665" t="n"/>
      <c r="AO201" s="2665" t="n"/>
      <c r="AP201" s="2665" t="n"/>
      <c r="AQ201" s="2665" t="n"/>
      <c r="AR201" s="2665" t="n"/>
      <c r="AS201" s="2665" t="n"/>
      <c r="AT201" s="2665" t="n"/>
      <c r="AU201" s="2665" t="n"/>
      <c r="AV201" s="2665" t="n"/>
      <c r="AW201" s="2665" t="n"/>
      <c r="AX201" s="2665" t="n"/>
      <c r="AY201" s="2665" t="n"/>
      <c r="AZ201" s="2665" t="n"/>
      <c r="BA201" s="2665" t="n"/>
      <c r="BB201" s="2665" t="n"/>
      <c r="BC201" s="2665" t="n"/>
      <c r="BD201" s="2665" t="n"/>
      <c r="BE201" s="2665" t="n"/>
      <c r="BF201" s="2665" t="n"/>
      <c r="BG201" s="2665" t="n"/>
      <c r="BH201" s="2665" t="n"/>
      <c r="BI201" s="2665" t="n"/>
      <c r="BJ201" s="2665" t="n"/>
      <c r="BK201" s="2665" t="n"/>
      <c r="BL201" s="2665" t="n"/>
      <c r="BM201" s="2665" t="n"/>
      <c r="BN201" s="2665" t="n"/>
      <c r="BO201" s="2665" t="n"/>
      <c r="BP201" s="2316" t="n"/>
      <c r="BQ201" s="2800" t="inlineStr">
        <is>
          <t>2.4.4</t>
        </is>
      </c>
      <c r="BR201" s="2665" t="n"/>
      <c r="BS201" s="2665" t="n"/>
      <c r="BT201" s="2665" t="n"/>
      <c r="BU201" s="2311" t="n"/>
      <c r="BV201" s="2" t="n"/>
      <c r="BW201" s="2" t="n"/>
      <c r="BX201" s="2" t="n"/>
    </row>
    <row r="202">
      <c r="A202" s="2420" t="inlineStr">
        <is>
          <t>СК-11</t>
        </is>
      </c>
      <c r="B202" s="2665" t="n"/>
      <c r="C202" s="2665" t="n"/>
      <c r="D202" s="2316" t="n"/>
      <c r="E202" s="3245" t="inlineStr">
        <is>
          <t>Владеть методами управления тепловыми процессами в технологии силикатных материалов</t>
        </is>
      </c>
      <c r="F202" s="2665" t="n"/>
      <c r="G202" s="2665" t="n"/>
      <c r="H202" s="2665" t="n"/>
      <c r="I202" s="2665" t="n"/>
      <c r="J202" s="2665" t="n"/>
      <c r="K202" s="2665" t="n"/>
      <c r="L202" s="2665" t="n"/>
      <c r="M202" s="2665" t="n"/>
      <c r="N202" s="2665" t="n"/>
      <c r="O202" s="2665" t="n"/>
      <c r="P202" s="2665" t="n"/>
      <c r="Q202" s="2665" t="n"/>
      <c r="R202" s="2665" t="n"/>
      <c r="S202" s="2665" t="n"/>
      <c r="T202" s="2665" t="n"/>
      <c r="U202" s="2665" t="n"/>
      <c r="V202" s="2665" t="n"/>
      <c r="W202" s="2665" t="n"/>
      <c r="X202" s="2665" t="n"/>
      <c r="Y202" s="2665" t="n"/>
      <c r="Z202" s="2665" t="n"/>
      <c r="AA202" s="2665" t="n"/>
      <c r="AB202" s="2665" t="n"/>
      <c r="AC202" s="2665" t="n"/>
      <c r="AD202" s="2665" t="n"/>
      <c r="AE202" s="2665" t="n"/>
      <c r="AF202" s="2665" t="n"/>
      <c r="AG202" s="2665" t="n"/>
      <c r="AH202" s="2665" t="n"/>
      <c r="AI202" s="2665" t="n"/>
      <c r="AJ202" s="2665" t="n"/>
      <c r="AK202" s="2665" t="n"/>
      <c r="AL202" s="2665" t="n"/>
      <c r="AM202" s="2665" t="n"/>
      <c r="AN202" s="2665" t="n"/>
      <c r="AO202" s="2665" t="n"/>
      <c r="AP202" s="2665" t="n"/>
      <c r="AQ202" s="2665" t="n"/>
      <c r="AR202" s="2665" t="n"/>
      <c r="AS202" s="2665" t="n"/>
      <c r="AT202" s="2665" t="n"/>
      <c r="AU202" s="2665" t="n"/>
      <c r="AV202" s="2665" t="n"/>
      <c r="AW202" s="2665" t="n"/>
      <c r="AX202" s="2665" t="n"/>
      <c r="AY202" s="2665" t="n"/>
      <c r="AZ202" s="2665" t="n"/>
      <c r="BA202" s="2665" t="n"/>
      <c r="BB202" s="2665" t="n"/>
      <c r="BC202" s="2665" t="n"/>
      <c r="BD202" s="2665" t="n"/>
      <c r="BE202" s="2665" t="n"/>
      <c r="BF202" s="2665" t="n"/>
      <c r="BG202" s="2665" t="n"/>
      <c r="BH202" s="2665" t="n"/>
      <c r="BI202" s="2665" t="n"/>
      <c r="BJ202" s="2665" t="n"/>
      <c r="BK202" s="2665" t="n"/>
      <c r="BL202" s="2665" t="n"/>
      <c r="BM202" s="2665" t="n"/>
      <c r="BN202" s="2665" t="n"/>
      <c r="BO202" s="2665" t="n"/>
      <c r="BP202" s="2316" t="n"/>
      <c r="BQ202" s="2800" t="inlineStr">
        <is>
          <t>2.4.4</t>
        </is>
      </c>
      <c r="BR202" s="2665" t="n"/>
      <c r="BS202" s="2665" t="n"/>
      <c r="BT202" s="2665" t="n"/>
      <c r="BU202" s="2311" t="n"/>
      <c r="BV202" s="2" t="n"/>
      <c r="BW202" s="2" t="n"/>
      <c r="BX202" s="2" t="n"/>
    </row>
    <row r="203">
      <c r="A203" s="2420" t="inlineStr">
        <is>
          <t>СК-12</t>
        </is>
      </c>
      <c r="B203" s="2665" t="n"/>
      <c r="C203" s="2665" t="n"/>
      <c r="D203" s="2316" t="n"/>
      <c r="E203" s="3245" t="inlineStr">
        <is>
          <t>Использовать тенденции развития современных форм производства для оценки эффективности проектных, технологических и других решений, а также экономических результатов деятельности предприятия</t>
        </is>
      </c>
      <c r="F203" s="2665" t="n"/>
      <c r="G203" s="2665" t="n"/>
      <c r="H203" s="2665" t="n"/>
      <c r="I203" s="2665" t="n"/>
      <c r="J203" s="2665" t="n"/>
      <c r="K203" s="2665" t="n"/>
      <c r="L203" s="2665" t="n"/>
      <c r="M203" s="2665" t="n"/>
      <c r="N203" s="2665" t="n"/>
      <c r="O203" s="2665" t="n"/>
      <c r="P203" s="2665" t="n"/>
      <c r="Q203" s="2665" t="n"/>
      <c r="R203" s="2665" t="n"/>
      <c r="S203" s="2665" t="n"/>
      <c r="T203" s="2665" t="n"/>
      <c r="U203" s="2665" t="n"/>
      <c r="V203" s="2665" t="n"/>
      <c r="W203" s="2665" t="n"/>
      <c r="X203" s="2665" t="n"/>
      <c r="Y203" s="2665" t="n"/>
      <c r="Z203" s="2665" t="n"/>
      <c r="AA203" s="2665" t="n"/>
      <c r="AB203" s="2665" t="n"/>
      <c r="AC203" s="2665" t="n"/>
      <c r="AD203" s="2665" t="n"/>
      <c r="AE203" s="2665" t="n"/>
      <c r="AF203" s="2665" t="n"/>
      <c r="AG203" s="2665" t="n"/>
      <c r="AH203" s="2665" t="n"/>
      <c r="AI203" s="2665" t="n"/>
      <c r="AJ203" s="2665" t="n"/>
      <c r="AK203" s="2665" t="n"/>
      <c r="AL203" s="2665" t="n"/>
      <c r="AM203" s="2665" t="n"/>
      <c r="AN203" s="2665" t="n"/>
      <c r="AO203" s="2665" t="n"/>
      <c r="AP203" s="2665" t="n"/>
      <c r="AQ203" s="2665" t="n"/>
      <c r="AR203" s="2665" t="n"/>
      <c r="AS203" s="2665" t="n"/>
      <c r="AT203" s="2665" t="n"/>
      <c r="AU203" s="2665" t="n"/>
      <c r="AV203" s="2665" t="n"/>
      <c r="AW203" s="2665" t="n"/>
      <c r="AX203" s="2665" t="n"/>
      <c r="AY203" s="2665" t="n"/>
      <c r="AZ203" s="2665" t="n"/>
      <c r="BA203" s="2665" t="n"/>
      <c r="BB203" s="2665" t="n"/>
      <c r="BC203" s="2665" t="n"/>
      <c r="BD203" s="2665" t="n"/>
      <c r="BE203" s="2665" t="n"/>
      <c r="BF203" s="2665" t="n"/>
      <c r="BG203" s="2665" t="n"/>
      <c r="BH203" s="2665" t="n"/>
      <c r="BI203" s="2665" t="n"/>
      <c r="BJ203" s="2665" t="n"/>
      <c r="BK203" s="2665" t="n"/>
      <c r="BL203" s="2665" t="n"/>
      <c r="BM203" s="2665" t="n"/>
      <c r="BN203" s="2665" t="n"/>
      <c r="BO203" s="2665" t="n"/>
      <c r="BP203" s="2316" t="n"/>
      <c r="BQ203" s="2800" t="inlineStr">
        <is>
          <t>2.5</t>
        </is>
      </c>
      <c r="BR203" s="2665" t="n"/>
      <c r="BS203" s="2665" t="n"/>
      <c r="BT203" s="2665" t="n"/>
      <c r="BU203" s="2311" t="n"/>
      <c r="BV203" s="2" t="n"/>
      <c r="BW203" s="2" t="n"/>
      <c r="BX203" s="2" t="n"/>
    </row>
    <row r="204">
      <c r="A204" s="2420" t="inlineStr">
        <is>
          <t>СК-14</t>
        </is>
      </c>
      <c r="B204" s="2665" t="n"/>
      <c r="C204" s="2665" t="n"/>
      <c r="D204" s="2316" t="n"/>
      <c r="E204" s="3245" t="inlineStr">
        <is>
          <t xml:space="preserve">Применять базовые научно-теоретические знания для обоснования технологических режимов химических процессов в технологии тугоплавких неметаллических и силикатных материалов, разрабатывать технологические схемы с использованием инновационных энергоэффективных и ресурсосберегающих методов </t>
        </is>
      </c>
      <c r="F204" s="2665" t="n"/>
      <c r="G204" s="2665" t="n"/>
      <c r="H204" s="2665" t="n"/>
      <c r="I204" s="2665" t="n"/>
      <c r="J204" s="2665" t="n"/>
      <c r="K204" s="2665" t="n"/>
      <c r="L204" s="2665" t="n"/>
      <c r="M204" s="2665" t="n"/>
      <c r="N204" s="2665" t="n"/>
      <c r="O204" s="2665" t="n"/>
      <c r="P204" s="2665" t="n"/>
      <c r="Q204" s="2665" t="n"/>
      <c r="R204" s="2665" t="n"/>
      <c r="S204" s="2665" t="n"/>
      <c r="T204" s="2665" t="n"/>
      <c r="U204" s="2665" t="n"/>
      <c r="V204" s="2665" t="n"/>
      <c r="W204" s="2665" t="n"/>
      <c r="X204" s="2665" t="n"/>
      <c r="Y204" s="2665" t="n"/>
      <c r="Z204" s="2665" t="n"/>
      <c r="AA204" s="2665" t="n"/>
      <c r="AB204" s="2665" t="n"/>
      <c r="AC204" s="2665" t="n"/>
      <c r="AD204" s="2665" t="n"/>
      <c r="AE204" s="2665" t="n"/>
      <c r="AF204" s="2665" t="n"/>
      <c r="AG204" s="2665" t="n"/>
      <c r="AH204" s="2665" t="n"/>
      <c r="AI204" s="2665" t="n"/>
      <c r="AJ204" s="2665" t="n"/>
      <c r="AK204" s="2665" t="n"/>
      <c r="AL204" s="2665" t="n"/>
      <c r="AM204" s="2665" t="n"/>
      <c r="AN204" s="2665" t="n"/>
      <c r="AO204" s="2665" t="n"/>
      <c r="AP204" s="2665" t="n"/>
      <c r="AQ204" s="2665" t="n"/>
      <c r="AR204" s="2665" t="n"/>
      <c r="AS204" s="2665" t="n"/>
      <c r="AT204" s="2665" t="n"/>
      <c r="AU204" s="2665" t="n"/>
      <c r="AV204" s="2665" t="n"/>
      <c r="AW204" s="2665" t="n"/>
      <c r="AX204" s="2665" t="n"/>
      <c r="AY204" s="2665" t="n"/>
      <c r="AZ204" s="2665" t="n"/>
      <c r="BA204" s="2665" t="n"/>
      <c r="BB204" s="2665" t="n"/>
      <c r="BC204" s="2665" t="n"/>
      <c r="BD204" s="2665" t="n"/>
      <c r="BE204" s="2665" t="n"/>
      <c r="BF204" s="2665" t="n"/>
      <c r="BG204" s="2665" t="n"/>
      <c r="BH204" s="2665" t="n"/>
      <c r="BI204" s="2665" t="n"/>
      <c r="BJ204" s="2665" t="n"/>
      <c r="BK204" s="2665" t="n"/>
      <c r="BL204" s="2665" t="n"/>
      <c r="BM204" s="2665" t="n"/>
      <c r="BN204" s="2665" t="n"/>
      <c r="BO204" s="2665" t="n"/>
      <c r="BP204" s="2316" t="n"/>
      <c r="BQ204" s="2800" t="inlineStr">
        <is>
          <t>2.6</t>
        </is>
      </c>
      <c r="BR204" s="2665" t="n"/>
      <c r="BS204" s="2665" t="n"/>
      <c r="BT204" s="2665" t="n"/>
      <c r="BU204" s="2311" t="n"/>
      <c r="BV204" s="2" t="n"/>
      <c r="BW204" s="2" t="n"/>
      <c r="BX204" s="2" t="n"/>
    </row>
    <row r="205">
      <c r="A205" s="2420" t="inlineStr">
        <is>
          <t>СК-19</t>
        </is>
      </c>
      <c r="B205" s="2665" t="n"/>
      <c r="C205" s="2665" t="n"/>
      <c r="D205" s="2316" t="n"/>
      <c r="E205" s="3245" t="inlineStr">
        <is>
          <t xml:space="preserve">Анализировать сырьевую базу промышленности, существующие и перспективные источники минерального сырья Республики Беларусь, знать основы технологии кондиционирования сырья </t>
        </is>
      </c>
      <c r="F205" s="2665" t="n"/>
      <c r="G205" s="2665" t="n"/>
      <c r="H205" s="2665" t="n"/>
      <c r="I205" s="2665" t="n"/>
      <c r="J205" s="2665" t="n"/>
      <c r="K205" s="2665" t="n"/>
      <c r="L205" s="2665" t="n"/>
      <c r="M205" s="2665" t="n"/>
      <c r="N205" s="2665" t="n"/>
      <c r="O205" s="2665" t="n"/>
      <c r="P205" s="2665" t="n"/>
      <c r="Q205" s="2665" t="n"/>
      <c r="R205" s="2665" t="n"/>
      <c r="S205" s="2665" t="n"/>
      <c r="T205" s="2665" t="n"/>
      <c r="U205" s="2665" t="n"/>
      <c r="V205" s="2665" t="n"/>
      <c r="W205" s="2665" t="n"/>
      <c r="X205" s="2665" t="n"/>
      <c r="Y205" s="2665" t="n"/>
      <c r="Z205" s="2665" t="n"/>
      <c r="AA205" s="2665" t="n"/>
      <c r="AB205" s="2665" t="n"/>
      <c r="AC205" s="2665" t="n"/>
      <c r="AD205" s="2665" t="n"/>
      <c r="AE205" s="2665" t="n"/>
      <c r="AF205" s="2665" t="n"/>
      <c r="AG205" s="2665" t="n"/>
      <c r="AH205" s="2665" t="n"/>
      <c r="AI205" s="2665" t="n"/>
      <c r="AJ205" s="2665" t="n"/>
      <c r="AK205" s="2665" t="n"/>
      <c r="AL205" s="2665" t="n"/>
      <c r="AM205" s="2665" t="n"/>
      <c r="AN205" s="2665" t="n"/>
      <c r="AO205" s="2665" t="n"/>
      <c r="AP205" s="2665" t="n"/>
      <c r="AQ205" s="2665" t="n"/>
      <c r="AR205" s="2665" t="n"/>
      <c r="AS205" s="2665" t="n"/>
      <c r="AT205" s="2665" t="n"/>
      <c r="AU205" s="2665" t="n"/>
      <c r="AV205" s="2665" t="n"/>
      <c r="AW205" s="2665" t="n"/>
      <c r="AX205" s="2665" t="n"/>
      <c r="AY205" s="2665" t="n"/>
      <c r="AZ205" s="2665" t="n"/>
      <c r="BA205" s="2665" t="n"/>
      <c r="BB205" s="2665" t="n"/>
      <c r="BC205" s="2665" t="n"/>
      <c r="BD205" s="2665" t="n"/>
      <c r="BE205" s="2665" t="n"/>
      <c r="BF205" s="2665" t="n"/>
      <c r="BG205" s="2665" t="n"/>
      <c r="BH205" s="2665" t="n"/>
      <c r="BI205" s="2665" t="n"/>
      <c r="BJ205" s="2665" t="n"/>
      <c r="BK205" s="2665" t="n"/>
      <c r="BL205" s="2665" t="n"/>
      <c r="BM205" s="2665" t="n"/>
      <c r="BN205" s="2665" t="n"/>
      <c r="BO205" s="2665" t="n"/>
      <c r="BP205" s="2316" t="n"/>
      <c r="BQ205" s="2800" t="inlineStr">
        <is>
          <t>2.9.1</t>
        </is>
      </c>
      <c r="BR205" s="2665" t="n"/>
      <c r="BS205" s="2665" t="n"/>
      <c r="BT205" s="2665" t="n"/>
      <c r="BU205" s="2311" t="n"/>
      <c r="BV205" s="2" t="n"/>
      <c r="BW205" s="2" t="n"/>
      <c r="BX205" s="2" t="n"/>
    </row>
    <row r="206">
      <c r="A206" s="2420" t="inlineStr">
        <is>
          <t>СК-20</t>
        </is>
      </c>
      <c r="B206" s="2665" t="n"/>
      <c r="C206" s="2665" t="n"/>
      <c r="D206" s="2316" t="n"/>
      <c r="E206" s="3245" t="inlineStr">
        <is>
          <t>Владеть нормативно-технической базой по основным видам выпускаемой продукции строительного и технического назначения, включая стандартизированные методы определения основных эксплуатационных и физико-химических свойств</t>
        </is>
      </c>
      <c r="F206" s="2665" t="n"/>
      <c r="G206" s="2665" t="n"/>
      <c r="H206" s="2665" t="n"/>
      <c r="I206" s="2665" t="n"/>
      <c r="J206" s="2665" t="n"/>
      <c r="K206" s="2665" t="n"/>
      <c r="L206" s="2665" t="n"/>
      <c r="M206" s="2665" t="n"/>
      <c r="N206" s="2665" t="n"/>
      <c r="O206" s="2665" t="n"/>
      <c r="P206" s="2665" t="n"/>
      <c r="Q206" s="2665" t="n"/>
      <c r="R206" s="2665" t="n"/>
      <c r="S206" s="2665" t="n"/>
      <c r="T206" s="2665" t="n"/>
      <c r="U206" s="2665" t="n"/>
      <c r="V206" s="2665" t="n"/>
      <c r="W206" s="2665" t="n"/>
      <c r="X206" s="2665" t="n"/>
      <c r="Y206" s="2665" t="n"/>
      <c r="Z206" s="2665" t="n"/>
      <c r="AA206" s="2665" t="n"/>
      <c r="AB206" s="2665" t="n"/>
      <c r="AC206" s="2665" t="n"/>
      <c r="AD206" s="2665" t="n"/>
      <c r="AE206" s="2665" t="n"/>
      <c r="AF206" s="2665" t="n"/>
      <c r="AG206" s="2665" t="n"/>
      <c r="AH206" s="2665" t="n"/>
      <c r="AI206" s="2665" t="n"/>
      <c r="AJ206" s="2665" t="n"/>
      <c r="AK206" s="2665" t="n"/>
      <c r="AL206" s="2665" t="n"/>
      <c r="AM206" s="2665" t="n"/>
      <c r="AN206" s="2665" t="n"/>
      <c r="AO206" s="2665" t="n"/>
      <c r="AP206" s="2665" t="n"/>
      <c r="AQ206" s="2665" t="n"/>
      <c r="AR206" s="2665" t="n"/>
      <c r="AS206" s="2665" t="n"/>
      <c r="AT206" s="2665" t="n"/>
      <c r="AU206" s="2665" t="n"/>
      <c r="AV206" s="2665" t="n"/>
      <c r="AW206" s="2665" t="n"/>
      <c r="AX206" s="2665" t="n"/>
      <c r="AY206" s="2665" t="n"/>
      <c r="AZ206" s="2665" t="n"/>
      <c r="BA206" s="2665" t="n"/>
      <c r="BB206" s="2665" t="n"/>
      <c r="BC206" s="2665" t="n"/>
      <c r="BD206" s="2665" t="n"/>
      <c r="BE206" s="2665" t="n"/>
      <c r="BF206" s="2665" t="n"/>
      <c r="BG206" s="2665" t="n"/>
      <c r="BH206" s="2665" t="n"/>
      <c r="BI206" s="2665" t="n"/>
      <c r="BJ206" s="2665" t="n"/>
      <c r="BK206" s="2665" t="n"/>
      <c r="BL206" s="2665" t="n"/>
      <c r="BM206" s="2665" t="n"/>
      <c r="BN206" s="2665" t="n"/>
      <c r="BO206" s="2665" t="n"/>
      <c r="BP206" s="2316" t="n"/>
      <c r="BQ206" s="2800" t="inlineStr">
        <is>
          <t>2.9.6</t>
        </is>
      </c>
      <c r="BR206" s="2665" t="n"/>
      <c r="BS206" s="2665" t="n"/>
      <c r="BT206" s="2665" t="n"/>
      <c r="BU206" s="2311" t="n"/>
      <c r="BV206" s="2" t="n"/>
      <c r="BW206" s="2" t="n"/>
      <c r="BX206" s="2" t="n"/>
    </row>
    <row r="207">
      <c r="A207" s="2420" t="inlineStr">
        <is>
          <t>СК-21</t>
        </is>
      </c>
      <c r="B207" s="2665" t="n"/>
      <c r="C207" s="2665" t="n"/>
      <c r="D207" s="2316" t="n"/>
      <c r="E207" s="3245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207" s="2665" t="n"/>
      <c r="G207" s="2665" t="n"/>
      <c r="H207" s="2665" t="n"/>
      <c r="I207" s="2665" t="n"/>
      <c r="J207" s="2665" t="n"/>
      <c r="K207" s="2665" t="n"/>
      <c r="L207" s="2665" t="n"/>
      <c r="M207" s="2665" t="n"/>
      <c r="N207" s="2665" t="n"/>
      <c r="O207" s="2665" t="n"/>
      <c r="P207" s="2665" t="n"/>
      <c r="Q207" s="2665" t="n"/>
      <c r="R207" s="2665" t="n"/>
      <c r="S207" s="2665" t="n"/>
      <c r="T207" s="2665" t="n"/>
      <c r="U207" s="2665" t="n"/>
      <c r="V207" s="2665" t="n"/>
      <c r="W207" s="2665" t="n"/>
      <c r="X207" s="2665" t="n"/>
      <c r="Y207" s="2665" t="n"/>
      <c r="Z207" s="2665" t="n"/>
      <c r="AA207" s="2665" t="n"/>
      <c r="AB207" s="2665" t="n"/>
      <c r="AC207" s="2665" t="n"/>
      <c r="AD207" s="2665" t="n"/>
      <c r="AE207" s="2665" t="n"/>
      <c r="AF207" s="2665" t="n"/>
      <c r="AG207" s="2665" t="n"/>
      <c r="AH207" s="2665" t="n"/>
      <c r="AI207" s="2665" t="n"/>
      <c r="AJ207" s="2665" t="n"/>
      <c r="AK207" s="2665" t="n"/>
      <c r="AL207" s="2665" t="n"/>
      <c r="AM207" s="2665" t="n"/>
      <c r="AN207" s="2665" t="n"/>
      <c r="AO207" s="2665" t="n"/>
      <c r="AP207" s="2665" t="n"/>
      <c r="AQ207" s="2665" t="n"/>
      <c r="AR207" s="2665" t="n"/>
      <c r="AS207" s="2665" t="n"/>
      <c r="AT207" s="2665" t="n"/>
      <c r="AU207" s="2665" t="n"/>
      <c r="AV207" s="2665" t="n"/>
      <c r="AW207" s="2665" t="n"/>
      <c r="AX207" s="2665" t="n"/>
      <c r="AY207" s="2665" t="n"/>
      <c r="AZ207" s="2665" t="n"/>
      <c r="BA207" s="2665" t="n"/>
      <c r="BB207" s="2665" t="n"/>
      <c r="BC207" s="2665" t="n"/>
      <c r="BD207" s="2665" t="n"/>
      <c r="BE207" s="2665" t="n"/>
      <c r="BF207" s="2665" t="n"/>
      <c r="BG207" s="2665" t="n"/>
      <c r="BH207" s="2665" t="n"/>
      <c r="BI207" s="2665" t="n"/>
      <c r="BJ207" s="2665" t="n"/>
      <c r="BK207" s="2665" t="n"/>
      <c r="BL207" s="2665" t="n"/>
      <c r="BM207" s="2665" t="n"/>
      <c r="BN207" s="2665" t="n"/>
      <c r="BO207" s="2665" t="n"/>
      <c r="BP207" s="2316" t="n"/>
      <c r="BQ207" s="2800" t="inlineStr">
        <is>
          <t>2.13.2</t>
        </is>
      </c>
      <c r="BR207" s="2665" t="n"/>
      <c r="BS207" s="2665" t="n"/>
      <c r="BT207" s="2665" t="n"/>
      <c r="BU207" s="2311" t="n"/>
      <c r="BV207" s="685" t="n"/>
      <c r="BW207" s="2" t="n"/>
      <c r="BX207" s="2" t="n"/>
    </row>
    <row r="208">
      <c r="A208" s="2420" t="inlineStr">
        <is>
          <t>СК-22</t>
        </is>
      </c>
      <c r="B208" s="2665" t="n"/>
      <c r="C208" s="2665" t="n"/>
      <c r="D208" s="2316" t="n"/>
      <c r="E208" s="3245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208" s="2665" t="n"/>
      <c r="G208" s="2665" t="n"/>
      <c r="H208" s="2665" t="n"/>
      <c r="I208" s="2665" t="n"/>
      <c r="J208" s="2665" t="n"/>
      <c r="K208" s="2665" t="n"/>
      <c r="L208" s="2665" t="n"/>
      <c r="M208" s="2665" t="n"/>
      <c r="N208" s="2665" t="n"/>
      <c r="O208" s="2665" t="n"/>
      <c r="P208" s="2665" t="n"/>
      <c r="Q208" s="2665" t="n"/>
      <c r="R208" s="2665" t="n"/>
      <c r="S208" s="2665" t="n"/>
      <c r="T208" s="2665" t="n"/>
      <c r="U208" s="2665" t="n"/>
      <c r="V208" s="2665" t="n"/>
      <c r="W208" s="2665" t="n"/>
      <c r="X208" s="2665" t="n"/>
      <c r="Y208" s="2665" t="n"/>
      <c r="Z208" s="2665" t="n"/>
      <c r="AA208" s="2665" t="n"/>
      <c r="AB208" s="2665" t="n"/>
      <c r="AC208" s="2665" t="n"/>
      <c r="AD208" s="2665" t="n"/>
      <c r="AE208" s="2665" t="n"/>
      <c r="AF208" s="2665" t="n"/>
      <c r="AG208" s="2665" t="n"/>
      <c r="AH208" s="2665" t="n"/>
      <c r="AI208" s="2665" t="n"/>
      <c r="AJ208" s="2665" t="n"/>
      <c r="AK208" s="2665" t="n"/>
      <c r="AL208" s="2665" t="n"/>
      <c r="AM208" s="2665" t="n"/>
      <c r="AN208" s="2665" t="n"/>
      <c r="AO208" s="2665" t="n"/>
      <c r="AP208" s="2665" t="n"/>
      <c r="AQ208" s="2665" t="n"/>
      <c r="AR208" s="2665" t="n"/>
      <c r="AS208" s="2665" t="n"/>
      <c r="AT208" s="2665" t="n"/>
      <c r="AU208" s="2665" t="n"/>
      <c r="AV208" s="2665" t="n"/>
      <c r="AW208" s="2665" t="n"/>
      <c r="AX208" s="2665" t="n"/>
      <c r="AY208" s="2665" t="n"/>
      <c r="AZ208" s="2665" t="n"/>
      <c r="BA208" s="2665" t="n"/>
      <c r="BB208" s="2665" t="n"/>
      <c r="BC208" s="2665" t="n"/>
      <c r="BD208" s="2665" t="n"/>
      <c r="BE208" s="2665" t="n"/>
      <c r="BF208" s="2665" t="n"/>
      <c r="BG208" s="2665" t="n"/>
      <c r="BH208" s="2665" t="n"/>
      <c r="BI208" s="2665" t="n"/>
      <c r="BJ208" s="2665" t="n"/>
      <c r="BK208" s="2665" t="n"/>
      <c r="BL208" s="2665" t="n"/>
      <c r="BM208" s="2665" t="n"/>
      <c r="BN208" s="2665" t="n"/>
      <c r="BO208" s="2665" t="n"/>
      <c r="BP208" s="2316" t="n"/>
      <c r="BQ208" s="2800" t="inlineStr">
        <is>
          <t>2.13.3</t>
        </is>
      </c>
      <c r="BR208" s="2665" t="n"/>
      <c r="BS208" s="2665" t="n"/>
      <c r="BT208" s="2665" t="n"/>
      <c r="BU208" s="2311" t="n"/>
      <c r="BV208" s="685" t="n"/>
      <c r="BW208" s="2" t="n"/>
      <c r="BX208" s="2" t="n"/>
    </row>
    <row r="209">
      <c r="A209" s="2420" t="inlineStr">
        <is>
          <t>СК-23</t>
        </is>
      </c>
      <c r="B209" s="2665" t="n"/>
      <c r="C209" s="2665" t="n"/>
      <c r="D209" s="2316" t="n"/>
      <c r="E209" s="3245" t="inlineStr">
        <is>
          <t xml:space="preserve">Работать с научной, нормативно-справочной и специальной литературой в области производства неорганических веществ и материалов, проводить исследования новых технологий, проектов и решений с целью оценки их инновационного потенциала </t>
        </is>
      </c>
      <c r="F209" s="2665" t="n"/>
      <c r="G209" s="2665" t="n"/>
      <c r="H209" s="2665" t="n"/>
      <c r="I209" s="2665" t="n"/>
      <c r="J209" s="2665" t="n"/>
      <c r="K209" s="2665" t="n"/>
      <c r="L209" s="2665" t="n"/>
      <c r="M209" s="2665" t="n"/>
      <c r="N209" s="2665" t="n"/>
      <c r="O209" s="2665" t="n"/>
      <c r="P209" s="2665" t="n"/>
      <c r="Q209" s="2665" t="n"/>
      <c r="R209" s="2665" t="n"/>
      <c r="S209" s="2665" t="n"/>
      <c r="T209" s="2665" t="n"/>
      <c r="U209" s="2665" t="n"/>
      <c r="V209" s="2665" t="n"/>
      <c r="W209" s="2665" t="n"/>
      <c r="X209" s="2665" t="n"/>
      <c r="Y209" s="2665" t="n"/>
      <c r="Z209" s="2665" t="n"/>
      <c r="AA209" s="2665" t="n"/>
      <c r="AB209" s="2665" t="n"/>
      <c r="AC209" s="2665" t="n"/>
      <c r="AD209" s="2665" t="n"/>
      <c r="AE209" s="2665" t="n"/>
      <c r="AF209" s="2665" t="n"/>
      <c r="AG209" s="2665" t="n"/>
      <c r="AH209" s="2665" t="n"/>
      <c r="AI209" s="2665" t="n"/>
      <c r="AJ209" s="2665" t="n"/>
      <c r="AK209" s="2665" t="n"/>
      <c r="AL209" s="2665" t="n"/>
      <c r="AM209" s="2665" t="n"/>
      <c r="AN209" s="2665" t="n"/>
      <c r="AO209" s="2665" t="n"/>
      <c r="AP209" s="2665" t="n"/>
      <c r="AQ209" s="2665" t="n"/>
      <c r="AR209" s="2665" t="n"/>
      <c r="AS209" s="2665" t="n"/>
      <c r="AT209" s="2665" t="n"/>
      <c r="AU209" s="2665" t="n"/>
      <c r="AV209" s="2665" t="n"/>
      <c r="AW209" s="2665" t="n"/>
      <c r="AX209" s="2665" t="n"/>
      <c r="AY209" s="2665" t="n"/>
      <c r="AZ209" s="2665" t="n"/>
      <c r="BA209" s="2665" t="n"/>
      <c r="BB209" s="2665" t="n"/>
      <c r="BC209" s="2665" t="n"/>
      <c r="BD209" s="2665" t="n"/>
      <c r="BE209" s="2665" t="n"/>
      <c r="BF209" s="2665" t="n"/>
      <c r="BG209" s="2665" t="n"/>
      <c r="BH209" s="2665" t="n"/>
      <c r="BI209" s="2665" t="n"/>
      <c r="BJ209" s="2665" t="n"/>
      <c r="BK209" s="2665" t="n"/>
      <c r="BL209" s="2665" t="n"/>
      <c r="BM209" s="2665" t="n"/>
      <c r="BN209" s="2665" t="n"/>
      <c r="BO209" s="2665" t="n"/>
      <c r="BP209" s="2316" t="n"/>
      <c r="BQ209" s="2800" t="inlineStr">
        <is>
          <t>2.7</t>
        </is>
      </c>
      <c r="BR209" s="2665" t="n"/>
      <c r="BS209" s="2665" t="n"/>
      <c r="BT209" s="2665" t="n"/>
      <c r="BU209" s="2311" t="n"/>
      <c r="BV209" s="2" t="n"/>
      <c r="BW209" s="2" t="n"/>
      <c r="BX209" s="2" t="n"/>
    </row>
    <row r="210">
      <c r="A210" s="2420" t="inlineStr">
        <is>
          <t>СК-24</t>
        </is>
      </c>
      <c r="B210" s="2665" t="n"/>
      <c r="C210" s="2665" t="n"/>
      <c r="D210" s="2316" t="n"/>
      <c r="E210" s="3245" t="inlineStr">
        <is>
          <t>Анализировать товарную, ценовую, сбытовую и коммуникационную стратегию предприятия для управления движением материальных потоков в процессе закупки сырья и материалов и распределения готовой продукции</t>
        </is>
      </c>
      <c r="F210" s="2665" t="n"/>
      <c r="G210" s="2665" t="n"/>
      <c r="H210" s="2665" t="n"/>
      <c r="I210" s="2665" t="n"/>
      <c r="J210" s="2665" t="n"/>
      <c r="K210" s="2665" t="n"/>
      <c r="L210" s="2665" t="n"/>
      <c r="M210" s="2665" t="n"/>
      <c r="N210" s="2665" t="n"/>
      <c r="O210" s="2665" t="n"/>
      <c r="P210" s="2665" t="n"/>
      <c r="Q210" s="2665" t="n"/>
      <c r="R210" s="2665" t="n"/>
      <c r="S210" s="2665" t="n"/>
      <c r="T210" s="2665" t="n"/>
      <c r="U210" s="2665" t="n"/>
      <c r="V210" s="2665" t="n"/>
      <c r="W210" s="2665" t="n"/>
      <c r="X210" s="2665" t="n"/>
      <c r="Y210" s="2665" t="n"/>
      <c r="Z210" s="2665" t="n"/>
      <c r="AA210" s="2665" t="n"/>
      <c r="AB210" s="2665" t="n"/>
      <c r="AC210" s="2665" t="n"/>
      <c r="AD210" s="2665" t="n"/>
      <c r="AE210" s="2665" t="n"/>
      <c r="AF210" s="2665" t="n"/>
      <c r="AG210" s="2665" t="n"/>
      <c r="AH210" s="2665" t="n"/>
      <c r="AI210" s="2665" t="n"/>
      <c r="AJ210" s="2665" t="n"/>
      <c r="AK210" s="2665" t="n"/>
      <c r="AL210" s="2665" t="n"/>
      <c r="AM210" s="2665" t="n"/>
      <c r="AN210" s="2665" t="n"/>
      <c r="AO210" s="2665" t="n"/>
      <c r="AP210" s="2665" t="n"/>
      <c r="AQ210" s="2665" t="n"/>
      <c r="AR210" s="2665" t="n"/>
      <c r="AS210" s="2665" t="n"/>
      <c r="AT210" s="2665" t="n"/>
      <c r="AU210" s="2665" t="n"/>
      <c r="AV210" s="2665" t="n"/>
      <c r="AW210" s="2665" t="n"/>
      <c r="AX210" s="2665" t="n"/>
      <c r="AY210" s="2665" t="n"/>
      <c r="AZ210" s="2665" t="n"/>
      <c r="BA210" s="2665" t="n"/>
      <c r="BB210" s="2665" t="n"/>
      <c r="BC210" s="2665" t="n"/>
      <c r="BD210" s="2665" t="n"/>
      <c r="BE210" s="2665" t="n"/>
      <c r="BF210" s="2665" t="n"/>
      <c r="BG210" s="2665" t="n"/>
      <c r="BH210" s="2665" t="n"/>
      <c r="BI210" s="2665" t="n"/>
      <c r="BJ210" s="2665" t="n"/>
      <c r="BK210" s="2665" t="n"/>
      <c r="BL210" s="2665" t="n"/>
      <c r="BM210" s="2665" t="n"/>
      <c r="BN210" s="2665" t="n"/>
      <c r="BO210" s="2665" t="n"/>
      <c r="BP210" s="2316" t="n"/>
      <c r="BQ210" s="2800" t="inlineStr">
        <is>
          <t>2.5.4</t>
        </is>
      </c>
      <c r="BR210" s="2665" t="n"/>
      <c r="BS210" s="2665" t="n"/>
      <c r="BT210" s="2665" t="n"/>
      <c r="BU210" s="2311" t="n"/>
      <c r="BV210" s="2" t="n"/>
      <c r="BW210" s="2" t="n"/>
      <c r="BX210" s="2" t="n"/>
    </row>
    <row r="211">
      <c r="A211" s="2420" t="inlineStr">
        <is>
          <t>СК-25</t>
        </is>
      </c>
      <c r="B211" s="2665" t="n"/>
      <c r="C211" s="2665" t="n"/>
      <c r="D211" s="2316" t="n"/>
      <c r="E211" s="3245" t="inlineStr">
        <is>
          <t>Знать свойства керамических материалов, основные процессы и методы керамической  технологии, рассчитывать и обосновывать технические параметры химических и теплотехнических процессов производства керамики</t>
        </is>
      </c>
      <c r="F211" s="2665" t="n"/>
      <c r="G211" s="2665" t="n"/>
      <c r="H211" s="2665" t="n"/>
      <c r="I211" s="2665" t="n"/>
      <c r="J211" s="2665" t="n"/>
      <c r="K211" s="2665" t="n"/>
      <c r="L211" s="2665" t="n"/>
      <c r="M211" s="2665" t="n"/>
      <c r="N211" s="2665" t="n"/>
      <c r="O211" s="2665" t="n"/>
      <c r="P211" s="2665" t="n"/>
      <c r="Q211" s="2665" t="n"/>
      <c r="R211" s="2665" t="n"/>
      <c r="S211" s="2665" t="n"/>
      <c r="T211" s="2665" t="n"/>
      <c r="U211" s="2665" t="n"/>
      <c r="V211" s="2665" t="n"/>
      <c r="W211" s="2665" t="n"/>
      <c r="X211" s="2665" t="n"/>
      <c r="Y211" s="2665" t="n"/>
      <c r="Z211" s="2665" t="n"/>
      <c r="AA211" s="2665" t="n"/>
      <c r="AB211" s="2665" t="n"/>
      <c r="AC211" s="2665" t="n"/>
      <c r="AD211" s="2665" t="n"/>
      <c r="AE211" s="2665" t="n"/>
      <c r="AF211" s="2665" t="n"/>
      <c r="AG211" s="2665" t="n"/>
      <c r="AH211" s="2665" t="n"/>
      <c r="AI211" s="2665" t="n"/>
      <c r="AJ211" s="2665" t="n"/>
      <c r="AK211" s="2665" t="n"/>
      <c r="AL211" s="2665" t="n"/>
      <c r="AM211" s="2665" t="n"/>
      <c r="AN211" s="2665" t="n"/>
      <c r="AO211" s="2665" t="n"/>
      <c r="AP211" s="2665" t="n"/>
      <c r="AQ211" s="2665" t="n"/>
      <c r="AR211" s="2665" t="n"/>
      <c r="AS211" s="2665" t="n"/>
      <c r="AT211" s="2665" t="n"/>
      <c r="AU211" s="2665" t="n"/>
      <c r="AV211" s="2665" t="n"/>
      <c r="AW211" s="2665" t="n"/>
      <c r="AX211" s="2665" t="n"/>
      <c r="AY211" s="2665" t="n"/>
      <c r="AZ211" s="2665" t="n"/>
      <c r="BA211" s="2665" t="n"/>
      <c r="BB211" s="2665" t="n"/>
      <c r="BC211" s="2665" t="n"/>
      <c r="BD211" s="2665" t="n"/>
      <c r="BE211" s="2665" t="n"/>
      <c r="BF211" s="2665" t="n"/>
      <c r="BG211" s="2665" t="n"/>
      <c r="BH211" s="2665" t="n"/>
      <c r="BI211" s="2665" t="n"/>
      <c r="BJ211" s="2665" t="n"/>
      <c r="BK211" s="2665" t="n"/>
      <c r="BL211" s="2665" t="n"/>
      <c r="BM211" s="2665" t="n"/>
      <c r="BN211" s="2665" t="n"/>
      <c r="BO211" s="2665" t="n"/>
      <c r="BP211" s="2316" t="n"/>
      <c r="BQ211" s="2800" t="inlineStr">
        <is>
          <t>2.8.1, 2.8.2</t>
        </is>
      </c>
      <c r="BR211" s="2665" t="n"/>
      <c r="BS211" s="2665" t="n"/>
      <c r="BT211" s="2665" t="n"/>
      <c r="BU211" s="2311" t="n"/>
      <c r="BV211" s="2" t="n"/>
      <c r="BW211" s="2" t="n"/>
      <c r="BX211" s="2" t="n"/>
    </row>
    <row r="212">
      <c r="A212" s="2420" t="inlineStr">
        <is>
          <t>СК-26</t>
        </is>
      </c>
      <c r="B212" s="2665" t="n"/>
      <c r="C212" s="2665" t="n"/>
      <c r="D212" s="2316" t="n"/>
      <c r="E212" s="3245" t="inlineStr">
        <is>
          <t>Владеть принципами работы основных теплотехнических установок и агрегатов, выполнять теплотехнические расчеты в производстве керамики</t>
        </is>
      </c>
      <c r="F212" s="2665" t="n"/>
      <c r="G212" s="2665" t="n"/>
      <c r="H212" s="2665" t="n"/>
      <c r="I212" s="2665" t="n"/>
      <c r="J212" s="2665" t="n"/>
      <c r="K212" s="2665" t="n"/>
      <c r="L212" s="2665" t="n"/>
      <c r="M212" s="2665" t="n"/>
      <c r="N212" s="2665" t="n"/>
      <c r="O212" s="2665" t="n"/>
      <c r="P212" s="2665" t="n"/>
      <c r="Q212" s="2665" t="n"/>
      <c r="R212" s="2665" t="n"/>
      <c r="S212" s="2665" t="n"/>
      <c r="T212" s="2665" t="n"/>
      <c r="U212" s="2665" t="n"/>
      <c r="V212" s="2665" t="n"/>
      <c r="W212" s="2665" t="n"/>
      <c r="X212" s="2665" t="n"/>
      <c r="Y212" s="2665" t="n"/>
      <c r="Z212" s="2665" t="n"/>
      <c r="AA212" s="2665" t="n"/>
      <c r="AB212" s="2665" t="n"/>
      <c r="AC212" s="2665" t="n"/>
      <c r="AD212" s="2665" t="n"/>
      <c r="AE212" s="2665" t="n"/>
      <c r="AF212" s="2665" t="n"/>
      <c r="AG212" s="2665" t="n"/>
      <c r="AH212" s="2665" t="n"/>
      <c r="AI212" s="2665" t="n"/>
      <c r="AJ212" s="2665" t="n"/>
      <c r="AK212" s="2665" t="n"/>
      <c r="AL212" s="2665" t="n"/>
      <c r="AM212" s="2665" t="n"/>
      <c r="AN212" s="2665" t="n"/>
      <c r="AO212" s="2665" t="n"/>
      <c r="AP212" s="2665" t="n"/>
      <c r="AQ212" s="2665" t="n"/>
      <c r="AR212" s="2665" t="n"/>
      <c r="AS212" s="2665" t="n"/>
      <c r="AT212" s="2665" t="n"/>
      <c r="AU212" s="2665" t="n"/>
      <c r="AV212" s="2665" t="n"/>
      <c r="AW212" s="2665" t="n"/>
      <c r="AX212" s="2665" t="n"/>
      <c r="AY212" s="2665" t="n"/>
      <c r="AZ212" s="2665" t="n"/>
      <c r="BA212" s="2665" t="n"/>
      <c r="BB212" s="2665" t="n"/>
      <c r="BC212" s="2665" t="n"/>
      <c r="BD212" s="2665" t="n"/>
      <c r="BE212" s="2665" t="n"/>
      <c r="BF212" s="2665" t="n"/>
      <c r="BG212" s="2665" t="n"/>
      <c r="BH212" s="2665" t="n"/>
      <c r="BI212" s="2665" t="n"/>
      <c r="BJ212" s="2665" t="n"/>
      <c r="BK212" s="2665" t="n"/>
      <c r="BL212" s="2665" t="n"/>
      <c r="BM212" s="2665" t="n"/>
      <c r="BN212" s="2665" t="n"/>
      <c r="BO212" s="2665" t="n"/>
      <c r="BP212" s="2316" t="n"/>
      <c r="BQ212" s="2800" t="inlineStr">
        <is>
          <t>2.8.3, 2.8.4</t>
        </is>
      </c>
      <c r="BR212" s="2665" t="n"/>
      <c r="BS212" s="2665" t="n"/>
      <c r="BT212" s="2665" t="n"/>
      <c r="BU212" s="2311" t="n"/>
      <c r="BV212" s="2" t="n"/>
      <c r="BW212" s="2" t="n"/>
      <c r="BX212" s="2" t="n"/>
    </row>
    <row r="213">
      <c r="A213" s="2420" t="inlineStr">
        <is>
          <t>СК-27</t>
        </is>
      </c>
      <c r="B213" s="2665" t="n"/>
      <c r="C213" s="2665" t="n"/>
      <c r="D213" s="2316" t="n"/>
      <c r="E213" s="3245" t="inlineStr">
        <is>
          <t>Выполнять технологические расчеты, разрабатывать технологические схемы производства керамических материалов строительного и технического назначения</t>
        </is>
      </c>
      <c r="F213" s="2665" t="n"/>
      <c r="G213" s="2665" t="n"/>
      <c r="H213" s="2665" t="n"/>
      <c r="I213" s="2665" t="n"/>
      <c r="J213" s="2665" t="n"/>
      <c r="K213" s="2665" t="n"/>
      <c r="L213" s="2665" t="n"/>
      <c r="M213" s="2665" t="n"/>
      <c r="N213" s="2665" t="n"/>
      <c r="O213" s="2665" t="n"/>
      <c r="P213" s="2665" t="n"/>
      <c r="Q213" s="2665" t="n"/>
      <c r="R213" s="2665" t="n"/>
      <c r="S213" s="2665" t="n"/>
      <c r="T213" s="2665" t="n"/>
      <c r="U213" s="2665" t="n"/>
      <c r="V213" s="2665" t="n"/>
      <c r="W213" s="2665" t="n"/>
      <c r="X213" s="2665" t="n"/>
      <c r="Y213" s="2665" t="n"/>
      <c r="Z213" s="2665" t="n"/>
      <c r="AA213" s="2665" t="n"/>
      <c r="AB213" s="2665" t="n"/>
      <c r="AC213" s="2665" t="n"/>
      <c r="AD213" s="2665" t="n"/>
      <c r="AE213" s="2665" t="n"/>
      <c r="AF213" s="2665" t="n"/>
      <c r="AG213" s="2665" t="n"/>
      <c r="AH213" s="2665" t="n"/>
      <c r="AI213" s="2665" t="n"/>
      <c r="AJ213" s="2665" t="n"/>
      <c r="AK213" s="2665" t="n"/>
      <c r="AL213" s="2665" t="n"/>
      <c r="AM213" s="2665" t="n"/>
      <c r="AN213" s="2665" t="n"/>
      <c r="AO213" s="2665" t="n"/>
      <c r="AP213" s="2665" t="n"/>
      <c r="AQ213" s="2665" t="n"/>
      <c r="AR213" s="2665" t="n"/>
      <c r="AS213" s="2665" t="n"/>
      <c r="AT213" s="2665" t="n"/>
      <c r="AU213" s="2665" t="n"/>
      <c r="AV213" s="2665" t="n"/>
      <c r="AW213" s="2665" t="n"/>
      <c r="AX213" s="2665" t="n"/>
      <c r="AY213" s="2665" t="n"/>
      <c r="AZ213" s="2665" t="n"/>
      <c r="BA213" s="2665" t="n"/>
      <c r="BB213" s="2665" t="n"/>
      <c r="BC213" s="2665" t="n"/>
      <c r="BD213" s="2665" t="n"/>
      <c r="BE213" s="2665" t="n"/>
      <c r="BF213" s="2665" t="n"/>
      <c r="BG213" s="2665" t="n"/>
      <c r="BH213" s="2665" t="n"/>
      <c r="BI213" s="2665" t="n"/>
      <c r="BJ213" s="2665" t="n"/>
      <c r="BK213" s="2665" t="n"/>
      <c r="BL213" s="2665" t="n"/>
      <c r="BM213" s="2665" t="n"/>
      <c r="BN213" s="2665" t="n"/>
      <c r="BO213" s="2665" t="n"/>
      <c r="BP213" s="2316" t="n"/>
      <c r="BQ213" s="2800" t="inlineStr">
        <is>
          <t>2.9.2, 2.9.3, 2.9.5</t>
        </is>
      </c>
      <c r="BR213" s="2665" t="n"/>
      <c r="BS213" s="2665" t="n"/>
      <c r="BT213" s="2665" t="n"/>
      <c r="BU213" s="2311" t="n"/>
      <c r="BV213" s="2" t="n"/>
      <c r="BW213" s="2" t="n"/>
      <c r="BX213" s="2" t="n"/>
    </row>
    <row r="214">
      <c r="A214" s="2420" t="inlineStr">
        <is>
          <t>СК-28</t>
        </is>
      </c>
      <c r="B214" s="2665" t="n"/>
      <c r="C214" s="2665" t="n"/>
      <c r="D214" s="2316" t="n"/>
      <c r="E214" s="3245" t="inlineStr">
        <is>
          <t>Выполнять технологические расчеты, разрабатывать технологические схемы производства огнеупоров и керамических композиционных материалов</t>
        </is>
      </c>
      <c r="F214" s="2665" t="n"/>
      <c r="G214" s="2665" t="n"/>
      <c r="H214" s="2665" t="n"/>
      <c r="I214" s="2665" t="n"/>
      <c r="J214" s="2665" t="n"/>
      <c r="K214" s="2665" t="n"/>
      <c r="L214" s="2665" t="n"/>
      <c r="M214" s="2665" t="n"/>
      <c r="N214" s="2665" t="n"/>
      <c r="O214" s="2665" t="n"/>
      <c r="P214" s="2665" t="n"/>
      <c r="Q214" s="2665" t="n"/>
      <c r="R214" s="2665" t="n"/>
      <c r="S214" s="2665" t="n"/>
      <c r="T214" s="2665" t="n"/>
      <c r="U214" s="2665" t="n"/>
      <c r="V214" s="2665" t="n"/>
      <c r="W214" s="2665" t="n"/>
      <c r="X214" s="2665" t="n"/>
      <c r="Y214" s="2665" t="n"/>
      <c r="Z214" s="2665" t="n"/>
      <c r="AA214" s="2665" t="n"/>
      <c r="AB214" s="2665" t="n"/>
      <c r="AC214" s="2665" t="n"/>
      <c r="AD214" s="2665" t="n"/>
      <c r="AE214" s="2665" t="n"/>
      <c r="AF214" s="2665" t="n"/>
      <c r="AG214" s="2665" t="n"/>
      <c r="AH214" s="2665" t="n"/>
      <c r="AI214" s="2665" t="n"/>
      <c r="AJ214" s="2665" t="n"/>
      <c r="AK214" s="2665" t="n"/>
      <c r="AL214" s="2665" t="n"/>
      <c r="AM214" s="2665" t="n"/>
      <c r="AN214" s="2665" t="n"/>
      <c r="AO214" s="2665" t="n"/>
      <c r="AP214" s="2665" t="n"/>
      <c r="AQ214" s="2665" t="n"/>
      <c r="AR214" s="2665" t="n"/>
      <c r="AS214" s="2665" t="n"/>
      <c r="AT214" s="2665" t="n"/>
      <c r="AU214" s="2665" t="n"/>
      <c r="AV214" s="2665" t="n"/>
      <c r="AW214" s="2665" t="n"/>
      <c r="AX214" s="2665" t="n"/>
      <c r="AY214" s="2665" t="n"/>
      <c r="AZ214" s="2665" t="n"/>
      <c r="BA214" s="2665" t="n"/>
      <c r="BB214" s="2665" t="n"/>
      <c r="BC214" s="2665" t="n"/>
      <c r="BD214" s="2665" t="n"/>
      <c r="BE214" s="2665" t="n"/>
      <c r="BF214" s="2665" t="n"/>
      <c r="BG214" s="2665" t="n"/>
      <c r="BH214" s="2665" t="n"/>
      <c r="BI214" s="2665" t="n"/>
      <c r="BJ214" s="2665" t="n"/>
      <c r="BK214" s="2665" t="n"/>
      <c r="BL214" s="2665" t="n"/>
      <c r="BM214" s="2665" t="n"/>
      <c r="BN214" s="2665" t="n"/>
      <c r="BO214" s="2665" t="n"/>
      <c r="BP214" s="2316" t="n"/>
      <c r="BQ214" s="2800" t="inlineStr">
        <is>
          <t>2.9.4, 2.9.5</t>
        </is>
      </c>
      <c r="BR214" s="2665" t="n"/>
      <c r="BS214" s="2665" t="n"/>
      <c r="BT214" s="2665" t="n"/>
      <c r="BU214" s="2311" t="n"/>
      <c r="BV214" s="2" t="n"/>
      <c r="BW214" s="2" t="n"/>
      <c r="BX214" s="2" t="n"/>
    </row>
    <row r="215">
      <c r="A215" s="2420" t="inlineStr">
        <is>
          <t>СК-29</t>
        </is>
      </c>
      <c r="B215" s="2665" t="n"/>
      <c r="C215" s="2665" t="n"/>
      <c r="D215" s="2316" t="n"/>
      <c r="E215" s="3245" t="inlineStr">
        <is>
          <t>Знать требования к сырьевым материалам для производства вяжущих веществ и строительных материалов на их основе, основные процессы и методы технологии , рассчитывать и обосновывать технические параметры химических и теплотехнических процессов производства вяжущих веществ и строительных материалов на их основе, владеть методами оценки технического уровня применяемых технологических решений</t>
        </is>
      </c>
      <c r="F215" s="2665" t="n"/>
      <c r="G215" s="2665" t="n"/>
      <c r="H215" s="2665" t="n"/>
      <c r="I215" s="2665" t="n"/>
      <c r="J215" s="2665" t="n"/>
      <c r="K215" s="2665" t="n"/>
      <c r="L215" s="2665" t="n"/>
      <c r="M215" s="2665" t="n"/>
      <c r="N215" s="2665" t="n"/>
      <c r="O215" s="2665" t="n"/>
      <c r="P215" s="2665" t="n"/>
      <c r="Q215" s="2665" t="n"/>
      <c r="R215" s="2665" t="n"/>
      <c r="S215" s="2665" t="n"/>
      <c r="T215" s="2665" t="n"/>
      <c r="U215" s="2665" t="n"/>
      <c r="V215" s="2665" t="n"/>
      <c r="W215" s="2665" t="n"/>
      <c r="X215" s="2665" t="n"/>
      <c r="Y215" s="2665" t="n"/>
      <c r="Z215" s="2665" t="n"/>
      <c r="AA215" s="2665" t="n"/>
      <c r="AB215" s="2665" t="n"/>
      <c r="AC215" s="2665" t="n"/>
      <c r="AD215" s="2665" t="n"/>
      <c r="AE215" s="2665" t="n"/>
      <c r="AF215" s="2665" t="n"/>
      <c r="AG215" s="2665" t="n"/>
      <c r="AH215" s="2665" t="n"/>
      <c r="AI215" s="2665" t="n"/>
      <c r="AJ215" s="2665" t="n"/>
      <c r="AK215" s="2665" t="n"/>
      <c r="AL215" s="2665" t="n"/>
      <c r="AM215" s="2665" t="n"/>
      <c r="AN215" s="2665" t="n"/>
      <c r="AO215" s="2665" t="n"/>
      <c r="AP215" s="2665" t="n"/>
      <c r="AQ215" s="2665" t="n"/>
      <c r="AR215" s="2665" t="n"/>
      <c r="AS215" s="2665" t="n"/>
      <c r="AT215" s="2665" t="n"/>
      <c r="AU215" s="2665" t="n"/>
      <c r="AV215" s="2665" t="n"/>
      <c r="AW215" s="2665" t="n"/>
      <c r="AX215" s="2665" t="n"/>
      <c r="AY215" s="2665" t="n"/>
      <c r="AZ215" s="2665" t="n"/>
      <c r="BA215" s="2665" t="n"/>
      <c r="BB215" s="2665" t="n"/>
      <c r="BC215" s="2665" t="n"/>
      <c r="BD215" s="2665" t="n"/>
      <c r="BE215" s="2665" t="n"/>
      <c r="BF215" s="2665" t="n"/>
      <c r="BG215" s="2665" t="n"/>
      <c r="BH215" s="2665" t="n"/>
      <c r="BI215" s="2665" t="n"/>
      <c r="BJ215" s="2665" t="n"/>
      <c r="BK215" s="2665" t="n"/>
      <c r="BL215" s="2665" t="n"/>
      <c r="BM215" s="2665" t="n"/>
      <c r="BN215" s="2665" t="n"/>
      <c r="BO215" s="2665" t="n"/>
      <c r="BP215" s="2316" t="n"/>
      <c r="BQ215" s="2800" t="inlineStr">
        <is>
          <t>2.10.1, 2.10.2</t>
        </is>
      </c>
      <c r="BR215" s="2665" t="n"/>
      <c r="BS215" s="2665" t="n"/>
      <c r="BT215" s="2665" t="n"/>
      <c r="BU215" s="2311" t="n"/>
      <c r="BV215" s="2" t="n"/>
      <c r="BW215" s="2" t="n"/>
      <c r="BX215" s="2" t="n"/>
    </row>
    <row r="216">
      <c r="A216" s="2420" t="inlineStr">
        <is>
          <t>СК-30</t>
        </is>
      </c>
      <c r="B216" s="2665" t="n"/>
      <c r="C216" s="2665" t="n"/>
      <c r="D216" s="2316" t="n"/>
      <c r="E216" s="3245" t="inlineStr">
        <is>
          <t>Владеть принципами работы основного оборудования и теплотехнических агрегатов, выполнять теплотехнические расчеты в производстве вяжущих веществ и строительных материалов на их основе</t>
        </is>
      </c>
      <c r="F216" s="2665" t="n"/>
      <c r="G216" s="2665" t="n"/>
      <c r="H216" s="2665" t="n"/>
      <c r="I216" s="2665" t="n"/>
      <c r="J216" s="2665" t="n"/>
      <c r="K216" s="2665" t="n"/>
      <c r="L216" s="2665" t="n"/>
      <c r="M216" s="2665" t="n"/>
      <c r="N216" s="2665" t="n"/>
      <c r="O216" s="2665" t="n"/>
      <c r="P216" s="2665" t="n"/>
      <c r="Q216" s="2665" t="n"/>
      <c r="R216" s="2665" t="n"/>
      <c r="S216" s="2665" t="n"/>
      <c r="T216" s="2665" t="n"/>
      <c r="U216" s="2665" t="n"/>
      <c r="V216" s="2665" t="n"/>
      <c r="W216" s="2665" t="n"/>
      <c r="X216" s="2665" t="n"/>
      <c r="Y216" s="2665" t="n"/>
      <c r="Z216" s="2665" t="n"/>
      <c r="AA216" s="2665" t="n"/>
      <c r="AB216" s="2665" t="n"/>
      <c r="AC216" s="2665" t="n"/>
      <c r="AD216" s="2665" t="n"/>
      <c r="AE216" s="2665" t="n"/>
      <c r="AF216" s="2665" t="n"/>
      <c r="AG216" s="2665" t="n"/>
      <c r="AH216" s="2665" t="n"/>
      <c r="AI216" s="2665" t="n"/>
      <c r="AJ216" s="2665" t="n"/>
      <c r="AK216" s="2665" t="n"/>
      <c r="AL216" s="2665" t="n"/>
      <c r="AM216" s="2665" t="n"/>
      <c r="AN216" s="2665" t="n"/>
      <c r="AO216" s="2665" t="n"/>
      <c r="AP216" s="2665" t="n"/>
      <c r="AQ216" s="2665" t="n"/>
      <c r="AR216" s="2665" t="n"/>
      <c r="AS216" s="2665" t="n"/>
      <c r="AT216" s="2665" t="n"/>
      <c r="AU216" s="2665" t="n"/>
      <c r="AV216" s="2665" t="n"/>
      <c r="AW216" s="2665" t="n"/>
      <c r="AX216" s="2665" t="n"/>
      <c r="AY216" s="2665" t="n"/>
      <c r="AZ216" s="2665" t="n"/>
      <c r="BA216" s="2665" t="n"/>
      <c r="BB216" s="2665" t="n"/>
      <c r="BC216" s="2665" t="n"/>
      <c r="BD216" s="2665" t="n"/>
      <c r="BE216" s="2665" t="n"/>
      <c r="BF216" s="2665" t="n"/>
      <c r="BG216" s="2665" t="n"/>
      <c r="BH216" s="2665" t="n"/>
      <c r="BI216" s="2665" t="n"/>
      <c r="BJ216" s="2665" t="n"/>
      <c r="BK216" s="2665" t="n"/>
      <c r="BL216" s="2665" t="n"/>
      <c r="BM216" s="2665" t="n"/>
      <c r="BN216" s="2665" t="n"/>
      <c r="BO216" s="2665" t="n"/>
      <c r="BP216" s="2316" t="n"/>
      <c r="BQ216" s="2800" t="inlineStr">
        <is>
          <t>2.10.3, 2.10.4</t>
        </is>
      </c>
      <c r="BR216" s="2665" t="n"/>
      <c r="BS216" s="2665" t="n"/>
      <c r="BT216" s="2665" t="n"/>
      <c r="BU216" s="2311" t="n"/>
      <c r="BV216" s="2" t="n"/>
      <c r="BW216" s="2" t="n"/>
      <c r="BX216" s="2" t="n"/>
    </row>
    <row r="217">
      <c r="A217" s="2420" t="inlineStr">
        <is>
          <t>СК-31</t>
        </is>
      </c>
      <c r="B217" s="2665" t="n"/>
      <c r="C217" s="2665" t="n"/>
      <c r="D217" s="2316" t="n"/>
      <c r="E217" s="3245" t="inlineStr">
        <is>
          <t>Выполнять технологические расчеты, разрабатывать технологические схемы производства вяжущих веществ и строительных материалов на их основе</t>
        </is>
      </c>
      <c r="F217" s="2665" t="n"/>
      <c r="G217" s="2665" t="n"/>
      <c r="H217" s="2665" t="n"/>
      <c r="I217" s="2665" t="n"/>
      <c r="J217" s="2665" t="n"/>
      <c r="K217" s="2665" t="n"/>
      <c r="L217" s="2665" t="n"/>
      <c r="M217" s="2665" t="n"/>
      <c r="N217" s="2665" t="n"/>
      <c r="O217" s="2665" t="n"/>
      <c r="P217" s="2665" t="n"/>
      <c r="Q217" s="2665" t="n"/>
      <c r="R217" s="2665" t="n"/>
      <c r="S217" s="2665" t="n"/>
      <c r="T217" s="2665" t="n"/>
      <c r="U217" s="2665" t="n"/>
      <c r="V217" s="2665" t="n"/>
      <c r="W217" s="2665" t="n"/>
      <c r="X217" s="2665" t="n"/>
      <c r="Y217" s="2665" t="n"/>
      <c r="Z217" s="2665" t="n"/>
      <c r="AA217" s="2665" t="n"/>
      <c r="AB217" s="2665" t="n"/>
      <c r="AC217" s="2665" t="n"/>
      <c r="AD217" s="2665" t="n"/>
      <c r="AE217" s="2665" t="n"/>
      <c r="AF217" s="2665" t="n"/>
      <c r="AG217" s="2665" t="n"/>
      <c r="AH217" s="2665" t="n"/>
      <c r="AI217" s="2665" t="n"/>
      <c r="AJ217" s="2665" t="n"/>
      <c r="AK217" s="2665" t="n"/>
      <c r="AL217" s="2665" t="n"/>
      <c r="AM217" s="2665" t="n"/>
      <c r="AN217" s="2665" t="n"/>
      <c r="AO217" s="2665" t="n"/>
      <c r="AP217" s="2665" t="n"/>
      <c r="AQ217" s="2665" t="n"/>
      <c r="AR217" s="2665" t="n"/>
      <c r="AS217" s="2665" t="n"/>
      <c r="AT217" s="2665" t="n"/>
      <c r="AU217" s="2665" t="n"/>
      <c r="AV217" s="2665" t="n"/>
      <c r="AW217" s="2665" t="n"/>
      <c r="AX217" s="2665" t="n"/>
      <c r="AY217" s="2665" t="n"/>
      <c r="AZ217" s="2665" t="n"/>
      <c r="BA217" s="2665" t="n"/>
      <c r="BB217" s="2665" t="n"/>
      <c r="BC217" s="2665" t="n"/>
      <c r="BD217" s="2665" t="n"/>
      <c r="BE217" s="2665" t="n"/>
      <c r="BF217" s="2665" t="n"/>
      <c r="BG217" s="2665" t="n"/>
      <c r="BH217" s="2665" t="n"/>
      <c r="BI217" s="2665" t="n"/>
      <c r="BJ217" s="2665" t="n"/>
      <c r="BK217" s="2665" t="n"/>
      <c r="BL217" s="2665" t="n"/>
      <c r="BM217" s="2665" t="n"/>
      <c r="BN217" s="2665" t="n"/>
      <c r="BO217" s="2665" t="n"/>
      <c r="BP217" s="2316" t="n"/>
      <c r="BQ217" s="2800" t="inlineStr">
        <is>
          <t>2.11.2, 2.11.3, 2.11.5</t>
        </is>
      </c>
      <c r="BR217" s="2665" t="n"/>
      <c r="BS217" s="2665" t="n"/>
      <c r="BT217" s="2665" t="n"/>
      <c r="BU217" s="2311" t="n"/>
      <c r="BV217" s="2" t="n"/>
      <c r="BW217" s="2" t="n"/>
      <c r="BX217" s="2" t="n"/>
    </row>
    <row r="218">
      <c r="A218" s="2420" t="inlineStr">
        <is>
          <t>СК-32</t>
        </is>
      </c>
      <c r="B218" s="2665" t="n"/>
      <c r="C218" s="2665" t="n"/>
      <c r="D218" s="2316" t="n"/>
      <c r="E218" s="3245" t="inlineStr">
        <is>
          <t>Выполнять технологические расчеты, разрабатывать технологические схемы производства специальных цементов и композиционных материалов технического назначения</t>
        </is>
      </c>
      <c r="F218" s="2665" t="n"/>
      <c r="G218" s="2665" t="n"/>
      <c r="H218" s="2665" t="n"/>
      <c r="I218" s="2665" t="n"/>
      <c r="J218" s="2665" t="n"/>
      <c r="K218" s="2665" t="n"/>
      <c r="L218" s="2665" t="n"/>
      <c r="M218" s="2665" t="n"/>
      <c r="N218" s="2665" t="n"/>
      <c r="O218" s="2665" t="n"/>
      <c r="P218" s="2665" t="n"/>
      <c r="Q218" s="2665" t="n"/>
      <c r="R218" s="2665" t="n"/>
      <c r="S218" s="2665" t="n"/>
      <c r="T218" s="2665" t="n"/>
      <c r="U218" s="2665" t="n"/>
      <c r="V218" s="2665" t="n"/>
      <c r="W218" s="2665" t="n"/>
      <c r="X218" s="2665" t="n"/>
      <c r="Y218" s="2665" t="n"/>
      <c r="Z218" s="2665" t="n"/>
      <c r="AA218" s="2665" t="n"/>
      <c r="AB218" s="2665" t="n"/>
      <c r="AC218" s="2665" t="n"/>
      <c r="AD218" s="2665" t="n"/>
      <c r="AE218" s="2665" t="n"/>
      <c r="AF218" s="2665" t="n"/>
      <c r="AG218" s="2665" t="n"/>
      <c r="AH218" s="2665" t="n"/>
      <c r="AI218" s="2665" t="n"/>
      <c r="AJ218" s="2665" t="n"/>
      <c r="AK218" s="2665" t="n"/>
      <c r="AL218" s="2665" t="n"/>
      <c r="AM218" s="2665" t="n"/>
      <c r="AN218" s="2665" t="n"/>
      <c r="AO218" s="2665" t="n"/>
      <c r="AP218" s="2665" t="n"/>
      <c r="AQ218" s="2665" t="n"/>
      <c r="AR218" s="2665" t="n"/>
      <c r="AS218" s="2665" t="n"/>
      <c r="AT218" s="2665" t="n"/>
      <c r="AU218" s="2665" t="n"/>
      <c r="AV218" s="2665" t="n"/>
      <c r="AW218" s="2665" t="n"/>
      <c r="AX218" s="2665" t="n"/>
      <c r="AY218" s="2665" t="n"/>
      <c r="AZ218" s="2665" t="n"/>
      <c r="BA218" s="2665" t="n"/>
      <c r="BB218" s="2665" t="n"/>
      <c r="BC218" s="2665" t="n"/>
      <c r="BD218" s="2665" t="n"/>
      <c r="BE218" s="2665" t="n"/>
      <c r="BF218" s="2665" t="n"/>
      <c r="BG218" s="2665" t="n"/>
      <c r="BH218" s="2665" t="n"/>
      <c r="BI218" s="2665" t="n"/>
      <c r="BJ218" s="2665" t="n"/>
      <c r="BK218" s="2665" t="n"/>
      <c r="BL218" s="2665" t="n"/>
      <c r="BM218" s="2665" t="n"/>
      <c r="BN218" s="2665" t="n"/>
      <c r="BO218" s="2665" t="n"/>
      <c r="BP218" s="2316" t="n"/>
      <c r="BQ218" s="2800" t="inlineStr">
        <is>
          <t>2.11.4, 2.11.5</t>
        </is>
      </c>
      <c r="BR218" s="2665" t="n"/>
      <c r="BS218" s="2665" t="n"/>
      <c r="BT218" s="2665" t="n"/>
      <c r="BU218" s="2311" t="n"/>
      <c r="BV218" s="2" t="n"/>
      <c r="BW218" s="2" t="n"/>
      <c r="BX218" s="2" t="n"/>
    </row>
    <row r="219">
      <c r="A219" s="2420" t="inlineStr">
        <is>
          <t>СК-33</t>
        </is>
      </c>
      <c r="B219" s="2665" t="n"/>
      <c r="C219" s="2665" t="n"/>
      <c r="D219" s="2316" t="n"/>
      <c r="E219" s="3245" t="inlineStr">
        <is>
          <t>Знать классификацию стекол, керамики, основные физико-химические свойства марериалов, требования к сырью, основные процессы и методы химической технологии стекла и керамики, рассчитывать и обосновывать технические параметры химических и теплотехнических процессов производства стекла и керамики</t>
        </is>
      </c>
      <c r="F219" s="2665" t="n"/>
      <c r="G219" s="2665" t="n"/>
      <c r="H219" s="2665" t="n"/>
      <c r="I219" s="2665" t="n"/>
      <c r="J219" s="2665" t="n"/>
      <c r="K219" s="2665" t="n"/>
      <c r="L219" s="2665" t="n"/>
      <c r="M219" s="2665" t="n"/>
      <c r="N219" s="2665" t="n"/>
      <c r="O219" s="2665" t="n"/>
      <c r="P219" s="2665" t="n"/>
      <c r="Q219" s="2665" t="n"/>
      <c r="R219" s="2665" t="n"/>
      <c r="S219" s="2665" t="n"/>
      <c r="T219" s="2665" t="n"/>
      <c r="U219" s="2665" t="n"/>
      <c r="V219" s="2665" t="n"/>
      <c r="W219" s="2665" t="n"/>
      <c r="X219" s="2665" t="n"/>
      <c r="Y219" s="2665" t="n"/>
      <c r="Z219" s="2665" t="n"/>
      <c r="AA219" s="2665" t="n"/>
      <c r="AB219" s="2665" t="n"/>
      <c r="AC219" s="2665" t="n"/>
      <c r="AD219" s="2665" t="n"/>
      <c r="AE219" s="2665" t="n"/>
      <c r="AF219" s="2665" t="n"/>
      <c r="AG219" s="2665" t="n"/>
      <c r="AH219" s="2665" t="n"/>
      <c r="AI219" s="2665" t="n"/>
      <c r="AJ219" s="2665" t="n"/>
      <c r="AK219" s="2665" t="n"/>
      <c r="AL219" s="2665" t="n"/>
      <c r="AM219" s="2665" t="n"/>
      <c r="AN219" s="2665" t="n"/>
      <c r="AO219" s="2665" t="n"/>
      <c r="AP219" s="2665" t="n"/>
      <c r="AQ219" s="2665" t="n"/>
      <c r="AR219" s="2665" t="n"/>
      <c r="AS219" s="2665" t="n"/>
      <c r="AT219" s="2665" t="n"/>
      <c r="AU219" s="2665" t="n"/>
      <c r="AV219" s="2665" t="n"/>
      <c r="AW219" s="2665" t="n"/>
      <c r="AX219" s="2665" t="n"/>
      <c r="AY219" s="2665" t="n"/>
      <c r="AZ219" s="2665" t="n"/>
      <c r="BA219" s="2665" t="n"/>
      <c r="BB219" s="2665" t="n"/>
      <c r="BC219" s="2665" t="n"/>
      <c r="BD219" s="2665" t="n"/>
      <c r="BE219" s="2665" t="n"/>
      <c r="BF219" s="2665" t="n"/>
      <c r="BG219" s="2665" t="n"/>
      <c r="BH219" s="2665" t="n"/>
      <c r="BI219" s="2665" t="n"/>
      <c r="BJ219" s="2665" t="n"/>
      <c r="BK219" s="2665" t="n"/>
      <c r="BL219" s="2665" t="n"/>
      <c r="BM219" s="2665" t="n"/>
      <c r="BN219" s="2665" t="n"/>
      <c r="BO219" s="2665" t="n"/>
      <c r="BP219" s="2316" t="n"/>
      <c r="BQ219" s="2800" t="inlineStr">
        <is>
          <t>2.11.1</t>
        </is>
      </c>
      <c r="BR219" s="2665" t="n"/>
      <c r="BS219" s="2665" t="n"/>
      <c r="BT219" s="2665" t="n"/>
      <c r="BU219" s="2311" t="n"/>
      <c r="BV219" s="2" t="n"/>
      <c r="BW219" s="2" t="n"/>
      <c r="BX219" s="2" t="n"/>
    </row>
    <row r="220">
      <c r="A220" s="529" t="inlineStr">
        <is>
          <t>СК-34</t>
        </is>
      </c>
      <c r="B220" s="608" t="n"/>
      <c r="C220" s="608" t="n"/>
      <c r="D220" s="609" t="n"/>
      <c r="E220" s="3247" t="inlineStr">
        <is>
          <t>Выполнять технологические расчеты, разрабатывать технологические схемы производства жаростойких бетонов и огнеупоров</t>
        </is>
      </c>
      <c r="F220" s="2674" t="n"/>
      <c r="G220" s="2674" t="n"/>
      <c r="H220" s="2674" t="n"/>
      <c r="I220" s="2674" t="n"/>
      <c r="J220" s="2674" t="n"/>
      <c r="K220" s="2674" t="n"/>
      <c r="L220" s="2674" t="n"/>
      <c r="M220" s="2674" t="n"/>
      <c r="N220" s="2674" t="n"/>
      <c r="O220" s="2674" t="n"/>
      <c r="P220" s="2674" t="n"/>
      <c r="Q220" s="2674" t="n"/>
      <c r="R220" s="2674" t="n"/>
      <c r="S220" s="2674" t="n"/>
      <c r="T220" s="2674" t="n"/>
      <c r="U220" s="2674" t="n"/>
      <c r="V220" s="2674" t="n"/>
      <c r="W220" s="2674" t="n"/>
      <c r="X220" s="2674" t="n"/>
      <c r="Y220" s="2674" t="n"/>
      <c r="Z220" s="2674" t="n"/>
      <c r="AA220" s="2674" t="n"/>
      <c r="AB220" s="2674" t="n"/>
      <c r="AC220" s="2674" t="n"/>
      <c r="AD220" s="2674" t="n"/>
      <c r="AE220" s="2674" t="n"/>
      <c r="AF220" s="2674" t="n"/>
      <c r="AG220" s="2674" t="n"/>
      <c r="AH220" s="2674" t="n"/>
      <c r="AI220" s="2674" t="n"/>
      <c r="AJ220" s="2674" t="n"/>
      <c r="AK220" s="2674" t="n"/>
      <c r="AL220" s="2674" t="n"/>
      <c r="AM220" s="2674" t="n"/>
      <c r="AN220" s="2674" t="n"/>
      <c r="AO220" s="2674" t="n"/>
      <c r="AP220" s="2674" t="n"/>
      <c r="AQ220" s="2674" t="n"/>
      <c r="AR220" s="2674" t="n"/>
      <c r="AS220" s="2674" t="n"/>
      <c r="AT220" s="2674" t="n"/>
      <c r="AU220" s="2674" t="n"/>
      <c r="AV220" s="2674" t="n"/>
      <c r="AW220" s="2674" t="n"/>
      <c r="AX220" s="2674" t="n"/>
      <c r="AY220" s="2674" t="n"/>
      <c r="AZ220" s="2674" t="n"/>
      <c r="BA220" s="2674" t="n"/>
      <c r="BB220" s="2674" t="n"/>
      <c r="BC220" s="2674" t="n"/>
      <c r="BD220" s="2674" t="n"/>
      <c r="BE220" s="2674" t="n"/>
      <c r="BF220" s="2674" t="n"/>
      <c r="BG220" s="2674" t="n"/>
      <c r="BH220" s="2674" t="n"/>
      <c r="BI220" s="2674" t="n"/>
      <c r="BJ220" s="2674" t="n"/>
      <c r="BK220" s="2674" t="n"/>
      <c r="BL220" s="2674" t="n"/>
      <c r="BM220" s="2674" t="n"/>
      <c r="BN220" s="2674" t="n"/>
      <c r="BO220" s="2674" t="n"/>
      <c r="BP220" s="2475" t="n"/>
      <c r="BQ220" s="3786" t="inlineStr">
        <is>
          <t>2.11.6</t>
        </is>
      </c>
      <c r="BR220" s="516" t="n"/>
      <c r="BS220" s="516" t="n"/>
      <c r="BT220" s="516" t="n"/>
      <c r="BU220" s="514" t="n"/>
      <c r="BV220" s="2" t="n"/>
      <c r="BW220" s="2" t="n"/>
      <c r="BX220" s="2" t="n"/>
    </row>
    <row r="221">
      <c r="A221" s="37" t="n"/>
      <c r="B221" s="37" t="n"/>
      <c r="C221" s="37" t="n"/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7" t="n"/>
      <c r="AI221" s="37" t="n"/>
      <c r="AJ221" s="37" t="n"/>
      <c r="AK221" s="37" t="n"/>
      <c r="AL221" s="37" t="n"/>
      <c r="AM221" s="37" t="n"/>
      <c r="AN221" s="37" t="n"/>
      <c r="AO221" s="37" t="n"/>
      <c r="AP221" s="37" t="n"/>
      <c r="AQ221" s="37" t="n"/>
      <c r="AR221" s="37" t="n"/>
      <c r="AS221" s="37" t="n"/>
      <c r="AT221" s="37" t="n"/>
      <c r="AU221" s="37" t="n"/>
      <c r="AV221" s="37" t="n"/>
      <c r="AW221" s="37" t="n"/>
      <c r="AX221" s="37" t="n"/>
      <c r="AY221" s="37" t="n"/>
      <c r="AZ221" s="37" t="n"/>
      <c r="BA221" s="37" t="n"/>
      <c r="BB221" s="37" t="n"/>
      <c r="BC221" s="37" t="n"/>
      <c r="BD221" s="37" t="n"/>
      <c r="BE221" s="37" t="n"/>
      <c r="BF221" s="37" t="n"/>
      <c r="BG221" s="37" t="n"/>
      <c r="BH221" s="37" t="n"/>
      <c r="BI221" s="37" t="n"/>
      <c r="BJ221" s="37" t="n"/>
      <c r="BK221" s="37" t="n"/>
      <c r="BL221" s="37" t="n"/>
      <c r="BM221" s="37" t="n"/>
      <c r="BN221" s="37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</row>
    <row r="222">
      <c r="A222" s="681" t="inlineStr">
        <is>
          <t>д</t>
        </is>
      </c>
      <c r="B222" s="137" t="inlineStr">
        <is>
          <t>Дифференцированный зачет.</t>
        </is>
      </c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508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</row>
    <row r="223">
      <c r="A223" s="682" t="inlineStr">
        <is>
          <t>*</t>
        </is>
      </c>
      <c r="B223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</row>
    <row r="224">
      <c r="A224" s="37" t="n"/>
      <c r="B224" s="37" t="n"/>
      <c r="C224" s="37" t="n"/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7" t="n"/>
      <c r="AI224" s="37" t="n"/>
      <c r="AJ224" s="37" t="n"/>
      <c r="AK224" s="37" t="n"/>
      <c r="AL224" s="37" t="n"/>
      <c r="AM224" s="37" t="n"/>
      <c r="AN224" s="37" t="n"/>
      <c r="AO224" s="37" t="n"/>
      <c r="AP224" s="37" t="n"/>
      <c r="AQ224" s="37" t="n"/>
      <c r="AR224" s="37" t="n"/>
      <c r="AS224" s="37" t="n"/>
      <c r="AT224" s="37" t="n"/>
      <c r="AU224" s="37" t="n"/>
      <c r="AV224" s="37" t="n"/>
      <c r="AW224" s="37" t="n"/>
      <c r="AX224" s="37" t="n"/>
      <c r="AY224" s="37" t="n"/>
      <c r="AZ224" s="37" t="n"/>
      <c r="BA224" s="37" t="n"/>
      <c r="BB224" s="37" t="n"/>
      <c r="BC224" s="37" t="n"/>
      <c r="BD224" s="37" t="n"/>
      <c r="BE224" s="37" t="n"/>
      <c r="BF224" s="37" t="n"/>
      <c r="BG224" s="37" t="n"/>
      <c r="BH224" s="37" t="n"/>
      <c r="BI224" s="37" t="n"/>
      <c r="BJ224" s="37" t="n"/>
      <c r="BK224" s="37" t="n"/>
      <c r="BL224" s="37" t="n"/>
      <c r="BM224" s="37" t="n"/>
      <c r="BN224" s="37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</row>
    <row r="225">
      <c r="A225" s="655" t="inlineStr">
        <is>
          <t>Проректор по учебной работе</t>
        </is>
      </c>
      <c r="B225" s="655" t="n"/>
      <c r="C225" s="655" t="n"/>
      <c r="D225" s="655" t="n"/>
      <c r="E225" s="655" t="n"/>
      <c r="F225" s="655" t="n"/>
      <c r="G225" s="655" t="n"/>
      <c r="H225" s="655" t="n"/>
      <c r="I225" s="655" t="n"/>
      <c r="J225" s="655" t="n"/>
      <c r="K225" s="655" t="n"/>
      <c r="L225" s="655" t="n"/>
      <c r="M225" s="655" t="n"/>
      <c r="N225" s="655" t="n"/>
      <c r="O225" s="655" t="n"/>
      <c r="P225" s="655" t="n"/>
      <c r="Q225" s="655" t="n"/>
      <c r="R225" s="655" t="n"/>
      <c r="S225" s="655" t="n"/>
      <c r="T225" s="655" t="n"/>
      <c r="U225" s="658" t="n"/>
      <c r="V225" s="658" t="n"/>
      <c r="W225" s="659" t="n"/>
      <c r="X225" s="659" t="n"/>
      <c r="Y225" s="659" t="n"/>
      <c r="Z225" s="659" t="n"/>
      <c r="AA225" s="659" t="n"/>
      <c r="AB225" s="659" t="n"/>
      <c r="AC225" s="659" t="n"/>
      <c r="AD225" s="659" t="n"/>
      <c r="AE225" s="659" t="n"/>
      <c r="AF225" s="659" t="n"/>
      <c r="AG225" s="655" t="inlineStr">
        <is>
          <t>А.А.Сакович</t>
        </is>
      </c>
      <c r="AH225" s="657" t="n"/>
      <c r="AI225" s="656" t="n"/>
      <c r="AJ225" s="655" t="n"/>
      <c r="AK225" s="655" t="n"/>
      <c r="AL225" s="657" t="n"/>
      <c r="AM225" s="657" t="n"/>
      <c r="AN225" s="2" t="n"/>
      <c r="AO225" s="2" t="n"/>
      <c r="AP225" s="657" t="n"/>
      <c r="AQ225" s="657" t="n"/>
      <c r="AR225" s="657" t="n"/>
      <c r="AS225" s="657" t="n"/>
      <c r="AT225" s="657" t="n"/>
      <c r="AU225" s="657" t="n"/>
      <c r="AV225" s="657" t="n"/>
      <c r="AW225" s="657" t="n"/>
      <c r="AX225" s="657" t="n"/>
      <c r="AY225" s="657" t="n"/>
      <c r="AZ225" s="657" t="n"/>
      <c r="BA225" s="657" t="n"/>
      <c r="BB225" s="657" t="n"/>
      <c r="BC225" s="657" t="n"/>
      <c r="BD225" s="657" t="n"/>
      <c r="BE225" s="657" t="n"/>
      <c r="BF225" s="657" t="n"/>
      <c r="BG225" s="657" t="n"/>
      <c r="BH225" s="657" t="n"/>
      <c r="BI225" s="657" t="n"/>
      <c r="BJ225" s="657" t="n"/>
      <c r="BK225" s="657" t="n"/>
      <c r="BL225" s="657" t="n"/>
      <c r="BM225" s="657" t="n"/>
      <c r="BN225" s="657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</row>
    <row r="226">
      <c r="A226" s="655" t="n"/>
      <c r="B226" s="655" t="n"/>
      <c r="C226" s="655" t="n"/>
      <c r="D226" s="655" t="n"/>
      <c r="E226" s="655" t="n"/>
      <c r="F226" s="655" t="n"/>
      <c r="G226" s="655" t="n"/>
      <c r="H226" s="655" t="n"/>
      <c r="I226" s="655" t="n"/>
      <c r="J226" s="655" t="n"/>
      <c r="K226" s="655" t="n"/>
      <c r="L226" s="655" t="n"/>
      <c r="M226" s="655" t="n"/>
      <c r="N226" s="655" t="n"/>
      <c r="O226" s="655" t="n"/>
      <c r="P226" s="655" t="n"/>
      <c r="Q226" s="655" t="n"/>
      <c r="R226" s="655" t="n"/>
      <c r="S226" s="655" t="n"/>
      <c r="T226" s="655" t="n"/>
      <c r="U226" s="657" t="n"/>
      <c r="V226" s="3532" t="n"/>
      <c r="W226" s="660" t="n"/>
      <c r="X226" s="660" t="n"/>
      <c r="Y226" s="660" t="n"/>
      <c r="Z226" s="660" t="n"/>
      <c r="AA226" s="661" t="n">
        <v>2023</v>
      </c>
      <c r="AB226" s="662" t="n"/>
      <c r="AC226" s="655" t="n"/>
      <c r="AD226" s="657" t="n"/>
      <c r="AE226" s="657" t="n"/>
      <c r="AF226" s="657" t="n"/>
      <c r="AG226" s="655" t="n"/>
      <c r="AH226" s="655" t="n"/>
      <c r="AI226" s="655" t="n"/>
      <c r="AJ226" s="657" t="n"/>
      <c r="AK226" s="657" t="n"/>
      <c r="AL226" s="663" t="n"/>
      <c r="AM226" s="657" t="n"/>
      <c r="AN226" s="2" t="n"/>
      <c r="AO226" s="2" t="n"/>
      <c r="AP226" s="663" t="n"/>
      <c r="AQ226" s="663" t="n"/>
      <c r="AR226" s="663" t="n"/>
      <c r="AS226" s="663" t="n"/>
      <c r="AT226" s="663" t="n"/>
      <c r="AU226" s="657" t="n"/>
      <c r="AV226" s="657" t="n"/>
      <c r="AW226" s="657" t="n"/>
      <c r="AX226" s="657" t="n"/>
      <c r="AY226" s="657" t="n"/>
      <c r="AZ226" s="657" t="n"/>
      <c r="BA226" s="657" t="n"/>
      <c r="BB226" s="657" t="n"/>
      <c r="BC226" s="657" t="n"/>
      <c r="BD226" s="657" t="n"/>
      <c r="BE226" s="657" t="n"/>
      <c r="BF226" s="657" t="n"/>
      <c r="BG226" s="657" t="n"/>
      <c r="BH226" s="657" t="n"/>
      <c r="BI226" s="657" t="n"/>
      <c r="BJ226" s="657" t="n"/>
      <c r="BK226" s="657" t="n"/>
      <c r="BL226" s="657" t="n"/>
      <c r="BM226" s="657" t="n"/>
      <c r="BN226" s="657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</row>
    <row r="227">
      <c r="A227" s="655" t="n"/>
      <c r="B227" s="655" t="n"/>
      <c r="C227" s="655" t="n"/>
      <c r="D227" s="655" t="n"/>
      <c r="E227" s="655" t="n"/>
      <c r="F227" s="655" t="n"/>
      <c r="G227" s="655" t="n"/>
      <c r="H227" s="655" t="n"/>
      <c r="I227" s="655" t="n"/>
      <c r="J227" s="655" t="n"/>
      <c r="K227" s="655" t="n"/>
      <c r="L227" s="655" t="n"/>
      <c r="M227" s="655" t="n"/>
      <c r="N227" s="655" t="n"/>
      <c r="O227" s="655" t="n"/>
      <c r="P227" s="655" t="n"/>
      <c r="Q227" s="655" t="n"/>
      <c r="R227" s="655" t="n"/>
      <c r="S227" s="655" t="n"/>
      <c r="T227" s="655" t="n"/>
      <c r="U227" s="655" t="n"/>
      <c r="V227" s="655" t="n"/>
      <c r="W227" s="655" t="n"/>
      <c r="X227" s="655" t="n"/>
      <c r="Y227" s="655" t="n"/>
      <c r="Z227" s="655" t="n"/>
      <c r="AA227" s="655" t="n"/>
      <c r="AB227" s="655" t="n"/>
      <c r="AC227" s="655" t="n"/>
      <c r="AD227" s="655" t="n"/>
      <c r="AE227" s="655" t="n"/>
      <c r="AF227" s="655" t="n"/>
      <c r="AG227" s="655" t="n"/>
      <c r="AH227" s="655" t="n"/>
      <c r="AI227" s="655" t="n"/>
      <c r="AJ227" s="665" t="n"/>
      <c r="AK227" s="665" t="n"/>
      <c r="AL227" s="663" t="n"/>
      <c r="AM227" s="657" t="n"/>
      <c r="AN227" s="2" t="n"/>
      <c r="AO227" s="2" t="n"/>
      <c r="AP227" s="663" t="n"/>
      <c r="AQ227" s="663" t="n"/>
      <c r="AR227" s="663" t="n"/>
      <c r="AS227" s="663" t="n"/>
      <c r="AT227" s="663" t="n"/>
      <c r="AU227" s="657" t="n"/>
      <c r="AV227" s="657" t="n"/>
      <c r="AW227" s="657" t="n"/>
      <c r="AX227" s="657" t="n"/>
      <c r="AY227" s="657" t="n"/>
      <c r="AZ227" s="657" t="n"/>
      <c r="BA227" s="657" t="n"/>
      <c r="BB227" s="657" t="n"/>
      <c r="BC227" s="657" t="n"/>
      <c r="BD227" s="657" t="n"/>
      <c r="BE227" s="657" t="n"/>
      <c r="BF227" s="657" t="n"/>
      <c r="BG227" s="657" t="n"/>
      <c r="BH227" s="657" t="n"/>
      <c r="BI227" s="657" t="n"/>
      <c r="BJ227" s="657" t="n"/>
      <c r="BK227" s="657" t="n"/>
      <c r="BL227" s="657" t="n"/>
      <c r="BM227" s="657" t="n"/>
      <c r="BN227" s="657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</row>
    <row r="228">
      <c r="A228" s="666" t="inlineStr">
        <is>
          <t>Декан факультета заочного образования</t>
        </is>
      </c>
      <c r="B228" s="666" t="n"/>
      <c r="C228" s="666" t="n"/>
      <c r="D228" s="666" t="n"/>
      <c r="E228" s="666" t="n"/>
      <c r="F228" s="666" t="n"/>
      <c r="G228" s="666" t="n"/>
      <c r="H228" s="666" t="n"/>
      <c r="I228" s="666" t="n"/>
      <c r="J228" s="666" t="n"/>
      <c r="K228" s="666" t="n"/>
      <c r="L228" s="666" t="n"/>
      <c r="M228" s="666" t="n"/>
      <c r="N228" s="666" t="n"/>
      <c r="O228" s="666" t="n"/>
      <c r="P228" s="666" t="n"/>
      <c r="Q228" s="666" t="n"/>
      <c r="R228" s="666" t="n"/>
      <c r="S228" s="666" t="n"/>
      <c r="T228" s="666" t="n"/>
      <c r="U228" s="3787" t="n"/>
      <c r="V228" s="667" t="n"/>
      <c r="W228" s="659" t="n"/>
      <c r="X228" s="659" t="n"/>
      <c r="Y228" s="659" t="n"/>
      <c r="Z228" s="659" t="n"/>
      <c r="AA228" s="659" t="n"/>
      <c r="AB228" s="659" t="n"/>
      <c r="AC228" s="659" t="n"/>
      <c r="AD228" s="659" t="n"/>
      <c r="AE228" s="659" t="n"/>
      <c r="AF228" s="659" t="n"/>
      <c r="AG228" s="666" t="inlineStr">
        <is>
          <t>С.А.Прохорчик</t>
        </is>
      </c>
      <c r="AH228" s="666" t="n"/>
      <c r="AI228" s="666" t="n"/>
      <c r="AJ228" s="666" t="n"/>
      <c r="AK228" s="666" t="n"/>
      <c r="AL228" s="666" t="n"/>
      <c r="AM228" s="666" t="n"/>
      <c r="AN228" s="2" t="n"/>
      <c r="AO228" s="2" t="n"/>
      <c r="AP228" s="663" t="n"/>
      <c r="AQ228" s="663" t="n"/>
      <c r="AR228" s="663" t="n"/>
      <c r="AS228" s="663" t="n"/>
      <c r="AT228" s="663" t="n"/>
      <c r="AU228" s="657" t="n"/>
      <c r="AV228" s="657" t="n"/>
      <c r="AW228" s="657" t="n"/>
      <c r="AX228" s="657" t="n"/>
      <c r="AY228" s="657" t="n"/>
      <c r="AZ228" s="657" t="n"/>
      <c r="BA228" s="657" t="n"/>
      <c r="BB228" s="657" t="n"/>
      <c r="BC228" s="657" t="n"/>
      <c r="BD228" s="657" t="n"/>
      <c r="BE228" s="657" t="n"/>
      <c r="BF228" s="657" t="n"/>
      <c r="BG228" s="657" t="n"/>
      <c r="BH228" s="657" t="n"/>
      <c r="BI228" s="657" t="n"/>
      <c r="BJ228" s="657" t="n"/>
      <c r="BK228" s="657" t="n"/>
      <c r="BL228" s="657" t="n"/>
      <c r="BM228" s="657" t="n"/>
      <c r="BN228" s="657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</row>
    <row r="229">
      <c r="A229" s="668" t="n"/>
      <c r="B229" s="668" t="n"/>
      <c r="C229" s="668" t="n"/>
      <c r="D229" s="668" t="n"/>
      <c r="E229" s="668" t="n"/>
      <c r="F229" s="668" t="n"/>
      <c r="G229" s="668" t="n"/>
      <c r="H229" s="668" t="n"/>
      <c r="I229" s="668" t="n"/>
      <c r="J229" s="656" t="n"/>
      <c r="K229" s="656" t="n"/>
      <c r="L229" s="656" t="n"/>
      <c r="M229" s="656" t="n"/>
      <c r="N229" s="656" t="n"/>
      <c r="O229" s="656" t="n"/>
      <c r="P229" s="656" t="n"/>
      <c r="Q229" s="656" t="n"/>
      <c r="R229" s="656" t="n"/>
      <c r="S229" s="656" t="n"/>
      <c r="T229" s="656" t="n"/>
      <c r="U229" s="665" t="n"/>
      <c r="V229" s="669" t="n"/>
      <c r="W229" s="670" t="n"/>
      <c r="X229" s="670" t="n"/>
      <c r="Y229" s="671" t="n"/>
      <c r="Z229" s="671" t="n"/>
      <c r="AA229" s="661" t="n">
        <v>2023</v>
      </c>
      <c r="AB229" s="662" t="n"/>
      <c r="AC229" s="655" t="n"/>
      <c r="AD229" s="655" t="n"/>
      <c r="AE229" s="655" t="n"/>
      <c r="AF229" s="655" t="n"/>
      <c r="AG229" s="655" t="n"/>
      <c r="AH229" s="655" t="n"/>
      <c r="AI229" s="655" t="n"/>
      <c r="AJ229" s="665" t="n"/>
      <c r="AK229" s="665" t="n"/>
      <c r="AL229" s="663" t="n"/>
      <c r="AM229" s="657" t="n"/>
      <c r="AN229" s="2" t="n"/>
      <c r="AO229" s="2" t="n"/>
      <c r="AP229" s="663" t="n"/>
      <c r="AQ229" s="663" t="n"/>
      <c r="AR229" s="663" t="n"/>
      <c r="AS229" s="663" t="n"/>
      <c r="AT229" s="663" t="n"/>
      <c r="AU229" s="657" t="n"/>
      <c r="AV229" s="657" t="n"/>
      <c r="AW229" s="657" t="n"/>
      <c r="AX229" s="657" t="n"/>
      <c r="AY229" s="657" t="n"/>
      <c r="AZ229" s="657" t="n"/>
      <c r="BA229" s="657" t="n"/>
      <c r="BB229" s="657" t="n"/>
      <c r="BC229" s="657" t="n"/>
      <c r="BD229" s="657" t="n"/>
      <c r="BE229" s="657" t="n"/>
      <c r="BF229" s="657" t="n"/>
      <c r="BG229" s="657" t="n"/>
      <c r="BH229" s="657" t="n"/>
      <c r="BI229" s="657" t="n"/>
      <c r="BJ229" s="657" t="n"/>
      <c r="BK229" s="657" t="n"/>
      <c r="BL229" s="657" t="n"/>
      <c r="BM229" s="657" t="n"/>
      <c r="BN229" s="657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</row>
    <row r="230">
      <c r="A230" s="668" t="n"/>
      <c r="B230" s="668" t="n"/>
      <c r="C230" s="668" t="n"/>
      <c r="D230" s="668" t="n"/>
      <c r="E230" s="668" t="n"/>
      <c r="F230" s="668" t="n"/>
      <c r="G230" s="668" t="n"/>
      <c r="H230" s="668" t="n"/>
      <c r="I230" s="668" t="n"/>
      <c r="J230" s="668" t="n"/>
      <c r="K230" s="668" t="n"/>
      <c r="L230" s="668" t="n"/>
      <c r="M230" s="668" t="n"/>
      <c r="N230" s="668" t="n"/>
      <c r="O230" s="668" t="n"/>
      <c r="P230" s="668" t="n"/>
      <c r="Q230" s="668" t="n"/>
      <c r="R230" s="668" t="n"/>
      <c r="S230" s="668" t="n"/>
      <c r="T230" s="668" t="n"/>
      <c r="U230" s="655" t="n"/>
      <c r="V230" s="655" t="n"/>
      <c r="W230" s="655" t="n"/>
      <c r="X230" s="655" t="n"/>
      <c r="Y230" s="655" t="n"/>
      <c r="Z230" s="655" t="n"/>
      <c r="AA230" s="655" t="n"/>
      <c r="AB230" s="655" t="n"/>
      <c r="AC230" s="655" t="n"/>
      <c r="AD230" s="655" t="n"/>
      <c r="AE230" s="655" t="n"/>
      <c r="AF230" s="655" t="n"/>
      <c r="AG230" s="655" t="n"/>
      <c r="AH230" s="655" t="n"/>
      <c r="AI230" s="655" t="n"/>
      <c r="AJ230" s="665" t="n"/>
      <c r="AK230" s="665" t="n"/>
      <c r="AL230" s="663" t="n"/>
      <c r="AM230" s="657" t="n"/>
      <c r="AN230" s="2" t="n"/>
      <c r="AO230" s="2" t="n"/>
      <c r="AP230" s="663" t="n"/>
      <c r="AQ230" s="663" t="n"/>
      <c r="AR230" s="663" t="n"/>
      <c r="AS230" s="663" t="n"/>
      <c r="AT230" s="663" t="n"/>
      <c r="AU230" s="657" t="n"/>
      <c r="AV230" s="657" t="n"/>
      <c r="AW230" s="657" t="n"/>
      <c r="AX230" s="657" t="n"/>
      <c r="AY230" s="657" t="n"/>
      <c r="AZ230" s="657" t="n"/>
      <c r="BA230" s="657" t="n"/>
      <c r="BB230" s="657" t="n"/>
      <c r="BC230" s="657" t="n"/>
      <c r="BD230" s="657" t="n"/>
      <c r="BE230" s="657" t="n"/>
      <c r="BF230" s="657" t="n"/>
      <c r="BG230" s="657" t="n"/>
      <c r="BH230" s="657" t="n"/>
      <c r="BI230" s="657" t="n"/>
      <c r="BJ230" s="657" t="n"/>
      <c r="BK230" s="657" t="n"/>
      <c r="BL230" s="657" t="n"/>
      <c r="BM230" s="657" t="n"/>
      <c r="BN230" s="657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</row>
    <row r="231">
      <c r="A231" s="657" t="inlineStr">
        <is>
          <t>Заведующий кафедрой технологии стекла и керамики</t>
        </is>
      </c>
      <c r="B231" s="668" t="n"/>
      <c r="C231" s="668" t="n"/>
      <c r="D231" s="668" t="n"/>
      <c r="E231" s="668" t="n"/>
      <c r="F231" s="668" t="n"/>
      <c r="G231" s="668" t="n"/>
      <c r="H231" s="668" t="n"/>
      <c r="I231" s="668" t="n"/>
      <c r="J231" s="668" t="n"/>
      <c r="K231" s="668" t="n"/>
      <c r="L231" s="668" t="n"/>
      <c r="M231" s="668" t="n"/>
      <c r="N231" s="672" t="n"/>
      <c r="O231" s="668" t="n"/>
      <c r="P231" s="668" t="n"/>
      <c r="Q231" s="668" t="n"/>
      <c r="R231" s="668" t="n"/>
      <c r="S231" s="668" t="n"/>
      <c r="T231" s="668" t="n"/>
      <c r="U231" s="667" t="n"/>
      <c r="V231" s="667" t="n"/>
      <c r="W231" s="659" t="n"/>
      <c r="X231" s="659" t="n"/>
      <c r="Y231" s="659" t="n"/>
      <c r="Z231" s="659" t="n"/>
      <c r="AA231" s="659" t="n"/>
      <c r="AB231" s="659" t="n"/>
      <c r="AC231" s="659" t="n"/>
      <c r="AD231" s="659" t="n"/>
      <c r="AE231" s="659" t="n"/>
      <c r="AF231" s="659" t="n"/>
      <c r="AG231" s="655" t="inlineStr">
        <is>
          <t>Ю.Г.Павлюкевич</t>
        </is>
      </c>
      <c r="AH231" s="665" t="n"/>
      <c r="AI231" s="656" t="n"/>
      <c r="AJ231" s="655" t="n"/>
      <c r="AK231" s="655" t="n"/>
      <c r="AL231" s="663" t="n"/>
      <c r="AM231" s="657" t="n"/>
      <c r="AN231" s="2" t="n"/>
      <c r="AO231" s="2" t="n"/>
      <c r="AP231" s="663" t="n"/>
      <c r="AQ231" s="663" t="n"/>
      <c r="AR231" s="663" t="n"/>
      <c r="AS231" s="663" t="n"/>
      <c r="AT231" s="663" t="n"/>
      <c r="AU231" s="657" t="n"/>
      <c r="AV231" s="657" t="n"/>
      <c r="AW231" s="657" t="n"/>
      <c r="AX231" s="657" t="n"/>
      <c r="AY231" s="657" t="n"/>
      <c r="AZ231" s="657" t="n"/>
      <c r="BA231" s="657" t="n"/>
      <c r="BB231" s="657" t="n"/>
      <c r="BC231" s="657" t="n"/>
      <c r="BD231" s="657" t="n"/>
      <c r="BE231" s="657" t="n"/>
      <c r="BF231" s="657" t="n"/>
      <c r="BG231" s="657" t="n"/>
      <c r="BH231" s="657" t="n"/>
      <c r="BI231" s="657" t="n"/>
      <c r="BJ231" s="657" t="n"/>
      <c r="BK231" s="657" t="n"/>
      <c r="BL231" s="657" t="n"/>
      <c r="BM231" s="657" t="n"/>
      <c r="BN231" s="657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</row>
    <row r="232">
      <c r="A232" s="666" t="n"/>
      <c r="B232" s="668" t="n"/>
      <c r="C232" s="668" t="n"/>
      <c r="D232" s="668" t="n"/>
      <c r="E232" s="668" t="n"/>
      <c r="F232" s="668" t="n"/>
      <c r="G232" s="668" t="n"/>
      <c r="H232" s="668" t="n"/>
      <c r="I232" s="668" t="n"/>
      <c r="J232" s="668" t="n"/>
      <c r="K232" s="668" t="n"/>
      <c r="L232" s="668" t="n"/>
      <c r="M232" s="668" t="n"/>
      <c r="N232" s="668" t="n"/>
      <c r="O232" s="668" t="n"/>
      <c r="P232" s="668" t="n"/>
      <c r="Q232" s="668" t="n"/>
      <c r="R232" s="668" t="n"/>
      <c r="S232" s="668" t="n"/>
      <c r="T232" s="668" t="n"/>
      <c r="U232" s="665" t="n"/>
      <c r="V232" s="669" t="n"/>
      <c r="W232" s="671" t="n"/>
      <c r="X232" s="660" t="n"/>
      <c r="Y232" s="660" t="n"/>
      <c r="Z232" s="660" t="n"/>
      <c r="AA232" s="661" t="n">
        <v>2023</v>
      </c>
      <c r="AB232" s="662" t="n"/>
      <c r="AC232" s="655" t="n"/>
      <c r="AD232" s="655" t="n"/>
      <c r="AE232" s="656" t="n"/>
      <c r="AF232" s="655" t="n"/>
      <c r="AG232" s="655" t="n"/>
      <c r="AH232" s="655" t="n"/>
      <c r="AI232" s="655" t="n"/>
      <c r="AJ232" s="665" t="n"/>
      <c r="AK232" s="665" t="n"/>
      <c r="AL232" s="663" t="n"/>
      <c r="AM232" s="657" t="n"/>
      <c r="AN232" s="2" t="n"/>
      <c r="AO232" s="2" t="n"/>
      <c r="AP232" s="663" t="n"/>
      <c r="AQ232" s="663" t="n"/>
      <c r="AR232" s="663" t="n"/>
      <c r="AS232" s="663" t="n"/>
      <c r="AT232" s="663" t="n"/>
      <c r="AU232" s="657" t="n"/>
      <c r="AV232" s="657" t="n"/>
      <c r="AW232" s="657" t="n"/>
      <c r="AX232" s="657" t="n"/>
      <c r="AY232" s="657" t="n"/>
      <c r="AZ232" s="657" t="n"/>
      <c r="BA232" s="657" t="n"/>
      <c r="BB232" s="657" t="n"/>
      <c r="BC232" s="657" t="n"/>
      <c r="BD232" s="657" t="n"/>
      <c r="BE232" s="657" t="n"/>
      <c r="BF232" s="657" t="n"/>
      <c r="BG232" s="657" t="n"/>
      <c r="BH232" s="657" t="n"/>
      <c r="BI232" s="657" t="n"/>
      <c r="BJ232" s="657" t="n"/>
      <c r="BK232" s="657" t="n"/>
      <c r="BL232" s="657" t="n"/>
      <c r="BM232" s="657" t="n"/>
      <c r="BN232" s="657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</row>
    <row r="233">
      <c r="A233" s="655" t="n"/>
      <c r="B233" s="655" t="n"/>
      <c r="C233" s="655" t="n"/>
      <c r="D233" s="655" t="n"/>
      <c r="E233" s="655" t="n"/>
      <c r="F233" s="655" t="n"/>
      <c r="G233" s="655" t="n"/>
      <c r="H233" s="655" t="n"/>
      <c r="I233" s="655" t="n"/>
      <c r="J233" s="655" t="n"/>
      <c r="K233" s="655" t="n"/>
      <c r="L233" s="655" t="n"/>
      <c r="M233" s="655" t="n"/>
      <c r="N233" s="655" t="n"/>
      <c r="O233" s="655" t="n"/>
      <c r="P233" s="655" t="n"/>
      <c r="Q233" s="655" t="n"/>
      <c r="R233" s="655" t="n"/>
      <c r="S233" s="655" t="n"/>
      <c r="T233" s="655" t="n"/>
      <c r="U233" s="655" t="n"/>
      <c r="V233" s="655" t="n"/>
      <c r="W233" s="655" t="n"/>
      <c r="X233" s="655" t="n"/>
      <c r="Y233" s="655" t="n"/>
      <c r="Z233" s="655" t="n"/>
      <c r="AA233" s="655" t="n"/>
      <c r="AB233" s="655" t="n"/>
      <c r="AC233" s="655" t="n"/>
      <c r="AD233" s="655" t="n"/>
      <c r="AE233" s="655" t="n"/>
      <c r="AF233" s="655" t="n"/>
      <c r="AG233" s="655" t="n"/>
      <c r="AH233" s="655" t="n"/>
      <c r="AI233" s="655" t="n"/>
      <c r="AJ233" s="665" t="n"/>
      <c r="AK233" s="665" t="n"/>
      <c r="AL233" s="663" t="n"/>
      <c r="AM233" s="657" t="n"/>
      <c r="AN233" s="2" t="n"/>
      <c r="AO233" s="2" t="n"/>
      <c r="AP233" s="663" t="n"/>
      <c r="AQ233" s="663" t="n"/>
      <c r="AR233" s="663" t="n"/>
      <c r="AS233" s="663" t="n"/>
      <c r="AT233" s="663" t="n"/>
      <c r="AU233" s="657" t="n"/>
      <c r="AV233" s="657" t="n"/>
      <c r="AW233" s="657" t="n"/>
      <c r="AX233" s="657" t="n"/>
      <c r="AY233" s="657" t="n"/>
      <c r="AZ233" s="657" t="n"/>
      <c r="BA233" s="657" t="n"/>
      <c r="BB233" s="657" t="n"/>
      <c r="BC233" s="657" t="n"/>
      <c r="BD233" s="657" t="n"/>
      <c r="BE233" s="657" t="n"/>
      <c r="BF233" s="657" t="n"/>
      <c r="BG233" s="657" t="n"/>
      <c r="BH233" s="657" t="n"/>
      <c r="BI233" s="657" t="n"/>
      <c r="BJ233" s="657" t="n"/>
      <c r="BK233" s="657" t="n"/>
      <c r="BL233" s="657" t="n"/>
      <c r="BM233" s="657" t="n"/>
      <c r="BN233" s="657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</row>
    <row r="234">
      <c r="A234" s="657" t="inlineStr">
        <is>
          <t xml:space="preserve">Заведующий кафедрой химической технологии вяжущих </t>
        </is>
      </c>
      <c r="B234" s="668" t="n"/>
      <c r="C234" s="668" t="n"/>
      <c r="D234" s="668" t="n"/>
      <c r="E234" s="668" t="n"/>
      <c r="F234" s="668" t="n"/>
      <c r="G234" s="668" t="n"/>
      <c r="H234" s="668" t="n"/>
      <c r="I234" s="668" t="n"/>
      <c r="J234" s="668" t="n"/>
      <c r="K234" s="668" t="n"/>
      <c r="L234" s="668" t="n"/>
      <c r="M234" s="668" t="n"/>
      <c r="N234" s="672" t="n"/>
      <c r="O234" s="668" t="n"/>
      <c r="P234" s="668" t="n"/>
      <c r="Q234" s="668" t="n"/>
      <c r="R234" s="668" t="n"/>
      <c r="S234" s="668" t="n"/>
      <c r="T234" s="668" t="n"/>
      <c r="U234" s="667" t="n"/>
      <c r="V234" s="667" t="n"/>
      <c r="W234" s="659" t="n"/>
      <c r="X234" s="659" t="n"/>
      <c r="Y234" s="659" t="n"/>
      <c r="Z234" s="659" t="n"/>
      <c r="AA234" s="659" t="n"/>
      <c r="AB234" s="659" t="n"/>
      <c r="AC234" s="659" t="n"/>
      <c r="AD234" s="659" t="n"/>
      <c r="AE234" s="659" t="n"/>
      <c r="AF234" s="659" t="n"/>
      <c r="AG234" s="655" t="inlineStr">
        <is>
          <t>А.А.Мечай</t>
        </is>
      </c>
      <c r="AH234" s="665" t="n"/>
      <c r="AI234" s="656" t="n"/>
      <c r="AJ234" s="655" t="n"/>
      <c r="AK234" s="655" t="n"/>
      <c r="AL234" s="663" t="n"/>
      <c r="AM234" s="657" t="n"/>
      <c r="AN234" s="2" t="n"/>
      <c r="AO234" s="2" t="n"/>
      <c r="AP234" s="663" t="n"/>
      <c r="AQ234" s="663" t="n"/>
      <c r="AR234" s="663" t="n"/>
      <c r="AS234" s="663" t="n"/>
      <c r="AT234" s="663" t="n"/>
      <c r="AU234" s="657" t="n"/>
      <c r="AV234" s="657" t="n"/>
      <c r="AW234" s="657" t="n"/>
      <c r="AX234" s="657" t="n"/>
      <c r="AY234" s="657" t="n"/>
      <c r="AZ234" s="657" t="n"/>
      <c r="BA234" s="657" t="n"/>
      <c r="BB234" s="657" t="n"/>
      <c r="BC234" s="657" t="n"/>
      <c r="BD234" s="657" t="n"/>
      <c r="BE234" s="657" t="n"/>
      <c r="BF234" s="657" t="n"/>
      <c r="BG234" s="657" t="n"/>
      <c r="BH234" s="657" t="n"/>
      <c r="BI234" s="657" t="n"/>
      <c r="BJ234" s="657" t="n"/>
      <c r="BK234" s="657" t="n"/>
      <c r="BL234" s="657" t="n"/>
      <c r="BM234" s="657" t="n"/>
      <c r="BN234" s="657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</row>
    <row r="235">
      <c r="A235" s="666" t="inlineStr">
        <is>
          <t>материалов</t>
        </is>
      </c>
      <c r="B235" s="668" t="n"/>
      <c r="C235" s="668" t="n"/>
      <c r="D235" s="668" t="n"/>
      <c r="E235" s="668" t="n"/>
      <c r="F235" s="668" t="n"/>
      <c r="G235" s="668" t="n"/>
      <c r="H235" s="668" t="n"/>
      <c r="I235" s="668" t="n"/>
      <c r="J235" s="668" t="n"/>
      <c r="K235" s="668" t="n"/>
      <c r="L235" s="668" t="n"/>
      <c r="M235" s="668" t="n"/>
      <c r="N235" s="668" t="n"/>
      <c r="O235" s="668" t="n"/>
      <c r="P235" s="668" t="n"/>
      <c r="Q235" s="668" t="n"/>
      <c r="R235" s="668" t="n"/>
      <c r="S235" s="668" t="n"/>
      <c r="T235" s="668" t="n"/>
      <c r="U235" s="665" t="n"/>
      <c r="V235" s="665" t="n"/>
      <c r="W235" s="671" t="n"/>
      <c r="X235" s="660" t="n"/>
      <c r="Y235" s="660" t="n"/>
      <c r="Z235" s="660" t="n"/>
      <c r="AA235" s="661" t="n">
        <v>2023</v>
      </c>
      <c r="AB235" s="662" t="n"/>
      <c r="AC235" s="655" t="n"/>
      <c r="AD235" s="655" t="n"/>
      <c r="AE235" s="656" t="n"/>
      <c r="AF235" s="655" t="n"/>
      <c r="AG235" s="655" t="n"/>
      <c r="AH235" s="655" t="n"/>
      <c r="AI235" s="655" t="n"/>
      <c r="AJ235" s="665" t="n"/>
      <c r="AK235" s="665" t="n"/>
      <c r="AL235" s="663" t="n"/>
      <c r="AM235" s="657" t="n"/>
      <c r="AN235" s="2" t="n"/>
      <c r="AO235" s="2" t="n"/>
      <c r="AP235" s="663" t="n"/>
      <c r="AQ235" s="663" t="n"/>
      <c r="AR235" s="663" t="n"/>
      <c r="AS235" s="663" t="n"/>
      <c r="AT235" s="663" t="n"/>
      <c r="AU235" s="657" t="n"/>
      <c r="AV235" s="657" t="n"/>
      <c r="AW235" s="657" t="n"/>
      <c r="AX235" s="657" t="n"/>
      <c r="AY235" s="657" t="n"/>
      <c r="AZ235" s="657" t="n"/>
      <c r="BA235" s="657" t="n"/>
      <c r="BB235" s="657" t="n"/>
      <c r="BC235" s="657" t="n"/>
      <c r="BD235" s="657" t="n"/>
      <c r="BE235" s="657" t="n"/>
      <c r="BF235" s="657" t="n"/>
      <c r="BG235" s="657" t="n"/>
      <c r="BH235" s="657" t="n"/>
      <c r="BI235" s="657" t="n"/>
      <c r="BJ235" s="657" t="n"/>
      <c r="BK235" s="657" t="n"/>
      <c r="BL235" s="657" t="n"/>
      <c r="BM235" s="657" t="n"/>
      <c r="BN235" s="657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</row>
    <row r="236">
      <c r="A236" s="655" t="n"/>
      <c r="B236" s="655" t="n"/>
      <c r="C236" s="655" t="n"/>
      <c r="D236" s="655" t="n"/>
      <c r="E236" s="655" t="n"/>
      <c r="F236" s="655" t="n"/>
      <c r="G236" s="655" t="n"/>
      <c r="H236" s="655" t="n"/>
      <c r="I236" s="655" t="n"/>
      <c r="J236" s="655" t="n"/>
      <c r="K236" s="655" t="n"/>
      <c r="L236" s="655" t="n"/>
      <c r="M236" s="655" t="n"/>
      <c r="N236" s="655" t="n"/>
      <c r="O236" s="655" t="n"/>
      <c r="P236" s="655" t="n"/>
      <c r="Q236" s="655" t="n"/>
      <c r="R236" s="655" t="n"/>
      <c r="S236" s="655" t="n"/>
      <c r="T236" s="655" t="n"/>
      <c r="U236" s="655" t="n"/>
      <c r="V236" s="655" t="n"/>
      <c r="W236" s="655" t="n"/>
      <c r="X236" s="655" t="n"/>
      <c r="Y236" s="655" t="n"/>
      <c r="Z236" s="655" t="n"/>
      <c r="AA236" s="655" t="n"/>
      <c r="AB236" s="655" t="n"/>
      <c r="AC236" s="655" t="n"/>
      <c r="AD236" s="655" t="n"/>
      <c r="AE236" s="655" t="n"/>
      <c r="AF236" s="655" t="n"/>
      <c r="AG236" s="655" t="n"/>
      <c r="AH236" s="655" t="n"/>
      <c r="AI236" s="655" t="n"/>
      <c r="AJ236" s="655" t="n"/>
      <c r="AK236" s="655" t="n"/>
      <c r="AL236" s="655" t="n"/>
      <c r="AM236" s="665" t="n"/>
      <c r="AN236" s="665" t="n"/>
      <c r="AO236" s="663" t="n"/>
      <c r="AP236" s="663" t="n"/>
      <c r="AQ236" s="663" t="n"/>
      <c r="AR236" s="663" t="n"/>
      <c r="AS236" s="663" t="n"/>
      <c r="AT236" s="663" t="n"/>
      <c r="AU236" s="657" t="n"/>
      <c r="AV236" s="657" t="n"/>
      <c r="AW236" s="657" t="n"/>
      <c r="AX236" s="657" t="n"/>
      <c r="AY236" s="657" t="n"/>
      <c r="AZ236" s="657" t="n"/>
      <c r="BA236" s="657" t="n"/>
      <c r="BB236" s="657" t="n"/>
      <c r="BC236" s="657" t="n"/>
      <c r="BD236" s="657" t="n"/>
      <c r="BE236" s="657" t="n"/>
      <c r="BF236" s="657" t="n"/>
      <c r="BG236" s="657" t="n"/>
      <c r="BH236" s="657" t="n"/>
      <c r="BI236" s="657" t="n"/>
      <c r="BJ236" s="657" t="n"/>
      <c r="BK236" s="657" t="n"/>
      <c r="BL236" s="657" t="n"/>
      <c r="BM236" s="657" t="n"/>
      <c r="BN236" s="657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</row>
    <row r="237">
      <c r="A237" s="657" t="inlineStr">
        <is>
          <t>Рекомендован к утверждению научно-методическим советом БГТУ, протокол № 6  от  28.04.2023</t>
        </is>
      </c>
      <c r="B237" s="655" t="n"/>
      <c r="C237" s="655" t="n"/>
      <c r="D237" s="655" t="n"/>
      <c r="E237" s="655" t="n"/>
      <c r="F237" s="655" t="n"/>
      <c r="G237" s="655" t="n"/>
      <c r="H237" s="655" t="n"/>
      <c r="I237" s="655" t="n"/>
      <c r="J237" s="655" t="n"/>
      <c r="K237" s="655" t="n"/>
      <c r="L237" s="655" t="n"/>
      <c r="M237" s="655" t="n"/>
      <c r="N237" s="655" t="n"/>
      <c r="O237" s="655" t="n"/>
      <c r="P237" s="655" t="n"/>
      <c r="Q237" s="655" t="n"/>
      <c r="R237" s="655" t="n"/>
      <c r="S237" s="655" t="n"/>
      <c r="T237" s="655" t="n"/>
      <c r="U237" s="655" t="n"/>
      <c r="V237" s="666" t="n"/>
      <c r="W237" s="666" t="n"/>
      <c r="X237" s="655" t="n"/>
      <c r="Y237" s="655" t="n"/>
      <c r="Z237" s="655" t="n"/>
      <c r="AA237" s="655" t="n"/>
      <c r="AB237" s="655" t="n"/>
      <c r="AC237" s="655" t="n"/>
      <c r="AD237" s="655" t="n"/>
      <c r="AE237" s="655" t="n"/>
      <c r="AF237" s="655" t="n"/>
      <c r="AG237" s="655" t="n"/>
      <c r="AH237" s="655" t="n"/>
      <c r="AI237" s="655" t="n"/>
      <c r="AJ237" s="655" t="n"/>
      <c r="AK237" s="655" t="n"/>
      <c r="AL237" s="655" t="n"/>
      <c r="AM237" s="665" t="n"/>
      <c r="AN237" s="665" t="n"/>
      <c r="AO237" s="657" t="n"/>
      <c r="AP237" s="657" t="n"/>
      <c r="AQ237" s="657" t="n"/>
      <c r="AR237" s="657" t="n"/>
      <c r="AS237" s="657" t="n"/>
      <c r="AT237" s="657" t="n"/>
      <c r="AU237" s="657" t="n"/>
      <c r="AV237" s="657" t="n"/>
      <c r="AW237" s="657" t="n"/>
      <c r="AX237" s="673" t="n"/>
      <c r="AY237" s="673" t="n"/>
      <c r="AZ237" s="673" t="n"/>
      <c r="BA237" s="673" t="n"/>
      <c r="BB237" s="657" t="n"/>
      <c r="BC237" s="657" t="n"/>
      <c r="BD237" s="657" t="n"/>
      <c r="BE237" s="657" t="n"/>
      <c r="BF237" s="657" t="n"/>
      <c r="BG237" s="657" t="n"/>
      <c r="BH237" s="657" t="n"/>
      <c r="BI237" s="657" t="n"/>
      <c r="BJ237" s="657" t="n"/>
      <c r="BK237" s="657" t="n"/>
      <c r="BL237" s="657" t="n"/>
      <c r="BM237" s="657" t="n"/>
      <c r="BN237" s="657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U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7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2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22" t="inlineStr">
        <is>
          <t>Квалификация:</t>
        </is>
      </c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20" t="n"/>
      <c r="S5" s="21" t="inlineStr">
        <is>
          <t>Специальность: 6-05-0713-04 Автоматизация технологических процессов и производств</t>
        </is>
      </c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2" t="inlineStr">
        <is>
          <t>Инженер-механик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</row>
    <row r="6">
      <c r="A6" s="2" t="n"/>
      <c r="B6" s="4" t="n"/>
      <c r="C6" s="4" t="n"/>
      <c r="D6" s="23" t="inlineStr">
        <is>
          <t>Регистрационный № 05-071-018/уч.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9" t="n"/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" t="n"/>
      <c r="S7" s="26" t="n"/>
      <c r="T7" s="26" t="n"/>
      <c r="U7" s="2" t="n"/>
      <c r="V7" s="2" t="n"/>
      <c r="W7" s="26" t="n"/>
      <c r="X7" s="2" t="n"/>
      <c r="Y7" s="2" t="n"/>
      <c r="Z7" s="2" t="n"/>
      <c r="AA7" s="2" t="n"/>
      <c r="AB7" s="2" t="n"/>
      <c r="AC7" s="26" t="inlineStr">
        <is>
          <t>Профилизация:</t>
        </is>
      </c>
      <c r="AD7" s="27" t="n"/>
      <c r="AE7" s="27" t="n"/>
      <c r="AF7" s="27" t="n"/>
      <c r="AG7" s="27" t="n"/>
      <c r="AH7" s="27" t="n"/>
      <c r="AI7" s="26" t="inlineStr">
        <is>
          <t>Химические производства</t>
        </is>
      </c>
      <c r="AJ7" s="2" t="n"/>
      <c r="AK7" s="27" t="n"/>
      <c r="AL7" s="27" t="n"/>
      <c r="AM7" s="2" t="n"/>
      <c r="AN7" s="27" t="n"/>
      <c r="AO7" s="27" t="n"/>
      <c r="AP7" s="27" t="n"/>
      <c r="AQ7" s="27" t="n"/>
      <c r="AR7" s="27" t="n"/>
      <c r="AS7" s="27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" t="n"/>
      <c r="BE7" s="2" t="n"/>
      <c r="BF7" s="2" t="n"/>
      <c r="BG7" s="2" t="n"/>
      <c r="BH7" s="2" t="n"/>
      <c r="BI7" s="32" t="inlineStr">
        <is>
          <t>Степень: Бакалавр</t>
        </is>
      </c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n"/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32" t="n"/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43" t="inlineStr">
        <is>
          <t>Форма получения образования: заочная</t>
        </is>
      </c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2" t="inlineStr">
        <is>
          <t>Срок обучения: 4 года</t>
        </is>
      </c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2" t="n"/>
      <c r="S10" s="43" t="inlineStr">
        <is>
          <t>(интегрированная с образовательными программами среднего специального образования)</t>
        </is>
      </c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36" t="n"/>
      <c r="BE11" s="2" t="n"/>
      <c r="BF11" s="2" t="n"/>
      <c r="BG11" s="2" t="n"/>
      <c r="BH11" s="2" t="n"/>
      <c r="BI11" s="2" t="n"/>
      <c r="BJ11" s="36" t="n"/>
      <c r="BK11" s="40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41" t="n"/>
      <c r="BU11" s="41" t="n"/>
    </row>
    <row r="12">
      <c r="A12" s="2163" t="n"/>
      <c r="B12" s="2163" t="n"/>
      <c r="C12" s="145" t="inlineStr">
        <is>
          <t>Специальность: 2-53 01 01 Автоматизация технологических процессов и производств</t>
        </is>
      </c>
      <c r="D12" s="145" t="n"/>
      <c r="E12" s="2166" t="n"/>
      <c r="F12" s="2166" t="n"/>
      <c r="G12" s="2166" t="n"/>
      <c r="H12" s="2166" t="n"/>
      <c r="I12" s="2166" t="n"/>
      <c r="J12" s="2166" t="n"/>
      <c r="K12" s="2166" t="n"/>
      <c r="L12" s="2166" t="n"/>
      <c r="M12" s="2166" t="n"/>
      <c r="N12" s="2166" t="n"/>
      <c r="O12" s="2166" t="n"/>
      <c r="P12" s="2166" t="n"/>
      <c r="Q12" s="2166" t="n"/>
      <c r="R12" s="3788" t="n"/>
      <c r="S12" s="2166" t="n"/>
      <c r="T12" s="2166" t="n"/>
      <c r="U12" s="2166" t="n"/>
      <c r="V12" s="2166" t="n"/>
      <c r="W12" s="2166" t="n"/>
      <c r="X12" s="2166" t="n"/>
      <c r="Y12" s="2166" t="n"/>
      <c r="Z12" s="2166" t="n"/>
      <c r="AA12" s="2166" t="n"/>
      <c r="AB12" s="2166" t="n"/>
      <c r="AC12" s="2166" t="n"/>
      <c r="AD12" s="2166" t="n"/>
      <c r="AE12" s="2166" t="n"/>
      <c r="AF12" s="2166" t="n"/>
      <c r="AG12" s="2166" t="n"/>
      <c r="AH12" s="2166" t="n"/>
      <c r="AI12" s="2166" t="n"/>
      <c r="AJ12" s="2166" t="n"/>
      <c r="AK12" s="2166" t="n"/>
      <c r="AL12" s="145" t="n"/>
      <c r="AM12" s="145" t="inlineStr">
        <is>
          <t>Специальность: 2-53 01 05 Автоматизированные электроприводы</t>
        </is>
      </c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45" t="n"/>
      <c r="BB12" s="145" t="n"/>
      <c r="BC12" s="145" t="n"/>
      <c r="BD12" s="2" t="n"/>
      <c r="BE12" s="2" t="n"/>
      <c r="BF12" s="137" t="n"/>
      <c r="BG12" s="137" t="n"/>
      <c r="BH12" s="137" t="n"/>
      <c r="BI12" s="137" t="n"/>
      <c r="BJ12" s="137" t="n"/>
      <c r="BK12" s="137" t="n"/>
      <c r="BL12" s="508" t="n"/>
      <c r="BM12" s="508" t="n"/>
      <c r="BN12" s="508" t="n"/>
      <c r="BO12" s="508" t="n"/>
      <c r="BP12" s="2163" t="n"/>
      <c r="BQ12" s="2163" t="n"/>
      <c r="BR12" s="2165" t="n"/>
      <c r="BS12" s="2" t="n"/>
      <c r="BT12" s="2" t="n"/>
      <c r="BU12" s="2" t="n"/>
    </row>
    <row r="13">
      <c r="A13" s="2163" t="n"/>
      <c r="B13" s="2163" t="n"/>
      <c r="C13" s="145" t="inlineStr">
        <is>
          <t>Квалификация специалиста: техник-электромеханик</t>
        </is>
      </c>
      <c r="D13" s="145" t="n"/>
      <c r="E13" s="2166" t="n"/>
      <c r="F13" s="2166" t="n"/>
      <c r="G13" s="2166" t="n"/>
      <c r="H13" s="2166" t="n"/>
      <c r="I13" s="2166" t="n"/>
      <c r="J13" s="2166" t="n"/>
      <c r="K13" s="2166" t="n"/>
      <c r="L13" s="2166" t="n"/>
      <c r="M13" s="2166" t="n"/>
      <c r="N13" s="2166" t="n"/>
      <c r="O13" s="2166" t="n"/>
      <c r="P13" s="2166" t="n"/>
      <c r="Q13" s="2166" t="n"/>
      <c r="R13" s="2166" t="n"/>
      <c r="S13" s="3789" t="n"/>
      <c r="T13" s="2166" t="n"/>
      <c r="U13" s="3790" t="n"/>
      <c r="V13" s="2166" t="n"/>
      <c r="W13" s="3788" t="n"/>
      <c r="X13" s="2166" t="n"/>
      <c r="Y13" s="2166" t="n"/>
      <c r="Z13" s="2166" t="n"/>
      <c r="AA13" s="2166" t="n"/>
      <c r="AB13" s="2166" t="n"/>
      <c r="AC13" s="2166" t="n"/>
      <c r="AD13" s="2166" t="n"/>
      <c r="AE13" s="2166" t="n"/>
      <c r="AF13" s="2166" t="n"/>
      <c r="AG13" s="2166" t="n"/>
      <c r="AH13" s="2166" t="n"/>
      <c r="AI13" s="2166" t="n"/>
      <c r="AJ13" s="2166" t="n"/>
      <c r="AK13" s="2166" t="n"/>
      <c r="AL13" s="145" t="n"/>
      <c r="AM13" s="145" t="inlineStr">
        <is>
          <t>Квалификация специалиста: техник-электрик</t>
        </is>
      </c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35" t="n"/>
      <c r="BG13" s="35" t="n"/>
      <c r="BH13" s="35" t="n"/>
      <c r="BI13" s="35" t="n"/>
      <c r="BJ13" s="35" t="n"/>
      <c r="BK13" s="35" t="n"/>
      <c r="BL13" s="35" t="n"/>
      <c r="BM13" s="508" t="n"/>
      <c r="BN13" s="508" t="n"/>
      <c r="BO13" s="508" t="n"/>
      <c r="BP13" s="2163" t="n"/>
      <c r="BQ13" s="2163" t="n"/>
      <c r="BR13" s="2165" t="n"/>
      <c r="BS13" s="2" t="n"/>
      <c r="BT13" s="2" t="n"/>
      <c r="BU13" s="2" t="n"/>
    </row>
    <row r="14">
      <c r="A14" s="2163" t="n"/>
      <c r="B14" s="2163" t="n"/>
      <c r="C14" s="145" t="n"/>
      <c r="D14" s="145" t="n"/>
      <c r="E14" s="2166" t="n"/>
      <c r="F14" s="2166" t="n"/>
      <c r="G14" s="2166" t="n"/>
      <c r="H14" s="2166" t="n"/>
      <c r="I14" s="2166" t="n"/>
      <c r="J14" s="2166" t="n"/>
      <c r="K14" s="2166" t="n"/>
      <c r="L14" s="2166" t="n"/>
      <c r="M14" s="2166" t="n"/>
      <c r="N14" s="2166" t="n"/>
      <c r="O14" s="2166" t="n"/>
      <c r="P14" s="2166" t="n"/>
      <c r="Q14" s="2166" t="n"/>
      <c r="R14" s="3788" t="n"/>
      <c r="S14" s="2166" t="n"/>
      <c r="T14" s="2166" t="n"/>
      <c r="U14" s="2166" t="n"/>
      <c r="V14" s="2166" t="n"/>
      <c r="W14" s="2166" t="n"/>
      <c r="X14" s="2166" t="n"/>
      <c r="Y14" s="2166" t="n"/>
      <c r="Z14" s="2166" t="n"/>
      <c r="AA14" s="2166" t="n"/>
      <c r="AB14" s="2166" t="n"/>
      <c r="AC14" s="2166" t="n"/>
      <c r="AD14" s="2166" t="n"/>
      <c r="AE14" s="2166" t="n"/>
      <c r="AF14" s="2166" t="n"/>
      <c r="AG14" s="2166" t="n"/>
      <c r="AH14" s="2166" t="n"/>
      <c r="AI14" s="2166" t="n"/>
      <c r="AJ14" s="2166" t="n"/>
      <c r="AK14" s="2166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37" t="n"/>
      <c r="BG14" s="137" t="n"/>
      <c r="BH14" s="137" t="n"/>
      <c r="BI14" s="137" t="n"/>
      <c r="BJ14" s="137" t="n"/>
      <c r="BK14" s="137" t="n"/>
      <c r="BL14" s="137" t="n"/>
      <c r="BM14" s="508" t="n"/>
      <c r="BN14" s="508" t="n"/>
      <c r="BO14" s="508" t="n"/>
      <c r="BP14" s="2163" t="n"/>
      <c r="BQ14" s="2163" t="n"/>
      <c r="BR14" s="2165" t="n"/>
      <c r="BS14" s="2" t="n"/>
      <c r="BT14" s="2" t="n"/>
      <c r="BU14" s="2" t="n"/>
    </row>
    <row r="15">
      <c r="A15" s="2163" t="n"/>
      <c r="B15" s="2163" t="n"/>
      <c r="C15" s="145" t="inlineStr">
        <is>
          <t>Специальность: 2-53 01 04 Автоматизация и управление теплоэнергетическими процессами</t>
        </is>
      </c>
      <c r="D15" s="145" t="n"/>
      <c r="E15" s="2166" t="n"/>
      <c r="F15" s="2166" t="n"/>
      <c r="G15" s="2166" t="n"/>
      <c r="H15" s="2166" t="n"/>
      <c r="I15" s="2166" t="n"/>
      <c r="J15" s="2166" t="n"/>
      <c r="K15" s="2166" t="n"/>
      <c r="L15" s="2166" t="n"/>
      <c r="M15" s="2166" t="n"/>
      <c r="N15" s="2166" t="n"/>
      <c r="O15" s="2166" t="n"/>
      <c r="P15" s="2166" t="n"/>
      <c r="Q15" s="2166" t="n"/>
      <c r="R15" s="2166" t="n"/>
      <c r="S15" s="3789" t="n"/>
      <c r="T15" s="2166" t="n"/>
      <c r="U15" s="3790" t="n"/>
      <c r="V15" s="2166" t="n"/>
      <c r="W15" s="3788" t="n"/>
      <c r="X15" s="2166" t="n"/>
      <c r="Y15" s="2166" t="n"/>
      <c r="Z15" s="2166" t="n"/>
      <c r="AA15" s="2166" t="n"/>
      <c r="AB15" s="2166" t="n"/>
      <c r="AC15" s="2166" t="n"/>
      <c r="AD15" s="2166" t="n"/>
      <c r="AE15" s="2166" t="n"/>
      <c r="AF15" s="2166" t="n"/>
      <c r="AG15" s="2166" t="n"/>
      <c r="AH15" s="2166" t="n"/>
      <c r="AI15" s="2166" t="n"/>
      <c r="AJ15" s="2166" t="n"/>
      <c r="AK15" s="2166" t="n"/>
      <c r="AL15" s="145" t="n"/>
      <c r="AM15" s="145" t="inlineStr">
        <is>
          <t>Специальность: 2-53 01 06 Промышленные роботы и робототехнические комплексы</t>
        </is>
      </c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2" t="n"/>
      <c r="BE15" s="2" t="n"/>
      <c r="BF15" s="137" t="n"/>
      <c r="BG15" s="137" t="n"/>
      <c r="BH15" s="137" t="n"/>
      <c r="BI15" s="137" t="n"/>
      <c r="BJ15" s="137" t="n"/>
      <c r="BK15" s="137" t="n"/>
      <c r="BL15" s="137" t="n"/>
      <c r="BM15" s="508" t="n"/>
      <c r="BN15" s="508" t="n"/>
      <c r="BO15" s="508" t="n"/>
      <c r="BP15" s="2163" t="n"/>
      <c r="BQ15" s="2163" t="n"/>
      <c r="BR15" s="2165" t="n"/>
      <c r="BS15" s="2" t="n"/>
      <c r="BT15" s="2" t="n"/>
      <c r="BU15" s="2" t="n"/>
    </row>
    <row r="16">
      <c r="A16" s="2163" t="n"/>
      <c r="B16" s="2163" t="n"/>
      <c r="C16" s="145" t="inlineStr">
        <is>
          <t>Квалификация специалиста: техник-теплотехник</t>
        </is>
      </c>
      <c r="D16" s="145" t="n"/>
      <c r="E16" s="2166" t="n"/>
      <c r="F16" s="2166" t="n"/>
      <c r="G16" s="2166" t="n"/>
      <c r="H16" s="2166" t="n"/>
      <c r="I16" s="2166" t="n"/>
      <c r="J16" s="2166" t="n"/>
      <c r="K16" s="2166" t="n"/>
      <c r="L16" s="2166" t="n"/>
      <c r="M16" s="2166" t="n"/>
      <c r="N16" s="2166" t="n"/>
      <c r="O16" s="2166" t="n"/>
      <c r="P16" s="2166" t="n"/>
      <c r="Q16" s="2166" t="n"/>
      <c r="R16" s="3788" t="n"/>
      <c r="S16" s="2166" t="n"/>
      <c r="T16" s="2166" t="n"/>
      <c r="U16" s="2166" t="n"/>
      <c r="V16" s="2166" t="n"/>
      <c r="W16" s="2166" t="n"/>
      <c r="X16" s="2166" t="n"/>
      <c r="Y16" s="2166" t="n"/>
      <c r="Z16" s="2166" t="n"/>
      <c r="AA16" s="2166" t="n"/>
      <c r="AB16" s="2166" t="n"/>
      <c r="AC16" s="2166" t="n"/>
      <c r="AD16" s="2166" t="n"/>
      <c r="AE16" s="2166" t="n"/>
      <c r="AF16" s="2166" t="n"/>
      <c r="AG16" s="2166" t="n"/>
      <c r="AH16" s="2166" t="n"/>
      <c r="AI16" s="2166" t="n"/>
      <c r="AJ16" s="2166" t="n"/>
      <c r="AK16" s="2166" t="n"/>
      <c r="AL16" s="145" t="n"/>
      <c r="AM16" s="145" t="inlineStr">
        <is>
          <t>Квалификация специалиста: техник-электромеханик</t>
        </is>
      </c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2" t="n"/>
      <c r="BE16" s="2" t="n"/>
      <c r="BF16" s="145" t="n"/>
      <c r="BG16" s="145" t="n"/>
      <c r="BH16" s="145" t="n"/>
      <c r="BI16" s="145" t="n"/>
      <c r="BJ16" s="145" t="n"/>
      <c r="BK16" s="145" t="n"/>
      <c r="BL16" s="145" t="n"/>
      <c r="BM16" s="145" t="n"/>
      <c r="BN16" s="2163" t="n"/>
      <c r="BO16" s="2163" t="n"/>
      <c r="BP16" s="2163" t="n"/>
      <c r="BQ16" s="2163" t="n"/>
      <c r="BR16" s="2165" t="n"/>
      <c r="BS16" s="2" t="n"/>
      <c r="BT16" s="2" t="n"/>
      <c r="BU16" s="2" t="n"/>
    </row>
    <row r="17">
      <c r="A17" s="2163" t="n"/>
      <c r="B17" s="2163" t="n"/>
      <c r="C17" s="2" t="n"/>
      <c r="D17" s="145" t="n"/>
      <c r="E17" s="2166" t="n"/>
      <c r="F17" s="2166" t="n"/>
      <c r="G17" s="2166" t="n"/>
      <c r="H17" s="2166" t="n"/>
      <c r="I17" s="2166" t="n"/>
      <c r="J17" s="2166" t="n"/>
      <c r="K17" s="2166" t="n"/>
      <c r="L17" s="2166" t="n"/>
      <c r="M17" s="2166" t="n"/>
      <c r="N17" s="2166" t="n"/>
      <c r="O17" s="2166" t="n"/>
      <c r="P17" s="2166" t="n"/>
      <c r="Q17" s="2166" t="n"/>
      <c r="R17" s="2166" t="n"/>
      <c r="S17" s="3789" t="n"/>
      <c r="T17" s="2166" t="n"/>
      <c r="U17" s="3790" t="n"/>
      <c r="V17" s="2166" t="n"/>
      <c r="W17" s="3788" t="n"/>
      <c r="X17" s="2166" t="n"/>
      <c r="Y17" s="2166" t="n"/>
      <c r="Z17" s="2166" t="n"/>
      <c r="AA17" s="2166" t="n"/>
      <c r="AB17" s="2166" t="n"/>
      <c r="AC17" s="2166" t="n"/>
      <c r="AD17" s="2166" t="n"/>
      <c r="AE17" s="2166" t="n"/>
      <c r="AF17" s="2166" t="n"/>
      <c r="AG17" s="2166" t="n"/>
      <c r="AH17" s="2166" t="n"/>
      <c r="AI17" s="2166" t="n"/>
      <c r="AJ17" s="2166" t="n"/>
      <c r="AK17" s="2166" t="n"/>
      <c r="AL17" s="145" t="n"/>
      <c r="AM17" s="145" t="n"/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2" t="n"/>
      <c r="BE17" s="2" t="n"/>
      <c r="BF17" s="145" t="n"/>
      <c r="BG17" s="145" t="n"/>
      <c r="BH17" s="145" t="n"/>
      <c r="BI17" s="145" t="n"/>
      <c r="BJ17" s="145" t="n"/>
      <c r="BK17" s="145" t="n"/>
      <c r="BL17" s="145" t="n"/>
      <c r="BM17" s="145" t="n"/>
      <c r="BN17" s="2163" t="n"/>
      <c r="BO17" s="2163" t="n"/>
      <c r="BP17" s="2163" t="n"/>
      <c r="BQ17" s="2163" t="n"/>
      <c r="BR17" s="2165" t="n"/>
      <c r="BS17" s="2" t="n"/>
      <c r="BT17" s="2" t="n"/>
      <c r="BU17" s="2" t="n"/>
    </row>
    <row r="18">
      <c r="A18" s="2163" t="n"/>
      <c r="B18" s="2163" t="n"/>
      <c r="C18" s="145" t="inlineStr">
        <is>
          <t xml:space="preserve">Специальность: 2-36 01 32 Технологическая подготовка и наладка станков и манипуляторов </t>
        </is>
      </c>
      <c r="D18" s="145" t="n"/>
      <c r="E18" s="145" t="n"/>
      <c r="F18" s="145" t="n"/>
      <c r="G18" s="145" t="n"/>
      <c r="H18" s="145" t="n"/>
      <c r="I18" s="145" t="n"/>
      <c r="J18" s="145" t="n"/>
      <c r="K18" s="145" t="n"/>
      <c r="L18" s="145" t="n"/>
      <c r="M18" s="145" t="n"/>
      <c r="N18" s="145" t="n"/>
      <c r="O18" s="145" t="n"/>
      <c r="P18" s="145" t="n"/>
      <c r="Q18" s="145" t="n"/>
      <c r="R18" s="2" t="n"/>
      <c r="S18" s="145" t="n"/>
      <c r="T18" s="145" t="n"/>
      <c r="U18" s="145" t="n"/>
      <c r="V18" s="145" t="n"/>
      <c r="W18" s="145" t="n"/>
      <c r="X18" s="145" t="n"/>
      <c r="Y18" s="145" t="n"/>
      <c r="Z18" s="145" t="n"/>
      <c r="AA18" s="145" t="n"/>
      <c r="AB18" s="145" t="n"/>
      <c r="AC18" s="145" t="n"/>
      <c r="AD18" s="145" t="n"/>
      <c r="AE18" s="145" t="n"/>
      <c r="AF18" s="145" t="n"/>
      <c r="AG18" s="145" t="n"/>
      <c r="AH18" s="145" t="n"/>
      <c r="AI18" s="145" t="n"/>
      <c r="AJ18" s="145" t="n"/>
      <c r="AK18" s="145" t="n"/>
      <c r="AL18" s="145" t="n"/>
      <c r="AM18" s="145" t="inlineStr">
        <is>
          <t xml:space="preserve">Специальность: 2-53 01 31 Техническое обслуживание технологического оборудования и средств робототехники </t>
        </is>
      </c>
      <c r="AN18" s="2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45" t="n"/>
      <c r="BB18" s="145" t="n"/>
      <c r="BC18" s="145" t="n"/>
      <c r="BD18" s="2" t="n"/>
      <c r="BE18" s="2" t="n"/>
      <c r="BF18" s="145" t="n"/>
      <c r="BG18" s="145" t="n"/>
      <c r="BH18" s="145" t="n"/>
      <c r="BI18" s="145" t="n"/>
      <c r="BJ18" s="145" t="n"/>
      <c r="BK18" s="145" t="n"/>
      <c r="BL18" s="145" t="n"/>
      <c r="BM18" s="145" t="n"/>
      <c r="BN18" s="2163" t="n"/>
      <c r="BO18" s="2163" t="n"/>
      <c r="BP18" s="2163" t="n"/>
      <c r="BQ18" s="2163" t="n"/>
      <c r="BR18" s="2165" t="n"/>
      <c r="BS18" s="2" t="n"/>
      <c r="BT18" s="2" t="n"/>
      <c r="BU18" s="2" t="n"/>
    </row>
    <row r="19">
      <c r="A19" s="2163" t="n"/>
      <c r="B19" s="2163" t="n"/>
      <c r="C19" s="145" t="inlineStr">
        <is>
          <t xml:space="preserve"> с программным управлением (по направлениям)</t>
        </is>
      </c>
      <c r="D19" s="145" t="n"/>
      <c r="E19" s="145" t="n"/>
      <c r="F19" s="145" t="n"/>
      <c r="G19" s="2" t="n"/>
      <c r="H19" s="145" t="n"/>
      <c r="I19" s="145" t="n"/>
      <c r="J19" s="2" t="n"/>
      <c r="K19" s="145" t="n"/>
      <c r="L19" s="145" t="n"/>
      <c r="M19" s="145" t="n"/>
      <c r="N19" s="145" t="n"/>
      <c r="O19" s="145" t="n"/>
      <c r="P19" s="145" t="n"/>
      <c r="Q19" s="145" t="n"/>
      <c r="R19" s="145" t="n"/>
      <c r="S19" s="2164" t="n"/>
      <c r="T19" s="145" t="n"/>
      <c r="U19" s="142" t="n"/>
      <c r="V19" s="145" t="n"/>
      <c r="W19" s="2" t="n"/>
      <c r="X19" s="145" t="n"/>
      <c r="Y19" s="145" t="n"/>
      <c r="Z19" s="145" t="n"/>
      <c r="AA19" s="145" t="n"/>
      <c r="AB19" s="145" t="n"/>
      <c r="AC19" s="145" t="n"/>
      <c r="AD19" s="145" t="n"/>
      <c r="AE19" s="145" t="n"/>
      <c r="AF19" s="145" t="n"/>
      <c r="AG19" s="145" t="n"/>
      <c r="AH19" s="145" t="n"/>
      <c r="AI19" s="145" t="n"/>
      <c r="AJ19" s="145" t="n"/>
      <c r="AK19" s="145" t="n"/>
      <c r="AL19" s="145" t="n"/>
      <c r="AM19" s="145" t="inlineStr">
        <is>
          <t>в автоматизированном производстве (по направлениям)</t>
        </is>
      </c>
      <c r="AN19" s="2" t="n"/>
      <c r="AO19" s="145" t="n"/>
      <c r="AP19" s="145" t="n"/>
      <c r="AQ19" s="145" t="n"/>
      <c r="AR19" s="145" t="n"/>
      <c r="AS19" s="145" t="n"/>
      <c r="AT19" s="145" t="n"/>
      <c r="AU19" s="2" t="n"/>
      <c r="AV19" s="145" t="n"/>
      <c r="AW19" s="145" t="n"/>
      <c r="AX19" s="145" t="n"/>
      <c r="AY19" s="145" t="n"/>
      <c r="AZ19" s="145" t="n"/>
      <c r="BA19" s="145" t="n"/>
      <c r="BB19" s="145" t="n"/>
      <c r="BC19" s="145" t="n"/>
      <c r="BD19" s="2" t="n"/>
      <c r="BE19" s="2" t="n"/>
      <c r="BF19" s="145" t="n"/>
      <c r="BG19" s="145" t="n"/>
      <c r="BH19" s="145" t="n"/>
      <c r="BI19" s="145" t="n"/>
      <c r="BJ19" s="145" t="n"/>
      <c r="BK19" s="145" t="n"/>
      <c r="BL19" s="145" t="n"/>
      <c r="BM19" s="145" t="n"/>
      <c r="BN19" s="2163" t="n"/>
      <c r="BO19" s="2163" t="n"/>
      <c r="BP19" s="2163" t="n"/>
      <c r="BQ19" s="2163" t="n"/>
      <c r="BR19" s="2165" t="n"/>
      <c r="BS19" s="2" t="n"/>
      <c r="BT19" s="2" t="n"/>
      <c r="BU19" s="2" t="n"/>
    </row>
    <row r="20">
      <c r="A20" s="2163" t="n"/>
      <c r="B20" s="2163" t="n"/>
      <c r="C20" s="145" t="inlineStr">
        <is>
          <t>Квалификация специалиста: техник</t>
        </is>
      </c>
      <c r="D20" s="145" t="n"/>
      <c r="E20" s="2166" t="n"/>
      <c r="F20" s="2166" t="n"/>
      <c r="G20" s="2166" t="n"/>
      <c r="H20" s="2166" t="n"/>
      <c r="I20" s="2166" t="n"/>
      <c r="J20" s="2166" t="n"/>
      <c r="K20" s="2166" t="n"/>
      <c r="L20" s="2166" t="n"/>
      <c r="M20" s="2166" t="n"/>
      <c r="N20" s="2166" t="n"/>
      <c r="O20" s="2166" t="n"/>
      <c r="P20" s="2166" t="n"/>
      <c r="Q20" s="2166" t="n"/>
      <c r="R20" s="2166" t="n"/>
      <c r="S20" s="3789" t="n"/>
      <c r="T20" s="2166" t="n"/>
      <c r="U20" s="3790" t="n"/>
      <c r="V20" s="2166" t="n"/>
      <c r="W20" s="3788" t="n"/>
      <c r="X20" s="2166" t="n"/>
      <c r="Y20" s="2166" t="n"/>
      <c r="Z20" s="2166" t="n"/>
      <c r="AA20" s="2166" t="n"/>
      <c r="AB20" s="2166" t="n"/>
      <c r="AC20" s="2166" t="n"/>
      <c r="AD20" s="2166" t="n"/>
      <c r="AE20" s="2166" t="n"/>
      <c r="AF20" s="2166" t="n"/>
      <c r="AG20" s="2166" t="n"/>
      <c r="AH20" s="2166" t="n"/>
      <c r="AI20" s="2166" t="n"/>
      <c r="AJ20" s="2166" t="n"/>
      <c r="AK20" s="2166" t="n"/>
      <c r="AL20" s="145" t="n"/>
      <c r="AM20" s="145" t="inlineStr">
        <is>
          <t>Квалификация специалиста: техник-электроник</t>
        </is>
      </c>
      <c r="AN20" s="2" t="n"/>
      <c r="AO20" s="145" t="n"/>
      <c r="AP20" s="145" t="n"/>
      <c r="AQ20" s="145" t="n"/>
      <c r="AR20" s="145" t="n"/>
      <c r="AS20" s="145" t="n"/>
      <c r="AT20" s="145" t="n"/>
      <c r="AU20" s="145" t="n"/>
      <c r="AV20" s="145" t="n"/>
      <c r="AW20" s="145" t="n"/>
      <c r="AX20" s="145" t="n"/>
      <c r="AY20" s="145" t="n"/>
      <c r="AZ20" s="145" t="n"/>
      <c r="BA20" s="145" t="n"/>
      <c r="BB20" s="145" t="n"/>
      <c r="BC20" s="145" t="n"/>
      <c r="BD20" s="2" t="n"/>
      <c r="BE20" s="2" t="n"/>
      <c r="BF20" s="145" t="n"/>
      <c r="BG20" s="145" t="n"/>
      <c r="BH20" s="145" t="n"/>
      <c r="BI20" s="145" t="n"/>
      <c r="BJ20" s="145" t="n"/>
      <c r="BK20" s="145" t="n"/>
      <c r="BL20" s="145" t="n"/>
      <c r="BM20" s="145" t="n"/>
      <c r="BN20" s="2163" t="n"/>
      <c r="BO20" s="2163" t="n"/>
      <c r="BP20" s="2163" t="n"/>
      <c r="BQ20" s="2163" t="n"/>
      <c r="BR20" s="2165" t="n"/>
      <c r="BS20" s="2" t="n"/>
      <c r="BT20" s="2" t="n"/>
      <c r="BU20" s="2" t="n"/>
    </row>
    <row r="21">
      <c r="A21" s="36" t="n"/>
      <c r="B21" s="35" t="n"/>
      <c r="C21" s="2" t="n"/>
      <c r="D21" s="35" t="n"/>
      <c r="E21" s="35" t="n"/>
      <c r="F21" s="35" t="n"/>
      <c r="G21" s="35" t="n"/>
      <c r="H21" s="35" t="n"/>
      <c r="I21" s="35" t="n"/>
      <c r="J21" s="35" t="n"/>
      <c r="K21" s="35" t="n"/>
      <c r="L21" s="35" t="n"/>
      <c r="M21" s="35" t="n"/>
      <c r="N21" s="36" t="n"/>
      <c r="O21" s="36" t="n"/>
      <c r="P21" s="37" t="n"/>
      <c r="Q21" s="37" t="n"/>
      <c r="R21" s="43" t="n"/>
      <c r="S21" s="688" t="n"/>
      <c r="T21" s="688" t="n"/>
      <c r="U21" s="688" t="n"/>
      <c r="V21" s="688" t="n"/>
      <c r="W21" s="688" t="n"/>
      <c r="X21" s="688" t="n"/>
      <c r="Y21" s="688" t="n"/>
      <c r="Z21" s="688" t="n"/>
      <c r="AA21" s="688" t="n"/>
      <c r="AB21" s="688" t="n"/>
      <c r="AC21" s="688" t="n"/>
      <c r="AD21" s="688" t="n"/>
      <c r="AE21" s="688" t="n"/>
      <c r="AF21" s="688" t="n"/>
      <c r="AG21" s="688" t="n"/>
      <c r="AH21" s="688" t="n"/>
      <c r="AI21" s="688" t="n"/>
      <c r="AJ21" s="688" t="n"/>
      <c r="AK21" s="688" t="n"/>
      <c r="AL21" s="688" t="n"/>
      <c r="AM21" s="688" t="n"/>
      <c r="AN21" s="688" t="n"/>
      <c r="AO21" s="688" t="n"/>
      <c r="AP21" s="688" t="n"/>
      <c r="AQ21" s="688" t="n"/>
      <c r="AR21" s="688" t="n"/>
      <c r="AS21" s="688" t="n"/>
      <c r="AT21" s="688" t="n"/>
      <c r="AU21" s="688" t="n"/>
      <c r="AV21" s="688" t="n"/>
      <c r="AW21" s="688" t="n"/>
      <c r="AX21" s="688" t="n"/>
      <c r="AY21" s="688" t="n"/>
      <c r="AZ21" s="688" t="n"/>
      <c r="BA21" s="688" t="n"/>
      <c r="BB21" s="688" t="n"/>
      <c r="BC21" s="688" t="n"/>
      <c r="BD21" s="36" t="n"/>
      <c r="BE21" s="2" t="n"/>
      <c r="BF21" s="2" t="n"/>
      <c r="BG21" s="22" t="n"/>
      <c r="BH21" s="36" t="n"/>
      <c r="BI21" s="40" t="n"/>
      <c r="BJ21" s="41" t="n"/>
      <c r="BK21" s="41" t="n"/>
      <c r="BL21" s="41" t="n"/>
      <c r="BM21" s="41" t="n"/>
      <c r="BN21" s="41" t="n"/>
      <c r="BO21" s="41" t="n"/>
      <c r="BP21" s="41" t="n"/>
      <c r="BQ21" s="41" t="n"/>
      <c r="BR21" s="41" t="n"/>
      <c r="BS21" s="41" t="n"/>
      <c r="BT21" s="2" t="n"/>
      <c r="BU21" s="2" t="n"/>
    </row>
    <row r="22">
      <c r="A22" s="2" t="n"/>
      <c r="B22" s="696" t="inlineStr">
        <is>
          <t>I. График образовательного процесса</t>
        </is>
      </c>
      <c r="C22" s="47" t="n"/>
      <c r="D22" s="47" t="n"/>
      <c r="E22" s="47" t="n"/>
      <c r="F22" s="47" t="n"/>
      <c r="G22" s="47" t="n"/>
      <c r="H22" s="47" t="n"/>
      <c r="I22" s="47" t="n"/>
      <c r="J22" s="47" t="n"/>
      <c r="K22" s="47" t="n"/>
      <c r="L22" s="47" t="n"/>
      <c r="M22" s="47" t="n"/>
      <c r="N22" s="47" t="n"/>
      <c r="O22" s="47" t="n"/>
      <c r="P22" s="47" t="n"/>
      <c r="Q22" s="47" t="n"/>
      <c r="R22" s="47" t="n"/>
      <c r="S22" s="35" t="n"/>
      <c r="T22" s="35" t="n"/>
      <c r="U22" s="35" t="n"/>
      <c r="V22" s="35" t="n"/>
      <c r="W22" s="35" t="n"/>
      <c r="X22" s="35" t="n"/>
      <c r="Y22" s="35" t="n"/>
      <c r="Z22" s="35" t="n"/>
      <c r="AA22" s="35" t="n"/>
      <c r="AB22" s="35" t="n"/>
      <c r="AC22" s="35" t="n"/>
      <c r="AD22" s="35" t="n"/>
      <c r="AE22" s="35" t="n"/>
      <c r="AF22" s="35" t="n"/>
      <c r="AG22" s="35" t="n"/>
      <c r="AH22" s="35" t="n"/>
      <c r="AI22" s="35" t="n"/>
      <c r="AJ22" s="35" t="n"/>
      <c r="AK22" s="35" t="n"/>
      <c r="AL22" s="35" t="n"/>
      <c r="AM22" s="35" t="n"/>
      <c r="AN22" s="35" t="n"/>
      <c r="AO22" s="35" t="n"/>
      <c r="AP22" s="35" t="n"/>
      <c r="AQ22" s="35" t="n"/>
      <c r="AR22" s="35" t="n"/>
      <c r="AS22" s="35" t="n"/>
      <c r="AT22" s="35" t="n"/>
      <c r="AU22" s="35" t="n"/>
      <c r="AV22" s="35" t="n"/>
      <c r="AW22" s="35" t="n"/>
      <c r="AX22" s="35" t="n"/>
      <c r="AY22" s="2" t="n"/>
      <c r="AZ22" s="696" t="inlineStr">
        <is>
          <t>II. Сводные данные по бюджету времени (в неделях)</t>
        </is>
      </c>
      <c r="BA22" s="2" t="n"/>
      <c r="BB22" s="2" t="n"/>
      <c r="BC22" s="2" t="n"/>
      <c r="BD22" s="2" t="n"/>
      <c r="BE22" s="49" t="n"/>
      <c r="BF22" s="49" t="n"/>
      <c r="BG22" s="49" t="n"/>
      <c r="BH22" s="49" t="n"/>
      <c r="BI22" s="49" t="n"/>
      <c r="BJ22" s="49" t="n"/>
      <c r="BK22" s="11" t="n"/>
      <c r="BL22" s="11" t="n"/>
      <c r="BM22" s="11" t="n"/>
      <c r="BN22" s="11" t="n"/>
      <c r="BO22" s="47" t="n"/>
      <c r="BP22" s="697" t="n"/>
      <c r="BQ22" s="53" t="n"/>
      <c r="BR22" s="2" t="n"/>
      <c r="BS22" s="2" t="n"/>
      <c r="BT22" s="2" t="n"/>
      <c r="BU22" s="2" t="n"/>
    </row>
    <row r="23">
      <c r="A23" s="2" t="n"/>
      <c r="B23" s="3791" t="inlineStr">
        <is>
          <t>КУРСЫ</t>
        </is>
      </c>
      <c r="C23" s="3792" t="inlineStr">
        <is>
          <t>СЕНТЯБРЬ</t>
        </is>
      </c>
      <c r="D23" s="164" t="n"/>
      <c r="E23" s="164" t="n"/>
      <c r="F23" s="3793" t="n"/>
      <c r="G23" s="3792" t="n"/>
      <c r="H23" s="3792" t="inlineStr">
        <is>
          <t>ОКТЯБРЬ</t>
        </is>
      </c>
      <c r="I23" s="164" t="n"/>
      <c r="J23" s="3793" t="n"/>
      <c r="K23" s="3792" t="n"/>
      <c r="L23" s="3792" t="inlineStr">
        <is>
          <t>НОЯБРЬ</t>
        </is>
      </c>
      <c r="M23" s="164" t="n"/>
      <c r="N23" s="164" t="n"/>
      <c r="O23" s="3793" t="n"/>
      <c r="P23" s="3792" t="inlineStr">
        <is>
          <t>ДЕКАБРЬ</t>
        </is>
      </c>
      <c r="Q23" s="164" t="n"/>
      <c r="R23" s="164" t="n"/>
      <c r="S23" s="164" t="n"/>
      <c r="T23" s="3793" t="n"/>
      <c r="U23" s="3792" t="n"/>
      <c r="V23" s="3792" t="inlineStr">
        <is>
          <t>ЯНВАРЬ</t>
        </is>
      </c>
      <c r="W23" s="164" t="n"/>
      <c r="X23" s="3793" t="n"/>
      <c r="Y23" s="3792" t="n"/>
      <c r="Z23" s="3792" t="inlineStr">
        <is>
          <t>ФЕВРАЛЬ</t>
        </is>
      </c>
      <c r="AA23" s="164" t="n"/>
      <c r="AB23" s="3793" t="n"/>
      <c r="AC23" s="3792" t="n"/>
      <c r="AD23" s="3792" t="inlineStr">
        <is>
          <t>МАРТ</t>
        </is>
      </c>
      <c r="AE23" s="164" t="n"/>
      <c r="AF23" s="164" t="n"/>
      <c r="AG23" s="3793" t="n"/>
      <c r="AH23" s="3792" t="n"/>
      <c r="AI23" s="3792" t="inlineStr">
        <is>
          <t>АПРЕЛЬ</t>
        </is>
      </c>
      <c r="AJ23" s="164" t="n"/>
      <c r="AK23" s="3793" t="n"/>
      <c r="AL23" s="3792" t="n"/>
      <c r="AM23" s="3792" t="inlineStr">
        <is>
          <t>МАЙ</t>
        </is>
      </c>
      <c r="AN23" s="164" t="n"/>
      <c r="AO23" s="164" t="n"/>
      <c r="AP23" s="3793" t="n"/>
      <c r="AQ23" s="3792" t="inlineStr">
        <is>
          <t>ИЮНЬ</t>
        </is>
      </c>
      <c r="AR23" s="164" t="n"/>
      <c r="AS23" s="164" t="n"/>
      <c r="AT23" s="3793" t="n"/>
      <c r="AU23" s="3792" t="n"/>
      <c r="AV23" s="3792" t="inlineStr">
        <is>
          <t>ИЮЛЬ</t>
        </is>
      </c>
      <c r="AW23" s="164" t="n"/>
      <c r="AX23" s="3793" t="n"/>
      <c r="AY23" s="3792" t="n"/>
      <c r="AZ23" s="3792" t="inlineStr">
        <is>
          <t>АВГУСТ</t>
        </is>
      </c>
      <c r="BA23" s="164" t="n"/>
      <c r="BB23" s="164" t="n"/>
      <c r="BC23" s="3793" t="n"/>
      <c r="BD23" s="3794" t="inlineStr">
        <is>
          <t>Лабораторно-экзаменационная (установочная) сессия</t>
        </is>
      </c>
      <c r="BE23" s="60" t="n"/>
      <c r="BF23" s="2198" t="n"/>
      <c r="BG23" s="3795" t="inlineStr">
        <is>
          <t>Учебные практики</t>
        </is>
      </c>
      <c r="BH23" s="2198" t="n"/>
      <c r="BI23" s="3795" t="inlineStr">
        <is>
          <t>Производственные  практики</t>
        </is>
      </c>
      <c r="BJ23" s="2198" t="n"/>
      <c r="BK23" s="3795" t="inlineStr">
        <is>
          <t>Дипломное проектирование</t>
        </is>
      </c>
      <c r="BL23" s="2198" t="n"/>
      <c r="BM23" s="3795" t="inlineStr">
        <is>
          <t>Итоговая аттестация</t>
        </is>
      </c>
      <c r="BN23" s="2198" t="n"/>
      <c r="BO23" s="3795" t="inlineStr">
        <is>
          <t>ВСЕГО</t>
        </is>
      </c>
      <c r="BP23" s="2198" t="n"/>
      <c r="BQ23" s="53" t="n"/>
      <c r="BR23" s="2" t="n"/>
      <c r="BS23" s="2" t="n"/>
      <c r="BT23" s="2" t="n"/>
      <c r="BU23" s="2" t="n"/>
    </row>
    <row r="24">
      <c r="A24" s="2" t="n"/>
      <c r="B24" s="69" t="n"/>
      <c r="C24" s="3357" t="n">
        <v>1</v>
      </c>
      <c r="D24" s="3357" t="n">
        <v>8</v>
      </c>
      <c r="E24" s="3357" t="n">
        <v>15</v>
      </c>
      <c r="F24" s="3357" t="n">
        <v>22</v>
      </c>
      <c r="G24" s="3357" t="n">
        <v>29</v>
      </c>
      <c r="H24" s="3357" t="n">
        <v>6</v>
      </c>
      <c r="I24" s="3357" t="n">
        <v>13</v>
      </c>
      <c r="J24" s="3357" t="n">
        <v>20</v>
      </c>
      <c r="K24" s="3357" t="n">
        <v>27</v>
      </c>
      <c r="L24" s="3357" t="n">
        <v>3</v>
      </c>
      <c r="M24" s="3357" t="n">
        <v>10</v>
      </c>
      <c r="N24" s="3357" t="n">
        <v>17</v>
      </c>
      <c r="O24" s="3357" t="n">
        <v>24</v>
      </c>
      <c r="P24" s="3357" t="n">
        <v>1</v>
      </c>
      <c r="Q24" s="3357" t="n"/>
      <c r="R24" s="3357" t="n">
        <v>8</v>
      </c>
      <c r="S24" s="3357" t="n">
        <v>15</v>
      </c>
      <c r="T24" s="3357" t="n">
        <v>22</v>
      </c>
      <c r="U24" s="3357" t="n">
        <v>29</v>
      </c>
      <c r="V24" s="3357" t="n">
        <v>5</v>
      </c>
      <c r="W24" s="3357" t="n">
        <v>12</v>
      </c>
      <c r="X24" s="3357" t="n">
        <v>19</v>
      </c>
      <c r="Y24" s="3357" t="n">
        <v>26</v>
      </c>
      <c r="Z24" s="3357" t="n">
        <v>2</v>
      </c>
      <c r="AA24" s="3357" t="n">
        <v>9</v>
      </c>
      <c r="AB24" s="3357" t="n">
        <v>16</v>
      </c>
      <c r="AC24" s="3357" t="n">
        <v>23</v>
      </c>
      <c r="AD24" s="3357" t="n">
        <v>2</v>
      </c>
      <c r="AE24" s="3357" t="n">
        <v>9</v>
      </c>
      <c r="AF24" s="3357" t="n">
        <v>16</v>
      </c>
      <c r="AG24" s="3357" t="n">
        <v>23</v>
      </c>
      <c r="AH24" s="3357" t="n">
        <v>30</v>
      </c>
      <c r="AI24" s="3357" t="n">
        <v>6</v>
      </c>
      <c r="AJ24" s="3357" t="n">
        <v>13</v>
      </c>
      <c r="AK24" s="3357" t="n">
        <v>20</v>
      </c>
      <c r="AL24" s="3357" t="n">
        <v>27</v>
      </c>
      <c r="AM24" s="3357" t="n">
        <v>4</v>
      </c>
      <c r="AN24" s="3357" t="n">
        <v>11</v>
      </c>
      <c r="AO24" s="3357" t="n">
        <v>18</v>
      </c>
      <c r="AP24" s="3357" t="n">
        <v>25</v>
      </c>
      <c r="AQ24" s="3357" t="n">
        <v>1</v>
      </c>
      <c r="AR24" s="3357" t="n">
        <v>8</v>
      </c>
      <c r="AS24" s="3357" t="n">
        <v>15</v>
      </c>
      <c r="AT24" s="3357" t="n">
        <v>22</v>
      </c>
      <c r="AU24" s="3357" t="n">
        <v>29</v>
      </c>
      <c r="AV24" s="3357" t="n">
        <v>6</v>
      </c>
      <c r="AW24" s="3357" t="n">
        <v>13</v>
      </c>
      <c r="AX24" s="3357" t="n">
        <v>20</v>
      </c>
      <c r="AY24" s="3357" t="n">
        <v>27</v>
      </c>
      <c r="AZ24" s="3357" t="n">
        <v>3</v>
      </c>
      <c r="BA24" s="3357" t="n">
        <v>10</v>
      </c>
      <c r="BB24" s="3357" t="n">
        <v>17</v>
      </c>
      <c r="BC24" s="3358" t="n">
        <v>24</v>
      </c>
      <c r="BD24" s="69" t="n"/>
      <c r="BE24" s="2" t="n"/>
      <c r="BF24" s="173" t="n"/>
      <c r="BG24" s="171" t="n"/>
      <c r="BH24" s="173" t="n"/>
      <c r="BI24" s="171" t="n"/>
      <c r="BJ24" s="173" t="n"/>
      <c r="BK24" s="171" t="n"/>
      <c r="BL24" s="173" t="n"/>
      <c r="BM24" s="171" t="n"/>
      <c r="BN24" s="173" t="n"/>
      <c r="BO24" s="171" t="n"/>
      <c r="BP24" s="173" t="n"/>
      <c r="BQ24" s="53" t="n"/>
      <c r="BR24" s="2" t="n"/>
      <c r="BS24" s="2" t="n"/>
      <c r="BT24" s="2" t="n"/>
      <c r="BU24" s="2" t="n"/>
    </row>
    <row r="25">
      <c r="A25" s="2" t="n"/>
      <c r="B25" s="69" t="n"/>
      <c r="C25" s="3357" t="n">
        <v>7</v>
      </c>
      <c r="D25" s="3357" t="n">
        <v>14</v>
      </c>
      <c r="E25" s="3357" t="n">
        <v>21</v>
      </c>
      <c r="F25" s="3357" t="n">
        <v>28</v>
      </c>
      <c r="G25" s="3357" t="n">
        <v>5</v>
      </c>
      <c r="H25" s="3357" t="n">
        <v>12</v>
      </c>
      <c r="I25" s="3357" t="n">
        <v>19</v>
      </c>
      <c r="J25" s="3357" t="n">
        <v>26</v>
      </c>
      <c r="K25" s="3357" t="n">
        <v>2</v>
      </c>
      <c r="L25" s="3357" t="n">
        <v>9</v>
      </c>
      <c r="M25" s="3357" t="n">
        <v>16</v>
      </c>
      <c r="N25" s="3357" t="n">
        <v>23</v>
      </c>
      <c r="O25" s="3357" t="n">
        <v>30</v>
      </c>
      <c r="P25" s="3357" t="n">
        <v>7</v>
      </c>
      <c r="Q25" s="3357" t="n"/>
      <c r="R25" s="3357" t="n">
        <v>14</v>
      </c>
      <c r="S25" s="3357" t="n">
        <v>21</v>
      </c>
      <c r="T25" s="3357" t="n">
        <v>28</v>
      </c>
      <c r="U25" s="3357" t="n">
        <v>4</v>
      </c>
      <c r="V25" s="3357" t="n">
        <v>11</v>
      </c>
      <c r="W25" s="3357" t="n">
        <v>18</v>
      </c>
      <c r="X25" s="3357" t="n">
        <v>25</v>
      </c>
      <c r="Y25" s="3357" t="n">
        <v>1</v>
      </c>
      <c r="Z25" s="3357" t="n">
        <v>8</v>
      </c>
      <c r="AA25" s="3357" t="n">
        <v>15</v>
      </c>
      <c r="AB25" s="3357" t="n">
        <v>22</v>
      </c>
      <c r="AC25" s="3357" t="n">
        <v>1</v>
      </c>
      <c r="AD25" s="3357" t="n">
        <v>8</v>
      </c>
      <c r="AE25" s="3357" t="n">
        <v>15</v>
      </c>
      <c r="AF25" s="3357" t="n">
        <v>22</v>
      </c>
      <c r="AG25" s="3357" t="n">
        <v>29</v>
      </c>
      <c r="AH25" s="3357" t="n">
        <v>5</v>
      </c>
      <c r="AI25" s="3357" t="n">
        <v>12</v>
      </c>
      <c r="AJ25" s="3357" t="n">
        <v>19</v>
      </c>
      <c r="AK25" s="3357" t="n">
        <v>26</v>
      </c>
      <c r="AL25" s="3357" t="n">
        <v>3</v>
      </c>
      <c r="AM25" s="3357" t="n">
        <v>10</v>
      </c>
      <c r="AN25" s="3357" t="n">
        <v>17</v>
      </c>
      <c r="AO25" s="3357" t="n">
        <v>24</v>
      </c>
      <c r="AP25" s="3357" t="n">
        <v>31</v>
      </c>
      <c r="AQ25" s="3357" t="n">
        <v>7</v>
      </c>
      <c r="AR25" s="3357" t="n">
        <v>14</v>
      </c>
      <c r="AS25" s="3357" t="n">
        <v>21</v>
      </c>
      <c r="AT25" s="3357" t="n">
        <v>28</v>
      </c>
      <c r="AU25" s="3357" t="n">
        <v>5</v>
      </c>
      <c r="AV25" s="3357" t="n">
        <v>12</v>
      </c>
      <c r="AW25" s="3357" t="n">
        <v>19</v>
      </c>
      <c r="AX25" s="3357" t="n">
        <v>26</v>
      </c>
      <c r="AY25" s="3357" t="n">
        <v>2</v>
      </c>
      <c r="AZ25" s="3357" t="n">
        <v>9</v>
      </c>
      <c r="BA25" s="3357" t="n">
        <v>16</v>
      </c>
      <c r="BB25" s="3357" t="n">
        <v>23</v>
      </c>
      <c r="BC25" s="3358" t="n">
        <v>31</v>
      </c>
      <c r="BD25" s="69" t="n"/>
      <c r="BE25" s="2" t="n"/>
      <c r="BF25" s="173" t="n"/>
      <c r="BG25" s="171" t="n"/>
      <c r="BH25" s="173" t="n"/>
      <c r="BI25" s="171" t="n"/>
      <c r="BJ25" s="173" t="n"/>
      <c r="BK25" s="171" t="n"/>
      <c r="BL25" s="173" t="n"/>
      <c r="BM25" s="171" t="n"/>
      <c r="BN25" s="173" t="n"/>
      <c r="BO25" s="171" t="n"/>
      <c r="BP25" s="173" t="n"/>
      <c r="BQ25" s="53" t="n"/>
      <c r="BR25" s="2" t="n"/>
      <c r="BS25" s="2" t="n"/>
      <c r="BT25" s="2" t="n"/>
      <c r="BU25" s="2" t="n"/>
    </row>
    <row r="26">
      <c r="A26" s="2" t="n"/>
      <c r="B26" s="203" t="n"/>
      <c r="C26" s="3796" t="n">
        <v>1</v>
      </c>
      <c r="D26" s="3796">
        <f>C26+1</f>
        <v/>
      </c>
      <c r="E26" s="3796">
        <f>D26+1</f>
        <v/>
      </c>
      <c r="F26" s="3796">
        <f>E26+1</f>
        <v/>
      </c>
      <c r="G26" s="3796">
        <f>F26+1</f>
        <v/>
      </c>
      <c r="H26" s="3796">
        <f>G26+1</f>
        <v/>
      </c>
      <c r="I26" s="3796">
        <f>H26+1</f>
        <v/>
      </c>
      <c r="J26" s="3796">
        <f>I26+1</f>
        <v/>
      </c>
      <c r="K26" s="3796">
        <f>J26+1</f>
        <v/>
      </c>
      <c r="L26" s="3796">
        <f>K26+1</f>
        <v/>
      </c>
      <c r="M26" s="3796">
        <f>L26+1</f>
        <v/>
      </c>
      <c r="N26" s="3796">
        <f>M26+1</f>
        <v/>
      </c>
      <c r="O26" s="3796">
        <f>N26+1</f>
        <v/>
      </c>
      <c r="P26" s="3796">
        <f>O26+1</f>
        <v/>
      </c>
      <c r="Q26" s="3796" t="n"/>
      <c r="R26" s="3796">
        <f>P26+1</f>
        <v/>
      </c>
      <c r="S26" s="3796">
        <f>R26+1</f>
        <v/>
      </c>
      <c r="T26" s="3796">
        <f>S26+1</f>
        <v/>
      </c>
      <c r="U26" s="3796">
        <f>T26+1</f>
        <v/>
      </c>
      <c r="V26" s="3796">
        <f>U26+1</f>
        <v/>
      </c>
      <c r="W26" s="3796">
        <f>V26+1</f>
        <v/>
      </c>
      <c r="X26" s="3796">
        <f>W26+1</f>
        <v/>
      </c>
      <c r="Y26" s="3796">
        <f>X26+1</f>
        <v/>
      </c>
      <c r="Z26" s="3796">
        <f>Y26+1</f>
        <v/>
      </c>
      <c r="AA26" s="3796">
        <f>Z26+1</f>
        <v/>
      </c>
      <c r="AB26" s="3796">
        <f>AA26+1</f>
        <v/>
      </c>
      <c r="AC26" s="3796">
        <f>AB26+1</f>
        <v/>
      </c>
      <c r="AD26" s="3796">
        <f>AC26+1</f>
        <v/>
      </c>
      <c r="AE26" s="3796">
        <f>AD26+1</f>
        <v/>
      </c>
      <c r="AF26" s="3796">
        <f>AE26+1</f>
        <v/>
      </c>
      <c r="AG26" s="3796">
        <f>AF26+1</f>
        <v/>
      </c>
      <c r="AH26" s="3796">
        <f>AG26+1</f>
        <v/>
      </c>
      <c r="AI26" s="3796">
        <f>AH26+1</f>
        <v/>
      </c>
      <c r="AJ26" s="3796">
        <f>AI26+1</f>
        <v/>
      </c>
      <c r="AK26" s="3796">
        <f>AJ26+1</f>
        <v/>
      </c>
      <c r="AL26" s="3796">
        <f>AK26+1</f>
        <v/>
      </c>
      <c r="AM26" s="3796">
        <f>AL26+1</f>
        <v/>
      </c>
      <c r="AN26" s="3796">
        <f>AM26+1</f>
        <v/>
      </c>
      <c r="AO26" s="3796">
        <f>AN26+1</f>
        <v/>
      </c>
      <c r="AP26" s="3796">
        <f>AO26+1</f>
        <v/>
      </c>
      <c r="AQ26" s="3796">
        <f>AP26+1</f>
        <v/>
      </c>
      <c r="AR26" s="3796">
        <f>AQ26+1</f>
        <v/>
      </c>
      <c r="AS26" s="3796">
        <f>AR26+1</f>
        <v/>
      </c>
      <c r="AT26" s="3796">
        <f>AS26+1</f>
        <v/>
      </c>
      <c r="AU26" s="3796">
        <f>AT26+1</f>
        <v/>
      </c>
      <c r="AV26" s="3796">
        <f>AU26+1</f>
        <v/>
      </c>
      <c r="AW26" s="3796">
        <f>AV26+1</f>
        <v/>
      </c>
      <c r="AX26" s="3796">
        <f>AW26+1</f>
        <v/>
      </c>
      <c r="AY26" s="3796">
        <f>AX26+1</f>
        <v/>
      </c>
      <c r="AZ26" s="3796">
        <f>AY26+1</f>
        <v/>
      </c>
      <c r="BA26" s="3796">
        <f>AZ26+1</f>
        <v/>
      </c>
      <c r="BB26" s="3796">
        <f>BA26+1</f>
        <v/>
      </c>
      <c r="BC26" s="3797">
        <f>BB26+1</f>
        <v/>
      </c>
      <c r="BD26" s="3798" t="n"/>
      <c r="BE26" s="477" t="n"/>
      <c r="BF26" s="480" t="n"/>
      <c r="BG26" s="3799" t="n"/>
      <c r="BH26" s="480" t="n"/>
      <c r="BI26" s="3799" t="n"/>
      <c r="BJ26" s="480" t="n"/>
      <c r="BK26" s="3799" t="n"/>
      <c r="BL26" s="480" t="n"/>
      <c r="BM26" s="3799" t="n"/>
      <c r="BN26" s="480" t="n"/>
      <c r="BO26" s="3799" t="n"/>
      <c r="BP26" s="480" t="n"/>
      <c r="BQ26" s="53" t="n"/>
      <c r="BR26" s="2" t="n"/>
      <c r="BS26" s="2" t="n"/>
      <c r="BT26" s="2" t="n"/>
      <c r="BU26" s="2" t="n"/>
    </row>
    <row r="27">
      <c r="A27" s="2" t="n"/>
      <c r="B27" s="3800" t="inlineStr">
        <is>
          <t>I</t>
        </is>
      </c>
      <c r="C27" s="3801" t="n"/>
      <c r="D27" s="3802" t="n"/>
      <c r="E27" s="3802" t="inlineStr">
        <is>
          <t>:</t>
        </is>
      </c>
      <c r="F27" s="3802" t="n"/>
      <c r="G27" s="3802" t="n"/>
      <c r="H27" s="3802" t="n"/>
      <c r="I27" s="3802" t="n"/>
      <c r="J27" s="3802" t="n"/>
      <c r="K27" s="3802" t="n"/>
      <c r="L27" s="3802" t="n"/>
      <c r="M27" s="3802" t="n"/>
      <c r="N27" s="3802" t="n"/>
      <c r="O27" s="3802" t="n"/>
      <c r="P27" s="3802" t="n"/>
      <c r="Q27" s="3802" t="n"/>
      <c r="R27" s="3802" t="n"/>
      <c r="S27" s="3802" t="n"/>
      <c r="T27" s="3803" t="n"/>
      <c r="U27" s="3803" t="n"/>
      <c r="V27" s="3803" t="n"/>
      <c r="W27" s="3802" t="inlineStr">
        <is>
          <t>:</t>
        </is>
      </c>
      <c r="X27" s="3802" t="inlineStr">
        <is>
          <t>:</t>
        </is>
      </c>
      <c r="Y27" s="3802" t="n"/>
      <c r="Z27" s="3802" t="n"/>
      <c r="AA27" s="3802" t="n"/>
      <c r="AB27" s="3802" t="n"/>
      <c r="AC27" s="3802" t="n"/>
      <c r="AD27" s="3802" t="n"/>
      <c r="AE27" s="3802" t="n"/>
      <c r="AF27" s="3802" t="n"/>
      <c r="AG27" s="3802" t="n"/>
      <c r="AH27" s="3802" t="n"/>
      <c r="AI27" s="3802" t="n"/>
      <c r="AJ27" s="3802" t="n"/>
      <c r="AK27" s="3802" t="n"/>
      <c r="AL27" s="3802" t="n"/>
      <c r="AM27" s="3802" t="n"/>
      <c r="AN27" s="3802" t="n"/>
      <c r="AO27" s="3802" t="n"/>
      <c r="AP27" s="3804" t="inlineStr">
        <is>
          <t>:</t>
        </is>
      </c>
      <c r="AQ27" s="3804" t="inlineStr">
        <is>
          <t>:</t>
        </is>
      </c>
      <c r="AR27" s="3804" t="n"/>
      <c r="AS27" s="3802" t="n"/>
      <c r="AT27" s="3802" t="n"/>
      <c r="AU27" s="3805" t="n"/>
      <c r="AV27" s="3805" t="n"/>
      <c r="AW27" s="3805" t="n"/>
      <c r="AX27" s="3805" t="n"/>
      <c r="AY27" s="3805" t="n"/>
      <c r="AZ27" s="3805" t="n"/>
      <c r="BA27" s="3805" t="n"/>
      <c r="BB27" s="3805" t="n"/>
      <c r="BC27" s="3806" t="n"/>
      <c r="BD27" s="3807" t="n">
        <v>5</v>
      </c>
      <c r="BE27" s="477" t="n"/>
      <c r="BF27" s="480" t="n"/>
      <c r="BG27" s="3808" t="n"/>
      <c r="BH27" s="480" t="n"/>
      <c r="BI27" s="3808" t="n"/>
      <c r="BJ27" s="480" t="n"/>
      <c r="BK27" s="3808" t="n"/>
      <c r="BL27" s="480" t="n"/>
      <c r="BM27" s="3808" t="n"/>
      <c r="BN27" s="480" t="n"/>
      <c r="BO27" s="3809">
        <f>SUM(BD27:BN27)</f>
        <v/>
      </c>
      <c r="BP27" s="480" t="n"/>
      <c r="BQ27" s="53" t="n"/>
      <c r="BR27" s="2" t="n"/>
      <c r="BS27" s="2" t="n"/>
      <c r="BT27" s="2" t="n"/>
      <c r="BU27" s="2" t="n"/>
    </row>
    <row r="28">
      <c r="A28" s="2" t="n"/>
      <c r="B28" s="3810" t="inlineStr">
        <is>
          <t>II</t>
        </is>
      </c>
      <c r="C28" s="3811" t="n"/>
      <c r="D28" s="3811" t="n"/>
      <c r="E28" s="3811" t="n"/>
      <c r="F28" s="3811" t="n"/>
      <c r="G28" s="3811" t="n"/>
      <c r="H28" s="3811" t="n"/>
      <c r="I28" s="3811" t="n"/>
      <c r="J28" s="3811" t="n"/>
      <c r="K28" s="3811" t="n"/>
      <c r="L28" s="3811" t="n"/>
      <c r="M28" s="3811" t="n"/>
      <c r="N28" s="3811" t="inlineStr">
        <is>
          <t>:</t>
        </is>
      </c>
      <c r="O28" s="3811" t="inlineStr">
        <is>
          <t>:</t>
        </is>
      </c>
      <c r="P28" s="3811" t="n"/>
      <c r="Q28" s="3811" t="n"/>
      <c r="R28" s="3811" t="n"/>
      <c r="S28" s="3811" t="n"/>
      <c r="T28" s="3357" t="n"/>
      <c r="U28" s="3357" t="n"/>
      <c r="V28" s="3357" t="n"/>
      <c r="W28" s="3357" t="n"/>
      <c r="X28" s="3811" t="n"/>
      <c r="Y28" s="3811" t="n"/>
      <c r="Z28" s="3811" t="n"/>
      <c r="AA28" s="3811" t="n"/>
      <c r="AB28" s="3811" t="n"/>
      <c r="AC28" s="3811" t="n"/>
      <c r="AD28" s="3811" t="n"/>
      <c r="AE28" s="3811" t="inlineStr">
        <is>
          <t>:</t>
        </is>
      </c>
      <c r="AF28" s="3811" t="inlineStr">
        <is>
          <t>:</t>
        </is>
      </c>
      <c r="AG28" s="3811" t="n"/>
      <c r="AH28" s="3811" t="n"/>
      <c r="AI28" s="3811" t="n"/>
      <c r="AJ28" s="3811" t="n"/>
      <c r="AK28" s="3811" t="n"/>
      <c r="AL28" s="3811" t="n"/>
      <c r="AM28" s="3811" t="n"/>
      <c r="AN28" s="3811" t="n"/>
      <c r="AO28" s="3811" t="n"/>
      <c r="AP28" s="3812" t="n"/>
      <c r="AQ28" s="3812" t="n"/>
      <c r="AR28" s="3812" t="n"/>
      <c r="AS28" s="3811" t="n"/>
      <c r="AT28" s="3811" t="n"/>
      <c r="AU28" s="3811" t="n"/>
      <c r="AV28" s="3811" t="n"/>
      <c r="AW28" s="3811" t="n"/>
      <c r="AX28" s="3811" t="n"/>
      <c r="AY28" s="3811" t="n"/>
      <c r="AZ28" s="3811" t="n"/>
      <c r="BA28" s="3811" t="n"/>
      <c r="BB28" s="3811" t="n"/>
      <c r="BC28" s="3813" t="n"/>
      <c r="BD28" s="3356" t="n">
        <v>4</v>
      </c>
      <c r="BE28" s="175" t="n"/>
      <c r="BF28" s="474" t="n"/>
      <c r="BG28" s="2787" t="n"/>
      <c r="BH28" s="474" t="n"/>
      <c r="BI28" s="2787" t="n"/>
      <c r="BJ28" s="474" t="n"/>
      <c r="BK28" s="2787" t="n"/>
      <c r="BL28" s="474" t="n"/>
      <c r="BM28" s="2787" t="n"/>
      <c r="BN28" s="474" t="n"/>
      <c r="BO28" s="3814">
        <f>SUM(BD28:BN28)</f>
        <v/>
      </c>
      <c r="BP28" s="474" t="n"/>
      <c r="BQ28" s="53" t="n"/>
      <c r="BR28" s="2" t="n"/>
      <c r="BS28" s="2" t="n"/>
      <c r="BT28" s="2" t="n"/>
      <c r="BU28" s="2" t="n"/>
    </row>
    <row r="29">
      <c r="A29" s="2" t="n"/>
      <c r="B29" s="3810" t="inlineStr">
        <is>
          <t>III</t>
        </is>
      </c>
      <c r="C29" s="3811" t="n"/>
      <c r="D29" s="3811" t="n"/>
      <c r="E29" s="3811" t="n"/>
      <c r="F29" s="3811" t="n"/>
      <c r="G29" s="3811" t="n"/>
      <c r="H29" s="3811" t="n"/>
      <c r="I29" s="3811" t="n"/>
      <c r="J29" s="3811" t="n"/>
      <c r="K29" s="3811" t="n"/>
      <c r="L29" s="3811" t="n"/>
      <c r="M29" s="3811" t="n"/>
      <c r="N29" s="3811" t="n"/>
      <c r="O29" s="3811" t="n"/>
      <c r="P29" s="3811" t="n"/>
      <c r="Q29" s="3811" t="n"/>
      <c r="R29" s="3811" t="n"/>
      <c r="S29" s="3811" t="n"/>
      <c r="T29" s="3357" t="n"/>
      <c r="U29" s="3357" t="n"/>
      <c r="V29" s="3811" t="inlineStr">
        <is>
          <t>:</t>
        </is>
      </c>
      <c r="W29" s="3811" t="inlineStr">
        <is>
          <t>:</t>
        </is>
      </c>
      <c r="X29" s="3811" t="inlineStr">
        <is>
          <t>:</t>
        </is>
      </c>
      <c r="Y29" s="3811" t="n"/>
      <c r="Z29" s="3811" t="n"/>
      <c r="AA29" s="3811" t="n"/>
      <c r="AB29" s="3811" t="n"/>
      <c r="AC29" s="3811" t="n"/>
      <c r="AD29" s="3811" t="n"/>
      <c r="AE29" s="3811" t="n"/>
      <c r="AF29" s="3811" t="n"/>
      <c r="AG29" s="3811" t="n"/>
      <c r="AH29" s="3811" t="n"/>
      <c r="AI29" s="3811" t="n"/>
      <c r="AJ29" s="3811" t="n"/>
      <c r="AK29" s="3811" t="n"/>
      <c r="AL29" s="3811" t="n"/>
      <c r="AM29" s="3811" t="n"/>
      <c r="AN29" s="3811" t="inlineStr">
        <is>
          <t>:</t>
        </is>
      </c>
      <c r="AO29" s="3811" t="inlineStr">
        <is>
          <t>:</t>
        </is>
      </c>
      <c r="AP29" s="3811" t="inlineStr">
        <is>
          <t>:</t>
        </is>
      </c>
      <c r="AQ29" s="3812" t="n"/>
      <c r="AR29" s="3811" t="n"/>
      <c r="AS29" s="3811" t="n"/>
      <c r="AT29" s="3811" t="n"/>
      <c r="AU29" s="3811" t="n"/>
      <c r="AV29" s="3811" t="n"/>
      <c r="AW29" s="3811" t="n"/>
      <c r="AX29" s="3811" t="n"/>
      <c r="AY29" s="3811" t="n"/>
      <c r="AZ29" s="3811" t="n"/>
      <c r="BA29" s="3811" t="n"/>
      <c r="BB29" s="3811" t="n"/>
      <c r="BC29" s="3813" t="n"/>
      <c r="BD29" s="3356" t="n">
        <v>6</v>
      </c>
      <c r="BE29" s="175" t="n"/>
      <c r="BF29" s="474" t="n"/>
      <c r="BG29" s="2787" t="n"/>
      <c r="BH29" s="474" t="n"/>
      <c r="BI29" s="2787" t="n"/>
      <c r="BJ29" s="474" t="n"/>
      <c r="BK29" s="2787" t="n"/>
      <c r="BL29" s="474" t="n"/>
      <c r="BM29" s="2787" t="n"/>
      <c r="BN29" s="474" t="n"/>
      <c r="BO29" s="3814">
        <f>SUM(BD29:BN29)</f>
        <v/>
      </c>
      <c r="BP29" s="474" t="n"/>
      <c r="BQ29" s="53" t="n"/>
      <c r="BR29" s="2" t="n"/>
      <c r="BS29" s="2" t="n"/>
      <c r="BT29" s="2" t="n"/>
      <c r="BU29" s="2" t="n"/>
    </row>
    <row r="30">
      <c r="A30" s="2" t="n"/>
      <c r="B30" s="3815" t="inlineStr">
        <is>
          <t>IV</t>
        </is>
      </c>
      <c r="C30" s="3816" t="n"/>
      <c r="D30" s="3816" t="n"/>
      <c r="E30" s="3816" t="n"/>
      <c r="F30" s="3816" t="n"/>
      <c r="G30" s="3816" t="n"/>
      <c r="H30" s="3816" t="n"/>
      <c r="I30" s="3816" t="n"/>
      <c r="J30" s="3816" t="n"/>
      <c r="K30" s="3816" t="n"/>
      <c r="L30" s="3816" t="n"/>
      <c r="M30" s="3816" t="inlineStr">
        <is>
          <t>:</t>
        </is>
      </c>
      <c r="N30" s="3816" t="inlineStr">
        <is>
          <t>:</t>
        </is>
      </c>
      <c r="O30" s="3816" t="inlineStr">
        <is>
          <t>:</t>
        </is>
      </c>
      <c r="P30" s="3816" t="n"/>
      <c r="Q30" s="3816" t="n"/>
      <c r="R30" s="3816" t="n"/>
      <c r="S30" s="3816" t="n"/>
      <c r="T30" s="3817" t="n"/>
      <c r="U30" s="3817" t="n"/>
      <c r="V30" s="3817" t="n"/>
      <c r="W30" s="3817" t="n"/>
      <c r="X30" s="3816" t="n"/>
      <c r="Y30" s="3816" t="n"/>
      <c r="Z30" s="3818" t="inlineStr">
        <is>
          <t>Х</t>
        </is>
      </c>
      <c r="AA30" s="3818" t="inlineStr">
        <is>
          <t>Х</t>
        </is>
      </c>
      <c r="AB30" s="3818" t="inlineStr">
        <is>
          <t>Х</t>
        </is>
      </c>
      <c r="AC30" s="3818" t="inlineStr">
        <is>
          <t>Х</t>
        </is>
      </c>
      <c r="AD30" s="3818" t="inlineStr">
        <is>
          <t>Х</t>
        </is>
      </c>
      <c r="AE30" s="3818" t="inlineStr">
        <is>
          <t>:</t>
        </is>
      </c>
      <c r="AF30" s="3816" t="inlineStr">
        <is>
          <t>:</t>
        </is>
      </c>
      <c r="AG30" s="3816" t="n"/>
      <c r="AH30" s="3816" t="inlineStr">
        <is>
          <t>//</t>
        </is>
      </c>
      <c r="AI30" s="3818" t="inlineStr">
        <is>
          <t>/</t>
        </is>
      </c>
      <c r="AJ30" s="3818" t="inlineStr">
        <is>
          <t>/</t>
        </is>
      </c>
      <c r="AK30" s="3818" t="inlineStr">
        <is>
          <t>/</t>
        </is>
      </c>
      <c r="AL30" s="3818" t="inlineStr">
        <is>
          <t>/</t>
        </is>
      </c>
      <c r="AM30" s="3818" t="inlineStr">
        <is>
          <t>/</t>
        </is>
      </c>
      <c r="AN30" s="3818" t="inlineStr">
        <is>
          <t>/</t>
        </is>
      </c>
      <c r="AO30" s="3818" t="inlineStr">
        <is>
          <t>/</t>
        </is>
      </c>
      <c r="AP30" s="3818" t="inlineStr">
        <is>
          <t>/</t>
        </is>
      </c>
      <c r="AQ30" s="3818" t="inlineStr">
        <is>
          <t>/</t>
        </is>
      </c>
      <c r="AR30" s="3818" t="inlineStr">
        <is>
          <t>/</t>
        </is>
      </c>
      <c r="AS30" s="3818" t="inlineStr">
        <is>
          <t>/</t>
        </is>
      </c>
      <c r="AT30" s="3818" t="inlineStr">
        <is>
          <t>//</t>
        </is>
      </c>
      <c r="AU30" s="3818" t="n"/>
      <c r="AV30" s="3816" t="n"/>
      <c r="AW30" s="3816" t="n"/>
      <c r="AX30" s="3816" t="n"/>
      <c r="AY30" s="3816" t="n"/>
      <c r="AZ30" s="3816" t="n"/>
      <c r="BA30" s="3816" t="n"/>
      <c r="BB30" s="3816" t="n"/>
      <c r="BC30" s="3819" t="n"/>
      <c r="BD30" s="3820" t="n">
        <v>5</v>
      </c>
      <c r="BE30" s="662" t="n"/>
      <c r="BF30" s="2213" t="n"/>
      <c r="BG30" s="3821" t="n"/>
      <c r="BH30" s="2213" t="n"/>
      <c r="BI30" s="3821" t="n">
        <v>5</v>
      </c>
      <c r="BJ30" s="2213" t="n"/>
      <c r="BK30" s="3821" t="n">
        <v>11</v>
      </c>
      <c r="BL30" s="2213" t="n"/>
      <c r="BM30" s="3821" t="n">
        <v>2</v>
      </c>
      <c r="BN30" s="2213" t="n"/>
      <c r="BO30" s="3822">
        <f>SUM(BD30:BN30)</f>
        <v/>
      </c>
      <c r="BP30" s="2213" t="n"/>
      <c r="BQ30" s="53" t="n"/>
      <c r="BR30" s="2" t="n"/>
      <c r="BS30" s="2" t="n"/>
      <c r="BT30" s="2" t="n"/>
      <c r="BU30" s="2" t="n"/>
    </row>
    <row r="31">
      <c r="A31" s="146" t="n"/>
      <c r="B31" s="146" t="n"/>
      <c r="C31" s="128" t="n"/>
      <c r="D31" s="128" t="n"/>
      <c r="E31" s="128" t="n"/>
      <c r="F31" s="128" t="n"/>
      <c r="G31" s="128" t="n"/>
      <c r="H31" s="128" t="n"/>
      <c r="I31" s="128" t="n"/>
      <c r="J31" s="128" t="n"/>
      <c r="K31" s="128" t="n"/>
      <c r="L31" s="128" t="n"/>
      <c r="M31" s="128" t="n"/>
      <c r="N31" s="128" t="n"/>
      <c r="O31" s="128" t="n"/>
      <c r="P31" s="128" t="n"/>
      <c r="Q31" s="128" t="n"/>
      <c r="R31" s="128" t="n"/>
      <c r="S31" s="128" t="n"/>
      <c r="T31" s="128" t="n"/>
      <c r="U31" s="128" t="n"/>
      <c r="V31" s="128" t="n"/>
      <c r="W31" s="128" t="n"/>
      <c r="X31" s="128" t="n"/>
      <c r="Y31" s="128" t="n"/>
      <c r="Z31" s="128" t="n"/>
      <c r="AA31" s="128" t="n"/>
      <c r="AB31" s="128" t="n"/>
      <c r="AC31" s="128" t="n"/>
      <c r="AD31" s="128" t="n"/>
      <c r="AE31" s="128" t="n"/>
      <c r="AF31" s="128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8" t="n"/>
      <c r="AS31" s="128" t="n"/>
      <c r="AT31" s="128" t="n"/>
      <c r="AU31" s="128" t="n"/>
      <c r="AV31" s="128" t="n"/>
      <c r="AW31" s="128" t="n"/>
      <c r="AX31" s="128" t="n"/>
      <c r="AY31" s="128" t="n"/>
      <c r="AZ31" s="128" t="n"/>
      <c r="BA31" s="128" t="n"/>
      <c r="BB31" s="128" t="n"/>
      <c r="BC31" s="2" t="n"/>
      <c r="BD31" s="3823">
        <f>SUM(BD27:BE30)</f>
        <v/>
      </c>
      <c r="BE31" s="1410" t="n"/>
      <c r="BF31" s="2494" t="n"/>
      <c r="BG31" s="3824">
        <f>SUM(BG27:BH30)</f>
        <v/>
      </c>
      <c r="BH31" s="2494" t="n"/>
      <c r="BI31" s="3824">
        <f>SUM(BI27:BJ30)</f>
        <v/>
      </c>
      <c r="BJ31" s="2494" t="n"/>
      <c r="BK31" s="3824">
        <f>SUM(BK27:BL30)</f>
        <v/>
      </c>
      <c r="BL31" s="2494" t="n"/>
      <c r="BM31" s="3824">
        <f>SUM(BM27:BN30)</f>
        <v/>
      </c>
      <c r="BN31" s="2494" t="n"/>
      <c r="BO31" s="3824">
        <f>SUM(BO27:BP30)</f>
        <v/>
      </c>
      <c r="BP31" s="2494" t="n"/>
      <c r="BQ31" s="53" t="n"/>
      <c r="BR31" s="2" t="n"/>
      <c r="BS31" s="2" t="n"/>
      <c r="BT31" s="2" t="n"/>
      <c r="BU31" s="2" t="n"/>
    </row>
    <row r="32">
      <c r="A32" s="146" t="n"/>
      <c r="B32" s="146" t="n"/>
      <c r="C32" s="137" t="inlineStr">
        <is>
          <t>Обозначения:</t>
        </is>
      </c>
      <c r="D32" s="138" t="n"/>
      <c r="E32" s="139" t="n"/>
      <c r="F32" s="139" t="n"/>
      <c r="G32" s="139" t="n"/>
      <c r="H32" s="138" t="n"/>
      <c r="I32" s="105" t="n"/>
      <c r="J32" s="140" t="inlineStr">
        <is>
          <t>−</t>
        </is>
      </c>
      <c r="K32" s="137" t="inlineStr">
        <is>
          <t>теоретическое обучение</t>
        </is>
      </c>
      <c r="L32" s="137" t="n"/>
      <c r="M32" s="137" t="n"/>
      <c r="N32" s="137" t="n"/>
      <c r="O32" s="137" t="n"/>
      <c r="P32" s="137" t="n"/>
      <c r="Q32" s="137" t="n"/>
      <c r="R32" s="137" t="n"/>
      <c r="S32" s="137" t="n"/>
      <c r="T32" s="141" t="n"/>
      <c r="U32" s="141" t="n"/>
      <c r="V32" s="142" t="n"/>
      <c r="W32" s="142" t="n"/>
      <c r="X32" s="142" t="n"/>
      <c r="Y32" s="142" t="n"/>
      <c r="Z32" s="142" t="n"/>
      <c r="AA32" s="142" t="n"/>
      <c r="AB32" s="142" t="n"/>
      <c r="AC32" s="142" t="n"/>
      <c r="AD32" s="142" t="n"/>
      <c r="AE32" s="143" t="inlineStr">
        <is>
          <t>О</t>
        </is>
      </c>
      <c r="AF32" s="140" t="inlineStr">
        <is>
          <t>−</t>
        </is>
      </c>
      <c r="AG32" s="137" t="inlineStr">
        <is>
          <t>учебная практика</t>
        </is>
      </c>
      <c r="AH32" s="141" t="n"/>
      <c r="AI32" s="142" t="n"/>
      <c r="AJ32" s="142" t="n"/>
      <c r="AK32" s="142" t="n"/>
      <c r="AL32" s="137" t="n"/>
      <c r="AM32" s="137" t="n"/>
      <c r="AN32" s="144" t="n"/>
      <c r="AO32" s="142" t="n"/>
      <c r="AP32" s="142" t="n"/>
      <c r="AQ32" s="142" t="n"/>
      <c r="AR32" s="141" t="n"/>
      <c r="AS32" s="143" t="inlineStr">
        <is>
          <t>/</t>
        </is>
      </c>
      <c r="AT32" s="140" t="inlineStr">
        <is>
          <t>−</t>
        </is>
      </c>
      <c r="AU32" s="137" t="inlineStr">
        <is>
          <t>дипломное проектирование</t>
        </is>
      </c>
      <c r="AV32" s="141" t="n"/>
      <c r="AW32" s="141" t="n"/>
      <c r="AX32" s="141" t="n"/>
      <c r="AY32" s="141" t="n"/>
      <c r="AZ32" s="141" t="n"/>
      <c r="BA32" s="141" t="n"/>
      <c r="BB32" s="137" t="n"/>
      <c r="BC32" s="137" t="n"/>
      <c r="BD32" s="137" t="n"/>
      <c r="BE32" s="145" t="n"/>
      <c r="BF32" s="139" t="n"/>
      <c r="BG32" s="139" t="n"/>
      <c r="BH32" s="139" t="n"/>
      <c r="BI32" s="146" t="n"/>
      <c r="BJ32" s="146" t="n"/>
      <c r="BK32" s="146" t="n"/>
      <c r="BL32" s="146" t="n"/>
      <c r="BM32" s="146" t="n"/>
      <c r="BN32" s="146" t="n"/>
      <c r="BO32" s="739" t="n"/>
      <c r="BP32" s="697" t="n"/>
      <c r="BQ32" s="53" t="n"/>
      <c r="BR32" s="2" t="n"/>
      <c r="BS32" s="2" t="n"/>
      <c r="BT32" s="2" t="n"/>
      <c r="BU32" s="2" t="n"/>
    </row>
    <row r="33">
      <c r="A33" s="2" t="n"/>
      <c r="B33" s="2" t="n"/>
      <c r="C33" s="148" t="n"/>
      <c r="D33" s="149" t="n"/>
      <c r="E33" s="148" t="n"/>
      <c r="F33" s="148" t="n"/>
      <c r="G33" s="148" t="n"/>
      <c r="H33" s="148" t="n"/>
      <c r="I33" s="137" t="n"/>
      <c r="J33" s="137" t="n"/>
      <c r="K33" s="137" t="n"/>
      <c r="L33" s="137" t="n"/>
      <c r="M33" s="137" t="n"/>
      <c r="N33" s="137" t="n"/>
      <c r="O33" s="137" t="n"/>
      <c r="P33" s="137" t="n"/>
      <c r="Q33" s="137" t="n"/>
      <c r="R33" s="137" t="n"/>
      <c r="S33" s="137" t="n"/>
      <c r="T33" s="137" t="n"/>
      <c r="U33" s="137" t="n"/>
      <c r="V33" s="137" t="n"/>
      <c r="W33" s="137" t="n"/>
      <c r="X33" s="137" t="n"/>
      <c r="Y33" s="137" t="n"/>
      <c r="Z33" s="137" t="n"/>
      <c r="AA33" s="137" t="n"/>
      <c r="AB33" s="137" t="n"/>
      <c r="AC33" s="137" t="n"/>
      <c r="AD33" s="137" t="n"/>
      <c r="AE33" s="137" t="n"/>
      <c r="AF33" s="137" t="n"/>
      <c r="AG33" s="137" t="n"/>
      <c r="AH33" s="137" t="n"/>
      <c r="AI33" s="137" t="n"/>
      <c r="AJ33" s="137" t="n"/>
      <c r="AK33" s="137" t="n"/>
      <c r="AL33" s="137" t="n"/>
      <c r="AM33" s="137" t="n"/>
      <c r="AN33" s="137" t="n"/>
      <c r="AO33" s="137" t="n"/>
      <c r="AP33" s="137" t="n"/>
      <c r="AQ33" s="137" t="n"/>
      <c r="AR33" s="137" t="n"/>
      <c r="AS33" s="137" t="n"/>
      <c r="AT33" s="137" t="n"/>
      <c r="AU33" s="137" t="n"/>
      <c r="AV33" s="137" t="n"/>
      <c r="AW33" s="137" t="n"/>
      <c r="AX33" s="137" t="n"/>
      <c r="AY33" s="137" t="n"/>
      <c r="AZ33" s="137" t="n"/>
      <c r="BA33" s="137" t="n"/>
      <c r="BB33" s="137" t="n"/>
      <c r="BC33" s="137" t="n"/>
      <c r="BD33" s="137" t="n"/>
      <c r="BE33" s="145" t="n"/>
      <c r="BF33" s="148" t="n"/>
      <c r="BG33" s="148" t="n"/>
      <c r="BH33" s="148" t="n"/>
      <c r="BI33" s="2" t="n"/>
      <c r="BJ33" s="2" t="n"/>
      <c r="BK33" s="2" t="n"/>
      <c r="BL33" s="2" t="n"/>
      <c r="BM33" s="2" t="n"/>
      <c r="BN33" s="2" t="n"/>
      <c r="BO33" s="149" t="n"/>
      <c r="BP33" s="697" t="n"/>
      <c r="BQ33" s="53" t="n"/>
      <c r="BR33" s="2" t="n"/>
      <c r="BS33" s="2" t="n"/>
      <c r="BT33" s="2" t="n"/>
      <c r="BU33" s="2" t="n"/>
    </row>
    <row r="34">
      <c r="A34" s="146" t="n"/>
      <c r="B34" s="146" t="n"/>
      <c r="C34" s="139" t="n"/>
      <c r="D34" s="139" t="n"/>
      <c r="E34" s="139" t="n"/>
      <c r="F34" s="139" t="n"/>
      <c r="G34" s="139" t="n"/>
      <c r="H34" s="138" t="n"/>
      <c r="I34" s="151" t="inlineStr">
        <is>
          <t>:</t>
        </is>
      </c>
      <c r="J34" s="140" t="inlineStr">
        <is>
          <t>−</t>
        </is>
      </c>
      <c r="K34" s="137" t="inlineStr">
        <is>
          <t>лабораторно-экзаменационная (установочная) сессия</t>
        </is>
      </c>
      <c r="L34" s="137" t="n"/>
      <c r="M34" s="137" t="n"/>
      <c r="N34" s="137" t="n"/>
      <c r="O34" s="137" t="n"/>
      <c r="P34" s="137" t="n"/>
      <c r="Q34" s="137" t="n"/>
      <c r="R34" s="137" t="n"/>
      <c r="S34" s="137" t="n"/>
      <c r="T34" s="141" t="n"/>
      <c r="U34" s="141" t="n"/>
      <c r="V34" s="142" t="n"/>
      <c r="W34" s="142" t="n"/>
      <c r="X34" s="142" t="n"/>
      <c r="Y34" s="142" t="n"/>
      <c r="Z34" s="142" t="n"/>
      <c r="AA34" s="142" t="n"/>
      <c r="AB34" s="142" t="n"/>
      <c r="AC34" s="142" t="n"/>
      <c r="AD34" s="142" t="n"/>
      <c r="AE34" s="151" t="inlineStr">
        <is>
          <t>Х</t>
        </is>
      </c>
      <c r="AF34" s="140" t="inlineStr">
        <is>
          <t>−</t>
        </is>
      </c>
      <c r="AG34" s="137" t="inlineStr">
        <is>
          <t>производственная практика</t>
        </is>
      </c>
      <c r="AH34" s="141" t="n"/>
      <c r="AI34" s="142" t="n"/>
      <c r="AJ34" s="142" t="n"/>
      <c r="AK34" s="142" t="n"/>
      <c r="AL34" s="137" t="n"/>
      <c r="AM34" s="137" t="n"/>
      <c r="AN34" s="144" t="n"/>
      <c r="AO34" s="142" t="n"/>
      <c r="AP34" s="142" t="n"/>
      <c r="AQ34" s="142" t="n"/>
      <c r="AR34" s="144" t="n"/>
      <c r="AS34" s="143" t="inlineStr">
        <is>
          <t>//</t>
        </is>
      </c>
      <c r="AT34" s="140" t="inlineStr">
        <is>
          <t>−</t>
        </is>
      </c>
      <c r="AU34" s="137" t="inlineStr">
        <is>
          <t>итоговая аттестация</t>
        </is>
      </c>
      <c r="AV34" s="144" t="n"/>
      <c r="AW34" s="144" t="n"/>
      <c r="AX34" s="144" t="n"/>
      <c r="AY34" s="144" t="n"/>
      <c r="AZ34" s="144" t="n"/>
      <c r="BA34" s="144" t="n"/>
      <c r="BB34" s="137" t="n"/>
      <c r="BC34" s="137" t="n"/>
      <c r="BD34" s="137" t="n"/>
      <c r="BE34" s="145" t="n"/>
      <c r="BF34" s="139" t="n"/>
      <c r="BG34" s="139" t="n"/>
      <c r="BH34" s="139" t="n"/>
      <c r="BI34" s="146" t="n"/>
      <c r="BJ34" s="146" t="n"/>
      <c r="BK34" s="146" t="n"/>
      <c r="BL34" s="146" t="n"/>
      <c r="BM34" s="146" t="n"/>
      <c r="BN34" s="146" t="n"/>
      <c r="BO34" s="739" t="n"/>
      <c r="BP34" s="697" t="n"/>
      <c r="BQ34" s="53" t="n"/>
      <c r="BR34" s="2" t="n"/>
      <c r="BS34" s="2" t="n"/>
      <c r="BT34" s="2" t="n"/>
      <c r="BU34" s="2" t="n"/>
    </row>
    <row r="35">
      <c r="A35" s="2185" t="n"/>
      <c r="B35" s="2185" t="n"/>
      <c r="C35" s="2186" t="n"/>
      <c r="D35" s="2186" t="n"/>
      <c r="E35" s="2186" t="n"/>
      <c r="F35" s="2186" t="n"/>
      <c r="G35" s="2186" t="n"/>
      <c r="H35" s="739" t="n"/>
      <c r="I35" s="2187" t="n"/>
      <c r="J35" s="2188" t="n"/>
      <c r="K35" s="2186" t="n"/>
      <c r="L35" s="2186" t="n"/>
      <c r="M35" s="2186" t="n"/>
      <c r="N35" s="2186" t="n"/>
      <c r="O35" s="2186" t="n"/>
      <c r="P35" s="2186" t="n"/>
      <c r="Q35" s="2186" t="n"/>
      <c r="R35" s="2186" t="n"/>
      <c r="S35" s="2186" t="n"/>
      <c r="T35" s="739" t="n"/>
      <c r="U35" s="739" t="n"/>
      <c r="V35" s="2189" t="n"/>
      <c r="W35" s="2189" t="n"/>
      <c r="X35" s="2189" t="n"/>
      <c r="Y35" s="2189" t="n"/>
      <c r="Z35" s="2189" t="n"/>
      <c r="AA35" s="2189" t="n"/>
      <c r="AB35" s="2189" t="n"/>
      <c r="AC35" s="2189" t="n"/>
      <c r="AD35" s="2189" t="n"/>
      <c r="AE35" s="2190" t="n"/>
      <c r="AF35" s="2191" t="n"/>
      <c r="AG35" s="2186" t="n"/>
      <c r="AH35" s="695" t="n"/>
      <c r="AI35" s="2192" t="n"/>
      <c r="AJ35" s="2189" t="n"/>
      <c r="AK35" s="2189" t="n"/>
      <c r="AL35" s="2186" t="n"/>
      <c r="AM35" s="2186" t="n"/>
      <c r="AN35" s="2193" t="n"/>
      <c r="AO35" s="2189" t="n"/>
      <c r="AP35" s="2189" t="n"/>
      <c r="AQ35" s="2189" t="n"/>
      <c r="AR35" s="2193" t="n"/>
      <c r="AS35" s="2194" t="n"/>
      <c r="AT35" s="2188" t="n"/>
      <c r="AU35" s="2186" t="n"/>
      <c r="AV35" s="2193" t="n"/>
      <c r="AW35" s="2193" t="n"/>
      <c r="AX35" s="2193" t="n"/>
      <c r="AY35" s="2193" t="n"/>
      <c r="AZ35" s="2193" t="n"/>
      <c r="BA35" s="2193" t="n"/>
      <c r="BB35" s="2186" t="n"/>
      <c r="BC35" s="2186" t="n"/>
      <c r="BD35" s="2186" t="n"/>
      <c r="BE35" s="2195" t="n"/>
      <c r="BF35" s="2195" t="n"/>
      <c r="BG35" s="2195" t="n"/>
      <c r="BH35" s="2195" t="n"/>
      <c r="BI35" s="2195" t="n"/>
      <c r="BJ35" s="2195" t="n"/>
      <c r="BK35" s="2195" t="n"/>
      <c r="BL35" s="2195" t="n"/>
      <c r="BM35" s="2195" t="n"/>
      <c r="BN35" s="2185" t="n"/>
      <c r="BO35" s="2185" t="n"/>
      <c r="BP35" s="2185" t="n"/>
      <c r="BQ35" s="2185" t="n"/>
      <c r="BR35" s="2185" t="n"/>
      <c r="BS35" s="2" t="n"/>
      <c r="BT35" s="2" t="n"/>
      <c r="BU35" s="2" t="n"/>
    </row>
    <row r="36">
      <c r="A36" s="1504" t="inlineStr">
        <is>
          <t>III. План образовательного процесса</t>
        </is>
      </c>
      <c r="B36" s="78" t="n"/>
      <c r="C36" s="78" t="n"/>
      <c r="D36" s="78" t="n"/>
      <c r="E36" s="78" t="n"/>
      <c r="F36" s="78" t="n"/>
      <c r="G36" s="78" t="n"/>
      <c r="H36" s="78" t="n"/>
      <c r="I36" s="78" t="n"/>
      <c r="J36" s="78" t="n"/>
      <c r="K36" s="78" t="n"/>
      <c r="L36" s="78" t="n"/>
      <c r="M36" s="78" t="n"/>
      <c r="N36" s="78" t="n"/>
      <c r="O36" s="78" t="n"/>
      <c r="P36" s="78" t="n"/>
      <c r="Q36" s="78" t="n"/>
      <c r="R36" s="78" t="n"/>
      <c r="S36" s="78" t="n"/>
      <c r="T36" s="78" t="n"/>
      <c r="U36" s="78" t="n"/>
      <c r="V36" s="78" t="n"/>
      <c r="W36" s="78" t="n"/>
      <c r="X36" s="78" t="n"/>
      <c r="Y36" s="78" t="n"/>
      <c r="Z36" s="78" t="n"/>
      <c r="AA36" s="78" t="n"/>
      <c r="AB36" s="78" t="n"/>
      <c r="AC36" s="78" t="n"/>
      <c r="AD36" s="78" t="n"/>
      <c r="AE36" s="78" t="n"/>
      <c r="AF36" s="78" t="n"/>
      <c r="AG36" s="78" t="n"/>
      <c r="AH36" s="78" t="n"/>
      <c r="AI36" s="78" t="n"/>
      <c r="AJ36" s="78" t="n"/>
      <c r="AK36" s="78" t="n"/>
      <c r="AL36" s="78" t="n"/>
      <c r="AM36" s="78" t="n"/>
      <c r="AN36" s="78" t="n"/>
      <c r="AO36" s="78" t="n"/>
      <c r="AP36" s="78" t="n"/>
      <c r="AQ36" s="78" t="n"/>
      <c r="AR36" s="78" t="n"/>
      <c r="AS36" s="78" t="n"/>
      <c r="AT36" s="78" t="n"/>
      <c r="AU36" s="78" t="n"/>
      <c r="AV36" s="78" t="n"/>
      <c r="AW36" s="78" t="n"/>
      <c r="AX36" s="78" t="n"/>
      <c r="AY36" s="78" t="n"/>
      <c r="AZ36" s="78" t="n"/>
      <c r="BA36" s="78" t="n"/>
      <c r="BB36" s="78" t="n"/>
      <c r="BC36" s="78" t="n"/>
      <c r="BD36" s="78" t="n"/>
      <c r="BE36" s="78" t="n"/>
      <c r="BF36" s="78" t="n"/>
      <c r="BG36" s="78" t="n"/>
      <c r="BH36" s="78" t="n"/>
      <c r="BI36" s="78" t="n"/>
      <c r="BJ36" s="78" t="n"/>
      <c r="BK36" s="78" t="n"/>
      <c r="BL36" s="78" t="n"/>
      <c r="BM36" s="78" t="n"/>
      <c r="BN36" s="78" t="n"/>
      <c r="BO36" s="78" t="n"/>
      <c r="BP36" s="78" t="n"/>
      <c r="BQ36" s="78" t="n"/>
      <c r="BR36" s="78" t="n"/>
      <c r="BS36" s="2196" t="n"/>
      <c r="BT36" s="2" t="n"/>
      <c r="BU36" s="2" t="n"/>
    </row>
    <row r="37">
      <c r="A37" s="3553" t="inlineStr">
        <is>
          <t>№
п/п</t>
        </is>
      </c>
      <c r="B37" s="2202" t="n"/>
      <c r="C37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7" s="60" t="n"/>
      <c r="E37" s="60" t="n"/>
      <c r="F37" s="60" t="n"/>
      <c r="G37" s="60" t="n"/>
      <c r="H37" s="60" t="n"/>
      <c r="I37" s="60" t="n"/>
      <c r="J37" s="60" t="n"/>
      <c r="K37" s="60" t="n"/>
      <c r="L37" s="60" t="n"/>
      <c r="M37" s="60" t="n"/>
      <c r="N37" s="60" t="n"/>
      <c r="O37" s="60" t="n"/>
      <c r="P37" s="64" t="n"/>
      <c r="Q37" s="2200" t="inlineStr">
        <is>
          <t>№ рег. 
в БГТУ</t>
        </is>
      </c>
      <c r="R37" s="2200" t="inlineStr">
        <is>
          <t>Уровень ССО</t>
        </is>
      </c>
      <c r="S37" s="1410" t="n"/>
      <c r="T37" s="1410" t="n"/>
      <c r="U37" s="1414" t="n"/>
      <c r="V37" s="2201" t="inlineStr">
        <is>
          <t>Экзамены</t>
        </is>
      </c>
      <c r="W37" s="2202" t="n"/>
      <c r="X37" s="3825" t="inlineStr">
        <is>
          <t>Зачеты</t>
        </is>
      </c>
      <c r="Y37" s="2202" t="n"/>
      <c r="Z37" s="2204" t="inlineStr">
        <is>
          <t>Общее количество акад. часов по учебному плану для дневной формы</t>
        </is>
      </c>
      <c r="AA37" s="2198" t="n"/>
      <c r="AB37" s="2205" t="inlineStr">
        <is>
          <t>Количество аудиторных часов по учебному плану для дневной формы</t>
        </is>
      </c>
      <c r="AC37" s="60" t="n"/>
      <c r="AD37" s="2200" t="inlineStr">
        <is>
          <t>ВСЕГО                  академических  часов</t>
        </is>
      </c>
      <c r="AE37" s="64" t="n"/>
      <c r="AF37" s="2206" t="inlineStr">
        <is>
          <t>Количество аудиторных часов</t>
        </is>
      </c>
      <c r="AG37" s="164" t="n"/>
      <c r="AH37" s="164" t="n"/>
      <c r="AI37" s="164" t="n"/>
      <c r="AJ37" s="164" t="n"/>
      <c r="AK37" s="164" t="n"/>
      <c r="AL37" s="164" t="n"/>
      <c r="AM37" s="164" t="n"/>
      <c r="AN37" s="164" t="n"/>
      <c r="AO37" s="165" t="n"/>
      <c r="AP37" s="2206" t="inlineStr">
        <is>
          <t>Распределение по курсам и семестрам</t>
        </is>
      </c>
      <c r="AQ37" s="164" t="n"/>
      <c r="AR37" s="164" t="n"/>
      <c r="AS37" s="164" t="n"/>
      <c r="AT37" s="164" t="n"/>
      <c r="AU37" s="164" t="n"/>
      <c r="AV37" s="164" t="n"/>
      <c r="AW37" s="164" t="n"/>
      <c r="AX37" s="164" t="n"/>
      <c r="AY37" s="164" t="n"/>
      <c r="AZ37" s="164" t="n"/>
      <c r="BA37" s="164" t="n"/>
      <c r="BB37" s="164" t="n"/>
      <c r="BC37" s="164" t="n"/>
      <c r="BD37" s="164" t="n"/>
      <c r="BE37" s="164" t="n"/>
      <c r="BF37" s="164" t="n"/>
      <c r="BG37" s="164" t="n"/>
      <c r="BH37" s="164" t="n"/>
      <c r="BI37" s="164" t="n"/>
      <c r="BJ37" s="164" t="n"/>
      <c r="BK37" s="164" t="n"/>
      <c r="BL37" s="164" t="n"/>
      <c r="BM37" s="164" t="n"/>
      <c r="BN37" s="165" t="n"/>
      <c r="BO37" s="2201" t="inlineStr">
        <is>
          <t>Всего зачетных единиц</t>
        </is>
      </c>
      <c r="BP37" s="2202" t="n"/>
      <c r="BQ37" s="2201" t="inlineStr">
        <is>
          <t>Кафедра</t>
        </is>
      </c>
      <c r="BR37" s="2202" t="n"/>
      <c r="BS37" s="2" t="n"/>
      <c r="BT37" s="2" t="n"/>
      <c r="BU37" s="2" t="n"/>
    </row>
    <row r="38">
      <c r="A38" s="69" t="n"/>
      <c r="B38" s="2211" t="n"/>
      <c r="C38" s="171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72" t="n"/>
      <c r="Q38" s="65" t="n"/>
      <c r="R38" s="2207" t="inlineStr">
        <is>
          <t>Количество ауд.часов</t>
        </is>
      </c>
      <c r="S38" s="2208" t="inlineStr">
        <is>
          <t>Количество экзаменов</t>
        </is>
      </c>
      <c r="T38" s="3555" t="inlineStr">
        <is>
          <t>Всего часов</t>
        </is>
      </c>
      <c r="U38" s="3556" t="inlineStr">
        <is>
          <t>Зачетных единиц</t>
        </is>
      </c>
      <c r="V38" s="69" t="n"/>
      <c r="W38" s="2211" t="n"/>
      <c r="X38" s="171" t="n"/>
      <c r="Y38" s="2211" t="n"/>
      <c r="Z38" s="69" t="n"/>
      <c r="AA38" s="173" t="n"/>
      <c r="AB38" s="2" t="n"/>
      <c r="AC38" s="2" t="n"/>
      <c r="AD38" s="69" t="n"/>
      <c r="AE38" s="72" t="n"/>
      <c r="AF38" s="3354" t="inlineStr">
        <is>
          <t>Всего</t>
        </is>
      </c>
      <c r="AG38" s="2213" t="n"/>
      <c r="AH38" s="2214" t="inlineStr">
        <is>
          <t>Из них</t>
        </is>
      </c>
      <c r="AI38" s="175" t="n"/>
      <c r="AJ38" s="175" t="n"/>
      <c r="AK38" s="175" t="n"/>
      <c r="AL38" s="175" t="n"/>
      <c r="AM38" s="175" t="n"/>
      <c r="AN38" s="175" t="n"/>
      <c r="AO38" s="2215" t="n"/>
      <c r="AP38" s="2873" t="inlineStr">
        <is>
          <t>I курс</t>
        </is>
      </c>
      <c r="AQ38" s="477" t="n"/>
      <c r="AR38" s="477" t="n"/>
      <c r="AS38" s="477" t="n"/>
      <c r="AT38" s="477" t="n"/>
      <c r="AU38" s="477" t="n"/>
      <c r="AV38" s="2231" t="n"/>
      <c r="AW38" s="2874" t="inlineStr">
        <is>
          <t>II курс</t>
        </is>
      </c>
      <c r="AX38" s="477" t="n"/>
      <c r="AY38" s="477" t="n"/>
      <c r="AZ38" s="477" t="n"/>
      <c r="BA38" s="477" t="n"/>
      <c r="BB38" s="2227" t="n"/>
      <c r="BC38" s="2875" t="inlineStr">
        <is>
          <t>III курс</t>
        </is>
      </c>
      <c r="BD38" s="477" t="n"/>
      <c r="BE38" s="477" t="n"/>
      <c r="BF38" s="477" t="n"/>
      <c r="BG38" s="477" t="n"/>
      <c r="BH38" s="2231" t="n"/>
      <c r="BI38" s="2876" t="inlineStr">
        <is>
          <t>IV курс</t>
        </is>
      </c>
      <c r="BJ38" s="477" t="n"/>
      <c r="BK38" s="477" t="n"/>
      <c r="BL38" s="477" t="n"/>
      <c r="BM38" s="477" t="n"/>
      <c r="BN38" s="2227" t="n"/>
      <c r="BO38" s="69" t="n"/>
      <c r="BP38" s="2211" t="n"/>
      <c r="BQ38" s="69" t="n"/>
      <c r="BR38" s="2211" t="n"/>
      <c r="BS38" s="2" t="n"/>
      <c r="BT38" s="2" t="n"/>
      <c r="BU38" s="2" t="n"/>
    </row>
    <row r="39">
      <c r="A39" s="69" t="n"/>
      <c r="B39" s="2211" t="n"/>
      <c r="C39" s="171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72" t="n"/>
      <c r="Q39" s="65" t="n"/>
      <c r="R39" s="2218" t="n"/>
      <c r="S39" s="2219" t="n"/>
      <c r="T39" s="2" t="n"/>
      <c r="U39" s="2877" t="n"/>
      <c r="V39" s="69" t="n"/>
      <c r="W39" s="2211" t="n"/>
      <c r="X39" s="171" t="n"/>
      <c r="Y39" s="2211" t="n"/>
      <c r="Z39" s="69" t="n"/>
      <c r="AA39" s="173" t="n"/>
      <c r="AB39" s="2" t="n"/>
      <c r="AC39" s="2" t="n"/>
      <c r="AD39" s="69" t="n"/>
      <c r="AE39" s="72" t="n"/>
      <c r="AF39" s="69" t="n"/>
      <c r="AG39" s="173" t="n"/>
      <c r="AH39" s="2220" t="inlineStr">
        <is>
          <t>Лекции</t>
        </is>
      </c>
      <c r="AI39" s="2221" t="n"/>
      <c r="AJ39" s="2222" t="inlineStr">
        <is>
          <t>Лабораторные</t>
        </is>
      </c>
      <c r="AK39" s="2221" t="n"/>
      <c r="AL39" s="2222" t="inlineStr">
        <is>
          <t>Практические</t>
        </is>
      </c>
      <c r="AM39" s="2221" t="n"/>
      <c r="AN39" s="2223" t="inlineStr">
        <is>
          <t>Семинарские</t>
        </is>
      </c>
      <c r="AO39" s="2224" t="n"/>
      <c r="AP39" s="2225" t="inlineStr">
        <is>
          <t>УС</t>
        </is>
      </c>
      <c r="AQ39" s="2226" t="inlineStr">
        <is>
          <t>1 семестр</t>
        </is>
      </c>
      <c r="AR39" s="477" t="n"/>
      <c r="AS39" s="2227" t="n"/>
      <c r="AT39" s="2228" t="inlineStr">
        <is>
          <t>2 семестр</t>
        </is>
      </c>
      <c r="AU39" s="477" t="n"/>
      <c r="AV39" s="2227" t="n"/>
      <c r="AW39" s="2228" t="inlineStr">
        <is>
          <t>3 семестр</t>
        </is>
      </c>
      <c r="AX39" s="477" t="n"/>
      <c r="AY39" s="2227" t="n"/>
      <c r="AZ39" s="2228" t="inlineStr">
        <is>
          <t>4 семестр</t>
        </is>
      </c>
      <c r="BA39" s="477" t="n"/>
      <c r="BB39" s="2227" t="n"/>
      <c r="BC39" s="2229" t="inlineStr">
        <is>
          <t>5 семестр</t>
        </is>
      </c>
      <c r="BD39" s="477" t="n"/>
      <c r="BE39" s="2227" t="n"/>
      <c r="BF39" s="2230" t="inlineStr">
        <is>
          <t>6 семестр</t>
        </is>
      </c>
      <c r="BG39" s="477" t="n"/>
      <c r="BH39" s="2231" t="n"/>
      <c r="BI39" s="2229" t="inlineStr">
        <is>
          <t>7 семестр</t>
        </is>
      </c>
      <c r="BJ39" s="477" t="n"/>
      <c r="BK39" s="2227" t="n"/>
      <c r="BL39" s="2882" t="inlineStr">
        <is>
          <t>8 семестр</t>
        </is>
      </c>
      <c r="BM39" s="477" t="n"/>
      <c r="BN39" s="2227" t="n"/>
      <c r="BO39" s="69" t="n"/>
      <c r="BP39" s="2211" t="n"/>
      <c r="BQ39" s="69" t="n"/>
      <c r="BR39" s="2211" t="n"/>
      <c r="BS39" s="2" t="n"/>
      <c r="BT39" s="2" t="n"/>
      <c r="BU39" s="2" t="n"/>
    </row>
    <row r="40">
      <c r="A40" s="69" t="n"/>
      <c r="B40" s="2211" t="n"/>
      <c r="C40" s="171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72" t="n"/>
      <c r="Q40" s="65" t="n"/>
      <c r="R40" s="2218" t="n"/>
      <c r="S40" s="2219" t="n"/>
      <c r="T40" s="2" t="n"/>
      <c r="U40" s="2877" t="n"/>
      <c r="V40" s="69" t="n"/>
      <c r="W40" s="2211" t="n"/>
      <c r="X40" s="171" t="n"/>
      <c r="Y40" s="2211" t="n"/>
      <c r="Z40" s="69" t="n"/>
      <c r="AA40" s="173" t="n"/>
      <c r="AB40" s="2" t="n"/>
      <c r="AC40" s="2" t="n"/>
      <c r="AD40" s="69" t="n"/>
      <c r="AE40" s="72" t="n"/>
      <c r="AF40" s="69" t="n"/>
      <c r="AG40" s="173" t="n"/>
      <c r="AH40" s="2" t="n"/>
      <c r="AI40" s="186" t="n"/>
      <c r="AJ40" s="2232" t="n"/>
      <c r="AK40" s="186" t="n"/>
      <c r="AL40" s="2232" t="n"/>
      <c r="AM40" s="186" t="n"/>
      <c r="AN40" s="2232" t="n"/>
      <c r="AO40" s="72" t="n"/>
      <c r="AP40" s="2218" t="n"/>
      <c r="AQ40" s="806" t="n">
        <v>2</v>
      </c>
      <c r="AR40" s="2228" t="inlineStr">
        <is>
          <t>недели</t>
        </is>
      </c>
      <c r="AS40" s="2227" t="n"/>
      <c r="AT40" s="2234" t="n">
        <v>2</v>
      </c>
      <c r="AU40" s="2883" t="inlineStr">
        <is>
          <t>недели</t>
        </is>
      </c>
      <c r="AV40" s="2231" t="n"/>
      <c r="AW40" s="2234" t="n">
        <v>2</v>
      </c>
      <c r="AX40" s="2884" t="inlineStr">
        <is>
          <t>недели</t>
        </is>
      </c>
      <c r="AY40" s="480" t="n"/>
      <c r="AZ40" s="2234" t="n">
        <v>2</v>
      </c>
      <c r="BA40" s="2883" t="inlineStr">
        <is>
          <t>недели</t>
        </is>
      </c>
      <c r="BB40" s="2231" t="n"/>
      <c r="BC40" s="2237" t="n">
        <v>3</v>
      </c>
      <c r="BD40" s="2238" t="inlineStr">
        <is>
          <t>недели</t>
        </is>
      </c>
      <c r="BE40" s="480" t="n"/>
      <c r="BF40" s="2237" t="n">
        <v>3</v>
      </c>
      <c r="BG40" s="2230" t="inlineStr">
        <is>
          <t>недели</t>
        </is>
      </c>
      <c r="BH40" s="2231" t="n"/>
      <c r="BI40" s="2237" t="n">
        <v>3</v>
      </c>
      <c r="BJ40" s="2238" t="inlineStr">
        <is>
          <t>недели</t>
        </is>
      </c>
      <c r="BK40" s="480" t="n"/>
      <c r="BL40" s="2237" t="n">
        <v>2</v>
      </c>
      <c r="BM40" s="2230" t="inlineStr">
        <is>
          <t>недели</t>
        </is>
      </c>
      <c r="BN40" s="2231" t="n"/>
      <c r="BO40" s="69" t="n"/>
      <c r="BP40" s="2211" t="n"/>
      <c r="BQ40" s="69" t="n"/>
      <c r="BR40" s="2211" t="n"/>
      <c r="BS40" s="2" t="n"/>
      <c r="BT40" s="2" t="n"/>
      <c r="BU40" s="2" t="n"/>
    </row>
    <row r="41">
      <c r="A41" s="2244" t="n"/>
      <c r="B41" s="2245" t="n"/>
      <c r="C41" s="2240" t="n"/>
      <c r="D41" s="78" t="n"/>
      <c r="E41" s="78" t="n"/>
      <c r="F41" s="78" t="n"/>
      <c r="G41" s="78" t="n"/>
      <c r="H41" s="78" t="n"/>
      <c r="I41" s="78" t="n"/>
      <c r="J41" s="78" t="n"/>
      <c r="K41" s="78" t="n"/>
      <c r="L41" s="78" t="n"/>
      <c r="M41" s="78" t="n"/>
      <c r="N41" s="78" t="n"/>
      <c r="O41" s="78" t="n"/>
      <c r="P41" s="81" t="n"/>
      <c r="Q41" s="2241" t="n"/>
      <c r="R41" s="2242" t="n"/>
      <c r="S41" s="2243" t="n"/>
      <c r="T41" s="78" t="n"/>
      <c r="U41" s="3154" t="n"/>
      <c r="V41" s="2244" t="n"/>
      <c r="W41" s="2245" t="n"/>
      <c r="X41" s="3826" t="n"/>
      <c r="Y41" s="2245" t="n"/>
      <c r="Z41" s="77" t="n"/>
      <c r="AA41" s="2239" t="n"/>
      <c r="AB41" s="78" t="n"/>
      <c r="AC41" s="78" t="n"/>
      <c r="AD41" s="77" t="n"/>
      <c r="AE41" s="81" t="n"/>
      <c r="AF41" s="77" t="n"/>
      <c r="AG41" s="2239" t="n"/>
      <c r="AH41" s="78" t="n"/>
      <c r="AI41" s="2247" t="n"/>
      <c r="AJ41" s="2248" t="n"/>
      <c r="AK41" s="2247" t="n"/>
      <c r="AL41" s="2248" t="n"/>
      <c r="AM41" s="2247" t="n"/>
      <c r="AN41" s="2248" t="n"/>
      <c r="AO41" s="81" t="n"/>
      <c r="AP41" s="2249" t="inlineStr">
        <is>
          <t>Ауд. часов</t>
        </is>
      </c>
      <c r="AQ41" s="2250" t="inlineStr">
        <is>
          <t>Всего часов</t>
        </is>
      </c>
      <c r="AR41" s="2251" t="inlineStr">
        <is>
          <t>Ауд. часов</t>
        </is>
      </c>
      <c r="AS41" s="2252" t="inlineStr">
        <is>
          <t>Зач. единиц</t>
        </is>
      </c>
      <c r="AT41" s="2250" t="inlineStr">
        <is>
          <t>Всего часов</t>
        </is>
      </c>
      <c r="AU41" s="2253" t="inlineStr">
        <is>
          <t>Ауд. часов</t>
        </is>
      </c>
      <c r="AV41" s="2254" t="inlineStr">
        <is>
          <t>Зач. единиц</t>
        </is>
      </c>
      <c r="AW41" s="2255" t="inlineStr">
        <is>
          <t>Всего часов</t>
        </is>
      </c>
      <c r="AX41" s="2253" t="inlineStr">
        <is>
          <t>Ауд. часов</t>
        </is>
      </c>
      <c r="AY41" s="2256" t="inlineStr">
        <is>
          <t>Зач. единиц</t>
        </is>
      </c>
      <c r="AZ41" s="2250" t="inlineStr">
        <is>
          <t>Всего часов</t>
        </is>
      </c>
      <c r="BA41" s="2251" t="inlineStr">
        <is>
          <t>Ауд. часов</t>
        </is>
      </c>
      <c r="BB41" s="2257" t="inlineStr">
        <is>
          <t>Зач. единиц</t>
        </is>
      </c>
      <c r="BC41" s="2258" t="inlineStr">
        <is>
          <t>Всего часов</t>
        </is>
      </c>
      <c r="BD41" s="2259" t="inlineStr">
        <is>
          <t>Ауд. часов</t>
        </is>
      </c>
      <c r="BE41" s="2260" t="inlineStr">
        <is>
          <t>Зач. единиц</t>
        </is>
      </c>
      <c r="BF41" s="2261" t="inlineStr">
        <is>
          <t>Всего часов</t>
        </is>
      </c>
      <c r="BG41" s="2262" t="inlineStr">
        <is>
          <t>Ауд. часов</t>
        </is>
      </c>
      <c r="BH41" s="2263" t="inlineStr">
        <is>
          <t>Зач. единиц</t>
        </is>
      </c>
      <c r="BI41" s="2258" t="inlineStr">
        <is>
          <t>Всего часов</t>
        </is>
      </c>
      <c r="BJ41" s="2259" t="inlineStr">
        <is>
          <t>Ауд. часов</t>
        </is>
      </c>
      <c r="BK41" s="2260" t="inlineStr">
        <is>
          <t>Зач. единиц</t>
        </is>
      </c>
      <c r="BL41" s="2258" t="inlineStr">
        <is>
          <t>Всего часов</t>
        </is>
      </c>
      <c r="BM41" s="2262" t="inlineStr">
        <is>
          <t>Ауд. часов</t>
        </is>
      </c>
      <c r="BN41" s="3366" t="inlineStr">
        <is>
          <t>Зач. единиц</t>
        </is>
      </c>
      <c r="BO41" s="2244" t="n"/>
      <c r="BP41" s="2245" t="n"/>
      <c r="BQ41" s="2244" t="n"/>
      <c r="BR41" s="2245" t="n"/>
      <c r="BS41" s="2" t="n"/>
      <c r="BT41" s="2" t="n"/>
      <c r="BU41" s="2" t="n"/>
    </row>
    <row r="42">
      <c r="A42" s="3253" t="n">
        <v>1</v>
      </c>
      <c r="B42" s="1410" t="n"/>
      <c r="C42" s="3827" t="inlineStr">
        <is>
          <t>Государственный компонент</t>
        </is>
      </c>
      <c r="D42" s="1410" t="n"/>
      <c r="E42" s="1410" t="n"/>
      <c r="F42" s="1410" t="n"/>
      <c r="G42" s="1410" t="n"/>
      <c r="H42" s="1410" t="n"/>
      <c r="I42" s="1410" t="n"/>
      <c r="J42" s="1410" t="n"/>
      <c r="K42" s="1410" t="n"/>
      <c r="L42" s="1410" t="n"/>
      <c r="M42" s="1410" t="n"/>
      <c r="N42" s="1410" t="n"/>
      <c r="O42" s="1410" t="n"/>
      <c r="P42" s="1410" t="n"/>
      <c r="Q42" s="3828" t="n"/>
      <c r="R42" s="2498">
        <f>SUM(R43:R69)</f>
        <v/>
      </c>
      <c r="S42" s="2491" t="n"/>
      <c r="T42" s="2498">
        <f>SUM(T43:T69)</f>
        <v/>
      </c>
      <c r="U42" s="2495">
        <f>SUM(U43:U69)</f>
        <v/>
      </c>
      <c r="V42" s="2490" t="n"/>
      <c r="W42" s="1410" t="n"/>
      <c r="X42" s="2495" t="n"/>
      <c r="Y42" s="1414" t="n"/>
      <c r="Z42" s="2490">
        <f>SUM(Z43:AA69)</f>
        <v/>
      </c>
      <c r="AA42" s="1410" t="n"/>
      <c r="AB42" s="2495">
        <f>SUM(AB43:AC69)</f>
        <v/>
      </c>
      <c r="AC42" s="1414" t="n"/>
      <c r="AD42" s="2493">
        <f>SUM(AD43:AE69)</f>
        <v/>
      </c>
      <c r="AE42" s="2494" t="n"/>
      <c r="AF42" s="2493">
        <f>SUM(AF43:AG69)</f>
        <v/>
      </c>
      <c r="AG42" s="2494" t="n"/>
      <c r="AH42" s="2490">
        <f>SUM(AH43:AI69)</f>
        <v/>
      </c>
      <c r="AI42" s="1410" t="n"/>
      <c r="AJ42" s="2499">
        <f>SUM(AJ43:AK69)</f>
        <v/>
      </c>
      <c r="AK42" s="1410" t="n"/>
      <c r="AL42" s="2499">
        <f>SUM(AL43:AM69)</f>
        <v/>
      </c>
      <c r="AM42" s="1410" t="n"/>
      <c r="AN42" s="2500">
        <f>SUM(AN43:AO69)</f>
        <v/>
      </c>
      <c r="AO42" s="1414" t="n"/>
      <c r="AP42" s="2490">
        <f>SUM(AP43:AP69)</f>
        <v/>
      </c>
      <c r="AQ42" s="2501">
        <f>SUM(AQ43:AQ69)</f>
        <v/>
      </c>
      <c r="AR42" s="2499">
        <f>SUM(AR43:AR69)</f>
        <v/>
      </c>
      <c r="AS42" s="2502">
        <f>SUM(AS43:AS69)</f>
        <v/>
      </c>
      <c r="AT42" s="2501">
        <f>SUM(AT43:AT69)</f>
        <v/>
      </c>
      <c r="AU42" s="2499">
        <f>SUM(AU43:AU69)</f>
        <v/>
      </c>
      <c r="AV42" s="2500">
        <f>SUM(AV43:AV69)</f>
        <v/>
      </c>
      <c r="AW42" s="2490">
        <f>SUM(AW43:AW69)</f>
        <v/>
      </c>
      <c r="AX42" s="2503">
        <f>SUM(AX43:AX69)</f>
        <v/>
      </c>
      <c r="AY42" s="2498">
        <f>SUM(AY43:AY69)</f>
        <v/>
      </c>
      <c r="AZ42" s="2505">
        <f>SUM(AZ43:AZ69)</f>
        <v/>
      </c>
      <c r="BA42" s="2498">
        <f>SUM(BA43:BA69)</f>
        <v/>
      </c>
      <c r="BB42" s="2500">
        <f>SUM(BB43:BB69)</f>
        <v/>
      </c>
      <c r="BC42" s="2490">
        <f>SUM(BC43:BC69)</f>
        <v/>
      </c>
      <c r="BD42" s="2499">
        <f>SUM(BD43:BD69)</f>
        <v/>
      </c>
      <c r="BE42" s="2502">
        <f>SUM(BE43:BE69)</f>
        <v/>
      </c>
      <c r="BF42" s="2505">
        <f>SUM(BF43:BF69)</f>
        <v/>
      </c>
      <c r="BG42" s="2503">
        <f>SUM(BG43:BG69)</f>
        <v/>
      </c>
      <c r="BH42" s="2498">
        <f>SUM(BH43:BH69)</f>
        <v/>
      </c>
      <c r="BI42" s="2490">
        <f>SUM(BI43:BI69)</f>
        <v/>
      </c>
      <c r="BJ42" s="2499">
        <f>SUM(BJ43:BJ69)</f>
        <v/>
      </c>
      <c r="BK42" s="2502">
        <f>SUM(BK43:BK69)</f>
        <v/>
      </c>
      <c r="BL42" s="2501">
        <f>SUM(BL43:BL69)</f>
        <v/>
      </c>
      <c r="BM42" s="2499">
        <f>SUM(BM43:BM69)</f>
        <v/>
      </c>
      <c r="BN42" s="2500">
        <f>SUM(BN43:BN69)</f>
        <v/>
      </c>
      <c r="BO42" s="2496">
        <f>SUM(BO43:BP69)</f>
        <v/>
      </c>
      <c r="BP42" s="1414" t="n"/>
      <c r="BQ42" s="2492" t="n"/>
      <c r="BR42" s="1414" t="n"/>
      <c r="BS42" s="2" t="n"/>
      <c r="BT42" s="2" t="n"/>
      <c r="BU42" s="2" t="n"/>
    </row>
    <row r="43">
      <c r="A43" s="2487" t="inlineStr">
        <is>
          <t>1.1</t>
        </is>
      </c>
      <c r="B43" s="173" t="n"/>
      <c r="C43" s="3829" t="inlineStr">
        <is>
          <t>Социально-гуманитарный модуль 1</t>
        </is>
      </c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3830" t="n"/>
      <c r="R43" s="2513" t="n"/>
      <c r="S43" s="2510" t="n"/>
      <c r="T43" s="2510" t="n"/>
      <c r="U43" s="2396" t="n"/>
      <c r="V43" s="2395" t="n"/>
      <c r="W43" s="2329" t="n"/>
      <c r="X43" s="2397" t="n"/>
      <c r="Y43" s="2305" t="n"/>
      <c r="Z43" s="2395" t="n"/>
      <c r="AA43" s="2329" t="n"/>
      <c r="AB43" s="2397" t="n"/>
      <c r="AC43" s="2305" t="n"/>
      <c r="AD43" s="2511" t="n"/>
      <c r="AE43" s="2305" t="n"/>
      <c r="AF43" s="2511" t="n"/>
      <c r="AG43" s="2305" t="n"/>
      <c r="AH43" s="2514" t="n"/>
      <c r="AI43" s="2335" t="n"/>
      <c r="AJ43" s="2399" t="n"/>
      <c r="AK43" s="2335" t="n"/>
      <c r="AL43" s="2399" t="n"/>
      <c r="AM43" s="2335" t="n"/>
      <c r="AN43" s="2400" t="n"/>
      <c r="AO43" s="2305" t="n"/>
      <c r="AP43" s="2395" t="n"/>
      <c r="AQ43" s="2512" t="n"/>
      <c r="AR43" s="2399" t="n"/>
      <c r="AS43" s="2513" t="n"/>
      <c r="AT43" s="3563" t="n"/>
      <c r="AU43" s="2296" t="n"/>
      <c r="AV43" s="2396" t="n"/>
      <c r="AW43" s="2514" t="n"/>
      <c r="AX43" s="2399" t="n"/>
      <c r="AY43" s="2513" t="n"/>
      <c r="AZ43" s="2512" t="n"/>
      <c r="BA43" s="2399" t="n"/>
      <c r="BB43" s="2396" t="n"/>
      <c r="BC43" s="2514" t="n"/>
      <c r="BD43" s="2399" t="n"/>
      <c r="BE43" s="2513" t="n"/>
      <c r="BF43" s="2512" t="n"/>
      <c r="BG43" s="2399" t="n"/>
      <c r="BH43" s="2396" t="n"/>
      <c r="BI43" s="2514" t="n"/>
      <c r="BJ43" s="2399" t="n"/>
      <c r="BK43" s="2513" t="n"/>
      <c r="BL43" s="2512" t="n"/>
      <c r="BM43" s="2399" t="n"/>
      <c r="BN43" s="2396" t="n"/>
      <c r="BO43" s="2292" t="n"/>
      <c r="BP43" s="2284" t="n"/>
      <c r="BQ43" s="3831" t="n"/>
      <c r="BR43" s="2305" t="n"/>
      <c r="BS43" s="2" t="n"/>
      <c r="BT43" s="2" t="n"/>
      <c r="BU43" s="2" t="n"/>
    </row>
    <row r="44">
      <c r="A44" s="3832" t="inlineStr">
        <is>
          <t>1.1.1</t>
        </is>
      </c>
      <c r="B44" s="2928" t="n"/>
      <c r="C44" s="3833" t="inlineStr">
        <is>
          <t>История белорусской государственности</t>
        </is>
      </c>
      <c r="D44" s="2930" t="n"/>
      <c r="E44" s="2930" t="n"/>
      <c r="F44" s="2930" t="n"/>
      <c r="G44" s="2930" t="n"/>
      <c r="H44" s="2930" t="n"/>
      <c r="I44" s="2930" t="n"/>
      <c r="J44" s="2930" t="n"/>
      <c r="K44" s="2930" t="n"/>
      <c r="L44" s="2930" t="n"/>
      <c r="M44" s="2930" t="n"/>
      <c r="N44" s="2930" t="n"/>
      <c r="O44" s="2930" t="n"/>
      <c r="P44" s="2930" t="n"/>
      <c r="Q44" s="3834" t="n"/>
      <c r="R44" s="2314" t="n"/>
      <c r="S44" s="2308" t="n"/>
      <c r="T44" s="2308" t="n"/>
      <c r="U44" s="2309" t="n"/>
      <c r="V44" s="2310" t="n">
        <v>2</v>
      </c>
      <c r="W44" s="2302" t="n"/>
      <c r="X44" s="2312" t="n"/>
      <c r="Y44" s="2311" t="n"/>
      <c r="Z44" s="2310" t="n">
        <v>108</v>
      </c>
      <c r="AA44" s="2302" t="n"/>
      <c r="AB44" s="2312" t="n">
        <v>54</v>
      </c>
      <c r="AC44" s="2311" t="n"/>
      <c r="AD44" s="2313">
        <f>Z44-T44</f>
        <v/>
      </c>
      <c r="AE44" s="2311" t="n"/>
      <c r="AF44" s="2313">
        <f>AP44+AR44+AU44+AX44+BA44+BD44+BG44+BJ44+BM44</f>
        <v/>
      </c>
      <c r="AG44" s="2311" t="n"/>
      <c r="AH44" s="2325" t="n">
        <v>8</v>
      </c>
      <c r="AI44" s="2316" t="n"/>
      <c r="AJ44" s="2317" t="n"/>
      <c r="AK44" s="2316" t="n"/>
      <c r="AL44" s="2317" t="n"/>
      <c r="AM44" s="2316" t="n"/>
      <c r="AN44" s="2318" t="n">
        <v>4</v>
      </c>
      <c r="AO44" s="2311" t="n"/>
      <c r="AP44" s="2319" t="n"/>
      <c r="AQ44" s="2320" t="n"/>
      <c r="AR44" s="2321" t="n">
        <v>2</v>
      </c>
      <c r="AS44" s="2322" t="n"/>
      <c r="AT44" s="3835" t="n">
        <v>108</v>
      </c>
      <c r="AU44" s="2321" t="n">
        <v>10</v>
      </c>
      <c r="AV44" s="2323" t="n">
        <v>3</v>
      </c>
      <c r="AW44" s="3836" t="n"/>
      <c r="AX44" s="2321" t="n"/>
      <c r="AY44" s="2322" t="n"/>
      <c r="AZ44" s="2320" t="n"/>
      <c r="BA44" s="2321" t="n"/>
      <c r="BB44" s="2323" t="n"/>
      <c r="BC44" s="2325" t="n"/>
      <c r="BD44" s="2317" t="n"/>
      <c r="BE44" s="2314" t="n"/>
      <c r="BF44" s="2326" t="n"/>
      <c r="BG44" s="2317" t="n"/>
      <c r="BH44" s="2309" t="n"/>
      <c r="BI44" s="2325" t="n"/>
      <c r="BJ44" s="2317" t="n"/>
      <c r="BK44" s="2314" t="n"/>
      <c r="BL44" s="2326" t="n"/>
      <c r="BM44" s="2317" t="n"/>
      <c r="BN44" s="2309" t="n"/>
      <c r="BO44" s="2310">
        <f>AS44+AV44+AY44+BB44+BE44+BH44+BK44+BN44+U44</f>
        <v/>
      </c>
      <c r="BP44" s="2302" t="n"/>
      <c r="BQ44" s="2422" t="inlineStr">
        <is>
          <t>ИБиП</t>
        </is>
      </c>
      <c r="BR44" s="2311" t="n"/>
      <c r="BS44" s="2">
        <f>(AB44-R44)*0.22</f>
        <v/>
      </c>
      <c r="BT44" s="2" t="n"/>
      <c r="BU44" s="2" t="n"/>
    </row>
    <row r="45">
      <c r="A45" s="2457" t="inlineStr">
        <is>
          <t>1.1.2</t>
        </is>
      </c>
      <c r="B45" s="2302" t="n"/>
      <c r="C45" s="3833" t="inlineStr">
        <is>
          <t>Современная политэкономия</t>
        </is>
      </c>
      <c r="D45" s="2930" t="n"/>
      <c r="E45" s="2930" t="n"/>
      <c r="F45" s="2930" t="n"/>
      <c r="G45" s="2930" t="n"/>
      <c r="H45" s="2930" t="n"/>
      <c r="I45" s="2930" t="n"/>
      <c r="J45" s="2930" t="n"/>
      <c r="K45" s="2930" t="n"/>
      <c r="L45" s="2930" t="n"/>
      <c r="M45" s="2930" t="n"/>
      <c r="N45" s="2930" t="n"/>
      <c r="O45" s="2930" t="n"/>
      <c r="P45" s="2930" t="n"/>
      <c r="Q45" s="3834" t="n"/>
      <c r="R45" s="2314" t="n"/>
      <c r="S45" s="2308" t="n"/>
      <c r="T45" s="2308" t="n"/>
      <c r="U45" s="2309" t="n"/>
      <c r="V45" s="2310" t="n">
        <v>5</v>
      </c>
      <c r="W45" s="2302" t="n"/>
      <c r="X45" s="2312" t="n"/>
      <c r="Y45" s="2311" t="n"/>
      <c r="Z45" s="2310" t="n">
        <v>108</v>
      </c>
      <c r="AA45" s="2302" t="n"/>
      <c r="AB45" s="2312" t="n">
        <v>54</v>
      </c>
      <c r="AC45" s="2311" t="n"/>
      <c r="AD45" s="2313">
        <f>Z45-T45</f>
        <v/>
      </c>
      <c r="AE45" s="2311" t="n"/>
      <c r="AF45" s="2313">
        <f>AP45+AR45+AU45+AX45+BA45+BD45+BG45+BJ45+BM45</f>
        <v/>
      </c>
      <c r="AG45" s="2311" t="n"/>
      <c r="AH45" s="2325" t="n">
        <v>8</v>
      </c>
      <c r="AI45" s="2316" t="n"/>
      <c r="AJ45" s="2317" t="n"/>
      <c r="AK45" s="2316" t="n"/>
      <c r="AL45" s="2317" t="n"/>
      <c r="AM45" s="2316" t="n"/>
      <c r="AN45" s="2318" t="n">
        <v>4</v>
      </c>
      <c r="AO45" s="2311" t="n"/>
      <c r="AP45" s="2319" t="n"/>
      <c r="AQ45" s="2320" t="n"/>
      <c r="AR45" s="2321" t="n"/>
      <c r="AS45" s="2322" t="n"/>
      <c r="AT45" s="3835" t="n"/>
      <c r="AU45" s="2321" t="n"/>
      <c r="AV45" s="2323" t="n"/>
      <c r="AW45" s="3836" t="n"/>
      <c r="AX45" s="2321" t="n"/>
      <c r="AY45" s="2322" t="n"/>
      <c r="AZ45" s="2320" t="n"/>
      <c r="BA45" s="2321" t="n">
        <v>2</v>
      </c>
      <c r="BB45" s="2323" t="n"/>
      <c r="BC45" s="2325" t="n">
        <v>108</v>
      </c>
      <c r="BD45" s="2317" t="n">
        <v>10</v>
      </c>
      <c r="BE45" s="2314" t="n">
        <v>3</v>
      </c>
      <c r="BF45" s="2326" t="n"/>
      <c r="BG45" s="2317" t="n"/>
      <c r="BH45" s="2309" t="n"/>
      <c r="BI45" s="2325" t="n"/>
      <c r="BJ45" s="2317" t="n"/>
      <c r="BK45" s="2314" t="n"/>
      <c r="BL45" s="2326" t="n"/>
      <c r="BM45" s="2317" t="n"/>
      <c r="BN45" s="2309" t="n"/>
      <c r="BO45" s="2310">
        <f>AS45+AV45+AY45+BB45+BE45+BH45+BK45+BN45+U45</f>
        <v/>
      </c>
      <c r="BP45" s="2302" t="n"/>
      <c r="BQ45" s="2422" t="inlineStr">
        <is>
          <t>ЭТиМ</t>
        </is>
      </c>
      <c r="BR45" s="2311" t="n"/>
      <c r="BS45" s="2">
        <f>(AB45-R45)*0.22</f>
        <v/>
      </c>
      <c r="BT45" s="2" t="n"/>
      <c r="BU45" s="2" t="n"/>
    </row>
    <row r="46">
      <c r="A46" s="3837" t="inlineStr">
        <is>
          <t>1.1.3</t>
        </is>
      </c>
      <c r="B46" s="173" t="n"/>
      <c r="C46" s="3838" t="inlineStr">
        <is>
          <t>Философия</t>
        </is>
      </c>
      <c r="D46" s="2665" t="n"/>
      <c r="E46" s="2665" t="n"/>
      <c r="F46" s="2665" t="n"/>
      <c r="G46" s="2665" t="n"/>
      <c r="H46" s="2665" t="n"/>
      <c r="I46" s="2665" t="n"/>
      <c r="J46" s="2665" t="n"/>
      <c r="K46" s="2665" t="n"/>
      <c r="L46" s="2665" t="n"/>
      <c r="M46" s="2665" t="n"/>
      <c r="N46" s="2665" t="n"/>
      <c r="O46" s="2665" t="n"/>
      <c r="P46" s="2665" t="n"/>
      <c r="Q46" s="3834" t="n"/>
      <c r="R46" s="2314" t="n"/>
      <c r="S46" s="2308" t="n"/>
      <c r="T46" s="2308" t="n"/>
      <c r="U46" s="2309" t="n"/>
      <c r="V46" s="2310" t="n">
        <v>4</v>
      </c>
      <c r="W46" s="2302" t="n"/>
      <c r="X46" s="2312" t="n"/>
      <c r="Y46" s="2311" t="n"/>
      <c r="Z46" s="2310" t="n">
        <v>108</v>
      </c>
      <c r="AA46" s="2302" t="n"/>
      <c r="AB46" s="2312" t="n">
        <v>54</v>
      </c>
      <c r="AC46" s="2311" t="n"/>
      <c r="AD46" s="2313">
        <f>Z46-T46</f>
        <v/>
      </c>
      <c r="AE46" s="2311" t="n"/>
      <c r="AF46" s="2313">
        <f>AP46+AR46+AU46+AX46+BA46+BD46+BG46+BJ46+BM46</f>
        <v/>
      </c>
      <c r="AG46" s="2311" t="n"/>
      <c r="AH46" s="2325" t="n">
        <v>8</v>
      </c>
      <c r="AI46" s="2316" t="n"/>
      <c r="AJ46" s="2317" t="n"/>
      <c r="AK46" s="2316" t="n"/>
      <c r="AL46" s="2317" t="n"/>
      <c r="AM46" s="2316" t="n"/>
      <c r="AN46" s="2318" t="n">
        <v>4</v>
      </c>
      <c r="AO46" s="2311" t="n"/>
      <c r="AP46" s="2319" t="n"/>
      <c r="AQ46" s="2320" t="n"/>
      <c r="AR46" s="2321" t="n"/>
      <c r="AS46" s="2322" t="n"/>
      <c r="AT46" s="3835" t="n"/>
      <c r="AU46" s="2321" t="n"/>
      <c r="AV46" s="2323" t="n"/>
      <c r="AW46" s="3836" t="n"/>
      <c r="AX46" s="2321" t="n">
        <v>4</v>
      </c>
      <c r="AY46" s="2322" t="n"/>
      <c r="AZ46" s="2320" t="n">
        <v>108</v>
      </c>
      <c r="BA46" s="2321" t="n">
        <v>8</v>
      </c>
      <c r="BB46" s="2323" t="n">
        <v>3</v>
      </c>
      <c r="BC46" s="2307" t="n"/>
      <c r="BD46" s="2317" t="n"/>
      <c r="BE46" s="2314" t="n"/>
      <c r="BF46" s="2326" t="n"/>
      <c r="BG46" s="2317" t="n"/>
      <c r="BH46" s="2309" t="n"/>
      <c r="BI46" s="2325" t="n"/>
      <c r="BJ46" s="2317" t="n"/>
      <c r="BK46" s="2314" t="n"/>
      <c r="BL46" s="2326" t="n"/>
      <c r="BM46" s="2317" t="n"/>
      <c r="BN46" s="2309" t="n"/>
      <c r="BO46" s="2310">
        <f>AS46+AV46+AY46+BB46+BE46+BH46+BK46+BN46+U46</f>
        <v/>
      </c>
      <c r="BP46" s="2302" t="n"/>
      <c r="BQ46" s="2422" t="inlineStr">
        <is>
          <t>ФиП</t>
        </is>
      </c>
      <c r="BR46" s="2311" t="n"/>
      <c r="BS46" s="2">
        <f>(AB46-R46)*0.22</f>
        <v/>
      </c>
      <c r="BT46" s="2" t="n"/>
      <c r="BU46" s="2" t="n"/>
    </row>
    <row r="47">
      <c r="A47" s="2368" t="inlineStr">
        <is>
          <t>1.2</t>
        </is>
      </c>
      <c r="B47" s="2302" t="n"/>
      <c r="C47" s="3829" t="inlineStr">
        <is>
          <t>Модуль "Профессиональная лексика"</t>
        </is>
      </c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3830" t="n"/>
      <c r="R47" s="3839" t="n"/>
      <c r="S47" s="3840" t="n"/>
      <c r="T47" s="3840" t="n"/>
      <c r="U47" s="3841" t="n"/>
      <c r="V47" s="3842" t="n"/>
      <c r="W47" s="2928" t="n"/>
      <c r="X47" s="3843" t="n"/>
      <c r="Y47" s="2946" t="n"/>
      <c r="Z47" s="3842" t="n"/>
      <c r="AA47" s="2928" t="n"/>
      <c r="AB47" s="3843" t="n"/>
      <c r="AC47" s="2946" t="n"/>
      <c r="AD47" s="2377" t="n"/>
      <c r="AE47" s="2311" t="n"/>
      <c r="AF47" s="2377" t="n"/>
      <c r="AG47" s="2311" t="n"/>
      <c r="AH47" s="3844" t="n"/>
      <c r="AI47" s="2948" t="n"/>
      <c r="AJ47" s="3845" t="n"/>
      <c r="AK47" s="2948" t="n"/>
      <c r="AL47" s="3845" t="n"/>
      <c r="AM47" s="2948" t="n"/>
      <c r="AN47" s="3846" t="n"/>
      <c r="AO47" s="2946" t="n"/>
      <c r="AP47" s="3839" t="n"/>
      <c r="AQ47" s="3847" t="n"/>
      <c r="AR47" s="3845" t="n"/>
      <c r="AS47" s="3839" t="n"/>
      <c r="AT47" s="3847" t="n"/>
      <c r="AU47" s="3105" t="n"/>
      <c r="AV47" s="3841" t="n"/>
      <c r="AW47" s="3847" t="n"/>
      <c r="AX47" s="3105" t="n"/>
      <c r="AY47" s="3839" t="n"/>
      <c r="AZ47" s="3847" t="n"/>
      <c r="BA47" s="3845" t="n"/>
      <c r="BB47" s="3841" t="n"/>
      <c r="BC47" s="3847" t="n"/>
      <c r="BD47" s="3105" t="n"/>
      <c r="BE47" s="3839" t="n"/>
      <c r="BF47" s="3848" t="n"/>
      <c r="BG47" s="3845" t="n"/>
      <c r="BH47" s="3841" t="n"/>
      <c r="BI47" s="3844" t="n"/>
      <c r="BJ47" s="3847" t="n"/>
      <c r="BK47" s="3849" t="n"/>
      <c r="BL47" s="3847" t="n"/>
      <c r="BM47" s="3845" t="n"/>
      <c r="BN47" s="3841" t="n"/>
      <c r="BO47" s="2452" t="n"/>
      <c r="BP47" s="2302" t="n"/>
      <c r="BQ47" s="3850" t="n"/>
      <c r="BR47" s="2946" t="n"/>
      <c r="BS47" s="2386">
        <f>(AB47-R47)*0.22</f>
        <v/>
      </c>
      <c r="BT47" s="2" t="n"/>
      <c r="BU47" s="2" t="n"/>
    </row>
    <row r="48">
      <c r="A48" s="3851" t="inlineStr">
        <is>
          <t>1.2.1</t>
        </is>
      </c>
      <c r="B48" s="173" t="n"/>
      <c r="C48" s="3852" t="inlineStr">
        <is>
          <t>Иностранный язык / Иностранный язык (профессиональная лексика)</t>
        </is>
      </c>
      <c r="D48" s="2930" t="n"/>
      <c r="E48" s="2930" t="n"/>
      <c r="F48" s="2930" t="n"/>
      <c r="G48" s="2930" t="n"/>
      <c r="H48" s="2930" t="n"/>
      <c r="I48" s="2930" t="n"/>
      <c r="J48" s="2930" t="n"/>
      <c r="K48" s="2930" t="n"/>
      <c r="L48" s="2930" t="n"/>
      <c r="M48" s="2930" t="n"/>
      <c r="N48" s="2930" t="n"/>
      <c r="O48" s="2930" t="n"/>
      <c r="P48" s="2930" t="n"/>
      <c r="Q48" s="3853" t="inlineStr">
        <is>
          <t>2085/2024</t>
        </is>
      </c>
      <c r="R48" s="2349" t="n">
        <v>20</v>
      </c>
      <c r="S48" s="2343" t="n"/>
      <c r="T48" s="3854" t="n">
        <v>40</v>
      </c>
      <c r="U48" s="2347" t="n">
        <v>1</v>
      </c>
      <c r="V48" s="2349" t="n">
        <v>2</v>
      </c>
      <c r="W48" s="2302" t="n"/>
      <c r="X48" s="2347" t="n">
        <v>1</v>
      </c>
      <c r="Y48" s="2311" t="n"/>
      <c r="Z48" s="2345" t="n">
        <v>252</v>
      </c>
      <c r="AA48" s="2302" t="n"/>
      <c r="AB48" s="2347" t="n">
        <v>144</v>
      </c>
      <c r="AC48" s="2311" t="n"/>
      <c r="AD48" s="3855">
        <f>Z48-T48</f>
        <v/>
      </c>
      <c r="AE48" s="2311" t="n"/>
      <c r="AF48" s="2348">
        <f>AP48+AR48+AU48+AX48+BA48+BD48+BG48+BJ48+BM48</f>
        <v/>
      </c>
      <c r="AG48" s="2311" t="n"/>
      <c r="AH48" s="2354" t="n"/>
      <c r="AI48" s="2316" t="n"/>
      <c r="AJ48" s="2351" t="n"/>
      <c r="AK48" s="2316" t="n"/>
      <c r="AL48" s="2351" t="n">
        <v>28</v>
      </c>
      <c r="AM48" s="2316" t="n"/>
      <c r="AN48" s="2352" t="n"/>
      <c r="AO48" s="2311" t="n"/>
      <c r="AP48" s="2349" t="n">
        <v>4</v>
      </c>
      <c r="AQ48" s="2346" t="n">
        <v>106</v>
      </c>
      <c r="AR48" s="2351" t="n">
        <v>14</v>
      </c>
      <c r="AS48" s="2349" t="n">
        <v>3</v>
      </c>
      <c r="AT48" s="2346" t="n">
        <v>106</v>
      </c>
      <c r="AU48" s="2351" t="n">
        <v>10</v>
      </c>
      <c r="AV48" s="2344" t="n">
        <v>3</v>
      </c>
      <c r="AW48" s="2346" t="n"/>
      <c r="AX48" s="2351" t="n"/>
      <c r="AY48" s="2349" t="n"/>
      <c r="AZ48" s="2346" t="n"/>
      <c r="BA48" s="2351" t="n"/>
      <c r="BB48" s="2344" t="n"/>
      <c r="BC48" s="2346" t="n"/>
      <c r="BD48" s="2351" t="n"/>
      <c r="BE48" s="2349" t="n"/>
      <c r="BF48" s="2353" t="n"/>
      <c r="BG48" s="2351" t="n"/>
      <c r="BH48" s="2344" t="n"/>
      <c r="BI48" s="2354" t="n"/>
      <c r="BJ48" s="2346" t="n"/>
      <c r="BK48" s="3856" t="n"/>
      <c r="BL48" s="2346" t="n"/>
      <c r="BM48" s="2351" t="n"/>
      <c r="BN48" s="2352" t="n"/>
      <c r="BO48" s="2345">
        <f>AS48+AV48+AY48+BB48+BE48+BH48+BK48+BN48+U48</f>
        <v/>
      </c>
      <c r="BP48" s="2302" t="n"/>
      <c r="BQ48" s="2356" t="inlineStr">
        <is>
          <t>МКиТП</t>
        </is>
      </c>
      <c r="BR48" s="2311" t="n"/>
      <c r="BS48" s="2">
        <f>(AB48-R48)*0.22</f>
        <v/>
      </c>
      <c r="BT48" s="2" t="n"/>
      <c r="BU48" s="2" t="n"/>
    </row>
    <row r="49">
      <c r="A49" s="3832" t="inlineStr">
        <is>
          <t>1.2.2</t>
        </is>
      </c>
      <c r="B49" s="2928" t="n"/>
      <c r="C49" s="3168" t="inlineStr">
        <is>
          <t>Белорусский язык (профессиональная лексика)/ Белорусский язык (профессиональная лексика)</t>
        </is>
      </c>
      <c r="D49" s="2665" t="n"/>
      <c r="E49" s="2665" t="n"/>
      <c r="F49" s="2665" t="n"/>
      <c r="G49" s="2665" t="n"/>
      <c r="H49" s="2665" t="n"/>
      <c r="I49" s="2665" t="n"/>
      <c r="J49" s="2665" t="n"/>
      <c r="K49" s="2665" t="n"/>
      <c r="L49" s="2665" t="n"/>
      <c r="M49" s="2665" t="n"/>
      <c r="N49" s="2665" t="n"/>
      <c r="O49" s="2665" t="n"/>
      <c r="P49" s="2665" t="n"/>
      <c r="Q49" s="3857" t="n"/>
      <c r="R49" s="2090" t="n">
        <v>16</v>
      </c>
      <c r="S49" s="3111" t="n"/>
      <c r="T49" s="3858" t="n">
        <v>32</v>
      </c>
      <c r="U49" s="3859" t="n">
        <v>1</v>
      </c>
      <c r="V49" s="2090" t="n"/>
      <c r="W49" s="173" t="n"/>
      <c r="X49" s="3859" t="n">
        <v>1</v>
      </c>
      <c r="Y49" s="72" t="n"/>
      <c r="Z49" s="3860" t="n">
        <v>108</v>
      </c>
      <c r="AA49" s="173" t="n"/>
      <c r="AB49" s="3859" t="n">
        <v>36</v>
      </c>
      <c r="AC49" s="72" t="n"/>
      <c r="AD49" s="2313">
        <f>Z49-T49</f>
        <v/>
      </c>
      <c r="AE49" s="2311" t="n"/>
      <c r="AF49" s="2313">
        <f>AP49+AR49+AU49+AX49+BA49+BD49+BG49+BJ49+BM49</f>
        <v/>
      </c>
      <c r="AG49" s="2311" t="n"/>
      <c r="AH49" s="3861" t="n"/>
      <c r="AI49" s="186" t="n"/>
      <c r="AJ49" s="3862" t="n"/>
      <c r="AK49" s="186" t="n"/>
      <c r="AL49" s="3862" t="n">
        <v>6</v>
      </c>
      <c r="AM49" s="186" t="n"/>
      <c r="AN49" s="3863" t="n"/>
      <c r="AO49" s="72" t="n"/>
      <c r="AP49" s="3864" t="n">
        <v>2</v>
      </c>
      <c r="AQ49" s="2625" t="n">
        <v>76</v>
      </c>
      <c r="AR49" s="3865" t="n">
        <v>4</v>
      </c>
      <c r="AS49" s="3864" t="n">
        <v>2</v>
      </c>
      <c r="AT49" s="2625" t="n"/>
      <c r="AU49" s="3865" t="n"/>
      <c r="AV49" s="3866" t="n"/>
      <c r="AW49" s="2625" t="n"/>
      <c r="AX49" s="3865" t="n"/>
      <c r="AY49" s="3864" t="n"/>
      <c r="AZ49" s="2625" t="n"/>
      <c r="BA49" s="3865" t="n"/>
      <c r="BB49" s="3866" t="n"/>
      <c r="BC49" s="468" t="n"/>
      <c r="BD49" s="3862" t="n"/>
      <c r="BE49" s="2090" t="n"/>
      <c r="BF49" s="3867" t="n"/>
      <c r="BG49" s="3862" t="n"/>
      <c r="BH49" s="3868" t="n"/>
      <c r="BI49" s="3861" t="n"/>
      <c r="BJ49" s="468" t="n"/>
      <c r="BK49" s="3869" t="n"/>
      <c r="BL49" s="468" t="n"/>
      <c r="BM49" s="3862" t="n"/>
      <c r="BN49" s="3863" t="n"/>
      <c r="BO49" s="2310">
        <f>AS49+AV49+AY49+BB49+BE49+BH49+BK49+BN49+U49</f>
        <v/>
      </c>
      <c r="BP49" s="2302" t="n"/>
      <c r="BQ49" s="3870" t="inlineStr">
        <is>
          <t>БФ</t>
        </is>
      </c>
      <c r="BR49" s="72" t="n"/>
      <c r="BS49" s="2">
        <f>(AB49-R49)*0.22</f>
        <v/>
      </c>
      <c r="BT49" s="2" t="n"/>
      <c r="BU49" s="2" t="n"/>
    </row>
    <row r="50">
      <c r="A50" s="3098" t="inlineStr">
        <is>
          <t>1.3</t>
        </is>
      </c>
      <c r="B50" s="2928" t="n"/>
      <c r="C50" s="3871" t="inlineStr">
        <is>
          <t>Естественно-научный модуль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665" t="n"/>
      <c r="Q50" s="3830" t="n"/>
      <c r="R50" s="2383" t="n"/>
      <c r="S50" s="2601" t="n"/>
      <c r="T50" s="3872" t="n"/>
      <c r="U50" s="2376" t="n"/>
      <c r="V50" s="2383" t="n"/>
      <c r="W50" s="2302" t="n"/>
      <c r="X50" s="2376" t="n"/>
      <c r="Y50" s="2311" t="n"/>
      <c r="Z50" s="2374" t="n"/>
      <c r="AA50" s="2302" t="n"/>
      <c r="AB50" s="2376" t="n"/>
      <c r="AC50" s="2311" t="n"/>
      <c r="AD50" s="3873" t="n"/>
      <c r="AE50" s="2311" t="n"/>
      <c r="AF50" s="3873" t="n"/>
      <c r="AG50" s="2311" t="n"/>
      <c r="AH50" s="2384" t="n"/>
      <c r="AI50" s="2316" t="n"/>
      <c r="AJ50" s="2380" t="n"/>
      <c r="AK50" s="2316" t="n"/>
      <c r="AL50" s="2380" t="n"/>
      <c r="AM50" s="2316" t="n"/>
      <c r="AN50" s="2381" t="n"/>
      <c r="AO50" s="2311" t="n"/>
      <c r="AP50" s="2383" t="n"/>
      <c r="AQ50" s="3874" t="n"/>
      <c r="AR50" s="2380" t="n"/>
      <c r="AS50" s="2383" t="n"/>
      <c r="AT50" s="3874" t="n"/>
      <c r="AU50" s="2380" t="n"/>
      <c r="AV50" s="2375" t="n"/>
      <c r="AW50" s="3874" t="n"/>
      <c r="AX50" s="2380" t="n"/>
      <c r="AY50" s="2383" t="n"/>
      <c r="AZ50" s="3874" t="n"/>
      <c r="BA50" s="2380" t="n"/>
      <c r="BB50" s="2375" t="n"/>
      <c r="BC50" s="3874" t="n"/>
      <c r="BD50" s="2380" t="n"/>
      <c r="BE50" s="2383" t="n"/>
      <c r="BF50" s="2382" t="n"/>
      <c r="BG50" s="2380" t="n"/>
      <c r="BH50" s="2375" t="n"/>
      <c r="BI50" s="2384" t="n"/>
      <c r="BJ50" s="3874" t="n"/>
      <c r="BK50" s="3875" t="n"/>
      <c r="BL50" s="3874" t="n"/>
      <c r="BM50" s="2380" t="n"/>
      <c r="BN50" s="2381" t="n"/>
      <c r="BO50" s="2452" t="n"/>
      <c r="BP50" s="2302" t="n"/>
      <c r="BQ50" s="2385" t="n"/>
      <c r="BR50" s="2311" t="n"/>
      <c r="BS50" s="2386">
        <f>(AB50-R50)*0.22</f>
        <v/>
      </c>
      <c r="BT50" s="2" t="n"/>
      <c r="BU50" s="2" t="n"/>
    </row>
    <row r="51">
      <c r="A51" s="2390" t="inlineStr">
        <is>
          <t>1.3.1</t>
        </is>
      </c>
      <c r="B51" s="2928" t="n"/>
      <c r="C51" s="3876" t="inlineStr">
        <is>
          <t>Высшая математика / Математика</t>
        </is>
      </c>
      <c r="D51" s="2930" t="n"/>
      <c r="E51" s="2930" t="n"/>
      <c r="F51" s="2930" t="n"/>
      <c r="G51" s="2930" t="n"/>
      <c r="H51" s="2930" t="n"/>
      <c r="I51" s="2930" t="n"/>
      <c r="J51" s="2930" t="n"/>
      <c r="K51" s="2930" t="n"/>
      <c r="L51" s="2930" t="n"/>
      <c r="M51" s="2930" t="n"/>
      <c r="N51" s="2930" t="n"/>
      <c r="O51" s="2930" t="n"/>
      <c r="P51" s="2930" t="n"/>
      <c r="Q51" s="3877" t="inlineStr">
        <is>
          <t>*</t>
        </is>
      </c>
      <c r="R51" s="2349" t="n">
        <v>60</v>
      </c>
      <c r="S51" s="2343" t="n"/>
      <c r="T51" s="3854">
        <f>R51*Z51/AB51</f>
        <v/>
      </c>
      <c r="U51" s="2347" t="n">
        <v>3</v>
      </c>
      <c r="V51" s="3878" t="n">
        <v>1</v>
      </c>
      <c r="W51" s="3879" t="n">
        <v>2</v>
      </c>
      <c r="X51" s="2347" t="n"/>
      <c r="Y51" s="2946" t="n"/>
      <c r="Z51" s="2345" t="n">
        <v>648</v>
      </c>
      <c r="AA51" s="2928" t="n"/>
      <c r="AB51" s="2347" t="n">
        <v>360</v>
      </c>
      <c r="AC51" s="2946" t="n"/>
      <c r="AD51" s="2348">
        <f>Z51-T51</f>
        <v/>
      </c>
      <c r="AE51" s="2946" t="n"/>
      <c r="AF51" s="2348">
        <f>AP51+AR51+AU51+AX51+BA51+BD51+BG51+BJ51+BM51</f>
        <v/>
      </c>
      <c r="AG51" s="2946" t="n"/>
      <c r="AH51" s="2354" t="n">
        <v>38</v>
      </c>
      <c r="AI51" s="2948" t="n"/>
      <c r="AJ51" s="2351" t="n"/>
      <c r="AK51" s="2948" t="n"/>
      <c r="AL51" s="2351" t="n">
        <v>38</v>
      </c>
      <c r="AM51" s="2948" t="n"/>
      <c r="AN51" s="2352" t="n"/>
      <c r="AO51" s="2946" t="n"/>
      <c r="AP51" s="2345" t="n">
        <v>18</v>
      </c>
      <c r="AQ51" s="2353" t="n">
        <v>180</v>
      </c>
      <c r="AR51" s="2351" t="n">
        <v>20</v>
      </c>
      <c r="AS51" s="3856" t="n">
        <v>5</v>
      </c>
      <c r="AT51" s="2353" t="n">
        <v>180</v>
      </c>
      <c r="AU51" s="2351" t="n">
        <v>18</v>
      </c>
      <c r="AV51" s="2352" t="n">
        <v>5</v>
      </c>
      <c r="AW51" s="2354" t="n">
        <v>180</v>
      </c>
      <c r="AX51" s="2351" t="n">
        <v>20</v>
      </c>
      <c r="AY51" s="3856" t="n">
        <v>5</v>
      </c>
      <c r="AZ51" s="2353" t="n"/>
      <c r="BA51" s="2351" t="n"/>
      <c r="BB51" s="2352" t="n"/>
      <c r="BC51" s="2354" t="n"/>
      <c r="BD51" s="2351" t="n"/>
      <c r="BE51" s="3856" t="n"/>
      <c r="BF51" s="2353" t="n"/>
      <c r="BG51" s="2351" t="n"/>
      <c r="BH51" s="2352" t="n"/>
      <c r="BI51" s="2354" t="n"/>
      <c r="BJ51" s="2351" t="n"/>
      <c r="BK51" s="3856" t="n"/>
      <c r="BL51" s="2353" t="n"/>
      <c r="BM51" s="2351" t="n"/>
      <c r="BN51" s="2352" t="n"/>
      <c r="BO51" s="2348">
        <f>AS51+AV51+AY51+BB51+BE51+DE51+BH51+BK51+BN51+U51</f>
        <v/>
      </c>
      <c r="BP51" s="2946" t="n"/>
      <c r="BQ51" s="2356" t="inlineStr">
        <is>
          <t>ВМ</t>
        </is>
      </c>
      <c r="BR51" s="2946" t="n"/>
      <c r="BS51" s="2">
        <f>(AB51-R51)*0.22</f>
        <v/>
      </c>
      <c r="BT51" s="2" t="n"/>
      <c r="BU51" s="2" t="n"/>
    </row>
    <row r="52">
      <c r="A52" s="2987" t="n"/>
      <c r="B52" s="2329" t="n"/>
      <c r="C52" s="3587" t="n"/>
      <c r="D52" s="2304" t="n"/>
      <c r="E52" s="2304" t="n"/>
      <c r="F52" s="2304" t="n"/>
      <c r="G52" s="2304" t="n"/>
      <c r="H52" s="2304" t="n"/>
      <c r="I52" s="2304" t="n"/>
      <c r="J52" s="2304" t="n"/>
      <c r="K52" s="2304" t="n"/>
      <c r="L52" s="2304" t="n"/>
      <c r="M52" s="2304" t="n"/>
      <c r="N52" s="2304" t="n"/>
      <c r="O52" s="2304" t="n"/>
      <c r="P52" s="2304" t="n"/>
      <c r="Q52" s="3880" t="n"/>
      <c r="R52" s="2329" t="n"/>
      <c r="S52" s="2990" t="n"/>
      <c r="T52" s="2990" t="n"/>
      <c r="U52" s="2991" t="n"/>
      <c r="V52" s="3879" t="n">
        <v>3</v>
      </c>
      <c r="W52" s="173" t="n"/>
      <c r="X52" s="3587" t="n"/>
      <c r="Y52" s="2305" t="n"/>
      <c r="Z52" s="2987" t="n"/>
      <c r="AA52" s="2329" t="n"/>
      <c r="AB52" s="3587" t="n"/>
      <c r="AC52" s="2305" t="n"/>
      <c r="AD52" s="2987" t="n"/>
      <c r="AE52" s="2305" t="n"/>
      <c r="AF52" s="2987" t="n"/>
      <c r="AG52" s="2305" t="n"/>
      <c r="AH52" s="2987" t="n"/>
      <c r="AI52" s="2335" t="n"/>
      <c r="AJ52" s="2995" t="n"/>
      <c r="AK52" s="2335" t="n"/>
      <c r="AL52" s="2995" t="n"/>
      <c r="AM52" s="2335" t="n"/>
      <c r="AN52" s="2995" t="n"/>
      <c r="AO52" s="2305" t="n"/>
      <c r="AP52" s="2989" t="n"/>
      <c r="AQ52" s="2996" t="n"/>
      <c r="AR52" s="2997" t="n"/>
      <c r="AS52" s="2998" t="n"/>
      <c r="AT52" s="2996" t="n"/>
      <c r="AU52" s="2997" t="n"/>
      <c r="AV52" s="2999" t="n"/>
      <c r="AW52" s="3000" t="n"/>
      <c r="AX52" s="2997" t="n"/>
      <c r="AY52" s="2998" t="n"/>
      <c r="AZ52" s="2996" t="n"/>
      <c r="BA52" s="2997" t="n"/>
      <c r="BB52" s="2999" t="n"/>
      <c r="BC52" s="3000" t="n"/>
      <c r="BD52" s="2997" t="n"/>
      <c r="BE52" s="2998" t="n"/>
      <c r="BF52" s="2996" t="n"/>
      <c r="BG52" s="2997" t="n"/>
      <c r="BH52" s="2999" t="n"/>
      <c r="BI52" s="3000" t="n"/>
      <c r="BJ52" s="2997" t="n"/>
      <c r="BK52" s="2998" t="n"/>
      <c r="BL52" s="2996" t="n"/>
      <c r="BM52" s="2997" t="n"/>
      <c r="BN52" s="2999" t="n"/>
      <c r="BO52" s="2987" t="n"/>
      <c r="BP52" s="2305" t="n"/>
      <c r="BQ52" s="2987" t="n"/>
      <c r="BR52" s="2305" t="n"/>
      <c r="BS52" s="2">
        <f>(AB52-R52)*0.22</f>
        <v/>
      </c>
      <c r="BT52" s="2" t="n"/>
      <c r="BU52" s="2" t="n"/>
    </row>
    <row r="53">
      <c r="A53" s="2390" t="inlineStr">
        <is>
          <t>1.3.2</t>
        </is>
      </c>
      <c r="B53" s="2302" t="n"/>
      <c r="C53" s="3881" t="inlineStr">
        <is>
          <t>Информатика / Информационные технологии</t>
        </is>
      </c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3882" t="inlineStr">
        <is>
          <t xml:space="preserve">2051/2024
</t>
        </is>
      </c>
      <c r="R53" s="2349" t="n">
        <v>26</v>
      </c>
      <c r="S53" s="2343" t="n"/>
      <c r="T53" s="3854" t="n">
        <v>40</v>
      </c>
      <c r="U53" s="2347" t="n">
        <v>1</v>
      </c>
      <c r="V53" s="2349" t="n">
        <v>1</v>
      </c>
      <c r="W53" s="2302" t="n"/>
      <c r="X53" s="2347" t="n"/>
      <c r="Y53" s="2311" t="n"/>
      <c r="Z53" s="2345" t="n">
        <v>108</v>
      </c>
      <c r="AA53" s="2302" t="n"/>
      <c r="AB53" s="2347" t="n">
        <v>72</v>
      </c>
      <c r="AC53" s="2311" t="n"/>
      <c r="AD53" s="2348">
        <f>Z53-T53</f>
        <v/>
      </c>
      <c r="AE53" s="2311" t="n"/>
      <c r="AF53" s="2348">
        <f>AP53+AR53+AU53+AX53+BA53+BD53+BG53+BJ53+BM53</f>
        <v/>
      </c>
      <c r="AG53" s="2311" t="n"/>
      <c r="AH53" s="2354" t="n">
        <v>6</v>
      </c>
      <c r="AI53" s="2316" t="n"/>
      <c r="AJ53" s="2351" t="n">
        <v>6</v>
      </c>
      <c r="AK53" s="2316" t="n"/>
      <c r="AL53" s="2351" t="n"/>
      <c r="AM53" s="2316" t="n"/>
      <c r="AN53" s="2352" t="n"/>
      <c r="AO53" s="2311" t="n"/>
      <c r="AP53" s="2349" t="n">
        <v>4</v>
      </c>
      <c r="AQ53" s="2346" t="n">
        <v>68</v>
      </c>
      <c r="AR53" s="2351" t="n">
        <v>8</v>
      </c>
      <c r="AS53" s="2349" t="n">
        <v>2</v>
      </c>
      <c r="AT53" s="2346" t="n"/>
      <c r="AU53" s="2351" t="n"/>
      <c r="AV53" s="2344" t="n"/>
      <c r="AW53" s="2346" t="n"/>
      <c r="AX53" s="2351" t="n"/>
      <c r="AY53" s="2349" t="n"/>
      <c r="AZ53" s="2346" t="n"/>
      <c r="BA53" s="2351" t="n"/>
      <c r="BB53" s="2344" t="n"/>
      <c r="BC53" s="2346" t="n"/>
      <c r="BD53" s="2351" t="n"/>
      <c r="BE53" s="2349" t="n"/>
      <c r="BF53" s="2353" t="n"/>
      <c r="BG53" s="2351" t="n"/>
      <c r="BH53" s="2344" t="n"/>
      <c r="BI53" s="2354" t="n"/>
      <c r="BJ53" s="2346" t="n"/>
      <c r="BK53" s="3856" t="n"/>
      <c r="BL53" s="2346" t="n"/>
      <c r="BM53" s="2351" t="n"/>
      <c r="BN53" s="2352" t="n"/>
      <c r="BO53" s="2348">
        <f>U53+AS53+AV53+AY53+BB53+BE53+BH53+BK53+BN53</f>
        <v/>
      </c>
      <c r="BP53" s="2311" t="n"/>
      <c r="BQ53" s="2356" t="inlineStr">
        <is>
          <t>ИиВД</t>
        </is>
      </c>
      <c r="BR53" s="2311" t="n"/>
      <c r="BS53" s="2">
        <f>(AB53-R53)*0.22</f>
        <v/>
      </c>
      <c r="BT53" s="2" t="n"/>
      <c r="BU53" s="2" t="n"/>
    </row>
    <row r="54">
      <c r="A54" s="2390" t="inlineStr">
        <is>
          <t>1.3.3</t>
        </is>
      </c>
      <c r="B54" s="2302" t="n"/>
      <c r="C54" s="3883" t="inlineStr">
        <is>
          <t>Общая, неорганическая и физическая химия</t>
        </is>
      </c>
      <c r="D54" s="2665" t="n"/>
      <c r="E54" s="2665" t="n"/>
      <c r="F54" s="2665" t="n"/>
      <c r="G54" s="2665" t="n"/>
      <c r="H54" s="2665" t="n"/>
      <c r="I54" s="2665" t="n"/>
      <c r="J54" s="2665" t="n"/>
      <c r="K54" s="2665" t="n"/>
      <c r="L54" s="2665" t="n"/>
      <c r="M54" s="2665" t="n"/>
      <c r="N54" s="2665" t="n"/>
      <c r="O54" s="2665" t="n"/>
      <c r="P54" s="2665" t="n"/>
      <c r="Q54" s="3853" t="inlineStr">
        <is>
          <t>2033/2024</t>
        </is>
      </c>
      <c r="R54" s="2349" t="n"/>
      <c r="S54" s="2343" t="n"/>
      <c r="T54" s="3854" t="n"/>
      <c r="U54" s="2347" t="n"/>
      <c r="V54" s="2349" t="n">
        <v>1</v>
      </c>
      <c r="W54" s="2302" t="n"/>
      <c r="X54" s="2362" t="n">
        <v>2</v>
      </c>
      <c r="Y54" s="2363" t="inlineStr">
        <is>
          <t>д</t>
        </is>
      </c>
      <c r="Z54" s="2345" t="n">
        <v>216</v>
      </c>
      <c r="AA54" s="2302" t="n"/>
      <c r="AB54" s="2347" t="n">
        <v>144</v>
      </c>
      <c r="AC54" s="2311" t="n"/>
      <c r="AD54" s="2348">
        <f>Z54-T54</f>
        <v/>
      </c>
      <c r="AE54" s="2311" t="n"/>
      <c r="AF54" s="2348">
        <f>AP54+AR54+AU54+AX54+BA54+BD54+BG54+BJ54+BM54</f>
        <v/>
      </c>
      <c r="AG54" s="2311" t="n"/>
      <c r="AH54" s="2354" t="n">
        <v>16</v>
      </c>
      <c r="AI54" s="2316" t="n"/>
      <c r="AJ54" s="2351" t="n">
        <v>8</v>
      </c>
      <c r="AK54" s="2316" t="n"/>
      <c r="AL54" s="2351" t="n">
        <v>8</v>
      </c>
      <c r="AM54" s="2316" t="n"/>
      <c r="AN54" s="2352" t="n"/>
      <c r="AO54" s="2311" t="n"/>
      <c r="AP54" s="2349" t="n">
        <v>4</v>
      </c>
      <c r="AQ54" s="2346" t="n">
        <v>108</v>
      </c>
      <c r="AR54" s="2351" t="n">
        <v>16</v>
      </c>
      <c r="AS54" s="2349" t="n">
        <v>3</v>
      </c>
      <c r="AT54" s="2346" t="n">
        <v>108</v>
      </c>
      <c r="AU54" s="2351" t="n">
        <v>12</v>
      </c>
      <c r="AV54" s="2344" t="n">
        <v>3</v>
      </c>
      <c r="AW54" s="2346" t="n"/>
      <c r="AX54" s="2351" t="n"/>
      <c r="AY54" s="2349" t="n"/>
      <c r="AZ54" s="2346" t="n"/>
      <c r="BA54" s="2351" t="n"/>
      <c r="BB54" s="2344" t="n"/>
      <c r="BC54" s="2346" t="n"/>
      <c r="BD54" s="2351" t="n"/>
      <c r="BE54" s="2349" t="n"/>
      <c r="BF54" s="2353" t="n"/>
      <c r="BG54" s="2351" t="n"/>
      <c r="BH54" s="2344" t="n"/>
      <c r="BI54" s="2354" t="n"/>
      <c r="BJ54" s="2346" t="n"/>
      <c r="BK54" s="3856" t="n"/>
      <c r="BL54" s="2346" t="n"/>
      <c r="BM54" s="2351" t="n"/>
      <c r="BN54" s="2352" t="n"/>
      <c r="BO54" s="2348">
        <f>U54+AS54+AV54+AY54+BB54+BE54+BH54+BK54+BN54</f>
        <v/>
      </c>
      <c r="BP54" s="2311" t="n"/>
      <c r="BQ54" s="2356" t="inlineStr">
        <is>
          <t>ХТЭПиМЭТ,
ФКиАХ</t>
        </is>
      </c>
      <c r="BR54" s="2311" t="n"/>
      <c r="BS54" s="2">
        <f>(AB54-R54)*0.22</f>
        <v/>
      </c>
      <c r="BT54" s="2" t="n"/>
      <c r="BU54" s="2" t="n"/>
    </row>
    <row r="55">
      <c r="A55" s="2457" t="inlineStr">
        <is>
          <t>1.3.4</t>
        </is>
      </c>
      <c r="B55" s="2302" t="n"/>
      <c r="C55" s="3838" t="inlineStr">
        <is>
          <t>Физика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665" t="n"/>
      <c r="Q55" s="3834" t="n"/>
      <c r="R55" s="2314" t="n"/>
      <c r="S55" s="2308" t="n"/>
      <c r="T55" s="3858" t="n"/>
      <c r="U55" s="2312" t="n"/>
      <c r="V55" s="3031" t="n">
        <v>2</v>
      </c>
      <c r="W55" s="2314" t="n">
        <v>3</v>
      </c>
      <c r="X55" s="2312" t="n"/>
      <c r="Y55" s="2311" t="n"/>
      <c r="Z55" s="2310" t="n">
        <v>432</v>
      </c>
      <c r="AA55" s="2302" t="n"/>
      <c r="AB55" s="2312" t="n">
        <v>216</v>
      </c>
      <c r="AC55" s="2311" t="n"/>
      <c r="AD55" s="2313">
        <f>Z55-T55</f>
        <v/>
      </c>
      <c r="AE55" s="2311" t="n"/>
      <c r="AF55" s="2313">
        <f>AP55+AR55+AU55+AX55+BA55+BD55+BG55+BJ55+BM55</f>
        <v/>
      </c>
      <c r="AG55" s="2311" t="n"/>
      <c r="AH55" s="2325" t="n">
        <v>20</v>
      </c>
      <c r="AI55" s="2316" t="n"/>
      <c r="AJ55" s="2317" t="n">
        <v>20</v>
      </c>
      <c r="AK55" s="2316" t="n"/>
      <c r="AL55" s="2317" t="n">
        <v>20</v>
      </c>
      <c r="AM55" s="2316" t="n"/>
      <c r="AN55" s="2318" t="n"/>
      <c r="AO55" s="2311" t="n"/>
      <c r="AP55" s="2322" t="n"/>
      <c r="AQ55" s="3030" t="n"/>
      <c r="AR55" s="2321" t="n">
        <v>4</v>
      </c>
      <c r="AS55" s="2322" t="n"/>
      <c r="AT55" s="3030" t="n">
        <v>216</v>
      </c>
      <c r="AU55" s="2321" t="n">
        <v>28</v>
      </c>
      <c r="AV55" s="2323" t="n">
        <v>6</v>
      </c>
      <c r="AW55" s="3030" t="n">
        <v>216</v>
      </c>
      <c r="AX55" s="2321" t="n">
        <v>28</v>
      </c>
      <c r="AY55" s="2322" t="n">
        <v>6</v>
      </c>
      <c r="AZ55" s="3030" t="n"/>
      <c r="BA55" s="2321" t="n"/>
      <c r="BB55" s="2323" t="n"/>
      <c r="BC55" s="3031" t="n"/>
      <c r="BD55" s="2317" t="n"/>
      <c r="BE55" s="2314" t="n"/>
      <c r="BF55" s="2326" t="n"/>
      <c r="BG55" s="2317" t="n"/>
      <c r="BH55" s="2309" t="n"/>
      <c r="BI55" s="2325" t="n"/>
      <c r="BJ55" s="3031" t="n"/>
      <c r="BK55" s="3032" t="n"/>
      <c r="BL55" s="3031" t="n"/>
      <c r="BM55" s="2317" t="n"/>
      <c r="BN55" s="2318" t="n"/>
      <c r="BO55" s="2313">
        <f>U55+AS55+AV55+AY55+BB55+BE55+BH55+BK55+BN55</f>
        <v/>
      </c>
      <c r="BP55" s="2311" t="n"/>
      <c r="BQ55" s="2327" t="inlineStr">
        <is>
          <t>физики</t>
        </is>
      </c>
      <c r="BR55" s="2311" t="n"/>
      <c r="BS55" s="2">
        <f>(AB55-R55)*0.22</f>
        <v/>
      </c>
      <c r="BT55" s="2" t="n"/>
      <c r="BU55" s="2" t="n"/>
    </row>
    <row r="56">
      <c r="A56" s="2487" t="inlineStr">
        <is>
          <t>1.4</t>
        </is>
      </c>
      <c r="B56" s="173" t="n"/>
      <c r="C56" s="3871" t="inlineStr">
        <is>
          <t>Модуль "Экология и безопасность"</t>
        </is>
      </c>
      <c r="D56" s="2665" t="n"/>
      <c r="E56" s="2665" t="n"/>
      <c r="F56" s="2665" t="n"/>
      <c r="G56" s="2665" t="n"/>
      <c r="H56" s="2665" t="n"/>
      <c r="I56" s="2665" t="n"/>
      <c r="J56" s="2665" t="n"/>
      <c r="K56" s="2665" t="n"/>
      <c r="L56" s="2665" t="n"/>
      <c r="M56" s="2665" t="n"/>
      <c r="N56" s="2665" t="n"/>
      <c r="O56" s="2665" t="n"/>
      <c r="P56" s="2665" t="n"/>
      <c r="Q56" s="3830" t="n"/>
      <c r="R56" s="1931" t="n"/>
      <c r="S56" s="3100" t="n"/>
      <c r="T56" s="3872" t="n"/>
      <c r="U56" s="3101" t="n"/>
      <c r="V56" s="1931" t="n"/>
      <c r="W56" s="173" t="n"/>
      <c r="X56" s="3101" t="n"/>
      <c r="Y56" s="72" t="n"/>
      <c r="Z56" s="3102" t="n"/>
      <c r="AA56" s="173" t="n"/>
      <c r="AB56" s="3101" t="n"/>
      <c r="AC56" s="72" t="n"/>
      <c r="AD56" s="2377" t="n"/>
      <c r="AE56" s="2311" t="n"/>
      <c r="AF56" s="2377" t="n"/>
      <c r="AG56" s="2311" t="n"/>
      <c r="AH56" s="3109" t="n"/>
      <c r="AI56" s="186" t="n"/>
      <c r="AJ56" s="3105" t="n"/>
      <c r="AK56" s="186" t="n"/>
      <c r="AL56" s="3105" t="n"/>
      <c r="AM56" s="186" t="n"/>
      <c r="AN56" s="3106" t="n"/>
      <c r="AO56" s="72" t="n"/>
      <c r="AP56" s="1931" t="n"/>
      <c r="AQ56" s="3847" t="n"/>
      <c r="AR56" s="3105" t="n"/>
      <c r="AS56" s="1931" t="n"/>
      <c r="AT56" s="3847" t="n"/>
      <c r="AU56" s="3105" t="n"/>
      <c r="AV56" s="3108" t="n"/>
      <c r="AW56" s="3847" t="n"/>
      <c r="AX56" s="3105" t="n"/>
      <c r="AY56" s="1931" t="n"/>
      <c r="AZ56" s="3847" t="n"/>
      <c r="BA56" s="3105" t="n"/>
      <c r="BB56" s="3108" t="n"/>
      <c r="BC56" s="3847" t="n"/>
      <c r="BD56" s="3105" t="n"/>
      <c r="BE56" s="1931" t="n"/>
      <c r="BF56" s="3107" t="n"/>
      <c r="BG56" s="3105" t="n"/>
      <c r="BH56" s="3108" t="n"/>
      <c r="BI56" s="3109" t="n"/>
      <c r="BJ56" s="3847" t="n"/>
      <c r="BK56" s="3884" t="n"/>
      <c r="BL56" s="3847" t="n"/>
      <c r="BM56" s="3105" t="n"/>
      <c r="BN56" s="3106" t="n"/>
      <c r="BO56" s="2377" t="n"/>
      <c r="BP56" s="2311" t="n"/>
      <c r="BQ56" s="3885" t="n"/>
      <c r="BR56" s="72" t="n"/>
      <c r="BS56" s="2386">
        <f>(AB56-R56)*0.22</f>
        <v/>
      </c>
      <c r="BT56" s="2" t="n"/>
      <c r="BU56" s="2" t="n"/>
    </row>
    <row r="57">
      <c r="A57" s="2451" t="inlineStr">
        <is>
          <t>1.4.1</t>
        </is>
      </c>
      <c r="B57" s="2302" t="n"/>
      <c r="C57" s="3115" t="inlineStr">
        <is>
          <t>Защита населения и объектов от чрезвычайных ситуаций. Радиационная безопасность</t>
        </is>
      </c>
      <c r="D57" s="2665" t="n"/>
      <c r="E57" s="2665" t="n"/>
      <c r="F57" s="2665" t="n"/>
      <c r="G57" s="2665" t="n"/>
      <c r="H57" s="2665" t="n"/>
      <c r="I57" s="2665" t="n"/>
      <c r="J57" s="2665" t="n"/>
      <c r="K57" s="2665" t="n"/>
      <c r="L57" s="2665" t="n"/>
      <c r="M57" s="2665" t="n"/>
      <c r="N57" s="2665" t="n"/>
      <c r="O57" s="2665" t="n"/>
      <c r="P57" s="2665" t="n"/>
      <c r="Q57" s="3886" t="n"/>
      <c r="R57" s="2378" t="n"/>
      <c r="S57" s="2372" t="n"/>
      <c r="T57" s="3872" t="n"/>
      <c r="U57" s="2453" t="n"/>
      <c r="V57" s="2378" t="n"/>
      <c r="W57" s="2302" t="n"/>
      <c r="X57" s="2453" t="n">
        <v>6</v>
      </c>
      <c r="Y57" s="2311" t="n"/>
      <c r="Z57" s="2452" t="n">
        <v>108</v>
      </c>
      <c r="AA57" s="2302" t="n"/>
      <c r="AB57" s="2453" t="n">
        <v>54</v>
      </c>
      <c r="AC57" s="2311" t="n"/>
      <c r="AD57" s="2377">
        <f>Z57-T57</f>
        <v/>
      </c>
      <c r="AE57" s="2311" t="n"/>
      <c r="AF57" s="2377">
        <f>AP57+AR57+AU57+AX57+BA57+BD57+BG57+BJ57+BM57</f>
        <v/>
      </c>
      <c r="AG57" s="2311" t="n"/>
      <c r="AH57" s="2433" t="n">
        <v>4</v>
      </c>
      <c r="AI57" s="2316" t="n"/>
      <c r="AJ57" s="2432" t="n">
        <v>4</v>
      </c>
      <c r="AK57" s="2316" t="n"/>
      <c r="AL57" s="2432" t="n">
        <v>4</v>
      </c>
      <c r="AM57" s="2316" t="n"/>
      <c r="AN57" s="2455" t="n"/>
      <c r="AO57" s="2311" t="n"/>
      <c r="AP57" s="2378" t="n"/>
      <c r="AQ57" s="3122" t="n"/>
      <c r="AR57" s="2432" t="n"/>
      <c r="AS57" s="2378" t="n"/>
      <c r="AT57" s="3122" t="n"/>
      <c r="AU57" s="2432" t="n"/>
      <c r="AV57" s="2373" t="n"/>
      <c r="AW57" s="3122" t="n"/>
      <c r="AX57" s="2432" t="n"/>
      <c r="AY57" s="2378" t="n"/>
      <c r="AZ57" s="3122" t="n"/>
      <c r="BA57" s="2432" t="n"/>
      <c r="BB57" s="2373" t="n"/>
      <c r="BC57" s="3122" t="n"/>
      <c r="BD57" s="2432" t="n">
        <v>2</v>
      </c>
      <c r="BE57" s="2378" t="n"/>
      <c r="BF57" s="2431" t="n">
        <v>108</v>
      </c>
      <c r="BG57" s="2432" t="n">
        <v>10</v>
      </c>
      <c r="BH57" s="2373" t="n">
        <v>3</v>
      </c>
      <c r="BI57" s="2433" t="n"/>
      <c r="BJ57" s="3122" t="n"/>
      <c r="BK57" s="3887" t="n"/>
      <c r="BL57" s="3122" t="n"/>
      <c r="BM57" s="2432" t="n"/>
      <c r="BN57" s="2455" t="n"/>
      <c r="BO57" s="2377">
        <f>U57+AS57+AV57+AY57+BB57+BE57+BH57+BK57+BN57</f>
        <v/>
      </c>
      <c r="BP57" s="2311" t="n"/>
      <c r="BQ57" s="2385" t="n"/>
      <c r="BR57" s="2311" t="n"/>
      <c r="BS57" s="2386">
        <f>(AB57-R57)*0.22</f>
        <v/>
      </c>
      <c r="BT57" s="2" t="n"/>
      <c r="BU57" s="2" t="n"/>
    </row>
    <row r="58">
      <c r="A58" s="2451" t="inlineStr">
        <is>
          <t>1.4.2</t>
        </is>
      </c>
      <c r="B58" s="2302" t="n"/>
      <c r="C58" s="3888" t="inlineStr">
        <is>
          <t>Основы эколого-энергетической устойчивости</t>
        </is>
      </c>
      <c r="D58" s="2930" t="n"/>
      <c r="E58" s="2930" t="n"/>
      <c r="F58" s="2930" t="n"/>
      <c r="G58" s="2930" t="n"/>
      <c r="H58" s="2930" t="n"/>
      <c r="I58" s="2930" t="n"/>
      <c r="J58" s="2930" t="n"/>
      <c r="K58" s="2930" t="n"/>
      <c r="L58" s="2930" t="n"/>
      <c r="M58" s="2930" t="n"/>
      <c r="N58" s="2930" t="n"/>
      <c r="O58" s="2930" t="n"/>
      <c r="P58" s="2930" t="n"/>
      <c r="Q58" s="3886" t="n"/>
      <c r="R58" s="3085" t="n"/>
      <c r="S58" s="3086" t="n"/>
      <c r="T58" s="3872" t="n"/>
      <c r="U58" s="3087" t="n"/>
      <c r="V58" s="3085" t="n"/>
      <c r="W58" s="173" t="n"/>
      <c r="X58" s="3087" t="n">
        <v>7</v>
      </c>
      <c r="Y58" s="72" t="n"/>
      <c r="Z58" s="3088" t="n">
        <v>108</v>
      </c>
      <c r="AA58" s="173" t="n"/>
      <c r="AB58" s="3087" t="n">
        <v>54</v>
      </c>
      <c r="AC58" s="72" t="n"/>
      <c r="AD58" s="2377">
        <f>Z58-T58</f>
        <v/>
      </c>
      <c r="AE58" s="2311" t="n"/>
      <c r="AF58" s="2377">
        <f>AP58+AR58+AU58+AX58+BA58+BD58+BG58+BJ58+BM58</f>
        <v/>
      </c>
      <c r="AG58" s="2311" t="n"/>
      <c r="AH58" s="3094" t="n">
        <v>8</v>
      </c>
      <c r="AI58" s="186" t="n"/>
      <c r="AJ58" s="3090" t="n"/>
      <c r="AK58" s="186" t="n"/>
      <c r="AL58" s="3090" t="n">
        <v>4</v>
      </c>
      <c r="AM58" s="186" t="n"/>
      <c r="AN58" s="3091" t="n"/>
      <c r="AO58" s="72" t="n"/>
      <c r="AP58" s="3085" t="n"/>
      <c r="AQ58" s="3628" t="n"/>
      <c r="AR58" s="3090" t="n"/>
      <c r="AS58" s="3085" t="n"/>
      <c r="AT58" s="3628" t="n"/>
      <c r="AU58" s="3090" t="n"/>
      <c r="AV58" s="3093" t="n"/>
      <c r="AW58" s="3628" t="n"/>
      <c r="AX58" s="3090" t="n"/>
      <c r="AY58" s="3085" t="n"/>
      <c r="AZ58" s="3628" t="n"/>
      <c r="BA58" s="3090" t="n"/>
      <c r="BB58" s="3093" t="n"/>
      <c r="BC58" s="3628" t="n"/>
      <c r="BD58" s="3090" t="n"/>
      <c r="BE58" s="3085" t="n"/>
      <c r="BF58" s="3092" t="n"/>
      <c r="BG58" s="3090" t="n">
        <v>2</v>
      </c>
      <c r="BH58" s="3093" t="n"/>
      <c r="BI58" s="3094" t="n">
        <v>108</v>
      </c>
      <c r="BJ58" s="3628" t="n">
        <v>10</v>
      </c>
      <c r="BK58" s="3889" t="n">
        <v>3</v>
      </c>
      <c r="BL58" s="3628" t="n"/>
      <c r="BM58" s="3090" t="n"/>
      <c r="BN58" s="3091" t="n"/>
      <c r="BO58" s="2377">
        <f>U58+AS58+AV58+AY58+BB58+BE58+BH58+BK58+BN58</f>
        <v/>
      </c>
      <c r="BP58" s="2311" t="n"/>
      <c r="BQ58" s="3885" t="n"/>
      <c r="BR58" s="72" t="n"/>
      <c r="BS58" s="2386">
        <f>(AB58-R58)*0.22</f>
        <v/>
      </c>
      <c r="BT58" s="2" t="n"/>
      <c r="BU58" s="2" t="n"/>
    </row>
    <row r="59">
      <c r="A59" s="2451" t="inlineStr">
        <is>
          <t>1.4.3</t>
        </is>
      </c>
      <c r="B59" s="2302" t="n"/>
      <c r="C59" s="3126" t="inlineStr">
        <is>
          <t>Охрана труда / Охрана труда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665" t="n"/>
      <c r="Q59" s="3890" t="n"/>
      <c r="R59" s="2439" t="n">
        <v>24</v>
      </c>
      <c r="S59" s="2462" t="n">
        <v>1</v>
      </c>
      <c r="T59" s="3891" t="n">
        <v>36</v>
      </c>
      <c r="U59" s="2437" t="n">
        <v>1</v>
      </c>
      <c r="V59" s="2439" t="n"/>
      <c r="W59" s="2302" t="n"/>
      <c r="X59" s="2437" t="n">
        <v>8</v>
      </c>
      <c r="Y59" s="2311" t="n"/>
      <c r="Z59" s="2436" t="n">
        <v>108</v>
      </c>
      <c r="AA59" s="2302" t="n"/>
      <c r="AB59" s="2437" t="n">
        <v>54</v>
      </c>
      <c r="AC59" s="2311" t="n"/>
      <c r="AD59" s="2438">
        <f>Z59-T59</f>
        <v/>
      </c>
      <c r="AE59" s="2311" t="n"/>
      <c r="AF59" s="2377">
        <f>AP59+AR59+AU59+AX59+BA59+BD59+BG59+BJ59+BM59</f>
        <v/>
      </c>
      <c r="AG59" s="2311" t="n"/>
      <c r="AH59" s="2447" t="n">
        <v>6</v>
      </c>
      <c r="AI59" s="2316" t="n"/>
      <c r="AJ59" s="2445" t="n">
        <v>4</v>
      </c>
      <c r="AK59" s="2316" t="n"/>
      <c r="AL59" s="2445" t="n"/>
      <c r="AM59" s="2316" t="n"/>
      <c r="AN59" s="2455" t="n"/>
      <c r="AO59" s="2311" t="n"/>
      <c r="AP59" s="2378" t="n"/>
      <c r="AQ59" s="3122" t="n"/>
      <c r="AR59" s="2432" t="n"/>
      <c r="AS59" s="2378" t="n"/>
      <c r="AT59" s="3122" t="n"/>
      <c r="AU59" s="2432" t="n"/>
      <c r="AV59" s="2373" t="n"/>
      <c r="AW59" s="3122" t="n"/>
      <c r="AX59" s="2432" t="n"/>
      <c r="AY59" s="2378" t="n"/>
      <c r="AZ59" s="3122" t="n"/>
      <c r="BA59" s="2432" t="n"/>
      <c r="BB59" s="2373" t="n"/>
      <c r="BC59" s="3122" t="n"/>
      <c r="BD59" s="2432" t="n"/>
      <c r="BE59" s="2378" t="n"/>
      <c r="BF59" s="2431" t="n"/>
      <c r="BG59" s="2432" t="n"/>
      <c r="BH59" s="2373" t="n"/>
      <c r="BI59" s="2433" t="n"/>
      <c r="BJ59" s="3122" t="n">
        <v>2</v>
      </c>
      <c r="BK59" s="3887" t="n"/>
      <c r="BL59" s="3122" t="n">
        <v>72</v>
      </c>
      <c r="BM59" s="2432" t="n">
        <v>8</v>
      </c>
      <c r="BN59" s="2455" t="n">
        <v>2</v>
      </c>
      <c r="BO59" s="2377">
        <f>U59+AS59+AV59+AY59+BB59+BE59+BH59+BK59+BN59</f>
        <v/>
      </c>
      <c r="BP59" s="2311" t="n"/>
      <c r="BQ59" s="2385" t="n"/>
      <c r="BR59" s="2311" t="n"/>
      <c r="BS59" s="2386">
        <f>(AB59-R59)*0.22</f>
        <v/>
      </c>
      <c r="BT59" s="2" t="n"/>
      <c r="BU59" s="2" t="n"/>
    </row>
    <row r="60">
      <c r="A60" s="2368" t="inlineStr">
        <is>
          <t>1.5</t>
        </is>
      </c>
      <c r="B60" s="2302" t="n"/>
      <c r="C60" s="3099" t="inlineStr">
        <is>
          <t>Модуль "Основы проектирования технических систем"</t>
        </is>
      </c>
      <c r="D60" s="2665" t="n"/>
      <c r="E60" s="2665" t="n"/>
      <c r="F60" s="2665" t="n"/>
      <c r="G60" s="2665" t="n"/>
      <c r="H60" s="2665" t="n"/>
      <c r="I60" s="2665" t="n"/>
      <c r="J60" s="2665" t="n"/>
      <c r="K60" s="2665" t="n"/>
      <c r="L60" s="2665" t="n"/>
      <c r="M60" s="2665" t="n"/>
      <c r="N60" s="2665" t="n"/>
      <c r="O60" s="2665" t="n"/>
      <c r="P60" s="2665" t="n"/>
      <c r="Q60" s="3830" t="n"/>
      <c r="R60" s="1931" t="n"/>
      <c r="S60" s="3100" t="n"/>
      <c r="T60" s="3872" t="n"/>
      <c r="U60" s="3101" t="n"/>
      <c r="V60" s="1931" t="n"/>
      <c r="W60" s="173" t="n"/>
      <c r="X60" s="3101" t="n"/>
      <c r="Y60" s="72" t="n"/>
      <c r="Z60" s="3102" t="n"/>
      <c r="AA60" s="173" t="n"/>
      <c r="AB60" s="3101" t="n"/>
      <c r="AC60" s="72" t="n"/>
      <c r="AD60" s="2377" t="n"/>
      <c r="AE60" s="2311" t="n"/>
      <c r="AF60" s="2377" t="n"/>
      <c r="AG60" s="2311" t="n"/>
      <c r="AH60" s="3109" t="n"/>
      <c r="AI60" s="186" t="n"/>
      <c r="AJ60" s="3105" t="n"/>
      <c r="AK60" s="186" t="n"/>
      <c r="AL60" s="3105" t="n"/>
      <c r="AM60" s="186" t="n"/>
      <c r="AN60" s="3106" t="n"/>
      <c r="AO60" s="72" t="n"/>
      <c r="AP60" s="1931" t="n"/>
      <c r="AQ60" s="3847" t="n"/>
      <c r="AR60" s="3105" t="n"/>
      <c r="AS60" s="1931" t="n"/>
      <c r="AT60" s="3847" t="n"/>
      <c r="AU60" s="3105" t="n"/>
      <c r="AV60" s="3108" t="n"/>
      <c r="AW60" s="3847" t="n"/>
      <c r="AX60" s="3105" t="n"/>
      <c r="AY60" s="1931" t="n"/>
      <c r="AZ60" s="3847" t="n"/>
      <c r="BA60" s="3105" t="n"/>
      <c r="BB60" s="3108" t="n"/>
      <c r="BC60" s="3847" t="n"/>
      <c r="BD60" s="3105" t="n"/>
      <c r="BE60" s="1931" t="n"/>
      <c r="BF60" s="3107" t="n"/>
      <c r="BG60" s="3105" t="n"/>
      <c r="BH60" s="3108" t="n"/>
      <c r="BI60" s="3109" t="n"/>
      <c r="BJ60" s="3847" t="n"/>
      <c r="BK60" s="3884" t="n"/>
      <c r="BL60" s="3847" t="n"/>
      <c r="BM60" s="3105" t="n"/>
      <c r="BN60" s="3106" t="n"/>
      <c r="BO60" s="2377" t="n"/>
      <c r="BP60" s="2311" t="n"/>
      <c r="BQ60" s="3885" t="n"/>
      <c r="BR60" s="72" t="n"/>
      <c r="BS60" s="2386">
        <f>(AB60-R60)*0.22</f>
        <v/>
      </c>
      <c r="BT60" s="2" t="n"/>
      <c r="BU60" s="2" t="n"/>
    </row>
    <row r="61">
      <c r="A61" s="3278" t="inlineStr">
        <is>
          <t>1.5.1</t>
        </is>
      </c>
      <c r="B61" s="2928" t="n"/>
      <c r="C61" s="3892" t="inlineStr">
        <is>
          <t>Инженерная и машинная графика / Основы инженерной графики / Инженерная графика</t>
        </is>
      </c>
      <c r="D61" s="2304" t="n"/>
      <c r="E61" s="2304" t="n"/>
      <c r="F61" s="2304" t="n"/>
      <c r="G61" s="2304" t="n"/>
      <c r="H61" s="2304" t="n"/>
      <c r="I61" s="2304" t="n"/>
      <c r="J61" s="2304" t="n"/>
      <c r="K61" s="2304" t="n"/>
      <c r="L61" s="2304" t="n"/>
      <c r="M61" s="2304" t="n"/>
      <c r="N61" s="2304" t="n"/>
      <c r="O61" s="2304" t="n"/>
      <c r="P61" s="2304" t="n"/>
      <c r="Q61" s="3853" t="inlineStr">
        <is>
          <t>2082.1/2024</t>
        </is>
      </c>
      <c r="R61" s="2349" t="n">
        <v>50</v>
      </c>
      <c r="S61" s="2343" t="n"/>
      <c r="T61" s="3854" t="n">
        <v>76</v>
      </c>
      <c r="U61" s="2347" t="n">
        <v>2</v>
      </c>
      <c r="V61" s="2349" t="n">
        <v>1</v>
      </c>
      <c r="W61" s="2302" t="n"/>
      <c r="X61" s="2362" t="n">
        <v>2</v>
      </c>
      <c r="Y61" s="2363" t="inlineStr">
        <is>
          <t>д</t>
        </is>
      </c>
      <c r="Z61" s="2345" t="n">
        <v>216</v>
      </c>
      <c r="AA61" s="2302" t="n"/>
      <c r="AB61" s="2347" t="n">
        <v>144</v>
      </c>
      <c r="AC61" s="2311" t="n"/>
      <c r="AD61" s="2348">
        <f>Z61-T61</f>
        <v/>
      </c>
      <c r="AE61" s="2311" t="n"/>
      <c r="AF61" s="2348">
        <f>AP61+AR61+AU61+AX61+BA61+BD61+BG61+BJ61+BM61</f>
        <v/>
      </c>
      <c r="AG61" s="2311" t="n"/>
      <c r="AH61" s="2354" t="n">
        <v>4</v>
      </c>
      <c r="AI61" s="2316" t="n"/>
      <c r="AJ61" s="2351" t="n"/>
      <c r="AK61" s="2316" t="n"/>
      <c r="AL61" s="2351" t="n">
        <v>18</v>
      </c>
      <c r="AM61" s="2316" t="n"/>
      <c r="AN61" s="2352" t="n"/>
      <c r="AO61" s="2311" t="n"/>
      <c r="AP61" s="2349" t="n">
        <v>2</v>
      </c>
      <c r="AQ61" s="2346" t="n">
        <v>74</v>
      </c>
      <c r="AR61" s="2351" t="n">
        <v>14</v>
      </c>
      <c r="AS61" s="2349" t="n">
        <v>2</v>
      </c>
      <c r="AT61" s="2346" t="n">
        <v>66</v>
      </c>
      <c r="AU61" s="2351" t="n">
        <v>6</v>
      </c>
      <c r="AV61" s="2344" t="n">
        <v>2</v>
      </c>
      <c r="AW61" s="2346" t="n"/>
      <c r="AX61" s="2351" t="n"/>
      <c r="AY61" s="2349" t="n"/>
      <c r="AZ61" s="2346" t="n"/>
      <c r="BA61" s="2351" t="n"/>
      <c r="BB61" s="2344" t="n"/>
      <c r="BC61" s="2346" t="n"/>
      <c r="BD61" s="2351" t="n"/>
      <c r="BE61" s="2349" t="n"/>
      <c r="BF61" s="2353" t="n"/>
      <c r="BG61" s="2351" t="n"/>
      <c r="BH61" s="2344" t="n"/>
      <c r="BI61" s="2354" t="n"/>
      <c r="BJ61" s="2346" t="n"/>
      <c r="BK61" s="3856" t="n"/>
      <c r="BL61" s="2346" t="n"/>
      <c r="BM61" s="2351" t="n"/>
      <c r="BN61" s="2352" t="n"/>
      <c r="BO61" s="2348">
        <f>U61+AS61+AV61+AY61+BB61+BE61+BH61+BK61+BN61</f>
        <v/>
      </c>
      <c r="BP61" s="2311" t="n"/>
      <c r="BQ61" s="2356" t="inlineStr">
        <is>
          <t>ИГ</t>
        </is>
      </c>
      <c r="BR61" s="2311" t="n"/>
      <c r="BS61" s="2">
        <f>(AB61-R61)*0.22</f>
        <v/>
      </c>
      <c r="BT61" s="2" t="n"/>
      <c r="BU61" s="2" t="n"/>
    </row>
    <row r="62">
      <c r="A62" s="3832" t="inlineStr">
        <is>
          <t>1.5.2</t>
        </is>
      </c>
      <c r="B62" s="2928" t="n"/>
      <c r="C62" s="3893" t="inlineStr">
        <is>
          <t>Теоретическая механика / Техническая механика/ Основы технической механики</t>
        </is>
      </c>
      <c r="D62" s="2304" t="n"/>
      <c r="E62" s="2304" t="n"/>
      <c r="F62" s="2304" t="n"/>
      <c r="G62" s="2304" t="n"/>
      <c r="H62" s="2304" t="n"/>
      <c r="I62" s="2304" t="n"/>
      <c r="J62" s="2304" t="n"/>
      <c r="K62" s="2304" t="n"/>
      <c r="L62" s="2304" t="n"/>
      <c r="M62" s="2304" t="n"/>
      <c r="N62" s="2304" t="n"/>
      <c r="O62" s="2304" t="n"/>
      <c r="P62" s="2304" t="n"/>
      <c r="Q62" s="3834" t="n"/>
      <c r="R62" s="2090" t="n">
        <v>24</v>
      </c>
      <c r="S62" s="3111" t="n"/>
      <c r="T62" s="3858">
        <f>R62*Z62/AB62</f>
        <v/>
      </c>
      <c r="U62" s="3859" t="n">
        <v>1</v>
      </c>
      <c r="V62" s="2090" t="n">
        <v>4</v>
      </c>
      <c r="W62" s="173" t="n"/>
      <c r="X62" s="3859" t="n"/>
      <c r="Y62" s="72" t="n"/>
      <c r="Z62" s="3860" t="n">
        <v>108</v>
      </c>
      <c r="AA62" s="173" t="n"/>
      <c r="AB62" s="3859" t="n">
        <v>72</v>
      </c>
      <c r="AC62" s="72" t="n"/>
      <c r="AD62" s="2313">
        <f>Z62-T62</f>
        <v/>
      </c>
      <c r="AE62" s="2311" t="n"/>
      <c r="AF62" s="2313">
        <f>AP62+AR62+AU62+AX62+BA62+BD62+BG62+BJ62+BM62</f>
        <v/>
      </c>
      <c r="AG62" s="2311" t="n"/>
      <c r="AH62" s="3861" t="n">
        <v>8</v>
      </c>
      <c r="AI62" s="186" t="n"/>
      <c r="AJ62" s="3862" t="n"/>
      <c r="AK62" s="186" t="n"/>
      <c r="AL62" s="3862" t="n">
        <v>6</v>
      </c>
      <c r="AM62" s="186" t="n"/>
      <c r="AN62" s="3863" t="n"/>
      <c r="AO62" s="72" t="n"/>
      <c r="AP62" s="3864" t="n"/>
      <c r="AQ62" s="2625" t="n"/>
      <c r="AR62" s="3865" t="n"/>
      <c r="AS62" s="3864" t="n"/>
      <c r="AT62" s="2625" t="n"/>
      <c r="AU62" s="3865" t="n"/>
      <c r="AV62" s="3866" t="n"/>
      <c r="AW62" s="2625" t="n"/>
      <c r="AX62" s="3865" t="n">
        <v>4</v>
      </c>
      <c r="AY62" s="3864" t="n"/>
      <c r="AZ62" s="2625" t="n">
        <v>72</v>
      </c>
      <c r="BA62" s="3865" t="n">
        <v>10</v>
      </c>
      <c r="BB62" s="3866" t="n">
        <v>2</v>
      </c>
      <c r="BC62" s="468" t="n"/>
      <c r="BD62" s="3862" t="n"/>
      <c r="BE62" s="2090" t="n"/>
      <c r="BF62" s="3867" t="n"/>
      <c r="BG62" s="3862" t="n"/>
      <c r="BH62" s="3868" t="n"/>
      <c r="BI62" s="3861" t="n"/>
      <c r="BJ62" s="468" t="n"/>
      <c r="BK62" s="3869" t="n"/>
      <c r="BL62" s="468" t="n"/>
      <c r="BM62" s="3862" t="n"/>
      <c r="BN62" s="2337" t="n"/>
      <c r="BO62" s="2313">
        <f>U62+AS62+AV62+AY62+BB62+BE62+BH62+BK62+BN62</f>
        <v/>
      </c>
      <c r="BP62" s="2311" t="n"/>
      <c r="BQ62" s="3894" t="inlineStr">
        <is>
          <t>МиК</t>
        </is>
      </c>
      <c r="BR62" s="2305" t="n"/>
      <c r="BS62" s="2">
        <f>(AB62-R62)*0.22</f>
        <v/>
      </c>
      <c r="BT62" s="2" t="n"/>
      <c r="BU62" s="2" t="n"/>
    </row>
    <row r="63">
      <c r="A63" s="3832" t="inlineStr">
        <is>
          <t>1.5.3</t>
        </is>
      </c>
      <c r="B63" s="2928" t="n"/>
      <c r="C63" s="3895" t="inlineStr">
        <is>
          <t>Прикладаная механика / Техническая механика / Основы технической механики</t>
        </is>
      </c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3834" t="n"/>
      <c r="R63" s="2314" t="n">
        <v>18</v>
      </c>
      <c r="S63" s="2308" t="n"/>
      <c r="T63" s="3858">
        <f>R63*Z63/AB63</f>
        <v/>
      </c>
      <c r="U63" s="2312" t="n">
        <v>1</v>
      </c>
      <c r="V63" s="2314" t="n"/>
      <c r="W63" s="2302" t="n"/>
      <c r="X63" s="2312" t="n">
        <v>4</v>
      </c>
      <c r="Y63" s="2311" t="n"/>
      <c r="Z63" s="2310" t="n">
        <v>108</v>
      </c>
      <c r="AA63" s="2302" t="n"/>
      <c r="AB63" s="2312" t="n">
        <v>54</v>
      </c>
      <c r="AC63" s="2311" t="n"/>
      <c r="AD63" s="2313">
        <f>Z63-T63</f>
        <v/>
      </c>
      <c r="AE63" s="2311" t="n"/>
      <c r="AF63" s="2313">
        <f>AP63+AR63+AU63+AX63+BA63+BD63+BG63+BJ63+BM63</f>
        <v/>
      </c>
      <c r="AG63" s="2311" t="n"/>
      <c r="AH63" s="2325" t="n">
        <v>6</v>
      </c>
      <c r="AI63" s="2316" t="n"/>
      <c r="AJ63" s="2317" t="n"/>
      <c r="AK63" s="2316" t="n"/>
      <c r="AL63" s="2317" t="n">
        <v>2</v>
      </c>
      <c r="AM63" s="2316" t="n"/>
      <c r="AN63" s="2318" t="n"/>
      <c r="AO63" s="2311" t="n"/>
      <c r="AP63" s="2322" t="n"/>
      <c r="AQ63" s="3030" t="n"/>
      <c r="AR63" s="2321" t="n"/>
      <c r="AS63" s="2322" t="n"/>
      <c r="AT63" s="3030" t="n"/>
      <c r="AU63" s="2321" t="n"/>
      <c r="AV63" s="2323" t="n"/>
      <c r="AW63" s="3030" t="n"/>
      <c r="AX63" s="2321" t="n">
        <v>2</v>
      </c>
      <c r="AY63" s="2322" t="n"/>
      <c r="AZ63" s="3030" t="n">
        <v>72</v>
      </c>
      <c r="BA63" s="2321" t="n">
        <v>6</v>
      </c>
      <c r="BB63" s="2323" t="n">
        <v>2</v>
      </c>
      <c r="BC63" s="3031" t="n"/>
      <c r="BD63" s="2317" t="n"/>
      <c r="BE63" s="2314" t="n"/>
      <c r="BF63" s="2326" t="n"/>
      <c r="BG63" s="2317" t="n"/>
      <c r="BH63" s="2309" t="n"/>
      <c r="BI63" s="2325" t="n"/>
      <c r="BJ63" s="3031" t="n"/>
      <c r="BK63" s="3032" t="n"/>
      <c r="BL63" s="3031" t="n"/>
      <c r="BM63" s="2317" t="n"/>
      <c r="BN63" s="2318" t="n"/>
      <c r="BO63" s="2313">
        <f>U63+AS63+AV63+AY63+BB63+BE63+BH63+BK63+BN63</f>
        <v/>
      </c>
      <c r="BP63" s="2311" t="n"/>
      <c r="BQ63" s="3114" t="inlineStr">
        <is>
          <t>МиК</t>
        </is>
      </c>
      <c r="BR63" s="2311" t="n"/>
      <c r="BS63" s="2">
        <f>(AB63-R63)*0.22</f>
        <v/>
      </c>
      <c r="BT63" s="2" t="n"/>
      <c r="BU63" s="2" t="n"/>
    </row>
    <row r="64">
      <c r="A64" s="2368" t="inlineStr">
        <is>
          <t>1.6</t>
        </is>
      </c>
      <c r="B64" s="2302" t="n"/>
      <c r="C64" s="3871" t="inlineStr">
        <is>
          <t>Модуль "Автоматизация"</t>
        </is>
      </c>
      <c r="D64" s="2665" t="n"/>
      <c r="E64" s="2665" t="n"/>
      <c r="F64" s="2665" t="n"/>
      <c r="G64" s="2665" t="n"/>
      <c r="H64" s="2665" t="n"/>
      <c r="I64" s="2665" t="n"/>
      <c r="J64" s="2665" t="n"/>
      <c r="K64" s="2665" t="n"/>
      <c r="L64" s="2665" t="n"/>
      <c r="M64" s="2665" t="n"/>
      <c r="N64" s="2665" t="n"/>
      <c r="O64" s="2665" t="n"/>
      <c r="P64" s="2665" t="n"/>
      <c r="Q64" s="3830" t="n"/>
      <c r="R64" s="2383" t="n"/>
      <c r="S64" s="2601" t="n"/>
      <c r="T64" s="3896" t="n"/>
      <c r="U64" s="2376" t="n"/>
      <c r="V64" s="2374" t="n"/>
      <c r="W64" s="2302" t="n"/>
      <c r="X64" s="2376" t="n"/>
      <c r="Y64" s="2311" t="n"/>
      <c r="Z64" s="2374" t="n"/>
      <c r="AA64" s="2302" t="n"/>
      <c r="AB64" s="2376" t="n"/>
      <c r="AC64" s="2311" t="n"/>
      <c r="AD64" s="3873" t="n"/>
      <c r="AE64" s="2311" t="n"/>
      <c r="AF64" s="3873" t="n"/>
      <c r="AG64" s="2311" t="n"/>
      <c r="AH64" s="2384" t="n"/>
      <c r="AI64" s="2316" t="n"/>
      <c r="AJ64" s="2380" t="n"/>
      <c r="AK64" s="2316" t="n"/>
      <c r="AL64" s="2380" t="n"/>
      <c r="AM64" s="2316" t="n"/>
      <c r="AN64" s="2381" t="n"/>
      <c r="AO64" s="2311" t="n"/>
      <c r="AP64" s="2383" t="n"/>
      <c r="AQ64" s="3874" t="n"/>
      <c r="AR64" s="2380" t="n"/>
      <c r="AS64" s="2383" t="n"/>
      <c r="AT64" s="3874" t="n"/>
      <c r="AU64" s="2380" t="n"/>
      <c r="AV64" s="2375" t="n"/>
      <c r="AW64" s="3874" t="n"/>
      <c r="AX64" s="2380" t="n"/>
      <c r="AY64" s="2383" t="n"/>
      <c r="AZ64" s="3874" t="n"/>
      <c r="BA64" s="2380" t="n"/>
      <c r="BB64" s="2375" t="n"/>
      <c r="BC64" s="3874" t="n"/>
      <c r="BD64" s="2380" t="n"/>
      <c r="BE64" s="2383" t="n"/>
      <c r="BF64" s="2382" t="n"/>
      <c r="BG64" s="2380" t="n"/>
      <c r="BH64" s="2375" t="n"/>
      <c r="BI64" s="2384" t="n"/>
      <c r="BJ64" s="3874" t="n"/>
      <c r="BK64" s="3875" t="n"/>
      <c r="BL64" s="3874" t="n"/>
      <c r="BM64" s="2380" t="n"/>
      <c r="BN64" s="2381" t="n"/>
      <c r="BO64" s="2377" t="n"/>
      <c r="BP64" s="2311" t="n"/>
      <c r="BQ64" s="3081" t="n"/>
      <c r="BR64" s="2311" t="n"/>
      <c r="BS64" s="2386">
        <f>(AB64-R64)*0.22</f>
        <v/>
      </c>
      <c r="BT64" s="2" t="n"/>
      <c r="BU64" s="2" t="n"/>
    </row>
    <row r="65">
      <c r="A65" s="2457" t="inlineStr">
        <is>
          <t>1.6.1</t>
        </is>
      </c>
      <c r="B65" s="2928" t="n"/>
      <c r="C65" s="3838" t="inlineStr">
        <is>
          <t>Теория автоматического управления</t>
        </is>
      </c>
      <c r="D65" s="2930" t="n"/>
      <c r="E65" s="2930" t="n"/>
      <c r="F65" s="2930" t="n"/>
      <c r="G65" s="2930" t="n"/>
      <c r="H65" s="2930" t="n"/>
      <c r="I65" s="2930" t="n"/>
      <c r="J65" s="2930" t="n"/>
      <c r="K65" s="2930" t="n"/>
      <c r="L65" s="2930" t="n"/>
      <c r="M65" s="2930" t="n"/>
      <c r="N65" s="2930" t="n"/>
      <c r="O65" s="2930" t="n"/>
      <c r="P65" s="2930" t="n"/>
      <c r="Q65" s="3897" t="n"/>
      <c r="R65" s="3898" t="n"/>
      <c r="S65" s="2331" t="n"/>
      <c r="T65" s="3899" t="n"/>
      <c r="U65" s="2450" t="n"/>
      <c r="V65" s="3900" t="n">
        <v>4</v>
      </c>
      <c r="W65" s="2090" t="n">
        <v>5</v>
      </c>
      <c r="X65" s="2450" t="n"/>
      <c r="Y65" s="72" t="n"/>
      <c r="Z65" s="2333" t="n">
        <v>336</v>
      </c>
      <c r="AA65" s="173" t="n"/>
      <c r="AB65" s="2450" t="n">
        <v>234</v>
      </c>
      <c r="AC65" s="72" t="n"/>
      <c r="AD65" s="3901">
        <f>Z65-T65</f>
        <v/>
      </c>
      <c r="AE65" s="72" t="n"/>
      <c r="AF65" s="3901">
        <f>AP65+AR65+AU65+AX65+BA65+BD65+BG65+BJ65+BM65</f>
        <v/>
      </c>
      <c r="AG65" s="72" t="n"/>
      <c r="AH65" s="3902" t="n">
        <v>24</v>
      </c>
      <c r="AI65" s="186" t="n"/>
      <c r="AJ65" s="2336" t="n">
        <v>20</v>
      </c>
      <c r="AK65" s="186" t="n"/>
      <c r="AL65" s="2336" t="n">
        <v>8</v>
      </c>
      <c r="AM65" s="186" t="n"/>
      <c r="AN65" s="2337" t="n"/>
      <c r="AO65" s="72" t="n"/>
      <c r="AP65" s="2338" t="n"/>
      <c r="AQ65" s="3903" t="n"/>
      <c r="AR65" s="3904" t="n"/>
      <c r="AS65" s="3905" t="n"/>
      <c r="AT65" s="3903" t="n"/>
      <c r="AU65" s="3904" t="n"/>
      <c r="AV65" s="3906" t="n"/>
      <c r="AW65" s="3907" t="n"/>
      <c r="AX65" s="3904" t="n">
        <v>2</v>
      </c>
      <c r="AY65" s="3905" t="n"/>
      <c r="AZ65" s="3903" t="n">
        <v>108</v>
      </c>
      <c r="BA65" s="3904" t="n">
        <v>12</v>
      </c>
      <c r="BB65" s="3906" t="n">
        <v>3</v>
      </c>
      <c r="BC65" s="3902" t="n">
        <v>120</v>
      </c>
      <c r="BD65" s="2336" t="n">
        <v>18</v>
      </c>
      <c r="BE65" s="3908" t="n">
        <v>3</v>
      </c>
      <c r="BF65" s="3909" t="n">
        <v>108</v>
      </c>
      <c r="BG65" s="2336" t="n">
        <v>20</v>
      </c>
      <c r="BH65" s="2337" t="n">
        <v>3</v>
      </c>
      <c r="BI65" s="3902" t="n"/>
      <c r="BJ65" s="2336" t="n"/>
      <c r="BK65" s="3908" t="n"/>
      <c r="BL65" s="3909" t="n"/>
      <c r="BM65" s="2336" t="n"/>
      <c r="BN65" s="2337" t="n"/>
      <c r="BO65" s="3901">
        <f>U65+AS65+AV65+AY65+BB65+BE65+BH65+BK65+BN65</f>
        <v/>
      </c>
      <c r="BP65" s="72" t="n"/>
      <c r="BQ65" s="3894" t="inlineStr">
        <is>
          <t>АППиЭ</t>
        </is>
      </c>
      <c r="BR65" s="72" t="n"/>
      <c r="BS65" s="2">
        <f>(AB65-R65)*0.22</f>
        <v/>
      </c>
      <c r="BT65" s="2" t="n"/>
      <c r="BU65" s="2" t="n"/>
    </row>
    <row r="66">
      <c r="A66" s="2987" t="n"/>
      <c r="B66" s="2329" t="n"/>
      <c r="C66" s="3587" t="n"/>
      <c r="D66" s="2304" t="n"/>
      <c r="E66" s="2304" t="n"/>
      <c r="F66" s="2304" t="n"/>
      <c r="G66" s="2304" t="n"/>
      <c r="H66" s="2304" t="n"/>
      <c r="I66" s="2304" t="n"/>
      <c r="J66" s="2304" t="n"/>
      <c r="K66" s="2304" t="n"/>
      <c r="L66" s="2304" t="n"/>
      <c r="M66" s="2304" t="n"/>
      <c r="N66" s="2304" t="n"/>
      <c r="O66" s="2304" t="n"/>
      <c r="P66" s="2304" t="n"/>
      <c r="Q66" s="3880" t="n"/>
      <c r="R66" s="2329" t="n"/>
      <c r="S66" s="2990" t="n"/>
      <c r="T66" s="2990" t="n"/>
      <c r="U66" s="2991" t="n"/>
      <c r="V66" s="2333" t="n">
        <v>6</v>
      </c>
      <c r="W66" s="2329" t="n"/>
      <c r="X66" s="3587" t="n"/>
      <c r="Y66" s="2305" t="n"/>
      <c r="Z66" s="2987" t="n"/>
      <c r="AA66" s="2329" t="n"/>
      <c r="AB66" s="3587" t="n"/>
      <c r="AC66" s="2305" t="n"/>
      <c r="AD66" s="2987" t="n"/>
      <c r="AE66" s="2305" t="n"/>
      <c r="AF66" s="2987" t="n"/>
      <c r="AG66" s="2305" t="n"/>
      <c r="AH66" s="2987" t="n"/>
      <c r="AI66" s="2335" t="n"/>
      <c r="AJ66" s="2995" t="n"/>
      <c r="AK66" s="2335" t="n"/>
      <c r="AL66" s="2995" t="n"/>
      <c r="AM66" s="2335" t="n"/>
      <c r="AN66" s="2995" t="n"/>
      <c r="AO66" s="2305" t="n"/>
      <c r="AP66" s="2989" t="n"/>
      <c r="AQ66" s="2996" t="n"/>
      <c r="AR66" s="2997" t="n"/>
      <c r="AS66" s="2998" t="n"/>
      <c r="AT66" s="2996" t="n"/>
      <c r="AU66" s="2997" t="n"/>
      <c r="AV66" s="2999" t="n"/>
      <c r="AW66" s="3000" t="n"/>
      <c r="AX66" s="2997" t="n"/>
      <c r="AY66" s="2998" t="n"/>
      <c r="AZ66" s="2996" t="n"/>
      <c r="BA66" s="2997" t="n"/>
      <c r="BB66" s="2999" t="n"/>
      <c r="BC66" s="3000" t="n"/>
      <c r="BD66" s="2997" t="n"/>
      <c r="BE66" s="2998" t="n"/>
      <c r="BF66" s="2996" t="n"/>
      <c r="BG66" s="2997" t="n"/>
      <c r="BH66" s="2999" t="n"/>
      <c r="BI66" s="3000" t="n"/>
      <c r="BJ66" s="2997" t="n"/>
      <c r="BK66" s="2998" t="n"/>
      <c r="BL66" s="2996" t="n"/>
      <c r="BM66" s="2997" t="n"/>
      <c r="BN66" s="2999" t="n"/>
      <c r="BO66" s="2987" t="n"/>
      <c r="BP66" s="2305" t="n"/>
      <c r="BQ66" s="2987" t="n"/>
      <c r="BR66" s="2305" t="n"/>
      <c r="BS66" s="2">
        <f>(AB66-R66)*0.22</f>
        <v/>
      </c>
      <c r="BT66" s="2" t="n"/>
      <c r="BU66" s="2" t="n"/>
    </row>
    <row r="67">
      <c r="A67" s="3120" t="inlineStr">
        <is>
          <t>1.6.2</t>
        </is>
      </c>
      <c r="B67" s="2928" t="n"/>
      <c r="C67" s="3115" t="inlineStr">
        <is>
          <t>Курсовой проект по учебной дисциплине "Теория автоматического управления"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665" t="n"/>
      <c r="Q67" s="3886" t="n"/>
      <c r="R67" s="3085" t="n"/>
      <c r="S67" s="3086" t="n"/>
      <c r="T67" s="3896" t="n"/>
      <c r="U67" s="3087" t="n"/>
      <c r="V67" s="3085" t="n"/>
      <c r="W67" s="173" t="n"/>
      <c r="X67" s="3087" t="n"/>
      <c r="Y67" s="72" t="n"/>
      <c r="Z67" s="3088" t="n">
        <v>40</v>
      </c>
      <c r="AA67" s="173" t="n"/>
      <c r="AB67" s="3087" t="n"/>
      <c r="AC67" s="72" t="n"/>
      <c r="AD67" s="3103">
        <f>Z67-T67</f>
        <v/>
      </c>
      <c r="AE67" s="72" t="n"/>
      <c r="AF67" s="3873" t="n"/>
      <c r="AG67" s="2311" t="n"/>
      <c r="AH67" s="3094" t="n"/>
      <c r="AI67" s="186" t="n"/>
      <c r="AJ67" s="3090" t="n"/>
      <c r="AK67" s="186" t="n"/>
      <c r="AL67" s="3090" t="n"/>
      <c r="AM67" s="186" t="n"/>
      <c r="AN67" s="3091" t="n"/>
      <c r="AO67" s="72" t="n"/>
      <c r="AP67" s="3085" t="n"/>
      <c r="AQ67" s="3628" t="n"/>
      <c r="AR67" s="3090" t="n"/>
      <c r="AS67" s="3085" t="n"/>
      <c r="AT67" s="3628" t="n"/>
      <c r="AU67" s="3090" t="n"/>
      <c r="AV67" s="3093" t="n"/>
      <c r="AW67" s="3628" t="n"/>
      <c r="AX67" s="3090" t="n"/>
      <c r="AY67" s="3085" t="n"/>
      <c r="AZ67" s="3628" t="n"/>
      <c r="BA67" s="3090" t="n"/>
      <c r="BB67" s="3093" t="n"/>
      <c r="BC67" s="3628" t="n"/>
      <c r="BD67" s="3090" t="n"/>
      <c r="BE67" s="3085" t="n"/>
      <c r="BF67" s="3092" t="n">
        <v>40</v>
      </c>
      <c r="BG67" s="3090" t="n"/>
      <c r="BH67" s="3093" t="n">
        <v>1</v>
      </c>
      <c r="BI67" s="3094" t="n"/>
      <c r="BJ67" s="3628" t="n"/>
      <c r="BK67" s="3889" t="n"/>
      <c r="BL67" s="3628" t="n"/>
      <c r="BM67" s="3090" t="n"/>
      <c r="BN67" s="3091" t="n"/>
      <c r="BO67" s="3093">
        <f>U67+AS67+AV67+AY67+BB67+BE67+BH67+BK67+BN67</f>
        <v/>
      </c>
      <c r="BP67" s="72" t="n"/>
      <c r="BQ67" s="3095" t="n"/>
      <c r="BR67" s="72" t="n"/>
      <c r="BS67" s="2386">
        <f>(AB67-R67)*0.22</f>
        <v/>
      </c>
      <c r="BT67" s="2" t="n"/>
      <c r="BU67" s="2" t="n"/>
    </row>
    <row r="68">
      <c r="A68" s="3910" t="inlineStr">
        <is>
          <t>1.6.3</t>
        </is>
      </c>
      <c r="B68" s="2930" t="n"/>
      <c r="C68" s="3115" t="inlineStr">
        <is>
          <t>Автоматизация технологических процессов и оборудования в отрасли / Автоматизация производственных процессов в машиностроении / Автоматизация производства / Программирование для автоматизированного оборудования  / Основы автоматики и микропроцессорной техники / Основы автоматического управления и среда автоматизации теплоэнергенических процессов</t>
        </is>
      </c>
      <c r="D68" s="2665" t="n"/>
      <c r="E68" s="2665" t="n"/>
      <c r="F68" s="2665" t="n"/>
      <c r="G68" s="2665" t="n"/>
      <c r="H68" s="2665" t="n"/>
      <c r="I68" s="2665" t="n"/>
      <c r="J68" s="2665" t="n"/>
      <c r="K68" s="2665" t="n"/>
      <c r="L68" s="2665" t="n"/>
      <c r="M68" s="2665" t="n"/>
      <c r="N68" s="2665" t="n"/>
      <c r="O68" s="2665" t="n"/>
      <c r="P68" s="2665" t="n"/>
      <c r="Q68" s="3886" t="n"/>
      <c r="R68" s="2378" t="n">
        <v>32</v>
      </c>
      <c r="S68" s="2372" t="n"/>
      <c r="T68" s="3872" t="n">
        <v>48</v>
      </c>
      <c r="U68" s="2453" t="n">
        <v>2</v>
      </c>
      <c r="V68" s="2378" t="n">
        <v>8</v>
      </c>
      <c r="W68" s="2302" t="n"/>
      <c r="X68" s="2453" t="n"/>
      <c r="Y68" s="2311" t="n"/>
      <c r="Z68" s="2452" t="n">
        <v>192</v>
      </c>
      <c r="AA68" s="2302" t="n"/>
      <c r="AB68" s="2453" t="n">
        <v>126</v>
      </c>
      <c r="AC68" s="2311" t="n"/>
      <c r="AD68" s="2377">
        <f>Z68-T68</f>
        <v/>
      </c>
      <c r="AE68" s="2311" t="n"/>
      <c r="AF68" s="2377">
        <f>AP68+AR68+AU68+AX68+BA68+BD68+BG68+BJ68+BM68</f>
        <v/>
      </c>
      <c r="AG68" s="2311" t="n"/>
      <c r="AH68" s="2433" t="n">
        <v>10</v>
      </c>
      <c r="AI68" s="2316" t="n"/>
      <c r="AJ68" s="2432" t="n">
        <v>8</v>
      </c>
      <c r="AK68" s="2316" t="n"/>
      <c r="AL68" s="2432" t="n">
        <v>4</v>
      </c>
      <c r="AM68" s="2316" t="n"/>
      <c r="AN68" s="2455" t="n"/>
      <c r="AO68" s="2311" t="n"/>
      <c r="AP68" s="2378" t="n"/>
      <c r="AQ68" s="3122" t="n"/>
      <c r="AR68" s="2432" t="n"/>
      <c r="AS68" s="2378" t="n"/>
      <c r="AT68" s="3122" t="n"/>
      <c r="AU68" s="2432" t="n"/>
      <c r="AV68" s="2373" t="n"/>
      <c r="AW68" s="3122" t="n"/>
      <c r="AX68" s="2432" t="n"/>
      <c r="AY68" s="2378" t="n"/>
      <c r="AZ68" s="3122" t="n"/>
      <c r="BA68" s="2432" t="n"/>
      <c r="BB68" s="2373" t="n"/>
      <c r="BC68" s="3122" t="n"/>
      <c r="BD68" s="2432" t="n"/>
      <c r="BE68" s="2378" t="n"/>
      <c r="BF68" s="2431" t="n"/>
      <c r="BG68" s="2432" t="n"/>
      <c r="BH68" s="2373" t="n"/>
      <c r="BI68" s="2433" t="n"/>
      <c r="BJ68" s="3122" t="n">
        <v>6</v>
      </c>
      <c r="BK68" s="3887" t="n"/>
      <c r="BL68" s="3122" t="n">
        <v>144</v>
      </c>
      <c r="BM68" s="2432" t="n">
        <v>16</v>
      </c>
      <c r="BN68" s="2455" t="n">
        <v>4</v>
      </c>
      <c r="BO68" s="3117">
        <f>U68+AS68+AV68+AY68+BB68+BE68+BH68+BK68+BN68</f>
        <v/>
      </c>
      <c r="BP68" s="2946" t="n"/>
      <c r="BQ68" s="3081" t="n"/>
      <c r="BR68" s="2311" t="n"/>
      <c r="BS68" s="2386">
        <f>(AB68-R68)*0.22</f>
        <v/>
      </c>
      <c r="BT68" s="2" t="n"/>
      <c r="BU68" s="2" t="n"/>
    </row>
    <row r="69">
      <c r="A69" s="2464" t="inlineStr">
        <is>
          <t>1.6.4</t>
        </is>
      </c>
      <c r="B69" s="2465" t="n"/>
      <c r="C69" s="3888" t="inlineStr">
        <is>
          <t>Курсовой проект по учебной дисциплине "Автоматизация технологических процессов и оборудования отрасли"</t>
        </is>
      </c>
      <c r="D69" s="2930" t="n"/>
      <c r="E69" s="2930" t="n"/>
      <c r="F69" s="2930" t="n"/>
      <c r="G69" s="2930" t="n"/>
      <c r="H69" s="2930" t="n"/>
      <c r="I69" s="2930" t="n"/>
      <c r="J69" s="2930" t="n"/>
      <c r="K69" s="2930" t="n"/>
      <c r="L69" s="2930" t="n"/>
      <c r="M69" s="2930" t="n"/>
      <c r="N69" s="2930" t="n"/>
      <c r="O69" s="2930" t="n"/>
      <c r="P69" s="2930" t="n"/>
      <c r="Q69" s="3886" t="n"/>
      <c r="R69" s="3694" t="n"/>
      <c r="S69" s="3693" t="n"/>
      <c r="T69" s="3693" t="n"/>
      <c r="U69" s="3911" t="n"/>
      <c r="V69" s="3694" t="n"/>
      <c r="W69" s="2465" t="n"/>
      <c r="X69" s="3911" t="n"/>
      <c r="Y69" s="2472" t="n"/>
      <c r="Z69" s="3692" t="n">
        <v>40</v>
      </c>
      <c r="AA69" s="2465" t="n"/>
      <c r="AB69" s="3911" t="n"/>
      <c r="AC69" s="2472" t="n"/>
      <c r="AD69" s="3103">
        <f>Z69-T69</f>
        <v/>
      </c>
      <c r="AE69" s="72" t="n"/>
      <c r="AF69" s="2485" t="n"/>
      <c r="AG69" s="2472" t="n"/>
      <c r="AH69" s="2484" t="n"/>
      <c r="AI69" s="2475" t="n"/>
      <c r="AJ69" s="2482" t="n"/>
      <c r="AK69" s="2475" t="n"/>
      <c r="AL69" s="2482" t="n"/>
      <c r="AM69" s="2475" t="n"/>
      <c r="AN69" s="3912" t="n"/>
      <c r="AO69" s="2472" t="n"/>
      <c r="AP69" s="3694" t="n"/>
      <c r="AQ69" s="3913" t="n"/>
      <c r="AR69" s="2482" t="n"/>
      <c r="AS69" s="3694" t="n"/>
      <c r="AT69" s="3913" t="n"/>
      <c r="AU69" s="2482" t="n"/>
      <c r="AV69" s="2483" t="n"/>
      <c r="AW69" s="3913" t="n"/>
      <c r="AX69" s="2482" t="n"/>
      <c r="AY69" s="3694" t="n"/>
      <c r="AZ69" s="3913" t="n"/>
      <c r="BA69" s="2482" t="n"/>
      <c r="BB69" s="2483" t="n"/>
      <c r="BC69" s="3913" t="n"/>
      <c r="BD69" s="2482" t="n"/>
      <c r="BE69" s="3694" t="n"/>
      <c r="BF69" s="2481" t="n"/>
      <c r="BG69" s="2482" t="n"/>
      <c r="BH69" s="2483" t="n"/>
      <c r="BI69" s="2484" t="n"/>
      <c r="BJ69" s="2482" t="n"/>
      <c r="BK69" s="3914" t="n"/>
      <c r="BL69" s="3913" t="n">
        <v>40</v>
      </c>
      <c r="BM69" s="2482" t="n"/>
      <c r="BN69" s="3912" t="n">
        <v>1</v>
      </c>
      <c r="BO69" s="2485">
        <f>U69+AS69+AV69+AY69+BB69+BE69+BH69+BK69+BN69</f>
        <v/>
      </c>
      <c r="BP69" s="2472" t="n"/>
      <c r="BQ69" s="3915" t="n"/>
      <c r="BR69" s="2472" t="n"/>
      <c r="BS69" s="2386">
        <f>(AB69-R69)*0.22</f>
        <v/>
      </c>
      <c r="BT69" s="2" t="n"/>
      <c r="BU69" s="2" t="n"/>
    </row>
    <row r="70">
      <c r="A70" s="2487" t="inlineStr">
        <is>
          <t>2</t>
        </is>
      </c>
      <c r="B70" s="173" t="n"/>
      <c r="C70" s="3916" t="inlineStr">
        <is>
          <t>Компонент учреждения образования</t>
        </is>
      </c>
      <c r="D70" s="60" t="n"/>
      <c r="E70" s="60" t="n"/>
      <c r="F70" s="60" t="n"/>
      <c r="G70" s="60" t="n"/>
      <c r="H70" s="60" t="n"/>
      <c r="I70" s="60" t="n"/>
      <c r="J70" s="60" t="n"/>
      <c r="K70" s="60" t="n"/>
      <c r="L70" s="60" t="n"/>
      <c r="M70" s="60" t="n"/>
      <c r="N70" s="60" t="n"/>
      <c r="O70" s="60" t="n"/>
      <c r="P70" s="60" t="n"/>
      <c r="Q70" s="3830" t="n"/>
      <c r="R70" s="2497">
        <f>SUM(R71:R122)</f>
        <v/>
      </c>
      <c r="S70" s="2497" t="n"/>
      <c r="T70" s="2497">
        <f>SUM(T71:T122)</f>
        <v/>
      </c>
      <c r="U70" s="2498">
        <f>SUM(U71:U122)</f>
        <v/>
      </c>
      <c r="V70" s="2493" t="n"/>
      <c r="W70" s="2494" t="n"/>
      <c r="X70" s="2495" t="n"/>
      <c r="Y70" s="1414" t="n"/>
      <c r="Z70" s="2490">
        <f>SUM(Z71:AA122)</f>
        <v/>
      </c>
      <c r="AA70" s="1410" t="n"/>
      <c r="AB70" s="2495">
        <f>SUM(AB71:AC122)</f>
        <v/>
      </c>
      <c r="AC70" s="1414" t="n"/>
      <c r="AD70" s="2493">
        <f>SUM(AD71:AE122)</f>
        <v/>
      </c>
      <c r="AE70" s="2494" t="n"/>
      <c r="AF70" s="2493">
        <f>SUM(AF71:AG122)</f>
        <v/>
      </c>
      <c r="AG70" s="2494" t="n"/>
      <c r="AH70" s="2504">
        <f>SUM(AH71:AI122)</f>
        <v/>
      </c>
      <c r="AI70" s="2793" t="n"/>
      <c r="AJ70" s="2498">
        <f>SUM(AJ71:AK122)</f>
        <v/>
      </c>
      <c r="AK70" s="1410" t="n"/>
      <c r="AL70" s="2499">
        <f>SUM(AL71:AM122)</f>
        <v/>
      </c>
      <c r="AM70" s="1410" t="n"/>
      <c r="AN70" s="2499">
        <f>SUM(AN71:AO122)</f>
        <v/>
      </c>
      <c r="AO70" s="1410" t="n"/>
      <c r="AP70" s="2493">
        <f>SUM(AP71:AP122)</f>
        <v/>
      </c>
      <c r="AQ70" s="2498">
        <f>SUM(AQ71:AQ122)</f>
        <v/>
      </c>
      <c r="AR70" s="2499">
        <f>SUM(AR71:AR122)</f>
        <v/>
      </c>
      <c r="AS70" s="2502">
        <f>SUM(AS71:AS122)</f>
        <v/>
      </c>
      <c r="AT70" s="2505">
        <f>SUM(AT71:AT122)</f>
        <v/>
      </c>
      <c r="AU70" s="2498">
        <f>SUM(AU71:AU122)</f>
        <v/>
      </c>
      <c r="AV70" s="2499">
        <f>SUM(AV71:AV122)</f>
        <v/>
      </c>
      <c r="AW70" s="2504">
        <f>SUM(AW71:AW122)</f>
        <v/>
      </c>
      <c r="AX70" s="2498">
        <f>SUM(AX71:AX122)</f>
        <v/>
      </c>
      <c r="AY70" s="2502">
        <f>SUM(AY71:AY122)</f>
        <v/>
      </c>
      <c r="AZ70" s="2498">
        <f>SUM(AZ71:AZ122)</f>
        <v/>
      </c>
      <c r="BA70" s="2499">
        <f>SUM(BA71:BA122)</f>
        <v/>
      </c>
      <c r="BB70" s="2499">
        <f>SUM(BB71:BB122)</f>
        <v/>
      </c>
      <c r="BC70" s="2504">
        <f>SUM(BC71:BC122)</f>
        <v/>
      </c>
      <c r="BD70" s="2503">
        <f>SUM(BD71:BD122)</f>
        <v/>
      </c>
      <c r="BE70" s="2497">
        <f>SUM(BE71:BE122)</f>
        <v/>
      </c>
      <c r="BF70" s="2498">
        <f>SUM(BF71:BF122)</f>
        <v/>
      </c>
      <c r="BG70" s="2503">
        <f>SUM(BG71:BG122)</f>
        <v/>
      </c>
      <c r="BH70" s="2500">
        <f>SUM(BH71:BH122)</f>
        <v/>
      </c>
      <c r="BI70" s="3257">
        <f>SUM(BI71:BI122)</f>
        <v/>
      </c>
      <c r="BJ70" s="2498">
        <f>SUM(BJ71:BJ122)</f>
        <v/>
      </c>
      <c r="BK70" s="2502">
        <f>SUM(BK71:BK122)</f>
        <v/>
      </c>
      <c r="BL70" s="2498">
        <f>SUM(BL71:BL122)</f>
        <v/>
      </c>
      <c r="BM70" s="2499">
        <f>SUM(BM71:BM122)</f>
        <v/>
      </c>
      <c r="BN70" s="2499">
        <f>SUM(BN71:BN122)</f>
        <v/>
      </c>
      <c r="BO70" s="2496">
        <f>SUM(BO71:BP122)</f>
        <v/>
      </c>
      <c r="BP70" s="1414" t="n"/>
      <c r="BQ70" s="3917" t="n"/>
      <c r="BR70" s="1414" t="n"/>
      <c r="BS70" s="2386">
        <f>(AB70-R70)*0.22</f>
        <v/>
      </c>
      <c r="BT70" s="2" t="n"/>
      <c r="BU70" s="2" t="n"/>
    </row>
    <row r="71">
      <c r="A71" s="2508" t="inlineStr">
        <is>
          <t>2.1</t>
        </is>
      </c>
      <c r="B71" s="2290" t="n"/>
      <c r="C71" s="3918" t="inlineStr">
        <is>
          <t>Социально-гуманитарный модуль 2</t>
        </is>
      </c>
      <c r="D71" s="2283" t="n"/>
      <c r="E71" s="2283" t="n"/>
      <c r="F71" s="2283" t="n"/>
      <c r="G71" s="2283" t="n"/>
      <c r="H71" s="2283" t="n"/>
      <c r="I71" s="2283" t="n"/>
      <c r="J71" s="2283" t="n"/>
      <c r="K71" s="2283" t="n"/>
      <c r="L71" s="2283" t="n"/>
      <c r="M71" s="2283" t="n"/>
      <c r="N71" s="2283" t="n"/>
      <c r="O71" s="2283" t="n"/>
      <c r="P71" s="2283" t="n"/>
      <c r="Q71" s="3830" t="n"/>
      <c r="R71" s="1931" t="n"/>
      <c r="S71" s="3100" t="n"/>
      <c r="T71" s="3100" t="n"/>
      <c r="U71" s="3108" t="n"/>
      <c r="V71" s="3102" t="n"/>
      <c r="W71" s="173" t="n"/>
      <c r="X71" s="3101" t="n"/>
      <c r="Y71" s="72" t="n"/>
      <c r="Z71" s="3102" t="n"/>
      <c r="AA71" s="173" t="n"/>
      <c r="AB71" s="3101" t="n"/>
      <c r="AC71" s="72" t="n"/>
      <c r="AD71" s="2506" t="n"/>
      <c r="AE71" s="72" t="n"/>
      <c r="AF71" s="2506" t="n"/>
      <c r="AG71" s="72" t="n"/>
      <c r="AH71" s="3109" t="n"/>
      <c r="AI71" s="186" t="n"/>
      <c r="AJ71" s="3105" t="n"/>
      <c r="AK71" s="186" t="n"/>
      <c r="AL71" s="3105" t="n"/>
      <c r="AM71" s="186" t="n"/>
      <c r="AN71" s="3108" t="n"/>
      <c r="AO71" s="72" t="n"/>
      <c r="AP71" s="3102" t="n"/>
      <c r="AQ71" s="3107" t="n"/>
      <c r="AR71" s="2398" t="n"/>
      <c r="AS71" s="1931" t="n"/>
      <c r="AT71" s="3107" t="n"/>
      <c r="AU71" s="2398" t="n"/>
      <c r="AV71" s="3108" t="n"/>
      <c r="AW71" s="3109" t="n"/>
      <c r="AX71" s="2399" t="n"/>
      <c r="AY71" s="1931" t="n"/>
      <c r="AZ71" s="3847" t="n"/>
      <c r="BA71" s="2399" t="n"/>
      <c r="BB71" s="3108" t="n"/>
      <c r="BC71" s="3109" t="n"/>
      <c r="BD71" s="2399" t="n"/>
      <c r="BE71" s="1931" t="n"/>
      <c r="BF71" s="2512" t="n"/>
      <c r="BG71" s="2398" t="n"/>
      <c r="BH71" s="3108" t="n"/>
      <c r="BI71" s="2514" t="n"/>
      <c r="BJ71" s="3105" t="n"/>
      <c r="BK71" s="1931" t="n"/>
      <c r="BL71" s="3107" t="n"/>
      <c r="BM71" s="2399" t="n"/>
      <c r="BN71" s="3106" t="n"/>
      <c r="BO71" s="3108" t="n"/>
      <c r="BP71" s="72" t="n"/>
      <c r="BQ71" s="3095" t="n"/>
      <c r="BR71" s="72" t="n"/>
      <c r="BS71" s="2386">
        <f>(AB71-R71)*0.22</f>
        <v/>
      </c>
      <c r="BT71" s="2" t="n"/>
      <c r="BU71" s="2" t="n"/>
    </row>
    <row r="72">
      <c r="A72" s="3832" t="inlineStr">
        <is>
          <t>2.1.1</t>
        </is>
      </c>
      <c r="B72" s="2928" t="n"/>
      <c r="C72" s="3838" t="inlineStr">
        <is>
          <t>Личностно-профессиональное развитие специалиста</t>
        </is>
      </c>
      <c r="D72" s="2665" t="n"/>
      <c r="E72" s="2665" t="n"/>
      <c r="F72" s="2665" t="n"/>
      <c r="G72" s="2665" t="n"/>
      <c r="H72" s="2665" t="n"/>
      <c r="I72" s="2665" t="n"/>
      <c r="J72" s="2665" t="n"/>
      <c r="K72" s="2665" t="n"/>
      <c r="L72" s="2665" t="n"/>
      <c r="M72" s="2665" t="n"/>
      <c r="N72" s="2665" t="n"/>
      <c r="O72" s="2665" t="n"/>
      <c r="P72" s="2665" t="n"/>
      <c r="Q72" s="3834" t="n"/>
      <c r="R72" s="2314" t="n"/>
      <c r="S72" s="3919" t="n"/>
      <c r="T72" s="2710" t="n"/>
      <c r="U72" s="2309" t="n"/>
      <c r="V72" s="2314" t="n"/>
      <c r="W72" s="2302" t="n"/>
      <c r="X72" s="2448" t="n">
        <v>1</v>
      </c>
      <c r="Y72" s="2449" t="inlineStr">
        <is>
          <t>д</t>
        </is>
      </c>
      <c r="Z72" s="2310" t="n">
        <v>72</v>
      </c>
      <c r="AA72" s="2302" t="n"/>
      <c r="AB72" s="2312" t="n">
        <v>36</v>
      </c>
      <c r="AC72" s="2311" t="n"/>
      <c r="AD72" s="2313">
        <f>Z72-T72</f>
        <v/>
      </c>
      <c r="AE72" s="2311" t="n"/>
      <c r="AF72" s="2313">
        <f>AP72+AR72+AU72+AX72+BA72+BD72+BG72+BJ72+BM72</f>
        <v/>
      </c>
      <c r="AG72" s="2311" t="n"/>
      <c r="AH72" s="2325" t="n">
        <v>6</v>
      </c>
      <c r="AI72" s="2316" t="n"/>
      <c r="AJ72" s="2317" t="n"/>
      <c r="AK72" s="2316" t="n"/>
      <c r="AL72" s="2317" t="n"/>
      <c r="AM72" s="2316" t="n"/>
      <c r="AN72" s="2318" t="n">
        <v>2</v>
      </c>
      <c r="AO72" s="2311" t="n"/>
      <c r="AP72" s="2322" t="n">
        <v>2</v>
      </c>
      <c r="AQ72" s="2320" t="n">
        <v>72</v>
      </c>
      <c r="AR72" s="2321" t="n">
        <v>6</v>
      </c>
      <c r="AS72" s="2322" t="n">
        <v>2</v>
      </c>
      <c r="AT72" s="2320" t="n"/>
      <c r="AU72" s="2321" t="n"/>
      <c r="AV72" s="2323" t="n"/>
      <c r="AW72" s="2324" t="n"/>
      <c r="AX72" s="2321" t="n"/>
      <c r="AY72" s="2322" t="n"/>
      <c r="AZ72" s="2320" t="n"/>
      <c r="BA72" s="2321" t="n"/>
      <c r="BB72" s="2323" t="n"/>
      <c r="BC72" s="2325" t="n"/>
      <c r="BD72" s="2317" t="n"/>
      <c r="BE72" s="2314" t="n"/>
      <c r="BF72" s="2326" t="n"/>
      <c r="BG72" s="2317" t="n"/>
      <c r="BH72" s="2309" t="n"/>
      <c r="BI72" s="2325" t="n"/>
      <c r="BJ72" s="2317" t="n"/>
      <c r="BK72" s="2314" t="n"/>
      <c r="BL72" s="2326" t="n"/>
      <c r="BM72" s="2317" t="n"/>
      <c r="BN72" s="2318" t="n"/>
      <c r="BO72" s="2309">
        <f>U72+AS72+AV72+AY72+BB72+BE72+BH72+BK72+BN72</f>
        <v/>
      </c>
      <c r="BP72" s="2311" t="n"/>
      <c r="BQ72" s="3114" t="inlineStr">
        <is>
          <t>ИБиП</t>
        </is>
      </c>
      <c r="BR72" s="2311" t="n"/>
      <c r="BS72" s="2">
        <f>(AB72-R72)*0.22</f>
        <v/>
      </c>
      <c r="BT72" s="2" t="n"/>
      <c r="BU72" s="2" t="n"/>
    </row>
    <row r="73">
      <c r="A73" s="2451" t="inlineStr">
        <is>
          <t>2.1.2</t>
        </is>
      </c>
      <c r="B73" s="2302" t="n"/>
      <c r="C73" s="3115" t="inlineStr">
        <is>
          <t>Политология</t>
        </is>
      </c>
      <c r="D73" s="2665" t="n"/>
      <c r="E73" s="2665" t="n"/>
      <c r="F73" s="2665" t="n"/>
      <c r="G73" s="2665" t="n"/>
      <c r="H73" s="2665" t="n"/>
      <c r="I73" s="2665" t="n"/>
      <c r="J73" s="2665" t="n"/>
      <c r="K73" s="2665" t="n"/>
      <c r="L73" s="2665" t="n"/>
      <c r="M73" s="2665" t="n"/>
      <c r="N73" s="2665" t="n"/>
      <c r="O73" s="2665" t="n"/>
      <c r="P73" s="2665" t="n"/>
      <c r="Q73" s="3886" t="n"/>
      <c r="R73" s="3085" t="n"/>
      <c r="S73" s="3920" t="n"/>
      <c r="T73" s="2601" t="n"/>
      <c r="U73" s="3093" t="n"/>
      <c r="V73" s="3085" t="n"/>
      <c r="W73" s="173" t="n"/>
      <c r="X73" s="2519" t="n">
        <v>7</v>
      </c>
      <c r="Y73" s="2520" t="inlineStr">
        <is>
          <t>д</t>
        </is>
      </c>
      <c r="Z73" s="3088" t="n">
        <v>72</v>
      </c>
      <c r="AA73" s="173" t="n"/>
      <c r="AB73" s="3087" t="n">
        <v>36</v>
      </c>
      <c r="AC73" s="72" t="n"/>
      <c r="AD73" s="2377">
        <f>Z73-T73</f>
        <v/>
      </c>
      <c r="AE73" s="2311" t="n"/>
      <c r="AF73" s="2377">
        <f>AP73+AR73+AU73+AX73+BA73+BD73+BG73+BJ73+BM73</f>
        <v/>
      </c>
      <c r="AG73" s="2311" t="n"/>
      <c r="AH73" s="3094" t="n">
        <v>6</v>
      </c>
      <c r="AI73" s="186" t="n"/>
      <c r="AJ73" s="3090" t="n"/>
      <c r="AK73" s="186" t="n"/>
      <c r="AL73" s="3090" t="n"/>
      <c r="AM73" s="186" t="n"/>
      <c r="AN73" s="3091" t="n">
        <v>2</v>
      </c>
      <c r="AO73" s="72" t="n"/>
      <c r="AP73" s="3085" t="n"/>
      <c r="AQ73" s="3092" t="n"/>
      <c r="AR73" s="3090" t="n"/>
      <c r="AS73" s="3085" t="n"/>
      <c r="AT73" s="3092" t="n"/>
      <c r="AU73" s="3090" t="n"/>
      <c r="AV73" s="3093" t="n"/>
      <c r="AW73" s="3094" t="n"/>
      <c r="AX73" s="3090" t="n"/>
      <c r="AY73" s="3085" t="n"/>
      <c r="AZ73" s="3092" t="n"/>
      <c r="BA73" s="3090" t="n"/>
      <c r="BB73" s="3093" t="n"/>
      <c r="BC73" s="3094" t="n"/>
      <c r="BD73" s="3090" t="n"/>
      <c r="BE73" s="3085" t="n"/>
      <c r="BF73" s="3092" t="n"/>
      <c r="BG73" s="3090" t="n">
        <v>2</v>
      </c>
      <c r="BH73" s="3093" t="n"/>
      <c r="BI73" s="3094" t="n">
        <v>72</v>
      </c>
      <c r="BJ73" s="3090" t="n">
        <v>6</v>
      </c>
      <c r="BK73" s="3085" t="n">
        <v>2</v>
      </c>
      <c r="BL73" s="3092" t="n"/>
      <c r="BM73" s="3090" t="n"/>
      <c r="BN73" s="3091" t="n"/>
      <c r="BO73" s="2373">
        <f>U73+AS73+AV73+AY73+BB73+BE73+BH73+BK73+BN73</f>
        <v/>
      </c>
      <c r="BP73" s="2311" t="n"/>
      <c r="BQ73" s="3095" t="n"/>
      <c r="BR73" s="72" t="n"/>
      <c r="BS73" s="2386">
        <f>(AB73-R73)*0.22</f>
        <v/>
      </c>
      <c r="BT73" s="2" t="n"/>
      <c r="BU73" s="2" t="n"/>
    </row>
    <row r="74">
      <c r="A74" s="3921" t="inlineStr">
        <is>
          <t>2.1.3</t>
        </is>
      </c>
      <c r="B74" s="2930" t="n"/>
      <c r="C74" s="3838" t="inlineStr">
        <is>
          <t>Основы права / Культурология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665" t="n"/>
      <c r="Q74" s="3834" t="n"/>
      <c r="R74" s="2314" t="n"/>
      <c r="S74" s="3919" t="n"/>
      <c r="T74" s="2710" t="n"/>
      <c r="U74" s="2309" t="n"/>
      <c r="V74" s="2314" t="n"/>
      <c r="W74" s="2302" t="n"/>
      <c r="X74" s="2448" t="n">
        <v>5</v>
      </c>
      <c r="Y74" s="2449" t="inlineStr">
        <is>
          <t>д</t>
        </is>
      </c>
      <c r="Z74" s="2310" t="n">
        <v>72</v>
      </c>
      <c r="AA74" s="2302" t="n"/>
      <c r="AB74" s="2312" t="n">
        <v>36</v>
      </c>
      <c r="AC74" s="2311" t="n"/>
      <c r="AD74" s="2313">
        <f>Z74-T74</f>
        <v/>
      </c>
      <c r="AE74" s="2311" t="n"/>
      <c r="AF74" s="2313">
        <f>AP74+AR74+AU74+AX74+BA74+BD74+BG74+BJ74+BM74</f>
        <v/>
      </c>
      <c r="AG74" s="2311" t="n"/>
      <c r="AH74" s="2325" t="n">
        <v>6</v>
      </c>
      <c r="AI74" s="2316" t="n"/>
      <c r="AJ74" s="2317" t="n"/>
      <c r="AK74" s="2316" t="n"/>
      <c r="AL74" s="2317" t="n"/>
      <c r="AM74" s="2316" t="n"/>
      <c r="AN74" s="2318" t="n">
        <v>2</v>
      </c>
      <c r="AO74" s="2311" t="n"/>
      <c r="AP74" s="2322" t="n"/>
      <c r="AQ74" s="2320" t="n"/>
      <c r="AR74" s="2321" t="n"/>
      <c r="AS74" s="2322" t="n"/>
      <c r="AT74" s="2320" t="n"/>
      <c r="AU74" s="2321" t="n"/>
      <c r="AV74" s="2323" t="n"/>
      <c r="AW74" s="2324" t="n"/>
      <c r="AX74" s="2321" t="n"/>
      <c r="AY74" s="2322" t="n"/>
      <c r="AZ74" s="2320" t="n"/>
      <c r="BA74" s="2321" t="n">
        <v>2</v>
      </c>
      <c r="BB74" s="2323" t="n"/>
      <c r="BC74" s="2325" t="n">
        <v>72</v>
      </c>
      <c r="BD74" s="2317" t="n">
        <v>6</v>
      </c>
      <c r="BE74" s="2314" t="n">
        <v>2</v>
      </c>
      <c r="BF74" s="2326" t="n"/>
      <c r="BG74" s="2317" t="n"/>
      <c r="BH74" s="2309" t="n"/>
      <c r="BI74" s="2325" t="n"/>
      <c r="BJ74" s="2317" t="n"/>
      <c r="BK74" s="2314" t="n"/>
      <c r="BL74" s="2326" t="n"/>
      <c r="BM74" s="2317" t="n"/>
      <c r="BN74" s="2318" t="n"/>
      <c r="BO74" s="2309">
        <f>U74+AS74+AV74+AY74+BB74+BE74+BH74+BK74+BN74</f>
        <v/>
      </c>
      <c r="BP74" s="2311" t="n"/>
      <c r="BQ74" s="3114" t="inlineStr">
        <is>
          <t>ФиП / ИБиП</t>
        </is>
      </c>
      <c r="BR74" s="2311" t="n"/>
      <c r="BS74" s="2">
        <f>(AB74-R74)*0.22</f>
        <v/>
      </c>
      <c r="BT74" s="2" t="n"/>
      <c r="BU74" s="2" t="n"/>
    </row>
    <row r="75">
      <c r="A75" s="3098" t="inlineStr">
        <is>
          <t>2.2</t>
        </is>
      </c>
      <c r="B75" s="2928" t="n"/>
      <c r="C75" s="3829" t="inlineStr">
        <is>
          <t>Модуль "Устройство автоматизации"</t>
        </is>
      </c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3830" t="n"/>
      <c r="R75" s="1931" t="n"/>
      <c r="S75" s="3922" t="n"/>
      <c r="T75" s="2601" t="n"/>
      <c r="U75" s="3108" t="n"/>
      <c r="V75" s="1931" t="n"/>
      <c r="W75" s="173" t="n"/>
      <c r="X75" s="3101" t="n"/>
      <c r="Y75" s="72" t="n"/>
      <c r="Z75" s="3102" t="n"/>
      <c r="AA75" s="173" t="n"/>
      <c r="AB75" s="3101" t="n"/>
      <c r="AC75" s="72" t="n"/>
      <c r="AD75" s="2377" t="n"/>
      <c r="AE75" s="2311" t="n"/>
      <c r="AF75" s="2377" t="n"/>
      <c r="AG75" s="2311" t="n"/>
      <c r="AH75" s="3109" t="n"/>
      <c r="AI75" s="186" t="n"/>
      <c r="AJ75" s="3105" t="n"/>
      <c r="AK75" s="186" t="n"/>
      <c r="AL75" s="3105" t="n"/>
      <c r="AM75" s="186" t="n"/>
      <c r="AN75" s="3106" t="n"/>
      <c r="AO75" s="72" t="n"/>
      <c r="AP75" s="1931" t="n"/>
      <c r="AQ75" s="3107" t="n"/>
      <c r="AR75" s="3105" t="n"/>
      <c r="AS75" s="1931" t="n"/>
      <c r="AT75" s="3107" t="n"/>
      <c r="AU75" s="3105" t="n"/>
      <c r="AV75" s="3108" t="n"/>
      <c r="AW75" s="3109" t="n"/>
      <c r="AX75" s="3105" t="n"/>
      <c r="AY75" s="1931" t="n"/>
      <c r="AZ75" s="3107" t="n"/>
      <c r="BA75" s="2399" t="n"/>
      <c r="BB75" s="3108" t="n"/>
      <c r="BC75" s="3109" t="n"/>
      <c r="BD75" s="3105" t="n"/>
      <c r="BE75" s="1931" t="n"/>
      <c r="BF75" s="3107" t="n"/>
      <c r="BG75" s="3105" t="n"/>
      <c r="BH75" s="3108" t="n"/>
      <c r="BI75" s="3109" t="n"/>
      <c r="BJ75" s="3105" t="n"/>
      <c r="BK75" s="1931" t="n"/>
      <c r="BL75" s="3107" t="n"/>
      <c r="BM75" s="3105" t="n"/>
      <c r="BN75" s="3106" t="n"/>
      <c r="BO75" s="2373" t="n"/>
      <c r="BP75" s="2311" t="n"/>
      <c r="BQ75" s="3095" t="n"/>
      <c r="BR75" s="72" t="n"/>
      <c r="BS75" s="2386">
        <f>(AB75-R75)*0.22</f>
        <v/>
      </c>
      <c r="BT75" s="2" t="n"/>
      <c r="BU75" s="2" t="n"/>
    </row>
    <row r="76">
      <c r="A76" s="3910" t="inlineStr">
        <is>
          <t>2.2.1</t>
        </is>
      </c>
      <c r="B76" s="2930" t="n"/>
      <c r="C76" s="3115" t="inlineStr">
        <is>
          <t>Электронные устройства автоматики</t>
        </is>
      </c>
      <c r="D76" s="2665" t="n"/>
      <c r="E76" s="2665" t="n"/>
      <c r="F76" s="2665" t="n"/>
      <c r="G76" s="2665" t="n"/>
      <c r="H76" s="2665" t="n"/>
      <c r="I76" s="2665" t="n"/>
      <c r="J76" s="2665" t="n"/>
      <c r="K76" s="2665" t="n"/>
      <c r="L76" s="2665" t="n"/>
      <c r="M76" s="2665" t="n"/>
      <c r="N76" s="2665" t="n"/>
      <c r="O76" s="2665" t="n"/>
      <c r="P76" s="2665" t="n"/>
      <c r="Q76" s="3886" t="n"/>
      <c r="R76" s="2378" t="n"/>
      <c r="S76" s="3097" t="n"/>
      <c r="T76" s="2601" t="n"/>
      <c r="U76" s="2373" t="n"/>
      <c r="V76" s="2378" t="n">
        <v>7</v>
      </c>
      <c r="W76" s="2302" t="n"/>
      <c r="X76" s="2453" t="n">
        <v>6</v>
      </c>
      <c r="Y76" s="2311" t="n"/>
      <c r="Z76" s="2452" t="n">
        <v>228</v>
      </c>
      <c r="AA76" s="2302" t="n"/>
      <c r="AB76" s="2453" t="n">
        <v>144</v>
      </c>
      <c r="AC76" s="2311" t="n"/>
      <c r="AD76" s="2377">
        <f>Z76-T76</f>
        <v/>
      </c>
      <c r="AE76" s="2311" t="n"/>
      <c r="AF76" s="2377">
        <f>AP76+AR76+AU76+AX76+BA76+BD76+BG76+BJ76+BM76</f>
        <v/>
      </c>
      <c r="AG76" s="2311" t="n"/>
      <c r="AH76" s="2433" t="n">
        <v>16</v>
      </c>
      <c r="AI76" s="2316" t="n"/>
      <c r="AJ76" s="2432" t="n">
        <v>8</v>
      </c>
      <c r="AK76" s="2316" t="n"/>
      <c r="AL76" s="2432" t="n">
        <v>8</v>
      </c>
      <c r="AM76" s="2316" t="n"/>
      <c r="AN76" s="2455" t="n"/>
      <c r="AO76" s="2311" t="n"/>
      <c r="AP76" s="2378" t="n"/>
      <c r="AQ76" s="2431" t="n"/>
      <c r="AR76" s="2432" t="n"/>
      <c r="AS76" s="2378" t="n"/>
      <c r="AT76" s="2431" t="n"/>
      <c r="AU76" s="2432" t="n"/>
      <c r="AV76" s="2373" t="n"/>
      <c r="AW76" s="2433" t="n"/>
      <c r="AX76" s="2432" t="n"/>
      <c r="AY76" s="2378" t="n"/>
      <c r="AZ76" s="2431" t="n"/>
      <c r="BA76" s="2454" t="n"/>
      <c r="BB76" s="2373" t="n"/>
      <c r="BC76" s="2433" t="n"/>
      <c r="BD76" s="2432" t="n">
        <v>4</v>
      </c>
      <c r="BE76" s="2378" t="n"/>
      <c r="BF76" s="2431" t="n">
        <v>108</v>
      </c>
      <c r="BG76" s="2432" t="n">
        <v>12</v>
      </c>
      <c r="BH76" s="2373" t="n">
        <v>3</v>
      </c>
      <c r="BI76" s="2433" t="n">
        <v>120</v>
      </c>
      <c r="BJ76" s="2432" t="n">
        <v>16</v>
      </c>
      <c r="BK76" s="2378" t="n">
        <v>3</v>
      </c>
      <c r="BL76" s="2431" t="n"/>
      <c r="BM76" s="2432" t="n"/>
      <c r="BN76" s="2455" t="n"/>
      <c r="BO76" s="2373">
        <f>U76+AS76+AV76+AY76+BB76+BE76+BH76+BK76+BN76</f>
        <v/>
      </c>
      <c r="BP76" s="2311" t="n"/>
      <c r="BQ76" s="3081" t="n"/>
      <c r="BR76" s="2311" t="n"/>
      <c r="BS76" s="2386">
        <f>(AB76-R76)*0.22</f>
        <v/>
      </c>
      <c r="BT76" s="2" t="n"/>
      <c r="BU76" s="2" t="n"/>
    </row>
    <row r="77">
      <c r="A77" s="3120" t="inlineStr">
        <is>
          <t>2.2.2</t>
        </is>
      </c>
      <c r="B77" s="2928" t="n"/>
      <c r="C77" s="3115" t="inlineStr">
        <is>
          <t>Курсовая работа по учебной дисциплине "Электронные устройства автоматики"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665" t="n"/>
      <c r="Q77" s="3886" t="n"/>
      <c r="R77" s="3085" t="n"/>
      <c r="S77" s="3920" t="n"/>
      <c r="T77" s="2601" t="n"/>
      <c r="U77" s="3093" t="n"/>
      <c r="V77" s="3085" t="n"/>
      <c r="W77" s="173" t="n"/>
      <c r="X77" s="3087" t="n"/>
      <c r="Y77" s="72" t="n"/>
      <c r="Z77" s="3088" t="n">
        <v>30</v>
      </c>
      <c r="AA77" s="173" t="n"/>
      <c r="AB77" s="3087" t="n"/>
      <c r="AC77" s="72" t="n"/>
      <c r="AD77" s="2377">
        <f>Z77-T77</f>
        <v/>
      </c>
      <c r="AE77" s="2311" t="n"/>
      <c r="AF77" s="2377" t="n"/>
      <c r="AG77" s="2311" t="n"/>
      <c r="AH77" s="3094" t="n"/>
      <c r="AI77" s="186" t="n"/>
      <c r="AJ77" s="3090" t="n"/>
      <c r="AK77" s="186" t="n"/>
      <c r="AL77" s="3090" t="n"/>
      <c r="AM77" s="186" t="n"/>
      <c r="AN77" s="3091" t="n"/>
      <c r="AO77" s="72" t="n"/>
      <c r="AP77" s="3085" t="n"/>
      <c r="AQ77" s="3092" t="n"/>
      <c r="AR77" s="3090" t="n"/>
      <c r="AS77" s="3085" t="n"/>
      <c r="AT77" s="3092" t="n"/>
      <c r="AU77" s="3090" t="n"/>
      <c r="AV77" s="3093" t="n"/>
      <c r="AW77" s="3094" t="n"/>
      <c r="AX77" s="3090" t="n"/>
      <c r="AY77" s="3085" t="n"/>
      <c r="AZ77" s="3092" t="n"/>
      <c r="BA77" s="3089" t="n"/>
      <c r="BB77" s="3093" t="n"/>
      <c r="BC77" s="3094" t="n"/>
      <c r="BD77" s="3090" t="n"/>
      <c r="BE77" s="3085" t="n"/>
      <c r="BF77" s="3092" t="n"/>
      <c r="BG77" s="3090" t="n"/>
      <c r="BH77" s="3093" t="n"/>
      <c r="BI77" s="3094" t="n">
        <v>30</v>
      </c>
      <c r="BJ77" s="3090" t="n"/>
      <c r="BK77" s="3085" t="n">
        <v>1</v>
      </c>
      <c r="BL77" s="3092" t="n"/>
      <c r="BM77" s="3090" t="n"/>
      <c r="BN77" s="3091" t="n"/>
      <c r="BO77" s="2373">
        <f>U77+AS77+AV77+AY77+BB77+BE77+BH77+BK77+BN77</f>
        <v/>
      </c>
      <c r="BP77" s="2311" t="n"/>
      <c r="BQ77" s="3095" t="n"/>
      <c r="BR77" s="72" t="n"/>
      <c r="BS77" s="2386">
        <f>(AB77-R77)*0.22</f>
        <v/>
      </c>
      <c r="BT77" s="2" t="n"/>
      <c r="BU77" s="2" t="n"/>
    </row>
    <row r="78">
      <c r="A78" s="3832" t="inlineStr">
        <is>
          <t>2.2.3</t>
        </is>
      </c>
      <c r="B78" s="2928" t="n"/>
      <c r="C78" s="3833" t="inlineStr">
        <is>
          <t>Технические устройства автоматизации</t>
        </is>
      </c>
      <c r="D78" s="2930" t="n"/>
      <c r="E78" s="2930" t="n"/>
      <c r="F78" s="2930" t="n"/>
      <c r="G78" s="2930" t="n"/>
      <c r="H78" s="2930" t="n"/>
      <c r="I78" s="2930" t="n"/>
      <c r="J78" s="2930" t="n"/>
      <c r="K78" s="2930" t="n"/>
      <c r="L78" s="2930" t="n"/>
      <c r="M78" s="2930" t="n"/>
      <c r="N78" s="2930" t="n"/>
      <c r="O78" s="2930" t="n"/>
      <c r="P78" s="2930" t="n"/>
      <c r="Q78" s="3834" t="n"/>
      <c r="R78" s="2314" t="n"/>
      <c r="S78" s="3919" t="n"/>
      <c r="T78" s="2710" t="n"/>
      <c r="U78" s="2309" t="n"/>
      <c r="V78" s="2314" t="n">
        <v>5</v>
      </c>
      <c r="W78" s="2302" t="n"/>
      <c r="X78" s="2312" t="n"/>
      <c r="Y78" s="2311" t="n"/>
      <c r="Z78" s="2310" t="n">
        <v>216</v>
      </c>
      <c r="AA78" s="2302" t="n"/>
      <c r="AB78" s="2312" t="n">
        <v>126</v>
      </c>
      <c r="AC78" s="2311" t="n"/>
      <c r="AD78" s="2313">
        <f>Z78-T78</f>
        <v/>
      </c>
      <c r="AE78" s="2311" t="n"/>
      <c r="AF78" s="2313">
        <f>AP78+AR78+AU78+AX78+BA78+BD78+BG78+BJ78+BM78</f>
        <v/>
      </c>
      <c r="AG78" s="2311" t="n"/>
      <c r="AH78" s="2325" t="n">
        <v>16</v>
      </c>
      <c r="AI78" s="2316" t="n"/>
      <c r="AJ78" s="2317" t="n">
        <v>8</v>
      </c>
      <c r="AK78" s="2316" t="n"/>
      <c r="AL78" s="2317" t="n">
        <v>4</v>
      </c>
      <c r="AM78" s="2316" t="n"/>
      <c r="AN78" s="2318" t="n"/>
      <c r="AO78" s="2311" t="n"/>
      <c r="AP78" s="2322" t="n"/>
      <c r="AQ78" s="2320" t="n"/>
      <c r="AR78" s="2321" t="n"/>
      <c r="AS78" s="2322" t="n"/>
      <c r="AT78" s="2320" t="n"/>
      <c r="AU78" s="2321" t="n"/>
      <c r="AV78" s="2323" t="n"/>
      <c r="AW78" s="2324" t="n"/>
      <c r="AX78" s="2321" t="n"/>
      <c r="AY78" s="2322" t="n"/>
      <c r="AZ78" s="2320" t="n"/>
      <c r="BA78" s="3112" t="n">
        <v>4</v>
      </c>
      <c r="BB78" s="2323" t="n"/>
      <c r="BC78" s="2325" t="n">
        <v>216</v>
      </c>
      <c r="BD78" s="2317" t="n">
        <v>24</v>
      </c>
      <c r="BE78" s="2314" t="n">
        <v>6</v>
      </c>
      <c r="BF78" s="2326" t="n"/>
      <c r="BG78" s="2317" t="n"/>
      <c r="BH78" s="2309" t="n"/>
      <c r="BI78" s="2325" t="n"/>
      <c r="BJ78" s="2317" t="n"/>
      <c r="BK78" s="2314" t="n"/>
      <c r="BL78" s="2326" t="n"/>
      <c r="BM78" s="2317" t="n"/>
      <c r="BN78" s="2318" t="n"/>
      <c r="BO78" s="2309">
        <f>U78+AS78+AV78+AY78+BB78+BE78+BH78+BK78+BN78</f>
        <v/>
      </c>
      <c r="BP78" s="2311" t="n"/>
      <c r="BQ78" s="3114" t="inlineStr">
        <is>
          <t>АППиЭ</t>
        </is>
      </c>
      <c r="BR78" s="2311" t="n"/>
      <c r="BS78" s="2">
        <f>(AB78-R78)*0.22</f>
        <v/>
      </c>
      <c r="BT78" s="2" t="n"/>
      <c r="BU78" s="2" t="n"/>
    </row>
    <row r="79">
      <c r="A79" s="3910" t="inlineStr">
        <is>
          <t>2.2.4</t>
        </is>
      </c>
      <c r="B79" s="2930" t="n"/>
      <c r="C79" s="3115" t="inlineStr">
        <is>
          <t>Курсовой проект по учебной дисциплине "Технические устройства автоматизации"</t>
        </is>
      </c>
      <c r="D79" s="2665" t="n"/>
      <c r="E79" s="2665" t="n"/>
      <c r="F79" s="2665" t="n"/>
      <c r="G79" s="2665" t="n"/>
      <c r="H79" s="2665" t="n"/>
      <c r="I79" s="2665" t="n"/>
      <c r="J79" s="2665" t="n"/>
      <c r="K79" s="2665" t="n"/>
      <c r="L79" s="2665" t="n"/>
      <c r="M79" s="2665" t="n"/>
      <c r="N79" s="2665" t="n"/>
      <c r="O79" s="2665" t="n"/>
      <c r="P79" s="2665" t="n"/>
      <c r="Q79" s="3886" t="n"/>
      <c r="R79" s="3085" t="n"/>
      <c r="S79" s="3920" t="n"/>
      <c r="T79" s="2601" t="n"/>
      <c r="U79" s="3093" t="n"/>
      <c r="V79" s="3085" t="n"/>
      <c r="W79" s="173" t="n"/>
      <c r="X79" s="3087" t="n"/>
      <c r="Y79" s="72" t="n"/>
      <c r="Z79" s="3088" t="n">
        <v>40</v>
      </c>
      <c r="AA79" s="173" t="n"/>
      <c r="AB79" s="3087" t="n"/>
      <c r="AC79" s="72" t="n"/>
      <c r="AD79" s="2377">
        <f>Z79-T79</f>
        <v/>
      </c>
      <c r="AE79" s="2311" t="n"/>
      <c r="AF79" s="2377" t="n"/>
      <c r="AG79" s="2311" t="n"/>
      <c r="AH79" s="3094" t="n"/>
      <c r="AI79" s="186" t="n"/>
      <c r="AJ79" s="3090" t="n"/>
      <c r="AK79" s="186" t="n"/>
      <c r="AL79" s="3090" t="n"/>
      <c r="AM79" s="186" t="n"/>
      <c r="AN79" s="3091" t="n"/>
      <c r="AO79" s="72" t="n"/>
      <c r="AP79" s="3085" t="n"/>
      <c r="AQ79" s="3092" t="n"/>
      <c r="AR79" s="3090" t="n"/>
      <c r="AS79" s="3085" t="n"/>
      <c r="AT79" s="3092" t="n"/>
      <c r="AU79" s="3090" t="n"/>
      <c r="AV79" s="3093" t="n"/>
      <c r="AW79" s="3094" t="n"/>
      <c r="AX79" s="3090" t="n"/>
      <c r="AY79" s="3085" t="n"/>
      <c r="AZ79" s="3092" t="n"/>
      <c r="BA79" s="3089" t="n"/>
      <c r="BB79" s="3093" t="n"/>
      <c r="BC79" s="3094" t="n">
        <v>40</v>
      </c>
      <c r="BD79" s="3090" t="n"/>
      <c r="BE79" s="3085" t="n">
        <v>1</v>
      </c>
      <c r="BF79" s="3092" t="n"/>
      <c r="BG79" s="3090" t="n"/>
      <c r="BH79" s="3093" t="n"/>
      <c r="BI79" s="3094" t="n"/>
      <c r="BJ79" s="3090" t="n"/>
      <c r="BK79" s="3085" t="n"/>
      <c r="BL79" s="3092" t="n"/>
      <c r="BM79" s="3090" t="n"/>
      <c r="BN79" s="3091" t="n"/>
      <c r="BO79" s="2373">
        <f>U79+AS79+AV79+AY79+BB79+BE79+BH79+BK79+BN79</f>
        <v/>
      </c>
      <c r="BP79" s="2311" t="n"/>
      <c r="BQ79" s="3095" t="n"/>
      <c r="BR79" s="72" t="n"/>
      <c r="BS79" s="2386">
        <f>(AB79-R79)*0.22</f>
        <v/>
      </c>
      <c r="BT79" s="2" t="n"/>
      <c r="BU79" s="2" t="n"/>
    </row>
    <row r="80">
      <c r="A80" s="3120" t="inlineStr">
        <is>
          <t>2.2.5</t>
        </is>
      </c>
      <c r="B80" s="2928" t="n"/>
      <c r="C80" s="3115" t="inlineStr">
        <is>
          <t xml:space="preserve">Микропроцессорная техника систем автоматизации </t>
        </is>
      </c>
      <c r="D80" s="2665" t="n"/>
      <c r="E80" s="2665" t="n"/>
      <c r="F80" s="2665" t="n"/>
      <c r="G80" s="2665" t="n"/>
      <c r="H80" s="2665" t="n"/>
      <c r="I80" s="2665" t="n"/>
      <c r="J80" s="2665" t="n"/>
      <c r="K80" s="2665" t="n"/>
      <c r="L80" s="2665" t="n"/>
      <c r="M80" s="2665" t="n"/>
      <c r="N80" s="2665" t="n"/>
      <c r="O80" s="2665" t="n"/>
      <c r="P80" s="2665" t="n"/>
      <c r="Q80" s="3886" t="n"/>
      <c r="R80" s="2378" t="n"/>
      <c r="S80" s="3097" t="n"/>
      <c r="T80" s="2601" t="n"/>
      <c r="U80" s="2373" t="n"/>
      <c r="V80" s="2378" t="n">
        <v>6</v>
      </c>
      <c r="W80" s="2302" t="n"/>
      <c r="X80" s="2453" t="n"/>
      <c r="Y80" s="2311" t="n"/>
      <c r="Z80" s="2452" t="n">
        <v>108</v>
      </c>
      <c r="AA80" s="2302" t="n"/>
      <c r="AB80" s="2453" t="n">
        <v>72</v>
      </c>
      <c r="AC80" s="2311" t="n"/>
      <c r="AD80" s="2377">
        <f>Z80-T80</f>
        <v/>
      </c>
      <c r="AE80" s="2311" t="n"/>
      <c r="AF80" s="2377">
        <f>AP80+AR80+AU80+AX80+BA80+BD80+BG80+BJ80+BM80</f>
        <v/>
      </c>
      <c r="AG80" s="2311" t="n"/>
      <c r="AH80" s="2433" t="n">
        <v>8</v>
      </c>
      <c r="AI80" s="2316" t="n"/>
      <c r="AJ80" s="2432" t="n">
        <v>8</v>
      </c>
      <c r="AK80" s="2316" t="n"/>
      <c r="AL80" s="2432" t="n"/>
      <c r="AM80" s="2316" t="n"/>
      <c r="AN80" s="2455" t="n"/>
      <c r="AO80" s="2311" t="n"/>
      <c r="AP80" s="2378" t="n"/>
      <c r="AQ80" s="2431" t="n"/>
      <c r="AR80" s="2432" t="n"/>
      <c r="AS80" s="2378" t="n"/>
      <c r="AT80" s="2431" t="n"/>
      <c r="AU80" s="2432" t="n"/>
      <c r="AV80" s="2373" t="n"/>
      <c r="AW80" s="2433" t="n"/>
      <c r="AX80" s="2432" t="n"/>
      <c r="AY80" s="2378" t="n"/>
      <c r="AZ80" s="2431" t="n"/>
      <c r="BA80" s="2454" t="n"/>
      <c r="BB80" s="2373" t="n"/>
      <c r="BC80" s="2433" t="n"/>
      <c r="BD80" s="2432" t="n">
        <v>2</v>
      </c>
      <c r="BE80" s="2378" t="n"/>
      <c r="BF80" s="2431" t="n">
        <v>108</v>
      </c>
      <c r="BG80" s="2432" t="n">
        <v>14</v>
      </c>
      <c r="BH80" s="2373" t="n">
        <v>3</v>
      </c>
      <c r="BI80" s="2433" t="n"/>
      <c r="BJ80" s="2432" t="n"/>
      <c r="BK80" s="2378" t="n"/>
      <c r="BL80" s="2431" t="n"/>
      <c r="BM80" s="2432" t="n"/>
      <c r="BN80" s="2455" t="n"/>
      <c r="BO80" s="2373">
        <f>U80+AS80+AV80+AY80+BB80+BE80+BH80+BK80+BN80</f>
        <v/>
      </c>
      <c r="BP80" s="2311" t="n"/>
      <c r="BQ80" s="3081" t="n"/>
      <c r="BR80" s="2311" t="n"/>
      <c r="BS80" s="2386">
        <f>(AB80-R80)*0.22</f>
        <v/>
      </c>
      <c r="BT80" s="2" t="n"/>
      <c r="BU80" s="2" t="n"/>
    </row>
    <row r="81">
      <c r="A81" s="3098" t="inlineStr">
        <is>
          <t>2.3</t>
        </is>
      </c>
      <c r="B81" s="2928" t="n"/>
      <c r="C81" s="3923" t="inlineStr">
        <is>
          <t>Модуль "Измерение"</t>
        </is>
      </c>
      <c r="D81" s="2304" t="n"/>
      <c r="E81" s="2304" t="n"/>
      <c r="F81" s="2304" t="n"/>
      <c r="G81" s="2304" t="n"/>
      <c r="H81" s="2304" t="n"/>
      <c r="I81" s="2304" t="n"/>
      <c r="J81" s="2304" t="n"/>
      <c r="K81" s="2304" t="n"/>
      <c r="L81" s="2304" t="n"/>
      <c r="M81" s="2304" t="n"/>
      <c r="N81" s="2304" t="n"/>
      <c r="O81" s="2304" t="n"/>
      <c r="P81" s="2304" t="n"/>
      <c r="Q81" s="3830" t="n"/>
      <c r="R81" s="1931" t="n"/>
      <c r="S81" s="3922" t="n"/>
      <c r="T81" s="2601" t="n"/>
      <c r="U81" s="3108" t="n"/>
      <c r="V81" s="1931" t="n"/>
      <c r="W81" s="173" t="n"/>
      <c r="X81" s="3101" t="n"/>
      <c r="Y81" s="72" t="n"/>
      <c r="Z81" s="3102" t="n"/>
      <c r="AA81" s="173" t="n"/>
      <c r="AB81" s="3101" t="n"/>
      <c r="AC81" s="72" t="n"/>
      <c r="AD81" s="2377" t="n"/>
      <c r="AE81" s="2311" t="n"/>
      <c r="AF81" s="2377" t="n"/>
      <c r="AG81" s="2311" t="n"/>
      <c r="AH81" s="3109" t="n"/>
      <c r="AI81" s="186" t="n"/>
      <c r="AJ81" s="3105" t="n"/>
      <c r="AK81" s="186" t="n"/>
      <c r="AL81" s="3105" t="n"/>
      <c r="AM81" s="186" t="n"/>
      <c r="AN81" s="3106" t="n"/>
      <c r="AO81" s="72" t="n"/>
      <c r="AP81" s="1931" t="n"/>
      <c r="AQ81" s="3107" t="n"/>
      <c r="AR81" s="3105" t="n"/>
      <c r="AS81" s="1931" t="n"/>
      <c r="AT81" s="3107" t="n"/>
      <c r="AU81" s="3105" t="n"/>
      <c r="AV81" s="3108" t="n"/>
      <c r="AW81" s="3109" t="n"/>
      <c r="AX81" s="3105" t="n"/>
      <c r="AY81" s="1931" t="n"/>
      <c r="AZ81" s="3107" t="n"/>
      <c r="BA81" s="3104" t="n"/>
      <c r="BB81" s="3108" t="n"/>
      <c r="BC81" s="3109" t="n"/>
      <c r="BD81" s="3105" t="n"/>
      <c r="BE81" s="1931" t="n"/>
      <c r="BF81" s="3107" t="n"/>
      <c r="BG81" s="3105" t="n"/>
      <c r="BH81" s="3108" t="n"/>
      <c r="BI81" s="3109" t="n"/>
      <c r="BJ81" s="3105" t="n"/>
      <c r="BK81" s="1931" t="n"/>
      <c r="BL81" s="3107" t="n"/>
      <c r="BM81" s="3105" t="n"/>
      <c r="BN81" s="3106" t="n"/>
      <c r="BO81" s="2373" t="n"/>
      <c r="BP81" s="2311" t="n"/>
      <c r="BQ81" s="3095" t="n"/>
      <c r="BR81" s="72" t="n"/>
      <c r="BS81" s="2386">
        <f>(AB81-R81)*0.22</f>
        <v/>
      </c>
      <c r="BT81" s="2" t="n"/>
      <c r="BU81" s="2" t="n"/>
    </row>
    <row r="82">
      <c r="A82" s="3832" t="inlineStr">
        <is>
          <t>2.3.1</t>
        </is>
      </c>
      <c r="B82" s="2928" t="n"/>
      <c r="C82" s="3895" t="inlineStr">
        <is>
          <t>Метрология, методы и приборы технических измерений / Электрические измерения/ Метрология и стандартизация / Нормирование точности и технические измерения</t>
        </is>
      </c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3834" t="n"/>
      <c r="R82" s="2314" t="n">
        <v>42</v>
      </c>
      <c r="S82" s="3919" t="n"/>
      <c r="T82" s="2308">
        <f>R82*Z82/AB82</f>
        <v/>
      </c>
      <c r="U82" s="2309" t="n">
        <v>2</v>
      </c>
      <c r="V82" s="2314" t="n">
        <v>4</v>
      </c>
      <c r="W82" s="2302" t="n"/>
      <c r="X82" s="2312" t="n"/>
      <c r="Y82" s="2311" t="n"/>
      <c r="Z82" s="2310" t="n">
        <v>216</v>
      </c>
      <c r="AA82" s="2302" t="n"/>
      <c r="AB82" s="2312" t="n">
        <v>126</v>
      </c>
      <c r="AC82" s="2311" t="n"/>
      <c r="AD82" s="2313">
        <f>Z82-T82</f>
        <v/>
      </c>
      <c r="AE82" s="2311" t="n"/>
      <c r="AF82" s="2313">
        <f>AP82+AR82+AU82+AX82+BA82+BD82+BG82+BJ82+BM82</f>
        <v/>
      </c>
      <c r="AG82" s="2311" t="n"/>
      <c r="AH82" s="2325" t="n">
        <v>8</v>
      </c>
      <c r="AI82" s="2316" t="n"/>
      <c r="AJ82" s="2317" t="n">
        <v>6</v>
      </c>
      <c r="AK82" s="2316" t="n"/>
      <c r="AL82" s="2317" t="n">
        <v>6</v>
      </c>
      <c r="AM82" s="2316" t="n"/>
      <c r="AN82" s="2318" t="n"/>
      <c r="AO82" s="2311" t="n"/>
      <c r="AP82" s="2322" t="n"/>
      <c r="AQ82" s="2320" t="n"/>
      <c r="AR82" s="2321" t="n"/>
      <c r="AS82" s="2322" t="n"/>
      <c r="AT82" s="2320" t="n"/>
      <c r="AU82" s="2321" t="n"/>
      <c r="AV82" s="2323" t="n"/>
      <c r="AW82" s="2324" t="n"/>
      <c r="AX82" s="2321" t="n">
        <v>2</v>
      </c>
      <c r="AY82" s="2322" t="n"/>
      <c r="AZ82" s="2320" t="n">
        <v>144</v>
      </c>
      <c r="BA82" s="3112" t="n">
        <v>18</v>
      </c>
      <c r="BB82" s="2323" t="n">
        <v>4</v>
      </c>
      <c r="BC82" s="2325" t="n"/>
      <c r="BD82" s="2317" t="n"/>
      <c r="BE82" s="2314" t="n"/>
      <c r="BF82" s="2326" t="n"/>
      <c r="BG82" s="2317" t="n"/>
      <c r="BH82" s="2309" t="n"/>
      <c r="BI82" s="2325" t="n"/>
      <c r="BJ82" s="2317" t="n"/>
      <c r="BK82" s="2314" t="n"/>
      <c r="BL82" s="2326" t="n"/>
      <c r="BM82" s="2317" t="n"/>
      <c r="BN82" s="2318" t="n"/>
      <c r="BO82" s="2309">
        <f>U82+AS82+AV82+AY82+BB82+BE82+BH82+BK82+BN82</f>
        <v/>
      </c>
      <c r="BP82" s="2311" t="n"/>
      <c r="BQ82" s="3114" t="inlineStr">
        <is>
          <t>АППиЭ</t>
        </is>
      </c>
      <c r="BR82" s="2311" t="n"/>
      <c r="BS82" s="2">
        <f>(AB82-R82)*0.22</f>
        <v/>
      </c>
      <c r="BT82" s="2" t="n"/>
      <c r="BU82" s="2" t="n"/>
    </row>
    <row r="83">
      <c r="A83" s="2451" t="inlineStr">
        <is>
          <t>2.3.2</t>
        </is>
      </c>
      <c r="B83" s="2302" t="n"/>
      <c r="C83" s="3115" t="inlineStr">
        <is>
          <t>Курсовой проект по учебной дисциплине "Метрология, методы и приборы технических измерений"</t>
        </is>
      </c>
      <c r="D83" s="2665" t="n"/>
      <c r="E83" s="2665" t="n"/>
      <c r="F83" s="2665" t="n"/>
      <c r="G83" s="2665" t="n"/>
      <c r="H83" s="2665" t="n"/>
      <c r="I83" s="2665" t="n"/>
      <c r="J83" s="2665" t="n"/>
      <c r="K83" s="2665" t="n"/>
      <c r="L83" s="2665" t="n"/>
      <c r="M83" s="2665" t="n"/>
      <c r="N83" s="2665" t="n"/>
      <c r="O83" s="2665" t="n"/>
      <c r="P83" s="2665" t="n"/>
      <c r="Q83" s="3886" t="n"/>
      <c r="R83" s="3085" t="n"/>
      <c r="S83" s="3920" t="n"/>
      <c r="T83" s="2372" t="n"/>
      <c r="U83" s="3093" t="n"/>
      <c r="V83" s="3085" t="n"/>
      <c r="W83" s="173" t="n"/>
      <c r="X83" s="3087" t="n"/>
      <c r="Y83" s="72" t="n"/>
      <c r="Z83" s="3088" t="n">
        <v>40</v>
      </c>
      <c r="AA83" s="173" t="n"/>
      <c r="AB83" s="3087" t="n"/>
      <c r="AC83" s="72" t="n"/>
      <c r="AD83" s="2377">
        <f>Z83-T83</f>
        <v/>
      </c>
      <c r="AE83" s="2311" t="n"/>
      <c r="AF83" s="2377" t="n"/>
      <c r="AG83" s="2311" t="n"/>
      <c r="AH83" s="3094" t="n"/>
      <c r="AI83" s="186" t="n"/>
      <c r="AJ83" s="3090" t="n"/>
      <c r="AK83" s="186" t="n"/>
      <c r="AL83" s="3090" t="n"/>
      <c r="AM83" s="186" t="n"/>
      <c r="AN83" s="3091" t="n"/>
      <c r="AO83" s="72" t="n"/>
      <c r="AP83" s="3085" t="n"/>
      <c r="AQ83" s="3092" t="n"/>
      <c r="AR83" s="3090" t="n"/>
      <c r="AS83" s="3085" t="n"/>
      <c r="AT83" s="3092" t="n"/>
      <c r="AU83" s="3090" t="n"/>
      <c r="AV83" s="3093" t="n"/>
      <c r="AW83" s="3094" t="n"/>
      <c r="AX83" s="3090" t="n"/>
      <c r="AY83" s="3085" t="n"/>
      <c r="AZ83" s="3092" t="n">
        <v>40</v>
      </c>
      <c r="BA83" s="3089" t="n"/>
      <c r="BB83" s="3093" t="n">
        <v>1</v>
      </c>
      <c r="BC83" s="3094" t="n"/>
      <c r="BD83" s="3090" t="n"/>
      <c r="BE83" s="3085" t="n"/>
      <c r="BF83" s="3092" t="n"/>
      <c r="BG83" s="3090" t="n"/>
      <c r="BH83" s="3093" t="n"/>
      <c r="BI83" s="3094" t="n"/>
      <c r="BJ83" s="3090" t="n"/>
      <c r="BK83" s="3085" t="n"/>
      <c r="BL83" s="3092" t="n"/>
      <c r="BM83" s="3090" t="n"/>
      <c r="BN83" s="3091" t="n"/>
      <c r="BO83" s="2373">
        <f>U83+AS83+AV83+AY83+BB83+BE83+BH83+BK83+BN83</f>
        <v/>
      </c>
      <c r="BP83" s="2311" t="n"/>
      <c r="BQ83" s="3095" t="n"/>
      <c r="BR83" s="72" t="n"/>
      <c r="BS83" s="2386">
        <f>(AB83-R83)*0.22</f>
        <v/>
      </c>
      <c r="BT83" s="2" t="n"/>
      <c r="BU83" s="2" t="n"/>
    </row>
    <row r="84">
      <c r="A84" s="2368" t="inlineStr">
        <is>
          <t>2.4</t>
        </is>
      </c>
      <c r="B84" s="2302" t="n"/>
      <c r="C84" s="3923" t="inlineStr">
        <is>
          <t>Модуль "Механика"</t>
        </is>
      </c>
      <c r="D84" s="2304" t="n"/>
      <c r="E84" s="2304" t="n"/>
      <c r="F84" s="2304" t="n"/>
      <c r="G84" s="2304" t="n"/>
      <c r="H84" s="2304" t="n"/>
      <c r="I84" s="2304" t="n"/>
      <c r="J84" s="2304" t="n"/>
      <c r="K84" s="2304" t="n"/>
      <c r="L84" s="2304" t="n"/>
      <c r="M84" s="2304" t="n"/>
      <c r="N84" s="2304" t="n"/>
      <c r="O84" s="2304" t="n"/>
      <c r="P84" s="2304" t="n"/>
      <c r="Q84" s="3830" t="n"/>
      <c r="R84" s="2383" t="n"/>
      <c r="S84" s="3924" t="n"/>
      <c r="T84" s="2372" t="n"/>
      <c r="U84" s="2373" t="n"/>
      <c r="V84" s="2383" t="n"/>
      <c r="W84" s="2302" t="n"/>
      <c r="X84" s="2376" t="n"/>
      <c r="Y84" s="2311" t="n"/>
      <c r="Z84" s="2374" t="n"/>
      <c r="AA84" s="2302" t="n"/>
      <c r="AB84" s="2376" t="n"/>
      <c r="AC84" s="2311" t="n"/>
      <c r="AD84" s="2377" t="n"/>
      <c r="AE84" s="2311" t="n"/>
      <c r="AF84" s="2377" t="n"/>
      <c r="AG84" s="2311" t="n"/>
      <c r="AH84" s="2384" t="n"/>
      <c r="AI84" s="2316" t="n"/>
      <c r="AJ84" s="2380" t="n"/>
      <c r="AK84" s="2316" t="n"/>
      <c r="AL84" s="2380" t="n"/>
      <c r="AM84" s="2316" t="n"/>
      <c r="AN84" s="2381" t="n"/>
      <c r="AO84" s="2311" t="n"/>
      <c r="AP84" s="2383" t="n"/>
      <c r="AQ84" s="2382" t="n"/>
      <c r="AR84" s="2380" t="n"/>
      <c r="AS84" s="2383" t="n"/>
      <c r="AT84" s="2382" t="n"/>
      <c r="AU84" s="2380" t="n"/>
      <c r="AV84" s="2375" t="n"/>
      <c r="AW84" s="2384" t="n"/>
      <c r="AX84" s="2380" t="n"/>
      <c r="AY84" s="2383" t="n"/>
      <c r="AZ84" s="2382" t="n"/>
      <c r="BA84" s="2379" t="n"/>
      <c r="BB84" s="2375" t="n"/>
      <c r="BC84" s="2384" t="n"/>
      <c r="BD84" s="2380" t="n"/>
      <c r="BE84" s="2383" t="n"/>
      <c r="BF84" s="2382" t="n"/>
      <c r="BG84" s="2380" t="n"/>
      <c r="BH84" s="2375" t="n"/>
      <c r="BI84" s="2384" t="n"/>
      <c r="BJ84" s="2380" t="n"/>
      <c r="BK84" s="2383" t="n"/>
      <c r="BL84" s="2382" t="n"/>
      <c r="BM84" s="2380" t="n"/>
      <c r="BN84" s="2381" t="n"/>
      <c r="BO84" s="2373" t="n"/>
      <c r="BP84" s="2311" t="n"/>
      <c r="BQ84" s="3081" t="n"/>
      <c r="BR84" s="2311" t="n"/>
      <c r="BS84" s="2386">
        <f>(AB84-R84)*0.22</f>
        <v/>
      </c>
      <c r="BT84" s="2" t="n"/>
      <c r="BU84" s="2" t="n"/>
    </row>
    <row r="85">
      <c r="A85" s="2457" t="inlineStr">
        <is>
          <t>2.4.1</t>
        </is>
      </c>
      <c r="B85" s="2302" t="n"/>
      <c r="C85" s="3893" t="inlineStr">
        <is>
          <t>Материаловедение и обработка материалов / Материаловедение и технология материалов / Материаловедение/ Электротехнические материалы</t>
        </is>
      </c>
      <c r="D85" s="2304" t="n"/>
      <c r="E85" s="2304" t="n"/>
      <c r="F85" s="2304" t="n"/>
      <c r="G85" s="2304" t="n"/>
      <c r="H85" s="2304" t="n"/>
      <c r="I85" s="2304" t="n"/>
      <c r="J85" s="2304" t="n"/>
      <c r="K85" s="2304" t="n"/>
      <c r="L85" s="2304" t="n"/>
      <c r="M85" s="2304" t="n"/>
      <c r="N85" s="2304" t="n"/>
      <c r="O85" s="2304" t="n"/>
      <c r="P85" s="2304" t="n"/>
      <c r="Q85" s="3834" t="n"/>
      <c r="R85" s="2090" t="n">
        <v>18</v>
      </c>
      <c r="S85" s="3925" t="n"/>
      <c r="T85" s="2308">
        <f>R85*Z85/AB85</f>
        <v/>
      </c>
      <c r="U85" s="3868" t="n">
        <v>1</v>
      </c>
      <c r="V85" s="2090" t="n">
        <v>3</v>
      </c>
      <c r="W85" s="173" t="n"/>
      <c r="X85" s="3859" t="n"/>
      <c r="Y85" s="72" t="n"/>
      <c r="Z85" s="3860" t="n">
        <v>108</v>
      </c>
      <c r="AA85" s="173" t="n"/>
      <c r="AB85" s="3859" t="n">
        <v>54</v>
      </c>
      <c r="AC85" s="72" t="n"/>
      <c r="AD85" s="2313">
        <f>Z85-T85</f>
        <v/>
      </c>
      <c r="AE85" s="2311" t="n"/>
      <c r="AF85" s="2313">
        <f>AP85+AR85+AU85+AX85+BA85+BD85+BG85+BJ85+BM85</f>
        <v/>
      </c>
      <c r="AG85" s="2311" t="n"/>
      <c r="AH85" s="3861" t="n">
        <v>4</v>
      </c>
      <c r="AI85" s="186" t="n"/>
      <c r="AJ85" s="3862" t="n">
        <v>6</v>
      </c>
      <c r="AK85" s="186" t="n"/>
      <c r="AL85" s="3862" t="n"/>
      <c r="AM85" s="186" t="n"/>
      <c r="AN85" s="3863" t="n"/>
      <c r="AO85" s="72" t="n"/>
      <c r="AP85" s="3864" t="n"/>
      <c r="AQ85" s="3926" t="n"/>
      <c r="AR85" s="3865" t="n"/>
      <c r="AS85" s="3864" t="n"/>
      <c r="AT85" s="3926" t="n"/>
      <c r="AU85" s="3865" t="n">
        <v>2</v>
      </c>
      <c r="AV85" s="3866" t="n"/>
      <c r="AW85" s="3927" t="n">
        <v>72</v>
      </c>
      <c r="AX85" s="3865" t="n">
        <v>8</v>
      </c>
      <c r="AY85" s="3864" t="n">
        <v>2</v>
      </c>
      <c r="AZ85" s="3926" t="n"/>
      <c r="BA85" s="3928" t="n"/>
      <c r="BB85" s="3866" t="n"/>
      <c r="BC85" s="3861" t="n"/>
      <c r="BD85" s="3862" t="n"/>
      <c r="BE85" s="2090" t="n"/>
      <c r="BF85" s="3867" t="n"/>
      <c r="BG85" s="3862" t="n"/>
      <c r="BH85" s="3868" t="n"/>
      <c r="BI85" s="3861" t="n"/>
      <c r="BJ85" s="3862" t="n"/>
      <c r="BK85" s="2090" t="n"/>
      <c r="BL85" s="3867" t="n"/>
      <c r="BM85" s="3862" t="n"/>
      <c r="BN85" s="2318" t="n"/>
      <c r="BO85" s="2309">
        <f>U85+AS85+AV85+AY85+BB85+BE85+BH85+BK85+BN85</f>
        <v/>
      </c>
      <c r="BP85" s="2311" t="n"/>
      <c r="BQ85" s="3870" t="inlineStr">
        <is>
          <t>МиПТС</t>
        </is>
      </c>
      <c r="BR85" s="72" t="n"/>
      <c r="BS85" s="2">
        <f>(AB85-R85)*0.22</f>
        <v/>
      </c>
      <c r="BT85" s="2" t="n"/>
      <c r="BU85" s="2" t="n"/>
    </row>
    <row r="86">
      <c r="A86" s="2451" t="inlineStr">
        <is>
          <t>2.4.2</t>
        </is>
      </c>
      <c r="B86" s="2302" t="n"/>
      <c r="C86" s="3929" t="inlineStr">
        <is>
          <t xml:space="preserve">Гидравлика и гидропривод </t>
        </is>
      </c>
      <c r="D86" s="2304" t="n"/>
      <c r="E86" s="2304" t="n"/>
      <c r="F86" s="2304" t="n"/>
      <c r="G86" s="2304" t="n"/>
      <c r="H86" s="2304" t="n"/>
      <c r="I86" s="2304" t="n"/>
      <c r="J86" s="2304" t="n"/>
      <c r="K86" s="2304" t="n"/>
      <c r="L86" s="2304" t="n"/>
      <c r="M86" s="2304" t="n"/>
      <c r="N86" s="2304" t="n"/>
      <c r="O86" s="2304" t="n"/>
      <c r="P86" s="2304" t="n"/>
      <c r="Q86" s="3886" t="n"/>
      <c r="R86" s="2378" t="n"/>
      <c r="S86" s="3097" t="n"/>
      <c r="T86" s="2372" t="n"/>
      <c r="U86" s="2373" t="n"/>
      <c r="V86" s="2378" t="n"/>
      <c r="W86" s="2302" t="n"/>
      <c r="X86" s="2519" t="n">
        <v>6</v>
      </c>
      <c r="Y86" s="2520" t="inlineStr">
        <is>
          <t>д</t>
        </is>
      </c>
      <c r="Z86" s="2452" t="n">
        <v>108</v>
      </c>
      <c r="AA86" s="2302" t="n"/>
      <c r="AB86" s="2453" t="n">
        <v>54</v>
      </c>
      <c r="AC86" s="2311" t="n"/>
      <c r="AD86" s="2377">
        <f>Z86-T86</f>
        <v/>
      </c>
      <c r="AE86" s="2311" t="n"/>
      <c r="AF86" s="2377">
        <f>AP86+AR86+AU86+AX86+BA86+BD86+BG86+BJ86+BM86</f>
        <v/>
      </c>
      <c r="AG86" s="2311" t="n"/>
      <c r="AH86" s="2433" t="n">
        <v>4</v>
      </c>
      <c r="AI86" s="2316" t="n"/>
      <c r="AJ86" s="2432" t="n">
        <v>4</v>
      </c>
      <c r="AK86" s="2316" t="n"/>
      <c r="AL86" s="2432" t="n">
        <v>4</v>
      </c>
      <c r="AM86" s="2316" t="n"/>
      <c r="AN86" s="2455" t="n"/>
      <c r="AO86" s="2311" t="n"/>
      <c r="AP86" s="2378" t="n"/>
      <c r="AQ86" s="2431" t="n"/>
      <c r="AR86" s="2432" t="n"/>
      <c r="AS86" s="2378" t="n"/>
      <c r="AT86" s="2431" t="n"/>
      <c r="AU86" s="2432" t="n"/>
      <c r="AV86" s="2373" t="n"/>
      <c r="AW86" s="2433" t="n"/>
      <c r="AX86" s="2432" t="n"/>
      <c r="AY86" s="2378" t="n"/>
      <c r="AZ86" s="2431" t="n"/>
      <c r="BA86" s="2454" t="n"/>
      <c r="BB86" s="2373" t="n"/>
      <c r="BC86" s="2433" t="n"/>
      <c r="BD86" s="2432" t="n">
        <v>4</v>
      </c>
      <c r="BE86" s="2378" t="n"/>
      <c r="BF86" s="2431" t="n">
        <v>108</v>
      </c>
      <c r="BG86" s="2432" t="n">
        <v>8</v>
      </c>
      <c r="BH86" s="2373" t="n">
        <v>3</v>
      </c>
      <c r="BI86" s="2433" t="n"/>
      <c r="BJ86" s="2432" t="n"/>
      <c r="BK86" s="2378" t="n"/>
      <c r="BL86" s="2431" t="n"/>
      <c r="BM86" s="2432" t="n"/>
      <c r="BN86" s="2455" t="n"/>
      <c r="BO86" s="2373">
        <f>U86+AS86+AV86+AY86+BB86+BE86+BH86+BK86+BN86</f>
        <v/>
      </c>
      <c r="BP86" s="2311" t="n"/>
      <c r="BQ86" s="3081" t="n"/>
      <c r="BR86" s="2311" t="n"/>
      <c r="BS86" s="2386">
        <f>(AB86-R86)*0.22</f>
        <v/>
      </c>
      <c r="BT86" s="2" t="n"/>
      <c r="BU86" s="2" t="n"/>
    </row>
    <row r="87">
      <c r="A87" s="2451" t="inlineStr">
        <is>
          <t>2.4.3</t>
        </is>
      </c>
      <c r="B87" s="2302" t="n"/>
      <c r="C87" s="3121" t="inlineStr">
        <is>
          <t xml:space="preserve">Мехатроника и автоматизация средств механизации в отрасли </t>
        </is>
      </c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3886" t="n"/>
      <c r="R87" s="3085" t="n"/>
      <c r="S87" s="3920" t="n"/>
      <c r="T87" s="2372" t="n"/>
      <c r="U87" s="3093" t="n"/>
      <c r="V87" s="3085" t="n">
        <v>8</v>
      </c>
      <c r="W87" s="173" t="n"/>
      <c r="X87" s="3087" t="n"/>
      <c r="Y87" s="72" t="n"/>
      <c r="Z87" s="3088" t="n">
        <v>144</v>
      </c>
      <c r="AA87" s="173" t="n"/>
      <c r="AB87" s="3087" t="n">
        <v>90</v>
      </c>
      <c r="AC87" s="72" t="n"/>
      <c r="AD87" s="2377">
        <f>Z87-T87</f>
        <v/>
      </c>
      <c r="AE87" s="2311" t="n"/>
      <c r="AF87" s="2377">
        <f>AP87+AR87+AU87+AX87+BA87+BD87+BG87+BJ87+BM87</f>
        <v/>
      </c>
      <c r="AG87" s="2311" t="n"/>
      <c r="AH87" s="3094" t="n">
        <v>12</v>
      </c>
      <c r="AI87" s="186" t="n"/>
      <c r="AJ87" s="3090" t="n">
        <v>8</v>
      </c>
      <c r="AK87" s="186" t="n"/>
      <c r="AL87" s="3090" t="n"/>
      <c r="AM87" s="186" t="n"/>
      <c r="AN87" s="3091" t="n"/>
      <c r="AO87" s="72" t="n"/>
      <c r="AP87" s="3085" t="n"/>
      <c r="AQ87" s="3092" t="n"/>
      <c r="AR87" s="3090" t="n"/>
      <c r="AS87" s="3085" t="n"/>
      <c r="AT87" s="3092" t="n"/>
      <c r="AU87" s="3090" t="n"/>
      <c r="AV87" s="3093" t="n"/>
      <c r="AW87" s="3094" t="n"/>
      <c r="AX87" s="3090" t="n"/>
      <c r="AY87" s="3085" t="n"/>
      <c r="AZ87" s="3092" t="n"/>
      <c r="BA87" s="3089" t="n"/>
      <c r="BB87" s="3093" t="n"/>
      <c r="BC87" s="3094" t="n"/>
      <c r="BD87" s="3090" t="n"/>
      <c r="BE87" s="3085" t="n"/>
      <c r="BF87" s="3092" t="n"/>
      <c r="BG87" s="3090" t="n"/>
      <c r="BH87" s="3093" t="n"/>
      <c r="BI87" s="3094" t="n"/>
      <c r="BJ87" s="3090" t="n">
        <v>4</v>
      </c>
      <c r="BK87" s="3085" t="n"/>
      <c r="BL87" s="3092" t="n">
        <v>144</v>
      </c>
      <c r="BM87" s="3090" t="n">
        <v>16</v>
      </c>
      <c r="BN87" s="3091" t="n">
        <v>4</v>
      </c>
      <c r="BO87" s="2373">
        <f>U87+AS87+AV87+AY87+BB87+BE87+BH87+BK87+BN87</f>
        <v/>
      </c>
      <c r="BP87" s="2311" t="n"/>
      <c r="BQ87" s="3095" t="n"/>
      <c r="BR87" s="72" t="n"/>
      <c r="BS87" s="2386">
        <f>(AB87-R87)*0.22</f>
        <v/>
      </c>
      <c r="BT87" s="2" t="n"/>
      <c r="BU87" s="2" t="n"/>
    </row>
    <row r="88">
      <c r="A88" s="2487" t="inlineStr">
        <is>
          <t>2.5</t>
        </is>
      </c>
      <c r="B88" s="173" t="n"/>
      <c r="C88" s="3930" t="inlineStr">
        <is>
          <t>Модуль "Электротехника и электроника"</t>
        </is>
      </c>
      <c r="D88" s="2930" t="n"/>
      <c r="E88" s="2930" t="n"/>
      <c r="F88" s="2930" t="n"/>
      <c r="G88" s="2930" t="n"/>
      <c r="H88" s="2930" t="n"/>
      <c r="I88" s="2930" t="n"/>
      <c r="J88" s="2930" t="n"/>
      <c r="K88" s="2930" t="n"/>
      <c r="L88" s="2930" t="n"/>
      <c r="M88" s="2930" t="n"/>
      <c r="N88" s="2930" t="n"/>
      <c r="O88" s="2930" t="n"/>
      <c r="P88" s="2930" t="n"/>
      <c r="Q88" s="3830" t="n"/>
      <c r="R88" s="2383" t="n"/>
      <c r="S88" s="3924" t="n"/>
      <c r="T88" s="2372" t="n"/>
      <c r="U88" s="2373" t="n"/>
      <c r="V88" s="2383" t="n"/>
      <c r="W88" s="2302" t="n"/>
      <c r="X88" s="2376" t="n"/>
      <c r="Y88" s="2311" t="n"/>
      <c r="Z88" s="2374" t="n"/>
      <c r="AA88" s="2302" t="n"/>
      <c r="AB88" s="2376" t="n"/>
      <c r="AC88" s="2311" t="n"/>
      <c r="AD88" s="2377" t="n"/>
      <c r="AE88" s="2311" t="n"/>
      <c r="AF88" s="2377" t="n"/>
      <c r="AG88" s="2311" t="n"/>
      <c r="AH88" s="2384" t="n"/>
      <c r="AI88" s="2316" t="n"/>
      <c r="AJ88" s="2380" t="n"/>
      <c r="AK88" s="2316" t="n"/>
      <c r="AL88" s="2380" t="n"/>
      <c r="AM88" s="2316" t="n"/>
      <c r="AN88" s="2381" t="n"/>
      <c r="AO88" s="2311" t="n"/>
      <c r="AP88" s="2383" t="n"/>
      <c r="AQ88" s="2382" t="n"/>
      <c r="AR88" s="2380" t="n"/>
      <c r="AS88" s="2383" t="n"/>
      <c r="AT88" s="2382" t="n"/>
      <c r="AU88" s="2380" t="n"/>
      <c r="AV88" s="2375" t="n"/>
      <c r="AW88" s="2384" t="n"/>
      <c r="AX88" s="2380" t="n"/>
      <c r="AY88" s="2383" t="n"/>
      <c r="AZ88" s="2382" t="n"/>
      <c r="BA88" s="2379" t="n"/>
      <c r="BB88" s="2375" t="n"/>
      <c r="BC88" s="2384" t="n"/>
      <c r="BD88" s="2380" t="n"/>
      <c r="BE88" s="2383" t="n"/>
      <c r="BF88" s="2382" t="n"/>
      <c r="BG88" s="2380" t="n"/>
      <c r="BH88" s="2375" t="n"/>
      <c r="BI88" s="2384" t="n"/>
      <c r="BJ88" s="2380" t="n"/>
      <c r="BK88" s="2383" t="n"/>
      <c r="BL88" s="2382" t="n"/>
      <c r="BM88" s="2380" t="n"/>
      <c r="BN88" s="2381" t="n"/>
      <c r="BO88" s="2373" t="n"/>
      <c r="BP88" s="2311" t="n"/>
      <c r="BQ88" s="3081" t="n"/>
      <c r="BR88" s="2311" t="n"/>
      <c r="BS88" s="2386">
        <f>(AB88-R88)*0.22</f>
        <v/>
      </c>
      <c r="BT88" s="2" t="n"/>
      <c r="BU88" s="2" t="n"/>
    </row>
    <row r="89">
      <c r="A89" s="3264" t="inlineStr">
        <is>
          <t>2.5.1</t>
        </is>
      </c>
      <c r="B89" s="2928" t="n"/>
      <c r="C89" s="3838" t="inlineStr">
        <is>
          <t>Теоретические основы электротехники / Теоретические основы электротехники / Электротехника с основами электроники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665" t="n"/>
      <c r="Q89" s="3834" t="n"/>
      <c r="R89" s="2090" t="n">
        <v>86</v>
      </c>
      <c r="S89" s="3925" t="n"/>
      <c r="T89" s="2308" t="n">
        <v>114</v>
      </c>
      <c r="U89" s="3025" t="n">
        <v>3</v>
      </c>
      <c r="V89" s="468" t="n">
        <v>5</v>
      </c>
      <c r="W89" s="2090" t="n">
        <v>6</v>
      </c>
      <c r="X89" s="3859" t="n"/>
      <c r="Y89" s="72" t="n"/>
      <c r="Z89" s="3860" t="n">
        <v>240</v>
      </c>
      <c r="AA89" s="173" t="n"/>
      <c r="AB89" s="3859" t="n">
        <v>180</v>
      </c>
      <c r="AC89" s="72" t="n"/>
      <c r="AD89" s="2313">
        <f>Z89-T89</f>
        <v/>
      </c>
      <c r="AE89" s="2311" t="n"/>
      <c r="AF89" s="2313">
        <f>AP89+AR89+AU89+AX89+BA89+BD89+BG89+BJ89+BM89</f>
        <v/>
      </c>
      <c r="AG89" s="2311" t="n"/>
      <c r="AH89" s="3861" t="n">
        <v>10</v>
      </c>
      <c r="AI89" s="186" t="n"/>
      <c r="AJ89" s="3862" t="n">
        <v>6</v>
      </c>
      <c r="AK89" s="186" t="n"/>
      <c r="AL89" s="3862" t="n">
        <v>6</v>
      </c>
      <c r="AM89" s="186" t="n"/>
      <c r="AN89" s="3863" t="n"/>
      <c r="AO89" s="72" t="n"/>
      <c r="AP89" s="3864" t="n"/>
      <c r="AQ89" s="3926" t="n"/>
      <c r="AR89" s="3865" t="n"/>
      <c r="AS89" s="3864" t="n"/>
      <c r="AT89" s="3926" t="n"/>
      <c r="AU89" s="3865" t="n"/>
      <c r="AV89" s="3866" t="n"/>
      <c r="AW89" s="3927" t="n"/>
      <c r="AX89" s="3865" t="n"/>
      <c r="AY89" s="3864" t="n"/>
      <c r="AZ89" s="3926" t="n"/>
      <c r="BA89" s="3928" t="n">
        <v>2</v>
      </c>
      <c r="BB89" s="3866" t="n"/>
      <c r="BC89" s="3861" t="n">
        <v>40</v>
      </c>
      <c r="BD89" s="3862" t="n">
        <v>8</v>
      </c>
      <c r="BE89" s="2090" t="n">
        <v>1</v>
      </c>
      <c r="BF89" s="3867" t="n">
        <v>86</v>
      </c>
      <c r="BG89" s="3862" t="n">
        <v>12</v>
      </c>
      <c r="BH89" s="3868" t="n">
        <v>2</v>
      </c>
      <c r="BI89" s="3861" t="n"/>
      <c r="BJ89" s="3862" t="n"/>
      <c r="BK89" s="2090" t="n"/>
      <c r="BL89" s="3867" t="n"/>
      <c r="BM89" s="3862" t="n"/>
      <c r="BN89" s="3863" t="n"/>
      <c r="BO89" s="2406">
        <f>U89+AS89+AV89+AY89+BB89+BE89+BH89+BK89+BN89</f>
        <v/>
      </c>
      <c r="BP89" s="2311" t="n"/>
      <c r="BQ89" s="3931" t="inlineStr">
        <is>
          <t>АППиЭ</t>
        </is>
      </c>
      <c r="BR89" s="72" t="n"/>
      <c r="BS89" s="2">
        <f>(AB89-R89)*0.22</f>
        <v/>
      </c>
      <c r="BT89" s="2" t="n"/>
      <c r="BU89" s="2" t="n"/>
    </row>
    <row r="90">
      <c r="A90" s="2457" t="inlineStr">
        <is>
          <t>2.5.2</t>
        </is>
      </c>
      <c r="B90" s="2302" t="n"/>
      <c r="C90" s="3838" t="inlineStr">
        <is>
          <t xml:space="preserve">Электроника  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665" t="n"/>
      <c r="Q90" s="3834" t="n"/>
      <c r="R90" s="2314" t="n"/>
      <c r="S90" s="3919" t="n"/>
      <c r="T90" s="2710" t="n"/>
      <c r="U90" s="2309" t="n"/>
      <c r="V90" s="2314" t="n">
        <v>3</v>
      </c>
      <c r="W90" s="2302" t="n"/>
      <c r="X90" s="2312" t="n"/>
      <c r="Y90" s="2311" t="n"/>
      <c r="Z90" s="2310" t="n">
        <v>120</v>
      </c>
      <c r="AA90" s="2302" t="n"/>
      <c r="AB90" s="2312" t="n">
        <v>90</v>
      </c>
      <c r="AC90" s="2311" t="n"/>
      <c r="AD90" s="2313">
        <f>Z90-T90</f>
        <v/>
      </c>
      <c r="AE90" s="2311" t="n"/>
      <c r="AF90" s="2313">
        <f>AP90+AR90+AU90+AX90+BA90+BD90+BG90+BJ90+BM90</f>
        <v/>
      </c>
      <c r="AG90" s="2311" t="n"/>
      <c r="AH90" s="2325" t="n">
        <v>8</v>
      </c>
      <c r="AI90" s="2316" t="n"/>
      <c r="AJ90" s="2317" t="n">
        <v>8</v>
      </c>
      <c r="AK90" s="2316" t="n"/>
      <c r="AL90" s="2317" t="n">
        <v>4</v>
      </c>
      <c r="AM90" s="2316" t="n"/>
      <c r="AN90" s="2318" t="n"/>
      <c r="AO90" s="2311" t="n"/>
      <c r="AP90" s="2322" t="n"/>
      <c r="AQ90" s="2320" t="n"/>
      <c r="AR90" s="2321" t="n"/>
      <c r="AS90" s="2322" t="n"/>
      <c r="AT90" s="2320" t="n"/>
      <c r="AU90" s="2321" t="n">
        <v>4</v>
      </c>
      <c r="AV90" s="2323" t="n"/>
      <c r="AW90" s="2324" t="n">
        <v>120</v>
      </c>
      <c r="AX90" s="2321" t="n">
        <v>16</v>
      </c>
      <c r="AY90" s="2322" t="n">
        <v>3</v>
      </c>
      <c r="AZ90" s="2320" t="n"/>
      <c r="BA90" s="3112" t="n"/>
      <c r="BB90" s="2323" t="n"/>
      <c r="BC90" s="2325" t="n"/>
      <c r="BD90" s="2317" t="n"/>
      <c r="BE90" s="2314" t="n"/>
      <c r="BF90" s="2326" t="n"/>
      <c r="BG90" s="2317" t="n"/>
      <c r="BH90" s="2309" t="n"/>
      <c r="BI90" s="2325" t="n"/>
      <c r="BJ90" s="2317" t="n"/>
      <c r="BK90" s="2314" t="n"/>
      <c r="BL90" s="2326" t="n"/>
      <c r="BM90" s="2317" t="n"/>
      <c r="BN90" s="2318" t="n"/>
      <c r="BO90" s="2309">
        <f>U90+AS90+AV90+AY90+BB90+BE90+BH90+BK90+BN90</f>
        <v/>
      </c>
      <c r="BP90" s="2311" t="n"/>
      <c r="BQ90" s="3114" t="inlineStr">
        <is>
          <t>АППиЭ</t>
        </is>
      </c>
      <c r="BR90" s="2311" t="n"/>
      <c r="BS90" s="2">
        <f>(AB90-R90)*0.22</f>
        <v/>
      </c>
      <c r="BT90" s="2" t="n"/>
      <c r="BU90" s="2" t="n"/>
    </row>
    <row r="91">
      <c r="A91" s="2451" t="inlineStr">
        <is>
          <t>2.5.3</t>
        </is>
      </c>
      <c r="B91" s="2302" t="n"/>
      <c r="C91" s="3115" t="inlineStr">
        <is>
          <t>Курсовая работа по учебной дисциплине "Электроника"</t>
        </is>
      </c>
      <c r="D91" s="2665" t="n"/>
      <c r="E91" s="2665" t="n"/>
      <c r="F91" s="2665" t="n"/>
      <c r="G91" s="2665" t="n"/>
      <c r="H91" s="2665" t="n"/>
      <c r="I91" s="2665" t="n"/>
      <c r="J91" s="2665" t="n"/>
      <c r="K91" s="2665" t="n"/>
      <c r="L91" s="2665" t="n"/>
      <c r="M91" s="2665" t="n"/>
      <c r="N91" s="2665" t="n"/>
      <c r="O91" s="2665" t="n"/>
      <c r="P91" s="2665" t="n"/>
      <c r="Q91" s="3886" t="n"/>
      <c r="R91" s="2378" t="n"/>
      <c r="S91" s="3097" t="n"/>
      <c r="T91" s="2601" t="n"/>
      <c r="U91" s="2373" t="n"/>
      <c r="V91" s="2378" t="n"/>
      <c r="W91" s="2302" t="n"/>
      <c r="X91" s="2453" t="n"/>
      <c r="Y91" s="2311" t="n"/>
      <c r="Z91" s="2452" t="n">
        <v>30</v>
      </c>
      <c r="AA91" s="2302" t="n"/>
      <c r="AB91" s="2453" t="n"/>
      <c r="AC91" s="2311" t="n"/>
      <c r="AD91" s="2377">
        <f>Z91-T91</f>
        <v/>
      </c>
      <c r="AE91" s="2311" t="n"/>
      <c r="AF91" s="2377" t="n"/>
      <c r="AG91" s="2311" t="n"/>
      <c r="AH91" s="2433" t="n"/>
      <c r="AI91" s="2316" t="n"/>
      <c r="AJ91" s="2432" t="n"/>
      <c r="AK91" s="2316" t="n"/>
      <c r="AL91" s="2432" t="n"/>
      <c r="AM91" s="2316" t="n"/>
      <c r="AN91" s="2455" t="n"/>
      <c r="AO91" s="2311" t="n"/>
      <c r="AP91" s="2378" t="n"/>
      <c r="AQ91" s="2431" t="n"/>
      <c r="AR91" s="2432" t="n"/>
      <c r="AS91" s="2378" t="n"/>
      <c r="AT91" s="2431" t="n"/>
      <c r="AU91" s="2432" t="n"/>
      <c r="AV91" s="2373" t="n"/>
      <c r="AW91" s="2433" t="n">
        <v>30</v>
      </c>
      <c r="AX91" s="2432" t="n"/>
      <c r="AY91" s="2378" t="n">
        <v>1</v>
      </c>
      <c r="AZ91" s="2431" t="n"/>
      <c r="BA91" s="2454" t="n"/>
      <c r="BB91" s="2373" t="n"/>
      <c r="BC91" s="2433" t="n"/>
      <c r="BD91" s="2432" t="n"/>
      <c r="BE91" s="2378" t="n"/>
      <c r="BF91" s="2431" t="n"/>
      <c r="BG91" s="2432" t="n"/>
      <c r="BH91" s="2373" t="n"/>
      <c r="BI91" s="2433" t="n"/>
      <c r="BJ91" s="2432" t="n"/>
      <c r="BK91" s="2378" t="n"/>
      <c r="BL91" s="2431" t="n"/>
      <c r="BM91" s="2432" t="n"/>
      <c r="BN91" s="2455" t="n"/>
      <c r="BO91" s="2373">
        <f>U91+AS91+AV91+AY91+BB91+BE91+BH91+BK91+BN91</f>
        <v/>
      </c>
      <c r="BP91" s="2311" t="n"/>
      <c r="BQ91" s="3081" t="n"/>
      <c r="BR91" s="2311" t="n"/>
      <c r="BS91" s="2386">
        <f>(AB91-R91)*0.22</f>
        <v/>
      </c>
      <c r="BT91" s="2" t="n"/>
      <c r="BU91" s="2" t="n"/>
    </row>
    <row r="92">
      <c r="A92" s="2624" t="n"/>
      <c r="B92" s="2624" t="n"/>
      <c r="C92" s="467" t="n"/>
      <c r="D92" s="467" t="n"/>
      <c r="E92" s="467" t="n"/>
      <c r="F92" s="467" t="n"/>
      <c r="G92" s="467" t="n"/>
      <c r="H92" s="467" t="n"/>
      <c r="I92" s="467" t="n"/>
      <c r="J92" s="467" t="n"/>
      <c r="K92" s="467" t="n"/>
      <c r="L92" s="467" t="n"/>
      <c r="M92" s="467" t="n"/>
      <c r="N92" s="467" t="n"/>
      <c r="O92" s="467" t="n"/>
      <c r="P92" s="467" t="n"/>
      <c r="Q92" s="3834" t="n"/>
      <c r="R92" s="468" t="n"/>
      <c r="S92" s="468" t="n"/>
      <c r="T92" s="3932" t="n"/>
      <c r="U92" s="468" t="n"/>
      <c r="V92" s="468" t="n"/>
      <c r="W92" s="468" t="n"/>
      <c r="X92" s="469" t="n"/>
      <c r="Y92" s="469" t="n"/>
      <c r="Z92" s="468" t="n"/>
      <c r="AA92" s="468" t="n"/>
      <c r="AB92" s="468" t="n"/>
      <c r="AC92" s="468" t="n"/>
      <c r="AD92" s="468" t="n"/>
      <c r="AE92" s="468" t="n"/>
      <c r="AF92" s="468" t="n"/>
      <c r="AG92" s="468" t="n"/>
      <c r="AH92" s="468" t="n"/>
      <c r="AI92" s="468" t="n"/>
      <c r="AJ92" s="468" t="n"/>
      <c r="AK92" s="468" t="n"/>
      <c r="AL92" s="468" t="n"/>
      <c r="AM92" s="468" t="n"/>
      <c r="AN92" s="468" t="n"/>
      <c r="AO92" s="468" t="n"/>
      <c r="AP92" s="2625" t="n"/>
      <c r="AQ92" s="2625" t="n"/>
      <c r="AR92" s="2625" t="n"/>
      <c r="AS92" s="2625" t="n"/>
      <c r="AT92" s="2625" t="n"/>
      <c r="AU92" s="2625" t="n"/>
      <c r="AV92" s="2625" t="n"/>
      <c r="AW92" s="2625" t="n"/>
      <c r="AX92" s="2625" t="n"/>
      <c r="AY92" s="2625" t="n"/>
      <c r="AZ92" s="2625" t="n"/>
      <c r="BA92" s="2625" t="n"/>
      <c r="BB92" s="2625" t="n"/>
      <c r="BC92" s="468" t="n"/>
      <c r="BD92" s="468" t="n"/>
      <c r="BE92" s="468" t="n"/>
      <c r="BF92" s="468" t="n"/>
      <c r="BG92" s="468" t="n"/>
      <c r="BH92" s="468" t="n"/>
      <c r="BI92" s="468" t="n"/>
      <c r="BJ92" s="468" t="n"/>
      <c r="BK92" s="468" t="n"/>
      <c r="BL92" s="468" t="n"/>
      <c r="BM92" s="468" t="n"/>
      <c r="BN92" s="468" t="n"/>
      <c r="BO92" s="468" t="n"/>
      <c r="BP92" s="468" t="n"/>
      <c r="BQ92" s="3933" t="n"/>
      <c r="BR92" s="3933" t="n"/>
      <c r="BS92" s="2" t="n"/>
      <c r="BT92" s="2" t="n"/>
      <c r="BU92" s="2" t="n"/>
    </row>
    <row r="93">
      <c r="A93" s="2630" t="inlineStr">
        <is>
          <t>№
п/п</t>
        </is>
      </c>
      <c r="B93" s="2202" t="n"/>
      <c r="C93" s="3140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3" s="60" t="n"/>
      <c r="E93" s="60" t="n"/>
      <c r="F93" s="60" t="n"/>
      <c r="G93" s="60" t="n"/>
      <c r="H93" s="60" t="n"/>
      <c r="I93" s="60" t="n"/>
      <c r="J93" s="60" t="n"/>
      <c r="K93" s="60" t="n"/>
      <c r="L93" s="60" t="n"/>
      <c r="M93" s="60" t="n"/>
      <c r="N93" s="60" t="n"/>
      <c r="O93" s="60" t="n"/>
      <c r="P93" s="60" t="n"/>
      <c r="Q93" s="3934" t="n"/>
      <c r="R93" s="3935" t="inlineStr">
        <is>
          <t>Уровень ССО</t>
        </is>
      </c>
      <c r="S93" s="1410" t="n"/>
      <c r="T93" s="1410" t="n"/>
      <c r="U93" s="1414" t="n"/>
      <c r="V93" s="2630" t="inlineStr">
        <is>
          <t>Экзамены</t>
        </is>
      </c>
      <c r="W93" s="2202" t="n"/>
      <c r="X93" s="3936" t="inlineStr">
        <is>
          <t>Зачеты</t>
        </is>
      </c>
      <c r="Y93" s="2202" t="n"/>
      <c r="Z93" s="2632" t="inlineStr">
        <is>
          <t>Общее количество акад. часов по учебному плану для дневной формы</t>
        </is>
      </c>
      <c r="AA93" s="2198" t="n"/>
      <c r="AB93" s="2633" t="inlineStr">
        <is>
          <t>Количество аудиторных часов по учебному плану для дневной формы</t>
        </is>
      </c>
      <c r="AC93" s="60" t="n"/>
      <c r="AD93" s="2629" t="inlineStr">
        <is>
          <t>ВСЕГО                  академических  часов</t>
        </is>
      </c>
      <c r="AE93" s="64" t="n"/>
      <c r="AF93" s="2635" t="inlineStr">
        <is>
          <t>Количество аудиторных часов</t>
        </is>
      </c>
      <c r="AG93" s="164" t="n"/>
      <c r="AH93" s="164" t="n"/>
      <c r="AI93" s="164" t="n"/>
      <c r="AJ93" s="164" t="n"/>
      <c r="AK93" s="164" t="n"/>
      <c r="AL93" s="164" t="n"/>
      <c r="AM93" s="164" t="n"/>
      <c r="AN93" s="164" t="n"/>
      <c r="AO93" s="165" t="n"/>
      <c r="AP93" s="2635" t="inlineStr">
        <is>
          <t>Распределение по курсам и семестрам</t>
        </is>
      </c>
      <c r="AQ93" s="164" t="n"/>
      <c r="AR93" s="164" t="n"/>
      <c r="AS93" s="164" t="n"/>
      <c r="AT93" s="164" t="n"/>
      <c r="AU93" s="164" t="n"/>
      <c r="AV93" s="164" t="n"/>
      <c r="AW93" s="164" t="n"/>
      <c r="AX93" s="164" t="n"/>
      <c r="AY93" s="164" t="n"/>
      <c r="AZ93" s="164" t="n"/>
      <c r="BA93" s="164" t="n"/>
      <c r="BB93" s="164" t="n"/>
      <c r="BC93" s="164" t="n"/>
      <c r="BD93" s="164" t="n"/>
      <c r="BE93" s="164" t="n"/>
      <c r="BF93" s="164" t="n"/>
      <c r="BG93" s="164" t="n"/>
      <c r="BH93" s="164" t="n"/>
      <c r="BI93" s="164" t="n"/>
      <c r="BJ93" s="164" t="n"/>
      <c r="BK93" s="164" t="n"/>
      <c r="BL93" s="164" t="n"/>
      <c r="BM93" s="164" t="n"/>
      <c r="BN93" s="165" t="n"/>
      <c r="BO93" s="2630" t="inlineStr">
        <is>
          <t>Всего зачетных единиц</t>
        </is>
      </c>
      <c r="BP93" s="2202" t="n"/>
      <c r="BQ93" s="2630" t="inlineStr">
        <is>
          <t>Код компетенции</t>
        </is>
      </c>
      <c r="BR93" s="2202" t="n"/>
      <c r="BS93" s="3937" t="n"/>
      <c r="BT93" s="2" t="n"/>
      <c r="BU93" s="2" t="n"/>
    </row>
    <row r="94">
      <c r="A94" s="69" t="n"/>
      <c r="B94" s="2211" t="n"/>
      <c r="C94" s="171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3934" t="n"/>
      <c r="R94" s="3938" t="inlineStr">
        <is>
          <t>Количество ауд.часов</t>
        </is>
      </c>
      <c r="S94" s="2637" t="inlineStr">
        <is>
          <t>Количество экзаменов</t>
        </is>
      </c>
      <c r="T94" s="3652" t="inlineStr">
        <is>
          <t>Всего часов</t>
        </is>
      </c>
      <c r="U94" s="3653" t="inlineStr">
        <is>
          <t>Зачетных единиц</t>
        </is>
      </c>
      <c r="V94" s="69" t="n"/>
      <c r="W94" s="2211" t="n"/>
      <c r="X94" s="171" t="n"/>
      <c r="Y94" s="2211" t="n"/>
      <c r="Z94" s="69" t="n"/>
      <c r="AA94" s="173" t="n"/>
      <c r="AB94" s="2" t="n"/>
      <c r="AC94" s="2" t="n"/>
      <c r="AD94" s="69" t="n"/>
      <c r="AE94" s="72" t="n"/>
      <c r="AF94" s="3145" t="inlineStr">
        <is>
          <t>Всего</t>
        </is>
      </c>
      <c r="AG94" s="2213" t="n"/>
      <c r="AH94" s="2641" t="inlineStr">
        <is>
          <t>Из них</t>
        </is>
      </c>
      <c r="AI94" s="175" t="n"/>
      <c r="AJ94" s="175" t="n"/>
      <c r="AK94" s="175" t="n"/>
      <c r="AL94" s="175" t="n"/>
      <c r="AM94" s="175" t="n"/>
      <c r="AN94" s="175" t="n"/>
      <c r="AO94" s="2215" t="n"/>
      <c r="AP94" s="3654" t="inlineStr">
        <is>
          <t>I курс</t>
        </is>
      </c>
      <c r="AQ94" s="477" t="n"/>
      <c r="AR94" s="477" t="n"/>
      <c r="AS94" s="477" t="n"/>
      <c r="AT94" s="477" t="n"/>
      <c r="AU94" s="477" t="n"/>
      <c r="AV94" s="2231" t="n"/>
      <c r="AW94" s="3655" t="inlineStr">
        <is>
          <t>II курс</t>
        </is>
      </c>
      <c r="AX94" s="477" t="n"/>
      <c r="AY94" s="477" t="n"/>
      <c r="AZ94" s="477" t="n"/>
      <c r="BA94" s="477" t="n"/>
      <c r="BB94" s="2227" t="n"/>
      <c r="BC94" s="3654" t="inlineStr">
        <is>
          <t>III курс</t>
        </is>
      </c>
      <c r="BD94" s="477" t="n"/>
      <c r="BE94" s="477" t="n"/>
      <c r="BF94" s="477" t="n"/>
      <c r="BG94" s="477" t="n"/>
      <c r="BH94" s="2231" t="n"/>
      <c r="BI94" s="3655" t="inlineStr">
        <is>
          <t>IV курс</t>
        </is>
      </c>
      <c r="BJ94" s="477" t="n"/>
      <c r="BK94" s="477" t="n"/>
      <c r="BL94" s="477" t="n"/>
      <c r="BM94" s="477" t="n"/>
      <c r="BN94" s="2227" t="n"/>
      <c r="BO94" s="69" t="n"/>
      <c r="BP94" s="2211" t="n"/>
      <c r="BQ94" s="69" t="n"/>
      <c r="BR94" s="2211" t="n"/>
      <c r="BS94" s="3937" t="n"/>
      <c r="BT94" s="2" t="n"/>
      <c r="BU94" s="2" t="n"/>
    </row>
    <row r="95">
      <c r="A95" s="69" t="n"/>
      <c r="B95" s="2211" t="n"/>
      <c r="C95" s="171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3934" t="n"/>
      <c r="R95" s="173" t="n"/>
      <c r="S95" s="2219" t="n"/>
      <c r="T95" s="2" t="n"/>
      <c r="U95" s="2877" t="n"/>
      <c r="V95" s="69" t="n"/>
      <c r="W95" s="2211" t="n"/>
      <c r="X95" s="171" t="n"/>
      <c r="Y95" s="2211" t="n"/>
      <c r="Z95" s="69" t="n"/>
      <c r="AA95" s="173" t="n"/>
      <c r="AB95" s="2" t="n"/>
      <c r="AC95" s="2" t="n"/>
      <c r="AD95" s="69" t="n"/>
      <c r="AE95" s="72" t="n"/>
      <c r="AF95" s="69" t="n"/>
      <c r="AG95" s="173" t="n"/>
      <c r="AH95" s="2643" t="inlineStr">
        <is>
          <t>Лекции</t>
        </is>
      </c>
      <c r="AI95" s="2221" t="n"/>
      <c r="AJ95" s="2644" t="inlineStr">
        <is>
          <t>Лабораторные</t>
        </is>
      </c>
      <c r="AK95" s="2221" t="n"/>
      <c r="AL95" s="2644" t="inlineStr">
        <is>
          <t>Практические</t>
        </is>
      </c>
      <c r="AM95" s="2221" t="n"/>
      <c r="AN95" s="2645" t="inlineStr">
        <is>
          <t>Семинарские</t>
        </is>
      </c>
      <c r="AO95" s="2224" t="n"/>
      <c r="AP95" s="2646" t="inlineStr">
        <is>
          <t>УС</t>
        </is>
      </c>
      <c r="AQ95" s="2647" t="inlineStr">
        <is>
          <t>1 семестр</t>
        </is>
      </c>
      <c r="AR95" s="477" t="n"/>
      <c r="AS95" s="2227" t="n"/>
      <c r="AT95" s="2648" t="inlineStr">
        <is>
          <t>2 семестр</t>
        </is>
      </c>
      <c r="AU95" s="477" t="n"/>
      <c r="AV95" s="2227" t="n"/>
      <c r="AW95" s="2648" t="inlineStr">
        <is>
          <t>3 семестр</t>
        </is>
      </c>
      <c r="AX95" s="477" t="n"/>
      <c r="AY95" s="2227" t="n"/>
      <c r="AZ95" s="2648" t="inlineStr">
        <is>
          <t>4 семестр</t>
        </is>
      </c>
      <c r="BA95" s="477" t="n"/>
      <c r="BB95" s="2227" t="n"/>
      <c r="BC95" s="2648" t="inlineStr">
        <is>
          <t>5 семестр</t>
        </is>
      </c>
      <c r="BD95" s="477" t="n"/>
      <c r="BE95" s="2227" t="n"/>
      <c r="BF95" s="2649" t="inlineStr">
        <is>
          <t>6 семестр</t>
        </is>
      </c>
      <c r="BG95" s="477" t="n"/>
      <c r="BH95" s="2231" t="n"/>
      <c r="BI95" s="2648" t="inlineStr">
        <is>
          <t>7 семестр</t>
        </is>
      </c>
      <c r="BJ95" s="477" t="n"/>
      <c r="BK95" s="2227" t="n"/>
      <c r="BL95" s="2647" t="inlineStr">
        <is>
          <t>8 семестр</t>
        </is>
      </c>
      <c r="BM95" s="477" t="n"/>
      <c r="BN95" s="2227" t="n"/>
      <c r="BO95" s="69" t="n"/>
      <c r="BP95" s="2211" t="n"/>
      <c r="BQ95" s="69" t="n"/>
      <c r="BR95" s="2211" t="n"/>
      <c r="BS95" s="3937" t="n"/>
      <c r="BT95" s="2" t="n"/>
      <c r="BU95" s="2" t="n"/>
    </row>
    <row r="96">
      <c r="A96" s="69" t="n"/>
      <c r="B96" s="2211" t="n"/>
      <c r="C96" s="171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3934" t="n"/>
      <c r="R96" s="173" t="n"/>
      <c r="S96" s="2219" t="n"/>
      <c r="T96" s="2" t="n"/>
      <c r="U96" s="2877" t="n"/>
      <c r="V96" s="69" t="n"/>
      <c r="W96" s="2211" t="n"/>
      <c r="X96" s="171" t="n"/>
      <c r="Y96" s="2211" t="n"/>
      <c r="Z96" s="69" t="n"/>
      <c r="AA96" s="173" t="n"/>
      <c r="AB96" s="2" t="n"/>
      <c r="AC96" s="2" t="n"/>
      <c r="AD96" s="69" t="n"/>
      <c r="AE96" s="72" t="n"/>
      <c r="AF96" s="69" t="n"/>
      <c r="AG96" s="173" t="n"/>
      <c r="AH96" s="2" t="n"/>
      <c r="AI96" s="186" t="n"/>
      <c r="AJ96" s="2232" t="n"/>
      <c r="AK96" s="186" t="n"/>
      <c r="AL96" s="2232" t="n"/>
      <c r="AM96" s="186" t="n"/>
      <c r="AN96" s="2232" t="n"/>
      <c r="AO96" s="72" t="n"/>
      <c r="AP96" s="2218" t="n"/>
      <c r="AQ96" s="3150" t="inlineStr">
        <is>
          <t>2 недели</t>
        </is>
      </c>
      <c r="AR96" s="175" t="n"/>
      <c r="AS96" s="474" t="n"/>
      <c r="AT96" s="3151" t="inlineStr">
        <is>
          <t>2 недели</t>
        </is>
      </c>
      <c r="AU96" s="175" t="n"/>
      <c r="AV96" s="2215" t="n"/>
      <c r="AW96" s="3656" t="inlineStr">
        <is>
          <t>3 недели</t>
        </is>
      </c>
      <c r="AX96" s="477" t="n"/>
      <c r="AY96" s="2227" t="n"/>
      <c r="AZ96" s="3151" t="inlineStr">
        <is>
          <t>3 недели</t>
        </is>
      </c>
      <c r="BA96" s="175" t="n"/>
      <c r="BB96" s="2215" t="n"/>
      <c r="BC96" s="3656" t="inlineStr">
        <is>
          <t>3 недели</t>
        </is>
      </c>
      <c r="BD96" s="477" t="n"/>
      <c r="BE96" s="2227" t="n"/>
      <c r="BF96" s="3151" t="inlineStr">
        <is>
          <t>3 недели</t>
        </is>
      </c>
      <c r="BG96" s="175" t="n"/>
      <c r="BH96" s="2215" t="n"/>
      <c r="BI96" s="3656" t="inlineStr">
        <is>
          <t>3 недели</t>
        </is>
      </c>
      <c r="BJ96" s="477" t="n"/>
      <c r="BK96" s="2227" t="n"/>
      <c r="BL96" s="3151" t="inlineStr">
        <is>
          <t>2 недели</t>
        </is>
      </c>
      <c r="BM96" s="175" t="n"/>
      <c r="BN96" s="2215" t="n"/>
      <c r="BO96" s="69" t="n"/>
      <c r="BP96" s="2211" t="n"/>
      <c r="BQ96" s="69" t="n"/>
      <c r="BR96" s="2211" t="n"/>
      <c r="BS96" s="3937" t="n"/>
      <c r="BT96" s="2" t="n"/>
      <c r="BU96" s="2" t="n"/>
    </row>
    <row r="97">
      <c r="A97" s="2244" t="n"/>
      <c r="B97" s="2245" t="n"/>
      <c r="C97" s="2240" t="n"/>
      <c r="D97" s="78" t="n"/>
      <c r="E97" s="78" t="n"/>
      <c r="F97" s="78" t="n"/>
      <c r="G97" s="78" t="n"/>
      <c r="H97" s="78" t="n"/>
      <c r="I97" s="78" t="n"/>
      <c r="J97" s="78" t="n"/>
      <c r="K97" s="78" t="n"/>
      <c r="L97" s="78" t="n"/>
      <c r="M97" s="78" t="n"/>
      <c r="N97" s="78" t="n"/>
      <c r="O97" s="78" t="n"/>
      <c r="P97" s="78" t="n"/>
      <c r="Q97" s="3934" t="n"/>
      <c r="R97" s="2239" t="n"/>
      <c r="S97" s="2243" t="n"/>
      <c r="T97" s="78" t="n"/>
      <c r="U97" s="3154" t="n"/>
      <c r="V97" s="2244" t="n"/>
      <c r="W97" s="2245" t="n"/>
      <c r="X97" s="3826" t="n"/>
      <c r="Y97" s="2245" t="n"/>
      <c r="Z97" s="77" t="n"/>
      <c r="AA97" s="2239" t="n"/>
      <c r="AB97" s="78" t="n"/>
      <c r="AC97" s="78" t="n"/>
      <c r="AD97" s="77" t="n"/>
      <c r="AE97" s="81" t="n"/>
      <c r="AF97" s="77" t="n"/>
      <c r="AG97" s="2239" t="n"/>
      <c r="AH97" s="78" t="n"/>
      <c r="AI97" s="2247" t="n"/>
      <c r="AJ97" s="2248" t="n"/>
      <c r="AK97" s="2247" t="n"/>
      <c r="AL97" s="2248" t="n"/>
      <c r="AM97" s="2247" t="n"/>
      <c r="AN97" s="2248" t="n"/>
      <c r="AO97" s="81" t="n"/>
      <c r="AP97" s="2654" t="inlineStr">
        <is>
          <t>Ауд. часов</t>
        </is>
      </c>
      <c r="AQ97" s="2655" t="inlineStr">
        <is>
          <t>Всего часов</t>
        </is>
      </c>
      <c r="AR97" s="2656" t="inlineStr">
        <is>
          <t>Ауд. часов</t>
        </is>
      </c>
      <c r="AS97" s="2657" t="inlineStr">
        <is>
          <t>Зач. единиц</t>
        </is>
      </c>
      <c r="AT97" s="2655" t="inlineStr">
        <is>
          <t>Всего часов</t>
        </is>
      </c>
      <c r="AU97" s="2658" t="inlineStr">
        <is>
          <t>Ауд. часов</t>
        </is>
      </c>
      <c r="AV97" s="2659" t="inlineStr">
        <is>
          <t>Зач. единиц</t>
        </is>
      </c>
      <c r="AW97" s="2660" t="inlineStr">
        <is>
          <t>Всего часов</t>
        </is>
      </c>
      <c r="AX97" s="2658" t="inlineStr">
        <is>
          <t>Ауд. часов</t>
        </is>
      </c>
      <c r="AY97" s="2661" t="inlineStr">
        <is>
          <t>Зач. единиц</t>
        </is>
      </c>
      <c r="AZ97" s="2655" t="inlineStr">
        <is>
          <t>Всего часов</t>
        </is>
      </c>
      <c r="BA97" s="2656" t="inlineStr">
        <is>
          <t>Ауд. часов</t>
        </is>
      </c>
      <c r="BB97" s="2662" t="inlineStr">
        <is>
          <t>Зач. единиц</t>
        </is>
      </c>
      <c r="BC97" s="2658" t="inlineStr">
        <is>
          <t>Всего часов</t>
        </is>
      </c>
      <c r="BD97" s="2663" t="inlineStr">
        <is>
          <t>Ауд. часов</t>
        </is>
      </c>
      <c r="BE97" s="2661" t="inlineStr">
        <is>
          <t>Зач. единиц</t>
        </is>
      </c>
      <c r="BF97" s="2655" t="inlineStr">
        <is>
          <t>Всего часов</t>
        </is>
      </c>
      <c r="BG97" s="2656" t="inlineStr">
        <is>
          <t>Ауд. часов</t>
        </is>
      </c>
      <c r="BH97" s="2662" t="inlineStr">
        <is>
          <t>Зач. единиц</t>
        </is>
      </c>
      <c r="BI97" s="2658" t="inlineStr">
        <is>
          <t>Всего часов</t>
        </is>
      </c>
      <c r="BJ97" s="2663" t="inlineStr">
        <is>
          <t>Ауд. часов</t>
        </is>
      </c>
      <c r="BK97" s="2661" t="inlineStr">
        <is>
          <t>Зач. единиц</t>
        </is>
      </c>
      <c r="BL97" s="2658" t="inlineStr">
        <is>
          <t>Всего часов</t>
        </is>
      </c>
      <c r="BM97" s="2656" t="inlineStr">
        <is>
          <t>Ауд. часов</t>
        </is>
      </c>
      <c r="BN97" s="2662" t="inlineStr">
        <is>
          <t>Зач. единиц</t>
        </is>
      </c>
      <c r="BO97" s="2244" t="n"/>
      <c r="BP97" s="2245" t="n"/>
      <c r="BQ97" s="2244" t="n"/>
      <c r="BR97" s="2245" t="n"/>
      <c r="BS97" s="3937" t="n"/>
      <c r="BT97" s="2" t="n"/>
      <c r="BU97" s="2" t="n"/>
    </row>
    <row r="98">
      <c r="A98" s="2487" t="inlineStr">
        <is>
          <t>2.6</t>
        </is>
      </c>
      <c r="B98" s="173" t="n"/>
      <c r="C98" s="3923" t="inlineStr">
        <is>
          <t>Модуль "Информатика"</t>
        </is>
      </c>
      <c r="D98" s="2304" t="n"/>
      <c r="E98" s="2304" t="n"/>
      <c r="F98" s="2304" t="n"/>
      <c r="G98" s="2304" t="n"/>
      <c r="H98" s="2304" t="n"/>
      <c r="I98" s="2304" t="n"/>
      <c r="J98" s="2304" t="n"/>
      <c r="K98" s="2304" t="n"/>
      <c r="L98" s="2304" t="n"/>
      <c r="M98" s="2304" t="n"/>
      <c r="N98" s="2304" t="n"/>
      <c r="O98" s="2304" t="n"/>
      <c r="P98" s="2304" t="n"/>
      <c r="Q98" s="3830" t="n"/>
      <c r="R98" s="2513" t="n"/>
      <c r="S98" s="3563" t="n"/>
      <c r="T98" s="2510" t="n"/>
      <c r="U98" s="2396" t="n"/>
      <c r="V98" s="2513" t="n"/>
      <c r="W98" s="2329" t="n"/>
      <c r="X98" s="2397" t="n"/>
      <c r="Y98" s="2305" t="n"/>
      <c r="Z98" s="2395" t="n"/>
      <c r="AA98" s="2329" t="n"/>
      <c r="AB98" s="2397" t="n"/>
      <c r="AC98" s="2305" t="n"/>
      <c r="AD98" s="3939" t="n"/>
      <c r="AE98" s="2305" t="n"/>
      <c r="AF98" s="3939" t="n"/>
      <c r="AG98" s="2305" t="n"/>
      <c r="AH98" s="2514" t="n"/>
      <c r="AI98" s="2335" t="n"/>
      <c r="AJ98" s="2399" t="n"/>
      <c r="AK98" s="2335" t="n"/>
      <c r="AL98" s="2399" t="n"/>
      <c r="AM98" s="2335" t="n"/>
      <c r="AN98" s="2400" t="n"/>
      <c r="AO98" s="2305" t="n"/>
      <c r="AP98" s="2513" t="n"/>
      <c r="AQ98" s="2512" t="n"/>
      <c r="AR98" s="2399" t="n"/>
      <c r="AS98" s="2513" t="n"/>
      <c r="AT98" s="2512" t="n"/>
      <c r="AU98" s="2399" t="n"/>
      <c r="AV98" s="2396" t="n"/>
      <c r="AW98" s="2514" t="n"/>
      <c r="AX98" s="2399" t="n"/>
      <c r="AY98" s="2513" t="n"/>
      <c r="AZ98" s="2512" t="n"/>
      <c r="BA98" s="2398" t="n"/>
      <c r="BB98" s="2396" t="n"/>
      <c r="BC98" s="2514" t="n"/>
      <c r="BD98" s="2399" t="n"/>
      <c r="BE98" s="2513" t="n"/>
      <c r="BF98" s="2512" t="n"/>
      <c r="BG98" s="2399" t="n"/>
      <c r="BH98" s="2396" t="n"/>
      <c r="BI98" s="2514" t="n"/>
      <c r="BJ98" s="2399" t="n"/>
      <c r="BK98" s="2513" t="n"/>
      <c r="BL98" s="2512" t="n"/>
      <c r="BM98" s="2399" t="n"/>
      <c r="BN98" s="2400" t="n"/>
      <c r="BO98" s="2394" t="n"/>
      <c r="BP98" s="2305" t="n"/>
      <c r="BQ98" s="3831" t="n"/>
      <c r="BR98" s="2305" t="n"/>
      <c r="BS98" s="2386">
        <f>(AB98-R98)*0.22</f>
        <v/>
      </c>
      <c r="BT98" s="2" t="n"/>
      <c r="BU98" s="2" t="n"/>
    </row>
    <row r="99">
      <c r="A99" s="3832" t="inlineStr">
        <is>
          <t>2.6.1</t>
        </is>
      </c>
      <c r="B99" s="2928" t="n"/>
      <c r="C99" s="3895" t="inlineStr">
        <is>
          <t>Основы компьютеризации технологий в системах автоматики в отрасли</t>
        </is>
      </c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3834" t="n"/>
      <c r="R99" s="2090" t="n"/>
      <c r="S99" s="3925" t="n"/>
      <c r="T99" s="2710" t="n"/>
      <c r="U99" s="3868" t="n"/>
      <c r="V99" s="2090" t="n">
        <v>5</v>
      </c>
      <c r="W99" s="173" t="n"/>
      <c r="X99" s="2448" t="n">
        <v>4</v>
      </c>
      <c r="Y99" s="2449" t="inlineStr">
        <is>
          <t>д</t>
        </is>
      </c>
      <c r="Z99" s="3860" t="n">
        <v>216</v>
      </c>
      <c r="AA99" s="173" t="n"/>
      <c r="AB99" s="3859" t="n">
        <v>144</v>
      </c>
      <c r="AC99" s="72" t="n"/>
      <c r="AD99" s="2313">
        <f>Z99-T99</f>
        <v/>
      </c>
      <c r="AE99" s="2311" t="n"/>
      <c r="AF99" s="2313">
        <f>AP99+AR99+AU99+AX99+BA99+BD99+BG99+BJ99+BM99</f>
        <v/>
      </c>
      <c r="AG99" s="2311" t="n"/>
      <c r="AH99" s="3861" t="n">
        <v>16</v>
      </c>
      <c r="AI99" s="186" t="n"/>
      <c r="AJ99" s="3862" t="n">
        <v>16</v>
      </c>
      <c r="AK99" s="186" t="n"/>
      <c r="AL99" s="3862" t="n"/>
      <c r="AM99" s="186" t="n"/>
      <c r="AN99" s="3863" t="n"/>
      <c r="AO99" s="72" t="n"/>
      <c r="AP99" s="3864" t="n"/>
      <c r="AQ99" s="3926" t="n"/>
      <c r="AR99" s="3865" t="n"/>
      <c r="AS99" s="3864" t="n"/>
      <c r="AT99" s="3926" t="n"/>
      <c r="AU99" s="3865" t="n"/>
      <c r="AV99" s="3866" t="n"/>
      <c r="AW99" s="3927" t="n"/>
      <c r="AX99" s="3865" t="n">
        <v>2</v>
      </c>
      <c r="AY99" s="3864" t="n"/>
      <c r="AZ99" s="3926" t="n">
        <v>108</v>
      </c>
      <c r="BA99" s="3928" t="n">
        <v>14</v>
      </c>
      <c r="BB99" s="3866" t="n">
        <v>3</v>
      </c>
      <c r="BC99" s="3861" t="n">
        <v>108</v>
      </c>
      <c r="BD99" s="3862" t="n">
        <v>16</v>
      </c>
      <c r="BE99" s="2090" t="n">
        <v>3</v>
      </c>
      <c r="BF99" s="3867" t="n"/>
      <c r="BG99" s="3862" t="n"/>
      <c r="BH99" s="3868" t="n"/>
      <c r="BI99" s="3861" t="n"/>
      <c r="BJ99" s="3862" t="n"/>
      <c r="BK99" s="2090" t="n"/>
      <c r="BL99" s="3867" t="n"/>
      <c r="BM99" s="3862" t="n"/>
      <c r="BN99" s="3863" t="n"/>
      <c r="BO99" s="2309">
        <f>U99+AS99+AV99+AY99+BB99+BE99+BH99+BK99+BN99</f>
        <v/>
      </c>
      <c r="BP99" s="2311" t="n"/>
      <c r="BQ99" s="3931" t="inlineStr">
        <is>
          <t>АППиЭ</t>
        </is>
      </c>
      <c r="BR99" s="72" t="n"/>
      <c r="BS99" s="2">
        <f>(AB99-R99)*0.22</f>
        <v/>
      </c>
      <c r="BT99" s="2" t="n"/>
      <c r="BU99" s="2" t="n"/>
    </row>
    <row r="100">
      <c r="A100" s="3120" t="inlineStr">
        <is>
          <t>2.6.2</t>
        </is>
      </c>
      <c r="B100" s="2928" t="n"/>
      <c r="C100" s="3115" t="inlineStr">
        <is>
          <t>Базы данных в системе автоматизации</t>
        </is>
      </c>
      <c r="D100" s="2665" t="n"/>
      <c r="E100" s="2665" t="n"/>
      <c r="F100" s="2665" t="n"/>
      <c r="G100" s="2665" t="n"/>
      <c r="H100" s="2665" t="n"/>
      <c r="I100" s="2665" t="n"/>
      <c r="J100" s="2665" t="n"/>
      <c r="K100" s="2665" t="n"/>
      <c r="L100" s="2665" t="n"/>
      <c r="M100" s="2665" t="n"/>
      <c r="N100" s="2665" t="n"/>
      <c r="O100" s="2665" t="n"/>
      <c r="P100" s="2665" t="n"/>
      <c r="Q100" s="3886" t="n"/>
      <c r="R100" s="2378" t="n"/>
      <c r="S100" s="3097" t="n"/>
      <c r="T100" s="2601" t="n"/>
      <c r="U100" s="2373" t="n"/>
      <c r="V100" s="2378" t="n"/>
      <c r="W100" s="2302" t="n"/>
      <c r="X100" s="2519" t="n">
        <v>6</v>
      </c>
      <c r="Y100" s="2520" t="inlineStr">
        <is>
          <t>д</t>
        </is>
      </c>
      <c r="Z100" s="2452" t="n">
        <v>108</v>
      </c>
      <c r="AA100" s="2302" t="n"/>
      <c r="AB100" s="2453" t="n">
        <v>54</v>
      </c>
      <c r="AC100" s="2311" t="n"/>
      <c r="AD100" s="2377">
        <f>Z100-T100</f>
        <v/>
      </c>
      <c r="AE100" s="2311" t="n"/>
      <c r="AF100" s="2377">
        <f>AP100+AR100+AU100+AX100+BA100+BD100+BG100+BJ100+BM100</f>
        <v/>
      </c>
      <c r="AG100" s="2311" t="n"/>
      <c r="AH100" s="2433" t="n">
        <v>8</v>
      </c>
      <c r="AI100" s="2316" t="n"/>
      <c r="AJ100" s="2432" t="n">
        <v>4</v>
      </c>
      <c r="AK100" s="2316" t="n"/>
      <c r="AL100" s="2432" t="n"/>
      <c r="AM100" s="2316" t="n"/>
      <c r="AN100" s="2455" t="n"/>
      <c r="AO100" s="2311" t="n"/>
      <c r="AP100" s="2378" t="n"/>
      <c r="AQ100" s="2431" t="n"/>
      <c r="AR100" s="2432" t="n"/>
      <c r="AS100" s="2378" t="n"/>
      <c r="AT100" s="2431" t="n"/>
      <c r="AU100" s="2432" t="n"/>
      <c r="AV100" s="2373" t="n"/>
      <c r="AW100" s="2433" t="n"/>
      <c r="AX100" s="2432" t="n"/>
      <c r="AY100" s="2378" t="n"/>
      <c r="AZ100" s="2431" t="n"/>
      <c r="BA100" s="2454" t="n"/>
      <c r="BB100" s="2373" t="n"/>
      <c r="BC100" s="2433" t="n"/>
      <c r="BD100" s="2432" t="n">
        <v>2</v>
      </c>
      <c r="BE100" s="2378" t="n"/>
      <c r="BF100" s="2431" t="n">
        <v>108</v>
      </c>
      <c r="BG100" s="2432" t="n">
        <v>10</v>
      </c>
      <c r="BH100" s="2373" t="n">
        <v>3</v>
      </c>
      <c r="BI100" s="2433" t="n"/>
      <c r="BJ100" s="2432" t="n"/>
      <c r="BK100" s="2378" t="n"/>
      <c r="BL100" s="2431" t="n"/>
      <c r="BM100" s="2432" t="n"/>
      <c r="BN100" s="2455" t="n"/>
      <c r="BO100" s="2373">
        <f>U100+AS100+AV100+AY100+BB100+BE100+BH100+BK100+BN100</f>
        <v/>
      </c>
      <c r="BP100" s="2311" t="n"/>
      <c r="BQ100" s="3081" t="n"/>
      <c r="BR100" s="2311" t="n"/>
      <c r="BS100" s="2386">
        <f>(AB100-R100)*0.22</f>
        <v/>
      </c>
      <c r="BT100" s="2" t="n"/>
      <c r="BU100" s="2" t="n"/>
    </row>
    <row r="101">
      <c r="A101" s="3098" t="inlineStr">
        <is>
          <t>2.7</t>
        </is>
      </c>
      <c r="B101" s="2928" t="n"/>
      <c r="C101" s="3871" t="inlineStr">
        <is>
          <t>Модуль "Автоматизация 1"</t>
        </is>
      </c>
      <c r="D101" s="2665" t="n"/>
      <c r="E101" s="2665" t="n"/>
      <c r="F101" s="2665" t="n"/>
      <c r="G101" s="2665" t="n"/>
      <c r="H101" s="2665" t="n"/>
      <c r="I101" s="2665" t="n"/>
      <c r="J101" s="2665" t="n"/>
      <c r="K101" s="2665" t="n"/>
      <c r="L101" s="2665" t="n"/>
      <c r="M101" s="2665" t="n"/>
      <c r="N101" s="2665" t="n"/>
      <c r="O101" s="2665" t="n"/>
      <c r="P101" s="2665" t="n"/>
      <c r="Q101" s="3830" t="n"/>
      <c r="R101" s="1931" t="n"/>
      <c r="S101" s="3922" t="n"/>
      <c r="T101" s="2601" t="n"/>
      <c r="U101" s="3108" t="n"/>
      <c r="V101" s="1931" t="n"/>
      <c r="W101" s="173" t="n"/>
      <c r="X101" s="3101" t="n"/>
      <c r="Y101" s="72" t="n"/>
      <c r="Z101" s="3102" t="n"/>
      <c r="AA101" s="173" t="n"/>
      <c r="AB101" s="3101" t="n"/>
      <c r="AC101" s="72" t="n"/>
      <c r="AD101" s="2377" t="n"/>
      <c r="AE101" s="2311" t="n"/>
      <c r="AF101" s="2377" t="n"/>
      <c r="AG101" s="2311" t="n"/>
      <c r="AH101" s="3109" t="n"/>
      <c r="AI101" s="186" t="n"/>
      <c r="AJ101" s="3105" t="n"/>
      <c r="AK101" s="186" t="n"/>
      <c r="AL101" s="3105" t="n"/>
      <c r="AM101" s="186" t="n"/>
      <c r="AN101" s="3106" t="n"/>
      <c r="AO101" s="72" t="n"/>
      <c r="AP101" s="1931" t="n"/>
      <c r="AQ101" s="3107" t="n"/>
      <c r="AR101" s="3105" t="n"/>
      <c r="AS101" s="1931" t="n"/>
      <c r="AT101" s="3107" t="n"/>
      <c r="AU101" s="3105" t="n"/>
      <c r="AV101" s="3108" t="n"/>
      <c r="AW101" s="3109" t="n"/>
      <c r="AX101" s="3105" t="n"/>
      <c r="AY101" s="1931" t="n"/>
      <c r="AZ101" s="3107" t="n"/>
      <c r="BA101" s="3104" t="n"/>
      <c r="BB101" s="3108" t="n"/>
      <c r="BC101" s="3109" t="n"/>
      <c r="BD101" s="3105" t="n"/>
      <c r="BE101" s="1931" t="n"/>
      <c r="BF101" s="3107" t="n"/>
      <c r="BG101" s="3105" t="n"/>
      <c r="BH101" s="3108" t="n"/>
      <c r="BI101" s="3109" t="n"/>
      <c r="BJ101" s="3105" t="n"/>
      <c r="BK101" s="1931" t="n"/>
      <c r="BL101" s="3107" t="n"/>
      <c r="BM101" s="3105" t="n"/>
      <c r="BN101" s="3106" t="n"/>
      <c r="BO101" s="2373" t="n"/>
      <c r="BP101" s="2311" t="n"/>
      <c r="BQ101" s="3095" t="n"/>
      <c r="BR101" s="72" t="n"/>
      <c r="BS101" s="2386">
        <f>(AB101-R101)*0.22</f>
        <v/>
      </c>
      <c r="BT101" s="2" t="n"/>
      <c r="BU101" s="2" t="n"/>
    </row>
    <row r="102">
      <c r="A102" s="3910" t="inlineStr">
        <is>
          <t>2.7.1</t>
        </is>
      </c>
      <c r="B102" s="2930" t="n"/>
      <c r="C102" s="3115" t="inlineStr">
        <is>
          <t xml:space="preserve">Проектирование систем автоматизации </t>
        </is>
      </c>
      <c r="D102" s="2665" t="n"/>
      <c r="E102" s="2665" t="n"/>
      <c r="F102" s="2665" t="n"/>
      <c r="G102" s="2665" t="n"/>
      <c r="H102" s="2665" t="n"/>
      <c r="I102" s="2665" t="n"/>
      <c r="J102" s="2665" t="n"/>
      <c r="K102" s="2665" t="n"/>
      <c r="L102" s="2665" t="n"/>
      <c r="M102" s="2665" t="n"/>
      <c r="N102" s="2665" t="n"/>
      <c r="O102" s="2665" t="n"/>
      <c r="P102" s="2665" t="n"/>
      <c r="Q102" s="3886" t="n"/>
      <c r="R102" s="2378" t="n"/>
      <c r="S102" s="3097" t="n"/>
      <c r="T102" s="2601" t="n"/>
      <c r="U102" s="2373" t="n"/>
      <c r="V102" s="2378" t="n">
        <v>7</v>
      </c>
      <c r="W102" s="2302" t="n"/>
      <c r="X102" s="2453" t="n"/>
      <c r="Y102" s="2311" t="n"/>
      <c r="Z102" s="2452" t="n">
        <v>120</v>
      </c>
      <c r="AA102" s="2302" t="n"/>
      <c r="AB102" s="2453" t="n">
        <v>90</v>
      </c>
      <c r="AC102" s="2311" t="n"/>
      <c r="AD102" s="2377">
        <f>Z102-T102</f>
        <v/>
      </c>
      <c r="AE102" s="2311" t="n"/>
      <c r="AF102" s="2377">
        <f>AP102+AR102+AU102+AX102+BA102+BD102+BG102+BJ102+BM102</f>
        <v/>
      </c>
      <c r="AG102" s="2311" t="n"/>
      <c r="AH102" s="2433" t="n">
        <v>12</v>
      </c>
      <c r="AI102" s="2316" t="n"/>
      <c r="AJ102" s="2432" t="n">
        <v>8</v>
      </c>
      <c r="AK102" s="2316" t="n"/>
      <c r="AL102" s="2432" t="n"/>
      <c r="AM102" s="2316" t="n"/>
      <c r="AN102" s="2455" t="n"/>
      <c r="AO102" s="2311" t="n"/>
      <c r="AP102" s="2378" t="n"/>
      <c r="AQ102" s="2431" t="n"/>
      <c r="AR102" s="2432" t="n"/>
      <c r="AS102" s="2378" t="n"/>
      <c r="AT102" s="2431" t="n"/>
      <c r="AU102" s="2432" t="n"/>
      <c r="AV102" s="2373" t="n"/>
      <c r="AW102" s="2433" t="n"/>
      <c r="AX102" s="2432" t="n"/>
      <c r="AY102" s="2378" t="n"/>
      <c r="AZ102" s="2431" t="n"/>
      <c r="BA102" s="2454" t="n"/>
      <c r="BB102" s="2373" t="n"/>
      <c r="BC102" s="2433" t="n"/>
      <c r="BD102" s="2432" t="n"/>
      <c r="BE102" s="2378" t="n"/>
      <c r="BF102" s="2431" t="n"/>
      <c r="BG102" s="2432" t="n">
        <v>6</v>
      </c>
      <c r="BH102" s="2373" t="n"/>
      <c r="BI102" s="2433" t="n">
        <v>120</v>
      </c>
      <c r="BJ102" s="2432" t="n">
        <v>14</v>
      </c>
      <c r="BK102" s="2378" t="n">
        <v>3</v>
      </c>
      <c r="BL102" s="2431" t="n"/>
      <c r="BM102" s="2432" t="n"/>
      <c r="BN102" s="2455" t="n"/>
      <c r="BO102" s="2373">
        <f>U102+AS102+AV102+AY102+BB102+BE102+BH102+BK102+BN102</f>
        <v/>
      </c>
      <c r="BP102" s="2311" t="n"/>
      <c r="BQ102" s="3081" t="n"/>
      <c r="BR102" s="2311" t="n"/>
      <c r="BS102" s="2386">
        <f>(AB102-R102)*0.22</f>
        <v/>
      </c>
      <c r="BT102" s="2" t="n"/>
      <c r="BU102" s="2" t="n"/>
    </row>
    <row r="103">
      <c r="A103" s="3120" t="inlineStr">
        <is>
          <t>2.7.2</t>
        </is>
      </c>
      <c r="B103" s="2928" t="n"/>
      <c r="C103" s="3115" t="inlineStr">
        <is>
          <t>Курсовая работа по учебной дисциплине "Проектирование систем автоматизации"</t>
        </is>
      </c>
      <c r="D103" s="2665" t="n"/>
      <c r="E103" s="2665" t="n"/>
      <c r="F103" s="2665" t="n"/>
      <c r="G103" s="2665" t="n"/>
      <c r="H103" s="2665" t="n"/>
      <c r="I103" s="2665" t="n"/>
      <c r="J103" s="2665" t="n"/>
      <c r="K103" s="2665" t="n"/>
      <c r="L103" s="2665" t="n"/>
      <c r="M103" s="2665" t="n"/>
      <c r="N103" s="2665" t="n"/>
      <c r="O103" s="2665" t="n"/>
      <c r="P103" s="2665" t="n"/>
      <c r="Q103" s="3886" t="n"/>
      <c r="R103" s="3085" t="n"/>
      <c r="S103" s="3920" t="n"/>
      <c r="T103" s="2601" t="n"/>
      <c r="U103" s="3093" t="n"/>
      <c r="V103" s="3085" t="n"/>
      <c r="W103" s="173" t="n"/>
      <c r="X103" s="3087" t="n"/>
      <c r="Y103" s="72" t="n"/>
      <c r="Z103" s="3088" t="n">
        <v>30</v>
      </c>
      <c r="AA103" s="173" t="n"/>
      <c r="AB103" s="3087" t="n"/>
      <c r="AC103" s="72" t="n"/>
      <c r="AD103" s="2377">
        <f>Z103-T103</f>
        <v/>
      </c>
      <c r="AE103" s="2311" t="n"/>
      <c r="AF103" s="2377" t="n"/>
      <c r="AG103" s="2311" t="n"/>
      <c r="AH103" s="3630" t="n"/>
      <c r="AI103" s="2335" t="n"/>
      <c r="AJ103" s="2429" t="n"/>
      <c r="AK103" s="2335" t="n"/>
      <c r="AL103" s="2429" t="n"/>
      <c r="AM103" s="2335" t="n"/>
      <c r="AN103" s="3091" t="n"/>
      <c r="AO103" s="72" t="n"/>
      <c r="AP103" s="3085" t="n"/>
      <c r="AQ103" s="3092" t="n"/>
      <c r="AR103" s="3090" t="n"/>
      <c r="AS103" s="3085" t="n"/>
      <c r="AT103" s="3092" t="n"/>
      <c r="AU103" s="3090" t="n"/>
      <c r="AV103" s="3093" t="n"/>
      <c r="AW103" s="3094" t="n"/>
      <c r="AX103" s="3090" t="n"/>
      <c r="AY103" s="3085" t="n"/>
      <c r="AZ103" s="3629" t="n"/>
      <c r="BA103" s="3089" t="n"/>
      <c r="BB103" s="3093" t="n"/>
      <c r="BC103" s="3094" t="n"/>
      <c r="BD103" s="3090" t="n"/>
      <c r="BE103" s="3085" t="n"/>
      <c r="BF103" s="3092" t="n"/>
      <c r="BG103" s="2429" t="n"/>
      <c r="BH103" s="3093" t="n"/>
      <c r="BI103" s="3094" t="n"/>
      <c r="BJ103" s="3090" t="n"/>
      <c r="BK103" s="3085" t="n"/>
      <c r="BL103" s="3092" t="n">
        <v>30</v>
      </c>
      <c r="BM103" s="3940" t="n"/>
      <c r="BN103" s="3091" t="n">
        <v>1</v>
      </c>
      <c r="BO103" s="2373">
        <f>U103+AS103+AV103+AY103+BB103+BE103+BH103+BK103+BN103</f>
        <v/>
      </c>
      <c r="BP103" s="2311" t="n"/>
      <c r="BQ103" s="3095" t="n"/>
      <c r="BR103" s="72" t="n"/>
      <c r="BS103" s="2386">
        <f>(AB103-R103)*0.22</f>
        <v/>
      </c>
      <c r="BT103" s="2" t="n"/>
      <c r="BU103" s="2" t="n"/>
    </row>
    <row r="104">
      <c r="A104" s="3120" t="inlineStr">
        <is>
          <t>2.7.3</t>
        </is>
      </c>
      <c r="B104" s="2928" t="n"/>
      <c r="C104" s="3115" t="inlineStr">
        <is>
          <t>Цифровые технические сети и связь / Телекоммуникационные системы</t>
        </is>
      </c>
      <c r="D104" s="2665" t="n"/>
      <c r="E104" s="2665" t="n"/>
      <c r="F104" s="2665" t="n"/>
      <c r="G104" s="2665" t="n"/>
      <c r="H104" s="2665" t="n"/>
      <c r="I104" s="2665" t="n"/>
      <c r="J104" s="2665" t="n"/>
      <c r="K104" s="2665" t="n"/>
      <c r="L104" s="2665" t="n"/>
      <c r="M104" s="2665" t="n"/>
      <c r="N104" s="2665" t="n"/>
      <c r="O104" s="2665" t="n"/>
      <c r="P104" s="2665" t="n"/>
      <c r="Q104" s="3886" t="n"/>
      <c r="R104" s="2378" t="n"/>
      <c r="S104" s="3097" t="n"/>
      <c r="T104" s="2601" t="n"/>
      <c r="U104" s="2373" t="n"/>
      <c r="V104" s="2378" t="n"/>
      <c r="W104" s="2302" t="n"/>
      <c r="X104" s="2453" t="n">
        <v>7</v>
      </c>
      <c r="Y104" s="2311" t="n"/>
      <c r="Z104" s="2452" t="n">
        <v>108</v>
      </c>
      <c r="AA104" s="2302" t="n"/>
      <c r="AB104" s="2453" t="n">
        <v>54</v>
      </c>
      <c r="AC104" s="2311" t="n"/>
      <c r="AD104" s="2377">
        <f>Z104-T104</f>
        <v/>
      </c>
      <c r="AE104" s="2311" t="n"/>
      <c r="AF104" s="2377">
        <f>AP104+AR104+AU104+AX104+BA104+BD104+BG104+BJ104+BM104</f>
        <v/>
      </c>
      <c r="AG104" s="2311" t="n"/>
      <c r="AH104" s="2433" t="n">
        <v>8</v>
      </c>
      <c r="AI104" s="2316" t="n"/>
      <c r="AJ104" s="2432" t="n">
        <v>4</v>
      </c>
      <c r="AK104" s="2316" t="n"/>
      <c r="AL104" s="2432" t="n"/>
      <c r="AM104" s="2316" t="n"/>
      <c r="AN104" s="2455" t="n"/>
      <c r="AO104" s="2311" t="n"/>
      <c r="AP104" s="2378" t="n"/>
      <c r="AQ104" s="2431" t="n"/>
      <c r="AR104" s="2432" t="n"/>
      <c r="AS104" s="2378" t="n"/>
      <c r="AT104" s="2431" t="n"/>
      <c r="AU104" s="2432" t="n"/>
      <c r="AV104" s="2373" t="n"/>
      <c r="AW104" s="2433" t="n"/>
      <c r="AX104" s="2432" t="n"/>
      <c r="AY104" s="2378" t="n"/>
      <c r="AZ104" s="2431" t="n"/>
      <c r="BA104" s="2454" t="n"/>
      <c r="BB104" s="2373" t="n"/>
      <c r="BC104" s="2433" t="n"/>
      <c r="BD104" s="2432" t="n"/>
      <c r="BE104" s="2378" t="n"/>
      <c r="BF104" s="2431" t="n"/>
      <c r="BG104" s="2432" t="n">
        <v>2</v>
      </c>
      <c r="BH104" s="2373" t="n"/>
      <c r="BI104" s="2433" t="n">
        <v>108</v>
      </c>
      <c r="BJ104" s="2432" t="n">
        <v>10</v>
      </c>
      <c r="BK104" s="2378" t="n">
        <v>3</v>
      </c>
      <c r="BL104" s="2431" t="n"/>
      <c r="BM104" s="2432" t="n"/>
      <c r="BN104" s="2455" t="n"/>
      <c r="BO104" s="2373">
        <f>U104+AS104+AV104+AY104+BB104+BE104+BH104+BK104+BN104</f>
        <v/>
      </c>
      <c r="BP104" s="2311" t="n"/>
      <c r="BQ104" s="3081" t="n"/>
      <c r="BR104" s="2311" t="n"/>
      <c r="BS104" s="2386">
        <f>(AB104-R104)*0.22</f>
        <v/>
      </c>
      <c r="BT104" s="2" t="n"/>
      <c r="BU104" s="2" t="n"/>
    </row>
    <row r="105">
      <c r="A105" s="2451" t="inlineStr">
        <is>
          <t>2.7.4</t>
        </is>
      </c>
      <c r="B105" s="2302" t="n"/>
      <c r="C105" s="3115" t="inlineStr">
        <is>
          <t>Монтаж, эксплуатация и диагностика систем автоматизации в отрасли</t>
        </is>
      </c>
      <c r="D105" s="2665" t="n"/>
      <c r="E105" s="2665" t="n"/>
      <c r="F105" s="2665" t="n"/>
      <c r="G105" s="2665" t="n"/>
      <c r="H105" s="2665" t="n"/>
      <c r="I105" s="2665" t="n"/>
      <c r="J105" s="2665" t="n"/>
      <c r="K105" s="2665" t="n"/>
      <c r="L105" s="2665" t="n"/>
      <c r="M105" s="2665" t="n"/>
      <c r="N105" s="2665" t="n"/>
      <c r="O105" s="2665" t="n"/>
      <c r="P105" s="2665" t="n"/>
      <c r="Q105" s="3886" t="n"/>
      <c r="R105" s="3085" t="n"/>
      <c r="S105" s="3920" t="n"/>
      <c r="T105" s="2601" t="n"/>
      <c r="U105" s="3093" t="n"/>
      <c r="V105" s="3085" t="n">
        <v>8</v>
      </c>
      <c r="W105" s="173" t="n"/>
      <c r="X105" s="3087" t="n"/>
      <c r="Y105" s="72" t="n"/>
      <c r="Z105" s="3088" t="n">
        <v>108</v>
      </c>
      <c r="AA105" s="173" t="n"/>
      <c r="AB105" s="3087" t="n">
        <v>72</v>
      </c>
      <c r="AC105" s="72" t="n"/>
      <c r="AD105" s="2377">
        <f>Z105-T105</f>
        <v/>
      </c>
      <c r="AE105" s="2311" t="n"/>
      <c r="AF105" s="2377">
        <f>AP105+AR105+AU105+AX105+BA105+BD105+BG105+BJ105+BM105</f>
        <v/>
      </c>
      <c r="AG105" s="2311" t="n"/>
      <c r="AH105" s="3094" t="n">
        <v>8</v>
      </c>
      <c r="AI105" s="186" t="n"/>
      <c r="AJ105" s="3090" t="n">
        <v>8</v>
      </c>
      <c r="AK105" s="186" t="n"/>
      <c r="AL105" s="3090" t="n"/>
      <c r="AM105" s="186" t="n"/>
      <c r="AN105" s="3091" t="n"/>
      <c r="AO105" s="72" t="n"/>
      <c r="AP105" s="3085" t="n"/>
      <c r="AQ105" s="3941" t="n"/>
      <c r="AR105" s="3090" t="n"/>
      <c r="AS105" s="3085" t="n"/>
      <c r="AT105" s="3941" t="n"/>
      <c r="AU105" s="3940" t="n"/>
      <c r="AV105" s="3093" t="n"/>
      <c r="AW105" s="3942" t="n"/>
      <c r="AX105" s="3940" t="n"/>
      <c r="AY105" s="3085" t="n"/>
      <c r="AZ105" s="3092" t="n"/>
      <c r="BA105" s="3940" t="n"/>
      <c r="BB105" s="3093" t="n"/>
      <c r="BC105" s="3942" t="n"/>
      <c r="BD105" s="3940" t="n"/>
      <c r="BE105" s="3085" t="n"/>
      <c r="BF105" s="3629" t="n"/>
      <c r="BG105" s="3090" t="n"/>
      <c r="BH105" s="3093" t="n"/>
      <c r="BI105" s="3942" t="n"/>
      <c r="BJ105" s="3940" t="n">
        <v>4</v>
      </c>
      <c r="BK105" s="3085" t="n"/>
      <c r="BL105" s="3092" t="n">
        <v>108</v>
      </c>
      <c r="BM105" s="3090" t="n">
        <v>12</v>
      </c>
      <c r="BN105" s="3091" t="n">
        <v>3</v>
      </c>
      <c r="BO105" s="2373">
        <f>U105+AS105+AV105+AY105+BB105+BE105+BH105+BK105+BN105</f>
        <v/>
      </c>
      <c r="BP105" s="2311" t="n"/>
      <c r="BQ105" s="3095" t="n"/>
      <c r="BR105" s="72" t="n"/>
      <c r="BS105" s="2386">
        <f>(AB105-R105)*0.22</f>
        <v/>
      </c>
      <c r="BT105" s="2" t="n"/>
      <c r="BU105" s="2" t="n"/>
    </row>
    <row r="106">
      <c r="A106" s="3118" t="inlineStr">
        <is>
          <t>2.7.5</t>
        </is>
      </c>
      <c r="B106" s="173" t="n"/>
      <c r="C106" s="3115" t="inlineStr">
        <is>
          <t>Курсовая работа по учебной дисциплине "Монтаж, эксплуатация и диагностика систем автоматизации в отрасли"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665" t="n"/>
      <c r="Q106" s="3886" t="n"/>
      <c r="R106" s="2378" t="n"/>
      <c r="S106" s="3097" t="n"/>
      <c r="T106" s="2601" t="n"/>
      <c r="U106" s="2373" t="n"/>
      <c r="V106" s="2378" t="n"/>
      <c r="W106" s="2302" t="n"/>
      <c r="X106" s="2453" t="n"/>
      <c r="Y106" s="2311" t="n"/>
      <c r="Z106" s="2452" t="n">
        <v>30</v>
      </c>
      <c r="AA106" s="2302" t="n"/>
      <c r="AB106" s="2453" t="n"/>
      <c r="AC106" s="2311" t="n"/>
      <c r="AD106" s="2377">
        <f>Z106-T106</f>
        <v/>
      </c>
      <c r="AE106" s="2311" t="n"/>
      <c r="AF106" s="2377" t="n"/>
      <c r="AG106" s="2311" t="n"/>
      <c r="AH106" s="2433" t="n"/>
      <c r="AI106" s="2316" t="n"/>
      <c r="AJ106" s="2432" t="n"/>
      <c r="AK106" s="2316" t="n"/>
      <c r="AL106" s="2432" t="n"/>
      <c r="AM106" s="2316" t="n"/>
      <c r="AN106" s="2455" t="n"/>
      <c r="AO106" s="2311" t="n"/>
      <c r="AP106" s="2378" t="n"/>
      <c r="AQ106" s="2431" t="n"/>
      <c r="AR106" s="2432" t="n"/>
      <c r="AS106" s="2378" t="n"/>
      <c r="AT106" s="2431" t="n"/>
      <c r="AU106" s="2432" t="n"/>
      <c r="AV106" s="2373" t="n"/>
      <c r="AW106" s="2433" t="n"/>
      <c r="AX106" s="2432" t="n"/>
      <c r="AY106" s="2378" t="n"/>
      <c r="AZ106" s="2431" t="n"/>
      <c r="BA106" s="2432" t="n"/>
      <c r="BB106" s="2373" t="n"/>
      <c r="BC106" s="2433" t="n"/>
      <c r="BD106" s="2432" t="n"/>
      <c r="BE106" s="2378" t="n"/>
      <c r="BF106" s="2431" t="n"/>
      <c r="BG106" s="2432" t="n"/>
      <c r="BH106" s="2373" t="n"/>
      <c r="BI106" s="2433" t="n"/>
      <c r="BJ106" s="2432" t="n"/>
      <c r="BK106" s="2378" t="n"/>
      <c r="BL106" s="2431" t="n">
        <v>30</v>
      </c>
      <c r="BM106" s="2432" t="n"/>
      <c r="BN106" s="2455" t="n">
        <v>1</v>
      </c>
      <c r="BO106" s="2373">
        <f>U106+AS106+AV106+AY106+BB106+BE106+BH106+BK106+BN106</f>
        <v/>
      </c>
      <c r="BP106" s="2311" t="n"/>
      <c r="BQ106" s="3081" t="n"/>
      <c r="BR106" s="2311" t="n"/>
      <c r="BS106" s="2386">
        <f>(AB106-R106)*0.22</f>
        <v/>
      </c>
      <c r="BT106" s="2" t="n"/>
      <c r="BU106" s="2" t="n"/>
    </row>
    <row r="107">
      <c r="A107" s="3120" t="inlineStr">
        <is>
          <t>2.7.6</t>
        </is>
      </c>
      <c r="B107" s="2928" t="n"/>
      <c r="C107" s="3121" t="inlineStr">
        <is>
          <t>Автоматизированные системы управления производством</t>
        </is>
      </c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3886" t="n"/>
      <c r="R107" s="3085" t="n"/>
      <c r="S107" s="3920" t="n"/>
      <c r="T107" s="2601" t="n"/>
      <c r="U107" s="3093" t="n"/>
      <c r="V107" s="3088" t="n"/>
      <c r="W107" s="173" t="n"/>
      <c r="X107" s="2519" t="n">
        <v>8</v>
      </c>
      <c r="Y107" s="2520" t="inlineStr">
        <is>
          <t>д</t>
        </is>
      </c>
      <c r="Z107" s="3088" t="n">
        <v>108</v>
      </c>
      <c r="AA107" s="173" t="n"/>
      <c r="AB107" s="3087" t="n">
        <v>54</v>
      </c>
      <c r="AC107" s="72" t="n"/>
      <c r="AD107" s="2377">
        <f>Z107-T107</f>
        <v/>
      </c>
      <c r="AE107" s="2311" t="n"/>
      <c r="AF107" s="2377">
        <f>AP107+AR107+AU107+AX107+BA107+BD107+BG107+BJ107+BM107</f>
        <v/>
      </c>
      <c r="AG107" s="2311" t="n"/>
      <c r="AH107" s="3094" t="n">
        <v>8</v>
      </c>
      <c r="AI107" s="186" t="n"/>
      <c r="AJ107" s="3090" t="n">
        <v>4</v>
      </c>
      <c r="AK107" s="186" t="n"/>
      <c r="AL107" s="3090" t="n"/>
      <c r="AM107" s="186" t="n"/>
      <c r="AN107" s="3091" t="n"/>
      <c r="AO107" s="72" t="n"/>
      <c r="AP107" s="3085" t="n"/>
      <c r="AQ107" s="3092" t="n"/>
      <c r="AR107" s="3090" t="n"/>
      <c r="AS107" s="3085" t="n"/>
      <c r="AT107" s="3092" t="n"/>
      <c r="AU107" s="3090" t="n"/>
      <c r="AV107" s="3093" t="n"/>
      <c r="AW107" s="3094" t="n"/>
      <c r="AX107" s="3090" t="n"/>
      <c r="AY107" s="3085" t="n"/>
      <c r="AZ107" s="3092" t="n"/>
      <c r="BA107" s="3090" t="n"/>
      <c r="BB107" s="3093" t="n"/>
      <c r="BC107" s="3094" t="n"/>
      <c r="BD107" s="3090" t="n"/>
      <c r="BE107" s="3085" t="n"/>
      <c r="BF107" s="3092" t="n"/>
      <c r="BG107" s="3090" t="n"/>
      <c r="BH107" s="3093" t="n"/>
      <c r="BI107" s="3094" t="n"/>
      <c r="BJ107" s="3090" t="n">
        <v>4</v>
      </c>
      <c r="BK107" s="3085" t="n"/>
      <c r="BL107" s="3092" t="n">
        <v>108</v>
      </c>
      <c r="BM107" s="3090" t="n">
        <v>8</v>
      </c>
      <c r="BN107" s="3091" t="n">
        <v>3</v>
      </c>
      <c r="BO107" s="2373">
        <f>U107+AS107+AV107+AY107+BB107+BE107+BH107+BK107+BN107</f>
        <v/>
      </c>
      <c r="BP107" s="2311" t="n"/>
      <c r="BQ107" s="3095" t="n"/>
      <c r="BR107" s="72" t="n"/>
      <c r="BS107" s="2386">
        <f>(AB107-R107)*0.22</f>
        <v/>
      </c>
      <c r="BT107" s="2" t="n"/>
      <c r="BU107" s="2" t="n"/>
    </row>
    <row r="108">
      <c r="A108" s="3098" t="inlineStr">
        <is>
          <t>2.8</t>
        </is>
      </c>
      <c r="B108" s="2928" t="n"/>
      <c r="C108" s="3871" t="inlineStr">
        <is>
          <t>Модуль "Моделирование"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665" t="n"/>
      <c r="Q108" s="3830" t="n"/>
      <c r="R108" s="3839" t="n"/>
      <c r="S108" s="3943" t="n"/>
      <c r="T108" s="2601" t="n"/>
      <c r="U108" s="3841" t="n"/>
      <c r="V108" s="3842" t="n"/>
      <c r="W108" s="2928" t="n"/>
      <c r="X108" s="3843" t="n"/>
      <c r="Y108" s="2946" t="n"/>
      <c r="Z108" s="3842" t="n"/>
      <c r="AA108" s="2928" t="n"/>
      <c r="AB108" s="3843" t="n"/>
      <c r="AC108" s="2946" t="n"/>
      <c r="AD108" s="2377" t="n"/>
      <c r="AE108" s="2311" t="n"/>
      <c r="AF108" s="2377">
        <f>AP108+AR108+AU108+AX108+BA108+BD108+BG108+BJ108+BM108</f>
        <v/>
      </c>
      <c r="AG108" s="2311" t="n"/>
      <c r="AH108" s="3844" t="n"/>
      <c r="AI108" s="2948" t="n"/>
      <c r="AJ108" s="3845" t="n"/>
      <c r="AK108" s="2948" t="n"/>
      <c r="AL108" s="3845" t="n"/>
      <c r="AM108" s="2948" t="n"/>
      <c r="AN108" s="3846" t="n"/>
      <c r="AO108" s="2946" t="n"/>
      <c r="AP108" s="3839" t="n"/>
      <c r="AQ108" s="3848" t="n"/>
      <c r="AR108" s="3845" t="n"/>
      <c r="AS108" s="3839" t="n"/>
      <c r="AT108" s="3848" t="n"/>
      <c r="AU108" s="3845" t="n"/>
      <c r="AV108" s="3841" t="n"/>
      <c r="AW108" s="3844" t="n"/>
      <c r="AX108" s="3845" t="n"/>
      <c r="AY108" s="3839" t="n"/>
      <c r="AZ108" s="3848" t="n"/>
      <c r="BA108" s="3845" t="n"/>
      <c r="BB108" s="3841" t="n"/>
      <c r="BC108" s="3844" t="n"/>
      <c r="BD108" s="3845" t="n"/>
      <c r="BE108" s="3839" t="n"/>
      <c r="BF108" s="3848" t="n"/>
      <c r="BG108" s="3845" t="n"/>
      <c r="BH108" s="3841" t="n"/>
      <c r="BI108" s="3844" t="n"/>
      <c r="BJ108" s="3845" t="n"/>
      <c r="BK108" s="3839" t="n"/>
      <c r="BL108" s="3848" t="n"/>
      <c r="BM108" s="3845" t="n"/>
      <c r="BN108" s="3846" t="n"/>
      <c r="BO108" s="2373" t="n"/>
      <c r="BP108" s="2311" t="n"/>
      <c r="BQ108" s="3944" t="n"/>
      <c r="BR108" s="2946" t="n"/>
      <c r="BS108" s="2386">
        <f>(AB108-R108)*0.22</f>
        <v/>
      </c>
      <c r="BT108" s="2" t="n"/>
      <c r="BU108" s="2" t="n"/>
    </row>
    <row r="109">
      <c r="A109" s="3832" t="inlineStr">
        <is>
          <t>2.8.1</t>
        </is>
      </c>
      <c r="B109" s="2928" t="n"/>
      <c r="C109" s="3895" t="inlineStr">
        <is>
          <t>Термодинамика и теплопередача</t>
        </is>
      </c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3834" t="n"/>
      <c r="R109" s="2314" t="n"/>
      <c r="S109" s="3919" t="n"/>
      <c r="T109" s="2710" t="n"/>
      <c r="U109" s="2309" t="n"/>
      <c r="V109" s="2310" t="n"/>
      <c r="W109" s="2302" t="n"/>
      <c r="X109" s="2312" t="n">
        <v>5</v>
      </c>
      <c r="Y109" s="2311" t="n"/>
      <c r="Z109" s="2310" t="n">
        <v>108</v>
      </c>
      <c r="AA109" s="2302" t="n"/>
      <c r="AB109" s="2312" t="n">
        <v>72</v>
      </c>
      <c r="AC109" s="2311" t="n"/>
      <c r="AD109" s="2313">
        <f>Z109-T109</f>
        <v/>
      </c>
      <c r="AE109" s="2311" t="n"/>
      <c r="AF109" s="2313">
        <f>AP109+AR109+AU109+AX109+BA109+BD109+BG109+BJ109+BM109</f>
        <v/>
      </c>
      <c r="AG109" s="2311" t="n"/>
      <c r="AH109" s="2325" t="n">
        <v>8</v>
      </c>
      <c r="AI109" s="2316" t="n"/>
      <c r="AJ109" s="2317" t="n">
        <v>4</v>
      </c>
      <c r="AK109" s="2316" t="n"/>
      <c r="AL109" s="2317" t="n">
        <v>4</v>
      </c>
      <c r="AM109" s="2316" t="n"/>
      <c r="AN109" s="2318" t="n"/>
      <c r="AO109" s="2311" t="n"/>
      <c r="AP109" s="2322" t="n"/>
      <c r="AQ109" s="2320" t="n"/>
      <c r="AR109" s="2321" t="n"/>
      <c r="AS109" s="2322" t="n"/>
      <c r="AT109" s="2320" t="n"/>
      <c r="AU109" s="2321" t="n"/>
      <c r="AV109" s="2323" t="n"/>
      <c r="AW109" s="2324" t="n"/>
      <c r="AX109" s="2321" t="n"/>
      <c r="AY109" s="2322" t="n"/>
      <c r="AZ109" s="2320" t="n"/>
      <c r="BA109" s="2321" t="n">
        <v>4</v>
      </c>
      <c r="BB109" s="2323" t="n"/>
      <c r="BC109" s="2325" t="n">
        <v>108</v>
      </c>
      <c r="BD109" s="2317" t="n">
        <v>12</v>
      </c>
      <c r="BE109" s="2314" t="n">
        <v>3</v>
      </c>
      <c r="BF109" s="2326" t="n"/>
      <c r="BG109" s="2317" t="n"/>
      <c r="BH109" s="2309" t="n"/>
      <c r="BI109" s="2325" t="n"/>
      <c r="BJ109" s="2317" t="n"/>
      <c r="BK109" s="2314" t="n"/>
      <c r="BL109" s="2326" t="n"/>
      <c r="BM109" s="2317" t="n"/>
      <c r="BN109" s="2318" t="n"/>
      <c r="BO109" s="2309">
        <f>U109+AS109+AV109+AY109+BB109+BE109+BH109+BK109+BN109</f>
        <v/>
      </c>
      <c r="BP109" s="2311" t="n"/>
      <c r="BQ109" s="3114" t="inlineStr">
        <is>
          <t>ЭГиТ</t>
        </is>
      </c>
      <c r="BR109" s="2311" t="n"/>
      <c r="BS109" s="2">
        <f>(AB109-R109)*0.22</f>
        <v/>
      </c>
      <c r="BT109" s="2" t="n"/>
      <c r="BU109" s="2" t="n"/>
    </row>
    <row r="110">
      <c r="A110" s="3910" t="inlineStr">
        <is>
          <t>2.8.2</t>
        </is>
      </c>
      <c r="B110" s="2930" t="n"/>
      <c r="C110" s="3115" t="inlineStr">
        <is>
          <t>Моделирование объектов и систем автоматизации отрасли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665" t="n"/>
      <c r="Q110" s="3886" t="n"/>
      <c r="R110" s="3945" t="n"/>
      <c r="S110" s="3946" t="n"/>
      <c r="T110" s="2601" t="n"/>
      <c r="U110" s="2394" t="n"/>
      <c r="V110" s="2426" t="n">
        <v>7</v>
      </c>
      <c r="W110" s="2329" t="n"/>
      <c r="X110" s="2427" t="n"/>
      <c r="Y110" s="2305" t="n"/>
      <c r="Z110" s="2426" t="n">
        <v>192</v>
      </c>
      <c r="AA110" s="2329" t="n"/>
      <c r="AB110" s="2427" t="n">
        <v>126</v>
      </c>
      <c r="AC110" s="2305" t="n"/>
      <c r="AD110" s="2377">
        <f>Z110-T110</f>
        <v/>
      </c>
      <c r="AE110" s="2311" t="n"/>
      <c r="AF110" s="2377">
        <f>AP110+AR110+AU110+AX110+BA110+BD110+BG110+BJ110+BM110</f>
        <v/>
      </c>
      <c r="AG110" s="2311" t="n"/>
      <c r="AH110" s="3630" t="n">
        <v>16</v>
      </c>
      <c r="AI110" s="2335" t="n"/>
      <c r="AJ110" s="2429" t="n">
        <v>12</v>
      </c>
      <c r="AK110" s="2335" t="n"/>
      <c r="AL110" s="2429" t="n"/>
      <c r="AM110" s="2335" t="n"/>
      <c r="AN110" s="2430" t="n"/>
      <c r="AO110" s="2305" t="n"/>
      <c r="AP110" s="3945" t="n"/>
      <c r="AQ110" s="3629" t="n"/>
      <c r="AR110" s="2429" t="n"/>
      <c r="AS110" s="3945" t="n"/>
      <c r="AT110" s="3629" t="n"/>
      <c r="AU110" s="2429" t="n"/>
      <c r="AV110" s="2394" t="n"/>
      <c r="AW110" s="3630" t="n"/>
      <c r="AX110" s="2429" t="n"/>
      <c r="AY110" s="3945" t="n"/>
      <c r="AZ110" s="3629" t="n"/>
      <c r="BA110" s="2429" t="n"/>
      <c r="BB110" s="2394" t="n"/>
      <c r="BC110" s="3630" t="n"/>
      <c r="BD110" s="2429" t="n"/>
      <c r="BE110" s="3945" t="n"/>
      <c r="BF110" s="3629" t="n"/>
      <c r="BG110" s="2429" t="n">
        <v>6</v>
      </c>
      <c r="BH110" s="2394" t="n"/>
      <c r="BI110" s="3630" t="n">
        <v>192</v>
      </c>
      <c r="BJ110" s="2429" t="n">
        <v>22</v>
      </c>
      <c r="BK110" s="3945" t="n">
        <v>6</v>
      </c>
      <c r="BL110" s="3629" t="n"/>
      <c r="BM110" s="2429" t="n"/>
      <c r="BN110" s="2430" t="n"/>
      <c r="BO110" s="2373">
        <f>U110+AS110+AV110+AY110+BB110+BE110+BH110+BK110+BN110</f>
        <v/>
      </c>
      <c r="BP110" s="2311" t="n"/>
      <c r="BQ110" s="3831" t="n"/>
      <c r="BR110" s="2305" t="n"/>
      <c r="BS110" s="2386">
        <f>(AB110-R110)*0.22</f>
        <v/>
      </c>
      <c r="BT110" s="2" t="n"/>
      <c r="BU110" s="2" t="n"/>
    </row>
    <row r="111">
      <c r="A111" s="3120" t="inlineStr">
        <is>
          <t>2.8.3</t>
        </is>
      </c>
      <c r="B111" s="2928" t="n"/>
      <c r="C111" s="3115" t="inlineStr">
        <is>
          <t>Курсовая работа "Моделирование объектов и систем автоматизации отрасли"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665" t="n"/>
      <c r="Q111" s="3886" t="n"/>
      <c r="R111" s="3085" t="n"/>
      <c r="S111" s="3920" t="n"/>
      <c r="T111" s="2601" t="n"/>
      <c r="U111" s="3093" t="n"/>
      <c r="V111" s="3088" t="n"/>
      <c r="W111" s="173" t="n"/>
      <c r="X111" s="3087" t="n"/>
      <c r="Y111" s="72" t="n"/>
      <c r="Z111" s="3088" t="n">
        <v>30</v>
      </c>
      <c r="AA111" s="173" t="n"/>
      <c r="AB111" s="3087" t="n"/>
      <c r="AC111" s="72" t="n"/>
      <c r="AD111" s="2377">
        <f>Z111-T111</f>
        <v/>
      </c>
      <c r="AE111" s="2311" t="n"/>
      <c r="AF111" s="2377" t="n"/>
      <c r="AG111" s="2311" t="n"/>
      <c r="AH111" s="3094" t="n"/>
      <c r="AI111" s="186" t="n"/>
      <c r="AJ111" s="3090" t="n"/>
      <c r="AK111" s="186" t="n"/>
      <c r="AL111" s="3090" t="n"/>
      <c r="AM111" s="186" t="n"/>
      <c r="AN111" s="3091" t="n"/>
      <c r="AO111" s="72" t="n"/>
      <c r="AP111" s="3085" t="n"/>
      <c r="AQ111" s="3092" t="n"/>
      <c r="AR111" s="3090" t="n"/>
      <c r="AS111" s="3085" t="n"/>
      <c r="AT111" s="3092" t="n"/>
      <c r="AU111" s="3090" t="n"/>
      <c r="AV111" s="3093" t="n"/>
      <c r="AW111" s="3094" t="n"/>
      <c r="AX111" s="3090" t="n"/>
      <c r="AY111" s="3085" t="n"/>
      <c r="AZ111" s="3092" t="n"/>
      <c r="BA111" s="3090" t="n"/>
      <c r="BB111" s="3093" t="n"/>
      <c r="BC111" s="3094" t="n"/>
      <c r="BD111" s="3090" t="n"/>
      <c r="BE111" s="3085" t="n"/>
      <c r="BF111" s="3092" t="n"/>
      <c r="BG111" s="3090" t="n"/>
      <c r="BH111" s="3093" t="n"/>
      <c r="BI111" s="3094" t="n">
        <v>30</v>
      </c>
      <c r="BJ111" s="3090" t="n"/>
      <c r="BK111" s="3085" t="n">
        <v>1</v>
      </c>
      <c r="BL111" s="3092" t="n"/>
      <c r="BM111" s="3090" t="n"/>
      <c r="BN111" s="3091" t="n"/>
      <c r="BO111" s="2373">
        <f>U111+AS111+AV111+AY111+BB111+BE111+BH111+BK111+BN111</f>
        <v/>
      </c>
      <c r="BP111" s="2311" t="n"/>
      <c r="BQ111" s="3095" t="n"/>
      <c r="BR111" s="72" t="n"/>
      <c r="BS111" s="2386">
        <f>(AB111-R111)*0.22</f>
        <v/>
      </c>
      <c r="BT111" s="2" t="n"/>
      <c r="BU111" s="2" t="n"/>
    </row>
    <row r="112">
      <c r="A112" s="2368" t="inlineStr">
        <is>
          <t>2.9</t>
        </is>
      </c>
      <c r="B112" s="2302" t="n"/>
      <c r="C112" s="3871" t="inlineStr">
        <is>
          <t>Модуль "Автоматизация 2"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665" t="n"/>
      <c r="Q112" s="3830" t="n"/>
      <c r="R112" s="2383" t="n"/>
      <c r="S112" s="3924" t="n"/>
      <c r="T112" s="2601" t="n"/>
      <c r="U112" s="2375" t="n"/>
      <c r="V112" s="2383" t="n"/>
      <c r="W112" s="2302" t="n"/>
      <c r="X112" s="2376" t="n"/>
      <c r="Y112" s="2311" t="n"/>
      <c r="Z112" s="2374" t="n"/>
      <c r="AA112" s="2302" t="n"/>
      <c r="AB112" s="2376" t="n"/>
      <c r="AC112" s="2311" t="n"/>
      <c r="AD112" s="2377" t="n"/>
      <c r="AE112" s="2311" t="n"/>
      <c r="AF112" s="2377" t="n"/>
      <c r="AG112" s="2311" t="n"/>
      <c r="AH112" s="2384" t="n"/>
      <c r="AI112" s="2316" t="n"/>
      <c r="AJ112" s="2380" t="n"/>
      <c r="AK112" s="2316" t="n"/>
      <c r="AL112" s="2380" t="n"/>
      <c r="AM112" s="2316" t="n"/>
      <c r="AN112" s="2381" t="n"/>
      <c r="AO112" s="2311" t="n"/>
      <c r="AP112" s="2383" t="n"/>
      <c r="AQ112" s="2382" t="n"/>
      <c r="AR112" s="2380" t="n"/>
      <c r="AS112" s="2383" t="n"/>
      <c r="AT112" s="2382" t="n"/>
      <c r="AU112" s="2380" t="n"/>
      <c r="AV112" s="2375" t="n"/>
      <c r="AW112" s="2384" t="n"/>
      <c r="AX112" s="2380" t="n"/>
      <c r="AY112" s="2383" t="n"/>
      <c r="AZ112" s="2382" t="n"/>
      <c r="BA112" s="2380" t="n"/>
      <c r="BB112" s="2375" t="n"/>
      <c r="BC112" s="2384" t="n"/>
      <c r="BD112" s="2380" t="n"/>
      <c r="BE112" s="2383" t="n"/>
      <c r="BF112" s="2382" t="n"/>
      <c r="BG112" s="2380" t="n"/>
      <c r="BH112" s="2375" t="n"/>
      <c r="BI112" s="2384" t="n"/>
      <c r="BJ112" s="2380" t="n"/>
      <c r="BK112" s="2383" t="n"/>
      <c r="BL112" s="2382" t="n"/>
      <c r="BM112" s="2380" t="n"/>
      <c r="BN112" s="2381" t="n"/>
      <c r="BO112" s="2373" t="n"/>
      <c r="BP112" s="2311" t="n"/>
      <c r="BQ112" s="3081" t="n"/>
      <c r="BR112" s="2311" t="n"/>
      <c r="BS112" s="2386">
        <f>(AB112-R112)*0.22</f>
        <v/>
      </c>
      <c r="BT112" s="2" t="n"/>
      <c r="BU112" s="2" t="n"/>
    </row>
    <row r="113">
      <c r="A113" s="2451" t="inlineStr">
        <is>
          <t>2.9.1</t>
        </is>
      </c>
      <c r="B113" s="2302" t="n"/>
      <c r="C113" s="3115" t="inlineStr">
        <is>
          <t>Автоматизированный электропривод отрасли / Электропривод и электроавтоматика оборудования / Электропривод / Основы электропривода/ Электропривод и автоматика / Электропривод промышленных роботов и робототехнических комплексов / Электрооборудование тепловых энергетических станций</t>
        </is>
      </c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665" t="n"/>
      <c r="Q113" s="3886" t="n"/>
      <c r="R113" s="2378" t="n">
        <v>24</v>
      </c>
      <c r="S113" s="3097" t="n"/>
      <c r="T113" s="2372" t="n">
        <v>32</v>
      </c>
      <c r="U113" s="2373" t="n">
        <v>1</v>
      </c>
      <c r="V113" s="2452" t="n">
        <v>6</v>
      </c>
      <c r="W113" s="2302" t="n"/>
      <c r="X113" s="2453" t="n"/>
      <c r="Y113" s="2311" t="n"/>
      <c r="Z113" s="2452" t="n">
        <v>120</v>
      </c>
      <c r="AA113" s="2302" t="n"/>
      <c r="AB113" s="2453" t="n">
        <v>90</v>
      </c>
      <c r="AC113" s="2311" t="n"/>
      <c r="AD113" s="2377">
        <f>Z113-T113</f>
        <v/>
      </c>
      <c r="AE113" s="2311" t="n"/>
      <c r="AF113" s="2377">
        <f>AP113+AR113+AU113+AX113+BA113+BD113+BG113+BJ113+BM113</f>
        <v/>
      </c>
      <c r="AG113" s="2311" t="n"/>
      <c r="AH113" s="2433" t="n">
        <v>10</v>
      </c>
      <c r="AI113" s="2316" t="n"/>
      <c r="AJ113" s="2429" t="n">
        <v>2</v>
      </c>
      <c r="AK113" s="2335" t="n"/>
      <c r="AL113" s="2429" t="n">
        <v>2</v>
      </c>
      <c r="AM113" s="2335" t="n"/>
      <c r="AN113" s="2373" t="n"/>
      <c r="AO113" s="2311" t="n"/>
      <c r="AP113" s="2452" t="n"/>
      <c r="AQ113" s="2431" t="n"/>
      <c r="AR113" s="2432" t="n"/>
      <c r="AS113" s="2378" t="n"/>
      <c r="AT113" s="2431" t="n"/>
      <c r="AU113" s="3122" t="n"/>
      <c r="AV113" s="2455" t="n"/>
      <c r="AW113" s="2433" t="n"/>
      <c r="AX113" s="2432" t="n"/>
      <c r="AY113" s="2378" t="n"/>
      <c r="AZ113" s="2431" t="n"/>
      <c r="BA113" s="2432" t="n"/>
      <c r="BB113" s="2373" t="n"/>
      <c r="BC113" s="2433" t="n"/>
      <c r="BD113" s="2432" t="n">
        <v>2</v>
      </c>
      <c r="BE113" s="2378" t="n"/>
      <c r="BF113" s="2431" t="n">
        <v>88</v>
      </c>
      <c r="BG113" s="2432" t="n">
        <v>12</v>
      </c>
      <c r="BH113" s="2373" t="n">
        <v>2</v>
      </c>
      <c r="BI113" s="2433" t="n"/>
      <c r="BJ113" s="2432" t="n"/>
      <c r="BK113" s="2378" t="n"/>
      <c r="BL113" s="2431" t="n"/>
      <c r="BM113" s="2432" t="n"/>
      <c r="BN113" s="2373" t="n"/>
      <c r="BO113" s="2373">
        <f>U113+AS113+AV113+AY113+BB113+BE113+BH113+BK113+BN113</f>
        <v/>
      </c>
      <c r="BP113" s="2311" t="n"/>
      <c r="BQ113" s="3081" t="n"/>
      <c r="BR113" s="2311" t="n"/>
      <c r="BS113" s="2386">
        <f>(AB113-R113)*0.22</f>
        <v/>
      </c>
      <c r="BT113" s="2" t="n"/>
      <c r="BU113" s="2" t="n"/>
    </row>
    <row r="114">
      <c r="A114" s="3120" t="inlineStr">
        <is>
          <t>2.9.2</t>
        </is>
      </c>
      <c r="B114" s="2928" t="n"/>
      <c r="C114" s="3115" t="inlineStr">
        <is>
          <t>Курсовой проект по учебной дисциплине "Автоматизированный электропривод отрасли"</t>
        </is>
      </c>
      <c r="D114" s="2665" t="n"/>
      <c r="E114" s="2665" t="n"/>
      <c r="F114" s="2665" t="n"/>
      <c r="G114" s="2665" t="n"/>
      <c r="H114" s="2665" t="n"/>
      <c r="I114" s="2665" t="n"/>
      <c r="J114" s="2665" t="n"/>
      <c r="K114" s="2665" t="n"/>
      <c r="L114" s="2665" t="n"/>
      <c r="M114" s="2665" t="n"/>
      <c r="N114" s="2665" t="n"/>
      <c r="O114" s="2665" t="n"/>
      <c r="P114" s="2665" t="n"/>
      <c r="Q114" s="3886" t="n"/>
      <c r="R114" s="3085" t="n"/>
      <c r="S114" s="3920" t="n"/>
      <c r="T114" s="2372" t="n"/>
      <c r="U114" s="3093" t="n"/>
      <c r="V114" s="3085" t="n"/>
      <c r="W114" s="173" t="n"/>
      <c r="X114" s="3087" t="n"/>
      <c r="Y114" s="72" t="n"/>
      <c r="Z114" s="3088" t="n">
        <v>40</v>
      </c>
      <c r="AA114" s="173" t="n"/>
      <c r="AB114" s="3087" t="n"/>
      <c r="AC114" s="72" t="n"/>
      <c r="AD114" s="2377">
        <f>Z114-T114</f>
        <v/>
      </c>
      <c r="AE114" s="2311" t="n"/>
      <c r="AF114" s="2377" t="n"/>
      <c r="AG114" s="2311" t="n"/>
      <c r="AH114" s="3094" t="n"/>
      <c r="AI114" s="186" t="n"/>
      <c r="AJ114" s="3090" t="n"/>
      <c r="AK114" s="186" t="n"/>
      <c r="AL114" s="3090" t="n"/>
      <c r="AM114" s="186" t="n"/>
      <c r="AN114" s="3091" t="n"/>
      <c r="AO114" s="72" t="n"/>
      <c r="AP114" s="3085" t="n"/>
      <c r="AQ114" s="3092" t="n"/>
      <c r="AR114" s="3090" t="n"/>
      <c r="AS114" s="3085" t="n"/>
      <c r="AT114" s="3092" t="n"/>
      <c r="AU114" s="3090" t="n"/>
      <c r="AV114" s="3093" t="n"/>
      <c r="AW114" s="3094" t="n"/>
      <c r="AX114" s="3090" t="n"/>
      <c r="AY114" s="3085" t="n"/>
      <c r="AZ114" s="3092" t="n"/>
      <c r="BA114" s="3089" t="n"/>
      <c r="BB114" s="3093" t="n"/>
      <c r="BC114" s="3094" t="n"/>
      <c r="BD114" s="3090" t="n"/>
      <c r="BE114" s="3085" t="n"/>
      <c r="BF114" s="3092" t="n">
        <v>40</v>
      </c>
      <c r="BG114" s="3090" t="n"/>
      <c r="BH114" s="3093" t="n">
        <v>1</v>
      </c>
      <c r="BI114" s="3094" t="n"/>
      <c r="BJ114" s="3090" t="n"/>
      <c r="BK114" s="3085" t="n"/>
      <c r="BL114" s="3092" t="n"/>
      <c r="BM114" s="3090" t="n"/>
      <c r="BN114" s="3091" t="n"/>
      <c r="BO114" s="2373">
        <f>U114+AS114+AV114+AY114+BB114+BE114+BH114+BK114+BN114</f>
        <v/>
      </c>
      <c r="BP114" s="2311" t="n"/>
      <c r="BQ114" s="3095" t="n"/>
      <c r="BR114" s="72" t="n"/>
      <c r="BS114" s="2386">
        <f>(AB114-R114)*0.22</f>
        <v/>
      </c>
      <c r="BT114" s="2" t="n"/>
      <c r="BU114" s="2" t="n"/>
    </row>
    <row r="115">
      <c r="A115" s="3910" t="inlineStr">
        <is>
          <t>2.9.3</t>
        </is>
      </c>
      <c r="B115" s="2930" t="n"/>
      <c r="C115" s="3115" t="inlineStr">
        <is>
          <t>Генерирование и диффузия инноваций в сфере автоматизации</t>
        </is>
      </c>
      <c r="D115" s="2665" t="n"/>
      <c r="E115" s="2665" t="n"/>
      <c r="F115" s="2665" t="n"/>
      <c r="G115" s="2665" t="n"/>
      <c r="H115" s="2665" t="n"/>
      <c r="I115" s="2665" t="n"/>
      <c r="J115" s="2665" t="n"/>
      <c r="K115" s="2665" t="n"/>
      <c r="L115" s="2665" t="n"/>
      <c r="M115" s="2665" t="n"/>
      <c r="N115" s="2665" t="n"/>
      <c r="O115" s="2665" t="n"/>
      <c r="P115" s="2665" t="n"/>
      <c r="Q115" s="3886" t="n"/>
      <c r="R115" s="2378" t="n"/>
      <c r="S115" s="3097" t="n"/>
      <c r="T115" s="2372" t="n"/>
      <c r="U115" s="2373" t="n"/>
      <c r="V115" s="2378" t="n"/>
      <c r="W115" s="2302" t="n"/>
      <c r="X115" s="2453" t="n">
        <v>8</v>
      </c>
      <c r="Y115" s="2311" t="n"/>
      <c r="Z115" s="2452" t="n">
        <v>108</v>
      </c>
      <c r="AA115" s="2302" t="n"/>
      <c r="AB115" s="2453" t="n">
        <v>36</v>
      </c>
      <c r="AC115" s="2311" t="n"/>
      <c r="AD115" s="2377">
        <f>Z115-T115</f>
        <v/>
      </c>
      <c r="AE115" s="2311" t="n"/>
      <c r="AF115" s="2377">
        <f>AP115+AR115+AU115+AX115+BA115+BD115+BG115+BJ115+BM115</f>
        <v/>
      </c>
      <c r="AG115" s="2311" t="n"/>
      <c r="AH115" s="2433" t="n">
        <v>4</v>
      </c>
      <c r="AI115" s="2316" t="n"/>
      <c r="AJ115" s="2432" t="n"/>
      <c r="AK115" s="2316" t="n"/>
      <c r="AL115" s="2432" t="n">
        <v>4</v>
      </c>
      <c r="AM115" s="2316" t="n"/>
      <c r="AN115" s="2455" t="n"/>
      <c r="AO115" s="2311" t="n"/>
      <c r="AP115" s="2378" t="n"/>
      <c r="AQ115" s="2431" t="n"/>
      <c r="AR115" s="2432" t="n"/>
      <c r="AS115" s="2378" t="n"/>
      <c r="AT115" s="2431" t="n"/>
      <c r="AU115" s="2432" t="n"/>
      <c r="AV115" s="2373" t="n"/>
      <c r="AW115" s="2433" t="n"/>
      <c r="AX115" s="2432" t="n"/>
      <c r="AY115" s="2378" t="n"/>
      <c r="AZ115" s="2431" t="n"/>
      <c r="BA115" s="2454" t="n"/>
      <c r="BB115" s="2373" t="n"/>
      <c r="BC115" s="2433" t="n"/>
      <c r="BD115" s="2432" t="n"/>
      <c r="BE115" s="2378" t="n"/>
      <c r="BF115" s="2431" t="n"/>
      <c r="BG115" s="2432" t="n"/>
      <c r="BH115" s="2373" t="n"/>
      <c r="BI115" s="2433" t="n"/>
      <c r="BJ115" s="2432" t="n">
        <v>2</v>
      </c>
      <c r="BK115" s="2378" t="n"/>
      <c r="BL115" s="2431" t="n">
        <v>108</v>
      </c>
      <c r="BM115" s="2432" t="n">
        <v>6</v>
      </c>
      <c r="BN115" s="2455" t="n">
        <v>3</v>
      </c>
      <c r="BO115" s="2373">
        <f>U115+AS115+AV115+AY115+BB115+BE115+BH115+BK115+BN115</f>
        <v/>
      </c>
      <c r="BP115" s="2311" t="n"/>
      <c r="BQ115" s="3081" t="n"/>
      <c r="BR115" s="2311" t="n"/>
      <c r="BS115" s="2386">
        <f>(AB115-R115)*0.22</f>
        <v/>
      </c>
      <c r="BT115" s="2" t="n"/>
      <c r="BU115" s="2" t="n"/>
    </row>
    <row r="116">
      <c r="A116" s="3098" t="inlineStr">
        <is>
          <t>2.10</t>
        </is>
      </c>
      <c r="B116" s="2928" t="n"/>
      <c r="C116" s="3871" t="inlineStr">
        <is>
          <t>Модуль "Экономика"</t>
        </is>
      </c>
      <c r="D116" s="2665" t="n"/>
      <c r="E116" s="2665" t="n"/>
      <c r="F116" s="2665" t="n"/>
      <c r="G116" s="2665" t="n"/>
      <c r="H116" s="2665" t="n"/>
      <c r="I116" s="2665" t="n"/>
      <c r="J116" s="2665" t="n"/>
      <c r="K116" s="2665" t="n"/>
      <c r="L116" s="2665" t="n"/>
      <c r="M116" s="2665" t="n"/>
      <c r="N116" s="2665" t="n"/>
      <c r="O116" s="2665" t="n"/>
      <c r="P116" s="2665" t="n"/>
      <c r="Q116" s="3830" t="n"/>
      <c r="R116" s="1931" t="n"/>
      <c r="S116" s="3922" t="n"/>
      <c r="T116" s="2372" t="n"/>
      <c r="U116" s="3108" t="n"/>
      <c r="V116" s="1931" t="n"/>
      <c r="W116" s="173" t="n"/>
      <c r="X116" s="3101" t="n"/>
      <c r="Y116" s="72" t="n"/>
      <c r="Z116" s="3102" t="n"/>
      <c r="AA116" s="173" t="n"/>
      <c r="AB116" s="3101" t="n"/>
      <c r="AC116" s="72" t="n"/>
      <c r="AD116" s="2377" t="n"/>
      <c r="AE116" s="2311" t="n"/>
      <c r="AF116" s="2377" t="n"/>
      <c r="AG116" s="2311" t="n"/>
      <c r="AH116" s="2514" t="n"/>
      <c r="AI116" s="2335" t="n"/>
      <c r="AJ116" s="2399" t="n"/>
      <c r="AK116" s="2335" t="n"/>
      <c r="AL116" s="2399" t="n"/>
      <c r="AM116" s="2335" t="n"/>
      <c r="AN116" s="3106" t="n"/>
      <c r="AO116" s="72" t="n"/>
      <c r="AP116" s="1931" t="n"/>
      <c r="AQ116" s="3107" t="n"/>
      <c r="AR116" s="3105" t="n"/>
      <c r="AS116" s="1931" t="n"/>
      <c r="AT116" s="3107" t="n"/>
      <c r="AU116" s="3105" t="n"/>
      <c r="AV116" s="3108" t="n"/>
      <c r="AW116" s="3109" t="n"/>
      <c r="AX116" s="3105" t="n"/>
      <c r="AY116" s="1931" t="n"/>
      <c r="AZ116" s="2512" t="n"/>
      <c r="BA116" s="3104" t="n"/>
      <c r="BB116" s="3108" t="n"/>
      <c r="BC116" s="3109" t="n"/>
      <c r="BD116" s="3105" t="n"/>
      <c r="BE116" s="1931" t="n"/>
      <c r="BF116" s="3107" t="n"/>
      <c r="BG116" s="2399" t="n"/>
      <c r="BH116" s="3108" t="n"/>
      <c r="BI116" s="3109" t="n"/>
      <c r="BJ116" s="3105" t="n"/>
      <c r="BK116" s="1931" t="n"/>
      <c r="BL116" s="3107" t="n"/>
      <c r="BM116" s="3845" t="n"/>
      <c r="BN116" s="3106" t="n"/>
      <c r="BO116" s="2373" t="n"/>
      <c r="BP116" s="2311" t="n"/>
      <c r="BQ116" s="3095" t="n"/>
      <c r="BR116" s="72" t="n"/>
      <c r="BS116" s="2386">
        <f>(AB116-R116)*0.22</f>
        <v/>
      </c>
      <c r="BT116" s="2" t="n"/>
      <c r="BU116" s="2" t="n"/>
    </row>
    <row r="117">
      <c r="A117" s="3120" t="inlineStr">
        <is>
          <t>2.10.1</t>
        </is>
      </c>
      <c r="B117" s="2928" t="n"/>
      <c r="C117" s="3115" t="inlineStr">
        <is>
          <t>Экономика отрасли / Экономика организации</t>
        </is>
      </c>
      <c r="D117" s="2665" t="n"/>
      <c r="E117" s="2665" t="n"/>
      <c r="F117" s="2665" t="n"/>
      <c r="G117" s="2665" t="n"/>
      <c r="H117" s="2665" t="n"/>
      <c r="I117" s="2665" t="n"/>
      <c r="J117" s="2665" t="n"/>
      <c r="K117" s="2665" t="n"/>
      <c r="L117" s="2665" t="n"/>
      <c r="M117" s="2665" t="n"/>
      <c r="N117" s="2665" t="n"/>
      <c r="O117" s="2665" t="n"/>
      <c r="P117" s="2665" t="n"/>
      <c r="Q117" s="3886" t="n"/>
      <c r="R117" s="2378" t="n">
        <v>24</v>
      </c>
      <c r="S117" s="3097" t="n">
        <v>1</v>
      </c>
      <c r="T117" s="2372">
        <f>R117*Z117/AB117</f>
        <v/>
      </c>
      <c r="U117" s="2373" t="n">
        <v>1</v>
      </c>
      <c r="V117" s="2378" t="n"/>
      <c r="W117" s="2302" t="n"/>
      <c r="X117" s="2453" t="n">
        <v>7</v>
      </c>
      <c r="Y117" s="2311" t="n"/>
      <c r="Z117" s="2452" t="n">
        <v>108</v>
      </c>
      <c r="AA117" s="2302" t="n"/>
      <c r="AB117" s="2453" t="n">
        <v>72</v>
      </c>
      <c r="AC117" s="2311" t="n"/>
      <c r="AD117" s="2377">
        <f>Z117-T117</f>
        <v/>
      </c>
      <c r="AE117" s="2311" t="n"/>
      <c r="AF117" s="2377">
        <f>AP117+AR117+AU117+AX117+BA117+BD117+BG117+BJ117+BM117</f>
        <v/>
      </c>
      <c r="AG117" s="2311" t="n"/>
      <c r="AH117" s="2433" t="n">
        <v>6</v>
      </c>
      <c r="AI117" s="2316" t="n"/>
      <c r="AJ117" s="2432" t="n"/>
      <c r="AK117" s="2316" t="n"/>
      <c r="AL117" s="2432" t="n">
        <v>4</v>
      </c>
      <c r="AM117" s="2316" t="n"/>
      <c r="AN117" s="2455" t="n"/>
      <c r="AO117" s="2311" t="n"/>
      <c r="AP117" s="2378" t="n"/>
      <c r="AQ117" s="2431" t="n"/>
      <c r="AR117" s="2432" t="n"/>
      <c r="AS117" s="2378" t="n"/>
      <c r="AT117" s="2431" t="n"/>
      <c r="AU117" s="2432" t="n"/>
      <c r="AV117" s="2373" t="n"/>
      <c r="AW117" s="2433" t="n"/>
      <c r="AX117" s="2432" t="n"/>
      <c r="AY117" s="2378" t="n"/>
      <c r="AZ117" s="2431" t="n"/>
      <c r="BA117" s="2454" t="n"/>
      <c r="BB117" s="2373" t="n"/>
      <c r="BC117" s="2433" t="n"/>
      <c r="BD117" s="2432" t="n"/>
      <c r="BE117" s="2378" t="n"/>
      <c r="BF117" s="2431" t="n"/>
      <c r="BG117" s="2432" t="n">
        <v>2</v>
      </c>
      <c r="BH117" s="2373" t="n"/>
      <c r="BI117" s="2433" t="n">
        <v>72</v>
      </c>
      <c r="BJ117" s="2432" t="n">
        <v>8</v>
      </c>
      <c r="BK117" s="2378" t="n">
        <v>2</v>
      </c>
      <c r="BL117" s="2431" t="n"/>
      <c r="BM117" s="2432" t="n"/>
      <c r="BN117" s="2455" t="n"/>
      <c r="BO117" s="2373">
        <f>U117+AS117+AV117+AY117+BB117+BE117+BH117+BK117+BN117</f>
        <v/>
      </c>
      <c r="BP117" s="2311" t="n"/>
      <c r="BQ117" s="3081" t="n"/>
      <c r="BR117" s="2311" t="n"/>
      <c r="BS117" s="2386">
        <f>(AB117-R117)*0.22</f>
        <v/>
      </c>
      <c r="BT117" s="2" t="n"/>
      <c r="BU117" s="2" t="n"/>
    </row>
    <row r="118">
      <c r="A118" s="2451" t="inlineStr">
        <is>
          <t>2.10.2</t>
        </is>
      </c>
      <c r="B118" s="2302" t="n"/>
      <c r="C118" s="3115" t="inlineStr">
        <is>
          <t>Организация производства и управление предприятием</t>
        </is>
      </c>
      <c r="D118" s="2665" t="n"/>
      <c r="E118" s="2665" t="n"/>
      <c r="F118" s="2665" t="n"/>
      <c r="G118" s="2665" t="n"/>
      <c r="H118" s="2665" t="n"/>
      <c r="I118" s="2665" t="n"/>
      <c r="J118" s="2665" t="n"/>
      <c r="K118" s="2665" t="n"/>
      <c r="L118" s="2665" t="n"/>
      <c r="M118" s="2665" t="n"/>
      <c r="N118" s="2665" t="n"/>
      <c r="O118" s="2665" t="n"/>
      <c r="P118" s="2665" t="n"/>
      <c r="Q118" s="3886" t="n"/>
      <c r="R118" s="3085" t="n"/>
      <c r="S118" s="3920" t="n"/>
      <c r="T118" s="2601" t="n"/>
      <c r="U118" s="3093" t="n"/>
      <c r="V118" s="3085" t="n">
        <v>8</v>
      </c>
      <c r="W118" s="173" t="n"/>
      <c r="X118" s="3087" t="n"/>
      <c r="Y118" s="72" t="n"/>
      <c r="Z118" s="3088" t="n">
        <v>108</v>
      </c>
      <c r="AA118" s="173" t="n"/>
      <c r="AB118" s="3087" t="n">
        <v>72</v>
      </c>
      <c r="AC118" s="72" t="n"/>
      <c r="AD118" s="2377">
        <f>Z118-T118</f>
        <v/>
      </c>
      <c r="AE118" s="2311" t="n"/>
      <c r="AF118" s="2377">
        <f>AP118+AR118+AU118+AX118+BA118+BD118+BG118+BJ118+BM118</f>
        <v/>
      </c>
      <c r="AG118" s="2311" t="n"/>
      <c r="AH118" s="3094" t="n">
        <v>8</v>
      </c>
      <c r="AI118" s="186" t="n"/>
      <c r="AJ118" s="3090" t="n"/>
      <c r="AK118" s="186" t="n"/>
      <c r="AL118" s="3090" t="n">
        <v>8</v>
      </c>
      <c r="AM118" s="186" t="n"/>
      <c r="AN118" s="3091" t="n"/>
      <c r="AO118" s="72" t="n"/>
      <c r="AP118" s="3085" t="n"/>
      <c r="AQ118" s="3941" t="n"/>
      <c r="AR118" s="3090" t="n"/>
      <c r="AS118" s="3085" t="n"/>
      <c r="AT118" s="3941" t="n"/>
      <c r="AU118" s="3940" t="n"/>
      <c r="AV118" s="3093" t="n"/>
      <c r="AW118" s="3942" t="n"/>
      <c r="AX118" s="3940" t="n"/>
      <c r="AY118" s="3085" t="n"/>
      <c r="AZ118" s="3092" t="n"/>
      <c r="BA118" s="3940" t="n"/>
      <c r="BB118" s="3093" t="n"/>
      <c r="BC118" s="3942" t="n"/>
      <c r="BD118" s="3940" t="n"/>
      <c r="BE118" s="3085" t="n"/>
      <c r="BF118" s="3629" t="n"/>
      <c r="BG118" s="3090" t="n"/>
      <c r="BH118" s="3093" t="n"/>
      <c r="BI118" s="3942" t="n"/>
      <c r="BJ118" s="3940" t="n">
        <v>4</v>
      </c>
      <c r="BK118" s="3085" t="n"/>
      <c r="BL118" s="3092" t="n">
        <v>108</v>
      </c>
      <c r="BM118" s="3090" t="n">
        <v>12</v>
      </c>
      <c r="BN118" s="3091" t="n">
        <v>3</v>
      </c>
      <c r="BO118" s="2373">
        <f>U118+AS118+AV118+AY118+BB118+BE118+BH118+BK118+BN118</f>
        <v/>
      </c>
      <c r="BP118" s="2311" t="n"/>
      <c r="BQ118" s="3095" t="n"/>
      <c r="BR118" s="72" t="n"/>
      <c r="BS118" s="2386">
        <f>(AB118-R118)*0.22</f>
        <v/>
      </c>
      <c r="BT118" s="2" t="n"/>
      <c r="BU118" s="2" t="n"/>
    </row>
    <row r="119">
      <c r="A119" s="2487" t="inlineStr">
        <is>
          <t>2.11</t>
        </is>
      </c>
      <c r="B119" s="173" t="n"/>
      <c r="C119" s="3871" t="inlineStr">
        <is>
          <t>Модуль "Технологии"</t>
        </is>
      </c>
      <c r="D119" s="2665" t="n"/>
      <c r="E119" s="2665" t="n"/>
      <c r="F119" s="2665" t="n"/>
      <c r="G119" s="2665" t="n"/>
      <c r="H119" s="2665" t="n"/>
      <c r="I119" s="2665" t="n"/>
      <c r="J119" s="2665" t="n"/>
      <c r="K119" s="2665" t="n"/>
      <c r="L119" s="2665" t="n"/>
      <c r="M119" s="2665" t="n"/>
      <c r="N119" s="2665" t="n"/>
      <c r="O119" s="2665" t="n"/>
      <c r="P119" s="2665" t="n"/>
      <c r="Q119" s="3830" t="n"/>
      <c r="R119" s="2383" t="n"/>
      <c r="S119" s="3924" t="n"/>
      <c r="T119" s="2601" t="n"/>
      <c r="U119" s="2375" t="n"/>
      <c r="V119" s="2383" t="n"/>
      <c r="W119" s="2302" t="n"/>
      <c r="X119" s="2376" t="n"/>
      <c r="Y119" s="2311" t="n"/>
      <c r="Z119" s="2374" t="n"/>
      <c r="AA119" s="2302" t="n"/>
      <c r="AB119" s="2376" t="n"/>
      <c r="AC119" s="2311" t="n"/>
      <c r="AD119" s="2377" t="n"/>
      <c r="AE119" s="2311" t="n"/>
      <c r="AF119" s="2377" t="n"/>
      <c r="AG119" s="2311" t="n"/>
      <c r="AH119" s="2384" t="n"/>
      <c r="AI119" s="2316" t="n"/>
      <c r="AJ119" s="2380" t="n"/>
      <c r="AK119" s="2316" t="n"/>
      <c r="AL119" s="2380" t="n"/>
      <c r="AM119" s="2316" t="n"/>
      <c r="AN119" s="2381" t="n"/>
      <c r="AO119" s="2311" t="n"/>
      <c r="AP119" s="2383" t="n"/>
      <c r="AQ119" s="2382" t="n"/>
      <c r="AR119" s="2380" t="n"/>
      <c r="AS119" s="2383" t="n"/>
      <c r="AT119" s="2382" t="n"/>
      <c r="AU119" s="2380" t="n"/>
      <c r="AV119" s="2375" t="n"/>
      <c r="AW119" s="2384" t="n"/>
      <c r="AX119" s="2380" t="n"/>
      <c r="AY119" s="2383" t="n"/>
      <c r="AZ119" s="2382" t="n"/>
      <c r="BA119" s="2380" t="n"/>
      <c r="BB119" s="2375" t="n"/>
      <c r="BC119" s="2384" t="n"/>
      <c r="BD119" s="2380" t="n"/>
      <c r="BE119" s="2383" t="n"/>
      <c r="BF119" s="2382" t="n"/>
      <c r="BG119" s="2380" t="n"/>
      <c r="BH119" s="2375" t="n"/>
      <c r="BI119" s="2384" t="n"/>
      <c r="BJ119" s="2380" t="n"/>
      <c r="BK119" s="2383" t="n"/>
      <c r="BL119" s="2382" t="n"/>
      <c r="BM119" s="2380" t="n"/>
      <c r="BN119" s="2381" t="n"/>
      <c r="BO119" s="2373" t="n"/>
      <c r="BP119" s="2311" t="n"/>
      <c r="BQ119" s="3081" t="n"/>
      <c r="BR119" s="2311" t="n"/>
      <c r="BS119" s="2386">
        <f>(AB119-R119)*0.22</f>
        <v/>
      </c>
      <c r="BT119" s="2" t="n"/>
      <c r="BU119" s="2" t="n"/>
    </row>
    <row r="120">
      <c r="A120" s="3832" t="inlineStr">
        <is>
          <t>2.11.1</t>
        </is>
      </c>
      <c r="B120" s="2928" t="n"/>
      <c r="C120" s="3895" t="inlineStr">
        <is>
          <t>Технологические процессы и аппараты отрасли</t>
        </is>
      </c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3834" t="n"/>
      <c r="R120" s="2090" t="n"/>
      <c r="S120" s="3925" t="n"/>
      <c r="T120" s="2710" t="n"/>
      <c r="U120" s="3868" t="n"/>
      <c r="V120" s="3860" t="n">
        <v>6</v>
      </c>
      <c r="W120" s="173" t="n"/>
      <c r="X120" s="3859" t="n">
        <v>5</v>
      </c>
      <c r="Y120" s="72" t="n"/>
      <c r="Z120" s="3860" t="n">
        <v>216</v>
      </c>
      <c r="AA120" s="173" t="n"/>
      <c r="AB120" s="3859" t="n">
        <v>144</v>
      </c>
      <c r="AC120" s="72" t="n"/>
      <c r="AD120" s="2313">
        <f>Z120-T120</f>
        <v/>
      </c>
      <c r="AE120" s="2311" t="n"/>
      <c r="AF120" s="2313">
        <f>AP120+AR120+AU120+AX120+BA120+BD120+BG120+BJ120+BM120</f>
        <v/>
      </c>
      <c r="AG120" s="2311" t="n"/>
      <c r="AH120" s="3861" t="n">
        <v>20</v>
      </c>
      <c r="AI120" s="186" t="n"/>
      <c r="AJ120" s="3862" t="n">
        <v>8</v>
      </c>
      <c r="AK120" s="186" t="n"/>
      <c r="AL120" s="3862" t="n">
        <v>4</v>
      </c>
      <c r="AM120" s="186" t="n"/>
      <c r="AN120" s="3863" t="n"/>
      <c r="AO120" s="72" t="n"/>
      <c r="AP120" s="3864" t="n"/>
      <c r="AQ120" s="3926" t="n"/>
      <c r="AR120" s="3865" t="n"/>
      <c r="AS120" s="3864" t="n"/>
      <c r="AT120" s="3926" t="n"/>
      <c r="AU120" s="3865" t="n"/>
      <c r="AV120" s="3866" t="n"/>
      <c r="AW120" s="3927" t="n"/>
      <c r="AX120" s="3865" t="n"/>
      <c r="AY120" s="3864" t="n"/>
      <c r="AZ120" s="3926" t="n"/>
      <c r="BA120" s="3865" t="n">
        <v>4</v>
      </c>
      <c r="BB120" s="3866" t="n"/>
      <c r="BC120" s="3861" t="n">
        <v>108</v>
      </c>
      <c r="BD120" s="3862" t="n">
        <v>18</v>
      </c>
      <c r="BE120" s="2090" t="n">
        <v>3</v>
      </c>
      <c r="BF120" s="3867" t="n">
        <v>108</v>
      </c>
      <c r="BG120" s="3862" t="n">
        <v>10</v>
      </c>
      <c r="BH120" s="3868" t="n">
        <v>3</v>
      </c>
      <c r="BI120" s="3861" t="n"/>
      <c r="BJ120" s="3862" t="n"/>
      <c r="BK120" s="2090" t="n"/>
      <c r="BL120" s="3867" t="n"/>
      <c r="BM120" s="3862" t="n"/>
      <c r="BN120" s="3863" t="n"/>
      <c r="BO120" s="2309">
        <f>U120+AS120+AV120+AY120+BB120+BE120+BH120+BK120+BN120</f>
        <v/>
      </c>
      <c r="BP120" s="2311" t="n"/>
      <c r="BQ120" s="3931" t="inlineStr">
        <is>
          <t>ПиАХП</t>
        </is>
      </c>
      <c r="BR120" s="72" t="n"/>
      <c r="BS120" s="2">
        <f>(AB120-R120)*0.22</f>
        <v/>
      </c>
      <c r="BT120" s="2" t="n"/>
      <c r="BU120" s="2" t="n"/>
    </row>
    <row r="121">
      <c r="A121" s="3120" t="inlineStr">
        <is>
          <t>2.11.2</t>
        </is>
      </c>
      <c r="B121" s="2928" t="n"/>
      <c r="C121" s="3115" t="inlineStr">
        <is>
          <t>Курсовая работа по учебной дисциплине "Технологические процессы и аппараты отрасли"</t>
        </is>
      </c>
      <c r="D121" s="2665" t="n"/>
      <c r="E121" s="2665" t="n"/>
      <c r="F121" s="2665" t="n"/>
      <c r="G121" s="2665" t="n"/>
      <c r="H121" s="2665" t="n"/>
      <c r="I121" s="2665" t="n"/>
      <c r="J121" s="2665" t="n"/>
      <c r="K121" s="2665" t="n"/>
      <c r="L121" s="2665" t="n"/>
      <c r="M121" s="2665" t="n"/>
      <c r="N121" s="2665" t="n"/>
      <c r="O121" s="2665" t="n"/>
      <c r="P121" s="2665" t="n"/>
      <c r="Q121" s="3886" t="n"/>
      <c r="R121" s="3947" t="n"/>
      <c r="S121" s="3948" t="n"/>
      <c r="T121" s="2601" t="n"/>
      <c r="U121" s="3949" t="n"/>
      <c r="V121" s="3950" t="n"/>
      <c r="W121" s="2928" t="n"/>
      <c r="X121" s="3951" t="n"/>
      <c r="Y121" s="2946" t="n"/>
      <c r="Z121" s="3950" t="n">
        <v>30</v>
      </c>
      <c r="AA121" s="2928" t="n"/>
      <c r="AB121" s="3951" t="n"/>
      <c r="AC121" s="2946" t="n"/>
      <c r="AD121" s="2377">
        <f>Z121-T121</f>
        <v/>
      </c>
      <c r="AE121" s="2311" t="n"/>
      <c r="AF121" s="2377" t="n"/>
      <c r="AG121" s="2311" t="n"/>
      <c r="AH121" s="3942" t="n"/>
      <c r="AI121" s="2948" t="n"/>
      <c r="AJ121" s="3940" t="n"/>
      <c r="AK121" s="2948" t="n"/>
      <c r="AL121" s="3940" t="n"/>
      <c r="AM121" s="2948" t="n"/>
      <c r="AN121" s="3116" t="n"/>
      <c r="AO121" s="2946" t="n"/>
      <c r="AP121" s="3947" t="n"/>
      <c r="AQ121" s="3941" t="n"/>
      <c r="AR121" s="3940" t="n"/>
      <c r="AS121" s="3947" t="n"/>
      <c r="AT121" s="3941" t="n"/>
      <c r="AU121" s="3940" t="n"/>
      <c r="AV121" s="3949" t="n"/>
      <c r="AW121" s="3942" t="n"/>
      <c r="AX121" s="3940" t="n"/>
      <c r="AY121" s="3947" t="n"/>
      <c r="AZ121" s="3941" t="n"/>
      <c r="BA121" s="3940" t="n"/>
      <c r="BB121" s="3949" t="n"/>
      <c r="BC121" s="3942" t="n"/>
      <c r="BD121" s="3940" t="n"/>
      <c r="BE121" s="3947" t="n"/>
      <c r="BF121" s="3941" t="n">
        <v>30</v>
      </c>
      <c r="BG121" s="3940" t="n"/>
      <c r="BH121" s="3949" t="n">
        <v>1</v>
      </c>
      <c r="BI121" s="3942" t="n"/>
      <c r="BJ121" s="3940" t="n"/>
      <c r="BK121" s="3947" t="n"/>
      <c r="BL121" s="3941" t="n"/>
      <c r="BM121" s="3940" t="n"/>
      <c r="BN121" s="3116" t="n"/>
      <c r="BO121" s="2373">
        <f>U121+AS121+AV121+AY121+BB121+BE121+BH121+BK121+BN121</f>
        <v/>
      </c>
      <c r="BP121" s="2311" t="n"/>
      <c r="BQ121" s="3944" t="n"/>
      <c r="BR121" s="2946" t="n"/>
      <c r="BS121" s="2386">
        <f>(AB121-R121)*0.22</f>
        <v/>
      </c>
      <c r="BT121" s="2" t="n"/>
      <c r="BU121" s="2" t="n"/>
    </row>
    <row r="122">
      <c r="A122" s="3120" t="inlineStr">
        <is>
          <t>2.11.3</t>
        </is>
      </c>
      <c r="B122" s="2928" t="n"/>
      <c r="C122" s="3121" t="inlineStr">
        <is>
          <t>Технологии основных производств отрасли</t>
        </is>
      </c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3886" t="n"/>
      <c r="R122" s="2378" t="n"/>
      <c r="S122" s="3097" t="n"/>
      <c r="T122" s="2601" t="n"/>
      <c r="U122" s="2373" t="n"/>
      <c r="V122" s="2452" t="n">
        <v>7</v>
      </c>
      <c r="W122" s="2302" t="n"/>
      <c r="X122" s="2453" t="n"/>
      <c r="Y122" s="2311" t="n"/>
      <c r="Z122" s="2452" t="n">
        <v>108</v>
      </c>
      <c r="AA122" s="2302" t="n"/>
      <c r="AB122" s="2453" t="n">
        <v>36</v>
      </c>
      <c r="AC122" s="2311" t="n"/>
      <c r="AD122" s="2377">
        <f>Z122-T122</f>
        <v/>
      </c>
      <c r="AE122" s="2311" t="n"/>
      <c r="AF122" s="2377">
        <f>AP122+AR122+AU122+AX122+BA122+BD122+BG122+BJ122+BM122</f>
        <v/>
      </c>
      <c r="AG122" s="2311" t="n"/>
      <c r="AH122" s="2433" t="n">
        <v>4</v>
      </c>
      <c r="AI122" s="2316" t="n"/>
      <c r="AJ122" s="2432" t="n"/>
      <c r="AK122" s="2316" t="n"/>
      <c r="AL122" s="2432" t="n">
        <v>4</v>
      </c>
      <c r="AM122" s="2316" t="n"/>
      <c r="AN122" s="2455" t="n"/>
      <c r="AO122" s="2311" t="n"/>
      <c r="AP122" s="2378" t="n"/>
      <c r="AQ122" s="2431" t="n"/>
      <c r="AR122" s="2432" t="n"/>
      <c r="AS122" s="2378" t="n"/>
      <c r="AT122" s="2431" t="n"/>
      <c r="AU122" s="2432" t="n"/>
      <c r="AV122" s="2373" t="n"/>
      <c r="AW122" s="2433" t="n"/>
      <c r="AX122" s="2432" t="n"/>
      <c r="AY122" s="2378" t="n"/>
      <c r="AZ122" s="2431" t="n"/>
      <c r="BA122" s="2432" t="n"/>
      <c r="BB122" s="2373" t="n"/>
      <c r="BC122" s="2433" t="n"/>
      <c r="BD122" s="2432" t="n"/>
      <c r="BE122" s="2378" t="n"/>
      <c r="BF122" s="2431" t="n"/>
      <c r="BG122" s="2432" t="n">
        <v>2</v>
      </c>
      <c r="BH122" s="2373" t="n"/>
      <c r="BI122" s="2433" t="n">
        <v>108</v>
      </c>
      <c r="BJ122" s="2432" t="n">
        <v>6</v>
      </c>
      <c r="BK122" s="2378" t="n">
        <v>3</v>
      </c>
      <c r="BL122" s="2431" t="n"/>
      <c r="BM122" s="2432" t="n"/>
      <c r="BN122" s="2455" t="n"/>
      <c r="BO122" s="2373">
        <f>U122+AS122+AV122+AY122+BB122+BE122+BH122+BK122+BN122</f>
        <v/>
      </c>
      <c r="BP122" s="2311" t="n"/>
      <c r="BQ122" s="3081" t="n"/>
      <c r="BR122" s="2311" t="n"/>
      <c r="BS122" s="2386">
        <f>(AB122-R122)*0.22</f>
        <v/>
      </c>
      <c r="BT122" s="2" t="n"/>
      <c r="BU122" s="2" t="n"/>
    </row>
    <row r="123">
      <c r="A123" s="2368" t="inlineStr">
        <is>
          <t>2.12</t>
        </is>
      </c>
      <c r="B123" s="2302" t="n"/>
      <c r="C123" s="3871" t="inlineStr">
        <is>
          <t>Факультативные дисциплины</t>
        </is>
      </c>
      <c r="D123" s="2665" t="n"/>
      <c r="E123" s="2665" t="n"/>
      <c r="F123" s="2665" t="n"/>
      <c r="G123" s="2665" t="n"/>
      <c r="H123" s="2665" t="n"/>
      <c r="I123" s="2665" t="n"/>
      <c r="J123" s="2665" t="n"/>
      <c r="K123" s="2665" t="n"/>
      <c r="L123" s="2665" t="n"/>
      <c r="M123" s="2665" t="n"/>
      <c r="N123" s="2665" t="n"/>
      <c r="O123" s="2665" t="n"/>
      <c r="P123" s="2665" t="n"/>
      <c r="Q123" s="3830" t="n"/>
      <c r="R123" s="2383" t="n"/>
      <c r="S123" s="3924" t="n"/>
      <c r="T123" s="2601" t="n"/>
      <c r="U123" s="2375" t="n"/>
      <c r="V123" s="2374" t="n"/>
      <c r="W123" s="2302" t="n"/>
      <c r="X123" s="2376" t="n"/>
      <c r="Y123" s="2311" t="n"/>
      <c r="Z123" s="2374" t="n"/>
      <c r="AA123" s="2302" t="n"/>
      <c r="AB123" s="2376" t="n"/>
      <c r="AC123" s="2311" t="n"/>
      <c r="AD123" s="3873" t="n"/>
      <c r="AE123" s="2311" t="n"/>
      <c r="AF123" s="3873" t="n"/>
      <c r="AG123" s="2311" t="n"/>
      <c r="AH123" s="2384" t="n"/>
      <c r="AI123" s="2316" t="n"/>
      <c r="AJ123" s="2380" t="n"/>
      <c r="AK123" s="2316" t="n"/>
      <c r="AL123" s="2380" t="n"/>
      <c r="AM123" s="2316" t="n"/>
      <c r="AN123" s="2381" t="n"/>
      <c r="AO123" s="2311" t="n"/>
      <c r="AP123" s="2383" t="n"/>
      <c r="AQ123" s="2382" t="n"/>
      <c r="AR123" s="2380" t="n"/>
      <c r="AS123" s="2383" t="n"/>
      <c r="AT123" s="2382" t="n"/>
      <c r="AU123" s="2380" t="n"/>
      <c r="AV123" s="2375" t="n"/>
      <c r="AW123" s="2384" t="n"/>
      <c r="AX123" s="2380" t="n"/>
      <c r="AY123" s="2383" t="n"/>
      <c r="AZ123" s="2382" t="n"/>
      <c r="BA123" s="2380" t="n"/>
      <c r="BB123" s="2375" t="n"/>
      <c r="BC123" s="2384" t="n"/>
      <c r="BD123" s="2380" t="n"/>
      <c r="BE123" s="2383" t="n"/>
      <c r="BF123" s="2382" t="n"/>
      <c r="BG123" s="2380" t="n"/>
      <c r="BH123" s="2375" t="n"/>
      <c r="BI123" s="2384" t="n"/>
      <c r="BJ123" s="2380" t="n"/>
      <c r="BK123" s="2383" t="n"/>
      <c r="BL123" s="2382" t="n"/>
      <c r="BM123" s="2380" t="n"/>
      <c r="BN123" s="2381" t="n"/>
      <c r="BO123" s="2375" t="n"/>
      <c r="BP123" s="2311" t="n"/>
      <c r="BQ123" s="3081" t="n"/>
      <c r="BR123" s="2311" t="n"/>
      <c r="BS123" s="2386">
        <f>(AB123-R123)*0.22</f>
        <v/>
      </c>
      <c r="BT123" s="2" t="n"/>
      <c r="BU123" s="2" t="n"/>
    </row>
    <row r="124">
      <c r="A124" s="2328" t="inlineStr">
        <is>
          <t>2.12.1</t>
        </is>
      </c>
      <c r="B124" s="2329" t="n"/>
      <c r="C124" s="3893" t="inlineStr">
        <is>
          <t>Коррупция и ее общественная опасность</t>
        </is>
      </c>
      <c r="D124" s="2304" t="n"/>
      <c r="E124" s="2304" t="n"/>
      <c r="F124" s="2304" t="n"/>
      <c r="G124" s="2304" t="n"/>
      <c r="H124" s="2304" t="n"/>
      <c r="I124" s="2304" t="n"/>
      <c r="J124" s="2304" t="n"/>
      <c r="K124" s="2304" t="n"/>
      <c r="L124" s="2304" t="n"/>
      <c r="M124" s="2304" t="n"/>
      <c r="N124" s="2304" t="n"/>
      <c r="O124" s="2304" t="n"/>
      <c r="P124" s="2304" t="n"/>
      <c r="Q124" s="3834" t="n"/>
      <c r="R124" s="3898" t="n"/>
      <c r="S124" s="3952" t="n"/>
      <c r="T124" s="2308" t="n"/>
      <c r="U124" s="2332" t="n"/>
      <c r="V124" s="3898" t="n"/>
      <c r="W124" s="2329" t="n"/>
      <c r="X124" s="2312" t="n"/>
      <c r="Y124" s="2311" t="n"/>
      <c r="Z124" s="2333" t="inlineStr">
        <is>
          <t>/10</t>
        </is>
      </c>
      <c r="AA124" s="2329" t="n"/>
      <c r="AB124" s="2450" t="inlineStr">
        <is>
          <t>/10</t>
        </is>
      </c>
      <c r="AC124" s="2305" t="n"/>
      <c r="AD124" s="3901" t="inlineStr">
        <is>
          <t>/10</t>
        </is>
      </c>
      <c r="AE124" s="2305" t="n"/>
      <c r="AF124" s="3901" t="inlineStr">
        <is>
          <t>/4</t>
        </is>
      </c>
      <c r="AG124" s="2305" t="n"/>
      <c r="AH124" s="3902" t="n"/>
      <c r="AI124" s="2335" t="n"/>
      <c r="AJ124" s="2336" t="n"/>
      <c r="AK124" s="2335" t="n"/>
      <c r="AL124" s="2336" t="n"/>
      <c r="AM124" s="2335" t="n"/>
      <c r="AN124" s="2337" t="n"/>
      <c r="AO124" s="2305" t="n"/>
      <c r="AP124" s="3953" t="n"/>
      <c r="AQ124" s="3903" t="n"/>
      <c r="AR124" s="3904" t="n"/>
      <c r="AS124" s="3953" t="n"/>
      <c r="AT124" s="3903" t="inlineStr">
        <is>
          <t>/10</t>
        </is>
      </c>
      <c r="AU124" s="3904" t="inlineStr">
        <is>
          <t>/4</t>
        </is>
      </c>
      <c r="AV124" s="3954" t="n"/>
      <c r="AW124" s="3907" t="n"/>
      <c r="AX124" s="3904" t="n"/>
      <c r="AY124" s="3953" t="n"/>
      <c r="AZ124" s="3903" t="n"/>
      <c r="BA124" s="3904" t="n"/>
      <c r="BB124" s="3954" t="n"/>
      <c r="BC124" s="3902" t="n"/>
      <c r="BD124" s="2336" t="n"/>
      <c r="BE124" s="3898" t="n"/>
      <c r="BF124" s="3909" t="n"/>
      <c r="BG124" s="2336" t="n"/>
      <c r="BH124" s="2332" t="n"/>
      <c r="BI124" s="3902" t="n"/>
      <c r="BJ124" s="2336" t="n"/>
      <c r="BK124" s="3898" t="n"/>
      <c r="BL124" s="3909" t="n"/>
      <c r="BM124" s="2336" t="n"/>
      <c r="BN124" s="2337" t="n"/>
      <c r="BO124" s="2332" t="n"/>
      <c r="BP124" s="2305" t="n"/>
      <c r="BQ124" s="3955" t="inlineStr">
        <is>
          <t>ФиП</t>
        </is>
      </c>
      <c r="BR124" s="2305" t="n"/>
      <c r="BS124" s="3956">
        <f>(AB124-R124)*0.22</f>
        <v/>
      </c>
      <c r="BT124" s="2" t="n"/>
      <c r="BU124" s="2" t="n"/>
    </row>
    <row r="125">
      <c r="A125" s="2301" t="inlineStr">
        <is>
          <t>2.12.2</t>
        </is>
      </c>
      <c r="B125" s="2302" t="n"/>
      <c r="C125" s="3838" t="inlineStr">
        <is>
          <t>Великая Отечественная война советсвкого народа (в контексте Второй мировой войны)</t>
        </is>
      </c>
      <c r="D125" s="2665" t="n"/>
      <c r="E125" s="2665" t="n"/>
      <c r="F125" s="2665" t="n"/>
      <c r="G125" s="2665" t="n"/>
      <c r="H125" s="2665" t="n"/>
      <c r="I125" s="2665" t="n"/>
      <c r="J125" s="2665" t="n"/>
      <c r="K125" s="2665" t="n"/>
      <c r="L125" s="2665" t="n"/>
      <c r="M125" s="2665" t="n"/>
      <c r="N125" s="2665" t="n"/>
      <c r="O125" s="2665" t="n"/>
      <c r="P125" s="2665" t="n"/>
      <c r="Q125" s="3834" t="n"/>
      <c r="R125" s="2314" t="n"/>
      <c r="S125" s="2308" t="n"/>
      <c r="T125" s="2308" t="n"/>
      <c r="U125" s="2312" t="n"/>
      <c r="V125" s="2310" t="n"/>
      <c r="W125" s="2302" t="n"/>
      <c r="X125" s="2312" t="n"/>
      <c r="Y125" s="2311" t="n"/>
      <c r="Z125" s="2310" t="inlineStr">
        <is>
          <t>/10</t>
        </is>
      </c>
      <c r="AA125" s="2302" t="n"/>
      <c r="AB125" s="2312" t="inlineStr">
        <is>
          <t>/10</t>
        </is>
      </c>
      <c r="AC125" s="2311" t="n"/>
      <c r="AD125" s="2313" t="inlineStr">
        <is>
          <t>/10</t>
        </is>
      </c>
      <c r="AE125" s="2311" t="n"/>
      <c r="AF125" s="2313" t="inlineStr">
        <is>
          <t>/4</t>
        </is>
      </c>
      <c r="AG125" s="2311" t="n"/>
      <c r="AH125" s="2325" t="n"/>
      <c r="AI125" s="2316" t="n"/>
      <c r="AJ125" s="2317" t="n"/>
      <c r="AK125" s="2316" t="n"/>
      <c r="AL125" s="2317" t="n"/>
      <c r="AM125" s="2316" t="n"/>
      <c r="AN125" s="2318" t="n"/>
      <c r="AO125" s="2311" t="n"/>
      <c r="AP125" s="2322" t="n"/>
      <c r="AQ125" s="2320" t="inlineStr">
        <is>
          <t>/10</t>
        </is>
      </c>
      <c r="AR125" s="2321" t="inlineStr">
        <is>
          <t>/4</t>
        </is>
      </c>
      <c r="AS125" s="2322" t="n"/>
      <c r="AT125" s="2320" t="n"/>
      <c r="AU125" s="2321" t="n"/>
      <c r="AV125" s="2323" t="n"/>
      <c r="AW125" s="2324" t="n"/>
      <c r="AX125" s="2321" t="n"/>
      <c r="AY125" s="2322" t="n"/>
      <c r="AZ125" s="2320" t="n"/>
      <c r="BA125" s="3112" t="n"/>
      <c r="BB125" s="2323" t="n"/>
      <c r="BC125" s="2325" t="n"/>
      <c r="BD125" s="2317" t="n"/>
      <c r="BE125" s="2314" t="n"/>
      <c r="BF125" s="2326" t="n"/>
      <c r="BG125" s="2317" t="n"/>
      <c r="BH125" s="2309" t="n"/>
      <c r="BI125" s="2325" t="n"/>
      <c r="BJ125" s="2317" t="n"/>
      <c r="BK125" s="2314" t="n"/>
      <c r="BL125" s="2326" t="n"/>
      <c r="BM125" s="2317" t="n"/>
      <c r="BN125" s="2318" t="n"/>
      <c r="BO125" s="2313" t="n"/>
      <c r="BP125" s="2311" t="n"/>
      <c r="BQ125" s="2327" t="inlineStr">
        <is>
          <t>ИБиП</t>
        </is>
      </c>
      <c r="BR125" s="2311" t="n"/>
      <c r="BS125" s="3956">
        <f>(AB125-R125)*0.22</f>
        <v/>
      </c>
      <c r="BT125" s="2" t="n"/>
      <c r="BU125" s="2" t="n"/>
    </row>
    <row r="126">
      <c r="A126" s="2451" t="inlineStr">
        <is>
          <t>2.12.3</t>
        </is>
      </c>
      <c r="B126" s="2302" t="n"/>
      <c r="C126" s="3115" t="inlineStr">
        <is>
          <t>Объектно-ориентированное программирование промышленных контроллеров</t>
        </is>
      </c>
      <c r="D126" s="2665" t="n"/>
      <c r="E126" s="2665" t="n"/>
      <c r="F126" s="2665" t="n"/>
      <c r="G126" s="2665" t="n"/>
      <c r="H126" s="2665" t="n"/>
      <c r="I126" s="2665" t="n"/>
      <c r="J126" s="2665" t="n"/>
      <c r="K126" s="2665" t="n"/>
      <c r="L126" s="2665" t="n"/>
      <c r="M126" s="2665" t="n"/>
      <c r="N126" s="2665" t="n"/>
      <c r="O126" s="2665" t="n"/>
      <c r="P126" s="2665" t="n"/>
      <c r="Q126" s="3886" t="n"/>
      <c r="R126" s="2378" t="n"/>
      <c r="S126" s="2372" t="n"/>
      <c r="T126" s="2372" t="n"/>
      <c r="U126" s="2453" t="n"/>
      <c r="V126" s="2452" t="n"/>
      <c r="W126" s="2302" t="n"/>
      <c r="X126" s="2453" t="inlineStr">
        <is>
          <t>/7</t>
        </is>
      </c>
      <c r="Y126" s="2311" t="n"/>
      <c r="Z126" s="2452" t="inlineStr">
        <is>
          <t>/72</t>
        </is>
      </c>
      <c r="AA126" s="2302" t="n"/>
      <c r="AB126" s="2453" t="inlineStr">
        <is>
          <t>/36</t>
        </is>
      </c>
      <c r="AC126" s="2311" t="n"/>
      <c r="AD126" s="2377" t="inlineStr">
        <is>
          <t>/72</t>
        </is>
      </c>
      <c r="AE126" s="2311" t="n"/>
      <c r="AF126" s="2377" t="inlineStr">
        <is>
          <t>/8</t>
        </is>
      </c>
      <c r="AG126" s="2311" t="n"/>
      <c r="AH126" s="2433" t="inlineStr">
        <is>
          <t>/4</t>
        </is>
      </c>
      <c r="AI126" s="2316" t="n"/>
      <c r="AJ126" s="2432" t="inlineStr">
        <is>
          <t>/4</t>
        </is>
      </c>
      <c r="AK126" s="2316" t="n"/>
      <c r="AL126" s="2432" t="n"/>
      <c r="AM126" s="2316" t="n"/>
      <c r="AN126" s="2455" t="n"/>
      <c r="AO126" s="2311" t="n"/>
      <c r="AP126" s="2378" t="n"/>
      <c r="AQ126" s="2431" t="n"/>
      <c r="AR126" s="2432" t="n"/>
      <c r="AS126" s="2378" t="n"/>
      <c r="AT126" s="2431" t="n"/>
      <c r="AU126" s="2432" t="n"/>
      <c r="AV126" s="2373" t="n"/>
      <c r="AW126" s="2433" t="n"/>
      <c r="AX126" s="2432" t="n"/>
      <c r="AY126" s="2378" t="n"/>
      <c r="AZ126" s="2431" t="n"/>
      <c r="BA126" s="2454" t="n"/>
      <c r="BB126" s="2373" t="n"/>
      <c r="BC126" s="2433" t="n"/>
      <c r="BD126" s="2432" t="n"/>
      <c r="BE126" s="2378" t="n"/>
      <c r="BF126" s="2431" t="n"/>
      <c r="BG126" s="2432" t="inlineStr">
        <is>
          <t>/2</t>
        </is>
      </c>
      <c r="BH126" s="2373" t="n"/>
      <c r="BI126" s="2433" t="inlineStr">
        <is>
          <t>/72</t>
        </is>
      </c>
      <c r="BJ126" s="2432" t="inlineStr">
        <is>
          <t>/6</t>
        </is>
      </c>
      <c r="BK126" s="2378" t="n"/>
      <c r="BL126" s="2431" t="n"/>
      <c r="BM126" s="2432" t="n"/>
      <c r="BN126" s="2455" t="n"/>
      <c r="BO126" s="2377" t="n"/>
      <c r="BP126" s="2311" t="n"/>
      <c r="BQ126" s="2385" t="n"/>
      <c r="BR126" s="2311" t="n"/>
      <c r="BS126" s="2386">
        <f>(AB126-R126)*0.22</f>
        <v/>
      </c>
      <c r="BT126" s="2" t="n"/>
      <c r="BU126" s="2" t="n"/>
    </row>
    <row r="127">
      <c r="A127" s="3098" t="inlineStr">
        <is>
          <t>2.13</t>
        </is>
      </c>
      <c r="B127" s="2928" t="n"/>
      <c r="C127" s="3871" t="inlineStr">
        <is>
          <t>Дополнительные виды обучения</t>
        </is>
      </c>
      <c r="D127" s="2665" t="n"/>
      <c r="E127" s="2665" t="n"/>
      <c r="F127" s="2665" t="n"/>
      <c r="G127" s="2665" t="n"/>
      <c r="H127" s="2665" t="n"/>
      <c r="I127" s="2665" t="n"/>
      <c r="J127" s="2665" t="n"/>
      <c r="K127" s="2665" t="n"/>
      <c r="L127" s="2665" t="n"/>
      <c r="M127" s="2665" t="n"/>
      <c r="N127" s="2665" t="n"/>
      <c r="O127" s="2665" t="n"/>
      <c r="P127" s="2665" t="n"/>
      <c r="Q127" s="3830" t="n"/>
      <c r="R127" s="2383" t="n"/>
      <c r="S127" s="2601" t="n"/>
      <c r="T127" s="2601" t="n"/>
      <c r="U127" s="2376" t="n"/>
      <c r="V127" s="2383" t="n"/>
      <c r="W127" s="2302" t="n"/>
      <c r="X127" s="2376" t="n"/>
      <c r="Y127" s="2311" t="n"/>
      <c r="Z127" s="2374" t="n"/>
      <c r="AA127" s="2302" t="n"/>
      <c r="AB127" s="2376" t="n"/>
      <c r="AC127" s="2311" t="n"/>
      <c r="AD127" s="3873" t="n"/>
      <c r="AE127" s="2311" t="n"/>
      <c r="AF127" s="3873" t="n"/>
      <c r="AG127" s="2311" t="n"/>
      <c r="AH127" s="2384" t="n"/>
      <c r="AI127" s="2316" t="n"/>
      <c r="AJ127" s="3957" t="n"/>
      <c r="AK127" s="2665" t="n"/>
      <c r="AL127" s="2380" t="n"/>
      <c r="AM127" s="2316" t="n"/>
      <c r="AN127" s="3108" t="n"/>
      <c r="AO127" s="72" t="n"/>
      <c r="AP127" s="1931" t="n"/>
      <c r="AQ127" s="3107" t="n"/>
      <c r="AR127" s="3105" t="n"/>
      <c r="AS127" s="1931" t="n"/>
      <c r="AT127" s="3107" t="n"/>
      <c r="AU127" s="3105" t="n"/>
      <c r="AV127" s="3108" t="n"/>
      <c r="AW127" s="3109" t="n"/>
      <c r="AX127" s="3105" t="n"/>
      <c r="AY127" s="1931" t="n"/>
      <c r="AZ127" s="3107" t="n"/>
      <c r="BA127" s="3104" t="n"/>
      <c r="BB127" s="3108" t="n"/>
      <c r="BC127" s="3109" t="n"/>
      <c r="BD127" s="3105" t="n"/>
      <c r="BE127" s="1931" t="n"/>
      <c r="BF127" s="3107" t="n"/>
      <c r="BG127" s="3105" t="n"/>
      <c r="BH127" s="3108" t="n"/>
      <c r="BI127" s="3109" t="n"/>
      <c r="BJ127" s="3105" t="n"/>
      <c r="BK127" s="1931" t="n"/>
      <c r="BL127" s="3107" t="n"/>
      <c r="BM127" s="3105" t="n"/>
      <c r="BN127" s="3106" t="n"/>
      <c r="BO127" s="3108" t="n"/>
      <c r="BP127" s="72" t="n"/>
      <c r="BQ127" s="3095" t="n"/>
      <c r="BR127" s="72" t="n"/>
      <c r="BS127" s="2386">
        <f>(AB127-R127)*0.22</f>
        <v/>
      </c>
      <c r="BT127" s="2" t="n"/>
      <c r="BU127" s="2" t="n"/>
    </row>
    <row r="128">
      <c r="A128" s="2451" t="inlineStr">
        <is>
          <t>2.13.1</t>
        </is>
      </c>
      <c r="B128" s="2302" t="n"/>
      <c r="C128" s="3115" t="inlineStr">
        <is>
          <t>Основы управления интеллектуальной собственностью</t>
        </is>
      </c>
      <c r="D128" s="2665" t="n"/>
      <c r="E128" s="2665" t="n"/>
      <c r="F128" s="2665" t="n"/>
      <c r="G128" s="2665" t="n"/>
      <c r="H128" s="2665" t="n"/>
      <c r="I128" s="2665" t="n"/>
      <c r="J128" s="2665" t="n"/>
      <c r="K128" s="2665" t="n"/>
      <c r="L128" s="2665" t="n"/>
      <c r="M128" s="2665" t="n"/>
      <c r="N128" s="2665" t="n"/>
      <c r="O128" s="2665" t="n"/>
      <c r="P128" s="2665" t="n"/>
      <c r="Q128" s="3886" t="n"/>
      <c r="R128" s="3947" t="n"/>
      <c r="S128" s="3123" t="n"/>
      <c r="T128" s="3123" t="n"/>
      <c r="U128" s="3951" t="n"/>
      <c r="V128" s="3947" t="n"/>
      <c r="W128" s="2928" t="n"/>
      <c r="X128" s="3951" t="inlineStr">
        <is>
          <t>/6</t>
        </is>
      </c>
      <c r="Y128" s="2946" t="n"/>
      <c r="Z128" s="3950" t="inlineStr">
        <is>
          <t>/60</t>
        </is>
      </c>
      <c r="AA128" s="2928" t="n"/>
      <c r="AB128" s="3951" t="inlineStr">
        <is>
          <t>/34</t>
        </is>
      </c>
      <c r="AC128" s="2946" t="n"/>
      <c r="AD128" s="3117" t="inlineStr">
        <is>
          <t>/60</t>
        </is>
      </c>
      <c r="AE128" s="2946" t="n"/>
      <c r="AF128" s="3117" t="inlineStr">
        <is>
          <t>/8</t>
        </is>
      </c>
      <c r="AG128" s="2946" t="n"/>
      <c r="AH128" s="3942" t="inlineStr">
        <is>
          <t>/4</t>
        </is>
      </c>
      <c r="AI128" s="2948" t="n"/>
      <c r="AJ128" s="3940" t="n"/>
      <c r="AK128" s="2948" t="n"/>
      <c r="AL128" s="3940" t="inlineStr">
        <is>
          <t>/4</t>
        </is>
      </c>
      <c r="AM128" s="2948" t="n"/>
      <c r="AN128" s="3116" t="n"/>
      <c r="AO128" s="2946" t="n"/>
      <c r="AP128" s="3947" t="n"/>
      <c r="AQ128" s="3941" t="n"/>
      <c r="AR128" s="3940" t="n"/>
      <c r="AS128" s="3947" t="n"/>
      <c r="AT128" s="3941" t="n"/>
      <c r="AU128" s="3940" t="n"/>
      <c r="AV128" s="3949" t="n"/>
      <c r="AW128" s="3942" t="n"/>
      <c r="AX128" s="3940" t="n"/>
      <c r="AY128" s="3947" t="n"/>
      <c r="AZ128" s="3941" t="n"/>
      <c r="BA128" s="3940" t="n"/>
      <c r="BB128" s="3949" t="n"/>
      <c r="BC128" s="3942" t="n"/>
      <c r="BD128" s="3940" t="inlineStr">
        <is>
          <t>/2</t>
        </is>
      </c>
      <c r="BE128" s="3947" t="n"/>
      <c r="BF128" s="2431" t="inlineStr">
        <is>
          <t>/60</t>
        </is>
      </c>
      <c r="BG128" s="3940" t="inlineStr">
        <is>
          <t>/6</t>
        </is>
      </c>
      <c r="BH128" s="3949" t="n"/>
      <c r="BI128" s="3942" t="n"/>
      <c r="BJ128" s="3940" t="n"/>
      <c r="BK128" s="3947" t="n"/>
      <c r="BL128" s="3941" t="n"/>
      <c r="BM128" s="3940" t="n"/>
      <c r="BN128" s="3116" t="n"/>
      <c r="BO128" s="3949" t="n"/>
      <c r="BP128" s="2946" t="n"/>
      <c r="BQ128" s="3944" t="n"/>
      <c r="BR128" s="2946" t="n"/>
      <c r="BS128" s="2386">
        <f>(AB128-R128)*0.22</f>
        <v/>
      </c>
      <c r="BT128" s="2" t="n"/>
      <c r="BU128" s="2" t="n"/>
    </row>
    <row r="129">
      <c r="A129" s="3118" t="inlineStr">
        <is>
          <t>2.13.2</t>
        </is>
      </c>
      <c r="B129" s="173" t="n"/>
      <c r="C129" s="3115" t="inlineStr">
        <is>
          <t>Промышленная экология</t>
        </is>
      </c>
      <c r="D129" s="2665" t="n"/>
      <c r="E129" s="2665" t="n"/>
      <c r="F129" s="2665" t="n"/>
      <c r="G129" s="2665" t="n"/>
      <c r="H129" s="2665" t="n"/>
      <c r="I129" s="2665" t="n"/>
      <c r="J129" s="2665" t="n"/>
      <c r="K129" s="2665" t="n"/>
      <c r="L129" s="2665" t="n"/>
      <c r="M129" s="2665" t="n"/>
      <c r="N129" s="2665" t="n"/>
      <c r="O129" s="2665" t="n"/>
      <c r="P129" s="2665" t="n"/>
      <c r="Q129" s="3886" t="n"/>
      <c r="R129" s="2378" t="n"/>
      <c r="S129" s="2372" t="n"/>
      <c r="T129" s="2372" t="n"/>
      <c r="U129" s="2453" t="n"/>
      <c r="V129" s="2378" t="n"/>
      <c r="W129" s="2302" t="n"/>
      <c r="X129" s="2453" t="inlineStr">
        <is>
          <t>/7</t>
        </is>
      </c>
      <c r="Y129" s="2311" t="n"/>
      <c r="Z129" s="2452" t="inlineStr">
        <is>
          <t>/108</t>
        </is>
      </c>
      <c r="AA129" s="2302" t="n"/>
      <c r="AB129" s="2453" t="inlineStr">
        <is>
          <t>/54</t>
        </is>
      </c>
      <c r="AC129" s="2311" t="n"/>
      <c r="AD129" s="2377" t="inlineStr">
        <is>
          <t>/108</t>
        </is>
      </c>
      <c r="AE129" s="2311" t="n"/>
      <c r="AF129" s="2377" t="inlineStr">
        <is>
          <t>/12</t>
        </is>
      </c>
      <c r="AG129" s="2311" t="n"/>
      <c r="AH129" s="2433" t="inlineStr">
        <is>
          <t>/8</t>
        </is>
      </c>
      <c r="AI129" s="2316" t="n"/>
      <c r="AJ129" s="2432" t="n"/>
      <c r="AK129" s="2316" t="n"/>
      <c r="AL129" s="2432" t="inlineStr">
        <is>
          <t>/4</t>
        </is>
      </c>
      <c r="AM129" s="2316" t="n"/>
      <c r="AN129" s="2455" t="n"/>
      <c r="AO129" s="2311" t="n"/>
      <c r="AP129" s="2378" t="n"/>
      <c r="AQ129" s="2431" t="n"/>
      <c r="AR129" s="2432" t="n"/>
      <c r="AS129" s="2378" t="n"/>
      <c r="AT129" s="2431" t="n"/>
      <c r="AU129" s="2432" t="n"/>
      <c r="AV129" s="2373" t="n"/>
      <c r="AW129" s="2433" t="n"/>
      <c r="AX129" s="2432" t="n"/>
      <c r="AY129" s="2378" t="n"/>
      <c r="AZ129" s="2431" t="n"/>
      <c r="BA129" s="2432" t="n"/>
      <c r="BB129" s="2373" t="n"/>
      <c r="BC129" s="2433" t="n"/>
      <c r="BD129" s="2432" t="n"/>
      <c r="BE129" s="2378" t="n"/>
      <c r="BF129" s="2431" t="n"/>
      <c r="BG129" s="2432" t="inlineStr">
        <is>
          <t>/4</t>
        </is>
      </c>
      <c r="BH129" s="2373" t="n"/>
      <c r="BI129" s="2433" t="inlineStr">
        <is>
          <t>/108</t>
        </is>
      </c>
      <c r="BJ129" s="2432" t="inlineStr">
        <is>
          <t>/8</t>
        </is>
      </c>
      <c r="BK129" s="2378" t="n"/>
      <c r="BL129" s="2431" t="n"/>
      <c r="BM129" s="2432" t="n"/>
      <c r="BN129" s="2455" t="n"/>
      <c r="BO129" s="2373" t="n"/>
      <c r="BP129" s="2311" t="n"/>
      <c r="BQ129" s="3081" t="n"/>
      <c r="BR129" s="2311" t="n"/>
      <c r="BS129" s="2386">
        <f>(AB129-R129)*0.22</f>
        <v/>
      </c>
      <c r="BT129" s="2" t="n"/>
      <c r="BU129" s="2" t="n"/>
    </row>
    <row r="130">
      <c r="A130" s="2451" t="inlineStr">
        <is>
          <t>2.13.3</t>
        </is>
      </c>
      <c r="B130" s="2302" t="n"/>
      <c r="C130" s="3115" t="inlineStr">
        <is>
          <t>Интеллектуальные сенсорные устройства</t>
        </is>
      </c>
      <c r="D130" s="2665" t="n"/>
      <c r="E130" s="2665" t="n"/>
      <c r="F130" s="2665" t="n"/>
      <c r="G130" s="2665" t="n"/>
      <c r="H130" s="2665" t="n"/>
      <c r="I130" s="2665" t="n"/>
      <c r="J130" s="2665" t="n"/>
      <c r="K130" s="2665" t="n"/>
      <c r="L130" s="2665" t="n"/>
      <c r="M130" s="2665" t="n"/>
      <c r="N130" s="2665" t="n"/>
      <c r="O130" s="2665" t="n"/>
      <c r="P130" s="2665" t="n"/>
      <c r="Q130" s="3886" t="n"/>
      <c r="R130" s="2378" t="n"/>
      <c r="S130" s="2372" t="n"/>
      <c r="T130" s="2372" t="n"/>
      <c r="U130" s="2453" t="n"/>
      <c r="V130" s="2378" t="n"/>
      <c r="W130" s="2302" t="n"/>
      <c r="X130" s="2453" t="inlineStr">
        <is>
          <t>/8</t>
        </is>
      </c>
      <c r="Y130" s="2311" t="n"/>
      <c r="Z130" s="2452" t="inlineStr">
        <is>
          <t>/72</t>
        </is>
      </c>
      <c r="AA130" s="2302" t="n"/>
      <c r="AB130" s="2453" t="inlineStr">
        <is>
          <t>/36</t>
        </is>
      </c>
      <c r="AC130" s="2311" t="n"/>
      <c r="AD130" s="2377" t="inlineStr">
        <is>
          <t>/72</t>
        </is>
      </c>
      <c r="AE130" s="2311" t="n"/>
      <c r="AF130" s="2377" t="inlineStr">
        <is>
          <t>/8</t>
        </is>
      </c>
      <c r="AG130" s="2311" t="n"/>
      <c r="AH130" s="2433" t="inlineStr">
        <is>
          <t>/4</t>
        </is>
      </c>
      <c r="AI130" s="2316" t="n"/>
      <c r="AJ130" s="2432" t="inlineStr">
        <is>
          <t>/4</t>
        </is>
      </c>
      <c r="AK130" s="2316" t="n"/>
      <c r="AL130" s="2432" t="n"/>
      <c r="AM130" s="2316" t="n"/>
      <c r="AN130" s="2455" t="n"/>
      <c r="AO130" s="2311" t="n"/>
      <c r="AP130" s="2378" t="n"/>
      <c r="AQ130" s="2431" t="n"/>
      <c r="AR130" s="2432" t="n"/>
      <c r="AS130" s="2378" t="n"/>
      <c r="AT130" s="2431" t="n"/>
      <c r="AU130" s="2432" t="n"/>
      <c r="AV130" s="2373" t="n"/>
      <c r="AW130" s="2433" t="n"/>
      <c r="AX130" s="2432" t="n"/>
      <c r="AY130" s="2378" t="n"/>
      <c r="AZ130" s="2431" t="n"/>
      <c r="BA130" s="2454" t="n"/>
      <c r="BB130" s="2373" t="n"/>
      <c r="BC130" s="2433" t="n"/>
      <c r="BD130" s="2432" t="n"/>
      <c r="BE130" s="2378" t="n"/>
      <c r="BF130" s="2431" t="n"/>
      <c r="BG130" s="2432" t="n"/>
      <c r="BH130" s="2373" t="n"/>
      <c r="BI130" s="2433" t="n"/>
      <c r="BJ130" s="2432" t="inlineStr">
        <is>
          <t>/2</t>
        </is>
      </c>
      <c r="BK130" s="2378" t="n"/>
      <c r="BL130" s="2431" t="inlineStr">
        <is>
          <t>/72</t>
        </is>
      </c>
      <c r="BM130" s="2432" t="inlineStr">
        <is>
          <t>/6</t>
        </is>
      </c>
      <c r="BN130" s="2455" t="n"/>
      <c r="BO130" s="2373" t="n"/>
      <c r="BP130" s="2311" t="n"/>
      <c r="BQ130" s="3081" t="n"/>
      <c r="BR130" s="2311" t="n"/>
      <c r="BS130" s="2386">
        <f>(AB130-R130)*0.22</f>
        <v/>
      </c>
      <c r="BT130" s="2" t="n"/>
      <c r="BU130" s="2" t="n"/>
    </row>
    <row r="131">
      <c r="A131" s="2451" t="inlineStr">
        <is>
          <t>2.13.4</t>
        </is>
      </c>
      <c r="B131" s="2302" t="n"/>
      <c r="C131" s="3115" t="inlineStr">
        <is>
          <t>Основы проектирования систем
противоаварийной защиты</t>
        </is>
      </c>
      <c r="D131" s="2665" t="n"/>
      <c r="E131" s="2665" t="n"/>
      <c r="F131" s="2665" t="n"/>
      <c r="G131" s="2665" t="n"/>
      <c r="H131" s="2665" t="n"/>
      <c r="I131" s="2665" t="n"/>
      <c r="J131" s="2665" t="n"/>
      <c r="K131" s="2665" t="n"/>
      <c r="L131" s="2665" t="n"/>
      <c r="M131" s="2665" t="n"/>
      <c r="N131" s="2665" t="n"/>
      <c r="O131" s="2665" t="n"/>
      <c r="P131" s="2665" t="n"/>
      <c r="Q131" s="3886" t="n"/>
      <c r="R131" s="2378" t="n"/>
      <c r="S131" s="2372" t="n"/>
      <c r="T131" s="2372" t="n"/>
      <c r="U131" s="2453" t="n"/>
      <c r="V131" s="2378" t="n"/>
      <c r="W131" s="2302" t="n"/>
      <c r="X131" s="2453" t="inlineStr">
        <is>
          <t>/8</t>
        </is>
      </c>
      <c r="Y131" s="2311" t="n"/>
      <c r="Z131" s="2452" t="inlineStr">
        <is>
          <t>/108</t>
        </is>
      </c>
      <c r="AA131" s="2302" t="n"/>
      <c r="AB131" s="2453" t="inlineStr">
        <is>
          <t>/54</t>
        </is>
      </c>
      <c r="AC131" s="2311" t="n"/>
      <c r="AD131" s="2377" t="inlineStr">
        <is>
          <t>/108</t>
        </is>
      </c>
      <c r="AE131" s="2311" t="n"/>
      <c r="AF131" s="2377" t="inlineStr">
        <is>
          <t>/12</t>
        </is>
      </c>
      <c r="AG131" s="2311" t="n"/>
      <c r="AH131" s="2433" t="inlineStr">
        <is>
          <t>/8</t>
        </is>
      </c>
      <c r="AI131" s="2316" t="n"/>
      <c r="AJ131" s="2432" t="n"/>
      <c r="AK131" s="2316" t="n"/>
      <c r="AL131" s="2432" t="inlineStr">
        <is>
          <t>/4</t>
        </is>
      </c>
      <c r="AM131" s="2316" t="n"/>
      <c r="AN131" s="2455" t="n"/>
      <c r="AO131" s="2311" t="n"/>
      <c r="AP131" s="2378" t="n"/>
      <c r="AQ131" s="2431" t="n"/>
      <c r="AR131" s="2432" t="n"/>
      <c r="AS131" s="2378" t="n"/>
      <c r="AT131" s="2431" t="n"/>
      <c r="AU131" s="2432" t="n"/>
      <c r="AV131" s="2373" t="n"/>
      <c r="AW131" s="2433" t="n"/>
      <c r="AX131" s="2432" t="n"/>
      <c r="AY131" s="2378" t="n"/>
      <c r="AZ131" s="2431" t="n"/>
      <c r="BA131" s="2432" t="n"/>
      <c r="BB131" s="2373" t="n"/>
      <c r="BC131" s="2433" t="n"/>
      <c r="BD131" s="2432" t="n"/>
      <c r="BE131" s="2378" t="n"/>
      <c r="BF131" s="2431" t="n"/>
      <c r="BG131" s="2432" t="n"/>
      <c r="BH131" s="2373" t="n"/>
      <c r="BI131" s="2433" t="n"/>
      <c r="BJ131" s="2432" t="inlineStr">
        <is>
          <t>/4</t>
        </is>
      </c>
      <c r="BK131" s="2378" t="n"/>
      <c r="BL131" s="2431" t="inlineStr">
        <is>
          <t>/108</t>
        </is>
      </c>
      <c r="BM131" s="2432" t="inlineStr">
        <is>
          <t>/8</t>
        </is>
      </c>
      <c r="BN131" s="2455" t="n"/>
      <c r="BO131" s="2373" t="n"/>
      <c r="BP131" s="2311" t="n"/>
      <c r="BQ131" s="3081" t="n"/>
      <c r="BR131" s="2311" t="n"/>
      <c r="BS131" s="2" t="n"/>
      <c r="BT131" s="2" t="n"/>
      <c r="BU131" s="2" t="n"/>
    </row>
    <row r="132">
      <c r="A132" s="2464" t="inlineStr">
        <is>
          <t>2.13.5</t>
        </is>
      </c>
      <c r="B132" s="2465" t="n"/>
      <c r="C132" s="3958" t="inlineStr">
        <is>
          <t>Обзорные лекции по специальности</t>
        </is>
      </c>
      <c r="D132" s="2674" t="n"/>
      <c r="E132" s="2674" t="n"/>
      <c r="F132" s="2674" t="n"/>
      <c r="G132" s="2674" t="n"/>
      <c r="H132" s="2674" t="n"/>
      <c r="I132" s="2674" t="n"/>
      <c r="J132" s="2674" t="n"/>
      <c r="K132" s="2674" t="n"/>
      <c r="L132" s="2674" t="n"/>
      <c r="M132" s="2674" t="n"/>
      <c r="N132" s="2674" t="n"/>
      <c r="O132" s="2674" t="n"/>
      <c r="P132" s="2674" t="n"/>
      <c r="Q132" s="3959" t="n"/>
      <c r="R132" s="3694" t="n"/>
      <c r="S132" s="3693" t="n"/>
      <c r="T132" s="3693" t="n"/>
      <c r="U132" s="2483" t="n"/>
      <c r="V132" s="3692" t="n"/>
      <c r="W132" s="2465" t="n"/>
      <c r="X132" s="3911" t="n"/>
      <c r="Y132" s="2472" t="n"/>
      <c r="Z132" s="3692" t="inlineStr">
        <is>
          <t>/16</t>
        </is>
      </c>
      <c r="AA132" s="2465" t="n"/>
      <c r="AB132" s="3911" t="inlineStr">
        <is>
          <t>/16</t>
        </is>
      </c>
      <c r="AC132" s="2472" t="n"/>
      <c r="AD132" s="2485" t="inlineStr">
        <is>
          <t>/16</t>
        </is>
      </c>
      <c r="AE132" s="2472" t="n"/>
      <c r="AF132" s="2485" t="inlineStr">
        <is>
          <t>/16</t>
        </is>
      </c>
      <c r="AG132" s="2472" t="n"/>
      <c r="AH132" s="2484" t="inlineStr">
        <is>
          <t>/16</t>
        </is>
      </c>
      <c r="AI132" s="2475" t="n"/>
      <c r="AJ132" s="2482" t="n"/>
      <c r="AK132" s="2475" t="n"/>
      <c r="AL132" s="2482" t="n"/>
      <c r="AM132" s="2475" t="n"/>
      <c r="AN132" s="3912" t="n"/>
      <c r="AO132" s="2472" t="n"/>
      <c r="AP132" s="3694" t="n"/>
      <c r="AQ132" s="2481" t="n"/>
      <c r="AR132" s="2482" t="n"/>
      <c r="AS132" s="3694" t="n"/>
      <c r="AT132" s="2481" t="n"/>
      <c r="AU132" s="2482" t="n"/>
      <c r="AV132" s="2483" t="n"/>
      <c r="AW132" s="2484" t="n"/>
      <c r="AX132" s="2482" t="n"/>
      <c r="AY132" s="3694" t="n"/>
      <c r="AZ132" s="2481" t="n"/>
      <c r="BA132" s="2482" t="n"/>
      <c r="BB132" s="2483" t="n"/>
      <c r="BC132" s="2484" t="n"/>
      <c r="BD132" s="2482" t="n"/>
      <c r="BE132" s="3694" t="n"/>
      <c r="BF132" s="2481" t="n"/>
      <c r="BG132" s="2482" t="n"/>
      <c r="BH132" s="2483" t="n"/>
      <c r="BI132" s="2484" t="n"/>
      <c r="BJ132" s="2482" t="n"/>
      <c r="BK132" s="3694" t="n"/>
      <c r="BL132" s="2481" t="inlineStr">
        <is>
          <t>/16</t>
        </is>
      </c>
      <c r="BM132" s="2482" t="inlineStr">
        <is>
          <t>/16</t>
        </is>
      </c>
      <c r="BN132" s="3912" t="n"/>
      <c r="BO132" s="2483" t="n"/>
      <c r="BP132" s="2472" t="n"/>
      <c r="BQ132" s="3915" t="n"/>
      <c r="BR132" s="2472" t="n"/>
      <c r="BS132" s="2386">
        <f>(AB132-R132)*0.22</f>
        <v/>
      </c>
      <c r="BT132" s="2" t="n"/>
      <c r="BU132" s="2" t="n"/>
    </row>
    <row r="133">
      <c r="A133" s="2679" t="n"/>
      <c r="B133" s="2679" t="n"/>
      <c r="C133" s="531" t="n"/>
      <c r="D133" s="531" t="n"/>
      <c r="E133" s="531" t="n"/>
      <c r="F133" s="531" t="n"/>
      <c r="G133" s="531" t="n"/>
      <c r="H133" s="531" t="n"/>
      <c r="I133" s="531" t="n"/>
      <c r="J133" s="531" t="n"/>
      <c r="K133" s="531" t="n"/>
      <c r="L133" s="531" t="n"/>
      <c r="M133" s="531" t="n"/>
      <c r="N133" s="531" t="n"/>
      <c r="O133" s="531" t="n"/>
      <c r="P133" s="531" t="n"/>
      <c r="Q133" s="531" t="n"/>
      <c r="R133" s="532" t="n"/>
      <c r="S133" s="532" t="n"/>
      <c r="T133" s="532" t="n"/>
      <c r="U133" s="532" t="n"/>
      <c r="V133" s="468" t="n"/>
      <c r="W133" s="468" t="n"/>
      <c r="X133" s="468" t="n"/>
      <c r="Y133" s="468" t="n"/>
      <c r="Z133" s="468" t="n"/>
      <c r="AA133" s="468" t="n"/>
      <c r="AB133" s="468" t="n"/>
      <c r="AC133" s="468" t="n"/>
      <c r="AD133" s="468" t="n"/>
      <c r="AE133" s="468" t="n"/>
      <c r="AF133" s="468" t="n"/>
      <c r="AG133" s="468" t="n"/>
      <c r="AH133" s="468" t="n"/>
      <c r="AI133" s="468" t="n"/>
      <c r="AJ133" s="468" t="n"/>
      <c r="AK133" s="468" t="n"/>
      <c r="AL133" s="468" t="n"/>
      <c r="AM133" s="468" t="n"/>
      <c r="AN133" s="468" t="n"/>
      <c r="AO133" s="468" t="n"/>
      <c r="AP133" s="468" t="n"/>
      <c r="AQ133" s="532" t="n"/>
      <c r="AR133" s="532" t="n"/>
      <c r="AS133" s="532" t="n"/>
      <c r="AT133" s="532" t="n"/>
      <c r="AU133" s="532" t="n"/>
      <c r="AV133" s="532" t="n"/>
      <c r="AW133" s="532" t="n"/>
      <c r="AX133" s="532" t="n"/>
      <c r="AY133" s="532" t="n"/>
      <c r="AZ133" s="532" t="n"/>
      <c r="BA133" s="532" t="n"/>
      <c r="BB133" s="532" t="n"/>
      <c r="BC133" s="532" t="n"/>
      <c r="BD133" s="532" t="n"/>
      <c r="BE133" s="532" t="n"/>
      <c r="BF133" s="532" t="n"/>
      <c r="BG133" s="532" t="n"/>
      <c r="BH133" s="532" t="n"/>
      <c r="BI133" s="532" t="n"/>
      <c r="BJ133" s="532" t="n"/>
      <c r="BK133" s="532" t="n"/>
      <c r="BL133" s="532" t="n"/>
      <c r="BM133" s="532" t="n"/>
      <c r="BN133" s="532" t="n"/>
      <c r="BO133" s="532" t="n"/>
      <c r="BP133" s="532" t="n"/>
      <c r="BQ133" s="532" t="n"/>
      <c r="BR133" s="532" t="n"/>
      <c r="BS133" s="2" t="n"/>
      <c r="BT133" s="2" t="n"/>
      <c r="BU133" s="2" t="n"/>
    </row>
    <row r="134">
      <c r="A134" s="2681" t="inlineStr">
        <is>
          <t>Количество часов учебных занятий</t>
        </is>
      </c>
      <c r="B134" s="2283" t="n"/>
      <c r="C134" s="2283" t="n"/>
      <c r="D134" s="2283" t="n"/>
      <c r="E134" s="2283" t="n"/>
      <c r="F134" s="2283" t="n"/>
      <c r="G134" s="2283" t="n"/>
      <c r="H134" s="2283" t="n"/>
      <c r="I134" s="2283" t="n"/>
      <c r="J134" s="2283" t="n"/>
      <c r="K134" s="2283" t="n"/>
      <c r="L134" s="2283" t="n"/>
      <c r="M134" s="2283" t="n"/>
      <c r="N134" s="2283" t="n"/>
      <c r="O134" s="2283" t="n"/>
      <c r="P134" s="2284" t="n"/>
      <c r="Q134" s="3960" t="n"/>
      <c r="R134" s="3961">
        <f>R42+R70</f>
        <v/>
      </c>
      <c r="S134" s="3961" t="n"/>
      <c r="T134" s="3961">
        <f>T42+T70</f>
        <v/>
      </c>
      <c r="U134" s="3961">
        <f>U42+U70</f>
        <v/>
      </c>
      <c r="V134" s="3962" t="n"/>
      <c r="W134" s="2198" t="n"/>
      <c r="X134" s="3963" t="n"/>
      <c r="Y134" s="64" t="n"/>
      <c r="Z134" s="546">
        <f>Z42+Z70</f>
        <v/>
      </c>
      <c r="AA134" s="60" t="n"/>
      <c r="AB134" s="3964">
        <f>AB42+AB70</f>
        <v/>
      </c>
      <c r="AC134" s="2284" t="n"/>
      <c r="AD134" s="3962">
        <f>AD42+AD70</f>
        <v/>
      </c>
      <c r="AE134" s="2198" t="n"/>
      <c r="AF134" s="3962">
        <f>AF42+AF70</f>
        <v/>
      </c>
      <c r="AG134" s="2198" t="n"/>
      <c r="AH134" s="546">
        <f>AH42+AH70</f>
        <v/>
      </c>
      <c r="AI134" s="60" t="n"/>
      <c r="AJ134" s="3965">
        <f>AJ42+AJ70</f>
        <v/>
      </c>
      <c r="AK134" s="2283" t="n"/>
      <c r="AL134" s="3965">
        <f>AL42+AL70</f>
        <v/>
      </c>
      <c r="AM134" s="2283" t="n"/>
      <c r="AN134" s="3965">
        <f>AN42+AN70</f>
        <v/>
      </c>
      <c r="AO134" s="2283" t="n"/>
      <c r="AP134" s="3966">
        <f>AP42+AP70</f>
        <v/>
      </c>
      <c r="AQ134" s="550">
        <f>AQ42+AQ70</f>
        <v/>
      </c>
      <c r="AR134" s="3716">
        <f>AR42+AR70</f>
        <v/>
      </c>
      <c r="AS134" s="544">
        <f>AS42+AS70</f>
        <v/>
      </c>
      <c r="AT134" s="550">
        <f>AT42+AT70</f>
        <v/>
      </c>
      <c r="AU134" s="3717">
        <f>AU42+AU70</f>
        <v/>
      </c>
      <c r="AV134" s="3716">
        <f>AV42+AV70</f>
        <v/>
      </c>
      <c r="AW134" s="3967">
        <f>AW42+AW70</f>
        <v/>
      </c>
      <c r="AX134" s="550">
        <f>AX42+AX70</f>
        <v/>
      </c>
      <c r="AY134" s="544">
        <f>AY42+AY70</f>
        <v/>
      </c>
      <c r="AZ134" s="550">
        <f>AZ42+AZ70</f>
        <v/>
      </c>
      <c r="BA134" s="3717">
        <f>BA42+BA70</f>
        <v/>
      </c>
      <c r="BB134" s="550">
        <f>BB42+BB70</f>
        <v/>
      </c>
      <c r="BC134" s="3967">
        <f>BC42+BC70</f>
        <v/>
      </c>
      <c r="BD134" s="3717">
        <f>BD42+BD70</f>
        <v/>
      </c>
      <c r="BE134" s="3718">
        <f>BE42+BE70</f>
        <v/>
      </c>
      <c r="BF134" s="549">
        <f>BF42+BF70</f>
        <v/>
      </c>
      <c r="BG134" s="3717">
        <f>BG42+BG70</f>
        <v/>
      </c>
      <c r="BH134" s="550">
        <f>BH42+BH70</f>
        <v/>
      </c>
      <c r="BI134" s="3967">
        <f>BI42+BI70</f>
        <v/>
      </c>
      <c r="BJ134" s="3716">
        <f>BJ42+BJ70</f>
        <v/>
      </c>
      <c r="BK134" s="544">
        <f>BK42+BK70</f>
        <v/>
      </c>
      <c r="BL134" s="549">
        <f>BL42+BL70</f>
        <v/>
      </c>
      <c r="BM134" s="3717">
        <f>BM42+BM70</f>
        <v/>
      </c>
      <c r="BN134" s="3968">
        <f>BN42+BN70</f>
        <v/>
      </c>
      <c r="BO134" s="3969">
        <f>BO42+BO70</f>
        <v/>
      </c>
      <c r="BP134" s="64" t="n"/>
      <c r="BQ134" s="3970" t="n"/>
      <c r="BR134" s="64" t="n"/>
      <c r="BS134" s="2">
        <f>(AB134-R134)*0.22</f>
        <v/>
      </c>
      <c r="BT134" s="2" t="n"/>
      <c r="BU134" s="2" t="n"/>
    </row>
    <row r="135">
      <c r="A135" s="2707" t="inlineStr">
        <is>
          <t>Количество часов учебных занятий в неделю</t>
        </is>
      </c>
      <c r="B135" s="2665" t="n"/>
      <c r="C135" s="2665" t="n"/>
      <c r="D135" s="2665" t="n"/>
      <c r="E135" s="2665" t="n"/>
      <c r="F135" s="2665" t="n"/>
      <c r="G135" s="2665" t="n"/>
      <c r="H135" s="2665" t="n"/>
      <c r="I135" s="2665" t="n"/>
      <c r="J135" s="2665" t="n"/>
      <c r="K135" s="2665" t="n"/>
      <c r="L135" s="2665" t="n"/>
      <c r="M135" s="2665" t="n"/>
      <c r="N135" s="2665" t="n"/>
      <c r="O135" s="2665" t="n"/>
      <c r="P135" s="2311" t="n"/>
      <c r="Q135" s="2708" t="n"/>
      <c r="R135" s="3971" t="n"/>
      <c r="S135" s="3972" t="n"/>
      <c r="T135" s="3972" t="n"/>
      <c r="U135" s="3973" t="n"/>
      <c r="V135" s="2721" t="n"/>
      <c r="W135" s="2302" t="n"/>
      <c r="X135" s="2730" t="n"/>
      <c r="Y135" s="2311" t="n"/>
      <c r="Z135" s="2735">
        <f>AD134+T134</f>
        <v/>
      </c>
      <c r="AA135" s="2302" t="n"/>
      <c r="AB135" s="3209">
        <f>AQ134+AT134+AW134+AZ134+BC134+BF134+BI134+BL134+T134</f>
        <v/>
      </c>
      <c r="AC135" s="2311" t="n"/>
      <c r="AD135" s="3487">
        <f>Z134-T134</f>
        <v/>
      </c>
      <c r="AE135" s="2311" t="n"/>
      <c r="AF135" s="3487">
        <f>AH134+AJ134+AL134+AN134</f>
        <v/>
      </c>
      <c r="AG135" s="2311" t="n"/>
      <c r="AH135" s="3974" t="n"/>
      <c r="AI135" s="2316" t="n"/>
      <c r="AJ135" s="2719" t="n"/>
      <c r="AK135" s="2316" t="n"/>
      <c r="AL135" s="2719" t="n"/>
      <c r="AM135" s="2316" t="n"/>
      <c r="AN135" s="2720" t="n"/>
      <c r="AO135" s="2311" t="n"/>
      <c r="AP135" s="2723" t="n"/>
      <c r="AQ135" s="3484" t="n"/>
      <c r="AR135" s="3485">
        <f>AR134/AQ40</f>
        <v/>
      </c>
      <c r="AS135" s="2723" t="n"/>
      <c r="AT135" s="3484" t="n"/>
      <c r="AU135" s="3485">
        <f>AU134/AT40</f>
        <v/>
      </c>
      <c r="AV135" s="2711" t="n"/>
      <c r="AW135" s="2709" t="n"/>
      <c r="AX135" s="3485">
        <f>AX134/AW40</f>
        <v/>
      </c>
      <c r="AY135" s="2723" t="n"/>
      <c r="AZ135" s="3484" t="n"/>
      <c r="BA135" s="3485">
        <f>BA134/AZ40</f>
        <v/>
      </c>
      <c r="BB135" s="2711" t="n"/>
      <c r="BC135" s="2709" t="n"/>
      <c r="BD135" s="3485">
        <f>BD134/BC40</f>
        <v/>
      </c>
      <c r="BE135" s="2723" t="n"/>
      <c r="BF135" s="3484" t="n"/>
      <c r="BG135" s="3485">
        <f>BG134/BF40</f>
        <v/>
      </c>
      <c r="BH135" s="2711" t="n"/>
      <c r="BI135" s="2709" t="n"/>
      <c r="BJ135" s="3485">
        <f>BJ134/BI40</f>
        <v/>
      </c>
      <c r="BK135" s="2723" t="n"/>
      <c r="BL135" s="3484" t="n"/>
      <c r="BM135" s="3485">
        <f>BM134/BL40</f>
        <v/>
      </c>
      <c r="BN135" s="2711" t="n"/>
      <c r="BO135" s="2744">
        <f>BO134+X144+AU144+AU145+AU146+BC144</f>
        <v/>
      </c>
      <c r="BP135" s="2311" t="n"/>
      <c r="BQ135" s="3973" t="n"/>
      <c r="BR135" s="2311" t="n"/>
      <c r="BS135" s="2">
        <f>(AB135-R135)*0.22</f>
        <v/>
      </c>
      <c r="BT135" s="2" t="n"/>
      <c r="BU135" s="2" t="n"/>
    </row>
    <row r="136">
      <c r="A136" s="2707" t="inlineStr">
        <is>
          <t>Количество курсовых проектов</t>
        </is>
      </c>
      <c r="B136" s="2665" t="n"/>
      <c r="C136" s="2665" t="n"/>
      <c r="D136" s="2665" t="n"/>
      <c r="E136" s="2665" t="n"/>
      <c r="F136" s="2665" t="n"/>
      <c r="G136" s="2665" t="n"/>
      <c r="H136" s="2665" t="n"/>
      <c r="I136" s="2665" t="n"/>
      <c r="J136" s="2665" t="n"/>
      <c r="K136" s="2665" t="n"/>
      <c r="L136" s="2665" t="n"/>
      <c r="M136" s="2665" t="n"/>
      <c r="N136" s="2665" t="n"/>
      <c r="O136" s="2665" t="n"/>
      <c r="P136" s="2311" t="n"/>
      <c r="Q136" s="2726" t="n"/>
      <c r="R136" s="3975" t="n"/>
      <c r="S136" s="3976" t="n"/>
      <c r="T136" s="3976" t="n"/>
      <c r="U136" s="3977" t="n"/>
      <c r="V136" s="2733" t="n"/>
      <c r="W136" s="2329" t="n"/>
      <c r="X136" s="2737" t="n"/>
      <c r="Y136" s="2305" t="n"/>
      <c r="Z136" s="3494">
        <f>SUM(AQ136:BN136)</f>
        <v/>
      </c>
      <c r="AA136" s="2329" t="n"/>
      <c r="AB136" s="2737" t="n"/>
      <c r="AC136" s="2305" t="n"/>
      <c r="AD136" s="3727">
        <f>AQ134+AT134+AW134+AZ134+BC134+BF134+BI134+BL134</f>
        <v/>
      </c>
      <c r="AE136" s="2305" t="n"/>
      <c r="AF136" s="3727">
        <f>AP134+AR134+AU134+AX134+BA134+BD134+BG134+BJ134+BM134</f>
        <v/>
      </c>
      <c r="AG136" s="2305" t="n"/>
      <c r="AH136" s="3978" t="n"/>
      <c r="AI136" s="2335" t="n"/>
      <c r="AJ136" s="2741" t="n"/>
      <c r="AK136" s="2335" t="n"/>
      <c r="AL136" s="2741" t="n"/>
      <c r="AM136" s="2335" t="n"/>
      <c r="AN136" s="2742" t="n"/>
      <c r="AO136" s="2305" t="n"/>
      <c r="AP136" s="3491" t="n"/>
      <c r="AQ136" s="2728">
        <f>COUNTIF(AQ43:AQ122,40)+COUNTIF(AQ43:AQ122,60)</f>
        <v/>
      </c>
      <c r="AR136" s="2304" t="n"/>
      <c r="AS136" s="2329" t="n"/>
      <c r="AT136" s="2737">
        <f>COUNTIF(AT43:AT122,40)+COUNTIF(AT43:AT122,60)</f>
        <v/>
      </c>
      <c r="AU136" s="2304" t="n"/>
      <c r="AV136" s="2305" t="n"/>
      <c r="AW136" s="2728">
        <f>COUNTIF(AW43:AW122,40)+COUNTIF(AW43:AW122,60)</f>
        <v/>
      </c>
      <c r="AX136" s="2304" t="n"/>
      <c r="AY136" s="2329" t="n"/>
      <c r="AZ136" s="2737">
        <f>COUNTIF(AZ43:AZ122,40)+COUNTIF(AZ43:AZ122,60)</f>
        <v/>
      </c>
      <c r="BA136" s="2304" t="n"/>
      <c r="BB136" s="2305" t="n"/>
      <c r="BC136" s="2728">
        <f>COUNTIF(BC43:BC122,40)+COUNTIF(BC43:BC122,60)-1</f>
        <v/>
      </c>
      <c r="BD136" s="2304" t="n"/>
      <c r="BE136" s="2329" t="n"/>
      <c r="BF136" s="2737">
        <f>COUNTIF(BF43:BF122,40)+COUNTIF(BF43:BF122,60)</f>
        <v/>
      </c>
      <c r="BG136" s="2304" t="n"/>
      <c r="BH136" s="2305" t="n"/>
      <c r="BI136" s="2728">
        <f>COUNTIF(BI43:BI122,40)+COUNTIF(BI43:BI122,60)</f>
        <v/>
      </c>
      <c r="BJ136" s="2304" t="n"/>
      <c r="BK136" s="2329" t="n"/>
      <c r="BL136" s="2737">
        <f>COUNTIF(BL43:BL122,40)+COUNTIF(BL43:BL122,60)</f>
        <v/>
      </c>
      <c r="BM136" s="2304" t="n"/>
      <c r="BN136" s="2305" t="n"/>
      <c r="BO136" s="2729" t="n"/>
      <c r="BP136" s="2305" t="n"/>
      <c r="BQ136" s="3977" t="n"/>
      <c r="BR136" s="2305" t="n"/>
      <c r="BS136" s="2">
        <f>(AB136-R136)*0.22</f>
        <v/>
      </c>
      <c r="BT136" s="2" t="n"/>
      <c r="BU136" s="2" t="n"/>
    </row>
    <row r="137">
      <c r="A137" s="2707" t="inlineStr">
        <is>
          <t>Количество курсовых работ</t>
        </is>
      </c>
      <c r="B137" s="2665" t="n"/>
      <c r="C137" s="2665" t="n"/>
      <c r="D137" s="2665" t="n"/>
      <c r="E137" s="2665" t="n"/>
      <c r="F137" s="2665" t="n"/>
      <c r="G137" s="2665" t="n"/>
      <c r="H137" s="2665" t="n"/>
      <c r="I137" s="2665" t="n"/>
      <c r="J137" s="2665" t="n"/>
      <c r="K137" s="2665" t="n"/>
      <c r="L137" s="2665" t="n"/>
      <c r="M137" s="2665" t="n"/>
      <c r="N137" s="2665" t="n"/>
      <c r="O137" s="2665" t="n"/>
      <c r="P137" s="2311" t="n"/>
      <c r="Q137" s="3212" t="n"/>
      <c r="R137" s="3979" t="n"/>
      <c r="S137" s="3980" t="n"/>
      <c r="T137" s="3980" t="n"/>
      <c r="U137" s="3981" t="n"/>
      <c r="V137" s="2733" t="n"/>
      <c r="W137" s="2329" t="n"/>
      <c r="X137" s="3216" t="n"/>
      <c r="Y137" s="72" t="n"/>
      <c r="Z137" s="3194">
        <f>SUM(AQ137:BN137)</f>
        <v/>
      </c>
      <c r="AA137" s="173" t="n"/>
      <c r="AB137" s="3216" t="n"/>
      <c r="AC137" s="72" t="n"/>
      <c r="AD137" s="3200" t="n"/>
      <c r="AE137" s="72" t="n"/>
      <c r="AF137" s="3200" t="n"/>
      <c r="AG137" s="72" t="n"/>
      <c r="AH137" s="3982" t="n"/>
      <c r="AI137" s="186" t="n"/>
      <c r="AJ137" s="3983" t="n"/>
      <c r="AK137" s="186" t="n"/>
      <c r="AL137" s="3983" t="n"/>
      <c r="AM137" s="186" t="n"/>
      <c r="AN137" s="3984" t="n"/>
      <c r="AO137" s="72" t="n"/>
      <c r="AP137" s="3985" t="n"/>
      <c r="AQ137" s="2710">
        <f>COUNTIF(AQ43:AQ122,30)</f>
        <v/>
      </c>
      <c r="AR137" s="2665" t="n"/>
      <c r="AS137" s="2302" t="n"/>
      <c r="AT137" s="2730">
        <f>COUNTIF(AT43:AT122,30)</f>
        <v/>
      </c>
      <c r="AU137" s="2665" t="n"/>
      <c r="AV137" s="2311" t="n"/>
      <c r="AW137" s="2710">
        <f>COUNTIF(AW43:AW122,30)</f>
        <v/>
      </c>
      <c r="AX137" s="2665" t="n"/>
      <c r="AY137" s="2302" t="n"/>
      <c r="AZ137" s="2730">
        <f>COUNTIF(AZ43:AZ122,30)</f>
        <v/>
      </c>
      <c r="BA137" s="2665" t="n"/>
      <c r="BB137" s="2311" t="n"/>
      <c r="BC137" s="2710">
        <f>COUNTIF(BC43:BC122,30)</f>
        <v/>
      </c>
      <c r="BD137" s="2665" t="n"/>
      <c r="BE137" s="2302" t="n"/>
      <c r="BF137" s="2730">
        <f>COUNTIF(BF43:BF122,30)</f>
        <v/>
      </c>
      <c r="BG137" s="2665" t="n"/>
      <c r="BH137" s="2311" t="n"/>
      <c r="BI137" s="2710">
        <f>COUNTIF(BI43:BI122,30)</f>
        <v/>
      </c>
      <c r="BJ137" s="2665" t="n"/>
      <c r="BK137" s="2302" t="n"/>
      <c r="BL137" s="2730">
        <f>COUNTIF(BL43:BL122,30)</f>
        <v/>
      </c>
      <c r="BM137" s="2665" t="n"/>
      <c r="BN137" s="2311" t="n"/>
      <c r="BO137" s="3215" t="n"/>
      <c r="BP137" s="72" t="n"/>
      <c r="BQ137" s="3981" t="n"/>
      <c r="BR137" s="72" t="n"/>
      <c r="BS137" s="2">
        <f>(AB137-R137)*0.22</f>
        <v/>
      </c>
      <c r="BT137" s="2" t="n"/>
      <c r="BU137" s="2" t="n"/>
    </row>
    <row r="138">
      <c r="A138" s="2707" t="inlineStr">
        <is>
          <t>Количество экзаменов</t>
        </is>
      </c>
      <c r="B138" s="2665" t="n"/>
      <c r="C138" s="2665" t="n"/>
      <c r="D138" s="2665" t="n"/>
      <c r="E138" s="2665" t="n"/>
      <c r="F138" s="2665" t="n"/>
      <c r="G138" s="2665" t="n"/>
      <c r="H138" s="2665" t="n"/>
      <c r="I138" s="2665" t="n"/>
      <c r="J138" s="2665" t="n"/>
      <c r="K138" s="2665" t="n"/>
      <c r="L138" s="2665" t="n"/>
      <c r="M138" s="2665" t="n"/>
      <c r="N138" s="2665" t="n"/>
      <c r="O138" s="2665" t="n"/>
      <c r="P138" s="2311" t="n"/>
      <c r="Q138" s="2708" t="n"/>
      <c r="R138" s="3986" t="n"/>
      <c r="S138" s="3972" t="n"/>
      <c r="T138" s="3972" t="n"/>
      <c r="U138" s="3987" t="n"/>
      <c r="V138" s="2733" t="n"/>
      <c r="W138" s="2329" t="n"/>
      <c r="X138" s="2730" t="n"/>
      <c r="Y138" s="2311" t="n"/>
      <c r="Z138" s="2712">
        <f>SUM(AQ138:BN138)</f>
        <v/>
      </c>
      <c r="AA138" s="2302" t="n"/>
      <c r="AB138" s="2730" t="n"/>
      <c r="AC138" s="2311" t="n"/>
      <c r="AD138" s="3487" t="n"/>
      <c r="AE138" s="2311" t="n"/>
      <c r="AF138" s="3487">
        <f>(AB134-R134)*0.22</f>
        <v/>
      </c>
      <c r="AG138" s="2311" t="n"/>
      <c r="AH138" s="2724" t="n"/>
      <c r="AI138" s="2316" t="n"/>
      <c r="AJ138" s="2719" t="n"/>
      <c r="AK138" s="2316" t="n"/>
      <c r="AL138" s="2719" t="n"/>
      <c r="AM138" s="2316" t="n"/>
      <c r="AN138" s="2720" t="n"/>
      <c r="AO138" s="2311" t="n"/>
      <c r="AP138" s="2723" t="n"/>
      <c r="AQ138" s="2710">
        <f>COUNTIF(V43:W122,1)</f>
        <v/>
      </c>
      <c r="AR138" s="2665" t="n"/>
      <c r="AS138" s="2302" t="n"/>
      <c r="AT138" s="2730">
        <f>COUNTIF(V43:W122,2)</f>
        <v/>
      </c>
      <c r="AU138" s="2665" t="n"/>
      <c r="AV138" s="2311" t="n"/>
      <c r="AW138" s="2721">
        <f>COUNTIF(V43:W122,3)</f>
        <v/>
      </c>
      <c r="AX138" s="2665" t="n"/>
      <c r="AY138" s="2302" t="n"/>
      <c r="AZ138" s="2730">
        <f>COUNTIF(V43:W122,4)</f>
        <v/>
      </c>
      <c r="BA138" s="2665" t="n"/>
      <c r="BB138" s="2311" t="n"/>
      <c r="BC138" s="2721">
        <f>COUNTIF(V43:W122,5)</f>
        <v/>
      </c>
      <c r="BD138" s="2665" t="n"/>
      <c r="BE138" s="2302" t="n"/>
      <c r="BF138" s="2730">
        <f>COUNTIF(V43:W122,6)</f>
        <v/>
      </c>
      <c r="BG138" s="2665" t="n"/>
      <c r="BH138" s="2311" t="n"/>
      <c r="BI138" s="2721">
        <f>COUNTIF(V43:W122,7)</f>
        <v/>
      </c>
      <c r="BJ138" s="2665" t="n"/>
      <c r="BK138" s="2302" t="n"/>
      <c r="BL138" s="2730">
        <f>COUNTIF(V43:W122,8)</f>
        <v/>
      </c>
      <c r="BM138" s="2665" t="n"/>
      <c r="BN138" s="2311" t="n"/>
      <c r="BO138" s="2711" t="n"/>
      <c r="BP138" s="2311" t="n"/>
      <c r="BQ138" s="3973" t="n"/>
      <c r="BR138" s="2311" t="n"/>
      <c r="BS138" s="2">
        <f>(AB138-R138)*0.22</f>
        <v/>
      </c>
      <c r="BT138" s="2" t="n"/>
      <c r="BU138" s="2" t="n"/>
    </row>
    <row r="139">
      <c r="A139" s="2746" t="inlineStr">
        <is>
          <t>Количество зачетов</t>
        </is>
      </c>
      <c r="B139" s="2674" t="n"/>
      <c r="C139" s="2674" t="n"/>
      <c r="D139" s="2674" t="n"/>
      <c r="E139" s="2674" t="n"/>
      <c r="F139" s="2674" t="n"/>
      <c r="G139" s="2674" t="n"/>
      <c r="H139" s="2674" t="n"/>
      <c r="I139" s="2674" t="n"/>
      <c r="J139" s="2674" t="n"/>
      <c r="K139" s="2674" t="n"/>
      <c r="L139" s="2674" t="n"/>
      <c r="M139" s="2674" t="n"/>
      <c r="N139" s="2674" t="n"/>
      <c r="O139" s="2674" t="n"/>
      <c r="P139" s="2472" t="n"/>
      <c r="Q139" s="2747" t="n"/>
      <c r="R139" s="3988" t="n"/>
      <c r="S139" s="3989" t="n"/>
      <c r="T139" s="3989" t="n"/>
      <c r="U139" s="3990" t="n"/>
      <c r="V139" s="2753" t="n"/>
      <c r="W139" s="2465" t="n"/>
      <c r="X139" s="2754" t="n"/>
      <c r="Y139" s="2472" t="n"/>
      <c r="Z139" s="3991">
        <f>SUM(AQ139:BN139)</f>
        <v/>
      </c>
      <c r="AA139" s="2465" t="n"/>
      <c r="AB139" s="2754" t="n"/>
      <c r="AC139" s="2472" t="n"/>
      <c r="AD139" s="3992" t="n"/>
      <c r="AE139" s="2472" t="n"/>
      <c r="AF139" s="3992" t="n"/>
      <c r="AG139" s="2472" t="n"/>
      <c r="AH139" s="3993" t="n"/>
      <c r="AI139" s="2475" t="n"/>
      <c r="AJ139" s="2758" t="n"/>
      <c r="AK139" s="2475" t="n"/>
      <c r="AL139" s="2758" t="n"/>
      <c r="AM139" s="2475" t="n"/>
      <c r="AN139" s="2750" t="n"/>
      <c r="AO139" s="2472" t="n"/>
      <c r="AP139" s="2753" t="n"/>
      <c r="AQ139" s="2749">
        <f>COUNTIF(X43:Y122,1)</f>
        <v/>
      </c>
      <c r="AR139" s="2674" t="n"/>
      <c r="AS139" s="2465" t="n"/>
      <c r="AT139" s="2754">
        <f>COUNTIF(X43:Y122,2)</f>
        <v/>
      </c>
      <c r="AU139" s="2674" t="n"/>
      <c r="AV139" s="2472" t="n"/>
      <c r="AW139" s="2753">
        <f>COUNTIF(X43:Y122,3)</f>
        <v/>
      </c>
      <c r="AX139" s="2674" t="n"/>
      <c r="AY139" s="2465" t="n"/>
      <c r="AZ139" s="2754">
        <f>COUNTIF(X43:Y122,4)</f>
        <v/>
      </c>
      <c r="BA139" s="2674" t="n"/>
      <c r="BB139" s="2472" t="n"/>
      <c r="BC139" s="2753">
        <f>COUNTIF(X43:Y122,5)</f>
        <v/>
      </c>
      <c r="BD139" s="2674" t="n"/>
      <c r="BE139" s="2465" t="n"/>
      <c r="BF139" s="2754">
        <f>COUNTIF(X43:Y122,6)</f>
        <v/>
      </c>
      <c r="BG139" s="2674" t="n"/>
      <c r="BH139" s="2472" t="n"/>
      <c r="BI139" s="2753">
        <f>COUNTIF(X43:Y122,7)</f>
        <v/>
      </c>
      <c r="BJ139" s="2674" t="n"/>
      <c r="BK139" s="2465" t="n"/>
      <c r="BL139" s="2754">
        <f>COUNTIF(X43:Y122,8)</f>
        <v/>
      </c>
      <c r="BM139" s="2674" t="n"/>
      <c r="BN139" s="2472" t="n"/>
      <c r="BO139" s="2755" t="n"/>
      <c r="BP139" s="2472" t="n"/>
      <c r="BQ139" s="3990" t="n"/>
      <c r="BR139" s="2472" t="n"/>
      <c r="BS139" s="2">
        <f>(AB139-R139)*0.22</f>
        <v/>
      </c>
      <c r="BT139" s="2" t="n"/>
      <c r="BU139" s="2" t="n"/>
    </row>
    <row r="140">
      <c r="A140" s="3994" t="n"/>
      <c r="B140" s="3994" t="n"/>
      <c r="C140" s="3994" t="n"/>
      <c r="D140" s="3994" t="n"/>
      <c r="E140" s="3994" t="n"/>
      <c r="F140" s="3994" t="n"/>
      <c r="G140" s="3994" t="n"/>
      <c r="H140" s="3994" t="n"/>
      <c r="I140" s="3994" t="n"/>
      <c r="J140" s="3994" t="n"/>
      <c r="K140" s="3994" t="n"/>
      <c r="L140" s="3994" t="n"/>
      <c r="M140" s="3994" t="n"/>
      <c r="N140" s="3994" t="n"/>
      <c r="O140" s="3994" t="n"/>
      <c r="P140" s="3994" t="n"/>
      <c r="Q140" s="3994" t="n"/>
      <c r="R140" s="532" t="n"/>
      <c r="S140" s="532" t="n"/>
      <c r="T140" s="532" t="n"/>
      <c r="U140" s="532" t="n"/>
      <c r="V140" s="532" t="n"/>
      <c r="W140" s="532" t="n"/>
      <c r="X140" s="532" t="n"/>
      <c r="Y140" s="532" t="n"/>
      <c r="Z140" s="532" t="n"/>
      <c r="AA140" s="532" t="n"/>
      <c r="AB140" s="532" t="n"/>
      <c r="AC140" s="532" t="n"/>
      <c r="AD140" s="532" t="n"/>
      <c r="AE140" s="532" t="n"/>
      <c r="AF140" s="532" t="n"/>
      <c r="AG140" s="532" t="n"/>
      <c r="AH140" s="532" t="n"/>
      <c r="AI140" s="532" t="n"/>
      <c r="AJ140" s="532" t="n"/>
      <c r="AK140" s="532" t="n"/>
      <c r="AL140" s="532" t="n"/>
      <c r="AM140" s="532" t="n"/>
      <c r="AN140" s="532" t="n"/>
      <c r="AO140" s="532" t="n"/>
      <c r="AP140" s="532" t="n"/>
      <c r="AQ140" s="532" t="n"/>
      <c r="AR140" s="532" t="n"/>
      <c r="AS140" s="532" t="n"/>
      <c r="AT140" s="532" t="n"/>
      <c r="AU140" s="532" t="n"/>
      <c r="AV140" s="532" t="n"/>
      <c r="AW140" s="532" t="n"/>
      <c r="AX140" s="532" t="n"/>
      <c r="AY140" s="532" t="n"/>
      <c r="AZ140" s="532" t="n"/>
      <c r="BA140" s="532" t="n"/>
      <c r="BB140" s="532" t="n"/>
      <c r="BC140" s="532" t="n"/>
      <c r="BD140" s="532" t="n"/>
      <c r="BE140" s="532" t="n"/>
      <c r="BF140" s="532" t="n"/>
      <c r="BG140" s="532" t="n"/>
      <c r="BH140" s="532" t="n"/>
      <c r="BI140" s="532" t="n"/>
      <c r="BJ140" s="532" t="n"/>
      <c r="BK140" s="532" t="n"/>
      <c r="BL140" s="532" t="n"/>
      <c r="BM140" s="532" t="n"/>
      <c r="BN140" s="532" t="n"/>
      <c r="BO140" s="532" t="n"/>
      <c r="BP140" s="532" t="n"/>
      <c r="BQ140" s="532" t="n"/>
      <c r="BR140" s="532" t="n"/>
      <c r="BS140" s="2" t="n"/>
      <c r="BT140" s="2" t="n"/>
      <c r="BU140" s="2" t="n"/>
    </row>
    <row r="141">
      <c r="A141" s="2761" t="inlineStr">
        <is>
          <t>IV. Учебные практики</t>
        </is>
      </c>
      <c r="B141" s="1410" t="n"/>
      <c r="C141" s="1410" t="n"/>
      <c r="D141" s="1410" t="n"/>
      <c r="E141" s="1410" t="n"/>
      <c r="F141" s="1410" t="n"/>
      <c r="G141" s="1410" t="n"/>
      <c r="H141" s="1410" t="n"/>
      <c r="I141" s="1410" t="n"/>
      <c r="J141" s="1410" t="n"/>
      <c r="K141" s="1410" t="n"/>
      <c r="L141" s="1410" t="n"/>
      <c r="M141" s="1410" t="n"/>
      <c r="N141" s="1410" t="n"/>
      <c r="O141" s="1410" t="n"/>
      <c r="P141" s="1410" t="n"/>
      <c r="Q141" s="1410" t="n"/>
      <c r="R141" s="1410" t="n"/>
      <c r="S141" s="1410" t="n"/>
      <c r="T141" s="1410" t="n"/>
      <c r="U141" s="1410" t="n"/>
      <c r="V141" s="1410" t="n"/>
      <c r="W141" s="1410" t="n"/>
      <c r="X141" s="1410" t="n"/>
      <c r="Y141" s="1414" t="n"/>
      <c r="Z141" s="2762" t="inlineStr">
        <is>
          <t>V. Производственные практики</t>
        </is>
      </c>
      <c r="AA141" s="1410" t="n"/>
      <c r="AB141" s="1410" t="n"/>
      <c r="AC141" s="1410" t="n"/>
      <c r="AD141" s="1410" t="n"/>
      <c r="AE141" s="1410" t="n"/>
      <c r="AF141" s="1410" t="n"/>
      <c r="AG141" s="1410" t="n"/>
      <c r="AH141" s="1410" t="n"/>
      <c r="AI141" s="1410" t="n"/>
      <c r="AJ141" s="1410" t="n"/>
      <c r="AK141" s="1410" t="n"/>
      <c r="AL141" s="1410" t="n"/>
      <c r="AM141" s="1410" t="n"/>
      <c r="AN141" s="1410" t="n"/>
      <c r="AO141" s="1410" t="n"/>
      <c r="AP141" s="1410" t="n"/>
      <c r="AQ141" s="1410" t="n"/>
      <c r="AR141" s="1410" t="n"/>
      <c r="AS141" s="1410" t="n"/>
      <c r="AT141" s="1410" t="n"/>
      <c r="AU141" s="1410" t="n"/>
      <c r="AV141" s="1414" t="n"/>
      <c r="AW141" s="2761" t="inlineStr">
        <is>
          <t>VI. Дипломное проектирование</t>
        </is>
      </c>
      <c r="AX141" s="1410" t="n"/>
      <c r="AY141" s="1410" t="n"/>
      <c r="AZ141" s="1410" t="n"/>
      <c r="BA141" s="1410" t="n"/>
      <c r="BB141" s="1410" t="n"/>
      <c r="BC141" s="1410" t="n"/>
      <c r="BD141" s="1410" t="n"/>
      <c r="BE141" s="1414" t="n"/>
      <c r="BF141" s="2761" t="inlineStr">
        <is>
          <t>VII. Итоговая аттестация</t>
        </is>
      </c>
      <c r="BG141" s="1410" t="n"/>
      <c r="BH141" s="1410" t="n"/>
      <c r="BI141" s="1410" t="n"/>
      <c r="BJ141" s="1410" t="n"/>
      <c r="BK141" s="1410" t="n"/>
      <c r="BL141" s="1410" t="n"/>
      <c r="BM141" s="1410" t="n"/>
      <c r="BN141" s="1410" t="n"/>
      <c r="BO141" s="1410" t="n"/>
      <c r="BP141" s="1410" t="n"/>
      <c r="BQ141" s="1410" t="n"/>
      <c r="BR141" s="1414" t="n"/>
      <c r="BS141" s="2" t="n"/>
      <c r="BT141" s="2" t="n"/>
      <c r="BU141" s="2" t="n"/>
    </row>
    <row r="142">
      <c r="A142" s="90" t="inlineStr">
        <is>
          <t>Название практики
(уровень высшего образования / уровень среднего специального образования)</t>
        </is>
      </c>
      <c r="B142" s="60" t="n"/>
      <c r="C142" s="60" t="n"/>
      <c r="D142" s="60" t="n"/>
      <c r="E142" s="60" t="n"/>
      <c r="F142" s="60" t="n"/>
      <c r="G142" s="60" t="n"/>
      <c r="H142" s="60" t="n"/>
      <c r="I142" s="60" t="n"/>
      <c r="J142" s="61" t="n"/>
      <c r="K142" s="2763" t="inlineStr">
        <is>
          <t>Уровень среднего специального образования</t>
        </is>
      </c>
      <c r="L142" s="164" t="n"/>
      <c r="M142" s="164" t="n"/>
      <c r="N142" s="164" t="n"/>
      <c r="O142" s="164" t="n"/>
      <c r="P142" s="2764" t="n"/>
      <c r="Q142" s="3224" t="n"/>
      <c r="R142" s="2765" t="inlineStr">
        <is>
          <t>Уровень высшего образования</t>
        </is>
      </c>
      <c r="S142" s="60" t="n"/>
      <c r="T142" s="60" t="n"/>
      <c r="U142" s="60" t="n"/>
      <c r="V142" s="60" t="n"/>
      <c r="W142" s="61" t="n"/>
      <c r="X142" s="2766" t="inlineStr">
        <is>
          <t>Всего зачетных единиц</t>
        </is>
      </c>
      <c r="Y142" s="61" t="n"/>
      <c r="Z142" s="90" t="inlineStr">
        <is>
          <t>Название практики
(уровень высшего образования / уровень среднего специального образования)</t>
        </is>
      </c>
      <c r="AA142" s="60" t="n"/>
      <c r="AB142" s="60" t="n"/>
      <c r="AC142" s="60" t="n"/>
      <c r="AD142" s="60" t="n"/>
      <c r="AE142" s="60" t="n"/>
      <c r="AF142" s="60" t="n"/>
      <c r="AG142" s="60" t="n"/>
      <c r="AH142" s="61" t="n"/>
      <c r="AI142" s="2763" t="inlineStr">
        <is>
          <t>Уровень среднего специального образования</t>
        </is>
      </c>
      <c r="AJ142" s="164" t="n"/>
      <c r="AK142" s="164" t="n"/>
      <c r="AL142" s="164" t="n"/>
      <c r="AM142" s="164" t="n"/>
      <c r="AN142" s="2764" t="n"/>
      <c r="AO142" s="2767" t="inlineStr">
        <is>
          <t>Уровень высшего образования</t>
        </is>
      </c>
      <c r="AP142" s="164" t="n"/>
      <c r="AQ142" s="164" t="n"/>
      <c r="AR142" s="164" t="n"/>
      <c r="AS142" s="164" t="n"/>
      <c r="AT142" s="2764" t="n"/>
      <c r="AU142" s="2766" t="inlineStr">
        <is>
          <t>Всего зачетных единиц</t>
        </is>
      </c>
      <c r="AV142" s="61" t="n"/>
      <c r="AW142" s="90" t="inlineStr">
        <is>
          <t>Семестр</t>
        </is>
      </c>
      <c r="AX142" s="60" t="n"/>
      <c r="AY142" s="61" t="n"/>
      <c r="AZ142" s="2768" t="inlineStr">
        <is>
          <t>Недель</t>
        </is>
      </c>
      <c r="BA142" s="60" t="n"/>
      <c r="BB142" s="61" t="n"/>
      <c r="BC142" s="2768" t="inlineStr">
        <is>
          <t>Зачетных единиц</t>
        </is>
      </c>
      <c r="BD142" s="60" t="n"/>
      <c r="BE142" s="61" t="n"/>
      <c r="BF142" s="3226" t="inlineStr">
        <is>
          <t>1. Государственный экзамен
2. Защита дипломного проекта</t>
        </is>
      </c>
      <c r="BG142" s="60" t="n"/>
      <c r="BH142" s="60" t="n"/>
      <c r="BI142" s="60" t="n"/>
      <c r="BJ142" s="60" t="n"/>
      <c r="BK142" s="60" t="n"/>
      <c r="BL142" s="60" t="n"/>
      <c r="BM142" s="60" t="n"/>
      <c r="BN142" s="60" t="n"/>
      <c r="BO142" s="60" t="n"/>
      <c r="BP142" s="60" t="n"/>
      <c r="BQ142" s="60" t="n"/>
      <c r="BR142" s="64" t="n"/>
      <c r="BS142" s="2" t="n"/>
      <c r="BT142" s="2" t="n"/>
      <c r="BU142" s="2" t="n"/>
    </row>
    <row r="143">
      <c r="A143" s="203" t="n"/>
      <c r="B143" s="767" t="n"/>
      <c r="C143" s="767" t="n"/>
      <c r="D143" s="767" t="n"/>
      <c r="E143" s="767" t="n"/>
      <c r="F143" s="767" t="n"/>
      <c r="G143" s="767" t="n"/>
      <c r="H143" s="767" t="n"/>
      <c r="I143" s="767" t="n"/>
      <c r="J143" s="204" t="n"/>
      <c r="K143" s="2770" t="inlineStr">
        <is>
          <t>Недель</t>
        </is>
      </c>
      <c r="L143" s="78" t="n"/>
      <c r="M143" s="79" t="n"/>
      <c r="N143" s="2771" t="inlineStr">
        <is>
          <t>Зачетных единиц</t>
        </is>
      </c>
      <c r="O143" s="2772" t="n"/>
      <c r="P143" s="2773" t="n"/>
      <c r="Q143" s="2774" t="n"/>
      <c r="R143" s="2771" t="inlineStr">
        <is>
          <t>Недель</t>
        </is>
      </c>
      <c r="S143" s="2772" t="n"/>
      <c r="T143" s="2773" t="n"/>
      <c r="U143" s="2771" t="inlineStr">
        <is>
          <t>Зачетных единиц</t>
        </is>
      </c>
      <c r="V143" s="2772" t="n"/>
      <c r="W143" s="2773" t="n"/>
      <c r="X143" s="205" t="n"/>
      <c r="Y143" s="204" t="n"/>
      <c r="Z143" s="203" t="n"/>
      <c r="AA143" s="767" t="n"/>
      <c r="AB143" s="767" t="n"/>
      <c r="AC143" s="767" t="n"/>
      <c r="AD143" s="767" t="n"/>
      <c r="AE143" s="767" t="n"/>
      <c r="AF143" s="767" t="n"/>
      <c r="AG143" s="767" t="n"/>
      <c r="AH143" s="204" t="n"/>
      <c r="AI143" s="2775" t="inlineStr">
        <is>
          <t>Недель</t>
        </is>
      </c>
      <c r="AJ143" s="78" t="n"/>
      <c r="AK143" s="79" t="n"/>
      <c r="AL143" s="2776" t="inlineStr">
        <is>
          <t>Зачетных единиц</t>
        </is>
      </c>
      <c r="AM143" s="2772" t="n"/>
      <c r="AN143" s="2773" t="n"/>
      <c r="AO143" s="2777" t="inlineStr">
        <is>
          <t>Недель</t>
        </is>
      </c>
      <c r="AP143" s="2772" t="n"/>
      <c r="AQ143" s="2773" t="n"/>
      <c r="AR143" s="2778" t="inlineStr">
        <is>
          <t>Зачетных единиц</t>
        </is>
      </c>
      <c r="AS143" s="2772" t="n"/>
      <c r="AT143" s="2773" t="n"/>
      <c r="AU143" s="205" t="n"/>
      <c r="AV143" s="204" t="n"/>
      <c r="AW143" s="203" t="n"/>
      <c r="AX143" s="767" t="n"/>
      <c r="AY143" s="204" t="n"/>
      <c r="AZ143" s="205" t="n"/>
      <c r="BA143" s="767" t="n"/>
      <c r="BB143" s="204" t="n"/>
      <c r="BC143" s="205" t="n"/>
      <c r="BD143" s="767" t="n"/>
      <c r="BE143" s="204" t="n"/>
      <c r="BF143" s="69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72" t="n"/>
      <c r="BS143" s="2" t="n"/>
      <c r="BT143" s="2" t="n"/>
      <c r="BU143" s="2" t="n"/>
    </row>
    <row r="144">
      <c r="A144" s="3995" t="inlineStr">
        <is>
          <t>Ознакомительная / Слесарно-механическая / Электромонтажная/  Слесарная/ Электроизмерительная/   Микропроцессорная</t>
        </is>
      </c>
      <c r="B144" s="60" t="n"/>
      <c r="C144" s="60" t="n"/>
      <c r="D144" s="60" t="n"/>
      <c r="E144" s="60" t="n"/>
      <c r="F144" s="60" t="n"/>
      <c r="G144" s="60" t="n"/>
      <c r="H144" s="60" t="n"/>
      <c r="I144" s="60" t="n"/>
      <c r="J144" s="2198" t="n"/>
      <c r="K144" s="2780" t="n">
        <v>3</v>
      </c>
      <c r="L144" s="60" t="n"/>
      <c r="M144" s="2198" t="n"/>
      <c r="N144" s="2780" t="n">
        <v>4</v>
      </c>
      <c r="O144" s="60" t="n"/>
      <c r="P144" s="2198" t="n"/>
      <c r="Q144" s="2108" t="n"/>
      <c r="R144" s="2780" t="n"/>
      <c r="S144" s="60" t="n"/>
      <c r="T144" s="2198" t="n"/>
      <c r="U144" s="2780" t="n"/>
      <c r="V144" s="60" t="n"/>
      <c r="W144" s="2198" t="n"/>
      <c r="X144" s="2199">
        <f>N144+U144</f>
        <v/>
      </c>
      <c r="Y144" s="64" t="n"/>
      <c r="Z144" s="3996" t="inlineStr">
        <is>
          <t>Первая технологическая / Технологическая</t>
        </is>
      </c>
      <c r="AA144" s="60" t="n"/>
      <c r="AB144" s="60" t="n"/>
      <c r="AC144" s="60" t="n"/>
      <c r="AD144" s="60" t="n"/>
      <c r="AE144" s="60" t="n"/>
      <c r="AF144" s="60" t="n"/>
      <c r="AG144" s="60" t="n"/>
      <c r="AH144" s="2198" t="n"/>
      <c r="AI144" s="2782" t="n">
        <v>4</v>
      </c>
      <c r="AJ144" s="60" t="n"/>
      <c r="AK144" s="2198" t="n"/>
      <c r="AL144" s="2782" t="n">
        <v>5</v>
      </c>
      <c r="AM144" s="60" t="n"/>
      <c r="AN144" s="2198" t="n"/>
      <c r="AO144" s="2782" t="n"/>
      <c r="AP144" s="60" t="n"/>
      <c r="AQ144" s="2198" t="n"/>
      <c r="AR144" s="2782" t="n"/>
      <c r="AS144" s="60" t="n"/>
      <c r="AT144" s="2198" t="n"/>
      <c r="AU144" s="2783">
        <f>AL144+AR144</f>
        <v/>
      </c>
      <c r="AV144" s="64" t="n"/>
      <c r="AW144" s="2784" t="n">
        <v>8</v>
      </c>
      <c r="AX144" s="2" t="n"/>
      <c r="AY144" s="70" t="n"/>
      <c r="AZ144" s="2785" t="n">
        <v>10</v>
      </c>
      <c r="BA144" s="2" t="n"/>
      <c r="BB144" s="70" t="n"/>
      <c r="BC144" s="2785">
        <f>AZ144*1.5</f>
        <v/>
      </c>
      <c r="BD144" s="2" t="n"/>
      <c r="BE144" s="70" t="n"/>
      <c r="BF144" s="69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72" t="n"/>
      <c r="BS144" s="2" t="n"/>
      <c r="BT144" s="2" t="n"/>
      <c r="BU144" s="2" t="n"/>
    </row>
    <row r="145">
      <c r="A145" s="69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173" t="n"/>
      <c r="K145" s="171" t="n"/>
      <c r="L145" s="2" t="n"/>
      <c r="M145" s="173" t="n"/>
      <c r="N145" s="171" t="n"/>
      <c r="O145" s="2" t="n"/>
      <c r="P145" s="173" t="n"/>
      <c r="Q145" s="44" t="n"/>
      <c r="R145" s="171" t="n"/>
      <c r="S145" s="2" t="n"/>
      <c r="T145" s="173" t="n"/>
      <c r="U145" s="171" t="n"/>
      <c r="V145" s="2" t="n"/>
      <c r="W145" s="173" t="n"/>
      <c r="X145" s="171" t="n"/>
      <c r="Y145" s="72" t="n"/>
      <c r="Z145" s="3997" t="inlineStr">
        <is>
          <t>Вторая технологическая / Технологическая</t>
        </is>
      </c>
      <c r="AA145" s="175" t="n"/>
      <c r="AB145" s="175" t="n"/>
      <c r="AC145" s="175" t="n"/>
      <c r="AD145" s="175" t="n"/>
      <c r="AE145" s="175" t="n"/>
      <c r="AF145" s="175" t="n"/>
      <c r="AG145" s="175" t="n"/>
      <c r="AH145" s="474" t="n"/>
      <c r="AI145" s="2787" t="n">
        <v>4</v>
      </c>
      <c r="AJ145" s="175" t="n"/>
      <c r="AK145" s="474" t="n"/>
      <c r="AL145" s="2787" t="n">
        <v>6</v>
      </c>
      <c r="AM145" s="175" t="n"/>
      <c r="AN145" s="474" t="n"/>
      <c r="AO145" s="2787" t="n"/>
      <c r="AP145" s="175" t="n"/>
      <c r="AQ145" s="474" t="n"/>
      <c r="AR145" s="2787" t="n"/>
      <c r="AS145" s="175" t="n"/>
      <c r="AT145" s="474" t="n"/>
      <c r="AU145" s="2788">
        <f>AL145+AR145</f>
        <v/>
      </c>
      <c r="AV145" s="2215" t="n"/>
      <c r="AW145" s="2" t="n"/>
      <c r="AX145" s="2" t="n"/>
      <c r="AY145" s="70" t="n"/>
      <c r="AZ145" s="171" t="n"/>
      <c r="BA145" s="2" t="n"/>
      <c r="BB145" s="70" t="n"/>
      <c r="BC145" s="171" t="n"/>
      <c r="BD145" s="2" t="n"/>
      <c r="BE145" s="70" t="n"/>
      <c r="BF145" s="69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72" t="n"/>
      <c r="BS145" s="2" t="n"/>
      <c r="BT145" s="2" t="n"/>
      <c r="BU145" s="2" t="n"/>
    </row>
    <row r="146">
      <c r="A146" s="77" t="n"/>
      <c r="B146" s="78" t="n"/>
      <c r="C146" s="78" t="n"/>
      <c r="D146" s="78" t="n"/>
      <c r="E146" s="78" t="n"/>
      <c r="F146" s="78" t="n"/>
      <c r="G146" s="78" t="n"/>
      <c r="H146" s="78" t="n"/>
      <c r="I146" s="78" t="n"/>
      <c r="J146" s="2239" t="n"/>
      <c r="K146" s="2240" t="n"/>
      <c r="L146" s="78" t="n"/>
      <c r="M146" s="2239" t="n"/>
      <c r="N146" s="2240" t="n"/>
      <c r="O146" s="78" t="n"/>
      <c r="P146" s="2239" t="n"/>
      <c r="Q146" s="2129" t="n"/>
      <c r="R146" s="2240" t="n"/>
      <c r="S146" s="78" t="n"/>
      <c r="T146" s="2239" t="n"/>
      <c r="U146" s="2240" t="n"/>
      <c r="V146" s="78" t="n"/>
      <c r="W146" s="2239" t="n"/>
      <c r="X146" s="2240" t="n"/>
      <c r="Y146" s="81" t="n"/>
      <c r="Z146" s="3998" t="inlineStr">
        <is>
          <t>Преддипломная</t>
        </is>
      </c>
      <c r="AA146" s="78" t="n"/>
      <c r="AB146" s="78" t="n"/>
      <c r="AC146" s="78" t="n"/>
      <c r="AD146" s="78" t="n"/>
      <c r="AE146" s="78" t="n"/>
      <c r="AF146" s="78" t="n"/>
      <c r="AG146" s="78" t="n"/>
      <c r="AH146" s="2239" t="n"/>
      <c r="AI146" s="2790" t="n"/>
      <c r="AJ146" s="78" t="n"/>
      <c r="AK146" s="2239" t="n"/>
      <c r="AL146" s="2790" t="n"/>
      <c r="AM146" s="78" t="n"/>
      <c r="AN146" s="2239" t="n"/>
      <c r="AO146" s="2790" t="n">
        <v>5</v>
      </c>
      <c r="AP146" s="78" t="n"/>
      <c r="AQ146" s="2239" t="n"/>
      <c r="AR146" s="2790" t="n">
        <v>8</v>
      </c>
      <c r="AS146" s="78" t="n"/>
      <c r="AT146" s="2239" t="n"/>
      <c r="AU146" s="2791">
        <f>AI146+AR146</f>
        <v/>
      </c>
      <c r="AV146" s="81" t="n"/>
      <c r="AW146" s="767" t="n"/>
      <c r="AX146" s="767" t="n"/>
      <c r="AY146" s="204" t="n"/>
      <c r="AZ146" s="205" t="n"/>
      <c r="BA146" s="767" t="n"/>
      <c r="BB146" s="204" t="n"/>
      <c r="BC146" s="205" t="n"/>
      <c r="BD146" s="767" t="n"/>
      <c r="BE146" s="204" t="n"/>
      <c r="BF146" s="77" t="n"/>
      <c r="BG146" s="78" t="n"/>
      <c r="BH146" s="78" t="n"/>
      <c r="BI146" s="78" t="n"/>
      <c r="BJ146" s="78" t="n"/>
      <c r="BK146" s="78" t="n"/>
      <c r="BL146" s="78" t="n"/>
      <c r="BM146" s="78" t="n"/>
      <c r="BN146" s="78" t="n"/>
      <c r="BO146" s="78" t="n"/>
      <c r="BP146" s="78" t="n"/>
      <c r="BQ146" s="78" t="n"/>
      <c r="BR146" s="81" t="n"/>
      <c r="BS146" s="2" t="n"/>
      <c r="BT146" s="2" t="n"/>
      <c r="BU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>
        <f>(AB147-R147)*0.22</f>
        <v/>
      </c>
      <c r="BT147" s="2" t="n"/>
      <c r="BU147" s="2" t="n"/>
    </row>
    <row r="148">
      <c r="A148" s="7" t="inlineStr">
        <is>
          <t>VIII. Матрица компетенций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</row>
    <row r="149">
      <c r="A149" s="3779" t="inlineStr">
        <is>
          <t>Код компетенции</t>
        </is>
      </c>
      <c r="B149" s="1410" t="n"/>
      <c r="C149" s="1410" t="n"/>
      <c r="D149" s="2793" t="n"/>
      <c r="E149" s="3554" t="inlineStr">
        <is>
          <t>Наименование компетенции</t>
        </is>
      </c>
      <c r="F149" s="1410" t="n"/>
      <c r="G149" s="1410" t="n"/>
      <c r="H149" s="1410" t="n"/>
      <c r="I149" s="1410" t="n"/>
      <c r="J149" s="1410" t="n"/>
      <c r="K149" s="1410" t="n"/>
      <c r="L149" s="1410" t="n"/>
      <c r="M149" s="1410" t="n"/>
      <c r="N149" s="1410" t="n"/>
      <c r="O149" s="1410" t="n"/>
      <c r="P149" s="1410" t="n"/>
      <c r="Q149" s="1410" t="n"/>
      <c r="R149" s="1410" t="n"/>
      <c r="S149" s="1410" t="n"/>
      <c r="T149" s="1410" t="n"/>
      <c r="U149" s="1410" t="n"/>
      <c r="V149" s="1410" t="n"/>
      <c r="W149" s="1410" t="n"/>
      <c r="X149" s="1410" t="n"/>
      <c r="Y149" s="1410" t="n"/>
      <c r="Z149" s="1410" t="n"/>
      <c r="AA149" s="1410" t="n"/>
      <c r="AB149" s="1410" t="n"/>
      <c r="AC149" s="1410" t="n"/>
      <c r="AD149" s="1410" t="n"/>
      <c r="AE149" s="1410" t="n"/>
      <c r="AF149" s="1410" t="n"/>
      <c r="AG149" s="1410" t="n"/>
      <c r="AH149" s="1410" t="n"/>
      <c r="AI149" s="1410" t="n"/>
      <c r="AJ149" s="1410" t="n"/>
      <c r="AK149" s="1410" t="n"/>
      <c r="AL149" s="1410" t="n"/>
      <c r="AM149" s="1410" t="n"/>
      <c r="AN149" s="1410" t="n"/>
      <c r="AO149" s="1410" t="n"/>
      <c r="AP149" s="1410" t="n"/>
      <c r="AQ149" s="1410" t="n"/>
      <c r="AR149" s="1410" t="n"/>
      <c r="AS149" s="1410" t="n"/>
      <c r="AT149" s="1410" t="n"/>
      <c r="AU149" s="1410" t="n"/>
      <c r="AV149" s="1410" t="n"/>
      <c r="AW149" s="1410" t="n"/>
      <c r="AX149" s="1410" t="n"/>
      <c r="AY149" s="1410" t="n"/>
      <c r="AZ149" s="1410" t="n"/>
      <c r="BA149" s="1410" t="n"/>
      <c r="BB149" s="1410" t="n"/>
      <c r="BC149" s="1410" t="n"/>
      <c r="BD149" s="1410" t="n"/>
      <c r="BE149" s="1410" t="n"/>
      <c r="BF149" s="1410" t="n"/>
      <c r="BG149" s="1410" t="n"/>
      <c r="BH149" s="1410" t="n"/>
      <c r="BI149" s="1410" t="n"/>
      <c r="BJ149" s="1410" t="n"/>
      <c r="BK149" s="1410" t="n"/>
      <c r="BL149" s="1410" t="n"/>
      <c r="BM149" s="1410" t="n"/>
      <c r="BN149" s="1410" t="n"/>
      <c r="BO149" s="3781" t="inlineStr">
        <is>
          <t>Код модуля, учебной дисциплины</t>
        </is>
      </c>
      <c r="BP149" s="1410" t="n"/>
      <c r="BQ149" s="1410" t="n"/>
      <c r="BR149" s="1414" t="n"/>
      <c r="BS149" s="2" t="n"/>
      <c r="BT149" s="2" t="n"/>
      <c r="BU149" s="2" t="n"/>
    </row>
    <row r="150">
      <c r="A150" s="2795" t="inlineStr">
        <is>
          <t>УК-1</t>
        </is>
      </c>
      <c r="B150" s="2304" t="n"/>
      <c r="C150" s="2304" t="n"/>
      <c r="D150" s="2335" t="n"/>
      <c r="E150" s="2796" t="inlineStr">
        <is>
          <t>Владеть основами исследовательской деятельности, осуществлять поиск, анализ и синтез информации</t>
        </is>
      </c>
      <c r="F150" s="2304" t="n"/>
      <c r="G150" s="2304" t="n"/>
      <c r="H150" s="2304" t="n"/>
      <c r="I150" s="2304" t="n"/>
      <c r="J150" s="2304" t="n"/>
      <c r="K150" s="2304" t="n"/>
      <c r="L150" s="2304" t="n"/>
      <c r="M150" s="2304" t="n"/>
      <c r="N150" s="2304" t="n"/>
      <c r="O150" s="2304" t="n"/>
      <c r="P150" s="2304" t="n"/>
      <c r="Q150" s="2304" t="n"/>
      <c r="R150" s="2304" t="n"/>
      <c r="S150" s="2304" t="n"/>
      <c r="T150" s="2304" t="n"/>
      <c r="U150" s="2304" t="n"/>
      <c r="V150" s="2304" t="n"/>
      <c r="W150" s="2304" t="n"/>
      <c r="X150" s="2304" t="n"/>
      <c r="Y150" s="2304" t="n"/>
      <c r="Z150" s="2304" t="n"/>
      <c r="AA150" s="2304" t="n"/>
      <c r="AB150" s="2304" t="n"/>
      <c r="AC150" s="2304" t="n"/>
      <c r="AD150" s="2304" t="n"/>
      <c r="AE150" s="2304" t="n"/>
      <c r="AF150" s="2304" t="n"/>
      <c r="AG150" s="2304" t="n"/>
      <c r="AH150" s="2304" t="n"/>
      <c r="AI150" s="2304" t="n"/>
      <c r="AJ150" s="2304" t="n"/>
      <c r="AK150" s="2304" t="n"/>
      <c r="AL150" s="2304" t="n"/>
      <c r="AM150" s="2304" t="n"/>
      <c r="AN150" s="2304" t="n"/>
      <c r="AO150" s="2304" t="n"/>
      <c r="AP150" s="2304" t="n"/>
      <c r="AQ150" s="2304" t="n"/>
      <c r="AR150" s="2304" t="n"/>
      <c r="AS150" s="2304" t="n"/>
      <c r="AT150" s="2304" t="n"/>
      <c r="AU150" s="2304" t="n"/>
      <c r="AV150" s="2304" t="n"/>
      <c r="AW150" s="2304" t="n"/>
      <c r="AX150" s="2304" t="n"/>
      <c r="AY150" s="2304" t="n"/>
      <c r="AZ150" s="2304" t="n"/>
      <c r="BA150" s="2304" t="n"/>
      <c r="BB150" s="2304" t="n"/>
      <c r="BC150" s="2304" t="n"/>
      <c r="BD150" s="2304" t="n"/>
      <c r="BE150" s="2304" t="n"/>
      <c r="BF150" s="2304" t="n"/>
      <c r="BG150" s="2304" t="n"/>
      <c r="BH150" s="2304" t="n"/>
      <c r="BI150" s="2304" t="n"/>
      <c r="BJ150" s="2304" t="n"/>
      <c r="BK150" s="2304" t="n"/>
      <c r="BL150" s="2304" t="n"/>
      <c r="BM150" s="2304" t="n"/>
      <c r="BN150" s="2304" t="n"/>
      <c r="BO150" s="2797" t="inlineStr">
        <is>
          <t>1.6, 2.2.2, 2.2.4, 2.3.2, 2.5.3, 2.7.2, 2.7.5, 2.8.3, 2.9.2, 2.11.2</t>
        </is>
      </c>
      <c r="BP150" s="2304" t="n"/>
      <c r="BQ150" s="2304" t="n"/>
      <c r="BR150" s="2305" t="n"/>
      <c r="BS150" s="2" t="n"/>
      <c r="BT150" s="2" t="n"/>
      <c r="BU150" s="2" t="n"/>
    </row>
    <row r="151">
      <c r="A151" s="2420" t="inlineStr">
        <is>
          <t>УК-2</t>
        </is>
      </c>
      <c r="B151" s="2665" t="n"/>
      <c r="C151" s="2665" t="n"/>
      <c r="D151" s="2316" t="n"/>
      <c r="E151" s="2796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51" s="2304" t="n"/>
      <c r="G151" s="2304" t="n"/>
      <c r="H151" s="2304" t="n"/>
      <c r="I151" s="2304" t="n"/>
      <c r="J151" s="2304" t="n"/>
      <c r="K151" s="2304" t="n"/>
      <c r="L151" s="2304" t="n"/>
      <c r="M151" s="2304" t="n"/>
      <c r="N151" s="2304" t="n"/>
      <c r="O151" s="2304" t="n"/>
      <c r="P151" s="2304" t="n"/>
      <c r="Q151" s="2304" t="n"/>
      <c r="R151" s="2304" t="n"/>
      <c r="S151" s="2304" t="n"/>
      <c r="T151" s="2304" t="n"/>
      <c r="U151" s="2304" t="n"/>
      <c r="V151" s="2304" t="n"/>
      <c r="W151" s="2304" t="n"/>
      <c r="X151" s="2304" t="n"/>
      <c r="Y151" s="2304" t="n"/>
      <c r="Z151" s="2304" t="n"/>
      <c r="AA151" s="2304" t="n"/>
      <c r="AB151" s="2304" t="n"/>
      <c r="AC151" s="2304" t="n"/>
      <c r="AD151" s="2304" t="n"/>
      <c r="AE151" s="2304" t="n"/>
      <c r="AF151" s="2304" t="n"/>
      <c r="AG151" s="2304" t="n"/>
      <c r="AH151" s="2304" t="n"/>
      <c r="AI151" s="2304" t="n"/>
      <c r="AJ151" s="2304" t="n"/>
      <c r="AK151" s="2304" t="n"/>
      <c r="AL151" s="2304" t="n"/>
      <c r="AM151" s="2304" t="n"/>
      <c r="AN151" s="2304" t="n"/>
      <c r="AO151" s="2304" t="n"/>
      <c r="AP151" s="2304" t="n"/>
      <c r="AQ151" s="2304" t="n"/>
      <c r="AR151" s="2304" t="n"/>
      <c r="AS151" s="2304" t="n"/>
      <c r="AT151" s="2304" t="n"/>
      <c r="AU151" s="2304" t="n"/>
      <c r="AV151" s="2304" t="n"/>
      <c r="AW151" s="2304" t="n"/>
      <c r="AX151" s="2304" t="n"/>
      <c r="AY151" s="2304" t="n"/>
      <c r="AZ151" s="2304" t="n"/>
      <c r="BA151" s="2304" t="n"/>
      <c r="BB151" s="2304" t="n"/>
      <c r="BC151" s="2304" t="n"/>
      <c r="BD151" s="2304" t="n"/>
      <c r="BE151" s="2304" t="n"/>
      <c r="BF151" s="2304" t="n"/>
      <c r="BG151" s="2304" t="n"/>
      <c r="BH151" s="2304" t="n"/>
      <c r="BI151" s="2304" t="n"/>
      <c r="BJ151" s="2304" t="n"/>
      <c r="BK151" s="2304" t="n"/>
      <c r="BL151" s="2304" t="n"/>
      <c r="BM151" s="2304" t="n"/>
      <c r="BN151" s="2304" t="n"/>
      <c r="BO151" s="2799" t="inlineStr">
        <is>
          <t>1.3</t>
        </is>
      </c>
      <c r="BP151" s="2665" t="n"/>
      <c r="BQ151" s="2665" t="n"/>
      <c r="BR151" s="2311" t="n"/>
      <c r="BS151" s="2" t="n"/>
      <c r="BT151" s="2" t="n"/>
      <c r="BU151" s="2" t="n"/>
    </row>
    <row r="152">
      <c r="A152" s="2420" t="inlineStr">
        <is>
          <t>УК-3</t>
        </is>
      </c>
      <c r="B152" s="2665" t="n"/>
      <c r="C152" s="2665" t="n"/>
      <c r="D152" s="2316" t="n"/>
      <c r="E152" s="2796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52" s="2304" t="n"/>
      <c r="G152" s="2304" t="n"/>
      <c r="H152" s="2304" t="n"/>
      <c r="I152" s="2304" t="n"/>
      <c r="J152" s="2304" t="n"/>
      <c r="K152" s="2304" t="n"/>
      <c r="L152" s="2304" t="n"/>
      <c r="M152" s="2304" t="n"/>
      <c r="N152" s="2304" t="n"/>
      <c r="O152" s="2304" t="n"/>
      <c r="P152" s="2304" t="n"/>
      <c r="Q152" s="2304" t="n"/>
      <c r="R152" s="2304" t="n"/>
      <c r="S152" s="2304" t="n"/>
      <c r="T152" s="2304" t="n"/>
      <c r="U152" s="2304" t="n"/>
      <c r="V152" s="2304" t="n"/>
      <c r="W152" s="2304" t="n"/>
      <c r="X152" s="2304" t="n"/>
      <c r="Y152" s="2304" t="n"/>
      <c r="Z152" s="2304" t="n"/>
      <c r="AA152" s="2304" t="n"/>
      <c r="AB152" s="2304" t="n"/>
      <c r="AC152" s="2304" t="n"/>
      <c r="AD152" s="2304" t="n"/>
      <c r="AE152" s="2304" t="n"/>
      <c r="AF152" s="2304" t="n"/>
      <c r="AG152" s="2304" t="n"/>
      <c r="AH152" s="2304" t="n"/>
      <c r="AI152" s="2304" t="n"/>
      <c r="AJ152" s="2304" t="n"/>
      <c r="AK152" s="2304" t="n"/>
      <c r="AL152" s="2304" t="n"/>
      <c r="AM152" s="2304" t="n"/>
      <c r="AN152" s="2304" t="n"/>
      <c r="AO152" s="2304" t="n"/>
      <c r="AP152" s="2304" t="n"/>
      <c r="AQ152" s="2304" t="n"/>
      <c r="AR152" s="2304" t="n"/>
      <c r="AS152" s="2304" t="n"/>
      <c r="AT152" s="2304" t="n"/>
      <c r="AU152" s="2304" t="n"/>
      <c r="AV152" s="2304" t="n"/>
      <c r="AW152" s="2304" t="n"/>
      <c r="AX152" s="2304" t="n"/>
      <c r="AY152" s="2304" t="n"/>
      <c r="AZ152" s="2304" t="n"/>
      <c r="BA152" s="2304" t="n"/>
      <c r="BB152" s="2304" t="n"/>
      <c r="BC152" s="2304" t="n"/>
      <c r="BD152" s="2304" t="n"/>
      <c r="BE152" s="2304" t="n"/>
      <c r="BF152" s="2304" t="n"/>
      <c r="BG152" s="2304" t="n"/>
      <c r="BH152" s="2304" t="n"/>
      <c r="BI152" s="2304" t="n"/>
      <c r="BJ152" s="2304" t="n"/>
      <c r="BK152" s="2304" t="n"/>
      <c r="BL152" s="2304" t="n"/>
      <c r="BM152" s="2304" t="n"/>
      <c r="BN152" s="2304" t="n"/>
      <c r="BO152" s="2799" t="inlineStr">
        <is>
          <t>1.2.1</t>
        </is>
      </c>
      <c r="BP152" s="2665" t="n"/>
      <c r="BQ152" s="2665" t="n"/>
      <c r="BR152" s="2311" t="n"/>
      <c r="BS152" s="2" t="n"/>
      <c r="BT152" s="2" t="n"/>
      <c r="BU152" s="2" t="n"/>
    </row>
    <row r="153">
      <c r="A153" s="2420" t="inlineStr">
        <is>
          <t>УК-4</t>
        </is>
      </c>
      <c r="B153" s="2665" t="n"/>
      <c r="C153" s="2665" t="n"/>
      <c r="D153" s="2316" t="n"/>
      <c r="E153" s="2796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53" s="2304" t="n"/>
      <c r="G153" s="2304" t="n"/>
      <c r="H153" s="2304" t="n"/>
      <c r="I153" s="2304" t="n"/>
      <c r="J153" s="2304" t="n"/>
      <c r="K153" s="2304" t="n"/>
      <c r="L153" s="2304" t="n"/>
      <c r="M153" s="2304" t="n"/>
      <c r="N153" s="2304" t="n"/>
      <c r="O153" s="2304" t="n"/>
      <c r="P153" s="2304" t="n"/>
      <c r="Q153" s="2304" t="n"/>
      <c r="R153" s="2304" t="n"/>
      <c r="S153" s="2304" t="n"/>
      <c r="T153" s="2304" t="n"/>
      <c r="U153" s="2304" t="n"/>
      <c r="V153" s="2304" t="n"/>
      <c r="W153" s="2304" t="n"/>
      <c r="X153" s="2304" t="n"/>
      <c r="Y153" s="2304" t="n"/>
      <c r="Z153" s="2304" t="n"/>
      <c r="AA153" s="2304" t="n"/>
      <c r="AB153" s="2304" t="n"/>
      <c r="AC153" s="2304" t="n"/>
      <c r="AD153" s="2304" t="n"/>
      <c r="AE153" s="2304" t="n"/>
      <c r="AF153" s="2304" t="n"/>
      <c r="AG153" s="2304" t="n"/>
      <c r="AH153" s="2304" t="n"/>
      <c r="AI153" s="2304" t="n"/>
      <c r="AJ153" s="2304" t="n"/>
      <c r="AK153" s="2304" t="n"/>
      <c r="AL153" s="2304" t="n"/>
      <c r="AM153" s="2304" t="n"/>
      <c r="AN153" s="2304" t="n"/>
      <c r="AO153" s="2304" t="n"/>
      <c r="AP153" s="2304" t="n"/>
      <c r="AQ153" s="2304" t="n"/>
      <c r="AR153" s="2304" t="n"/>
      <c r="AS153" s="2304" t="n"/>
      <c r="AT153" s="2304" t="n"/>
      <c r="AU153" s="2304" t="n"/>
      <c r="AV153" s="2304" t="n"/>
      <c r="AW153" s="2304" t="n"/>
      <c r="AX153" s="2304" t="n"/>
      <c r="AY153" s="2304" t="n"/>
      <c r="AZ153" s="2304" t="n"/>
      <c r="BA153" s="2304" t="n"/>
      <c r="BB153" s="2304" t="n"/>
      <c r="BC153" s="2304" t="n"/>
      <c r="BD153" s="2304" t="n"/>
      <c r="BE153" s="2304" t="n"/>
      <c r="BF153" s="2304" t="n"/>
      <c r="BG153" s="2304" t="n"/>
      <c r="BH153" s="2304" t="n"/>
      <c r="BI153" s="2304" t="n"/>
      <c r="BJ153" s="2304" t="n"/>
      <c r="BK153" s="2304" t="n"/>
      <c r="BL153" s="2304" t="n"/>
      <c r="BM153" s="2304" t="n"/>
      <c r="BN153" s="2304" t="n"/>
      <c r="BO153" s="2799" t="inlineStr">
        <is>
          <t>1.1.1, 2.1.1</t>
        </is>
      </c>
      <c r="BP153" s="2665" t="n"/>
      <c r="BQ153" s="2665" t="n"/>
      <c r="BR153" s="2311" t="n"/>
      <c r="BS153" s="2" t="n"/>
      <c r="BT153" s="2" t="n"/>
      <c r="BU153" s="2" t="n"/>
    </row>
    <row r="154">
      <c r="A154" s="2420" t="inlineStr">
        <is>
          <t>УК-5</t>
        </is>
      </c>
      <c r="B154" s="2665" t="n"/>
      <c r="C154" s="2665" t="n"/>
      <c r="D154" s="2316" t="n"/>
      <c r="E154" s="2796" t="inlineStr">
        <is>
          <t>Быть способным к саморазвитию и совершенствованию в профессиональной деятельности</t>
        </is>
      </c>
      <c r="F154" s="2304" t="n"/>
      <c r="G154" s="2304" t="n"/>
      <c r="H154" s="2304" t="n"/>
      <c r="I154" s="2304" t="n"/>
      <c r="J154" s="2304" t="n"/>
      <c r="K154" s="2304" t="n"/>
      <c r="L154" s="2304" t="n"/>
      <c r="M154" s="2304" t="n"/>
      <c r="N154" s="2304" t="n"/>
      <c r="O154" s="2304" t="n"/>
      <c r="P154" s="2304" t="n"/>
      <c r="Q154" s="2304" t="n"/>
      <c r="R154" s="2304" t="n"/>
      <c r="S154" s="2304" t="n"/>
      <c r="T154" s="2304" t="n"/>
      <c r="U154" s="2304" t="n"/>
      <c r="V154" s="2304" t="n"/>
      <c r="W154" s="2304" t="n"/>
      <c r="X154" s="2304" t="n"/>
      <c r="Y154" s="2304" t="n"/>
      <c r="Z154" s="2304" t="n"/>
      <c r="AA154" s="2304" t="n"/>
      <c r="AB154" s="2304" t="n"/>
      <c r="AC154" s="2304" t="n"/>
      <c r="AD154" s="2304" t="n"/>
      <c r="AE154" s="2304" t="n"/>
      <c r="AF154" s="2304" t="n"/>
      <c r="AG154" s="2304" t="n"/>
      <c r="AH154" s="2304" t="n"/>
      <c r="AI154" s="2304" t="n"/>
      <c r="AJ154" s="2304" t="n"/>
      <c r="AK154" s="2304" t="n"/>
      <c r="AL154" s="2304" t="n"/>
      <c r="AM154" s="2304" t="n"/>
      <c r="AN154" s="2304" t="n"/>
      <c r="AO154" s="2304" t="n"/>
      <c r="AP154" s="2304" t="n"/>
      <c r="AQ154" s="2304" t="n"/>
      <c r="AR154" s="2304" t="n"/>
      <c r="AS154" s="2304" t="n"/>
      <c r="AT154" s="2304" t="n"/>
      <c r="AU154" s="2304" t="n"/>
      <c r="AV154" s="2304" t="n"/>
      <c r="AW154" s="2304" t="n"/>
      <c r="AX154" s="2304" t="n"/>
      <c r="AY154" s="2304" t="n"/>
      <c r="AZ154" s="2304" t="n"/>
      <c r="BA154" s="2304" t="n"/>
      <c r="BB154" s="2304" t="n"/>
      <c r="BC154" s="2304" t="n"/>
      <c r="BD154" s="2304" t="n"/>
      <c r="BE154" s="2304" t="n"/>
      <c r="BF154" s="2304" t="n"/>
      <c r="BG154" s="2304" t="n"/>
      <c r="BH154" s="2304" t="n"/>
      <c r="BI154" s="2304" t="n"/>
      <c r="BJ154" s="2304" t="n"/>
      <c r="BK154" s="2304" t="n"/>
      <c r="BL154" s="2304" t="n"/>
      <c r="BM154" s="2304" t="n"/>
      <c r="BN154" s="2304" t="n"/>
      <c r="BO154" s="2800" t="inlineStr">
        <is>
          <t>1.6, 2.2.2, 2.2.4, 2.3.2, 2.5.3, 2.7.2, 2.7.5, 2.8.3, 2.9.2, 2.11.2</t>
        </is>
      </c>
      <c r="BP154" s="2665" t="n"/>
      <c r="BQ154" s="2665" t="n"/>
      <c r="BR154" s="2311" t="n"/>
      <c r="BS154" s="2" t="n"/>
      <c r="BT154" s="2" t="n"/>
      <c r="BU154" s="2" t="n"/>
    </row>
    <row r="155">
      <c r="A155" s="2420" t="inlineStr">
        <is>
          <t>УК-6</t>
        </is>
      </c>
      <c r="B155" s="2665" t="n"/>
      <c r="C155" s="2665" t="n"/>
      <c r="D155" s="2316" t="n"/>
      <c r="E155" s="2796" t="inlineStr">
        <is>
          <t>Проявлять инициативу и адаптироваться к изменениям в профессиональной деятельности</t>
        </is>
      </c>
      <c r="F155" s="2304" t="n"/>
      <c r="G155" s="2304" t="n"/>
      <c r="H155" s="2304" t="n"/>
      <c r="I155" s="2304" t="n"/>
      <c r="J155" s="2304" t="n"/>
      <c r="K155" s="2304" t="n"/>
      <c r="L155" s="2304" t="n"/>
      <c r="M155" s="2304" t="n"/>
      <c r="N155" s="2304" t="n"/>
      <c r="O155" s="2304" t="n"/>
      <c r="P155" s="2304" t="n"/>
      <c r="Q155" s="2304" t="n"/>
      <c r="R155" s="2304" t="n"/>
      <c r="S155" s="2304" t="n"/>
      <c r="T155" s="2304" t="n"/>
      <c r="U155" s="2304" t="n"/>
      <c r="V155" s="2304" t="n"/>
      <c r="W155" s="2304" t="n"/>
      <c r="X155" s="2304" t="n"/>
      <c r="Y155" s="2304" t="n"/>
      <c r="Z155" s="2304" t="n"/>
      <c r="AA155" s="2304" t="n"/>
      <c r="AB155" s="2304" t="n"/>
      <c r="AC155" s="2304" t="n"/>
      <c r="AD155" s="2304" t="n"/>
      <c r="AE155" s="2304" t="n"/>
      <c r="AF155" s="2304" t="n"/>
      <c r="AG155" s="2304" t="n"/>
      <c r="AH155" s="2304" t="n"/>
      <c r="AI155" s="2304" t="n"/>
      <c r="AJ155" s="2304" t="n"/>
      <c r="AK155" s="2304" t="n"/>
      <c r="AL155" s="2304" t="n"/>
      <c r="AM155" s="2304" t="n"/>
      <c r="AN155" s="2304" t="n"/>
      <c r="AO155" s="2304" t="n"/>
      <c r="AP155" s="2304" t="n"/>
      <c r="AQ155" s="2304" t="n"/>
      <c r="AR155" s="2304" t="n"/>
      <c r="AS155" s="2304" t="n"/>
      <c r="AT155" s="2304" t="n"/>
      <c r="AU155" s="2304" t="n"/>
      <c r="AV155" s="2304" t="n"/>
      <c r="AW155" s="2304" t="n"/>
      <c r="AX155" s="2304" t="n"/>
      <c r="AY155" s="2304" t="n"/>
      <c r="AZ155" s="2304" t="n"/>
      <c r="BA155" s="2304" t="n"/>
      <c r="BB155" s="2304" t="n"/>
      <c r="BC155" s="2304" t="n"/>
      <c r="BD155" s="2304" t="n"/>
      <c r="BE155" s="2304" t="n"/>
      <c r="BF155" s="2304" t="n"/>
      <c r="BG155" s="2304" t="n"/>
      <c r="BH155" s="2304" t="n"/>
      <c r="BI155" s="2304" t="n"/>
      <c r="BJ155" s="2304" t="n"/>
      <c r="BK155" s="2304" t="n"/>
      <c r="BL155" s="2304" t="n"/>
      <c r="BM155" s="2304" t="n"/>
      <c r="BN155" s="2304" t="n"/>
      <c r="BO155" s="2800" t="inlineStr">
        <is>
          <t>1.6, 2.2.2, 2.2.4, 2.3.2, 2.5.3, 2.7.2 ,2.7.5, 2.8.3, 2.9.2, 2.11.2</t>
        </is>
      </c>
      <c r="BP155" s="2665" t="n"/>
      <c r="BQ155" s="2665" t="n"/>
      <c r="BR155" s="2311" t="n"/>
      <c r="BS155" s="2" t="n"/>
      <c r="BT155" s="2" t="n"/>
      <c r="BU155" s="2" t="n"/>
    </row>
    <row r="156">
      <c r="A156" s="2420" t="inlineStr">
        <is>
          <t>УК-7</t>
        </is>
      </c>
      <c r="B156" s="2665" t="n"/>
      <c r="C156" s="2665" t="n"/>
      <c r="D156" s="2316" t="n"/>
      <c r="E156" s="2796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56" s="2304" t="n"/>
      <c r="G156" s="2304" t="n"/>
      <c r="H156" s="2304" t="n"/>
      <c r="I156" s="2304" t="n"/>
      <c r="J156" s="2304" t="n"/>
      <c r="K156" s="2304" t="n"/>
      <c r="L156" s="2304" t="n"/>
      <c r="M156" s="2304" t="n"/>
      <c r="N156" s="2304" t="n"/>
      <c r="O156" s="2304" t="n"/>
      <c r="P156" s="2304" t="n"/>
      <c r="Q156" s="2304" t="n"/>
      <c r="R156" s="2304" t="n"/>
      <c r="S156" s="2304" t="n"/>
      <c r="T156" s="2304" t="n"/>
      <c r="U156" s="2304" t="n"/>
      <c r="V156" s="2304" t="n"/>
      <c r="W156" s="2304" t="n"/>
      <c r="X156" s="2304" t="n"/>
      <c r="Y156" s="2304" t="n"/>
      <c r="Z156" s="2304" t="n"/>
      <c r="AA156" s="2304" t="n"/>
      <c r="AB156" s="2304" t="n"/>
      <c r="AC156" s="2304" t="n"/>
      <c r="AD156" s="2304" t="n"/>
      <c r="AE156" s="2304" t="n"/>
      <c r="AF156" s="2304" t="n"/>
      <c r="AG156" s="2304" t="n"/>
      <c r="AH156" s="2304" t="n"/>
      <c r="AI156" s="2304" t="n"/>
      <c r="AJ156" s="2304" t="n"/>
      <c r="AK156" s="2304" t="n"/>
      <c r="AL156" s="2304" t="n"/>
      <c r="AM156" s="2304" t="n"/>
      <c r="AN156" s="2304" t="n"/>
      <c r="AO156" s="2304" t="n"/>
      <c r="AP156" s="2304" t="n"/>
      <c r="AQ156" s="2304" t="n"/>
      <c r="AR156" s="2304" t="n"/>
      <c r="AS156" s="2304" t="n"/>
      <c r="AT156" s="2304" t="n"/>
      <c r="AU156" s="2304" t="n"/>
      <c r="AV156" s="2304" t="n"/>
      <c r="AW156" s="2304" t="n"/>
      <c r="AX156" s="2304" t="n"/>
      <c r="AY156" s="2304" t="n"/>
      <c r="AZ156" s="2304" t="n"/>
      <c r="BA156" s="2304" t="n"/>
      <c r="BB156" s="2304" t="n"/>
      <c r="BC156" s="2304" t="n"/>
      <c r="BD156" s="2304" t="n"/>
      <c r="BE156" s="2304" t="n"/>
      <c r="BF156" s="2304" t="n"/>
      <c r="BG156" s="2304" t="n"/>
      <c r="BH156" s="2304" t="n"/>
      <c r="BI156" s="2304" t="n"/>
      <c r="BJ156" s="2304" t="n"/>
      <c r="BK156" s="2304" t="n"/>
      <c r="BL156" s="2304" t="n"/>
      <c r="BM156" s="2304" t="n"/>
      <c r="BN156" s="2304" t="n"/>
      <c r="BO156" s="2799" t="inlineStr">
        <is>
          <t>1.1.1</t>
        </is>
      </c>
      <c r="BP156" s="2665" t="n"/>
      <c r="BQ156" s="2665" t="n"/>
      <c r="BR156" s="2311" t="n"/>
      <c r="BS156" s="2" t="n"/>
      <c r="BT156" s="2" t="n"/>
      <c r="BU156" s="2" t="n"/>
    </row>
    <row r="157">
      <c r="A157" s="2420" t="inlineStr">
        <is>
          <t>УК-8</t>
        </is>
      </c>
      <c r="B157" s="2665" t="n"/>
      <c r="C157" s="2665" t="n"/>
      <c r="D157" s="2316" t="n"/>
      <c r="E157" s="2796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57" s="2304" t="n"/>
      <c r="G157" s="2304" t="n"/>
      <c r="H157" s="2304" t="n"/>
      <c r="I157" s="2304" t="n"/>
      <c r="J157" s="2304" t="n"/>
      <c r="K157" s="2304" t="n"/>
      <c r="L157" s="2304" t="n"/>
      <c r="M157" s="2304" t="n"/>
      <c r="N157" s="2304" t="n"/>
      <c r="O157" s="2304" t="n"/>
      <c r="P157" s="2304" t="n"/>
      <c r="Q157" s="2304" t="n"/>
      <c r="R157" s="2304" t="n"/>
      <c r="S157" s="2304" t="n"/>
      <c r="T157" s="2304" t="n"/>
      <c r="U157" s="2304" t="n"/>
      <c r="V157" s="2304" t="n"/>
      <c r="W157" s="2304" t="n"/>
      <c r="X157" s="2304" t="n"/>
      <c r="Y157" s="2304" t="n"/>
      <c r="Z157" s="2304" t="n"/>
      <c r="AA157" s="2304" t="n"/>
      <c r="AB157" s="2304" t="n"/>
      <c r="AC157" s="2304" t="n"/>
      <c r="AD157" s="2304" t="n"/>
      <c r="AE157" s="2304" t="n"/>
      <c r="AF157" s="2304" t="n"/>
      <c r="AG157" s="2304" t="n"/>
      <c r="AH157" s="2304" t="n"/>
      <c r="AI157" s="2304" t="n"/>
      <c r="AJ157" s="2304" t="n"/>
      <c r="AK157" s="2304" t="n"/>
      <c r="AL157" s="2304" t="n"/>
      <c r="AM157" s="2304" t="n"/>
      <c r="AN157" s="2304" t="n"/>
      <c r="AO157" s="2304" t="n"/>
      <c r="AP157" s="2304" t="n"/>
      <c r="AQ157" s="2304" t="n"/>
      <c r="AR157" s="2304" t="n"/>
      <c r="AS157" s="2304" t="n"/>
      <c r="AT157" s="2304" t="n"/>
      <c r="AU157" s="2304" t="n"/>
      <c r="AV157" s="2304" t="n"/>
      <c r="AW157" s="2304" t="n"/>
      <c r="AX157" s="2304" t="n"/>
      <c r="AY157" s="2304" t="n"/>
      <c r="AZ157" s="2304" t="n"/>
      <c r="BA157" s="2304" t="n"/>
      <c r="BB157" s="2304" t="n"/>
      <c r="BC157" s="2304" t="n"/>
      <c r="BD157" s="2304" t="n"/>
      <c r="BE157" s="2304" t="n"/>
      <c r="BF157" s="2304" t="n"/>
      <c r="BG157" s="2304" t="n"/>
      <c r="BH157" s="2304" t="n"/>
      <c r="BI157" s="2304" t="n"/>
      <c r="BJ157" s="2304" t="n"/>
      <c r="BK157" s="2304" t="n"/>
      <c r="BL157" s="2304" t="n"/>
      <c r="BM157" s="2304" t="n"/>
      <c r="BN157" s="2304" t="n"/>
      <c r="BO157" s="2799" t="inlineStr">
        <is>
          <t>1.1.3</t>
        </is>
      </c>
      <c r="BP157" s="2665" t="n"/>
      <c r="BQ157" s="2665" t="n"/>
      <c r="BR157" s="2311" t="n"/>
      <c r="BS157" s="2" t="n"/>
      <c r="BT157" s="2" t="n"/>
      <c r="BU157" s="2" t="n"/>
    </row>
    <row r="158">
      <c r="A158" s="2420" t="inlineStr">
        <is>
          <t>УК-9</t>
        </is>
      </c>
      <c r="B158" s="2665" t="n"/>
      <c r="C158" s="2665" t="n"/>
      <c r="D158" s="2316" t="n"/>
      <c r="E158" s="2796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58" s="2304" t="n"/>
      <c r="G158" s="2304" t="n"/>
      <c r="H158" s="2304" t="n"/>
      <c r="I158" s="2304" t="n"/>
      <c r="J158" s="2304" t="n"/>
      <c r="K158" s="2304" t="n"/>
      <c r="L158" s="2304" t="n"/>
      <c r="M158" s="2304" t="n"/>
      <c r="N158" s="2304" t="n"/>
      <c r="O158" s="2304" t="n"/>
      <c r="P158" s="2304" t="n"/>
      <c r="Q158" s="2304" t="n"/>
      <c r="R158" s="2304" t="n"/>
      <c r="S158" s="2304" t="n"/>
      <c r="T158" s="2304" t="n"/>
      <c r="U158" s="2304" t="n"/>
      <c r="V158" s="2304" t="n"/>
      <c r="W158" s="2304" t="n"/>
      <c r="X158" s="2304" t="n"/>
      <c r="Y158" s="2304" t="n"/>
      <c r="Z158" s="2304" t="n"/>
      <c r="AA158" s="2304" t="n"/>
      <c r="AB158" s="2304" t="n"/>
      <c r="AC158" s="2304" t="n"/>
      <c r="AD158" s="2304" t="n"/>
      <c r="AE158" s="2304" t="n"/>
      <c r="AF158" s="2304" t="n"/>
      <c r="AG158" s="2304" t="n"/>
      <c r="AH158" s="2304" t="n"/>
      <c r="AI158" s="2304" t="n"/>
      <c r="AJ158" s="2304" t="n"/>
      <c r="AK158" s="2304" t="n"/>
      <c r="AL158" s="2304" t="n"/>
      <c r="AM158" s="2304" t="n"/>
      <c r="AN158" s="2304" t="n"/>
      <c r="AO158" s="2304" t="n"/>
      <c r="AP158" s="2304" t="n"/>
      <c r="AQ158" s="2304" t="n"/>
      <c r="AR158" s="2304" t="n"/>
      <c r="AS158" s="2304" t="n"/>
      <c r="AT158" s="2304" t="n"/>
      <c r="AU158" s="2304" t="n"/>
      <c r="AV158" s="2304" t="n"/>
      <c r="AW158" s="2304" t="n"/>
      <c r="AX158" s="2304" t="n"/>
      <c r="AY158" s="2304" t="n"/>
      <c r="AZ158" s="2304" t="n"/>
      <c r="BA158" s="2304" t="n"/>
      <c r="BB158" s="2304" t="n"/>
      <c r="BC158" s="2304" t="n"/>
      <c r="BD158" s="2304" t="n"/>
      <c r="BE158" s="2304" t="n"/>
      <c r="BF158" s="2304" t="n"/>
      <c r="BG158" s="2304" t="n"/>
      <c r="BH158" s="2304" t="n"/>
      <c r="BI158" s="2304" t="n"/>
      <c r="BJ158" s="2304" t="n"/>
      <c r="BK158" s="2304" t="n"/>
      <c r="BL158" s="2304" t="n"/>
      <c r="BM158" s="2304" t="n"/>
      <c r="BN158" s="2304" t="n"/>
      <c r="BO158" s="2799" t="inlineStr">
        <is>
          <t>1.1.2</t>
        </is>
      </c>
      <c r="BP158" s="2665" t="n"/>
      <c r="BQ158" s="2665" t="n"/>
      <c r="BR158" s="2311" t="n"/>
      <c r="BS158" s="2" t="n"/>
      <c r="BT158" s="2" t="n"/>
      <c r="BU158" s="2" t="n"/>
    </row>
    <row r="159">
      <c r="A159" s="2420" t="inlineStr">
        <is>
          <t>УК-10</t>
        </is>
      </c>
      <c r="B159" s="2665" t="n"/>
      <c r="C159" s="2665" t="n"/>
      <c r="D159" s="2316" t="n"/>
      <c r="E159" s="2796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59" s="2304" t="n"/>
      <c r="G159" s="2304" t="n"/>
      <c r="H159" s="2304" t="n"/>
      <c r="I159" s="2304" t="n"/>
      <c r="J159" s="2304" t="n"/>
      <c r="K159" s="2304" t="n"/>
      <c r="L159" s="2304" t="n"/>
      <c r="M159" s="2304" t="n"/>
      <c r="N159" s="2304" t="n"/>
      <c r="O159" s="2304" t="n"/>
      <c r="P159" s="2304" t="n"/>
      <c r="Q159" s="2304" t="n"/>
      <c r="R159" s="2304" t="n"/>
      <c r="S159" s="2304" t="n"/>
      <c r="T159" s="2304" t="n"/>
      <c r="U159" s="2304" t="n"/>
      <c r="V159" s="2304" t="n"/>
      <c r="W159" s="2304" t="n"/>
      <c r="X159" s="2304" t="n"/>
      <c r="Y159" s="2304" t="n"/>
      <c r="Z159" s="2304" t="n"/>
      <c r="AA159" s="2304" t="n"/>
      <c r="AB159" s="2304" t="n"/>
      <c r="AC159" s="2304" t="n"/>
      <c r="AD159" s="2304" t="n"/>
      <c r="AE159" s="2304" t="n"/>
      <c r="AF159" s="2304" t="n"/>
      <c r="AG159" s="2304" t="n"/>
      <c r="AH159" s="2304" t="n"/>
      <c r="AI159" s="2304" t="n"/>
      <c r="AJ159" s="2304" t="n"/>
      <c r="AK159" s="2304" t="n"/>
      <c r="AL159" s="2304" t="n"/>
      <c r="AM159" s="2304" t="n"/>
      <c r="AN159" s="2304" t="n"/>
      <c r="AO159" s="2304" t="n"/>
      <c r="AP159" s="2304" t="n"/>
      <c r="AQ159" s="2304" t="n"/>
      <c r="AR159" s="2304" t="n"/>
      <c r="AS159" s="2304" t="n"/>
      <c r="AT159" s="2304" t="n"/>
      <c r="AU159" s="2304" t="n"/>
      <c r="AV159" s="2304" t="n"/>
      <c r="AW159" s="2304" t="n"/>
      <c r="AX159" s="2304" t="n"/>
      <c r="AY159" s="2304" t="n"/>
      <c r="AZ159" s="2304" t="n"/>
      <c r="BA159" s="2304" t="n"/>
      <c r="BB159" s="2304" t="n"/>
      <c r="BC159" s="2304" t="n"/>
      <c r="BD159" s="2304" t="n"/>
      <c r="BE159" s="2304" t="n"/>
      <c r="BF159" s="2304" t="n"/>
      <c r="BG159" s="2304" t="n"/>
      <c r="BH159" s="2304" t="n"/>
      <c r="BI159" s="2304" t="n"/>
      <c r="BJ159" s="2304" t="n"/>
      <c r="BK159" s="2304" t="n"/>
      <c r="BL159" s="2304" t="n"/>
      <c r="BM159" s="2304" t="n"/>
      <c r="BN159" s="2304" t="n"/>
      <c r="BO159" s="2799" t="inlineStr">
        <is>
          <t>1.2.2</t>
        </is>
      </c>
      <c r="BP159" s="2665" t="n"/>
      <c r="BQ159" s="2665" t="n"/>
      <c r="BR159" s="2311" t="n"/>
      <c r="BS159" s="2" t="n"/>
      <c r="BT159" s="2" t="n"/>
      <c r="BU159" s="2" t="n"/>
    </row>
    <row r="160">
      <c r="A160" s="2795" t="inlineStr">
        <is>
          <t>УК-12</t>
        </is>
      </c>
      <c r="B160" s="2304" t="n"/>
      <c r="C160" s="2304" t="n"/>
      <c r="D160" s="2335" t="n"/>
      <c r="E160" s="2796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60" s="2304" t="n"/>
      <c r="G160" s="2304" t="n"/>
      <c r="H160" s="2304" t="n"/>
      <c r="I160" s="2304" t="n"/>
      <c r="J160" s="2304" t="n"/>
      <c r="K160" s="2304" t="n"/>
      <c r="L160" s="2304" t="n"/>
      <c r="M160" s="2304" t="n"/>
      <c r="N160" s="2304" t="n"/>
      <c r="O160" s="2304" t="n"/>
      <c r="P160" s="2304" t="n"/>
      <c r="Q160" s="2304" t="n"/>
      <c r="R160" s="2304" t="n"/>
      <c r="S160" s="2304" t="n"/>
      <c r="T160" s="2304" t="n"/>
      <c r="U160" s="2304" t="n"/>
      <c r="V160" s="2304" t="n"/>
      <c r="W160" s="2304" t="n"/>
      <c r="X160" s="2304" t="n"/>
      <c r="Y160" s="2304" t="n"/>
      <c r="Z160" s="2304" t="n"/>
      <c r="AA160" s="2304" t="n"/>
      <c r="AB160" s="2304" t="n"/>
      <c r="AC160" s="2304" t="n"/>
      <c r="AD160" s="2304" t="n"/>
      <c r="AE160" s="2304" t="n"/>
      <c r="AF160" s="2304" t="n"/>
      <c r="AG160" s="2304" t="n"/>
      <c r="AH160" s="2304" t="n"/>
      <c r="AI160" s="2304" t="n"/>
      <c r="AJ160" s="2304" t="n"/>
      <c r="AK160" s="2304" t="n"/>
      <c r="AL160" s="2304" t="n"/>
      <c r="AM160" s="2304" t="n"/>
      <c r="AN160" s="2304" t="n"/>
      <c r="AO160" s="2304" t="n"/>
      <c r="AP160" s="2304" t="n"/>
      <c r="AQ160" s="2304" t="n"/>
      <c r="AR160" s="2304" t="n"/>
      <c r="AS160" s="2304" t="n"/>
      <c r="AT160" s="2304" t="n"/>
      <c r="AU160" s="2304" t="n"/>
      <c r="AV160" s="2304" t="n"/>
      <c r="AW160" s="2304" t="n"/>
      <c r="AX160" s="2304" t="n"/>
      <c r="AY160" s="2304" t="n"/>
      <c r="AZ160" s="2304" t="n"/>
      <c r="BA160" s="2304" t="n"/>
      <c r="BB160" s="2304" t="n"/>
      <c r="BC160" s="2304" t="n"/>
      <c r="BD160" s="2304" t="n"/>
      <c r="BE160" s="2304" t="n"/>
      <c r="BF160" s="2304" t="n"/>
      <c r="BG160" s="2304" t="n"/>
      <c r="BH160" s="2304" t="n"/>
      <c r="BI160" s="2304" t="n"/>
      <c r="BJ160" s="2304" t="n"/>
      <c r="BK160" s="2304" t="n"/>
      <c r="BL160" s="2304" t="n"/>
      <c r="BM160" s="2304" t="n"/>
      <c r="BN160" s="2304" t="n"/>
      <c r="BO160" s="2799" t="inlineStr">
        <is>
          <t>2.1.2</t>
        </is>
      </c>
      <c r="BP160" s="2665" t="n"/>
      <c r="BQ160" s="2665" t="n"/>
      <c r="BR160" s="2311" t="n"/>
      <c r="BS160" s="2" t="n"/>
      <c r="BT160" s="2" t="n"/>
      <c r="BU160" s="2" t="n"/>
    </row>
    <row r="161">
      <c r="A161" s="2420" t="inlineStr">
        <is>
          <t>УК-13</t>
        </is>
      </c>
      <c r="B161" s="2665" t="n"/>
      <c r="C161" s="2665" t="n"/>
      <c r="D161" s="2316" t="n"/>
      <c r="E161" s="2796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61" s="2304" t="n"/>
      <c r="G161" s="2304" t="n"/>
      <c r="H161" s="2304" t="n"/>
      <c r="I161" s="2304" t="n"/>
      <c r="J161" s="2304" t="n"/>
      <c r="K161" s="2304" t="n"/>
      <c r="L161" s="2304" t="n"/>
      <c r="M161" s="2304" t="n"/>
      <c r="N161" s="2304" t="n"/>
      <c r="O161" s="2304" t="n"/>
      <c r="P161" s="2304" t="n"/>
      <c r="Q161" s="2304" t="n"/>
      <c r="R161" s="2304" t="n"/>
      <c r="S161" s="2304" t="n"/>
      <c r="T161" s="2304" t="n"/>
      <c r="U161" s="2304" t="n"/>
      <c r="V161" s="2304" t="n"/>
      <c r="W161" s="2304" t="n"/>
      <c r="X161" s="2304" t="n"/>
      <c r="Y161" s="2304" t="n"/>
      <c r="Z161" s="2304" t="n"/>
      <c r="AA161" s="2304" t="n"/>
      <c r="AB161" s="2304" t="n"/>
      <c r="AC161" s="2304" t="n"/>
      <c r="AD161" s="2304" t="n"/>
      <c r="AE161" s="2304" t="n"/>
      <c r="AF161" s="2304" t="n"/>
      <c r="AG161" s="2304" t="n"/>
      <c r="AH161" s="2304" t="n"/>
      <c r="AI161" s="2304" t="n"/>
      <c r="AJ161" s="2304" t="n"/>
      <c r="AK161" s="2304" t="n"/>
      <c r="AL161" s="2304" t="n"/>
      <c r="AM161" s="2304" t="n"/>
      <c r="AN161" s="2304" t="n"/>
      <c r="AO161" s="2304" t="n"/>
      <c r="AP161" s="2304" t="n"/>
      <c r="AQ161" s="2304" t="n"/>
      <c r="AR161" s="2304" t="n"/>
      <c r="AS161" s="2304" t="n"/>
      <c r="AT161" s="2304" t="n"/>
      <c r="AU161" s="2304" t="n"/>
      <c r="AV161" s="2304" t="n"/>
      <c r="AW161" s="2304" t="n"/>
      <c r="AX161" s="2304" t="n"/>
      <c r="AY161" s="2304" t="n"/>
      <c r="AZ161" s="2304" t="n"/>
      <c r="BA161" s="2304" t="n"/>
      <c r="BB161" s="2304" t="n"/>
      <c r="BC161" s="2304" t="n"/>
      <c r="BD161" s="2304" t="n"/>
      <c r="BE161" s="2304" t="n"/>
      <c r="BF161" s="2304" t="n"/>
      <c r="BG161" s="2304" t="n"/>
      <c r="BH161" s="2304" t="n"/>
      <c r="BI161" s="2304" t="n"/>
      <c r="BJ161" s="2304" t="n"/>
      <c r="BK161" s="2304" t="n"/>
      <c r="BL161" s="2304" t="n"/>
      <c r="BM161" s="2304" t="n"/>
      <c r="BN161" s="2304" t="n"/>
      <c r="BO161" s="2799" t="inlineStr">
        <is>
          <t>2.1.3</t>
        </is>
      </c>
      <c r="BP161" s="2665" t="n"/>
      <c r="BQ161" s="2665" t="n"/>
      <c r="BR161" s="2311" t="n"/>
      <c r="BS161" s="2" t="n"/>
      <c r="BT161" s="2" t="n"/>
      <c r="BU161" s="2" t="n"/>
    </row>
    <row r="162">
      <c r="A162" s="2420" t="inlineStr">
        <is>
          <t>УК-14</t>
        </is>
      </c>
      <c r="B162" s="2665" t="n"/>
      <c r="C162" s="2665" t="n"/>
      <c r="D162" s="2316" t="n"/>
      <c r="E162" s="2796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62" s="2304" t="n"/>
      <c r="G162" s="2304" t="n"/>
      <c r="H162" s="2304" t="n"/>
      <c r="I162" s="2304" t="n"/>
      <c r="J162" s="2304" t="n"/>
      <c r="K162" s="2304" t="n"/>
      <c r="L162" s="2304" t="n"/>
      <c r="M162" s="2304" t="n"/>
      <c r="N162" s="2304" t="n"/>
      <c r="O162" s="2304" t="n"/>
      <c r="P162" s="2304" t="n"/>
      <c r="Q162" s="2304" t="n"/>
      <c r="R162" s="2304" t="n"/>
      <c r="S162" s="2304" t="n"/>
      <c r="T162" s="2304" t="n"/>
      <c r="U162" s="2304" t="n"/>
      <c r="V162" s="2304" t="n"/>
      <c r="W162" s="2304" t="n"/>
      <c r="X162" s="2304" t="n"/>
      <c r="Y162" s="2304" t="n"/>
      <c r="Z162" s="2304" t="n"/>
      <c r="AA162" s="2304" t="n"/>
      <c r="AB162" s="2304" t="n"/>
      <c r="AC162" s="2304" t="n"/>
      <c r="AD162" s="2304" t="n"/>
      <c r="AE162" s="2304" t="n"/>
      <c r="AF162" s="2304" t="n"/>
      <c r="AG162" s="2304" t="n"/>
      <c r="AH162" s="2304" t="n"/>
      <c r="AI162" s="2304" t="n"/>
      <c r="AJ162" s="2304" t="n"/>
      <c r="AK162" s="2304" t="n"/>
      <c r="AL162" s="2304" t="n"/>
      <c r="AM162" s="2304" t="n"/>
      <c r="AN162" s="2304" t="n"/>
      <c r="AO162" s="2304" t="n"/>
      <c r="AP162" s="2304" t="n"/>
      <c r="AQ162" s="2304" t="n"/>
      <c r="AR162" s="2304" t="n"/>
      <c r="AS162" s="2304" t="n"/>
      <c r="AT162" s="2304" t="n"/>
      <c r="AU162" s="2304" t="n"/>
      <c r="AV162" s="2304" t="n"/>
      <c r="AW162" s="2304" t="n"/>
      <c r="AX162" s="2304" t="n"/>
      <c r="AY162" s="2304" t="n"/>
      <c r="AZ162" s="2304" t="n"/>
      <c r="BA162" s="2304" t="n"/>
      <c r="BB162" s="2304" t="n"/>
      <c r="BC162" s="2304" t="n"/>
      <c r="BD162" s="2304" t="n"/>
      <c r="BE162" s="2304" t="n"/>
      <c r="BF162" s="2304" t="n"/>
      <c r="BG162" s="2304" t="n"/>
      <c r="BH162" s="2304" t="n"/>
      <c r="BI162" s="2304" t="n"/>
      <c r="BJ162" s="2304" t="n"/>
      <c r="BK162" s="2304" t="n"/>
      <c r="BL162" s="2304" t="n"/>
      <c r="BM162" s="2304" t="n"/>
      <c r="BN162" s="2304" t="n"/>
      <c r="BO162" s="2799" t="inlineStr">
        <is>
          <t>2.1.1</t>
        </is>
      </c>
      <c r="BP162" s="2665" t="n"/>
      <c r="BQ162" s="2665" t="n"/>
      <c r="BR162" s="2311" t="n"/>
      <c r="BS162" s="2" t="n"/>
      <c r="BT162" s="2" t="n"/>
      <c r="BU162" s="2" t="n"/>
    </row>
    <row r="163">
      <c r="A163" s="2420" t="inlineStr">
        <is>
          <t>УК-15</t>
        </is>
      </c>
      <c r="B163" s="2665" t="n"/>
      <c r="C163" s="2665" t="n"/>
      <c r="D163" s="2316" t="n"/>
      <c r="E163" s="2796" t="inlineStr">
        <is>
          <t>Обладать способностью анализировать процессы и явления национальной и мировой культуры, устанавливать межличностное взаимодействие с учетом социально-культурных особенностей, этнических и конфессиональных различий</t>
        </is>
      </c>
      <c r="F163" s="2304" t="n"/>
      <c r="G163" s="2304" t="n"/>
      <c r="H163" s="2304" t="n"/>
      <c r="I163" s="2304" t="n"/>
      <c r="J163" s="2304" t="n"/>
      <c r="K163" s="2304" t="n"/>
      <c r="L163" s="2304" t="n"/>
      <c r="M163" s="2304" t="n"/>
      <c r="N163" s="2304" t="n"/>
      <c r="O163" s="2304" t="n"/>
      <c r="P163" s="2304" t="n"/>
      <c r="Q163" s="2304" t="n"/>
      <c r="R163" s="2304" t="n"/>
      <c r="S163" s="2304" t="n"/>
      <c r="T163" s="2304" t="n"/>
      <c r="U163" s="2304" t="n"/>
      <c r="V163" s="2304" t="n"/>
      <c r="W163" s="2304" t="n"/>
      <c r="X163" s="2304" t="n"/>
      <c r="Y163" s="2304" t="n"/>
      <c r="Z163" s="2304" t="n"/>
      <c r="AA163" s="2304" t="n"/>
      <c r="AB163" s="2304" t="n"/>
      <c r="AC163" s="2304" t="n"/>
      <c r="AD163" s="2304" t="n"/>
      <c r="AE163" s="2304" t="n"/>
      <c r="AF163" s="2304" t="n"/>
      <c r="AG163" s="2304" t="n"/>
      <c r="AH163" s="2304" t="n"/>
      <c r="AI163" s="2304" t="n"/>
      <c r="AJ163" s="2304" t="n"/>
      <c r="AK163" s="2304" t="n"/>
      <c r="AL163" s="2304" t="n"/>
      <c r="AM163" s="2304" t="n"/>
      <c r="AN163" s="2304" t="n"/>
      <c r="AO163" s="2304" t="n"/>
      <c r="AP163" s="2304" t="n"/>
      <c r="AQ163" s="2304" t="n"/>
      <c r="AR163" s="2304" t="n"/>
      <c r="AS163" s="2304" t="n"/>
      <c r="AT163" s="2304" t="n"/>
      <c r="AU163" s="2304" t="n"/>
      <c r="AV163" s="2304" t="n"/>
      <c r="AW163" s="2304" t="n"/>
      <c r="AX163" s="2304" t="n"/>
      <c r="AY163" s="2304" t="n"/>
      <c r="AZ163" s="2304" t="n"/>
      <c r="BA163" s="2304" t="n"/>
      <c r="BB163" s="2304" t="n"/>
      <c r="BC163" s="2304" t="n"/>
      <c r="BD163" s="2304" t="n"/>
      <c r="BE163" s="2304" t="n"/>
      <c r="BF163" s="2304" t="n"/>
      <c r="BG163" s="2304" t="n"/>
      <c r="BH163" s="2304" t="n"/>
      <c r="BI163" s="2304" t="n"/>
      <c r="BJ163" s="2304" t="n"/>
      <c r="BK163" s="2304" t="n"/>
      <c r="BL163" s="2304" t="n"/>
      <c r="BM163" s="2304" t="n"/>
      <c r="BN163" s="2304" t="n"/>
      <c r="BO163" s="2799" t="inlineStr">
        <is>
          <t>2.1.3</t>
        </is>
      </c>
      <c r="BP163" s="2665" t="n"/>
      <c r="BQ163" s="2665" t="n"/>
      <c r="BR163" s="2311" t="n"/>
      <c r="BS163" s="2" t="n"/>
      <c r="BT163" s="2" t="n"/>
      <c r="BU163" s="2" t="n"/>
    </row>
    <row r="164">
      <c r="A164" s="140" t="n"/>
      <c r="B164" s="140" t="n"/>
      <c r="C164" s="140" t="n"/>
      <c r="D164" s="140" t="n"/>
      <c r="E164" s="679" t="n"/>
      <c r="F164" s="679" t="n"/>
      <c r="G164" s="679" t="n"/>
      <c r="H164" s="679" t="n"/>
      <c r="I164" s="679" t="n"/>
      <c r="J164" s="679" t="n"/>
      <c r="K164" s="679" t="n"/>
      <c r="L164" s="679" t="n"/>
      <c r="M164" s="679" t="n"/>
      <c r="N164" s="679" t="n"/>
      <c r="O164" s="679" t="n"/>
      <c r="P164" s="679" t="n"/>
      <c r="Q164" s="679" t="n"/>
      <c r="R164" s="679" t="n"/>
      <c r="S164" s="679" t="n"/>
      <c r="T164" s="679" t="n"/>
      <c r="U164" s="679" t="n"/>
      <c r="V164" s="679" t="n"/>
      <c r="W164" s="679" t="n"/>
      <c r="X164" s="679" t="n"/>
      <c r="Y164" s="679" t="n"/>
      <c r="Z164" s="679" t="n"/>
      <c r="AA164" s="679" t="n"/>
      <c r="AB164" s="679" t="n"/>
      <c r="AC164" s="679" t="n"/>
      <c r="AD164" s="679" t="n"/>
      <c r="AE164" s="679" t="n"/>
      <c r="AF164" s="679" t="n"/>
      <c r="AG164" s="679" t="n"/>
      <c r="AH164" s="679" t="n"/>
      <c r="AI164" s="679" t="n"/>
      <c r="AJ164" s="679" t="n"/>
      <c r="AK164" s="679" t="n"/>
      <c r="AL164" s="679" t="n"/>
      <c r="AM164" s="679" t="n"/>
      <c r="AN164" s="679" t="n"/>
      <c r="AO164" s="679" t="n"/>
      <c r="AP164" s="679" t="n"/>
      <c r="AQ164" s="679" t="n"/>
      <c r="AR164" s="679" t="n"/>
      <c r="AS164" s="679" t="n"/>
      <c r="AT164" s="679" t="n"/>
      <c r="AU164" s="679" t="n"/>
      <c r="AV164" s="679" t="n"/>
      <c r="AW164" s="679" t="n"/>
      <c r="AX164" s="679" t="n"/>
      <c r="AY164" s="679" t="n"/>
      <c r="AZ164" s="679" t="n"/>
      <c r="BA164" s="679" t="n"/>
      <c r="BB164" s="679" t="n"/>
      <c r="BC164" s="679" t="n"/>
      <c r="BD164" s="679" t="n"/>
      <c r="BE164" s="679" t="n"/>
      <c r="BF164" s="679" t="n"/>
      <c r="BG164" s="3999" t="n"/>
      <c r="BH164" s="3999" t="n"/>
      <c r="BI164" s="2" t="n"/>
      <c r="BJ164" s="2" t="n"/>
      <c r="BK164" s="2" t="n"/>
      <c r="BL164" s="2" t="n"/>
      <c r="BM164" s="2" t="n"/>
      <c r="BN164" s="2" t="n"/>
      <c r="BO164" s="680" t="n"/>
      <c r="BP164" s="2" t="n"/>
      <c r="BQ164" s="2" t="n"/>
      <c r="BR164" s="2" t="n"/>
      <c r="BS164" s="2" t="n"/>
      <c r="BT164" s="2" t="n"/>
      <c r="BU164" s="2" t="n"/>
    </row>
    <row r="165">
      <c r="A165" s="655" t="inlineStr">
        <is>
          <t>Проректор по учебной работе</t>
        </is>
      </c>
      <c r="B165" s="655" t="n"/>
      <c r="C165" s="655" t="n"/>
      <c r="D165" s="655" t="n"/>
      <c r="E165" s="655" t="n"/>
      <c r="F165" s="655" t="n"/>
      <c r="G165" s="655" t="n"/>
      <c r="H165" s="655" t="n"/>
      <c r="I165" s="655" t="n"/>
      <c r="J165" s="655" t="n"/>
      <c r="K165" s="655" t="n"/>
      <c r="L165" s="655" t="n"/>
      <c r="M165" s="655" t="n"/>
      <c r="N165" s="655" t="n"/>
      <c r="O165" s="655" t="n"/>
      <c r="P165" s="655" t="n"/>
      <c r="Q165" s="655" t="n"/>
      <c r="R165" s="4000" t="n"/>
      <c r="S165" s="658" t="n"/>
      <c r="T165" s="658" t="n"/>
      <c r="U165" s="659" t="n"/>
      <c r="V165" s="659" t="n"/>
      <c r="W165" s="659" t="n"/>
      <c r="X165" s="659" t="n"/>
      <c r="Y165" s="659" t="n"/>
      <c r="Z165" s="659" t="n"/>
      <c r="AA165" s="659" t="n"/>
      <c r="AB165" s="659" t="n"/>
      <c r="AC165" s="659" t="n"/>
      <c r="AD165" s="659" t="n"/>
      <c r="AE165" s="655" t="inlineStr">
        <is>
          <t>А.А.Сакович</t>
        </is>
      </c>
      <c r="AF165" s="657" t="n"/>
      <c r="AG165" s="656" t="n"/>
      <c r="AH165" s="655" t="n"/>
      <c r="AI165" s="655" t="n"/>
      <c r="AJ165" s="657" t="n"/>
      <c r="AK165" s="657" t="n"/>
      <c r="AL165" s="508" t="n"/>
      <c r="AM165" s="508" t="n"/>
      <c r="AN165" s="508" t="n"/>
      <c r="AO165" s="508" t="n"/>
      <c r="AP165" s="508" t="n"/>
      <c r="AQ165" s="508" t="n"/>
      <c r="AR165" s="508" t="n"/>
      <c r="AS165" s="508" t="n"/>
      <c r="AT165" s="508" t="n"/>
      <c r="AU165" s="508" t="n"/>
      <c r="AV165" s="508" t="n"/>
      <c r="AW165" s="508" t="n"/>
      <c r="AX165" s="508" t="n"/>
      <c r="AY165" s="508" t="n"/>
      <c r="AZ165" s="508" t="n"/>
      <c r="BA165" s="508" t="n"/>
      <c r="BB165" s="508" t="n"/>
      <c r="BC165" s="508" t="n"/>
      <c r="BD165" s="508" t="n"/>
      <c r="BE165" s="508" t="n"/>
      <c r="BF165" s="508" t="n"/>
      <c r="BG165" s="508" t="n"/>
      <c r="BH165" s="508" t="n"/>
      <c r="BI165" s="508" t="n"/>
      <c r="BJ165" s="508" t="n"/>
      <c r="BK165" s="508" t="n"/>
      <c r="BL165" s="2" t="n"/>
      <c r="BM165" s="2" t="n"/>
      <c r="BN165" s="2" t="n"/>
      <c r="BO165" s="2" t="n"/>
      <c r="BP165" s="2" t="n"/>
      <c r="BQ165" s="4001" t="n"/>
      <c r="BR165" s="4001" t="n"/>
      <c r="BS165" s="2" t="n"/>
      <c r="BT165" s="2" t="n"/>
      <c r="BU165" s="2" t="n"/>
    </row>
    <row r="166">
      <c r="A166" s="655" t="n"/>
      <c r="B166" s="655" t="n"/>
      <c r="C166" s="655" t="n"/>
      <c r="D166" s="655" t="n"/>
      <c r="E166" s="655" t="n"/>
      <c r="F166" s="655" t="n"/>
      <c r="G166" s="655" t="n"/>
      <c r="H166" s="655" t="n"/>
      <c r="I166" s="655" t="n"/>
      <c r="J166" s="655" t="n"/>
      <c r="K166" s="655" t="n"/>
      <c r="L166" s="655" t="n"/>
      <c r="M166" s="655" t="n"/>
      <c r="N166" s="655" t="n"/>
      <c r="O166" s="655" t="n"/>
      <c r="P166" s="655" t="n"/>
      <c r="Q166" s="655" t="n"/>
      <c r="R166" s="656" t="n"/>
      <c r="S166" s="657" t="n"/>
      <c r="T166" s="3532" t="n"/>
      <c r="U166" s="660" t="n"/>
      <c r="V166" s="660" t="n"/>
      <c r="W166" s="660" t="n"/>
      <c r="X166" s="660" t="n"/>
      <c r="Y166" s="4002" t="n">
        <v>2023</v>
      </c>
      <c r="Z166" s="662" t="n"/>
      <c r="AA166" s="655" t="n"/>
      <c r="AB166" s="657" t="n"/>
      <c r="AC166" s="657" t="n"/>
      <c r="AD166" s="657" t="n"/>
      <c r="AE166" s="655" t="n"/>
      <c r="AF166" s="655" t="n"/>
      <c r="AG166" s="655" t="n"/>
      <c r="AH166" s="657" t="n"/>
      <c r="AI166" s="657" t="n"/>
      <c r="AJ166" s="663" t="n"/>
      <c r="AK166" s="657" t="n"/>
      <c r="AL166" s="508" t="n"/>
      <c r="AM166" s="140" t="n"/>
      <c r="AN166" s="140" t="n"/>
      <c r="AO166" s="140" t="n"/>
      <c r="AP166" s="140" t="n"/>
      <c r="AQ166" s="140" t="n"/>
      <c r="AR166" s="508" t="n"/>
      <c r="AS166" s="508" t="n"/>
      <c r="AT166" s="508" t="n"/>
      <c r="AU166" s="508" t="n"/>
      <c r="AV166" s="508" t="n"/>
      <c r="AW166" s="508" t="n"/>
      <c r="AX166" s="508" t="n"/>
      <c r="AY166" s="508" t="n"/>
      <c r="AZ166" s="508" t="n"/>
      <c r="BA166" s="508" t="n"/>
      <c r="BB166" s="508" t="n"/>
      <c r="BC166" s="508" t="n"/>
      <c r="BD166" s="508" t="n"/>
      <c r="BE166" s="508" t="n"/>
      <c r="BF166" s="508" t="n"/>
      <c r="BG166" s="508" t="n"/>
      <c r="BH166" s="508" t="n"/>
      <c r="BI166" s="508" t="n"/>
      <c r="BJ166" s="508" t="n"/>
      <c r="BK166" s="508" t="n"/>
      <c r="BL166" s="2" t="n"/>
      <c r="BM166" s="2" t="n"/>
      <c r="BN166" s="2" t="n"/>
      <c r="BO166" s="2" t="n"/>
      <c r="BP166" s="2" t="n"/>
      <c r="BQ166" s="4001" t="n"/>
      <c r="BR166" s="4001" t="n"/>
      <c r="BS166" s="2" t="n"/>
      <c r="BT166" s="2" t="n"/>
      <c r="BU166" s="2" t="n"/>
    </row>
    <row r="167">
      <c r="A167" s="655" t="n"/>
      <c r="B167" s="655" t="n"/>
      <c r="C167" s="655" t="n"/>
      <c r="D167" s="655" t="n"/>
      <c r="E167" s="655" t="n"/>
      <c r="F167" s="655" t="n"/>
      <c r="G167" s="655" t="n"/>
      <c r="H167" s="655" t="n"/>
      <c r="I167" s="655" t="n"/>
      <c r="J167" s="655" t="n"/>
      <c r="K167" s="655" t="n"/>
      <c r="L167" s="655" t="n"/>
      <c r="M167" s="655" t="n"/>
      <c r="N167" s="655" t="n"/>
      <c r="O167" s="655" t="n"/>
      <c r="P167" s="655" t="n"/>
      <c r="Q167" s="655" t="n"/>
      <c r="R167" s="655" t="n"/>
      <c r="S167" s="655" t="n"/>
      <c r="T167" s="655" t="n"/>
      <c r="U167" s="655" t="n"/>
      <c r="V167" s="655" t="n"/>
      <c r="W167" s="655" t="n"/>
      <c r="X167" s="655" t="n"/>
      <c r="Y167" s="655" t="n"/>
      <c r="Z167" s="655" t="n"/>
      <c r="AA167" s="655" t="n"/>
      <c r="AB167" s="655" t="n"/>
      <c r="AC167" s="655" t="n"/>
      <c r="AD167" s="655" t="n"/>
      <c r="AE167" s="655" t="n"/>
      <c r="AF167" s="655" t="n"/>
      <c r="AG167" s="655" t="n"/>
      <c r="AH167" s="665" t="n"/>
      <c r="AI167" s="665" t="n"/>
      <c r="AJ167" s="663" t="n"/>
      <c r="AK167" s="657" t="n"/>
      <c r="AL167" s="508" t="n"/>
      <c r="AM167" s="140" t="n"/>
      <c r="AN167" s="140" t="n"/>
      <c r="AO167" s="140" t="n"/>
      <c r="AP167" s="140" t="n"/>
      <c r="AQ167" s="140" t="n"/>
      <c r="AR167" s="508" t="n"/>
      <c r="AS167" s="508" t="n"/>
      <c r="AT167" s="508" t="n"/>
      <c r="AU167" s="508" t="n"/>
      <c r="AV167" s="508" t="n"/>
      <c r="AW167" s="508" t="n"/>
      <c r="AX167" s="508" t="n"/>
      <c r="AY167" s="508" t="n"/>
      <c r="AZ167" s="508" t="n"/>
      <c r="BA167" s="508" t="n"/>
      <c r="BB167" s="508" t="n"/>
      <c r="BC167" s="508" t="n"/>
      <c r="BD167" s="508" t="n"/>
      <c r="BE167" s="508" t="n"/>
      <c r="BF167" s="508" t="n"/>
      <c r="BG167" s="508" t="n"/>
      <c r="BH167" s="508" t="n"/>
      <c r="BI167" s="508" t="n"/>
      <c r="BJ167" s="508" t="n"/>
      <c r="BK167" s="508" t="n"/>
      <c r="BL167" s="2" t="n"/>
      <c r="BM167" s="2" t="n"/>
      <c r="BN167" s="2" t="n"/>
      <c r="BO167" s="2" t="n"/>
      <c r="BP167" s="2" t="n"/>
      <c r="BQ167" s="4001" t="n"/>
      <c r="BR167" s="4001" t="n"/>
      <c r="BS167" s="2" t="n"/>
      <c r="BT167" s="2" t="n"/>
      <c r="BU167" s="2" t="n"/>
    </row>
    <row r="168">
      <c r="A168" s="666" t="inlineStr">
        <is>
          <t>Декан факультета заочного образования</t>
        </is>
      </c>
      <c r="B168" s="666" t="n"/>
      <c r="C168" s="666" t="n"/>
      <c r="D168" s="666" t="n"/>
      <c r="E168" s="666" t="n"/>
      <c r="F168" s="666" t="n"/>
      <c r="G168" s="666" t="n"/>
      <c r="H168" s="666" t="n"/>
      <c r="I168" s="666" t="n"/>
      <c r="J168" s="666" t="n"/>
      <c r="K168" s="666" t="n"/>
      <c r="L168" s="666" t="n"/>
      <c r="M168" s="666" t="n"/>
      <c r="N168" s="666" t="n"/>
      <c r="O168" s="666" t="n"/>
      <c r="P168" s="666" t="n"/>
      <c r="Q168" s="666" t="n"/>
      <c r="R168" s="3787" t="n"/>
      <c r="S168" s="3787" t="n"/>
      <c r="T168" s="667" t="n"/>
      <c r="U168" s="659" t="n"/>
      <c r="V168" s="659" t="n"/>
      <c r="W168" s="659" t="n"/>
      <c r="X168" s="659" t="n"/>
      <c r="Y168" s="659" t="n"/>
      <c r="Z168" s="659" t="n"/>
      <c r="AA168" s="659" t="n"/>
      <c r="AB168" s="659" t="n"/>
      <c r="AC168" s="659" t="n"/>
      <c r="AD168" s="659" t="n"/>
      <c r="AE168" s="666" t="inlineStr">
        <is>
          <t>С.А. Прохорчик</t>
        </is>
      </c>
      <c r="AF168" s="2" t="n"/>
      <c r="AG168" s="2" t="n"/>
      <c r="AH168" s="2" t="n"/>
      <c r="AI168" s="2" t="n"/>
      <c r="AJ168" s="2" t="n"/>
      <c r="AK168" s="2" t="n"/>
      <c r="AL168" s="508" t="n"/>
      <c r="AM168" s="140" t="n"/>
      <c r="AN168" s="140" t="n"/>
      <c r="AO168" s="140" t="n"/>
      <c r="AP168" s="140" t="n"/>
      <c r="AQ168" s="140" t="n"/>
      <c r="AR168" s="508" t="n"/>
      <c r="AS168" s="508" t="n"/>
      <c r="AT168" s="508" t="n"/>
      <c r="AU168" s="508" t="n"/>
      <c r="AV168" s="508" t="n"/>
      <c r="AW168" s="508" t="n"/>
      <c r="AX168" s="508" t="n"/>
      <c r="AY168" s="508" t="n"/>
      <c r="AZ168" s="508" t="n"/>
      <c r="BA168" s="508" t="n"/>
      <c r="BB168" s="508" t="n"/>
      <c r="BC168" s="508" t="n"/>
      <c r="BD168" s="508" t="n"/>
      <c r="BE168" s="508" t="n"/>
      <c r="BF168" s="508" t="n"/>
      <c r="BG168" s="508" t="n"/>
      <c r="BH168" s="508" t="n"/>
      <c r="BI168" s="508" t="n"/>
      <c r="BJ168" s="508" t="n"/>
      <c r="BK168" s="508" t="n"/>
      <c r="BL168" s="2" t="n"/>
      <c r="BM168" s="2" t="n"/>
      <c r="BN168" s="2" t="n"/>
      <c r="BO168" s="2" t="n"/>
      <c r="BP168" s="2" t="n"/>
      <c r="BQ168" s="4001" t="n"/>
      <c r="BR168" s="4001" t="n"/>
      <c r="BS168" s="2" t="n"/>
      <c r="BT168" s="2" t="n"/>
      <c r="BU168" s="2" t="n"/>
    </row>
    <row r="169">
      <c r="A169" s="668" t="n"/>
      <c r="B169" s="668" t="n"/>
      <c r="C169" s="668" t="n"/>
      <c r="D169" s="668" t="n"/>
      <c r="E169" s="668" t="n"/>
      <c r="F169" s="668" t="n"/>
      <c r="G169" s="668" t="n"/>
      <c r="H169" s="668" t="n"/>
      <c r="I169" s="668" t="n"/>
      <c r="J169" s="656" t="n"/>
      <c r="K169" s="656" t="n"/>
      <c r="L169" s="656" t="n"/>
      <c r="M169" s="656" t="n"/>
      <c r="N169" s="656" t="n"/>
      <c r="O169" s="656" t="n"/>
      <c r="P169" s="656" t="n"/>
      <c r="Q169" s="656" t="n"/>
      <c r="R169" s="668" t="n"/>
      <c r="S169" s="665" t="n"/>
      <c r="T169" s="669" t="n"/>
      <c r="U169" s="670" t="n"/>
      <c r="V169" s="670" t="n"/>
      <c r="W169" s="671" t="n"/>
      <c r="X169" s="671" t="n"/>
      <c r="Y169" s="4002" t="n">
        <v>2023</v>
      </c>
      <c r="Z169" s="662" t="n"/>
      <c r="AA169" s="655" t="n"/>
      <c r="AB169" s="655" t="n"/>
      <c r="AC169" s="655" t="n"/>
      <c r="AD169" s="655" t="n"/>
      <c r="AE169" s="655" t="n"/>
      <c r="AF169" s="655" t="n"/>
      <c r="AG169" s="655" t="n"/>
      <c r="AH169" s="665" t="n"/>
      <c r="AI169" s="665" t="n"/>
      <c r="AJ169" s="663" t="n"/>
      <c r="AK169" s="657" t="n"/>
      <c r="AL169" s="508" t="n"/>
      <c r="AM169" s="140" t="n"/>
      <c r="AN169" s="140" t="n"/>
      <c r="AO169" s="140" t="n"/>
      <c r="AP169" s="140" t="n"/>
      <c r="AQ169" s="140" t="n"/>
      <c r="AR169" s="508" t="n"/>
      <c r="AS169" s="508" t="n"/>
      <c r="AT169" s="508" t="n"/>
      <c r="AU169" s="508" t="n"/>
      <c r="AV169" s="508" t="n"/>
      <c r="AW169" s="508" t="n"/>
      <c r="AX169" s="508" t="n"/>
      <c r="AY169" s="508" t="n"/>
      <c r="AZ169" s="508" t="n"/>
      <c r="BA169" s="508" t="n"/>
      <c r="BB169" s="508" t="n"/>
      <c r="BC169" s="508" t="n"/>
      <c r="BD169" s="508" t="n"/>
      <c r="BE169" s="508" t="n"/>
      <c r="BF169" s="508" t="n"/>
      <c r="BG169" s="508" t="n"/>
      <c r="BH169" s="508" t="n"/>
      <c r="BI169" s="508" t="n"/>
      <c r="BJ169" s="508" t="n"/>
      <c r="BK169" s="508" t="n"/>
      <c r="BL169" s="2" t="n"/>
      <c r="BM169" s="2" t="n"/>
      <c r="BN169" s="2" t="n"/>
      <c r="BO169" s="2" t="n"/>
      <c r="BP169" s="2" t="n"/>
      <c r="BQ169" s="4001" t="n"/>
      <c r="BR169" s="4001" t="n"/>
      <c r="BS169" s="2" t="n"/>
      <c r="BT169" s="2" t="n"/>
      <c r="BU169" s="2" t="n"/>
    </row>
    <row r="170">
      <c r="A170" s="668" t="n"/>
      <c r="B170" s="668" t="n"/>
      <c r="C170" s="668" t="n"/>
      <c r="D170" s="668" t="n"/>
      <c r="E170" s="668" t="n"/>
      <c r="F170" s="668" t="n"/>
      <c r="G170" s="668" t="n"/>
      <c r="H170" s="668" t="n"/>
      <c r="I170" s="668" t="n"/>
      <c r="J170" s="668" t="n"/>
      <c r="K170" s="668" t="n"/>
      <c r="L170" s="668" t="n"/>
      <c r="M170" s="668" t="n"/>
      <c r="N170" s="668" t="n"/>
      <c r="O170" s="668" t="n"/>
      <c r="P170" s="668" t="n"/>
      <c r="Q170" s="668" t="n"/>
      <c r="R170" s="668" t="n"/>
      <c r="S170" s="655" t="n"/>
      <c r="T170" s="655" t="n"/>
      <c r="U170" s="655" t="n"/>
      <c r="V170" s="655" t="n"/>
      <c r="W170" s="655" t="n"/>
      <c r="X170" s="655" t="n"/>
      <c r="Y170" s="655" t="n"/>
      <c r="Z170" s="655" t="n"/>
      <c r="AA170" s="655" t="n"/>
      <c r="AB170" s="655" t="n"/>
      <c r="AC170" s="655" t="n"/>
      <c r="AD170" s="655" t="n"/>
      <c r="AE170" s="655" t="n"/>
      <c r="AF170" s="655" t="n"/>
      <c r="AG170" s="655" t="n"/>
      <c r="AH170" s="665" t="n"/>
      <c r="AI170" s="665" t="n"/>
      <c r="AJ170" s="663" t="n"/>
      <c r="AK170" s="657" t="n"/>
      <c r="AL170" s="508" t="n"/>
      <c r="AM170" s="140" t="n"/>
      <c r="AN170" s="140" t="n"/>
      <c r="AO170" s="140" t="n"/>
      <c r="AP170" s="140" t="n"/>
      <c r="AQ170" s="140" t="n"/>
      <c r="AR170" s="508" t="n"/>
      <c r="AS170" s="508" t="n"/>
      <c r="AT170" s="508" t="n"/>
      <c r="AU170" s="508" t="n"/>
      <c r="AV170" s="508" t="n"/>
      <c r="AW170" s="508" t="n"/>
      <c r="AX170" s="508" t="n"/>
      <c r="AY170" s="508" t="n"/>
      <c r="AZ170" s="508" t="n"/>
      <c r="BA170" s="508" t="n"/>
      <c r="BB170" s="508" t="n"/>
      <c r="BC170" s="508" t="n"/>
      <c r="BD170" s="508" t="n"/>
      <c r="BE170" s="508" t="n"/>
      <c r="BF170" s="508" t="n"/>
      <c r="BG170" s="508" t="n"/>
      <c r="BH170" s="508" t="n"/>
      <c r="BI170" s="508" t="n"/>
      <c r="BJ170" s="508" t="n"/>
      <c r="BK170" s="508" t="n"/>
      <c r="BL170" s="2" t="n"/>
      <c r="BM170" s="2" t="n"/>
      <c r="BN170" s="2" t="n"/>
      <c r="BO170" s="2" t="n"/>
      <c r="BP170" s="2" t="n"/>
      <c r="BQ170" s="4001" t="n"/>
      <c r="BR170" s="4001" t="n"/>
      <c r="BS170" s="2" t="n"/>
      <c r="BT170" s="2" t="n"/>
      <c r="BU170" s="2" t="n"/>
    </row>
    <row r="171">
      <c r="A171" s="657" t="inlineStr">
        <is>
          <t xml:space="preserve">Заведующий кафедрой автоматизации производственных </t>
        </is>
      </c>
      <c r="B171" s="1467" t="n"/>
      <c r="C171" s="508" t="n"/>
      <c r="D171" s="1467" t="n"/>
      <c r="E171" s="1455" t="n"/>
      <c r="F171" s="1455" t="n"/>
      <c r="G171" s="1455" t="n"/>
      <c r="H171" s="1455" t="n"/>
      <c r="I171" s="1455" t="n"/>
      <c r="J171" s="1455" t="n"/>
      <c r="K171" s="1455" t="n"/>
      <c r="L171" s="1455" t="n"/>
      <c r="M171" s="1455" t="n"/>
      <c r="N171" s="1455" t="n"/>
      <c r="O171" s="3536" t="n"/>
      <c r="P171" s="1455" t="n"/>
      <c r="Q171" s="1455" t="n"/>
      <c r="R171" s="4003" t="n"/>
      <c r="S171" s="667" t="n"/>
      <c r="T171" s="667" t="n"/>
      <c r="U171" s="659" t="n"/>
      <c r="V171" s="659" t="n"/>
      <c r="W171" s="659" t="n"/>
      <c r="X171" s="659" t="n"/>
      <c r="Y171" s="659" t="n"/>
      <c r="Z171" s="659" t="n"/>
      <c r="AA171" s="659" t="n"/>
      <c r="AB171" s="659" t="n"/>
      <c r="AC171" s="659" t="n"/>
      <c r="AD171" s="659" t="n"/>
      <c r="AE171" s="655" t="inlineStr">
        <is>
          <t>Д.С.Карпович</t>
        </is>
      </c>
      <c r="AF171" s="665" t="n"/>
      <c r="AG171" s="656" t="n"/>
      <c r="AH171" s="655" t="n"/>
      <c r="AI171" s="655" t="n"/>
      <c r="AJ171" s="663" t="n"/>
      <c r="AK171" s="657" t="n"/>
      <c r="AL171" s="508" t="n"/>
      <c r="AM171" s="140" t="n"/>
      <c r="AN171" s="140" t="n"/>
      <c r="AO171" s="140" t="n"/>
      <c r="AP171" s="140" t="n"/>
      <c r="AQ171" s="140" t="n"/>
      <c r="AR171" s="508" t="n"/>
      <c r="AS171" s="508" t="n"/>
      <c r="AT171" s="508" t="n"/>
      <c r="AU171" s="508" t="n"/>
      <c r="AV171" s="508" t="n"/>
      <c r="AW171" s="508" t="n"/>
      <c r="AX171" s="508" t="n"/>
      <c r="AY171" s="508" t="n"/>
      <c r="AZ171" s="508" t="n"/>
      <c r="BA171" s="508" t="n"/>
      <c r="BB171" s="508" t="n"/>
      <c r="BC171" s="508" t="n"/>
      <c r="BD171" s="508" t="n"/>
      <c r="BE171" s="508" t="n"/>
      <c r="BF171" s="508" t="n"/>
      <c r="BG171" s="508" t="n"/>
      <c r="BH171" s="508" t="n"/>
      <c r="BI171" s="508" t="n"/>
      <c r="BJ171" s="508" t="n"/>
      <c r="BK171" s="508" t="n"/>
      <c r="BL171" s="2" t="n"/>
      <c r="BM171" s="2" t="n"/>
      <c r="BN171" s="2" t="n"/>
      <c r="BO171" s="2" t="n"/>
      <c r="BP171" s="2" t="n"/>
      <c r="BQ171" s="4001" t="n"/>
      <c r="BR171" s="4001" t="n"/>
      <c r="BS171" s="2" t="n"/>
      <c r="BT171" s="2" t="n"/>
      <c r="BU171" s="2" t="n"/>
    </row>
    <row r="172">
      <c r="A172" s="655" t="inlineStr">
        <is>
          <t>процессов и электротехники</t>
        </is>
      </c>
      <c r="B172" s="668" t="n"/>
      <c r="C172" s="668" t="n"/>
      <c r="D172" s="668" t="n"/>
      <c r="E172" s="668" t="n"/>
      <c r="F172" s="668" t="n"/>
      <c r="G172" s="668" t="n"/>
      <c r="H172" s="668" t="n"/>
      <c r="I172" s="668" t="n"/>
      <c r="J172" s="668" t="n"/>
      <c r="K172" s="668" t="n"/>
      <c r="L172" s="668" t="n"/>
      <c r="M172" s="668" t="n"/>
      <c r="N172" s="668" t="n"/>
      <c r="O172" s="668" t="n"/>
      <c r="P172" s="668" t="n"/>
      <c r="Q172" s="668" t="n"/>
      <c r="R172" s="656" t="n"/>
      <c r="S172" s="665" t="n"/>
      <c r="T172" s="669" t="n"/>
      <c r="U172" s="671" t="n"/>
      <c r="V172" s="660" t="n"/>
      <c r="W172" s="660" t="n"/>
      <c r="X172" s="660" t="n"/>
      <c r="Y172" s="4002" t="n">
        <v>2023</v>
      </c>
      <c r="Z172" s="662" t="n"/>
      <c r="AA172" s="655" t="n"/>
      <c r="AB172" s="655" t="n"/>
      <c r="AC172" s="656" t="n"/>
      <c r="AD172" s="655" t="n"/>
      <c r="AE172" s="655" t="n"/>
      <c r="AF172" s="655" t="n"/>
      <c r="AG172" s="655" t="n"/>
      <c r="AH172" s="665" t="n"/>
      <c r="AI172" s="665" t="n"/>
      <c r="AJ172" s="663" t="n"/>
      <c r="AK172" s="657" t="n"/>
      <c r="AL172" s="508" t="n"/>
      <c r="AM172" s="140" t="n"/>
      <c r="AN172" s="140" t="n"/>
      <c r="AO172" s="140" t="n"/>
      <c r="AP172" s="140" t="n"/>
      <c r="AQ172" s="140" t="n"/>
      <c r="AR172" s="508" t="n"/>
      <c r="AS172" s="508" t="n"/>
      <c r="AT172" s="508" t="n"/>
      <c r="AU172" s="508" t="n"/>
      <c r="AV172" s="508" t="n"/>
      <c r="AW172" s="508" t="n"/>
      <c r="AX172" s="508" t="n"/>
      <c r="AY172" s="508" t="n"/>
      <c r="AZ172" s="508" t="n"/>
      <c r="BA172" s="508" t="n"/>
      <c r="BB172" s="508" t="n"/>
      <c r="BC172" s="508" t="n"/>
      <c r="BD172" s="508" t="n"/>
      <c r="BE172" s="508" t="n"/>
      <c r="BF172" s="508" t="n"/>
      <c r="BG172" s="508" t="n"/>
      <c r="BH172" s="508" t="n"/>
      <c r="BI172" s="508" t="n"/>
      <c r="BJ172" s="508" t="n"/>
      <c r="BK172" s="508" t="n"/>
      <c r="BL172" s="2" t="n"/>
      <c r="BM172" s="2" t="n"/>
      <c r="BN172" s="2" t="n"/>
      <c r="BO172" s="2" t="n"/>
      <c r="BP172" s="2" t="n"/>
      <c r="BQ172" s="4001" t="n"/>
      <c r="BR172" s="4001" t="n"/>
      <c r="BS172" s="2" t="n"/>
      <c r="BT172" s="2" t="n"/>
      <c r="BU172" s="2" t="n"/>
    </row>
    <row r="173">
      <c r="A173" s="655" t="inlineStr">
        <is>
          <t>Рекомендован к утверждению научно-методическим советом БГТУ, протокол № 6  от  28.04.2023</t>
        </is>
      </c>
      <c r="B173" s="37" t="n"/>
      <c r="C173" s="2" t="n"/>
      <c r="D173" s="37" t="n"/>
      <c r="E173" s="11" t="n"/>
      <c r="F173" s="11" t="n"/>
      <c r="G173" s="11" t="n"/>
      <c r="H173" s="11" t="n"/>
      <c r="I173" s="11" t="n"/>
      <c r="J173" s="11" t="n"/>
      <c r="K173" s="11" t="n"/>
      <c r="L173" s="11" t="n"/>
      <c r="M173" s="11" t="n"/>
      <c r="N173" s="11" t="n"/>
      <c r="O173" s="11" t="n"/>
      <c r="P173" s="11" t="n"/>
      <c r="Q173" s="11" t="n"/>
      <c r="R173" s="11" t="n"/>
      <c r="S173" s="11" t="n"/>
      <c r="T173" s="16" t="n"/>
      <c r="U173" s="16" t="n"/>
      <c r="V173" s="11" t="n"/>
      <c r="W173" s="11" t="n"/>
      <c r="X173" s="11" t="n"/>
      <c r="Y173" s="11" t="n"/>
      <c r="Z173" s="11" t="n"/>
      <c r="AA173" s="11" t="n"/>
      <c r="AB173" s="11" t="n"/>
      <c r="AC173" s="11" t="n"/>
      <c r="AD173" s="11" t="n"/>
      <c r="AE173" s="11" t="n"/>
      <c r="AF173" s="11" t="n"/>
      <c r="AG173" s="11" t="n"/>
      <c r="AH173" s="11" t="n"/>
      <c r="AI173" s="11" t="n"/>
      <c r="AJ173" s="11" t="n"/>
      <c r="AK173" s="1481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137" t="n"/>
      <c r="AV173" s="137" t="n"/>
      <c r="AW173" s="137" t="n"/>
      <c r="AX173" s="137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</row>
    <row r="174">
      <c r="A174" s="655" t="n"/>
      <c r="B174" s="37" t="n"/>
      <c r="C174" s="2" t="n"/>
      <c r="D174" s="37" t="n"/>
      <c r="E174" s="11" t="n"/>
      <c r="F174" s="11" t="n"/>
      <c r="G174" s="11" t="n"/>
      <c r="H174" s="11" t="n"/>
      <c r="I174" s="11" t="n"/>
      <c r="J174" s="11" t="n"/>
      <c r="K174" s="11" t="n"/>
      <c r="L174" s="11" t="n"/>
      <c r="M174" s="11" t="n"/>
      <c r="N174" s="11" t="n"/>
      <c r="O174" s="11" t="n"/>
      <c r="P174" s="11" t="n"/>
      <c r="Q174" s="11" t="n"/>
      <c r="R174" s="11" t="n"/>
      <c r="S174" s="11" t="n"/>
      <c r="T174" s="16" t="n"/>
      <c r="U174" s="16" t="n"/>
      <c r="V174" s="11" t="n"/>
      <c r="W174" s="11" t="n"/>
      <c r="X174" s="11" t="n"/>
      <c r="Y174" s="11" t="n"/>
      <c r="Z174" s="11" t="n"/>
      <c r="AA174" s="11" t="n"/>
      <c r="AB174" s="11" t="n"/>
      <c r="AC174" s="11" t="n"/>
      <c r="AD174" s="11" t="n"/>
      <c r="AE174" s="11" t="n"/>
      <c r="AF174" s="11" t="n"/>
      <c r="AG174" s="11" t="n"/>
      <c r="AH174" s="11" t="n"/>
      <c r="AI174" s="11" t="n"/>
      <c r="AJ174" s="11" t="n"/>
      <c r="AK174" s="1481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137" t="n"/>
      <c r="AV174" s="137" t="n"/>
      <c r="AW174" s="137" t="n"/>
      <c r="AX174" s="137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</row>
    <row r="175">
      <c r="A175" s="11" t="inlineStr">
        <is>
          <t>Продолжение учебного плана по специальности 6-05-0713-04 Автоматизация технологических процессов и производств, регистрационный  № 05-071-018/уч.</t>
        </is>
      </c>
      <c r="B175" s="37" t="n"/>
      <c r="C175" s="37" t="n"/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7" t="n"/>
      <c r="AI175" s="37" t="n"/>
      <c r="AJ175" s="37" t="n"/>
      <c r="AK175" s="37" t="n"/>
      <c r="AL175" s="37" t="n"/>
      <c r="AM175" s="37" t="n"/>
      <c r="AN175" s="37" t="n"/>
      <c r="AO175" s="37" t="n"/>
      <c r="AP175" s="37" t="n"/>
      <c r="AQ175" s="37" t="n"/>
      <c r="AR175" s="37" t="n"/>
      <c r="AS175" s="37" t="n"/>
      <c r="AT175" s="37" t="n"/>
      <c r="AU175" s="37" t="n"/>
      <c r="AV175" s="37" t="n"/>
      <c r="AW175" s="37" t="n"/>
      <c r="AX175" s="37" t="n"/>
      <c r="AY175" s="37" t="n"/>
      <c r="AZ175" s="37" t="n"/>
      <c r="BA175" s="37" t="n"/>
      <c r="BB175" s="37" t="n"/>
      <c r="BC175" s="37" t="n"/>
      <c r="BD175" s="37" t="n"/>
      <c r="BE175" s="37" t="n"/>
      <c r="BF175" s="37" t="n"/>
      <c r="BG175" s="37" t="n"/>
      <c r="BH175" s="37" t="n"/>
      <c r="BI175" s="37" t="n"/>
      <c r="BJ175" s="37" t="n"/>
      <c r="BK175" s="37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</row>
    <row r="176">
      <c r="A176" s="655" t="n"/>
      <c r="B176" s="37" t="n"/>
      <c r="C176" s="2" t="n"/>
      <c r="D176" s="37" t="n"/>
      <c r="E176" s="11" t="n"/>
      <c r="F176" s="11" t="n"/>
      <c r="G176" s="11" t="n"/>
      <c r="H176" s="11" t="n"/>
      <c r="I176" s="11" t="n"/>
      <c r="J176" s="11" t="n"/>
      <c r="K176" s="11" t="n"/>
      <c r="L176" s="11" t="n"/>
      <c r="M176" s="11" t="n"/>
      <c r="N176" s="11" t="n"/>
      <c r="O176" s="11" t="n"/>
      <c r="P176" s="11" t="n"/>
      <c r="Q176" s="11" t="n"/>
      <c r="R176" s="11" t="n"/>
      <c r="S176" s="11" t="n"/>
      <c r="T176" s="16" t="n"/>
      <c r="U176" s="16" t="n"/>
      <c r="V176" s="11" t="n"/>
      <c r="W176" s="11" t="n"/>
      <c r="X176" s="11" t="n"/>
      <c r="Y176" s="11" t="n"/>
      <c r="Z176" s="11" t="n"/>
      <c r="AA176" s="11" t="n"/>
      <c r="AB176" s="11" t="n"/>
      <c r="AC176" s="11" t="n"/>
      <c r="AD176" s="11" t="n"/>
      <c r="AE176" s="11" t="n"/>
      <c r="AF176" s="11" t="n"/>
      <c r="AG176" s="11" t="n"/>
      <c r="AH176" s="11" t="n"/>
      <c r="AI176" s="11" t="n"/>
      <c r="AJ176" s="11" t="n"/>
      <c r="AK176" s="1481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137" t="n"/>
      <c r="AV176" s="137" t="n"/>
      <c r="AW176" s="137" t="n"/>
      <c r="AX176" s="137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</row>
    <row r="177">
      <c r="A177" s="3779" t="inlineStr">
        <is>
          <t>Код компетенции</t>
        </is>
      </c>
      <c r="B177" s="1410" t="n"/>
      <c r="C177" s="1410" t="n"/>
      <c r="D177" s="2793" t="n"/>
      <c r="E177" s="3554" t="inlineStr">
        <is>
          <t>Наименование компетенции</t>
        </is>
      </c>
      <c r="F177" s="1410" t="n"/>
      <c r="G177" s="1410" t="n"/>
      <c r="H177" s="1410" t="n"/>
      <c r="I177" s="1410" t="n"/>
      <c r="J177" s="1410" t="n"/>
      <c r="K177" s="1410" t="n"/>
      <c r="L177" s="1410" t="n"/>
      <c r="M177" s="1410" t="n"/>
      <c r="N177" s="1410" t="n"/>
      <c r="O177" s="1410" t="n"/>
      <c r="P177" s="1410" t="n"/>
      <c r="Q177" s="1410" t="n"/>
      <c r="R177" s="1410" t="n"/>
      <c r="S177" s="1410" t="n"/>
      <c r="T177" s="1410" t="n"/>
      <c r="U177" s="1410" t="n"/>
      <c r="V177" s="1410" t="n"/>
      <c r="W177" s="1410" t="n"/>
      <c r="X177" s="1410" t="n"/>
      <c r="Y177" s="1410" t="n"/>
      <c r="Z177" s="1410" t="n"/>
      <c r="AA177" s="1410" t="n"/>
      <c r="AB177" s="1410" t="n"/>
      <c r="AC177" s="1410" t="n"/>
      <c r="AD177" s="1410" t="n"/>
      <c r="AE177" s="1410" t="n"/>
      <c r="AF177" s="1410" t="n"/>
      <c r="AG177" s="1410" t="n"/>
      <c r="AH177" s="1410" t="n"/>
      <c r="AI177" s="1410" t="n"/>
      <c r="AJ177" s="1410" t="n"/>
      <c r="AK177" s="1410" t="n"/>
      <c r="AL177" s="1410" t="n"/>
      <c r="AM177" s="1410" t="n"/>
      <c r="AN177" s="1410" t="n"/>
      <c r="AO177" s="1410" t="n"/>
      <c r="AP177" s="1410" t="n"/>
      <c r="AQ177" s="1410" t="n"/>
      <c r="AR177" s="1410" t="n"/>
      <c r="AS177" s="1410" t="n"/>
      <c r="AT177" s="1410" t="n"/>
      <c r="AU177" s="1410" t="n"/>
      <c r="AV177" s="1410" t="n"/>
      <c r="AW177" s="1410" t="n"/>
      <c r="AX177" s="1410" t="n"/>
      <c r="AY177" s="1410" t="n"/>
      <c r="AZ177" s="1410" t="n"/>
      <c r="BA177" s="1410" t="n"/>
      <c r="BB177" s="1410" t="n"/>
      <c r="BC177" s="1410" t="n"/>
      <c r="BD177" s="1410" t="n"/>
      <c r="BE177" s="1410" t="n"/>
      <c r="BF177" s="1410" t="n"/>
      <c r="BG177" s="1410" t="n"/>
      <c r="BH177" s="1410" t="n"/>
      <c r="BI177" s="1410" t="n"/>
      <c r="BJ177" s="1410" t="n"/>
      <c r="BK177" s="1410" t="n"/>
      <c r="BL177" s="1410" t="n"/>
      <c r="BM177" s="1410" t="n"/>
      <c r="BN177" s="1410" t="n"/>
      <c r="BO177" s="3781" t="inlineStr">
        <is>
          <t>Код модуля, учебной дисциплины</t>
        </is>
      </c>
      <c r="BP177" s="1410" t="n"/>
      <c r="BQ177" s="1410" t="n"/>
      <c r="BR177" s="1414" t="n"/>
      <c r="BS177" s="2" t="n"/>
      <c r="BT177" s="2" t="n"/>
      <c r="BU177" s="2" t="n"/>
    </row>
    <row r="178">
      <c r="A178" s="2420" t="inlineStr">
        <is>
          <t>БПК-1</t>
        </is>
      </c>
      <c r="B178" s="2665" t="n"/>
      <c r="C178" s="2665" t="n"/>
      <c r="D178" s="2316" t="n"/>
      <c r="E178" s="2796" t="inlineStr">
        <is>
          <t>Использовать законы естественнонаучных дисциплин в профессиональной деятельности</t>
        </is>
      </c>
      <c r="F178" s="2304" t="n"/>
      <c r="G178" s="2304" t="n"/>
      <c r="H178" s="2304" t="n"/>
      <c r="I178" s="2304" t="n"/>
      <c r="J178" s="2304" t="n"/>
      <c r="K178" s="2304" t="n"/>
      <c r="L178" s="2304" t="n"/>
      <c r="M178" s="2304" t="n"/>
      <c r="N178" s="2304" t="n"/>
      <c r="O178" s="2304" t="n"/>
      <c r="P178" s="2304" t="n"/>
      <c r="Q178" s="2304" t="n"/>
      <c r="R178" s="2304" t="n"/>
      <c r="S178" s="2304" t="n"/>
      <c r="T178" s="2304" t="n"/>
      <c r="U178" s="2304" t="n"/>
      <c r="V178" s="2304" t="n"/>
      <c r="W178" s="2304" t="n"/>
      <c r="X178" s="2304" t="n"/>
      <c r="Y178" s="2304" t="n"/>
      <c r="Z178" s="2304" t="n"/>
      <c r="AA178" s="2304" t="n"/>
      <c r="AB178" s="2304" t="n"/>
      <c r="AC178" s="2304" t="n"/>
      <c r="AD178" s="2304" t="n"/>
      <c r="AE178" s="2304" t="n"/>
      <c r="AF178" s="2304" t="n"/>
      <c r="AG178" s="2304" t="n"/>
      <c r="AH178" s="2304" t="n"/>
      <c r="AI178" s="2304" t="n"/>
      <c r="AJ178" s="2304" t="n"/>
      <c r="AK178" s="2304" t="n"/>
      <c r="AL178" s="2304" t="n"/>
      <c r="AM178" s="2304" t="n"/>
      <c r="AN178" s="2304" t="n"/>
      <c r="AO178" s="2304" t="n"/>
      <c r="AP178" s="2304" t="n"/>
      <c r="AQ178" s="2304" t="n"/>
      <c r="AR178" s="2304" t="n"/>
      <c r="AS178" s="2304" t="n"/>
      <c r="AT178" s="2304" t="n"/>
      <c r="AU178" s="2304" t="n"/>
      <c r="AV178" s="2304" t="n"/>
      <c r="AW178" s="2304" t="n"/>
      <c r="AX178" s="2304" t="n"/>
      <c r="AY178" s="2304" t="n"/>
      <c r="AZ178" s="2304" t="n"/>
      <c r="BA178" s="2304" t="n"/>
      <c r="BB178" s="2304" t="n"/>
      <c r="BC178" s="2304" t="n"/>
      <c r="BD178" s="2304" t="n"/>
      <c r="BE178" s="2304" t="n"/>
      <c r="BF178" s="2304" t="n"/>
      <c r="BG178" s="2304" t="n"/>
      <c r="BH178" s="2304" t="n"/>
      <c r="BI178" s="2304" t="n"/>
      <c r="BJ178" s="2304" t="n"/>
      <c r="BK178" s="2304" t="n"/>
      <c r="BL178" s="2304" t="n"/>
      <c r="BM178" s="2304" t="n"/>
      <c r="BN178" s="2304" t="n"/>
      <c r="BO178" s="2799" t="inlineStr">
        <is>
          <t>1.3</t>
        </is>
      </c>
      <c r="BP178" s="2665" t="n"/>
      <c r="BQ178" s="2665" t="n"/>
      <c r="BR178" s="2311" t="n"/>
      <c r="BS178" s="2" t="n"/>
      <c r="BT178" s="2" t="n"/>
      <c r="BU178" s="2" t="n"/>
    </row>
    <row r="179">
      <c r="A179" s="2420" t="inlineStr">
        <is>
          <t>БПК-2</t>
        </is>
      </c>
      <c r="B179" s="2665" t="n"/>
      <c r="C179" s="2665" t="n"/>
      <c r="D179" s="2316" t="n"/>
      <c r="E179" s="2796" t="inlineStr">
        <is>
          <t>Применять основные правила техники безопасности, производственной санитарии, пожарной безопасности, экологии и методы защиты производственного персонала и населения от возможных последствий аварий, стихийных бедствий, техногенных катастроф</t>
        </is>
      </c>
      <c r="F179" s="2304" t="n"/>
      <c r="G179" s="2304" t="n"/>
      <c r="H179" s="2304" t="n"/>
      <c r="I179" s="2304" t="n"/>
      <c r="J179" s="2304" t="n"/>
      <c r="K179" s="2304" t="n"/>
      <c r="L179" s="2304" t="n"/>
      <c r="M179" s="2304" t="n"/>
      <c r="N179" s="2304" t="n"/>
      <c r="O179" s="2304" t="n"/>
      <c r="P179" s="2304" t="n"/>
      <c r="Q179" s="2304" t="n"/>
      <c r="R179" s="2304" t="n"/>
      <c r="S179" s="2304" t="n"/>
      <c r="T179" s="2304" t="n"/>
      <c r="U179" s="2304" t="n"/>
      <c r="V179" s="2304" t="n"/>
      <c r="W179" s="2304" t="n"/>
      <c r="X179" s="2304" t="n"/>
      <c r="Y179" s="2304" t="n"/>
      <c r="Z179" s="2304" t="n"/>
      <c r="AA179" s="2304" t="n"/>
      <c r="AB179" s="2304" t="n"/>
      <c r="AC179" s="2304" t="n"/>
      <c r="AD179" s="2304" t="n"/>
      <c r="AE179" s="2304" t="n"/>
      <c r="AF179" s="2304" t="n"/>
      <c r="AG179" s="2304" t="n"/>
      <c r="AH179" s="2304" t="n"/>
      <c r="AI179" s="2304" t="n"/>
      <c r="AJ179" s="2304" t="n"/>
      <c r="AK179" s="2304" t="n"/>
      <c r="AL179" s="2304" t="n"/>
      <c r="AM179" s="2304" t="n"/>
      <c r="AN179" s="2304" t="n"/>
      <c r="AO179" s="2304" t="n"/>
      <c r="AP179" s="2304" t="n"/>
      <c r="AQ179" s="2304" t="n"/>
      <c r="AR179" s="2304" t="n"/>
      <c r="AS179" s="2304" t="n"/>
      <c r="AT179" s="2304" t="n"/>
      <c r="AU179" s="2304" t="n"/>
      <c r="AV179" s="2304" t="n"/>
      <c r="AW179" s="2304" t="n"/>
      <c r="AX179" s="2304" t="n"/>
      <c r="AY179" s="2304" t="n"/>
      <c r="AZ179" s="2304" t="n"/>
      <c r="BA179" s="2304" t="n"/>
      <c r="BB179" s="2304" t="n"/>
      <c r="BC179" s="2304" t="n"/>
      <c r="BD179" s="2304" t="n"/>
      <c r="BE179" s="2304" t="n"/>
      <c r="BF179" s="2304" t="n"/>
      <c r="BG179" s="2304" t="n"/>
      <c r="BH179" s="2304" t="n"/>
      <c r="BI179" s="2304" t="n"/>
      <c r="BJ179" s="2304" t="n"/>
      <c r="BK179" s="2304" t="n"/>
      <c r="BL179" s="2304" t="n"/>
      <c r="BM179" s="2304" t="n"/>
      <c r="BN179" s="2304" t="n"/>
      <c r="BO179" s="2799" t="inlineStr">
        <is>
          <t>1.4</t>
        </is>
      </c>
      <c r="BP179" s="2665" t="n"/>
      <c r="BQ179" s="2665" t="n"/>
      <c r="BR179" s="2311" t="n"/>
      <c r="BS179" s="2" t="n"/>
      <c r="BT179" s="2" t="n"/>
      <c r="BU179" s="2" t="n"/>
    </row>
    <row r="180">
      <c r="A180" s="2420" t="inlineStr">
        <is>
          <t>БПК-3</t>
        </is>
      </c>
      <c r="B180" s="2665" t="n"/>
      <c r="C180" s="2665" t="n"/>
      <c r="D180" s="2316" t="n"/>
      <c r="E180" s="2796" t="inlineStr">
        <is>
          <t>Разрабатывать и использовать графическую и техническую документацию, решать инженерные задачи на основе законов механики</t>
        </is>
      </c>
      <c r="F180" s="2304" t="n"/>
      <c r="G180" s="2304" t="n"/>
      <c r="H180" s="2304" t="n"/>
      <c r="I180" s="2304" t="n"/>
      <c r="J180" s="2304" t="n"/>
      <c r="K180" s="2304" t="n"/>
      <c r="L180" s="2304" t="n"/>
      <c r="M180" s="2304" t="n"/>
      <c r="N180" s="2304" t="n"/>
      <c r="O180" s="2304" t="n"/>
      <c r="P180" s="2304" t="n"/>
      <c r="Q180" s="2304" t="n"/>
      <c r="R180" s="2304" t="n"/>
      <c r="S180" s="2304" t="n"/>
      <c r="T180" s="2304" t="n"/>
      <c r="U180" s="2304" t="n"/>
      <c r="V180" s="2304" t="n"/>
      <c r="W180" s="2304" t="n"/>
      <c r="X180" s="2304" t="n"/>
      <c r="Y180" s="2304" t="n"/>
      <c r="Z180" s="2304" t="n"/>
      <c r="AA180" s="2304" t="n"/>
      <c r="AB180" s="2304" t="n"/>
      <c r="AC180" s="2304" t="n"/>
      <c r="AD180" s="2304" t="n"/>
      <c r="AE180" s="2304" t="n"/>
      <c r="AF180" s="2304" t="n"/>
      <c r="AG180" s="2304" t="n"/>
      <c r="AH180" s="2304" t="n"/>
      <c r="AI180" s="2304" t="n"/>
      <c r="AJ180" s="2304" t="n"/>
      <c r="AK180" s="2304" t="n"/>
      <c r="AL180" s="2304" t="n"/>
      <c r="AM180" s="2304" t="n"/>
      <c r="AN180" s="2304" t="n"/>
      <c r="AO180" s="2304" t="n"/>
      <c r="AP180" s="2304" t="n"/>
      <c r="AQ180" s="2304" t="n"/>
      <c r="AR180" s="2304" t="n"/>
      <c r="AS180" s="2304" t="n"/>
      <c r="AT180" s="2304" t="n"/>
      <c r="AU180" s="2304" t="n"/>
      <c r="AV180" s="2304" t="n"/>
      <c r="AW180" s="2304" t="n"/>
      <c r="AX180" s="2304" t="n"/>
      <c r="AY180" s="2304" t="n"/>
      <c r="AZ180" s="2304" t="n"/>
      <c r="BA180" s="2304" t="n"/>
      <c r="BB180" s="2304" t="n"/>
      <c r="BC180" s="2304" t="n"/>
      <c r="BD180" s="2304" t="n"/>
      <c r="BE180" s="2304" t="n"/>
      <c r="BF180" s="2304" t="n"/>
      <c r="BG180" s="2304" t="n"/>
      <c r="BH180" s="2304" t="n"/>
      <c r="BI180" s="2304" t="n"/>
      <c r="BJ180" s="2304" t="n"/>
      <c r="BK180" s="2304" t="n"/>
      <c r="BL180" s="2304" t="n"/>
      <c r="BM180" s="2304" t="n"/>
      <c r="BN180" s="2304" t="n"/>
      <c r="BO180" s="2799" t="inlineStr">
        <is>
          <t>1.5</t>
        </is>
      </c>
      <c r="BP180" s="2665" t="n"/>
      <c r="BQ180" s="2665" t="n"/>
      <c r="BR180" s="2311" t="n"/>
      <c r="BS180" s="2" t="n"/>
      <c r="BT180" s="2" t="n"/>
      <c r="BU180" s="2" t="n"/>
    </row>
    <row r="181">
      <c r="A181" s="2420" t="inlineStr">
        <is>
          <t>БПК-4</t>
        </is>
      </c>
      <c r="B181" s="2665" t="n"/>
      <c r="C181" s="2665" t="n"/>
      <c r="D181" s="2316" t="n"/>
      <c r="E181" s="2796" t="inlineStr">
        <is>
          <t>Оценивать параметры систем автоматического управления, обеспечивать комплексную автоматизацию технологических процессов в отрасли</t>
        </is>
      </c>
      <c r="F181" s="2304" t="n"/>
      <c r="G181" s="2304" t="n"/>
      <c r="H181" s="2304" t="n"/>
      <c r="I181" s="2304" t="n"/>
      <c r="J181" s="2304" t="n"/>
      <c r="K181" s="2304" t="n"/>
      <c r="L181" s="2304" t="n"/>
      <c r="M181" s="2304" t="n"/>
      <c r="N181" s="2304" t="n"/>
      <c r="O181" s="2304" t="n"/>
      <c r="P181" s="2304" t="n"/>
      <c r="Q181" s="2304" t="n"/>
      <c r="R181" s="2304" t="n"/>
      <c r="S181" s="2304" t="n"/>
      <c r="T181" s="2304" t="n"/>
      <c r="U181" s="2304" t="n"/>
      <c r="V181" s="2304" t="n"/>
      <c r="W181" s="2304" t="n"/>
      <c r="X181" s="2304" t="n"/>
      <c r="Y181" s="2304" t="n"/>
      <c r="Z181" s="2304" t="n"/>
      <c r="AA181" s="2304" t="n"/>
      <c r="AB181" s="2304" t="n"/>
      <c r="AC181" s="2304" t="n"/>
      <c r="AD181" s="2304" t="n"/>
      <c r="AE181" s="2304" t="n"/>
      <c r="AF181" s="2304" t="n"/>
      <c r="AG181" s="2304" t="n"/>
      <c r="AH181" s="2304" t="n"/>
      <c r="AI181" s="2304" t="n"/>
      <c r="AJ181" s="2304" t="n"/>
      <c r="AK181" s="2304" t="n"/>
      <c r="AL181" s="2304" t="n"/>
      <c r="AM181" s="2304" t="n"/>
      <c r="AN181" s="2304" t="n"/>
      <c r="AO181" s="2304" t="n"/>
      <c r="AP181" s="2304" t="n"/>
      <c r="AQ181" s="2304" t="n"/>
      <c r="AR181" s="2304" t="n"/>
      <c r="AS181" s="2304" t="n"/>
      <c r="AT181" s="2304" t="n"/>
      <c r="AU181" s="2304" t="n"/>
      <c r="AV181" s="2304" t="n"/>
      <c r="AW181" s="2304" t="n"/>
      <c r="AX181" s="2304" t="n"/>
      <c r="AY181" s="2304" t="n"/>
      <c r="AZ181" s="2304" t="n"/>
      <c r="BA181" s="2304" t="n"/>
      <c r="BB181" s="2304" t="n"/>
      <c r="BC181" s="2304" t="n"/>
      <c r="BD181" s="2304" t="n"/>
      <c r="BE181" s="2304" t="n"/>
      <c r="BF181" s="2304" t="n"/>
      <c r="BG181" s="2304" t="n"/>
      <c r="BH181" s="2304" t="n"/>
      <c r="BI181" s="2304" t="n"/>
      <c r="BJ181" s="2304" t="n"/>
      <c r="BK181" s="2304" t="n"/>
      <c r="BL181" s="2304" t="n"/>
      <c r="BM181" s="2304" t="n"/>
      <c r="BN181" s="2304" t="n"/>
      <c r="BO181" s="2799" t="inlineStr">
        <is>
          <t>1.6</t>
        </is>
      </c>
      <c r="BP181" s="2665" t="n"/>
      <c r="BQ181" s="2665" t="n"/>
      <c r="BR181" s="2311" t="n"/>
      <c r="BS181" s="2" t="n"/>
      <c r="BT181" s="2" t="n"/>
      <c r="BU181" s="2" t="n"/>
    </row>
    <row r="182">
      <c r="A182" s="2409" t="inlineStr">
        <is>
          <t>СК-1</t>
        </is>
      </c>
      <c r="B182" s="2665" t="n"/>
      <c r="C182" s="2665" t="n"/>
      <c r="D182" s="2311" t="n"/>
      <c r="E182" s="2796" t="inlineStr">
        <is>
          <t>Использовать принципы работы современных электронных устройств, методы анализа и синтеза электронных средств, построения элементов систем управления, контроля и регулирования, обработки информации в сфере автоматизации</t>
        </is>
      </c>
      <c r="F182" s="2304" t="n"/>
      <c r="G182" s="2304" t="n"/>
      <c r="H182" s="2304" t="n"/>
      <c r="I182" s="2304" t="n"/>
      <c r="J182" s="2304" t="n"/>
      <c r="K182" s="2304" t="n"/>
      <c r="L182" s="2304" t="n"/>
      <c r="M182" s="2304" t="n"/>
      <c r="N182" s="2304" t="n"/>
      <c r="O182" s="2304" t="n"/>
      <c r="P182" s="2304" t="n"/>
      <c r="Q182" s="2304" t="n"/>
      <c r="R182" s="2304" t="n"/>
      <c r="S182" s="2304" t="n"/>
      <c r="T182" s="2304" t="n"/>
      <c r="U182" s="2304" t="n"/>
      <c r="V182" s="2304" t="n"/>
      <c r="W182" s="2304" t="n"/>
      <c r="X182" s="2304" t="n"/>
      <c r="Y182" s="2304" t="n"/>
      <c r="Z182" s="2304" t="n"/>
      <c r="AA182" s="2304" t="n"/>
      <c r="AB182" s="2304" t="n"/>
      <c r="AC182" s="2304" t="n"/>
      <c r="AD182" s="2304" t="n"/>
      <c r="AE182" s="2304" t="n"/>
      <c r="AF182" s="2304" t="n"/>
      <c r="AG182" s="2304" t="n"/>
      <c r="AH182" s="2304" t="n"/>
      <c r="AI182" s="2304" t="n"/>
      <c r="AJ182" s="2304" t="n"/>
      <c r="AK182" s="2304" t="n"/>
      <c r="AL182" s="2304" t="n"/>
      <c r="AM182" s="2304" t="n"/>
      <c r="AN182" s="2304" t="n"/>
      <c r="AO182" s="2304" t="n"/>
      <c r="AP182" s="2304" t="n"/>
      <c r="AQ182" s="2304" t="n"/>
      <c r="AR182" s="2304" t="n"/>
      <c r="AS182" s="2304" t="n"/>
      <c r="AT182" s="2304" t="n"/>
      <c r="AU182" s="2304" t="n"/>
      <c r="AV182" s="2304" t="n"/>
      <c r="AW182" s="2304" t="n"/>
      <c r="AX182" s="2304" t="n"/>
      <c r="AY182" s="2304" t="n"/>
      <c r="AZ182" s="2304" t="n"/>
      <c r="BA182" s="2304" t="n"/>
      <c r="BB182" s="2304" t="n"/>
      <c r="BC182" s="2304" t="n"/>
      <c r="BD182" s="2304" t="n"/>
      <c r="BE182" s="2304" t="n"/>
      <c r="BF182" s="2304" t="n"/>
      <c r="BG182" s="2304" t="n"/>
      <c r="BH182" s="2304" t="n"/>
      <c r="BI182" s="2304" t="n"/>
      <c r="BJ182" s="2304" t="n"/>
      <c r="BK182" s="2304" t="n"/>
      <c r="BL182" s="2304" t="n"/>
      <c r="BM182" s="2304" t="n"/>
      <c r="BN182" s="2304" t="n"/>
      <c r="BO182" s="2799" t="inlineStr">
        <is>
          <t>2.2.1, 2.2.2</t>
        </is>
      </c>
      <c r="BP182" s="2665" t="n"/>
      <c r="BQ182" s="2665" t="n"/>
      <c r="BR182" s="2311" t="n"/>
      <c r="BS182" s="2" t="n"/>
      <c r="BT182" s="2" t="n"/>
      <c r="BU182" s="2" t="n"/>
    </row>
    <row r="183">
      <c r="A183" s="2409" t="inlineStr">
        <is>
          <t>СК-2</t>
        </is>
      </c>
      <c r="B183" s="2665" t="n"/>
      <c r="C183" s="2665" t="n"/>
      <c r="D183" s="2311" t="n"/>
      <c r="E183" s="2796" t="inlineStr">
        <is>
          <t>Выполнять расчетно-конструкторские работы по выбору, созданию и внедрению в эксплуатацию технических устройств автоматизации с заданными характеристиками в составе автоматических и автоматизированных систем управления технологическими процессами любой сложности</t>
        </is>
      </c>
      <c r="F183" s="2304" t="n"/>
      <c r="G183" s="2304" t="n"/>
      <c r="H183" s="2304" t="n"/>
      <c r="I183" s="2304" t="n"/>
      <c r="J183" s="2304" t="n"/>
      <c r="K183" s="2304" t="n"/>
      <c r="L183" s="2304" t="n"/>
      <c r="M183" s="2304" t="n"/>
      <c r="N183" s="2304" t="n"/>
      <c r="O183" s="2304" t="n"/>
      <c r="P183" s="2304" t="n"/>
      <c r="Q183" s="2304" t="n"/>
      <c r="R183" s="2304" t="n"/>
      <c r="S183" s="2304" t="n"/>
      <c r="T183" s="2304" t="n"/>
      <c r="U183" s="2304" t="n"/>
      <c r="V183" s="2304" t="n"/>
      <c r="W183" s="2304" t="n"/>
      <c r="X183" s="2304" t="n"/>
      <c r="Y183" s="2304" t="n"/>
      <c r="Z183" s="2304" t="n"/>
      <c r="AA183" s="2304" t="n"/>
      <c r="AB183" s="2304" t="n"/>
      <c r="AC183" s="2304" t="n"/>
      <c r="AD183" s="2304" t="n"/>
      <c r="AE183" s="2304" t="n"/>
      <c r="AF183" s="2304" t="n"/>
      <c r="AG183" s="2304" t="n"/>
      <c r="AH183" s="2304" t="n"/>
      <c r="AI183" s="2304" t="n"/>
      <c r="AJ183" s="2304" t="n"/>
      <c r="AK183" s="2304" t="n"/>
      <c r="AL183" s="2304" t="n"/>
      <c r="AM183" s="2304" t="n"/>
      <c r="AN183" s="2304" t="n"/>
      <c r="AO183" s="2304" t="n"/>
      <c r="AP183" s="2304" t="n"/>
      <c r="AQ183" s="2304" t="n"/>
      <c r="AR183" s="2304" t="n"/>
      <c r="AS183" s="2304" t="n"/>
      <c r="AT183" s="2304" t="n"/>
      <c r="AU183" s="2304" t="n"/>
      <c r="AV183" s="2304" t="n"/>
      <c r="AW183" s="2304" t="n"/>
      <c r="AX183" s="2304" t="n"/>
      <c r="AY183" s="2304" t="n"/>
      <c r="AZ183" s="2304" t="n"/>
      <c r="BA183" s="2304" t="n"/>
      <c r="BB183" s="2304" t="n"/>
      <c r="BC183" s="2304" t="n"/>
      <c r="BD183" s="2304" t="n"/>
      <c r="BE183" s="2304" t="n"/>
      <c r="BF183" s="2304" t="n"/>
      <c r="BG183" s="2304" t="n"/>
      <c r="BH183" s="2304" t="n"/>
      <c r="BI183" s="2304" t="n"/>
      <c r="BJ183" s="2304" t="n"/>
      <c r="BK183" s="2304" t="n"/>
      <c r="BL183" s="2304" t="n"/>
      <c r="BM183" s="2304" t="n"/>
      <c r="BN183" s="2304" t="n"/>
      <c r="BO183" s="2799" t="inlineStr">
        <is>
          <t>2.2.3, 2.2.4</t>
        </is>
      </c>
      <c r="BP183" s="2665" t="n"/>
      <c r="BQ183" s="2665" t="n"/>
      <c r="BR183" s="2311" t="n"/>
      <c r="BS183" s="2" t="n"/>
      <c r="BT183" s="2" t="n"/>
      <c r="BU183" s="2" t="n"/>
    </row>
    <row r="184">
      <c r="A184" s="2409" t="inlineStr">
        <is>
          <t>СК-3</t>
        </is>
      </c>
      <c r="B184" s="2665" t="n"/>
      <c r="C184" s="2665" t="n"/>
      <c r="D184" s="2311" t="n"/>
      <c r="E184" s="2796" t="inlineStr">
        <is>
          <t>Использовать принципы построения микропроцессорных средств автоматизации для управления технологическими процессами, обладать навыками и умениями  выбора, наладки и эксплуатации микропроцессорных технических средств, автоматизации технологических процессов и производств</t>
        </is>
      </c>
      <c r="F184" s="2304" t="n"/>
      <c r="G184" s="2304" t="n"/>
      <c r="H184" s="2304" t="n"/>
      <c r="I184" s="2304" t="n"/>
      <c r="J184" s="2304" t="n"/>
      <c r="K184" s="2304" t="n"/>
      <c r="L184" s="2304" t="n"/>
      <c r="M184" s="2304" t="n"/>
      <c r="N184" s="2304" t="n"/>
      <c r="O184" s="2304" t="n"/>
      <c r="P184" s="2304" t="n"/>
      <c r="Q184" s="2304" t="n"/>
      <c r="R184" s="2304" t="n"/>
      <c r="S184" s="2304" t="n"/>
      <c r="T184" s="2304" t="n"/>
      <c r="U184" s="2304" t="n"/>
      <c r="V184" s="2304" t="n"/>
      <c r="W184" s="2304" t="n"/>
      <c r="X184" s="2304" t="n"/>
      <c r="Y184" s="2304" t="n"/>
      <c r="Z184" s="2304" t="n"/>
      <c r="AA184" s="2304" t="n"/>
      <c r="AB184" s="2304" t="n"/>
      <c r="AC184" s="2304" t="n"/>
      <c r="AD184" s="2304" t="n"/>
      <c r="AE184" s="2304" t="n"/>
      <c r="AF184" s="2304" t="n"/>
      <c r="AG184" s="2304" t="n"/>
      <c r="AH184" s="2304" t="n"/>
      <c r="AI184" s="2304" t="n"/>
      <c r="AJ184" s="2304" t="n"/>
      <c r="AK184" s="2304" t="n"/>
      <c r="AL184" s="2304" t="n"/>
      <c r="AM184" s="2304" t="n"/>
      <c r="AN184" s="2304" t="n"/>
      <c r="AO184" s="2304" t="n"/>
      <c r="AP184" s="2304" t="n"/>
      <c r="AQ184" s="2304" t="n"/>
      <c r="AR184" s="2304" t="n"/>
      <c r="AS184" s="2304" t="n"/>
      <c r="AT184" s="2304" t="n"/>
      <c r="AU184" s="2304" t="n"/>
      <c r="AV184" s="2304" t="n"/>
      <c r="AW184" s="2304" t="n"/>
      <c r="AX184" s="2304" t="n"/>
      <c r="AY184" s="2304" t="n"/>
      <c r="AZ184" s="2304" t="n"/>
      <c r="BA184" s="2304" t="n"/>
      <c r="BB184" s="2304" t="n"/>
      <c r="BC184" s="2304" t="n"/>
      <c r="BD184" s="2304" t="n"/>
      <c r="BE184" s="2304" t="n"/>
      <c r="BF184" s="2304" t="n"/>
      <c r="BG184" s="2304" t="n"/>
      <c r="BH184" s="2304" t="n"/>
      <c r="BI184" s="2304" t="n"/>
      <c r="BJ184" s="2304" t="n"/>
      <c r="BK184" s="2304" t="n"/>
      <c r="BL184" s="2304" t="n"/>
      <c r="BM184" s="2304" t="n"/>
      <c r="BN184" s="2304" t="n"/>
      <c r="BO184" s="2799" t="inlineStr">
        <is>
          <t>2.2.5</t>
        </is>
      </c>
      <c r="BP184" s="2665" t="n"/>
      <c r="BQ184" s="2665" t="n"/>
      <c r="BR184" s="2311" t="n"/>
      <c r="BS184" s="2" t="n"/>
      <c r="BT184" s="2" t="n"/>
      <c r="BU184" s="2" t="n"/>
    </row>
    <row r="185">
      <c r="A185" s="2409" t="inlineStr">
        <is>
          <t>СК-4</t>
        </is>
      </c>
      <c r="B185" s="2665" t="n"/>
      <c r="C185" s="2665" t="n"/>
      <c r="D185" s="2311" t="n"/>
      <c r="E185" s="2796" t="inlineStr">
        <is>
          <t>Владеть основными понятиями метрологии, принципами построения и знаниями об особенностях работы измерительных преобразователей, приборов и комплексов для автоматизированных измерений в технологических процессах производства</t>
        </is>
      </c>
      <c r="F185" s="2304" t="n"/>
      <c r="G185" s="2304" t="n"/>
      <c r="H185" s="2304" t="n"/>
      <c r="I185" s="2304" t="n"/>
      <c r="J185" s="2304" t="n"/>
      <c r="K185" s="2304" t="n"/>
      <c r="L185" s="2304" t="n"/>
      <c r="M185" s="2304" t="n"/>
      <c r="N185" s="2304" t="n"/>
      <c r="O185" s="2304" t="n"/>
      <c r="P185" s="2304" t="n"/>
      <c r="Q185" s="2304" t="n"/>
      <c r="R185" s="2304" t="n"/>
      <c r="S185" s="2304" t="n"/>
      <c r="T185" s="2304" t="n"/>
      <c r="U185" s="2304" t="n"/>
      <c r="V185" s="2304" t="n"/>
      <c r="W185" s="2304" t="n"/>
      <c r="X185" s="2304" t="n"/>
      <c r="Y185" s="2304" t="n"/>
      <c r="Z185" s="2304" t="n"/>
      <c r="AA185" s="2304" t="n"/>
      <c r="AB185" s="2304" t="n"/>
      <c r="AC185" s="2304" t="n"/>
      <c r="AD185" s="2304" t="n"/>
      <c r="AE185" s="2304" t="n"/>
      <c r="AF185" s="2304" t="n"/>
      <c r="AG185" s="2304" t="n"/>
      <c r="AH185" s="2304" t="n"/>
      <c r="AI185" s="2304" t="n"/>
      <c r="AJ185" s="2304" t="n"/>
      <c r="AK185" s="2304" t="n"/>
      <c r="AL185" s="2304" t="n"/>
      <c r="AM185" s="2304" t="n"/>
      <c r="AN185" s="2304" t="n"/>
      <c r="AO185" s="2304" t="n"/>
      <c r="AP185" s="2304" t="n"/>
      <c r="AQ185" s="2304" t="n"/>
      <c r="AR185" s="2304" t="n"/>
      <c r="AS185" s="2304" t="n"/>
      <c r="AT185" s="2304" t="n"/>
      <c r="AU185" s="2304" t="n"/>
      <c r="AV185" s="2304" t="n"/>
      <c r="AW185" s="2304" t="n"/>
      <c r="AX185" s="2304" t="n"/>
      <c r="AY185" s="2304" t="n"/>
      <c r="AZ185" s="2304" t="n"/>
      <c r="BA185" s="2304" t="n"/>
      <c r="BB185" s="2304" t="n"/>
      <c r="BC185" s="2304" t="n"/>
      <c r="BD185" s="2304" t="n"/>
      <c r="BE185" s="2304" t="n"/>
      <c r="BF185" s="2304" t="n"/>
      <c r="BG185" s="2304" t="n"/>
      <c r="BH185" s="2304" t="n"/>
      <c r="BI185" s="2304" t="n"/>
      <c r="BJ185" s="2304" t="n"/>
      <c r="BK185" s="2304" t="n"/>
      <c r="BL185" s="2304" t="n"/>
      <c r="BM185" s="2304" t="n"/>
      <c r="BN185" s="2304" t="n"/>
      <c r="BO185" s="2799" t="inlineStr">
        <is>
          <t>2.3.1, 2.3.2</t>
        </is>
      </c>
      <c r="BP185" s="2665" t="n"/>
      <c r="BQ185" s="2665" t="n"/>
      <c r="BR185" s="2311" t="n"/>
      <c r="BS185" s="2" t="n"/>
      <c r="BT185" s="2" t="n"/>
      <c r="BU185" s="2" t="n"/>
    </row>
    <row r="186">
      <c r="A186" s="2409" t="inlineStr">
        <is>
          <t>СК-5</t>
        </is>
      </c>
      <c r="B186" s="2665" t="n"/>
      <c r="C186" s="2665" t="n"/>
      <c r="D186" s="2311" t="n"/>
      <c r="E186" s="2796" t="inlineStr">
        <is>
          <t>Знать строение и свойства материалов, взаимосвязь между их химическим составом, структурой и свойствами</t>
        </is>
      </c>
      <c r="F186" s="2304" t="n"/>
      <c r="G186" s="2304" t="n"/>
      <c r="H186" s="2304" t="n"/>
      <c r="I186" s="2304" t="n"/>
      <c r="J186" s="2304" t="n"/>
      <c r="K186" s="2304" t="n"/>
      <c r="L186" s="2304" t="n"/>
      <c r="M186" s="2304" t="n"/>
      <c r="N186" s="2304" t="n"/>
      <c r="O186" s="2304" t="n"/>
      <c r="P186" s="2304" t="n"/>
      <c r="Q186" s="2304" t="n"/>
      <c r="R186" s="2304" t="n"/>
      <c r="S186" s="2304" t="n"/>
      <c r="T186" s="2304" t="n"/>
      <c r="U186" s="2304" t="n"/>
      <c r="V186" s="2304" t="n"/>
      <c r="W186" s="2304" t="n"/>
      <c r="X186" s="2304" t="n"/>
      <c r="Y186" s="2304" t="n"/>
      <c r="Z186" s="2304" t="n"/>
      <c r="AA186" s="2304" t="n"/>
      <c r="AB186" s="2304" t="n"/>
      <c r="AC186" s="2304" t="n"/>
      <c r="AD186" s="2304" t="n"/>
      <c r="AE186" s="2304" t="n"/>
      <c r="AF186" s="2304" t="n"/>
      <c r="AG186" s="2304" t="n"/>
      <c r="AH186" s="2304" t="n"/>
      <c r="AI186" s="2304" t="n"/>
      <c r="AJ186" s="2304" t="n"/>
      <c r="AK186" s="2304" t="n"/>
      <c r="AL186" s="2304" t="n"/>
      <c r="AM186" s="2304" t="n"/>
      <c r="AN186" s="2304" t="n"/>
      <c r="AO186" s="2304" t="n"/>
      <c r="AP186" s="2304" t="n"/>
      <c r="AQ186" s="2304" t="n"/>
      <c r="AR186" s="2304" t="n"/>
      <c r="AS186" s="2304" t="n"/>
      <c r="AT186" s="2304" t="n"/>
      <c r="AU186" s="2304" t="n"/>
      <c r="AV186" s="2304" t="n"/>
      <c r="AW186" s="2304" t="n"/>
      <c r="AX186" s="2304" t="n"/>
      <c r="AY186" s="2304" t="n"/>
      <c r="AZ186" s="2304" t="n"/>
      <c r="BA186" s="2304" t="n"/>
      <c r="BB186" s="2304" t="n"/>
      <c r="BC186" s="2304" t="n"/>
      <c r="BD186" s="2304" t="n"/>
      <c r="BE186" s="2304" t="n"/>
      <c r="BF186" s="2304" t="n"/>
      <c r="BG186" s="2304" t="n"/>
      <c r="BH186" s="2304" t="n"/>
      <c r="BI186" s="2304" t="n"/>
      <c r="BJ186" s="2304" t="n"/>
      <c r="BK186" s="2304" t="n"/>
      <c r="BL186" s="2304" t="n"/>
      <c r="BM186" s="2304" t="n"/>
      <c r="BN186" s="2304" t="n"/>
      <c r="BO186" s="2799" t="inlineStr">
        <is>
          <t>2.4.1</t>
        </is>
      </c>
      <c r="BP186" s="2665" t="n"/>
      <c r="BQ186" s="2665" t="n"/>
      <c r="BR186" s="2311" t="n"/>
      <c r="BS186" s="2" t="n"/>
      <c r="BT186" s="2" t="n"/>
      <c r="BU186" s="2" t="n"/>
    </row>
    <row r="187">
      <c r="A187" s="2409" t="inlineStr">
        <is>
          <t>СК-6</t>
        </is>
      </c>
      <c r="B187" s="2665" t="n"/>
      <c r="C187" s="2665" t="n"/>
      <c r="D187" s="2311" t="n"/>
      <c r="E187" s="2796" t="inlineStr">
        <is>
          <t>Применять в практической деятельности знаниями о принципах разработки, применения и эксплуатации промышленного гидропривода</t>
        </is>
      </c>
      <c r="F187" s="2304" t="n"/>
      <c r="G187" s="2304" t="n"/>
      <c r="H187" s="2304" t="n"/>
      <c r="I187" s="2304" t="n"/>
      <c r="J187" s="2304" t="n"/>
      <c r="K187" s="2304" t="n"/>
      <c r="L187" s="2304" t="n"/>
      <c r="M187" s="2304" t="n"/>
      <c r="N187" s="2304" t="n"/>
      <c r="O187" s="2304" t="n"/>
      <c r="P187" s="2304" t="n"/>
      <c r="Q187" s="2304" t="n"/>
      <c r="R187" s="2304" t="n"/>
      <c r="S187" s="2304" t="n"/>
      <c r="T187" s="2304" t="n"/>
      <c r="U187" s="2304" t="n"/>
      <c r="V187" s="2304" t="n"/>
      <c r="W187" s="2304" t="n"/>
      <c r="X187" s="2304" t="n"/>
      <c r="Y187" s="2304" t="n"/>
      <c r="Z187" s="2304" t="n"/>
      <c r="AA187" s="2304" t="n"/>
      <c r="AB187" s="2304" t="n"/>
      <c r="AC187" s="2304" t="n"/>
      <c r="AD187" s="2304" t="n"/>
      <c r="AE187" s="2304" t="n"/>
      <c r="AF187" s="2304" t="n"/>
      <c r="AG187" s="2304" t="n"/>
      <c r="AH187" s="2304" t="n"/>
      <c r="AI187" s="2304" t="n"/>
      <c r="AJ187" s="2304" t="n"/>
      <c r="AK187" s="2304" t="n"/>
      <c r="AL187" s="2304" t="n"/>
      <c r="AM187" s="2304" t="n"/>
      <c r="AN187" s="2304" t="n"/>
      <c r="AO187" s="2304" t="n"/>
      <c r="AP187" s="2304" t="n"/>
      <c r="AQ187" s="2304" t="n"/>
      <c r="AR187" s="2304" t="n"/>
      <c r="AS187" s="2304" t="n"/>
      <c r="AT187" s="2304" t="n"/>
      <c r="AU187" s="2304" t="n"/>
      <c r="AV187" s="2304" t="n"/>
      <c r="AW187" s="2304" t="n"/>
      <c r="AX187" s="2304" t="n"/>
      <c r="AY187" s="2304" t="n"/>
      <c r="AZ187" s="2304" t="n"/>
      <c r="BA187" s="2304" t="n"/>
      <c r="BB187" s="2304" t="n"/>
      <c r="BC187" s="2304" t="n"/>
      <c r="BD187" s="2304" t="n"/>
      <c r="BE187" s="2304" t="n"/>
      <c r="BF187" s="2304" t="n"/>
      <c r="BG187" s="2304" t="n"/>
      <c r="BH187" s="2304" t="n"/>
      <c r="BI187" s="2304" t="n"/>
      <c r="BJ187" s="2304" t="n"/>
      <c r="BK187" s="2304" t="n"/>
      <c r="BL187" s="2304" t="n"/>
      <c r="BM187" s="2304" t="n"/>
      <c r="BN187" s="2304" t="n"/>
      <c r="BO187" s="2799" t="inlineStr">
        <is>
          <t>2.4.2</t>
        </is>
      </c>
      <c r="BP187" s="2665" t="n"/>
      <c r="BQ187" s="2665" t="n"/>
      <c r="BR187" s="2311" t="n"/>
      <c r="BS187" s="2" t="n"/>
      <c r="BT187" s="2" t="n"/>
      <c r="BU187" s="2" t="n"/>
    </row>
    <row r="188">
      <c r="A188" s="2409" t="inlineStr">
        <is>
          <t>СК-7</t>
        </is>
      </c>
      <c r="B188" s="2665" t="n"/>
      <c r="C188" s="2665" t="n"/>
      <c r="D188" s="2311" t="n"/>
      <c r="E188" s="2796" t="inlineStr">
        <is>
          <t>Владеть современными научными основами автоматизации средств механизации и навыками составления схем управления различными подъемно-транспортными устройствами, грамотно эксплуатировать промышленные роботы с учётом современных систем управления</t>
        </is>
      </c>
      <c r="F188" s="2304" t="n"/>
      <c r="G188" s="2304" t="n"/>
      <c r="H188" s="2304" t="n"/>
      <c r="I188" s="2304" t="n"/>
      <c r="J188" s="2304" t="n"/>
      <c r="K188" s="2304" t="n"/>
      <c r="L188" s="2304" t="n"/>
      <c r="M188" s="2304" t="n"/>
      <c r="N188" s="2304" t="n"/>
      <c r="O188" s="2304" t="n"/>
      <c r="P188" s="2304" t="n"/>
      <c r="Q188" s="2304" t="n"/>
      <c r="R188" s="2304" t="n"/>
      <c r="S188" s="2304" t="n"/>
      <c r="T188" s="2304" t="n"/>
      <c r="U188" s="2304" t="n"/>
      <c r="V188" s="2304" t="n"/>
      <c r="W188" s="2304" t="n"/>
      <c r="X188" s="2304" t="n"/>
      <c r="Y188" s="2304" t="n"/>
      <c r="Z188" s="2304" t="n"/>
      <c r="AA188" s="2304" t="n"/>
      <c r="AB188" s="2304" t="n"/>
      <c r="AC188" s="2304" t="n"/>
      <c r="AD188" s="2304" t="n"/>
      <c r="AE188" s="2304" t="n"/>
      <c r="AF188" s="2304" t="n"/>
      <c r="AG188" s="2304" t="n"/>
      <c r="AH188" s="2304" t="n"/>
      <c r="AI188" s="2304" t="n"/>
      <c r="AJ188" s="2304" t="n"/>
      <c r="AK188" s="2304" t="n"/>
      <c r="AL188" s="2304" t="n"/>
      <c r="AM188" s="2304" t="n"/>
      <c r="AN188" s="2304" t="n"/>
      <c r="AO188" s="2304" t="n"/>
      <c r="AP188" s="2304" t="n"/>
      <c r="AQ188" s="2304" t="n"/>
      <c r="AR188" s="2304" t="n"/>
      <c r="AS188" s="2304" t="n"/>
      <c r="AT188" s="2304" t="n"/>
      <c r="AU188" s="2304" t="n"/>
      <c r="AV188" s="2304" t="n"/>
      <c r="AW188" s="2304" t="n"/>
      <c r="AX188" s="2304" t="n"/>
      <c r="AY188" s="2304" t="n"/>
      <c r="AZ188" s="2304" t="n"/>
      <c r="BA188" s="2304" t="n"/>
      <c r="BB188" s="2304" t="n"/>
      <c r="BC188" s="2304" t="n"/>
      <c r="BD188" s="2304" t="n"/>
      <c r="BE188" s="2304" t="n"/>
      <c r="BF188" s="2304" t="n"/>
      <c r="BG188" s="2304" t="n"/>
      <c r="BH188" s="2304" t="n"/>
      <c r="BI188" s="2304" t="n"/>
      <c r="BJ188" s="2304" t="n"/>
      <c r="BK188" s="2304" t="n"/>
      <c r="BL188" s="2304" t="n"/>
      <c r="BM188" s="2304" t="n"/>
      <c r="BN188" s="2304" t="n"/>
      <c r="BO188" s="2799" t="inlineStr">
        <is>
          <t>2.4.3</t>
        </is>
      </c>
      <c r="BP188" s="2665" t="n"/>
      <c r="BQ188" s="2665" t="n"/>
      <c r="BR188" s="2311" t="n"/>
      <c r="BS188" s="2" t="n"/>
      <c r="BT188" s="2" t="n"/>
      <c r="BU188" s="2" t="n"/>
    </row>
    <row r="189">
      <c r="A189" s="2409" t="inlineStr">
        <is>
          <t>СК-8</t>
        </is>
      </c>
      <c r="B189" s="2665" t="n"/>
      <c r="C189" s="2665" t="n"/>
      <c r="D189" s="2311" t="n"/>
      <c r="E189" s="2796" t="inlineStr">
        <is>
          <t>Владеть методами применения основных законов электротехники</t>
        </is>
      </c>
      <c r="F189" s="2304" t="n"/>
      <c r="G189" s="2304" t="n"/>
      <c r="H189" s="2304" t="n"/>
      <c r="I189" s="2304" t="n"/>
      <c r="J189" s="2304" t="n"/>
      <c r="K189" s="2304" t="n"/>
      <c r="L189" s="2304" t="n"/>
      <c r="M189" s="2304" t="n"/>
      <c r="N189" s="2304" t="n"/>
      <c r="O189" s="2304" t="n"/>
      <c r="P189" s="2304" t="n"/>
      <c r="Q189" s="2304" t="n"/>
      <c r="R189" s="2304" t="n"/>
      <c r="S189" s="2304" t="n"/>
      <c r="T189" s="2304" t="n"/>
      <c r="U189" s="2304" t="n"/>
      <c r="V189" s="2304" t="n"/>
      <c r="W189" s="2304" t="n"/>
      <c r="X189" s="2304" t="n"/>
      <c r="Y189" s="2304" t="n"/>
      <c r="Z189" s="2304" t="n"/>
      <c r="AA189" s="2304" t="n"/>
      <c r="AB189" s="2304" t="n"/>
      <c r="AC189" s="2304" t="n"/>
      <c r="AD189" s="2304" t="n"/>
      <c r="AE189" s="2304" t="n"/>
      <c r="AF189" s="2304" t="n"/>
      <c r="AG189" s="2304" t="n"/>
      <c r="AH189" s="2304" t="n"/>
      <c r="AI189" s="2304" t="n"/>
      <c r="AJ189" s="2304" t="n"/>
      <c r="AK189" s="2304" t="n"/>
      <c r="AL189" s="2304" t="n"/>
      <c r="AM189" s="2304" t="n"/>
      <c r="AN189" s="2304" t="n"/>
      <c r="AO189" s="2304" t="n"/>
      <c r="AP189" s="2304" t="n"/>
      <c r="AQ189" s="2304" t="n"/>
      <c r="AR189" s="2304" t="n"/>
      <c r="AS189" s="2304" t="n"/>
      <c r="AT189" s="2304" t="n"/>
      <c r="AU189" s="2304" t="n"/>
      <c r="AV189" s="2304" t="n"/>
      <c r="AW189" s="2304" t="n"/>
      <c r="AX189" s="2304" t="n"/>
      <c r="AY189" s="2304" t="n"/>
      <c r="AZ189" s="2304" t="n"/>
      <c r="BA189" s="2304" t="n"/>
      <c r="BB189" s="2304" t="n"/>
      <c r="BC189" s="2304" t="n"/>
      <c r="BD189" s="2304" t="n"/>
      <c r="BE189" s="2304" t="n"/>
      <c r="BF189" s="2304" t="n"/>
      <c r="BG189" s="2304" t="n"/>
      <c r="BH189" s="2304" t="n"/>
      <c r="BI189" s="2304" t="n"/>
      <c r="BJ189" s="2304" t="n"/>
      <c r="BK189" s="2304" t="n"/>
      <c r="BL189" s="2304" t="n"/>
      <c r="BM189" s="2304" t="n"/>
      <c r="BN189" s="2304" t="n"/>
      <c r="BO189" s="2799" t="inlineStr">
        <is>
          <t>2.5.1</t>
        </is>
      </c>
      <c r="BP189" s="2665" t="n"/>
      <c r="BQ189" s="2665" t="n"/>
      <c r="BR189" s="2311" t="n"/>
      <c r="BS189" s="2" t="n"/>
      <c r="BT189" s="2" t="n"/>
      <c r="BU189" s="2" t="n"/>
    </row>
    <row r="190">
      <c r="A190" s="2409" t="inlineStr">
        <is>
          <t>СК-9</t>
        </is>
      </c>
      <c r="B190" s="2665" t="n"/>
      <c r="C190" s="2665" t="n"/>
      <c r="D190" s="2311" t="n"/>
      <c r="E190" s="2796" t="inlineStr">
        <is>
          <t>Применять электронные элементы и приборы в системах автоматизации</t>
        </is>
      </c>
      <c r="F190" s="2304" t="n"/>
      <c r="G190" s="2304" t="n"/>
      <c r="H190" s="2304" t="n"/>
      <c r="I190" s="2304" t="n"/>
      <c r="J190" s="2304" t="n"/>
      <c r="K190" s="2304" t="n"/>
      <c r="L190" s="2304" t="n"/>
      <c r="M190" s="2304" t="n"/>
      <c r="N190" s="2304" t="n"/>
      <c r="O190" s="2304" t="n"/>
      <c r="P190" s="2304" t="n"/>
      <c r="Q190" s="2304" t="n"/>
      <c r="R190" s="2304" t="n"/>
      <c r="S190" s="2304" t="n"/>
      <c r="T190" s="2304" t="n"/>
      <c r="U190" s="2304" t="n"/>
      <c r="V190" s="2304" t="n"/>
      <c r="W190" s="2304" t="n"/>
      <c r="X190" s="2304" t="n"/>
      <c r="Y190" s="2304" t="n"/>
      <c r="Z190" s="2304" t="n"/>
      <c r="AA190" s="2304" t="n"/>
      <c r="AB190" s="2304" t="n"/>
      <c r="AC190" s="2304" t="n"/>
      <c r="AD190" s="2304" t="n"/>
      <c r="AE190" s="2304" t="n"/>
      <c r="AF190" s="2304" t="n"/>
      <c r="AG190" s="2304" t="n"/>
      <c r="AH190" s="2304" t="n"/>
      <c r="AI190" s="2304" t="n"/>
      <c r="AJ190" s="2304" t="n"/>
      <c r="AK190" s="2304" t="n"/>
      <c r="AL190" s="2304" t="n"/>
      <c r="AM190" s="2304" t="n"/>
      <c r="AN190" s="2304" t="n"/>
      <c r="AO190" s="2304" t="n"/>
      <c r="AP190" s="2304" t="n"/>
      <c r="AQ190" s="2304" t="n"/>
      <c r="AR190" s="2304" t="n"/>
      <c r="AS190" s="2304" t="n"/>
      <c r="AT190" s="2304" t="n"/>
      <c r="AU190" s="2304" t="n"/>
      <c r="AV190" s="2304" t="n"/>
      <c r="AW190" s="2304" t="n"/>
      <c r="AX190" s="2304" t="n"/>
      <c r="AY190" s="2304" t="n"/>
      <c r="AZ190" s="2304" t="n"/>
      <c r="BA190" s="2304" t="n"/>
      <c r="BB190" s="2304" t="n"/>
      <c r="BC190" s="2304" t="n"/>
      <c r="BD190" s="2304" t="n"/>
      <c r="BE190" s="2304" t="n"/>
      <c r="BF190" s="2304" t="n"/>
      <c r="BG190" s="2304" t="n"/>
      <c r="BH190" s="2304" t="n"/>
      <c r="BI190" s="2304" t="n"/>
      <c r="BJ190" s="2304" t="n"/>
      <c r="BK190" s="2304" t="n"/>
      <c r="BL190" s="2304" t="n"/>
      <c r="BM190" s="2304" t="n"/>
      <c r="BN190" s="2304" t="n"/>
      <c r="BO190" s="2799" t="inlineStr">
        <is>
          <t>2.5.2, 2.5.3</t>
        </is>
      </c>
      <c r="BP190" s="2665" t="n"/>
      <c r="BQ190" s="2665" t="n"/>
      <c r="BR190" s="2311" t="n"/>
      <c r="BS190" s="2" t="n"/>
      <c r="BT190" s="2" t="n"/>
      <c r="BU190" s="2" t="n"/>
    </row>
    <row r="191">
      <c r="A191" s="2409" t="inlineStr">
        <is>
          <t>СК-10</t>
        </is>
      </c>
      <c r="B191" s="2665" t="n"/>
      <c r="C191" s="2665" t="n"/>
      <c r="D191" s="2311" t="n"/>
      <c r="E191" s="2796" t="inlineStr">
        <is>
          <t>Владеть знаниями в области математического моделирования и информационных технологий как базы для формирования научного мировоззрения и современного алгоритмического мышления, а также для ориентирования в потоке научной и технической информации</t>
        </is>
      </c>
      <c r="F191" s="2304" t="n"/>
      <c r="G191" s="2304" t="n"/>
      <c r="H191" s="2304" t="n"/>
      <c r="I191" s="2304" t="n"/>
      <c r="J191" s="2304" t="n"/>
      <c r="K191" s="2304" t="n"/>
      <c r="L191" s="2304" t="n"/>
      <c r="M191" s="2304" t="n"/>
      <c r="N191" s="2304" t="n"/>
      <c r="O191" s="2304" t="n"/>
      <c r="P191" s="2304" t="n"/>
      <c r="Q191" s="2304" t="n"/>
      <c r="R191" s="2304" t="n"/>
      <c r="S191" s="2304" t="n"/>
      <c r="T191" s="2304" t="n"/>
      <c r="U191" s="2304" t="n"/>
      <c r="V191" s="2304" t="n"/>
      <c r="W191" s="2304" t="n"/>
      <c r="X191" s="2304" t="n"/>
      <c r="Y191" s="2304" t="n"/>
      <c r="Z191" s="2304" t="n"/>
      <c r="AA191" s="2304" t="n"/>
      <c r="AB191" s="2304" t="n"/>
      <c r="AC191" s="2304" t="n"/>
      <c r="AD191" s="2304" t="n"/>
      <c r="AE191" s="2304" t="n"/>
      <c r="AF191" s="2304" t="n"/>
      <c r="AG191" s="2304" t="n"/>
      <c r="AH191" s="2304" t="n"/>
      <c r="AI191" s="2304" t="n"/>
      <c r="AJ191" s="2304" t="n"/>
      <c r="AK191" s="2304" t="n"/>
      <c r="AL191" s="2304" t="n"/>
      <c r="AM191" s="2304" t="n"/>
      <c r="AN191" s="2304" t="n"/>
      <c r="AO191" s="2304" t="n"/>
      <c r="AP191" s="2304" t="n"/>
      <c r="AQ191" s="2304" t="n"/>
      <c r="AR191" s="2304" t="n"/>
      <c r="AS191" s="2304" t="n"/>
      <c r="AT191" s="2304" t="n"/>
      <c r="AU191" s="2304" t="n"/>
      <c r="AV191" s="2304" t="n"/>
      <c r="AW191" s="2304" t="n"/>
      <c r="AX191" s="2304" t="n"/>
      <c r="AY191" s="2304" t="n"/>
      <c r="AZ191" s="2304" t="n"/>
      <c r="BA191" s="2304" t="n"/>
      <c r="BB191" s="2304" t="n"/>
      <c r="BC191" s="2304" t="n"/>
      <c r="BD191" s="2304" t="n"/>
      <c r="BE191" s="2304" t="n"/>
      <c r="BF191" s="2304" t="n"/>
      <c r="BG191" s="2304" t="n"/>
      <c r="BH191" s="2304" t="n"/>
      <c r="BI191" s="2304" t="n"/>
      <c r="BJ191" s="2304" t="n"/>
      <c r="BK191" s="2304" t="n"/>
      <c r="BL191" s="2304" t="n"/>
      <c r="BM191" s="2304" t="n"/>
      <c r="BN191" s="2304" t="n"/>
      <c r="BO191" s="2799" t="inlineStr">
        <is>
          <t>2.6.1, 2.12.3</t>
        </is>
      </c>
      <c r="BP191" s="2665" t="n"/>
      <c r="BQ191" s="2665" t="n"/>
      <c r="BR191" s="2311" t="n"/>
      <c r="BS191" s="2" t="n"/>
      <c r="BT191" s="2" t="n"/>
      <c r="BU191" s="2" t="n"/>
    </row>
    <row r="192">
      <c r="A192" s="2409" t="inlineStr">
        <is>
          <t>СК-11</t>
        </is>
      </c>
      <c r="B192" s="2665" t="n"/>
      <c r="C192" s="2665" t="n"/>
      <c r="D192" s="2311" t="n"/>
      <c r="E192" s="2796" t="inlineStr">
        <is>
          <t>Владеть знаниями о различных способах взаимодействия и обмена информацией, структуре современных сложных систем автоматического управления с целью построения систем управления, оперирующих большими объемами данных</t>
        </is>
      </c>
      <c r="F192" s="2304" t="n"/>
      <c r="G192" s="2304" t="n"/>
      <c r="H192" s="2304" t="n"/>
      <c r="I192" s="2304" t="n"/>
      <c r="J192" s="2304" t="n"/>
      <c r="K192" s="2304" t="n"/>
      <c r="L192" s="2304" t="n"/>
      <c r="M192" s="2304" t="n"/>
      <c r="N192" s="2304" t="n"/>
      <c r="O192" s="2304" t="n"/>
      <c r="P192" s="2304" t="n"/>
      <c r="Q192" s="2304" t="n"/>
      <c r="R192" s="2304" t="n"/>
      <c r="S192" s="2304" t="n"/>
      <c r="T192" s="2304" t="n"/>
      <c r="U192" s="2304" t="n"/>
      <c r="V192" s="2304" t="n"/>
      <c r="W192" s="2304" t="n"/>
      <c r="X192" s="2304" t="n"/>
      <c r="Y192" s="2304" t="n"/>
      <c r="Z192" s="2304" t="n"/>
      <c r="AA192" s="2304" t="n"/>
      <c r="AB192" s="2304" t="n"/>
      <c r="AC192" s="2304" t="n"/>
      <c r="AD192" s="2304" t="n"/>
      <c r="AE192" s="2304" t="n"/>
      <c r="AF192" s="2304" t="n"/>
      <c r="AG192" s="2304" t="n"/>
      <c r="AH192" s="2304" t="n"/>
      <c r="AI192" s="2304" t="n"/>
      <c r="AJ192" s="2304" t="n"/>
      <c r="AK192" s="2304" t="n"/>
      <c r="AL192" s="2304" t="n"/>
      <c r="AM192" s="2304" t="n"/>
      <c r="AN192" s="2304" t="n"/>
      <c r="AO192" s="2304" t="n"/>
      <c r="AP192" s="2304" t="n"/>
      <c r="AQ192" s="2304" t="n"/>
      <c r="AR192" s="2304" t="n"/>
      <c r="AS192" s="2304" t="n"/>
      <c r="AT192" s="2304" t="n"/>
      <c r="AU192" s="2304" t="n"/>
      <c r="AV192" s="2304" t="n"/>
      <c r="AW192" s="2304" t="n"/>
      <c r="AX192" s="2304" t="n"/>
      <c r="AY192" s="2304" t="n"/>
      <c r="AZ192" s="2304" t="n"/>
      <c r="BA192" s="2304" t="n"/>
      <c r="BB192" s="2304" t="n"/>
      <c r="BC192" s="2304" t="n"/>
      <c r="BD192" s="2304" t="n"/>
      <c r="BE192" s="2304" t="n"/>
      <c r="BF192" s="2304" t="n"/>
      <c r="BG192" s="2304" t="n"/>
      <c r="BH192" s="2304" t="n"/>
      <c r="BI192" s="2304" t="n"/>
      <c r="BJ192" s="2304" t="n"/>
      <c r="BK192" s="2304" t="n"/>
      <c r="BL192" s="2304" t="n"/>
      <c r="BM192" s="2304" t="n"/>
      <c r="BN192" s="2304" t="n"/>
      <c r="BO192" s="2799" t="inlineStr">
        <is>
          <t>2.6.2</t>
        </is>
      </c>
      <c r="BP192" s="2665" t="n"/>
      <c r="BQ192" s="2665" t="n"/>
      <c r="BR192" s="2311" t="n"/>
      <c r="BS192" s="2" t="n"/>
      <c r="BT192" s="2" t="n"/>
      <c r="BU192" s="2" t="n"/>
    </row>
    <row r="193">
      <c r="A193" s="2409" t="inlineStr">
        <is>
          <t>СК-12</t>
        </is>
      </c>
      <c r="B193" s="2665" t="n"/>
      <c r="C193" s="2665" t="n"/>
      <c r="D193" s="2311" t="n"/>
      <c r="E193" s="2796" t="inlineStr">
        <is>
          <t>Использовать общие принципы, методологию и особенности проектирования систем автоматизации, а также теоретических основ построения САПР и их практического использования как инструмента современного инженера по автоматизации</t>
        </is>
      </c>
      <c r="F193" s="2304" t="n"/>
      <c r="G193" s="2304" t="n"/>
      <c r="H193" s="2304" t="n"/>
      <c r="I193" s="2304" t="n"/>
      <c r="J193" s="2304" t="n"/>
      <c r="K193" s="2304" t="n"/>
      <c r="L193" s="2304" t="n"/>
      <c r="M193" s="2304" t="n"/>
      <c r="N193" s="2304" t="n"/>
      <c r="O193" s="2304" t="n"/>
      <c r="P193" s="2304" t="n"/>
      <c r="Q193" s="2304" t="n"/>
      <c r="R193" s="2304" t="n"/>
      <c r="S193" s="2304" t="n"/>
      <c r="T193" s="2304" t="n"/>
      <c r="U193" s="2304" t="n"/>
      <c r="V193" s="2304" t="n"/>
      <c r="W193" s="2304" t="n"/>
      <c r="X193" s="2304" t="n"/>
      <c r="Y193" s="2304" t="n"/>
      <c r="Z193" s="2304" t="n"/>
      <c r="AA193" s="2304" t="n"/>
      <c r="AB193" s="2304" t="n"/>
      <c r="AC193" s="2304" t="n"/>
      <c r="AD193" s="2304" t="n"/>
      <c r="AE193" s="2304" t="n"/>
      <c r="AF193" s="2304" t="n"/>
      <c r="AG193" s="2304" t="n"/>
      <c r="AH193" s="2304" t="n"/>
      <c r="AI193" s="2304" t="n"/>
      <c r="AJ193" s="2304" t="n"/>
      <c r="AK193" s="2304" t="n"/>
      <c r="AL193" s="2304" t="n"/>
      <c r="AM193" s="2304" t="n"/>
      <c r="AN193" s="2304" t="n"/>
      <c r="AO193" s="2304" t="n"/>
      <c r="AP193" s="2304" t="n"/>
      <c r="AQ193" s="2304" t="n"/>
      <c r="AR193" s="2304" t="n"/>
      <c r="AS193" s="2304" t="n"/>
      <c r="AT193" s="2304" t="n"/>
      <c r="AU193" s="2304" t="n"/>
      <c r="AV193" s="2304" t="n"/>
      <c r="AW193" s="2304" t="n"/>
      <c r="AX193" s="2304" t="n"/>
      <c r="AY193" s="2304" t="n"/>
      <c r="AZ193" s="2304" t="n"/>
      <c r="BA193" s="2304" t="n"/>
      <c r="BB193" s="2304" t="n"/>
      <c r="BC193" s="2304" t="n"/>
      <c r="BD193" s="2304" t="n"/>
      <c r="BE193" s="2304" t="n"/>
      <c r="BF193" s="2304" t="n"/>
      <c r="BG193" s="2304" t="n"/>
      <c r="BH193" s="2304" t="n"/>
      <c r="BI193" s="2304" t="n"/>
      <c r="BJ193" s="2304" t="n"/>
      <c r="BK193" s="2304" t="n"/>
      <c r="BL193" s="2304" t="n"/>
      <c r="BM193" s="2304" t="n"/>
      <c r="BN193" s="2304" t="n"/>
      <c r="BO193" s="2799" t="inlineStr">
        <is>
          <t>2.7.1, 2.7.2</t>
        </is>
      </c>
      <c r="BP193" s="2665" t="n"/>
      <c r="BQ193" s="2665" t="n"/>
      <c r="BR193" s="2311" t="n"/>
      <c r="BS193" s="2" t="n"/>
      <c r="BT193" s="2" t="n"/>
      <c r="BU193" s="2" t="n"/>
    </row>
    <row r="194">
      <c r="A194" s="2409" t="inlineStr">
        <is>
          <t>СК-13</t>
        </is>
      </c>
      <c r="B194" s="2665" t="n"/>
      <c r="C194" s="2665" t="n"/>
      <c r="D194" s="2311" t="n"/>
      <c r="E194" s="2796" t="inlineStr">
        <is>
          <t>Применять в практической деятельности особенности построения цифровых технических сетей и протоколов обмена информацией между элементами АСУ ТП, принципы взаимодействия элементов структуры современных систем автоматического управления</t>
        </is>
      </c>
      <c r="F194" s="2304" t="n"/>
      <c r="G194" s="2304" t="n"/>
      <c r="H194" s="2304" t="n"/>
      <c r="I194" s="2304" t="n"/>
      <c r="J194" s="2304" t="n"/>
      <c r="K194" s="2304" t="n"/>
      <c r="L194" s="2304" t="n"/>
      <c r="M194" s="2304" t="n"/>
      <c r="N194" s="2304" t="n"/>
      <c r="O194" s="2304" t="n"/>
      <c r="P194" s="2304" t="n"/>
      <c r="Q194" s="2304" t="n"/>
      <c r="R194" s="2304" t="n"/>
      <c r="S194" s="2304" t="n"/>
      <c r="T194" s="2304" t="n"/>
      <c r="U194" s="2304" t="n"/>
      <c r="V194" s="2304" t="n"/>
      <c r="W194" s="2304" t="n"/>
      <c r="X194" s="2304" t="n"/>
      <c r="Y194" s="2304" t="n"/>
      <c r="Z194" s="2304" t="n"/>
      <c r="AA194" s="2304" t="n"/>
      <c r="AB194" s="2304" t="n"/>
      <c r="AC194" s="2304" t="n"/>
      <c r="AD194" s="2304" t="n"/>
      <c r="AE194" s="2304" t="n"/>
      <c r="AF194" s="2304" t="n"/>
      <c r="AG194" s="2304" t="n"/>
      <c r="AH194" s="2304" t="n"/>
      <c r="AI194" s="2304" t="n"/>
      <c r="AJ194" s="2304" t="n"/>
      <c r="AK194" s="2304" t="n"/>
      <c r="AL194" s="2304" t="n"/>
      <c r="AM194" s="2304" t="n"/>
      <c r="AN194" s="2304" t="n"/>
      <c r="AO194" s="2304" t="n"/>
      <c r="AP194" s="2304" t="n"/>
      <c r="AQ194" s="2304" t="n"/>
      <c r="AR194" s="2304" t="n"/>
      <c r="AS194" s="2304" t="n"/>
      <c r="AT194" s="2304" t="n"/>
      <c r="AU194" s="2304" t="n"/>
      <c r="AV194" s="2304" t="n"/>
      <c r="AW194" s="2304" t="n"/>
      <c r="AX194" s="2304" t="n"/>
      <c r="AY194" s="2304" t="n"/>
      <c r="AZ194" s="2304" t="n"/>
      <c r="BA194" s="2304" t="n"/>
      <c r="BB194" s="2304" t="n"/>
      <c r="BC194" s="2304" t="n"/>
      <c r="BD194" s="2304" t="n"/>
      <c r="BE194" s="2304" t="n"/>
      <c r="BF194" s="2304" t="n"/>
      <c r="BG194" s="2304" t="n"/>
      <c r="BH194" s="2304" t="n"/>
      <c r="BI194" s="2304" t="n"/>
      <c r="BJ194" s="2304" t="n"/>
      <c r="BK194" s="2304" t="n"/>
      <c r="BL194" s="2304" t="n"/>
      <c r="BM194" s="2304" t="n"/>
      <c r="BN194" s="2304" t="n"/>
      <c r="BO194" s="2799" t="inlineStr">
        <is>
          <t>2.7.3</t>
        </is>
      </c>
      <c r="BP194" s="2665" t="n"/>
      <c r="BQ194" s="2665" t="n"/>
      <c r="BR194" s="2311" t="n"/>
      <c r="BS194" s="2" t="n"/>
      <c r="BT194" s="2" t="n"/>
      <c r="BU194" s="2" t="n"/>
    </row>
    <row r="195">
      <c r="A195" s="2409" t="inlineStr">
        <is>
          <t>СК-14</t>
        </is>
      </c>
      <c r="B195" s="2665" t="n"/>
      <c r="C195" s="2665" t="n"/>
      <c r="D195" s="2311" t="n"/>
      <c r="E195" s="2796" t="inlineStr">
        <is>
          <t>Применять в практической деятельности основы теории передачи сигналов для контроля и управления технологическими процессами, принципы построения и функционирования телекоммуникационных устройств и систем</t>
        </is>
      </c>
      <c r="F195" s="2304" t="n"/>
      <c r="G195" s="2304" t="n"/>
      <c r="H195" s="2304" t="n"/>
      <c r="I195" s="2304" t="n"/>
      <c r="J195" s="2304" t="n"/>
      <c r="K195" s="2304" t="n"/>
      <c r="L195" s="2304" t="n"/>
      <c r="M195" s="2304" t="n"/>
      <c r="N195" s="2304" t="n"/>
      <c r="O195" s="2304" t="n"/>
      <c r="P195" s="2304" t="n"/>
      <c r="Q195" s="2304" t="n"/>
      <c r="R195" s="2304" t="n"/>
      <c r="S195" s="2304" t="n"/>
      <c r="T195" s="2304" t="n"/>
      <c r="U195" s="2304" t="n"/>
      <c r="V195" s="2304" t="n"/>
      <c r="W195" s="2304" t="n"/>
      <c r="X195" s="2304" t="n"/>
      <c r="Y195" s="2304" t="n"/>
      <c r="Z195" s="2304" t="n"/>
      <c r="AA195" s="2304" t="n"/>
      <c r="AB195" s="2304" t="n"/>
      <c r="AC195" s="2304" t="n"/>
      <c r="AD195" s="2304" t="n"/>
      <c r="AE195" s="2304" t="n"/>
      <c r="AF195" s="2304" t="n"/>
      <c r="AG195" s="2304" t="n"/>
      <c r="AH195" s="2304" t="n"/>
      <c r="AI195" s="2304" t="n"/>
      <c r="AJ195" s="2304" t="n"/>
      <c r="AK195" s="2304" t="n"/>
      <c r="AL195" s="2304" t="n"/>
      <c r="AM195" s="2304" t="n"/>
      <c r="AN195" s="2304" t="n"/>
      <c r="AO195" s="2304" t="n"/>
      <c r="AP195" s="2304" t="n"/>
      <c r="AQ195" s="2304" t="n"/>
      <c r="AR195" s="2304" t="n"/>
      <c r="AS195" s="2304" t="n"/>
      <c r="AT195" s="2304" t="n"/>
      <c r="AU195" s="2304" t="n"/>
      <c r="AV195" s="2304" t="n"/>
      <c r="AW195" s="2304" t="n"/>
      <c r="AX195" s="2304" t="n"/>
      <c r="AY195" s="2304" t="n"/>
      <c r="AZ195" s="2304" t="n"/>
      <c r="BA195" s="2304" t="n"/>
      <c r="BB195" s="2304" t="n"/>
      <c r="BC195" s="2304" t="n"/>
      <c r="BD195" s="2304" t="n"/>
      <c r="BE195" s="2304" t="n"/>
      <c r="BF195" s="2304" t="n"/>
      <c r="BG195" s="2304" t="n"/>
      <c r="BH195" s="2304" t="n"/>
      <c r="BI195" s="2304" t="n"/>
      <c r="BJ195" s="2304" t="n"/>
      <c r="BK195" s="2304" t="n"/>
      <c r="BL195" s="2304" t="n"/>
      <c r="BM195" s="2304" t="n"/>
      <c r="BN195" s="2304" t="n"/>
      <c r="BO195" s="2799" t="inlineStr">
        <is>
          <t>2.7.3</t>
        </is>
      </c>
      <c r="BP195" s="2665" t="n"/>
      <c r="BQ195" s="2665" t="n"/>
      <c r="BR195" s="2311" t="n"/>
      <c r="BS195" s="2" t="n"/>
      <c r="BT195" s="2" t="n"/>
      <c r="BU195" s="2" t="n"/>
    </row>
    <row r="196">
      <c r="A196" s="2409" t="inlineStr">
        <is>
          <t>СК-15</t>
        </is>
      </c>
      <c r="B196" s="2665" t="n"/>
      <c r="C196" s="2665" t="n"/>
      <c r="D196" s="2311" t="n"/>
      <c r="E196" s="2796" t="inlineStr">
        <is>
          <t xml:space="preserve">Применять особенности монтажа элементов систем автоматического управления,  специфику методов наладки и диагностики современных сложных систем автоматического управления  и быть способным  реализовывать эти знания в практической деятельности </t>
        </is>
      </c>
      <c r="F196" s="2304" t="n"/>
      <c r="G196" s="2304" t="n"/>
      <c r="H196" s="2304" t="n"/>
      <c r="I196" s="2304" t="n"/>
      <c r="J196" s="2304" t="n"/>
      <c r="K196" s="2304" t="n"/>
      <c r="L196" s="2304" t="n"/>
      <c r="M196" s="2304" t="n"/>
      <c r="N196" s="2304" t="n"/>
      <c r="O196" s="2304" t="n"/>
      <c r="P196" s="2304" t="n"/>
      <c r="Q196" s="2304" t="n"/>
      <c r="R196" s="2304" t="n"/>
      <c r="S196" s="2304" t="n"/>
      <c r="T196" s="2304" t="n"/>
      <c r="U196" s="2304" t="n"/>
      <c r="V196" s="2304" t="n"/>
      <c r="W196" s="2304" t="n"/>
      <c r="X196" s="2304" t="n"/>
      <c r="Y196" s="2304" t="n"/>
      <c r="Z196" s="2304" t="n"/>
      <c r="AA196" s="2304" t="n"/>
      <c r="AB196" s="2304" t="n"/>
      <c r="AC196" s="2304" t="n"/>
      <c r="AD196" s="2304" t="n"/>
      <c r="AE196" s="2304" t="n"/>
      <c r="AF196" s="2304" t="n"/>
      <c r="AG196" s="2304" t="n"/>
      <c r="AH196" s="2304" t="n"/>
      <c r="AI196" s="2304" t="n"/>
      <c r="AJ196" s="2304" t="n"/>
      <c r="AK196" s="2304" t="n"/>
      <c r="AL196" s="2304" t="n"/>
      <c r="AM196" s="2304" t="n"/>
      <c r="AN196" s="2304" t="n"/>
      <c r="AO196" s="2304" t="n"/>
      <c r="AP196" s="2304" t="n"/>
      <c r="AQ196" s="2304" t="n"/>
      <c r="AR196" s="2304" t="n"/>
      <c r="AS196" s="2304" t="n"/>
      <c r="AT196" s="2304" t="n"/>
      <c r="AU196" s="2304" t="n"/>
      <c r="AV196" s="2304" t="n"/>
      <c r="AW196" s="2304" t="n"/>
      <c r="AX196" s="2304" t="n"/>
      <c r="AY196" s="2304" t="n"/>
      <c r="AZ196" s="2304" t="n"/>
      <c r="BA196" s="2304" t="n"/>
      <c r="BB196" s="2304" t="n"/>
      <c r="BC196" s="2304" t="n"/>
      <c r="BD196" s="2304" t="n"/>
      <c r="BE196" s="2304" t="n"/>
      <c r="BF196" s="2304" t="n"/>
      <c r="BG196" s="2304" t="n"/>
      <c r="BH196" s="2304" t="n"/>
      <c r="BI196" s="2304" t="n"/>
      <c r="BJ196" s="2304" t="n"/>
      <c r="BK196" s="2304" t="n"/>
      <c r="BL196" s="2304" t="n"/>
      <c r="BM196" s="2304" t="n"/>
      <c r="BN196" s="2304" t="n"/>
      <c r="BO196" s="2799" t="inlineStr">
        <is>
          <t>2.7.4, 2.7.5</t>
        </is>
      </c>
      <c r="BP196" s="2665" t="n"/>
      <c r="BQ196" s="2665" t="n"/>
      <c r="BR196" s="2311" t="n"/>
      <c r="BS196" s="2" t="n"/>
      <c r="BT196" s="2" t="n"/>
      <c r="BU196" s="2" t="n"/>
    </row>
    <row r="197">
      <c r="A197" s="2409" t="inlineStr">
        <is>
          <t>СК-16</t>
        </is>
      </c>
      <c r="B197" s="2665" t="n"/>
      <c r="C197" s="2665" t="n"/>
      <c r="D197" s="2311" t="n"/>
      <c r="E197" s="2796" t="inlineStr">
        <is>
          <t>Применять в практической деятельности принципы, методологию и особенности создания, функционирования и эксплуатации автоматизированных систем управления производством</t>
        </is>
      </c>
      <c r="F197" s="2304" t="n"/>
      <c r="G197" s="2304" t="n"/>
      <c r="H197" s="2304" t="n"/>
      <c r="I197" s="2304" t="n"/>
      <c r="J197" s="2304" t="n"/>
      <c r="K197" s="2304" t="n"/>
      <c r="L197" s="2304" t="n"/>
      <c r="M197" s="2304" t="n"/>
      <c r="N197" s="2304" t="n"/>
      <c r="O197" s="2304" t="n"/>
      <c r="P197" s="2304" t="n"/>
      <c r="Q197" s="2304" t="n"/>
      <c r="R197" s="2304" t="n"/>
      <c r="S197" s="2304" t="n"/>
      <c r="T197" s="2304" t="n"/>
      <c r="U197" s="2304" t="n"/>
      <c r="V197" s="2304" t="n"/>
      <c r="W197" s="2304" t="n"/>
      <c r="X197" s="2304" t="n"/>
      <c r="Y197" s="2304" t="n"/>
      <c r="Z197" s="2304" t="n"/>
      <c r="AA197" s="2304" t="n"/>
      <c r="AB197" s="2304" t="n"/>
      <c r="AC197" s="2304" t="n"/>
      <c r="AD197" s="2304" t="n"/>
      <c r="AE197" s="2304" t="n"/>
      <c r="AF197" s="2304" t="n"/>
      <c r="AG197" s="2304" t="n"/>
      <c r="AH197" s="2304" t="n"/>
      <c r="AI197" s="2304" t="n"/>
      <c r="AJ197" s="2304" t="n"/>
      <c r="AK197" s="2304" t="n"/>
      <c r="AL197" s="2304" t="n"/>
      <c r="AM197" s="2304" t="n"/>
      <c r="AN197" s="2304" t="n"/>
      <c r="AO197" s="2304" t="n"/>
      <c r="AP197" s="2304" t="n"/>
      <c r="AQ197" s="2304" t="n"/>
      <c r="AR197" s="2304" t="n"/>
      <c r="AS197" s="2304" t="n"/>
      <c r="AT197" s="2304" t="n"/>
      <c r="AU197" s="2304" t="n"/>
      <c r="AV197" s="2304" t="n"/>
      <c r="AW197" s="2304" t="n"/>
      <c r="AX197" s="2304" t="n"/>
      <c r="AY197" s="2304" t="n"/>
      <c r="AZ197" s="2304" t="n"/>
      <c r="BA197" s="2304" t="n"/>
      <c r="BB197" s="2304" t="n"/>
      <c r="BC197" s="2304" t="n"/>
      <c r="BD197" s="2304" t="n"/>
      <c r="BE197" s="2304" t="n"/>
      <c r="BF197" s="2304" t="n"/>
      <c r="BG197" s="2304" t="n"/>
      <c r="BH197" s="2304" t="n"/>
      <c r="BI197" s="2304" t="n"/>
      <c r="BJ197" s="2304" t="n"/>
      <c r="BK197" s="2304" t="n"/>
      <c r="BL197" s="2304" t="n"/>
      <c r="BM197" s="2304" t="n"/>
      <c r="BN197" s="2304" t="n"/>
      <c r="BO197" s="2799" t="inlineStr">
        <is>
          <t>2.7.6</t>
        </is>
      </c>
      <c r="BP197" s="2665" t="n"/>
      <c r="BQ197" s="2665" t="n"/>
      <c r="BR197" s="2311" t="n"/>
      <c r="BS197" s="2" t="n"/>
      <c r="BT197" s="2" t="n"/>
      <c r="BU197" s="2" t="n"/>
    </row>
    <row r="198">
      <c r="A198" s="2409" t="inlineStr">
        <is>
          <t>СК-17</t>
        </is>
      </c>
      <c r="B198" s="2665" t="n"/>
      <c r="C198" s="2665" t="n"/>
      <c r="D198" s="2311" t="n"/>
      <c r="E198" s="2796" t="inlineStr">
        <is>
          <t>Знать теоретические и практические методы получения, преобразования, транспортировки и потребления теплоты в промышленных установках</t>
        </is>
      </c>
      <c r="F198" s="2304" t="n"/>
      <c r="G198" s="2304" t="n"/>
      <c r="H198" s="2304" t="n"/>
      <c r="I198" s="2304" t="n"/>
      <c r="J198" s="2304" t="n"/>
      <c r="K198" s="2304" t="n"/>
      <c r="L198" s="2304" t="n"/>
      <c r="M198" s="2304" t="n"/>
      <c r="N198" s="2304" t="n"/>
      <c r="O198" s="2304" t="n"/>
      <c r="P198" s="2304" t="n"/>
      <c r="Q198" s="2304" t="n"/>
      <c r="R198" s="2304" t="n"/>
      <c r="S198" s="2304" t="n"/>
      <c r="T198" s="2304" t="n"/>
      <c r="U198" s="2304" t="n"/>
      <c r="V198" s="2304" t="n"/>
      <c r="W198" s="2304" t="n"/>
      <c r="X198" s="2304" t="n"/>
      <c r="Y198" s="2304" t="n"/>
      <c r="Z198" s="2304" t="n"/>
      <c r="AA198" s="2304" t="n"/>
      <c r="AB198" s="2304" t="n"/>
      <c r="AC198" s="2304" t="n"/>
      <c r="AD198" s="2304" t="n"/>
      <c r="AE198" s="2304" t="n"/>
      <c r="AF198" s="2304" t="n"/>
      <c r="AG198" s="2304" t="n"/>
      <c r="AH198" s="2304" t="n"/>
      <c r="AI198" s="2304" t="n"/>
      <c r="AJ198" s="2304" t="n"/>
      <c r="AK198" s="2304" t="n"/>
      <c r="AL198" s="2304" t="n"/>
      <c r="AM198" s="2304" t="n"/>
      <c r="AN198" s="2304" t="n"/>
      <c r="AO198" s="2304" t="n"/>
      <c r="AP198" s="2304" t="n"/>
      <c r="AQ198" s="2304" t="n"/>
      <c r="AR198" s="2304" t="n"/>
      <c r="AS198" s="2304" t="n"/>
      <c r="AT198" s="2304" t="n"/>
      <c r="AU198" s="2304" t="n"/>
      <c r="AV198" s="2304" t="n"/>
      <c r="AW198" s="2304" t="n"/>
      <c r="AX198" s="2304" t="n"/>
      <c r="AY198" s="2304" t="n"/>
      <c r="AZ198" s="2304" t="n"/>
      <c r="BA198" s="2304" t="n"/>
      <c r="BB198" s="2304" t="n"/>
      <c r="BC198" s="2304" t="n"/>
      <c r="BD198" s="2304" t="n"/>
      <c r="BE198" s="2304" t="n"/>
      <c r="BF198" s="2304" t="n"/>
      <c r="BG198" s="2304" t="n"/>
      <c r="BH198" s="2304" t="n"/>
      <c r="BI198" s="2304" t="n"/>
      <c r="BJ198" s="2304" t="n"/>
      <c r="BK198" s="2304" t="n"/>
      <c r="BL198" s="2304" t="n"/>
      <c r="BM198" s="2304" t="n"/>
      <c r="BN198" s="2304" t="n"/>
      <c r="BO198" s="2799" t="inlineStr">
        <is>
          <t>2.8.1</t>
        </is>
      </c>
      <c r="BP198" s="2665" t="n"/>
      <c r="BQ198" s="2665" t="n"/>
      <c r="BR198" s="2311" t="n"/>
      <c r="BS198" s="2" t="n"/>
      <c r="BT198" s="2" t="n"/>
      <c r="BU198" s="2" t="n"/>
    </row>
    <row r="199">
      <c r="A199" s="2409" t="inlineStr">
        <is>
          <t>СК-18</t>
        </is>
      </c>
      <c r="B199" s="2665" t="n"/>
      <c r="C199" s="2665" t="n"/>
      <c r="D199" s="2311" t="n"/>
      <c r="E199" s="2796" t="inlineStr">
        <is>
          <t>Владеть знаниями и практическими навыками, необходимыми для самостоятельного решения теоретических и практических задач моделирования объектов и систем управления процессами отрасли</t>
        </is>
      </c>
      <c r="F199" s="2304" t="n"/>
      <c r="G199" s="2304" t="n"/>
      <c r="H199" s="2304" t="n"/>
      <c r="I199" s="2304" t="n"/>
      <c r="J199" s="2304" t="n"/>
      <c r="K199" s="2304" t="n"/>
      <c r="L199" s="2304" t="n"/>
      <c r="M199" s="2304" t="n"/>
      <c r="N199" s="2304" t="n"/>
      <c r="O199" s="2304" t="n"/>
      <c r="P199" s="2304" t="n"/>
      <c r="Q199" s="2304" t="n"/>
      <c r="R199" s="2304" t="n"/>
      <c r="S199" s="2304" t="n"/>
      <c r="T199" s="2304" t="n"/>
      <c r="U199" s="2304" t="n"/>
      <c r="V199" s="2304" t="n"/>
      <c r="W199" s="2304" t="n"/>
      <c r="X199" s="2304" t="n"/>
      <c r="Y199" s="2304" t="n"/>
      <c r="Z199" s="2304" t="n"/>
      <c r="AA199" s="2304" t="n"/>
      <c r="AB199" s="2304" t="n"/>
      <c r="AC199" s="2304" t="n"/>
      <c r="AD199" s="2304" t="n"/>
      <c r="AE199" s="2304" t="n"/>
      <c r="AF199" s="2304" t="n"/>
      <c r="AG199" s="2304" t="n"/>
      <c r="AH199" s="2304" t="n"/>
      <c r="AI199" s="2304" t="n"/>
      <c r="AJ199" s="2304" t="n"/>
      <c r="AK199" s="2304" t="n"/>
      <c r="AL199" s="2304" t="n"/>
      <c r="AM199" s="2304" t="n"/>
      <c r="AN199" s="2304" t="n"/>
      <c r="AO199" s="2304" t="n"/>
      <c r="AP199" s="2304" t="n"/>
      <c r="AQ199" s="2304" t="n"/>
      <c r="AR199" s="2304" t="n"/>
      <c r="AS199" s="2304" t="n"/>
      <c r="AT199" s="2304" t="n"/>
      <c r="AU199" s="2304" t="n"/>
      <c r="AV199" s="2304" t="n"/>
      <c r="AW199" s="2304" t="n"/>
      <c r="AX199" s="2304" t="n"/>
      <c r="AY199" s="2304" t="n"/>
      <c r="AZ199" s="2304" t="n"/>
      <c r="BA199" s="2304" t="n"/>
      <c r="BB199" s="2304" t="n"/>
      <c r="BC199" s="2304" t="n"/>
      <c r="BD199" s="2304" t="n"/>
      <c r="BE199" s="2304" t="n"/>
      <c r="BF199" s="2304" t="n"/>
      <c r="BG199" s="2304" t="n"/>
      <c r="BH199" s="2304" t="n"/>
      <c r="BI199" s="2304" t="n"/>
      <c r="BJ199" s="2304" t="n"/>
      <c r="BK199" s="2304" t="n"/>
      <c r="BL199" s="2304" t="n"/>
      <c r="BM199" s="2304" t="n"/>
      <c r="BN199" s="2304" t="n"/>
      <c r="BO199" s="2799" t="inlineStr">
        <is>
          <t>2.8.2, 2.8.3</t>
        </is>
      </c>
      <c r="BP199" s="2665" t="n"/>
      <c r="BQ199" s="2665" t="n"/>
      <c r="BR199" s="2311" t="n"/>
      <c r="BS199" s="2" t="n"/>
      <c r="BT199" s="2" t="n"/>
      <c r="BU199" s="2" t="n"/>
    </row>
    <row r="200">
      <c r="A200" s="2420" t="inlineStr">
        <is>
          <t>СК-19</t>
        </is>
      </c>
      <c r="B200" s="2665" t="n"/>
      <c r="C200" s="2665" t="n"/>
      <c r="D200" s="2316" t="n"/>
      <c r="E200" s="2796" t="inlineStr">
        <is>
          <t>Решать задачи проектирования автоматизированных электроприводов на уровне типовых решений, их наладки и эксплуатации в промышленных установках отрасли</t>
        </is>
      </c>
      <c r="F200" s="2304" t="n"/>
      <c r="G200" s="2304" t="n"/>
      <c r="H200" s="2304" t="n"/>
      <c r="I200" s="2304" t="n"/>
      <c r="J200" s="2304" t="n"/>
      <c r="K200" s="2304" t="n"/>
      <c r="L200" s="2304" t="n"/>
      <c r="M200" s="2304" t="n"/>
      <c r="N200" s="2304" t="n"/>
      <c r="O200" s="2304" t="n"/>
      <c r="P200" s="2304" t="n"/>
      <c r="Q200" s="2304" t="n"/>
      <c r="R200" s="2304" t="n"/>
      <c r="S200" s="2304" t="n"/>
      <c r="T200" s="2304" t="n"/>
      <c r="U200" s="2304" t="n"/>
      <c r="V200" s="2304" t="n"/>
      <c r="W200" s="2304" t="n"/>
      <c r="X200" s="2304" t="n"/>
      <c r="Y200" s="2304" t="n"/>
      <c r="Z200" s="2304" t="n"/>
      <c r="AA200" s="2304" t="n"/>
      <c r="AB200" s="2304" t="n"/>
      <c r="AC200" s="2304" t="n"/>
      <c r="AD200" s="2304" t="n"/>
      <c r="AE200" s="2304" t="n"/>
      <c r="AF200" s="2304" t="n"/>
      <c r="AG200" s="2304" t="n"/>
      <c r="AH200" s="2304" t="n"/>
      <c r="AI200" s="2304" t="n"/>
      <c r="AJ200" s="2304" t="n"/>
      <c r="AK200" s="2304" t="n"/>
      <c r="AL200" s="2304" t="n"/>
      <c r="AM200" s="2304" t="n"/>
      <c r="AN200" s="2304" t="n"/>
      <c r="AO200" s="2304" t="n"/>
      <c r="AP200" s="2304" t="n"/>
      <c r="AQ200" s="2304" t="n"/>
      <c r="AR200" s="2304" t="n"/>
      <c r="AS200" s="2304" t="n"/>
      <c r="AT200" s="2304" t="n"/>
      <c r="AU200" s="2304" t="n"/>
      <c r="AV200" s="2304" t="n"/>
      <c r="AW200" s="2304" t="n"/>
      <c r="AX200" s="2304" t="n"/>
      <c r="AY200" s="2304" t="n"/>
      <c r="AZ200" s="2304" t="n"/>
      <c r="BA200" s="2304" t="n"/>
      <c r="BB200" s="2304" t="n"/>
      <c r="BC200" s="2304" t="n"/>
      <c r="BD200" s="2304" t="n"/>
      <c r="BE200" s="2304" t="n"/>
      <c r="BF200" s="2304" t="n"/>
      <c r="BG200" s="2304" t="n"/>
      <c r="BH200" s="2304" t="n"/>
      <c r="BI200" s="2304" t="n"/>
      <c r="BJ200" s="2304" t="n"/>
      <c r="BK200" s="2304" t="n"/>
      <c r="BL200" s="2304" t="n"/>
      <c r="BM200" s="2304" t="n"/>
      <c r="BN200" s="2304" t="n"/>
      <c r="BO200" s="2799" t="inlineStr">
        <is>
          <t>2.9.1, 2.9.2</t>
        </is>
      </c>
      <c r="BP200" s="2665" t="n"/>
      <c r="BQ200" s="2665" t="n"/>
      <c r="BR200" s="2311" t="n"/>
      <c r="BS200" s="2" t="n"/>
      <c r="BT200" s="2" t="n"/>
      <c r="BU200" s="2" t="n"/>
    </row>
    <row r="201">
      <c r="A201" s="2409" t="inlineStr">
        <is>
          <t>СК-20</t>
        </is>
      </c>
      <c r="B201" s="2665" t="n"/>
      <c r="C201" s="2665" t="n"/>
      <c r="D201" s="2311" t="n"/>
      <c r="E201" s="2796" t="inlineStr">
        <is>
          <t>Владеть основными критериями инноваций, знаниями в области технологии творчества и применять знания на практике</t>
        </is>
      </c>
      <c r="F201" s="2304" t="n"/>
      <c r="G201" s="2304" t="n"/>
      <c r="H201" s="2304" t="n"/>
      <c r="I201" s="2304" t="n"/>
      <c r="J201" s="2304" t="n"/>
      <c r="K201" s="2304" t="n"/>
      <c r="L201" s="2304" t="n"/>
      <c r="M201" s="2304" t="n"/>
      <c r="N201" s="2304" t="n"/>
      <c r="O201" s="2304" t="n"/>
      <c r="P201" s="2304" t="n"/>
      <c r="Q201" s="2304" t="n"/>
      <c r="R201" s="2304" t="n"/>
      <c r="S201" s="2304" t="n"/>
      <c r="T201" s="2304" t="n"/>
      <c r="U201" s="2304" t="n"/>
      <c r="V201" s="2304" t="n"/>
      <c r="W201" s="2304" t="n"/>
      <c r="X201" s="2304" t="n"/>
      <c r="Y201" s="2304" t="n"/>
      <c r="Z201" s="2304" t="n"/>
      <c r="AA201" s="2304" t="n"/>
      <c r="AB201" s="2304" t="n"/>
      <c r="AC201" s="2304" t="n"/>
      <c r="AD201" s="2304" t="n"/>
      <c r="AE201" s="2304" t="n"/>
      <c r="AF201" s="2304" t="n"/>
      <c r="AG201" s="2304" t="n"/>
      <c r="AH201" s="2304" t="n"/>
      <c r="AI201" s="2304" t="n"/>
      <c r="AJ201" s="2304" t="n"/>
      <c r="AK201" s="2304" t="n"/>
      <c r="AL201" s="2304" t="n"/>
      <c r="AM201" s="2304" t="n"/>
      <c r="AN201" s="2304" t="n"/>
      <c r="AO201" s="2304" t="n"/>
      <c r="AP201" s="2304" t="n"/>
      <c r="AQ201" s="2304" t="n"/>
      <c r="AR201" s="2304" t="n"/>
      <c r="AS201" s="2304" t="n"/>
      <c r="AT201" s="2304" t="n"/>
      <c r="AU201" s="2304" t="n"/>
      <c r="AV201" s="2304" t="n"/>
      <c r="AW201" s="2304" t="n"/>
      <c r="AX201" s="2304" t="n"/>
      <c r="AY201" s="2304" t="n"/>
      <c r="AZ201" s="2304" t="n"/>
      <c r="BA201" s="2304" t="n"/>
      <c r="BB201" s="2304" t="n"/>
      <c r="BC201" s="2304" t="n"/>
      <c r="BD201" s="2304" t="n"/>
      <c r="BE201" s="2304" t="n"/>
      <c r="BF201" s="2304" t="n"/>
      <c r="BG201" s="2304" t="n"/>
      <c r="BH201" s="2304" t="n"/>
      <c r="BI201" s="2304" t="n"/>
      <c r="BJ201" s="2304" t="n"/>
      <c r="BK201" s="2304" t="n"/>
      <c r="BL201" s="2304" t="n"/>
      <c r="BM201" s="2304" t="n"/>
      <c r="BN201" s="2304" t="n"/>
      <c r="BO201" s="2799" t="inlineStr">
        <is>
          <t>2.9.3</t>
        </is>
      </c>
      <c r="BP201" s="2665" t="n"/>
      <c r="BQ201" s="2665" t="n"/>
      <c r="BR201" s="2311" t="n"/>
      <c r="BS201" s="2" t="n"/>
      <c r="BT201" s="2" t="n"/>
      <c r="BU201" s="2" t="n"/>
    </row>
    <row r="202">
      <c r="A202" s="4004" t="inlineStr">
        <is>
          <t>СК-21</t>
        </is>
      </c>
      <c r="B202" s="2304" t="n"/>
      <c r="C202" s="2304" t="n"/>
      <c r="D202" s="2305" t="n"/>
      <c r="E202" s="2796" t="inlineStr">
        <is>
          <t>Анализировать эффективность производственных процессов на предприятии, рассчитывать показатели эффективности использования производственных ресурсов, выявлять резервы и обосновывать направления улучшения их использования</t>
        </is>
      </c>
      <c r="F202" s="2304" t="n"/>
      <c r="G202" s="2304" t="n"/>
      <c r="H202" s="2304" t="n"/>
      <c r="I202" s="2304" t="n"/>
      <c r="J202" s="2304" t="n"/>
      <c r="K202" s="2304" t="n"/>
      <c r="L202" s="2304" t="n"/>
      <c r="M202" s="2304" t="n"/>
      <c r="N202" s="2304" t="n"/>
      <c r="O202" s="2304" t="n"/>
      <c r="P202" s="2304" t="n"/>
      <c r="Q202" s="2304" t="n"/>
      <c r="R202" s="2304" t="n"/>
      <c r="S202" s="2304" t="n"/>
      <c r="T202" s="2304" t="n"/>
      <c r="U202" s="2304" t="n"/>
      <c r="V202" s="2304" t="n"/>
      <c r="W202" s="2304" t="n"/>
      <c r="X202" s="2304" t="n"/>
      <c r="Y202" s="2304" t="n"/>
      <c r="Z202" s="2304" t="n"/>
      <c r="AA202" s="2304" t="n"/>
      <c r="AB202" s="2304" t="n"/>
      <c r="AC202" s="2304" t="n"/>
      <c r="AD202" s="2304" t="n"/>
      <c r="AE202" s="2304" t="n"/>
      <c r="AF202" s="2304" t="n"/>
      <c r="AG202" s="2304" t="n"/>
      <c r="AH202" s="2304" t="n"/>
      <c r="AI202" s="2304" t="n"/>
      <c r="AJ202" s="2304" t="n"/>
      <c r="AK202" s="2304" t="n"/>
      <c r="AL202" s="2304" t="n"/>
      <c r="AM202" s="2304" t="n"/>
      <c r="AN202" s="2304" t="n"/>
      <c r="AO202" s="2304" t="n"/>
      <c r="AP202" s="2304" t="n"/>
      <c r="AQ202" s="2304" t="n"/>
      <c r="AR202" s="2304" t="n"/>
      <c r="AS202" s="2304" t="n"/>
      <c r="AT202" s="2304" t="n"/>
      <c r="AU202" s="2304" t="n"/>
      <c r="AV202" s="2304" t="n"/>
      <c r="AW202" s="2304" t="n"/>
      <c r="AX202" s="2304" t="n"/>
      <c r="AY202" s="2304" t="n"/>
      <c r="AZ202" s="2304" t="n"/>
      <c r="BA202" s="2304" t="n"/>
      <c r="BB202" s="2304" t="n"/>
      <c r="BC202" s="2304" t="n"/>
      <c r="BD202" s="2304" t="n"/>
      <c r="BE202" s="2304" t="n"/>
      <c r="BF202" s="2304" t="n"/>
      <c r="BG202" s="2304" t="n"/>
      <c r="BH202" s="2304" t="n"/>
      <c r="BI202" s="2304" t="n"/>
      <c r="BJ202" s="2304" t="n"/>
      <c r="BK202" s="2304" t="n"/>
      <c r="BL202" s="2304" t="n"/>
      <c r="BM202" s="2304" t="n"/>
      <c r="BN202" s="2304" t="n"/>
      <c r="BO202" s="2799" t="inlineStr">
        <is>
          <t>2.10.1</t>
        </is>
      </c>
      <c r="BP202" s="2665" t="n"/>
      <c r="BQ202" s="2665" t="n"/>
      <c r="BR202" s="2311" t="n"/>
      <c r="BS202" s="2" t="n"/>
      <c r="BT202" s="2" t="n"/>
      <c r="BU202" s="2" t="n"/>
    </row>
    <row r="203">
      <c r="A203" s="2409" t="inlineStr">
        <is>
          <t>СК-22</t>
        </is>
      </c>
      <c r="B203" s="2665" t="n"/>
      <c r="C203" s="2665" t="n"/>
      <c r="D203" s="2311" t="n"/>
      <c r="E203" s="2796" t="inlineStr">
        <is>
          <t>Осуществлять организационно-технические расчеты для планирования и регулирования  производства, выполнять оценку эффективности мероприятий по техническому и организационному развитию производства</t>
        </is>
      </c>
      <c r="F203" s="2304" t="n"/>
      <c r="G203" s="2304" t="n"/>
      <c r="H203" s="2304" t="n"/>
      <c r="I203" s="2304" t="n"/>
      <c r="J203" s="2304" t="n"/>
      <c r="K203" s="2304" t="n"/>
      <c r="L203" s="2304" t="n"/>
      <c r="M203" s="2304" t="n"/>
      <c r="N203" s="2304" t="n"/>
      <c r="O203" s="2304" t="n"/>
      <c r="P203" s="2304" t="n"/>
      <c r="Q203" s="2304" t="n"/>
      <c r="R203" s="2304" t="n"/>
      <c r="S203" s="2304" t="n"/>
      <c r="T203" s="2304" t="n"/>
      <c r="U203" s="2304" t="n"/>
      <c r="V203" s="2304" t="n"/>
      <c r="W203" s="2304" t="n"/>
      <c r="X203" s="2304" t="n"/>
      <c r="Y203" s="2304" t="n"/>
      <c r="Z203" s="2304" t="n"/>
      <c r="AA203" s="2304" t="n"/>
      <c r="AB203" s="2304" t="n"/>
      <c r="AC203" s="2304" t="n"/>
      <c r="AD203" s="2304" t="n"/>
      <c r="AE203" s="2304" t="n"/>
      <c r="AF203" s="2304" t="n"/>
      <c r="AG203" s="2304" t="n"/>
      <c r="AH203" s="2304" t="n"/>
      <c r="AI203" s="2304" t="n"/>
      <c r="AJ203" s="2304" t="n"/>
      <c r="AK203" s="2304" t="n"/>
      <c r="AL203" s="2304" t="n"/>
      <c r="AM203" s="2304" t="n"/>
      <c r="AN203" s="2304" t="n"/>
      <c r="AO203" s="2304" t="n"/>
      <c r="AP203" s="2304" t="n"/>
      <c r="AQ203" s="2304" t="n"/>
      <c r="AR203" s="2304" t="n"/>
      <c r="AS203" s="2304" t="n"/>
      <c r="AT203" s="2304" t="n"/>
      <c r="AU203" s="2304" t="n"/>
      <c r="AV203" s="2304" t="n"/>
      <c r="AW203" s="2304" t="n"/>
      <c r="AX203" s="2304" t="n"/>
      <c r="AY203" s="2304" t="n"/>
      <c r="AZ203" s="2304" t="n"/>
      <c r="BA203" s="2304" t="n"/>
      <c r="BB203" s="2304" t="n"/>
      <c r="BC203" s="2304" t="n"/>
      <c r="BD203" s="2304" t="n"/>
      <c r="BE203" s="2304" t="n"/>
      <c r="BF203" s="2304" t="n"/>
      <c r="BG203" s="2304" t="n"/>
      <c r="BH203" s="2304" t="n"/>
      <c r="BI203" s="2304" t="n"/>
      <c r="BJ203" s="2304" t="n"/>
      <c r="BK203" s="2304" t="n"/>
      <c r="BL203" s="2304" t="n"/>
      <c r="BM203" s="2304" t="n"/>
      <c r="BN203" s="2304" t="n"/>
      <c r="BO203" s="2799" t="inlineStr">
        <is>
          <t>2.10.2</t>
        </is>
      </c>
      <c r="BP203" s="2665" t="n"/>
      <c r="BQ203" s="2665" t="n"/>
      <c r="BR203" s="2311" t="n"/>
      <c r="BS203" s="2" t="n"/>
      <c r="BT203" s="2" t="n"/>
      <c r="BU203" s="2" t="n"/>
    </row>
    <row r="204">
      <c r="A204" s="2409" t="inlineStr">
        <is>
          <t>СК-23</t>
        </is>
      </c>
      <c r="B204" s="2665" t="n"/>
      <c r="C204" s="2665" t="n"/>
      <c r="D204" s="2311" t="n"/>
      <c r="E204" s="2796" t="inlineStr">
        <is>
          <t>Владеть методами выбора, расчета и обоснования процессов и аппаратов в отрасли</t>
        </is>
      </c>
      <c r="F204" s="2304" t="n"/>
      <c r="G204" s="2304" t="n"/>
      <c r="H204" s="2304" t="n"/>
      <c r="I204" s="2304" t="n"/>
      <c r="J204" s="2304" t="n"/>
      <c r="K204" s="2304" t="n"/>
      <c r="L204" s="2304" t="n"/>
      <c r="M204" s="2304" t="n"/>
      <c r="N204" s="2304" t="n"/>
      <c r="O204" s="2304" t="n"/>
      <c r="P204" s="2304" t="n"/>
      <c r="Q204" s="2304" t="n"/>
      <c r="R204" s="2304" t="n"/>
      <c r="S204" s="2304" t="n"/>
      <c r="T204" s="2304" t="n"/>
      <c r="U204" s="2304" t="n"/>
      <c r="V204" s="2304" t="n"/>
      <c r="W204" s="2304" t="n"/>
      <c r="X204" s="2304" t="n"/>
      <c r="Y204" s="2304" t="n"/>
      <c r="Z204" s="2304" t="n"/>
      <c r="AA204" s="2304" t="n"/>
      <c r="AB204" s="2304" t="n"/>
      <c r="AC204" s="2304" t="n"/>
      <c r="AD204" s="2304" t="n"/>
      <c r="AE204" s="2304" t="n"/>
      <c r="AF204" s="2304" t="n"/>
      <c r="AG204" s="2304" t="n"/>
      <c r="AH204" s="2304" t="n"/>
      <c r="AI204" s="2304" t="n"/>
      <c r="AJ204" s="2304" t="n"/>
      <c r="AK204" s="2304" t="n"/>
      <c r="AL204" s="2304" t="n"/>
      <c r="AM204" s="2304" t="n"/>
      <c r="AN204" s="2304" t="n"/>
      <c r="AO204" s="2304" t="n"/>
      <c r="AP204" s="2304" t="n"/>
      <c r="AQ204" s="2304" t="n"/>
      <c r="AR204" s="2304" t="n"/>
      <c r="AS204" s="2304" t="n"/>
      <c r="AT204" s="2304" t="n"/>
      <c r="AU204" s="2304" t="n"/>
      <c r="AV204" s="2304" t="n"/>
      <c r="AW204" s="2304" t="n"/>
      <c r="AX204" s="2304" t="n"/>
      <c r="AY204" s="2304" t="n"/>
      <c r="AZ204" s="2304" t="n"/>
      <c r="BA204" s="2304" t="n"/>
      <c r="BB204" s="2304" t="n"/>
      <c r="BC204" s="2304" t="n"/>
      <c r="BD204" s="2304" t="n"/>
      <c r="BE204" s="2304" t="n"/>
      <c r="BF204" s="2304" t="n"/>
      <c r="BG204" s="2304" t="n"/>
      <c r="BH204" s="2304" t="n"/>
      <c r="BI204" s="2304" t="n"/>
      <c r="BJ204" s="2304" t="n"/>
      <c r="BK204" s="2304" t="n"/>
      <c r="BL204" s="2304" t="n"/>
      <c r="BM204" s="2304" t="n"/>
      <c r="BN204" s="2304" t="n"/>
      <c r="BO204" s="2799" t="inlineStr">
        <is>
          <t>2.11.1, 2.11.2</t>
        </is>
      </c>
      <c r="BP204" s="2665" t="n"/>
      <c r="BQ204" s="2665" t="n"/>
      <c r="BR204" s="2311" t="n"/>
      <c r="BS204" s="2" t="n"/>
      <c r="BT204" s="2" t="n"/>
      <c r="BU204" s="2" t="n"/>
    </row>
    <row r="205">
      <c r="A205" s="2409" t="inlineStr">
        <is>
          <t>СК-24</t>
        </is>
      </c>
      <c r="B205" s="2665" t="n"/>
      <c r="C205" s="2665" t="n"/>
      <c r="D205" s="2311" t="n"/>
      <c r="E205" s="2796" t="inlineStr">
        <is>
          <t>Знать требования к сырью, готовой продукции, технологические схемы и оборудование основных химических производств, составлять материальные балансы, определять потребность в основных видах ресурсов по видам продукции, определять направления совершенствования технологических процессов и производств на основе применения средств автоматизации</t>
        </is>
      </c>
      <c r="F205" s="2304" t="n"/>
      <c r="G205" s="2304" t="n"/>
      <c r="H205" s="2304" t="n"/>
      <c r="I205" s="2304" t="n"/>
      <c r="J205" s="2304" t="n"/>
      <c r="K205" s="2304" t="n"/>
      <c r="L205" s="2304" t="n"/>
      <c r="M205" s="2304" t="n"/>
      <c r="N205" s="2304" t="n"/>
      <c r="O205" s="2304" t="n"/>
      <c r="P205" s="2304" t="n"/>
      <c r="Q205" s="2304" t="n"/>
      <c r="R205" s="2304" t="n"/>
      <c r="S205" s="2304" t="n"/>
      <c r="T205" s="2304" t="n"/>
      <c r="U205" s="2304" t="n"/>
      <c r="V205" s="2304" t="n"/>
      <c r="W205" s="2304" t="n"/>
      <c r="X205" s="2304" t="n"/>
      <c r="Y205" s="2304" t="n"/>
      <c r="Z205" s="2304" t="n"/>
      <c r="AA205" s="2304" t="n"/>
      <c r="AB205" s="2304" t="n"/>
      <c r="AC205" s="2304" t="n"/>
      <c r="AD205" s="2304" t="n"/>
      <c r="AE205" s="2304" t="n"/>
      <c r="AF205" s="2304" t="n"/>
      <c r="AG205" s="2304" t="n"/>
      <c r="AH205" s="2304" t="n"/>
      <c r="AI205" s="2304" t="n"/>
      <c r="AJ205" s="2304" t="n"/>
      <c r="AK205" s="2304" t="n"/>
      <c r="AL205" s="2304" t="n"/>
      <c r="AM205" s="2304" t="n"/>
      <c r="AN205" s="2304" t="n"/>
      <c r="AO205" s="2304" t="n"/>
      <c r="AP205" s="2304" t="n"/>
      <c r="AQ205" s="2304" t="n"/>
      <c r="AR205" s="2304" t="n"/>
      <c r="AS205" s="2304" t="n"/>
      <c r="AT205" s="2304" t="n"/>
      <c r="AU205" s="2304" t="n"/>
      <c r="AV205" s="2304" t="n"/>
      <c r="AW205" s="2304" t="n"/>
      <c r="AX205" s="2304" t="n"/>
      <c r="AY205" s="2304" t="n"/>
      <c r="AZ205" s="2304" t="n"/>
      <c r="BA205" s="2304" t="n"/>
      <c r="BB205" s="2304" t="n"/>
      <c r="BC205" s="2304" t="n"/>
      <c r="BD205" s="2304" t="n"/>
      <c r="BE205" s="2304" t="n"/>
      <c r="BF205" s="2304" t="n"/>
      <c r="BG205" s="2304" t="n"/>
      <c r="BH205" s="2304" t="n"/>
      <c r="BI205" s="2304" t="n"/>
      <c r="BJ205" s="2304" t="n"/>
      <c r="BK205" s="2304" t="n"/>
      <c r="BL205" s="2304" t="n"/>
      <c r="BM205" s="2304" t="n"/>
      <c r="BN205" s="2304" t="n"/>
      <c r="BO205" s="2799" t="inlineStr">
        <is>
          <t>2.11.3</t>
        </is>
      </c>
      <c r="BP205" s="2665" t="n"/>
      <c r="BQ205" s="2665" t="n"/>
      <c r="BR205" s="2311" t="n"/>
      <c r="BS205" s="2" t="n"/>
      <c r="BT205" s="2" t="n"/>
      <c r="BU205" s="2" t="n"/>
    </row>
    <row r="206">
      <c r="A206" s="2420" t="inlineStr">
        <is>
          <t>СК-27</t>
        </is>
      </c>
      <c r="B206" s="2665" t="n"/>
      <c r="C206" s="2665" t="n"/>
      <c r="D206" s="2316" t="n"/>
      <c r="E206" s="2796" t="inlineStr">
        <is>
          <t xml:space="preserve">Владеть теоретическими основами и практическими навыками, необходимыми для эффективного использования в системах автоматического контроля и управления интеллектуальных средств измерений, знать основные понятия об искусственном интеллекте, аппаратные и программные средства, используемые для реализации интеллектуальных измерений </t>
        </is>
      </c>
      <c r="F206" s="2304" t="n"/>
      <c r="G206" s="2304" t="n"/>
      <c r="H206" s="2304" t="n"/>
      <c r="I206" s="2304" t="n"/>
      <c r="J206" s="2304" t="n"/>
      <c r="K206" s="2304" t="n"/>
      <c r="L206" s="2304" t="n"/>
      <c r="M206" s="2304" t="n"/>
      <c r="N206" s="2304" t="n"/>
      <c r="O206" s="2304" t="n"/>
      <c r="P206" s="2304" t="n"/>
      <c r="Q206" s="2304" t="n"/>
      <c r="R206" s="2304" t="n"/>
      <c r="S206" s="2304" t="n"/>
      <c r="T206" s="2304" t="n"/>
      <c r="U206" s="2304" t="n"/>
      <c r="V206" s="2304" t="n"/>
      <c r="W206" s="2304" t="n"/>
      <c r="X206" s="2304" t="n"/>
      <c r="Y206" s="2304" t="n"/>
      <c r="Z206" s="2304" t="n"/>
      <c r="AA206" s="2304" t="n"/>
      <c r="AB206" s="2304" t="n"/>
      <c r="AC206" s="2304" t="n"/>
      <c r="AD206" s="2304" t="n"/>
      <c r="AE206" s="2304" t="n"/>
      <c r="AF206" s="2304" t="n"/>
      <c r="AG206" s="2304" t="n"/>
      <c r="AH206" s="2304" t="n"/>
      <c r="AI206" s="2304" t="n"/>
      <c r="AJ206" s="2304" t="n"/>
      <c r="AK206" s="2304" t="n"/>
      <c r="AL206" s="2304" t="n"/>
      <c r="AM206" s="2304" t="n"/>
      <c r="AN206" s="2304" t="n"/>
      <c r="AO206" s="2304" t="n"/>
      <c r="AP206" s="2304" t="n"/>
      <c r="AQ206" s="2304" t="n"/>
      <c r="AR206" s="2304" t="n"/>
      <c r="AS206" s="2304" t="n"/>
      <c r="AT206" s="2304" t="n"/>
      <c r="AU206" s="2304" t="n"/>
      <c r="AV206" s="2304" t="n"/>
      <c r="AW206" s="2304" t="n"/>
      <c r="AX206" s="2304" t="n"/>
      <c r="AY206" s="2304" t="n"/>
      <c r="AZ206" s="2304" t="n"/>
      <c r="BA206" s="2304" t="n"/>
      <c r="BB206" s="2304" t="n"/>
      <c r="BC206" s="2304" t="n"/>
      <c r="BD206" s="2304" t="n"/>
      <c r="BE206" s="2304" t="n"/>
      <c r="BF206" s="2304" t="n"/>
      <c r="BG206" s="2304" t="n"/>
      <c r="BH206" s="2304" t="n"/>
      <c r="BI206" s="2304" t="n"/>
      <c r="BJ206" s="2304" t="n"/>
      <c r="BK206" s="2304" t="n"/>
      <c r="BL206" s="2304" t="n"/>
      <c r="BM206" s="2304" t="n"/>
      <c r="BN206" s="2304" t="n"/>
      <c r="BO206" s="2799" t="inlineStr">
        <is>
          <t>2.13.3</t>
        </is>
      </c>
      <c r="BP206" s="2665" t="n"/>
      <c r="BQ206" s="2665" t="n"/>
      <c r="BR206" s="2311" t="n"/>
      <c r="BS206" s="2" t="n"/>
      <c r="BT206" s="2" t="n"/>
      <c r="BU206" s="2" t="n"/>
    </row>
    <row r="207">
      <c r="A207" s="2420" t="inlineStr">
        <is>
          <t>СК-28</t>
        </is>
      </c>
      <c r="B207" s="2665" t="n"/>
      <c r="C207" s="2665" t="n"/>
      <c r="D207" s="2316" t="n"/>
      <c r="E207" s="2796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207" s="2304" t="n"/>
      <c r="G207" s="2304" t="n"/>
      <c r="H207" s="2304" t="n"/>
      <c r="I207" s="2304" t="n"/>
      <c r="J207" s="2304" t="n"/>
      <c r="K207" s="2304" t="n"/>
      <c r="L207" s="2304" t="n"/>
      <c r="M207" s="2304" t="n"/>
      <c r="N207" s="2304" t="n"/>
      <c r="O207" s="2304" t="n"/>
      <c r="P207" s="2304" t="n"/>
      <c r="Q207" s="2304" t="n"/>
      <c r="R207" s="2304" t="n"/>
      <c r="S207" s="2304" t="n"/>
      <c r="T207" s="2304" t="n"/>
      <c r="U207" s="2304" t="n"/>
      <c r="V207" s="2304" t="n"/>
      <c r="W207" s="2304" t="n"/>
      <c r="X207" s="2304" t="n"/>
      <c r="Y207" s="2304" t="n"/>
      <c r="Z207" s="2304" t="n"/>
      <c r="AA207" s="2304" t="n"/>
      <c r="AB207" s="2304" t="n"/>
      <c r="AC207" s="2304" t="n"/>
      <c r="AD207" s="2304" t="n"/>
      <c r="AE207" s="2304" t="n"/>
      <c r="AF207" s="2304" t="n"/>
      <c r="AG207" s="2304" t="n"/>
      <c r="AH207" s="2304" t="n"/>
      <c r="AI207" s="2304" t="n"/>
      <c r="AJ207" s="2304" t="n"/>
      <c r="AK207" s="2304" t="n"/>
      <c r="AL207" s="2304" t="n"/>
      <c r="AM207" s="2304" t="n"/>
      <c r="AN207" s="2304" t="n"/>
      <c r="AO207" s="2304" t="n"/>
      <c r="AP207" s="2304" t="n"/>
      <c r="AQ207" s="2304" t="n"/>
      <c r="AR207" s="2304" t="n"/>
      <c r="AS207" s="2304" t="n"/>
      <c r="AT207" s="2304" t="n"/>
      <c r="AU207" s="2304" t="n"/>
      <c r="AV207" s="2304" t="n"/>
      <c r="AW207" s="2304" t="n"/>
      <c r="AX207" s="2304" t="n"/>
      <c r="AY207" s="2304" t="n"/>
      <c r="AZ207" s="2304" t="n"/>
      <c r="BA207" s="2304" t="n"/>
      <c r="BB207" s="2304" t="n"/>
      <c r="BC207" s="2304" t="n"/>
      <c r="BD207" s="2304" t="n"/>
      <c r="BE207" s="2304" t="n"/>
      <c r="BF207" s="2304" t="n"/>
      <c r="BG207" s="2304" t="n"/>
      <c r="BH207" s="2304" t="n"/>
      <c r="BI207" s="2304" t="n"/>
      <c r="BJ207" s="2304" t="n"/>
      <c r="BK207" s="2304" t="n"/>
      <c r="BL207" s="2304" t="n"/>
      <c r="BM207" s="2304" t="n"/>
      <c r="BN207" s="2304" t="n"/>
      <c r="BO207" s="2799" t="inlineStr">
        <is>
          <t>2.13.1</t>
        </is>
      </c>
      <c r="BP207" s="2665" t="n"/>
      <c r="BQ207" s="2665" t="n"/>
      <c r="BR207" s="2311" t="n"/>
      <c r="BS207" s="2" t="n"/>
      <c r="BT207" s="2" t="n"/>
      <c r="BU207" s="2" t="n"/>
    </row>
    <row r="208">
      <c r="A208" s="2420" t="inlineStr">
        <is>
          <t>СК-29</t>
        </is>
      </c>
      <c r="B208" s="2665" t="n"/>
      <c r="C208" s="2665" t="n"/>
      <c r="D208" s="2316" t="n"/>
      <c r="E208" s="2796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208" s="2304" t="n"/>
      <c r="G208" s="2304" t="n"/>
      <c r="H208" s="2304" t="n"/>
      <c r="I208" s="2304" t="n"/>
      <c r="J208" s="2304" t="n"/>
      <c r="K208" s="2304" t="n"/>
      <c r="L208" s="2304" t="n"/>
      <c r="M208" s="2304" t="n"/>
      <c r="N208" s="2304" t="n"/>
      <c r="O208" s="2304" t="n"/>
      <c r="P208" s="2304" t="n"/>
      <c r="Q208" s="2304" t="n"/>
      <c r="R208" s="2304" t="n"/>
      <c r="S208" s="2304" t="n"/>
      <c r="T208" s="2304" t="n"/>
      <c r="U208" s="2304" t="n"/>
      <c r="V208" s="2304" t="n"/>
      <c r="W208" s="2304" t="n"/>
      <c r="X208" s="2304" t="n"/>
      <c r="Y208" s="2304" t="n"/>
      <c r="Z208" s="2304" t="n"/>
      <c r="AA208" s="2304" t="n"/>
      <c r="AB208" s="2304" t="n"/>
      <c r="AC208" s="2304" t="n"/>
      <c r="AD208" s="2304" t="n"/>
      <c r="AE208" s="2304" t="n"/>
      <c r="AF208" s="2304" t="n"/>
      <c r="AG208" s="2304" t="n"/>
      <c r="AH208" s="2304" t="n"/>
      <c r="AI208" s="2304" t="n"/>
      <c r="AJ208" s="2304" t="n"/>
      <c r="AK208" s="2304" t="n"/>
      <c r="AL208" s="2304" t="n"/>
      <c r="AM208" s="2304" t="n"/>
      <c r="AN208" s="2304" t="n"/>
      <c r="AO208" s="2304" t="n"/>
      <c r="AP208" s="2304" t="n"/>
      <c r="AQ208" s="2304" t="n"/>
      <c r="AR208" s="2304" t="n"/>
      <c r="AS208" s="2304" t="n"/>
      <c r="AT208" s="2304" t="n"/>
      <c r="AU208" s="2304" t="n"/>
      <c r="AV208" s="2304" t="n"/>
      <c r="AW208" s="2304" t="n"/>
      <c r="AX208" s="2304" t="n"/>
      <c r="AY208" s="2304" t="n"/>
      <c r="AZ208" s="2304" t="n"/>
      <c r="BA208" s="2304" t="n"/>
      <c r="BB208" s="2304" t="n"/>
      <c r="BC208" s="2304" t="n"/>
      <c r="BD208" s="2304" t="n"/>
      <c r="BE208" s="2304" t="n"/>
      <c r="BF208" s="2304" t="n"/>
      <c r="BG208" s="2304" t="n"/>
      <c r="BH208" s="2304" t="n"/>
      <c r="BI208" s="2304" t="n"/>
      <c r="BJ208" s="2304" t="n"/>
      <c r="BK208" s="2304" t="n"/>
      <c r="BL208" s="2304" t="n"/>
      <c r="BM208" s="2304" t="n"/>
      <c r="BN208" s="2304" t="n"/>
      <c r="BO208" s="2799" t="inlineStr">
        <is>
          <t>2.13.2</t>
        </is>
      </c>
      <c r="BP208" s="2665" t="n"/>
      <c r="BQ208" s="2665" t="n"/>
      <c r="BR208" s="2311" t="n"/>
      <c r="BS208" s="2" t="n"/>
      <c r="BT208" s="2" t="n"/>
      <c r="BU208" s="2" t="n"/>
    </row>
    <row r="209">
      <c r="A209" s="2805" t="inlineStr">
        <is>
          <t>СК-30</t>
        </is>
      </c>
      <c r="B209" s="2674" t="n"/>
      <c r="C209" s="2674" t="n"/>
      <c r="D209" s="2472" t="n"/>
      <c r="E209" s="4005" t="inlineStr">
        <is>
          <t>Использовать методы безопасного проектирования систем автоматизации в химической промышленности</t>
        </is>
      </c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78" t="n"/>
      <c r="V209" s="78" t="n"/>
      <c r="W209" s="78" t="n"/>
      <c r="X209" s="78" t="n"/>
      <c r="Y209" s="78" t="n"/>
      <c r="Z209" s="78" t="n"/>
      <c r="AA209" s="78" t="n"/>
      <c r="AB209" s="78" t="n"/>
      <c r="AC209" s="78" t="n"/>
      <c r="AD209" s="78" t="n"/>
      <c r="AE209" s="78" t="n"/>
      <c r="AF209" s="78" t="n"/>
      <c r="AG209" s="78" t="n"/>
      <c r="AH209" s="78" t="n"/>
      <c r="AI209" s="78" t="n"/>
      <c r="AJ209" s="78" t="n"/>
      <c r="AK209" s="78" t="n"/>
      <c r="AL209" s="78" t="n"/>
      <c r="AM209" s="78" t="n"/>
      <c r="AN209" s="78" t="n"/>
      <c r="AO209" s="78" t="n"/>
      <c r="AP209" s="78" t="n"/>
      <c r="AQ209" s="78" t="n"/>
      <c r="AR209" s="78" t="n"/>
      <c r="AS209" s="78" t="n"/>
      <c r="AT209" s="78" t="n"/>
      <c r="AU209" s="78" t="n"/>
      <c r="AV209" s="78" t="n"/>
      <c r="AW209" s="78" t="n"/>
      <c r="AX209" s="78" t="n"/>
      <c r="AY209" s="78" t="n"/>
      <c r="AZ209" s="78" t="n"/>
      <c r="BA209" s="78" t="n"/>
      <c r="BB209" s="78" t="n"/>
      <c r="BC209" s="78" t="n"/>
      <c r="BD209" s="78" t="n"/>
      <c r="BE209" s="78" t="n"/>
      <c r="BF209" s="78" t="n"/>
      <c r="BG209" s="78" t="n"/>
      <c r="BH209" s="78" t="n"/>
      <c r="BI209" s="78" t="n"/>
      <c r="BJ209" s="78" t="n"/>
      <c r="BK209" s="78" t="n"/>
      <c r="BL209" s="78" t="n"/>
      <c r="BM209" s="78" t="n"/>
      <c r="BN209" s="78" t="n"/>
      <c r="BO209" s="2807" t="inlineStr">
        <is>
          <t>2.13.4</t>
        </is>
      </c>
      <c r="BP209" s="2674" t="n"/>
      <c r="BQ209" s="2674" t="n"/>
      <c r="BR209" s="2472" t="n"/>
      <c r="BS209" s="2" t="n"/>
      <c r="BT209" s="2" t="n"/>
      <c r="BU209" s="2" t="n"/>
    </row>
    <row r="210">
      <c r="A210" s="140" t="n"/>
      <c r="B210" s="140" t="n"/>
      <c r="C210" s="140" t="n"/>
      <c r="D210" s="679" t="n"/>
      <c r="E210" s="679" t="n"/>
      <c r="F210" s="679" t="n"/>
      <c r="G210" s="679" t="n"/>
      <c r="H210" s="679" t="n"/>
      <c r="I210" s="679" t="n"/>
      <c r="J210" s="679" t="n"/>
      <c r="K210" s="679" t="n"/>
      <c r="L210" s="679" t="n"/>
      <c r="M210" s="679" t="n"/>
      <c r="N210" s="679" t="n"/>
      <c r="O210" s="679" t="n"/>
      <c r="P210" s="679" t="n"/>
      <c r="Q210" s="679" t="n"/>
      <c r="R210" s="679" t="n"/>
      <c r="S210" s="679" t="n"/>
      <c r="T210" s="679" t="n"/>
      <c r="U210" s="679" t="n"/>
      <c r="V210" s="679" t="n"/>
      <c r="W210" s="679" t="n"/>
      <c r="X210" s="679" t="n"/>
      <c r="Y210" s="679" t="n"/>
      <c r="Z210" s="679" t="n"/>
      <c r="AA210" s="679" t="n"/>
      <c r="AB210" s="679" t="n"/>
      <c r="AC210" s="679" t="n"/>
      <c r="AD210" s="679" t="n"/>
      <c r="AE210" s="679" t="n"/>
      <c r="AF210" s="679" t="n"/>
      <c r="AG210" s="679" t="n"/>
      <c r="AH210" s="679" t="n"/>
      <c r="AI210" s="679" t="n"/>
      <c r="AJ210" s="679" t="n"/>
      <c r="AK210" s="679" t="n"/>
      <c r="AL210" s="679" t="n"/>
      <c r="AM210" s="679" t="n"/>
      <c r="AN210" s="679" t="n"/>
      <c r="AO210" s="679" t="n"/>
      <c r="AP210" s="679" t="n"/>
      <c r="AQ210" s="679" t="n"/>
      <c r="AR210" s="679" t="n"/>
      <c r="AS210" s="679" t="n"/>
      <c r="AT210" s="679" t="n"/>
      <c r="AU210" s="679" t="n"/>
      <c r="AV210" s="679" t="n"/>
      <c r="AW210" s="679" t="n"/>
      <c r="AX210" s="679" t="n"/>
      <c r="AY210" s="679" t="n"/>
      <c r="AZ210" s="679" t="n"/>
      <c r="BA210" s="679" t="n"/>
      <c r="BB210" s="679" t="n"/>
      <c r="BC210" s="679" t="n"/>
      <c r="BD210" s="679" t="n"/>
      <c r="BE210" s="679" t="n"/>
      <c r="BF210" s="679" t="n"/>
      <c r="BG210" s="680" t="n"/>
      <c r="BH210" s="680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</row>
    <row r="211">
      <c r="A211" s="2" t="n"/>
      <c r="B211" s="1383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</row>
    <row r="212">
      <c r="A212" s="681" t="inlineStr">
        <is>
          <t>д</t>
        </is>
      </c>
      <c r="B212" s="137" t="inlineStr">
        <is>
          <t>Дифференцированный зачет.</t>
        </is>
      </c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</row>
    <row r="214">
      <c r="A214" s="655" t="inlineStr">
        <is>
          <t>Проректор по учебной работе</t>
        </is>
      </c>
      <c r="B214" s="655" t="n"/>
      <c r="C214" s="655" t="n"/>
      <c r="D214" s="655" t="n"/>
      <c r="E214" s="655" t="n"/>
      <c r="F214" s="655" t="n"/>
      <c r="G214" s="655" t="n"/>
      <c r="H214" s="655" t="n"/>
      <c r="I214" s="655" t="n"/>
      <c r="J214" s="655" t="n"/>
      <c r="K214" s="655" t="n"/>
      <c r="L214" s="655" t="n"/>
      <c r="M214" s="655" t="n"/>
      <c r="N214" s="655" t="n"/>
      <c r="O214" s="655" t="n"/>
      <c r="P214" s="655" t="n"/>
      <c r="Q214" s="655" t="n"/>
      <c r="R214" s="4000" t="n"/>
      <c r="S214" s="658" t="n"/>
      <c r="T214" s="658" t="n"/>
      <c r="U214" s="659" t="n"/>
      <c r="V214" s="659" t="n"/>
      <c r="W214" s="659" t="n"/>
      <c r="X214" s="659" t="n"/>
      <c r="Y214" s="659" t="n"/>
      <c r="Z214" s="659" t="n"/>
      <c r="AA214" s="659" t="n"/>
      <c r="AB214" s="659" t="n"/>
      <c r="AC214" s="659" t="n"/>
      <c r="AD214" s="659" t="n"/>
      <c r="AE214" s="655" t="inlineStr">
        <is>
          <t>А.А.Сакович</t>
        </is>
      </c>
      <c r="AF214" s="657" t="n"/>
      <c r="AG214" s="656" t="n"/>
      <c r="AH214" s="655" t="n"/>
      <c r="AI214" s="655" t="n"/>
      <c r="AJ214" s="657" t="n"/>
      <c r="AK214" s="657" t="n"/>
      <c r="AL214" s="508" t="n"/>
      <c r="AM214" s="508" t="n"/>
      <c r="AN214" s="508" t="n"/>
      <c r="AO214" s="508" t="n"/>
      <c r="AP214" s="508" t="n"/>
      <c r="AQ214" s="508" t="n"/>
      <c r="AR214" s="508" t="n"/>
      <c r="AS214" s="508" t="n"/>
      <c r="AT214" s="508" t="n"/>
      <c r="AU214" s="508" t="n"/>
      <c r="AV214" s="508" t="n"/>
      <c r="AW214" s="508" t="n"/>
      <c r="AX214" s="508" t="n"/>
      <c r="AY214" s="508" t="n"/>
      <c r="AZ214" s="508" t="n"/>
      <c r="BA214" s="508" t="n"/>
      <c r="BB214" s="508" t="n"/>
      <c r="BC214" s="508" t="n"/>
      <c r="BD214" s="508" t="n"/>
      <c r="BE214" s="508" t="n"/>
      <c r="BF214" s="508" t="n"/>
      <c r="BG214" s="508" t="n"/>
      <c r="BH214" s="508" t="n"/>
      <c r="BI214" s="508" t="n"/>
      <c r="BJ214" s="508" t="n"/>
      <c r="BK214" s="508" t="n"/>
      <c r="BL214" s="2" t="n"/>
      <c r="BM214" s="2" t="n"/>
      <c r="BN214" s="2" t="n"/>
      <c r="BO214" s="2" t="n"/>
      <c r="BP214" s="2" t="n"/>
      <c r="BQ214" s="4001" t="n"/>
      <c r="BR214" s="4001" t="n"/>
      <c r="BS214" s="2" t="n"/>
      <c r="BT214" s="2" t="n"/>
      <c r="BU214" s="2" t="n"/>
    </row>
    <row r="215">
      <c r="A215" s="655" t="n"/>
      <c r="B215" s="655" t="n"/>
      <c r="C215" s="655" t="n"/>
      <c r="D215" s="655" t="n"/>
      <c r="E215" s="655" t="n"/>
      <c r="F215" s="655" t="n"/>
      <c r="G215" s="655" t="n"/>
      <c r="H215" s="655" t="n"/>
      <c r="I215" s="655" t="n"/>
      <c r="J215" s="655" t="n"/>
      <c r="K215" s="655" t="n"/>
      <c r="L215" s="655" t="n"/>
      <c r="M215" s="655" t="n"/>
      <c r="N215" s="655" t="n"/>
      <c r="O215" s="655" t="n"/>
      <c r="P215" s="655" t="n"/>
      <c r="Q215" s="655" t="n"/>
      <c r="R215" s="656" t="n"/>
      <c r="S215" s="657" t="n"/>
      <c r="T215" s="3532" t="n"/>
      <c r="U215" s="660" t="n"/>
      <c r="V215" s="660" t="n"/>
      <c r="W215" s="660" t="n"/>
      <c r="X215" s="660" t="n"/>
      <c r="Y215" s="4002" t="n">
        <v>2023</v>
      </c>
      <c r="Z215" s="662" t="n"/>
      <c r="AA215" s="655" t="n"/>
      <c r="AB215" s="657" t="n"/>
      <c r="AC215" s="657" t="n"/>
      <c r="AD215" s="657" t="n"/>
      <c r="AE215" s="655" t="n"/>
      <c r="AF215" s="655" t="n"/>
      <c r="AG215" s="655" t="n"/>
      <c r="AH215" s="657" t="n"/>
      <c r="AI215" s="657" t="n"/>
      <c r="AJ215" s="663" t="n"/>
      <c r="AK215" s="657" t="n"/>
      <c r="AL215" s="508" t="n"/>
      <c r="AM215" s="140" t="n"/>
      <c r="AN215" s="140" t="n"/>
      <c r="AO215" s="140" t="n"/>
      <c r="AP215" s="140" t="n"/>
      <c r="AQ215" s="140" t="n"/>
      <c r="AR215" s="508" t="n"/>
      <c r="AS215" s="508" t="n"/>
      <c r="AT215" s="508" t="n"/>
      <c r="AU215" s="508" t="n"/>
      <c r="AV215" s="508" t="n"/>
      <c r="AW215" s="508" t="n"/>
      <c r="AX215" s="508" t="n"/>
      <c r="AY215" s="508" t="n"/>
      <c r="AZ215" s="508" t="n"/>
      <c r="BA215" s="508" t="n"/>
      <c r="BB215" s="508" t="n"/>
      <c r="BC215" s="508" t="n"/>
      <c r="BD215" s="508" t="n"/>
      <c r="BE215" s="508" t="n"/>
      <c r="BF215" s="508" t="n"/>
      <c r="BG215" s="508" t="n"/>
      <c r="BH215" s="508" t="n"/>
      <c r="BI215" s="508" t="n"/>
      <c r="BJ215" s="508" t="n"/>
      <c r="BK215" s="508" t="n"/>
      <c r="BL215" s="2" t="n"/>
      <c r="BM215" s="2" t="n"/>
      <c r="BN215" s="2" t="n"/>
      <c r="BO215" s="2" t="n"/>
      <c r="BP215" s="2" t="n"/>
      <c r="BQ215" s="4001" t="n"/>
      <c r="BR215" s="4001" t="n"/>
      <c r="BS215" s="2" t="n"/>
      <c r="BT215" s="2" t="n"/>
      <c r="BU215" s="2" t="n"/>
    </row>
    <row r="216">
      <c r="A216" s="655" t="n"/>
      <c r="B216" s="655" t="n"/>
      <c r="C216" s="655" t="n"/>
      <c r="D216" s="655" t="n"/>
      <c r="E216" s="655" t="n"/>
      <c r="F216" s="655" t="n"/>
      <c r="G216" s="655" t="n"/>
      <c r="H216" s="655" t="n"/>
      <c r="I216" s="655" t="n"/>
      <c r="J216" s="655" t="n"/>
      <c r="K216" s="655" t="n"/>
      <c r="L216" s="655" t="n"/>
      <c r="M216" s="655" t="n"/>
      <c r="N216" s="655" t="n"/>
      <c r="O216" s="655" t="n"/>
      <c r="P216" s="655" t="n"/>
      <c r="Q216" s="655" t="n"/>
      <c r="R216" s="655" t="n"/>
      <c r="S216" s="655" t="n"/>
      <c r="T216" s="655" t="n"/>
      <c r="U216" s="655" t="n"/>
      <c r="V216" s="655" t="n"/>
      <c r="W216" s="655" t="n"/>
      <c r="X216" s="655" t="n"/>
      <c r="Y216" s="655" t="n"/>
      <c r="Z216" s="655" t="n"/>
      <c r="AA216" s="655" t="n"/>
      <c r="AB216" s="655" t="n"/>
      <c r="AC216" s="655" t="n"/>
      <c r="AD216" s="655" t="n"/>
      <c r="AE216" s="655" t="n"/>
      <c r="AF216" s="655" t="n"/>
      <c r="AG216" s="655" t="n"/>
      <c r="AH216" s="665" t="n"/>
      <c r="AI216" s="665" t="n"/>
      <c r="AJ216" s="663" t="n"/>
      <c r="AK216" s="657" t="n"/>
      <c r="AL216" s="508" t="n"/>
      <c r="AM216" s="140" t="n"/>
      <c r="AN216" s="140" t="n"/>
      <c r="AO216" s="140" t="n"/>
      <c r="AP216" s="140" t="n"/>
      <c r="AQ216" s="140" t="n"/>
      <c r="AR216" s="508" t="n"/>
      <c r="AS216" s="508" t="n"/>
      <c r="AT216" s="508" t="n"/>
      <c r="AU216" s="508" t="n"/>
      <c r="AV216" s="508" t="n"/>
      <c r="AW216" s="508" t="n"/>
      <c r="AX216" s="508" t="n"/>
      <c r="AY216" s="508" t="n"/>
      <c r="AZ216" s="508" t="n"/>
      <c r="BA216" s="508" t="n"/>
      <c r="BB216" s="508" t="n"/>
      <c r="BC216" s="508" t="n"/>
      <c r="BD216" s="508" t="n"/>
      <c r="BE216" s="508" t="n"/>
      <c r="BF216" s="508" t="n"/>
      <c r="BG216" s="508" t="n"/>
      <c r="BH216" s="508" t="n"/>
      <c r="BI216" s="508" t="n"/>
      <c r="BJ216" s="508" t="n"/>
      <c r="BK216" s="508" t="n"/>
      <c r="BL216" s="2" t="n"/>
      <c r="BM216" s="2" t="n"/>
      <c r="BN216" s="2" t="n"/>
      <c r="BO216" s="2" t="n"/>
      <c r="BP216" s="2" t="n"/>
      <c r="BQ216" s="4001" t="n"/>
      <c r="BR216" s="4001" t="n"/>
      <c r="BS216" s="2" t="n"/>
      <c r="BT216" s="2" t="n"/>
      <c r="BU216" s="2" t="n"/>
    </row>
    <row r="217">
      <c r="A217" s="666" t="inlineStr">
        <is>
          <t>Декан факультета заочного образования</t>
        </is>
      </c>
      <c r="B217" s="666" t="n"/>
      <c r="C217" s="666" t="n"/>
      <c r="D217" s="666" t="n"/>
      <c r="E217" s="666" t="n"/>
      <c r="F217" s="666" t="n"/>
      <c r="G217" s="666" t="n"/>
      <c r="H217" s="666" t="n"/>
      <c r="I217" s="666" t="n"/>
      <c r="J217" s="666" t="n"/>
      <c r="K217" s="666" t="n"/>
      <c r="L217" s="666" t="n"/>
      <c r="M217" s="666" t="n"/>
      <c r="N217" s="666" t="n"/>
      <c r="O217" s="666" t="n"/>
      <c r="P217" s="666" t="n"/>
      <c r="Q217" s="666" t="n"/>
      <c r="R217" s="3787" t="n"/>
      <c r="S217" s="3787" t="n"/>
      <c r="T217" s="667" t="n"/>
      <c r="U217" s="659" t="n"/>
      <c r="V217" s="659" t="n"/>
      <c r="W217" s="659" t="n"/>
      <c r="X217" s="659" t="n"/>
      <c r="Y217" s="659" t="n"/>
      <c r="Z217" s="659" t="n"/>
      <c r="AA217" s="659" t="n"/>
      <c r="AB217" s="659" t="n"/>
      <c r="AC217" s="659" t="n"/>
      <c r="AD217" s="659" t="n"/>
      <c r="AE217" s="666" t="inlineStr">
        <is>
          <t>С.А. Прохорчик</t>
        </is>
      </c>
      <c r="AF217" s="2" t="n"/>
      <c r="AG217" s="2" t="n"/>
      <c r="AH217" s="2" t="n"/>
      <c r="AI217" s="2" t="n"/>
      <c r="AJ217" s="2" t="n"/>
      <c r="AK217" s="2" t="n"/>
      <c r="AL217" s="508" t="n"/>
      <c r="AM217" s="140" t="n"/>
      <c r="AN217" s="140" t="n"/>
      <c r="AO217" s="140" t="n"/>
      <c r="AP217" s="140" t="n"/>
      <c r="AQ217" s="140" t="n"/>
      <c r="AR217" s="508" t="n"/>
      <c r="AS217" s="508" t="n"/>
      <c r="AT217" s="508" t="n"/>
      <c r="AU217" s="508" t="n"/>
      <c r="AV217" s="508" t="n"/>
      <c r="AW217" s="508" t="n"/>
      <c r="AX217" s="508" t="n"/>
      <c r="AY217" s="508" t="n"/>
      <c r="AZ217" s="508" t="n"/>
      <c r="BA217" s="508" t="n"/>
      <c r="BB217" s="508" t="n"/>
      <c r="BC217" s="508" t="n"/>
      <c r="BD217" s="508" t="n"/>
      <c r="BE217" s="508" t="n"/>
      <c r="BF217" s="508" t="n"/>
      <c r="BG217" s="508" t="n"/>
      <c r="BH217" s="508" t="n"/>
      <c r="BI217" s="508" t="n"/>
      <c r="BJ217" s="508" t="n"/>
      <c r="BK217" s="508" t="n"/>
      <c r="BL217" s="2" t="n"/>
      <c r="BM217" s="2" t="n"/>
      <c r="BN217" s="2" t="n"/>
      <c r="BO217" s="2" t="n"/>
      <c r="BP217" s="2" t="n"/>
      <c r="BQ217" s="4001" t="n"/>
      <c r="BR217" s="4001" t="n"/>
      <c r="BS217" s="2" t="n"/>
      <c r="BT217" s="2" t="n"/>
      <c r="BU217" s="2" t="n"/>
    </row>
    <row r="218">
      <c r="A218" s="668" t="n"/>
      <c r="B218" s="668" t="n"/>
      <c r="C218" s="668" t="n"/>
      <c r="D218" s="668" t="n"/>
      <c r="E218" s="668" t="n"/>
      <c r="F218" s="668" t="n"/>
      <c r="G218" s="668" t="n"/>
      <c r="H218" s="668" t="n"/>
      <c r="I218" s="668" t="n"/>
      <c r="J218" s="656" t="n"/>
      <c r="K218" s="656" t="n"/>
      <c r="L218" s="656" t="n"/>
      <c r="M218" s="656" t="n"/>
      <c r="N218" s="656" t="n"/>
      <c r="O218" s="656" t="n"/>
      <c r="P218" s="656" t="n"/>
      <c r="Q218" s="656" t="n"/>
      <c r="R218" s="668" t="n"/>
      <c r="S218" s="665" t="n"/>
      <c r="T218" s="669" t="n"/>
      <c r="U218" s="670" t="n"/>
      <c r="V218" s="670" t="n"/>
      <c r="W218" s="671" t="n"/>
      <c r="X218" s="671" t="n"/>
      <c r="Y218" s="4002" t="n">
        <v>2023</v>
      </c>
      <c r="Z218" s="662" t="n"/>
      <c r="AA218" s="655" t="n"/>
      <c r="AB218" s="655" t="n"/>
      <c r="AC218" s="655" t="n"/>
      <c r="AD218" s="655" t="n"/>
      <c r="AE218" s="655" t="n"/>
      <c r="AF218" s="655" t="n"/>
      <c r="AG218" s="655" t="n"/>
      <c r="AH218" s="665" t="n"/>
      <c r="AI218" s="665" t="n"/>
      <c r="AJ218" s="663" t="n"/>
      <c r="AK218" s="657" t="n"/>
      <c r="AL218" s="508" t="n"/>
      <c r="AM218" s="140" t="n"/>
      <c r="AN218" s="140" t="n"/>
      <c r="AO218" s="140" t="n"/>
      <c r="AP218" s="140" t="n"/>
      <c r="AQ218" s="140" t="n"/>
      <c r="AR218" s="508" t="n"/>
      <c r="AS218" s="508" t="n"/>
      <c r="AT218" s="508" t="n"/>
      <c r="AU218" s="508" t="n"/>
      <c r="AV218" s="508" t="n"/>
      <c r="AW218" s="508" t="n"/>
      <c r="AX218" s="508" t="n"/>
      <c r="AY218" s="508" t="n"/>
      <c r="AZ218" s="508" t="n"/>
      <c r="BA218" s="508" t="n"/>
      <c r="BB218" s="508" t="n"/>
      <c r="BC218" s="508" t="n"/>
      <c r="BD218" s="508" t="n"/>
      <c r="BE218" s="508" t="n"/>
      <c r="BF218" s="508" t="n"/>
      <c r="BG218" s="508" t="n"/>
      <c r="BH218" s="508" t="n"/>
      <c r="BI218" s="508" t="n"/>
      <c r="BJ218" s="508" t="n"/>
      <c r="BK218" s="508" t="n"/>
      <c r="BL218" s="2" t="n"/>
      <c r="BM218" s="2" t="n"/>
      <c r="BN218" s="2" t="n"/>
      <c r="BO218" s="2" t="n"/>
      <c r="BP218" s="2" t="n"/>
      <c r="BQ218" s="4001" t="n"/>
      <c r="BR218" s="4001" t="n"/>
      <c r="BS218" s="2" t="n"/>
      <c r="BT218" s="2" t="n"/>
      <c r="BU218" s="2" t="n"/>
    </row>
    <row r="219">
      <c r="A219" s="668" t="n"/>
      <c r="B219" s="668" t="n"/>
      <c r="C219" s="668" t="n"/>
      <c r="D219" s="668" t="n"/>
      <c r="E219" s="668" t="n"/>
      <c r="F219" s="668" t="n"/>
      <c r="G219" s="668" t="n"/>
      <c r="H219" s="668" t="n"/>
      <c r="I219" s="668" t="n"/>
      <c r="J219" s="668" t="n"/>
      <c r="K219" s="668" t="n"/>
      <c r="L219" s="668" t="n"/>
      <c r="M219" s="668" t="n"/>
      <c r="N219" s="668" t="n"/>
      <c r="O219" s="668" t="n"/>
      <c r="P219" s="668" t="n"/>
      <c r="Q219" s="668" t="n"/>
      <c r="R219" s="668" t="n"/>
      <c r="S219" s="655" t="n"/>
      <c r="T219" s="655" t="n"/>
      <c r="U219" s="655" t="n"/>
      <c r="V219" s="655" t="n"/>
      <c r="W219" s="655" t="n"/>
      <c r="X219" s="655" t="n"/>
      <c r="Y219" s="655" t="n"/>
      <c r="Z219" s="655" t="n"/>
      <c r="AA219" s="655" t="n"/>
      <c r="AB219" s="655" t="n"/>
      <c r="AC219" s="655" t="n"/>
      <c r="AD219" s="655" t="n"/>
      <c r="AE219" s="655" t="n"/>
      <c r="AF219" s="655" t="n"/>
      <c r="AG219" s="655" t="n"/>
      <c r="AH219" s="665" t="n"/>
      <c r="AI219" s="665" t="n"/>
      <c r="AJ219" s="663" t="n"/>
      <c r="AK219" s="657" t="n"/>
      <c r="AL219" s="508" t="n"/>
      <c r="AM219" s="140" t="n"/>
      <c r="AN219" s="140" t="n"/>
      <c r="AO219" s="140" t="n"/>
      <c r="AP219" s="140" t="n"/>
      <c r="AQ219" s="140" t="n"/>
      <c r="AR219" s="508" t="n"/>
      <c r="AS219" s="508" t="n"/>
      <c r="AT219" s="508" t="n"/>
      <c r="AU219" s="508" t="n"/>
      <c r="AV219" s="508" t="n"/>
      <c r="AW219" s="508" t="n"/>
      <c r="AX219" s="508" t="n"/>
      <c r="AY219" s="508" t="n"/>
      <c r="AZ219" s="508" t="n"/>
      <c r="BA219" s="508" t="n"/>
      <c r="BB219" s="508" t="n"/>
      <c r="BC219" s="508" t="n"/>
      <c r="BD219" s="508" t="n"/>
      <c r="BE219" s="508" t="n"/>
      <c r="BF219" s="508" t="n"/>
      <c r="BG219" s="508" t="n"/>
      <c r="BH219" s="508" t="n"/>
      <c r="BI219" s="508" t="n"/>
      <c r="BJ219" s="508" t="n"/>
      <c r="BK219" s="508" t="n"/>
      <c r="BL219" s="2" t="n"/>
      <c r="BM219" s="2" t="n"/>
      <c r="BN219" s="2" t="n"/>
      <c r="BO219" s="2" t="n"/>
      <c r="BP219" s="2" t="n"/>
      <c r="BQ219" s="4001" t="n"/>
      <c r="BR219" s="4001" t="n"/>
      <c r="BS219" s="2" t="n"/>
      <c r="BT219" s="2" t="n"/>
      <c r="BU219" s="2" t="n"/>
    </row>
    <row r="220">
      <c r="A220" s="657" t="inlineStr">
        <is>
          <t xml:space="preserve">Заведующий кафедрой автоматизации производственных </t>
        </is>
      </c>
      <c r="B220" s="1467" t="n"/>
      <c r="C220" s="508" t="n"/>
      <c r="D220" s="1467" t="n"/>
      <c r="E220" s="1455" t="n"/>
      <c r="F220" s="1455" t="n"/>
      <c r="G220" s="1455" t="n"/>
      <c r="H220" s="1455" t="n"/>
      <c r="I220" s="1455" t="n"/>
      <c r="J220" s="1455" t="n"/>
      <c r="K220" s="1455" t="n"/>
      <c r="L220" s="1455" t="n"/>
      <c r="M220" s="1455" t="n"/>
      <c r="N220" s="1455" t="n"/>
      <c r="O220" s="3536" t="n"/>
      <c r="P220" s="1455" t="n"/>
      <c r="Q220" s="1455" t="n"/>
      <c r="R220" s="4003" t="n"/>
      <c r="S220" s="667" t="n"/>
      <c r="T220" s="667" t="n"/>
      <c r="U220" s="659" t="n"/>
      <c r="V220" s="659" t="n"/>
      <c r="W220" s="659" t="n"/>
      <c r="X220" s="659" t="n"/>
      <c r="Y220" s="659" t="n"/>
      <c r="Z220" s="659" t="n"/>
      <c r="AA220" s="659" t="n"/>
      <c r="AB220" s="659" t="n"/>
      <c r="AC220" s="659" t="n"/>
      <c r="AD220" s="659" t="n"/>
      <c r="AE220" s="655" t="inlineStr">
        <is>
          <t>Д.С.Карпович</t>
        </is>
      </c>
      <c r="AF220" s="665" t="n"/>
      <c r="AG220" s="656" t="n"/>
      <c r="AH220" s="655" t="n"/>
      <c r="AI220" s="655" t="n"/>
      <c r="AJ220" s="663" t="n"/>
      <c r="AK220" s="657" t="n"/>
      <c r="AL220" s="508" t="n"/>
      <c r="AM220" s="140" t="n"/>
      <c r="AN220" s="140" t="n"/>
      <c r="AO220" s="140" t="n"/>
      <c r="AP220" s="140" t="n"/>
      <c r="AQ220" s="140" t="n"/>
      <c r="AR220" s="508" t="n"/>
      <c r="AS220" s="508" t="n"/>
      <c r="AT220" s="508" t="n"/>
      <c r="AU220" s="508" t="n"/>
      <c r="AV220" s="508" t="n"/>
      <c r="AW220" s="508" t="n"/>
      <c r="AX220" s="508" t="n"/>
      <c r="AY220" s="508" t="n"/>
      <c r="AZ220" s="508" t="n"/>
      <c r="BA220" s="508" t="n"/>
      <c r="BB220" s="508" t="n"/>
      <c r="BC220" s="508" t="n"/>
      <c r="BD220" s="508" t="n"/>
      <c r="BE220" s="508" t="n"/>
      <c r="BF220" s="508" t="n"/>
      <c r="BG220" s="508" t="n"/>
      <c r="BH220" s="508" t="n"/>
      <c r="BI220" s="508" t="n"/>
      <c r="BJ220" s="508" t="n"/>
      <c r="BK220" s="508" t="n"/>
      <c r="BL220" s="2" t="n"/>
      <c r="BM220" s="2" t="n"/>
      <c r="BN220" s="2" t="n"/>
      <c r="BO220" s="2" t="n"/>
      <c r="BP220" s="2" t="n"/>
      <c r="BQ220" s="4001" t="n"/>
      <c r="BR220" s="4001" t="n"/>
      <c r="BS220" s="2" t="n"/>
      <c r="BT220" s="2" t="n"/>
      <c r="BU220" s="2" t="n"/>
    </row>
    <row r="221">
      <c r="A221" s="655" t="inlineStr">
        <is>
          <t>процессов и электротехники</t>
        </is>
      </c>
      <c r="B221" s="668" t="n"/>
      <c r="C221" s="668" t="n"/>
      <c r="D221" s="668" t="n"/>
      <c r="E221" s="668" t="n"/>
      <c r="F221" s="668" t="n"/>
      <c r="G221" s="668" t="n"/>
      <c r="H221" s="668" t="n"/>
      <c r="I221" s="668" t="n"/>
      <c r="J221" s="668" t="n"/>
      <c r="K221" s="668" t="n"/>
      <c r="L221" s="668" t="n"/>
      <c r="M221" s="668" t="n"/>
      <c r="N221" s="668" t="n"/>
      <c r="O221" s="668" t="n"/>
      <c r="P221" s="668" t="n"/>
      <c r="Q221" s="668" t="n"/>
      <c r="R221" s="656" t="n"/>
      <c r="S221" s="665" t="n"/>
      <c r="T221" s="669" t="n"/>
      <c r="U221" s="671" t="n"/>
      <c r="V221" s="660" t="n"/>
      <c r="W221" s="660" t="n"/>
      <c r="X221" s="660" t="n"/>
      <c r="Y221" s="4002" t="n">
        <v>2023</v>
      </c>
      <c r="Z221" s="662" t="n"/>
      <c r="AA221" s="655" t="n"/>
      <c r="AB221" s="655" t="n"/>
      <c r="AC221" s="656" t="n"/>
      <c r="AD221" s="655" t="n"/>
      <c r="AE221" s="655" t="n"/>
      <c r="AF221" s="655" t="n"/>
      <c r="AG221" s="655" t="n"/>
      <c r="AH221" s="665" t="n"/>
      <c r="AI221" s="665" t="n"/>
      <c r="AJ221" s="663" t="n"/>
      <c r="AK221" s="657" t="n"/>
      <c r="AL221" s="508" t="n"/>
      <c r="AM221" s="140" t="n"/>
      <c r="AN221" s="140" t="n"/>
      <c r="AO221" s="140" t="n"/>
      <c r="AP221" s="140" t="n"/>
      <c r="AQ221" s="140" t="n"/>
      <c r="AR221" s="508" t="n"/>
      <c r="AS221" s="508" t="n"/>
      <c r="AT221" s="508" t="n"/>
      <c r="AU221" s="508" t="n"/>
      <c r="AV221" s="508" t="n"/>
      <c r="AW221" s="508" t="n"/>
      <c r="AX221" s="508" t="n"/>
      <c r="AY221" s="508" t="n"/>
      <c r="AZ221" s="508" t="n"/>
      <c r="BA221" s="508" t="n"/>
      <c r="BB221" s="508" t="n"/>
      <c r="BC221" s="508" t="n"/>
      <c r="BD221" s="508" t="n"/>
      <c r="BE221" s="508" t="n"/>
      <c r="BF221" s="508" t="n"/>
      <c r="BG221" s="508" t="n"/>
      <c r="BH221" s="508" t="n"/>
      <c r="BI221" s="508" t="n"/>
      <c r="BJ221" s="508" t="n"/>
      <c r="BK221" s="508" t="n"/>
      <c r="BL221" s="2" t="n"/>
      <c r="BM221" s="2" t="n"/>
      <c r="BN221" s="2" t="n"/>
      <c r="BO221" s="2" t="n"/>
      <c r="BP221" s="2" t="n"/>
      <c r="BQ221" s="4001" t="n"/>
      <c r="BR221" s="4001" t="n"/>
      <c r="BS221" s="2" t="n"/>
      <c r="BT221" s="2" t="n"/>
      <c r="BU221" s="2" t="n"/>
    </row>
    <row r="222">
      <c r="A222" s="655" t="inlineStr">
        <is>
          <t>Рекомендован к утверждению научно-методическим советом БГТУ, протокол № 6  от  28.04.2023</t>
        </is>
      </c>
      <c r="B222" s="37" t="n"/>
      <c r="C222" s="2" t="n"/>
      <c r="D222" s="37" t="n"/>
      <c r="E222" s="11" t="n"/>
      <c r="F222" s="11" t="n"/>
      <c r="G222" s="11" t="n"/>
      <c r="H222" s="11" t="n"/>
      <c r="I222" s="11" t="n"/>
      <c r="J222" s="11" t="n"/>
      <c r="K222" s="11" t="n"/>
      <c r="L222" s="11" t="n"/>
      <c r="M222" s="11" t="n"/>
      <c r="N222" s="11" t="n"/>
      <c r="O222" s="11" t="n"/>
      <c r="P222" s="11" t="n"/>
      <c r="Q222" s="11" t="n"/>
      <c r="R222" s="11" t="n"/>
      <c r="S222" s="11" t="n"/>
      <c r="T222" s="16" t="n"/>
      <c r="U222" s="16" t="n"/>
      <c r="V222" s="11" t="n"/>
      <c r="W222" s="11" t="n"/>
      <c r="X222" s="11" t="n"/>
      <c r="Y222" s="11" t="n"/>
      <c r="Z222" s="11" t="n"/>
      <c r="AA222" s="11" t="n"/>
      <c r="AB222" s="11" t="n"/>
      <c r="AC222" s="11" t="n"/>
      <c r="AD222" s="11" t="n"/>
      <c r="AE222" s="11" t="n"/>
      <c r="AF222" s="11" t="n"/>
      <c r="AG222" s="11" t="n"/>
      <c r="AH222" s="11" t="n"/>
      <c r="AI222" s="11" t="n"/>
      <c r="AJ222" s="11" t="n"/>
      <c r="AK222" s="1481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137" t="n"/>
      <c r="AV222" s="137" t="n"/>
      <c r="AW222" s="137" t="n"/>
      <c r="AX222" s="137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M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7" t="n"/>
      <c r="R2" s="2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</row>
    <row r="3">
      <c r="A3" s="2" t="n"/>
      <c r="B3" s="4" t="n"/>
      <c r="C3" s="4" t="n"/>
      <c r="D3" s="5" t="inlineStr">
        <is>
          <t>Ректором БГТУ</t>
        </is>
      </c>
      <c r="E3" s="2" t="n"/>
      <c r="F3" s="2" t="n"/>
      <c r="G3" s="2" t="n"/>
      <c r="H3" s="2" t="n"/>
      <c r="I3" s="2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</row>
    <row r="4">
      <c r="A4" s="2" t="n"/>
      <c r="B4" s="4" t="n"/>
      <c r="C4" s="4" t="n"/>
      <c r="D4" s="5" t="inlineStr">
        <is>
          <t>И.В.Войтовым</t>
        </is>
      </c>
      <c r="E4" s="2" t="n"/>
      <c r="F4" s="2" t="n"/>
      <c r="G4" s="2" t="n"/>
      <c r="H4" s="2" t="n"/>
      <c r="I4" s="2" t="n"/>
      <c r="J4" s="5" t="n"/>
      <c r="K4" s="2" t="n"/>
      <c r="L4" s="2" t="n"/>
      <c r="M4" s="2" t="n"/>
      <c r="N4" s="2" t="n"/>
      <c r="O4" s="2" t="n"/>
      <c r="P4" s="11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</row>
    <row r="5">
      <c r="A5" s="2" t="n"/>
      <c r="B5" s="4" t="n"/>
      <c r="C5" s="4" t="n"/>
      <c r="D5" s="32" t="inlineStr">
        <is>
          <t>28.04.2023</t>
        </is>
      </c>
      <c r="E5" s="2" t="n"/>
      <c r="F5" s="2" t="n"/>
      <c r="G5" s="2" t="n"/>
      <c r="H5" s="2" t="n"/>
      <c r="I5" s="2" t="n"/>
      <c r="J5" s="2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6-05-0714-04 Технологические машины и оборудование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2" t="inlineStr">
        <is>
          <t>Квалификация:</t>
        </is>
      </c>
      <c r="BK5" s="17" t="n"/>
      <c r="BL5" s="11" t="n"/>
      <c r="BM5" s="6" t="n"/>
      <c r="BN5" s="6" t="n"/>
      <c r="BO5" s="6" t="n"/>
      <c r="BP5" s="6" t="n"/>
      <c r="BQ5" s="6" t="n"/>
      <c r="BR5" s="6" t="n"/>
      <c r="BS5" s="6" t="n"/>
      <c r="BT5" s="6" t="n"/>
      <c r="BU5" s="6" t="n"/>
      <c r="BV5" s="11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</row>
    <row r="6">
      <c r="A6" s="2" t="n"/>
      <c r="B6" s="4" t="n"/>
      <c r="C6" s="4" t="n"/>
      <c r="D6" s="23" t="inlineStr">
        <is>
          <t>Регистрационный № 05-071-019/уч.</t>
        </is>
      </c>
      <c r="E6" s="4" t="n"/>
      <c r="F6" s="4" t="n"/>
      <c r="G6" s="4" t="n"/>
      <c r="H6" s="4" t="n"/>
      <c r="I6" s="4" t="n"/>
      <c r="J6" s="4" t="n"/>
      <c r="K6" s="6" t="n"/>
      <c r="L6" s="4" t="n"/>
      <c r="M6" s="4" t="n"/>
      <c r="N6" s="4" t="n"/>
      <c r="O6" s="4" t="n"/>
      <c r="P6" s="17" t="n"/>
      <c r="Q6" s="1" t="n"/>
      <c r="R6" s="24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" t="n"/>
      <c r="BJ6" s="22" t="inlineStr">
        <is>
          <t>Инженер-механик</t>
        </is>
      </c>
      <c r="BK6" s="22" t="n"/>
      <c r="BL6" s="22" t="n"/>
      <c r="BM6" s="22" t="n"/>
      <c r="BN6" s="22" t="n"/>
      <c r="BO6" s="22" t="n"/>
      <c r="BP6" s="22" t="n"/>
      <c r="BQ6" s="22" t="n"/>
      <c r="BR6" s="22" t="n"/>
      <c r="BS6" s="6" t="n"/>
      <c r="BT6" s="6" t="n"/>
      <c r="BU6" s="6" t="n"/>
      <c r="BV6" s="11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2" t="n"/>
      <c r="V7" s="2" t="n"/>
      <c r="W7" s="26" t="n"/>
      <c r="X7" s="26" t="n"/>
      <c r="Y7" s="26" t="inlineStr">
        <is>
          <t>Профилизации:</t>
        </is>
      </c>
      <c r="Z7" s="27" t="n"/>
      <c r="AA7" s="27" t="n"/>
      <c r="AB7" s="27" t="n"/>
      <c r="AC7" s="27" t="n"/>
      <c r="AD7" s="27" t="n"/>
      <c r="AE7" s="26" t="inlineStr">
        <is>
          <t>Химические производства</t>
        </is>
      </c>
      <c r="AF7" s="2" t="n"/>
      <c r="AG7" s="27" t="n"/>
      <c r="AH7" s="27" t="n"/>
      <c r="AI7" s="2" t="n"/>
      <c r="AJ7" s="27" t="n"/>
      <c r="AK7" s="27" t="n"/>
      <c r="AL7" s="27" t="n"/>
      <c r="AM7" s="27" t="n"/>
      <c r="AN7" s="27" t="n"/>
      <c r="AO7" s="27" t="n"/>
      <c r="AP7" s="27" t="n"/>
      <c r="AQ7" s="27" t="n"/>
      <c r="AR7" s="27" t="n"/>
      <c r="AS7" s="2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" t="n"/>
      <c r="BE7" s="2" t="n"/>
      <c r="BF7" s="2" t="n"/>
      <c r="BG7" s="2" t="n"/>
      <c r="BH7" s="2" t="n"/>
      <c r="BI7" s="2" t="n"/>
      <c r="BJ7" s="29" t="n"/>
      <c r="BK7" s="17" t="n"/>
      <c r="BL7" s="11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  <c r="BV7" s="4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inlineStr">
        <is>
          <t>Предприятия строительных материалов</t>
        </is>
      </c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2" t="n"/>
      <c r="BJ8" s="32" t="inlineStr">
        <is>
          <t>Степень: Бакалавр</t>
        </is>
      </c>
      <c r="BK8" s="6" t="n"/>
      <c r="BL8" s="11" t="n"/>
      <c r="BM8" s="6" t="n"/>
      <c r="BN8" s="6" t="n"/>
      <c r="BO8" s="6" t="n"/>
      <c r="BP8" s="6" t="n"/>
      <c r="BQ8" s="6" t="n"/>
      <c r="BR8" s="6" t="n"/>
      <c r="BS8" s="6" t="n"/>
      <c r="BT8" s="6" t="n"/>
      <c r="BU8" s="6" t="n"/>
      <c r="BV8" s="11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6" t="n"/>
      <c r="R9" s="36" t="n"/>
      <c r="S9" s="36" t="n"/>
      <c r="T9" s="36" t="n"/>
      <c r="U9" s="2" t="n"/>
      <c r="V9" s="36" t="n"/>
      <c r="W9" s="36" t="n"/>
      <c r="X9" s="36" t="n"/>
      <c r="Y9" s="36" t="n"/>
      <c r="Z9" s="36" t="n"/>
      <c r="AA9" s="36" t="n"/>
      <c r="AB9" s="36" t="n"/>
      <c r="AC9" s="36" t="n"/>
      <c r="AD9" s="36" t="n"/>
      <c r="AE9" s="38" t="n"/>
      <c r="AF9" s="36" t="n"/>
      <c r="AG9" s="36" t="n"/>
      <c r="AH9" s="36" t="n"/>
      <c r="AI9" s="2" t="n"/>
      <c r="AJ9" s="36" t="n"/>
      <c r="AK9" s="36" t="n"/>
      <c r="AL9" s="36" t="n"/>
      <c r="AM9" s="36" t="n"/>
      <c r="AN9" s="36" t="n"/>
      <c r="AO9" s="36" t="n"/>
      <c r="AP9" s="36" t="n"/>
      <c r="AQ9" s="36" t="n"/>
      <c r="AR9" s="36" t="n"/>
      <c r="AS9" s="36" t="n"/>
      <c r="AT9" s="36" t="n"/>
      <c r="AU9" s="36" t="n"/>
      <c r="AV9" s="36" t="n"/>
      <c r="AW9" s="36" t="n"/>
      <c r="AX9" s="36" t="n"/>
      <c r="AY9" s="36" t="n"/>
      <c r="AZ9" s="36" t="n"/>
      <c r="BA9" s="36" t="n"/>
      <c r="BB9" s="36" t="n"/>
      <c r="BC9" s="36" t="n"/>
      <c r="BD9" s="36" t="n"/>
      <c r="BE9" s="2" t="n"/>
      <c r="BF9" s="2" t="n"/>
      <c r="BG9" s="2" t="n"/>
      <c r="BH9" s="2" t="n"/>
      <c r="BI9" s="2" t="n"/>
      <c r="BJ9" s="39" t="n"/>
      <c r="BK9" s="36" t="n"/>
      <c r="BL9" s="40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  <c r="BV9" s="41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43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2" t="n"/>
      <c r="BF10" s="2" t="n"/>
      <c r="BG10" s="2" t="n"/>
      <c r="BH10" s="2" t="n"/>
      <c r="BI10" s="2" t="n"/>
      <c r="BJ10" s="22" t="inlineStr">
        <is>
          <t>Срок обучения: 5 лет</t>
        </is>
      </c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43" t="inlineStr">
        <is>
          <t>Форма получения образования: заочная</t>
        </is>
      </c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36" t="n"/>
      <c r="BE11" s="2" t="n"/>
      <c r="BF11" s="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</row>
    <row r="12">
      <c r="A12" s="36" t="n"/>
      <c r="B12" s="35" t="n"/>
      <c r="C12" s="35" t="n"/>
      <c r="D12" s="35" t="n"/>
      <c r="E12" s="35" t="n"/>
      <c r="F12" s="35" t="n"/>
      <c r="G12" s="35" t="n"/>
      <c r="H12" s="35" t="n"/>
      <c r="I12" s="35" t="n"/>
      <c r="J12" s="35" t="n"/>
      <c r="K12" s="35" t="n"/>
      <c r="L12" s="35" t="n"/>
      <c r="M12" s="35" t="n"/>
      <c r="N12" s="36" t="n"/>
      <c r="O12" s="36" t="n"/>
      <c r="P12" s="37" t="n"/>
      <c r="Q12" s="43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  <c r="AH12" s="44" t="n"/>
      <c r="AI12" s="44" t="n"/>
      <c r="AJ12" s="44" t="n"/>
      <c r="AK12" s="44" t="n"/>
      <c r="AL12" s="44" t="n"/>
      <c r="AM12" s="44" t="n"/>
      <c r="AN12" s="44" t="n"/>
      <c r="AO12" s="44" t="n"/>
      <c r="AP12" s="44" t="n"/>
      <c r="AQ12" s="44" t="n"/>
      <c r="AR12" s="44" t="n"/>
      <c r="AS12" s="44" t="n"/>
      <c r="AT12" s="44" t="n"/>
      <c r="AU12" s="44" t="n"/>
      <c r="AV12" s="44" t="n"/>
      <c r="AW12" s="44" t="n"/>
      <c r="AX12" s="44" t="n"/>
      <c r="AY12" s="44" t="n"/>
      <c r="AZ12" s="44" t="n"/>
      <c r="BA12" s="44" t="n"/>
      <c r="BB12" s="44" t="n"/>
      <c r="BC12" s="44" t="n"/>
      <c r="BD12" s="36" t="n"/>
      <c r="BE12" s="2" t="n"/>
      <c r="BF12" s="2" t="n"/>
      <c r="BG12" s="22" t="n"/>
      <c r="BH12" s="36" t="n"/>
      <c r="BI12" s="40" t="n"/>
      <c r="BJ12" s="41" t="n"/>
      <c r="BK12" s="41" t="n"/>
      <c r="BL12" s="41" t="n"/>
      <c r="BM12" s="41" t="n"/>
      <c r="BN12" s="41" t="n"/>
      <c r="BO12" s="41" t="n"/>
      <c r="BP12" s="41" t="n"/>
      <c r="BQ12" s="41" t="n"/>
      <c r="BR12" s="41" t="n"/>
      <c r="BS12" s="41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</row>
    <row r="13">
      <c r="A13" s="2" t="n"/>
      <c r="B13" s="696" t="inlineStr">
        <is>
          <t>I. График образовательного процесса</t>
        </is>
      </c>
      <c r="C13" s="47" t="n"/>
      <c r="D13" s="47" t="n"/>
      <c r="E13" s="47" t="n"/>
      <c r="F13" s="47" t="n"/>
      <c r="G13" s="47" t="n"/>
      <c r="H13" s="47" t="n"/>
      <c r="I13" s="47" t="n"/>
      <c r="J13" s="47" t="n"/>
      <c r="K13" s="47" t="n"/>
      <c r="L13" s="47" t="n"/>
      <c r="M13" s="47" t="n"/>
      <c r="N13" s="47" t="n"/>
      <c r="O13" s="47" t="n"/>
      <c r="P13" s="47" t="n"/>
      <c r="Q13" s="47" t="n"/>
      <c r="R13" s="35" t="n"/>
      <c r="S13" s="35" t="n"/>
      <c r="T13" s="35" t="n"/>
      <c r="U13" s="35" t="n"/>
      <c r="V13" s="35" t="n"/>
      <c r="W13" s="35" t="n"/>
      <c r="X13" s="35" t="n"/>
      <c r="Y13" s="35" t="n"/>
      <c r="Z13" s="35" t="n"/>
      <c r="AA13" s="35" t="n"/>
      <c r="AB13" s="35" t="n"/>
      <c r="AC13" s="35" t="n"/>
      <c r="AD13" s="35" t="n"/>
      <c r="AE13" s="35" t="n"/>
      <c r="AF13" s="35" t="n"/>
      <c r="AG13" s="35" t="n"/>
      <c r="AH13" s="35" t="n"/>
      <c r="AI13" s="35" t="n"/>
      <c r="AJ13" s="35" t="n"/>
      <c r="AK13" s="35" t="n"/>
      <c r="AL13" s="35" t="n"/>
      <c r="AM13" s="35" t="n"/>
      <c r="AN13" s="35" t="n"/>
      <c r="AO13" s="35" t="n"/>
      <c r="AP13" s="35" t="n"/>
      <c r="AQ13" s="35" t="n"/>
      <c r="AR13" s="35" t="n"/>
      <c r="AS13" s="35" t="n"/>
      <c r="AT13" s="35" t="n"/>
      <c r="AU13" s="35" t="n"/>
      <c r="AV13" s="35" t="n"/>
      <c r="AW13" s="35" t="n"/>
      <c r="AX13" s="35" t="n"/>
      <c r="AY13" s="2" t="n"/>
      <c r="AZ13" s="2" t="n"/>
      <c r="BA13" s="2" t="n"/>
      <c r="BB13" s="2" t="n"/>
      <c r="BC13" s="696" t="inlineStr">
        <is>
          <t>II. Сводные данные по бюджету времени (в неделях)</t>
        </is>
      </c>
      <c r="BD13" s="2" t="n"/>
      <c r="BE13" s="49" t="n"/>
      <c r="BF13" s="49" t="n"/>
      <c r="BG13" s="49" t="n"/>
      <c r="BH13" s="49" t="n"/>
      <c r="BI13" s="49" t="n"/>
      <c r="BJ13" s="49" t="n"/>
      <c r="BK13" s="11" t="n"/>
      <c r="BL13" s="11" t="n"/>
      <c r="BM13" s="11" t="n"/>
      <c r="BN13" s="11" t="n"/>
      <c r="BO13" s="47" t="n"/>
      <c r="BP13" s="697" t="n"/>
      <c r="BQ13" s="53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</row>
    <row r="14">
      <c r="A14" s="2" t="n"/>
      <c r="B14" s="1484" t="inlineStr">
        <is>
          <t>КУРСЫ</t>
        </is>
      </c>
      <c r="C14" s="55" t="inlineStr">
        <is>
          <t>СЕНТЯБРЬ</t>
        </is>
      </c>
      <c r="D14" s="56" t="n"/>
      <c r="E14" s="56" t="n"/>
      <c r="F14" s="57" t="n"/>
      <c r="G14" s="58" t="n"/>
      <c r="H14" s="58" t="inlineStr">
        <is>
          <t>ОКТЯБРЬ</t>
        </is>
      </c>
      <c r="I14" s="56" t="n"/>
      <c r="J14" s="57" t="n"/>
      <c r="K14" s="58" t="n"/>
      <c r="L14" s="58" t="inlineStr">
        <is>
          <t>НОЯБРЬ</t>
        </is>
      </c>
      <c r="M14" s="56" t="n"/>
      <c r="N14" s="56" t="n"/>
      <c r="O14" s="57" t="n"/>
      <c r="P14" s="58" t="inlineStr">
        <is>
          <t>ДЕКАБРЬ</t>
        </is>
      </c>
      <c r="Q14" s="56" t="n"/>
      <c r="R14" s="56" t="n"/>
      <c r="S14" s="56" t="n"/>
      <c r="T14" s="57" t="n"/>
      <c r="U14" s="58" t="n"/>
      <c r="V14" s="58" t="inlineStr">
        <is>
          <t>ЯНВАРЬ</t>
        </is>
      </c>
      <c r="W14" s="56" t="n"/>
      <c r="X14" s="57" t="n"/>
      <c r="Y14" s="58" t="n"/>
      <c r="Z14" s="58" t="inlineStr">
        <is>
          <t>ФЕВРАЛЬ</t>
        </is>
      </c>
      <c r="AA14" s="56" t="n"/>
      <c r="AB14" s="57" t="n"/>
      <c r="AC14" s="58" t="n"/>
      <c r="AD14" s="58" t="inlineStr">
        <is>
          <t>МАРТ</t>
        </is>
      </c>
      <c r="AE14" s="56" t="n"/>
      <c r="AF14" s="56" t="n"/>
      <c r="AG14" s="57" t="n"/>
      <c r="AH14" s="58" t="n"/>
      <c r="AI14" s="58" t="inlineStr">
        <is>
          <t>АПРЕЛЬ</t>
        </is>
      </c>
      <c r="AJ14" s="56" t="n"/>
      <c r="AK14" s="57" t="n"/>
      <c r="AL14" s="58" t="n"/>
      <c r="AM14" s="58" t="inlineStr">
        <is>
          <t>МАЙ</t>
        </is>
      </c>
      <c r="AN14" s="56" t="n"/>
      <c r="AO14" s="56" t="n"/>
      <c r="AP14" s="57" t="n"/>
      <c r="AQ14" s="58" t="inlineStr">
        <is>
          <t>ИЮНЬ</t>
        </is>
      </c>
      <c r="AR14" s="56" t="n"/>
      <c r="AS14" s="56" t="n"/>
      <c r="AT14" s="57" t="n"/>
      <c r="AU14" s="58" t="n"/>
      <c r="AV14" s="58" t="inlineStr">
        <is>
          <t>ИЮЛЬ</t>
        </is>
      </c>
      <c r="AW14" s="56" t="n"/>
      <c r="AX14" s="57" t="n"/>
      <c r="AY14" s="58" t="n"/>
      <c r="AZ14" s="58" t="inlineStr">
        <is>
          <t>АВГУСТ</t>
        </is>
      </c>
      <c r="BA14" s="56" t="n"/>
      <c r="BB14" s="56" t="n"/>
      <c r="BC14" s="57" t="n"/>
      <c r="BD14" s="4006" t="inlineStr">
        <is>
          <t>Лабораторно-экзаменационная (установочная) сессия</t>
        </is>
      </c>
      <c r="BE14" s="60" t="n"/>
      <c r="BF14" s="61" t="n"/>
      <c r="BG14" s="62" t="inlineStr">
        <is>
          <t>Учебные практики</t>
        </is>
      </c>
      <c r="BH14" s="61" t="n"/>
      <c r="BI14" s="62" t="inlineStr">
        <is>
          <t>Производственные  практики</t>
        </is>
      </c>
      <c r="BJ14" s="61" t="n"/>
      <c r="BK14" s="62" t="inlineStr">
        <is>
          <t>Дипломное проектирование</t>
        </is>
      </c>
      <c r="BL14" s="61" t="n"/>
      <c r="BM14" s="62" t="inlineStr">
        <is>
          <t>Итоговая аттестация</t>
        </is>
      </c>
      <c r="BN14" s="61" t="n"/>
      <c r="BO14" s="1485" t="inlineStr">
        <is>
          <t>ВСЕГО</t>
        </is>
      </c>
      <c r="BP14" s="64" t="n"/>
      <c r="BQ14" s="53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</row>
    <row r="15">
      <c r="A15" s="2" t="n"/>
      <c r="B15" s="65" t="n"/>
      <c r="C15" s="66" t="n">
        <v>1</v>
      </c>
      <c r="D15" s="67" t="n">
        <v>8</v>
      </c>
      <c r="E15" s="67" t="n">
        <v>15</v>
      </c>
      <c r="F15" s="67" t="n">
        <v>22</v>
      </c>
      <c r="G15" s="67" t="n">
        <v>29</v>
      </c>
      <c r="H15" s="67" t="n">
        <v>6</v>
      </c>
      <c r="I15" s="67" t="n">
        <v>13</v>
      </c>
      <c r="J15" s="67" t="n">
        <v>20</v>
      </c>
      <c r="K15" s="67" t="n">
        <v>27</v>
      </c>
      <c r="L15" s="67" t="n">
        <v>3</v>
      </c>
      <c r="M15" s="67" t="n">
        <v>10</v>
      </c>
      <c r="N15" s="67" t="n">
        <v>17</v>
      </c>
      <c r="O15" s="67" t="n">
        <v>24</v>
      </c>
      <c r="P15" s="67" t="n">
        <v>1</v>
      </c>
      <c r="Q15" s="67" t="n">
        <v>8</v>
      </c>
      <c r="R15" s="67" t="n">
        <v>15</v>
      </c>
      <c r="S15" s="67" t="n"/>
      <c r="T15" s="67" t="n">
        <v>22</v>
      </c>
      <c r="U15" s="67" t="n">
        <v>29</v>
      </c>
      <c r="V15" s="67" t="n">
        <v>5</v>
      </c>
      <c r="W15" s="67" t="n">
        <v>12</v>
      </c>
      <c r="X15" s="67" t="n">
        <v>19</v>
      </c>
      <c r="Y15" s="67" t="n">
        <v>26</v>
      </c>
      <c r="Z15" s="67" t="n">
        <v>2</v>
      </c>
      <c r="AA15" s="67" t="n">
        <v>9</v>
      </c>
      <c r="AB15" s="67" t="n">
        <v>16</v>
      </c>
      <c r="AC15" s="67" t="n">
        <v>23</v>
      </c>
      <c r="AD15" s="67" t="n">
        <v>2</v>
      </c>
      <c r="AE15" s="67" t="n">
        <v>9</v>
      </c>
      <c r="AF15" s="67" t="n">
        <v>16</v>
      </c>
      <c r="AG15" s="67" t="n">
        <v>23</v>
      </c>
      <c r="AH15" s="67" t="n">
        <v>30</v>
      </c>
      <c r="AI15" s="67" t="n">
        <v>6</v>
      </c>
      <c r="AJ15" s="67" t="n">
        <v>13</v>
      </c>
      <c r="AK15" s="67" t="n">
        <v>20</v>
      </c>
      <c r="AL15" s="67" t="n">
        <v>27</v>
      </c>
      <c r="AM15" s="67" t="n">
        <v>4</v>
      </c>
      <c r="AN15" s="67" t="n">
        <v>11</v>
      </c>
      <c r="AO15" s="67" t="n">
        <v>18</v>
      </c>
      <c r="AP15" s="67" t="n">
        <v>25</v>
      </c>
      <c r="AQ15" s="67" t="n">
        <v>1</v>
      </c>
      <c r="AR15" s="67" t="n">
        <v>8</v>
      </c>
      <c r="AS15" s="67" t="n">
        <v>15</v>
      </c>
      <c r="AT15" s="67" t="n">
        <v>22</v>
      </c>
      <c r="AU15" s="67" t="n">
        <v>29</v>
      </c>
      <c r="AV15" s="67" t="n">
        <v>6</v>
      </c>
      <c r="AW15" s="67" t="n">
        <v>13</v>
      </c>
      <c r="AX15" s="67" t="n">
        <v>20</v>
      </c>
      <c r="AY15" s="67" t="n">
        <v>27</v>
      </c>
      <c r="AZ15" s="67" t="n">
        <v>3</v>
      </c>
      <c r="BA15" s="67" t="n">
        <v>10</v>
      </c>
      <c r="BB15" s="67" t="n">
        <v>17</v>
      </c>
      <c r="BC15" s="68" t="n">
        <v>24</v>
      </c>
      <c r="BD15" s="168" t="n"/>
      <c r="BE15" s="2" t="n"/>
      <c r="BF15" s="70" t="n"/>
      <c r="BG15" s="71" t="n"/>
      <c r="BH15" s="70" t="n"/>
      <c r="BI15" s="71" t="n"/>
      <c r="BJ15" s="70" t="n"/>
      <c r="BK15" s="71" t="n"/>
      <c r="BL15" s="70" t="n"/>
      <c r="BM15" s="71" t="n"/>
      <c r="BN15" s="70" t="n"/>
      <c r="BO15" s="71" t="n"/>
      <c r="BP15" s="72" t="n"/>
      <c r="BQ15" s="53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</row>
    <row r="16">
      <c r="A16" s="2" t="n"/>
      <c r="B16" s="65" t="n"/>
      <c r="C16" s="66" t="n">
        <v>7</v>
      </c>
      <c r="D16" s="67" t="n">
        <v>14</v>
      </c>
      <c r="E16" s="67" t="n">
        <v>21</v>
      </c>
      <c r="F16" s="67" t="n">
        <v>28</v>
      </c>
      <c r="G16" s="67" t="n">
        <v>5</v>
      </c>
      <c r="H16" s="67" t="n">
        <v>12</v>
      </c>
      <c r="I16" s="67" t="n">
        <v>19</v>
      </c>
      <c r="J16" s="67" t="n">
        <v>26</v>
      </c>
      <c r="K16" s="67" t="n">
        <v>2</v>
      </c>
      <c r="L16" s="67" t="n">
        <v>9</v>
      </c>
      <c r="M16" s="67" t="n">
        <v>16</v>
      </c>
      <c r="N16" s="67" t="n">
        <v>23</v>
      </c>
      <c r="O16" s="67" t="n">
        <v>30</v>
      </c>
      <c r="P16" s="67" t="n">
        <v>7</v>
      </c>
      <c r="Q16" s="67" t="n">
        <v>14</v>
      </c>
      <c r="R16" s="67" t="n">
        <v>21</v>
      </c>
      <c r="S16" s="67" t="n"/>
      <c r="T16" s="67" t="n">
        <v>28</v>
      </c>
      <c r="U16" s="67" t="n">
        <v>4</v>
      </c>
      <c r="V16" s="67" t="n">
        <v>11</v>
      </c>
      <c r="W16" s="67" t="n">
        <v>18</v>
      </c>
      <c r="X16" s="67" t="n">
        <v>25</v>
      </c>
      <c r="Y16" s="67" t="n">
        <v>1</v>
      </c>
      <c r="Z16" s="67" t="n">
        <v>8</v>
      </c>
      <c r="AA16" s="67" t="n">
        <v>15</v>
      </c>
      <c r="AB16" s="67" t="n">
        <v>22</v>
      </c>
      <c r="AC16" s="67" t="n">
        <v>1</v>
      </c>
      <c r="AD16" s="67" t="n">
        <v>8</v>
      </c>
      <c r="AE16" s="67" t="n">
        <v>15</v>
      </c>
      <c r="AF16" s="67" t="n">
        <v>22</v>
      </c>
      <c r="AG16" s="67" t="n">
        <v>29</v>
      </c>
      <c r="AH16" s="67" t="n">
        <v>5</v>
      </c>
      <c r="AI16" s="67" t="n">
        <v>12</v>
      </c>
      <c r="AJ16" s="67" t="n">
        <v>19</v>
      </c>
      <c r="AK16" s="67" t="n">
        <v>26</v>
      </c>
      <c r="AL16" s="67" t="n">
        <v>3</v>
      </c>
      <c r="AM16" s="67" t="n">
        <v>10</v>
      </c>
      <c r="AN16" s="67" t="n">
        <v>17</v>
      </c>
      <c r="AO16" s="67" t="n">
        <v>24</v>
      </c>
      <c r="AP16" s="67" t="n">
        <v>31</v>
      </c>
      <c r="AQ16" s="67" t="n">
        <v>7</v>
      </c>
      <c r="AR16" s="67" t="n">
        <v>14</v>
      </c>
      <c r="AS16" s="67" t="n">
        <v>21</v>
      </c>
      <c r="AT16" s="67" t="n">
        <v>28</v>
      </c>
      <c r="AU16" s="67" t="n">
        <v>5</v>
      </c>
      <c r="AV16" s="67" t="n">
        <v>12</v>
      </c>
      <c r="AW16" s="67" t="n">
        <v>19</v>
      </c>
      <c r="AX16" s="67" t="n">
        <v>26</v>
      </c>
      <c r="AY16" s="67" t="n">
        <v>2</v>
      </c>
      <c r="AZ16" s="67" t="n">
        <v>9</v>
      </c>
      <c r="BA16" s="67" t="n">
        <v>16</v>
      </c>
      <c r="BB16" s="67" t="n">
        <v>23</v>
      </c>
      <c r="BC16" s="68" t="n">
        <v>31</v>
      </c>
      <c r="BD16" s="168" t="n"/>
      <c r="BE16" s="2" t="n"/>
      <c r="BF16" s="70" t="n"/>
      <c r="BG16" s="71" t="n"/>
      <c r="BH16" s="70" t="n"/>
      <c r="BI16" s="71" t="n"/>
      <c r="BJ16" s="70" t="n"/>
      <c r="BK16" s="71" t="n"/>
      <c r="BL16" s="70" t="n"/>
      <c r="BM16" s="71" t="n"/>
      <c r="BN16" s="70" t="n"/>
      <c r="BO16" s="71" t="n"/>
      <c r="BP16" s="72" t="n"/>
      <c r="BQ16" s="53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</row>
    <row r="17">
      <c r="A17" s="2" t="n"/>
      <c r="B17" s="73" t="n"/>
      <c r="C17" s="1486" t="n">
        <v>1</v>
      </c>
      <c r="D17" s="1487">
        <f>C17+1</f>
        <v/>
      </c>
      <c r="E17" s="1487">
        <f>D17+1</f>
        <v/>
      </c>
      <c r="F17" s="1487">
        <f>E17+1</f>
        <v/>
      </c>
      <c r="G17" s="1487">
        <f>F17+1</f>
        <v/>
      </c>
      <c r="H17" s="1487">
        <f>G17+1</f>
        <v/>
      </c>
      <c r="I17" s="1487">
        <f>H17+1</f>
        <v/>
      </c>
      <c r="J17" s="1487">
        <f>I17+1</f>
        <v/>
      </c>
      <c r="K17" s="1487">
        <f>J17+1</f>
        <v/>
      </c>
      <c r="L17" s="1487">
        <f>K17+1</f>
        <v/>
      </c>
      <c r="M17" s="1487">
        <f>L17+1</f>
        <v/>
      </c>
      <c r="N17" s="1487">
        <f>M17+1</f>
        <v/>
      </c>
      <c r="O17" s="1487">
        <f>N17+1</f>
        <v/>
      </c>
      <c r="P17" s="1487">
        <f>O17+1</f>
        <v/>
      </c>
      <c r="Q17" s="1487">
        <f>P17+1</f>
        <v/>
      </c>
      <c r="R17" s="1487">
        <f>Q17+1</f>
        <v/>
      </c>
      <c r="S17" s="1487" t="n"/>
      <c r="T17" s="1487">
        <f>R17+1</f>
        <v/>
      </c>
      <c r="U17" s="1487">
        <f>T17+1</f>
        <v/>
      </c>
      <c r="V17" s="1487">
        <f>U17+1</f>
        <v/>
      </c>
      <c r="W17" s="1487">
        <f>V17+1</f>
        <v/>
      </c>
      <c r="X17" s="1487">
        <f>W17+1</f>
        <v/>
      </c>
      <c r="Y17" s="1487">
        <f>X17+1</f>
        <v/>
      </c>
      <c r="Z17" s="1487">
        <f>Y17+1</f>
        <v/>
      </c>
      <c r="AA17" s="1487">
        <f>Z17+1</f>
        <v/>
      </c>
      <c r="AB17" s="1487">
        <f>AA17+1</f>
        <v/>
      </c>
      <c r="AC17" s="1487">
        <f>AB17+1</f>
        <v/>
      </c>
      <c r="AD17" s="1487">
        <f>AC17+1</f>
        <v/>
      </c>
      <c r="AE17" s="1487">
        <f>AD17+1</f>
        <v/>
      </c>
      <c r="AF17" s="1487">
        <f>AE17+1</f>
        <v/>
      </c>
      <c r="AG17" s="1487">
        <f>AF17+1</f>
        <v/>
      </c>
      <c r="AH17" s="1487">
        <f>AG17+1</f>
        <v/>
      </c>
      <c r="AI17" s="1487">
        <f>AH17+1</f>
        <v/>
      </c>
      <c r="AJ17" s="1487">
        <f>AI17+1</f>
        <v/>
      </c>
      <c r="AK17" s="1487">
        <f>AJ17+1</f>
        <v/>
      </c>
      <c r="AL17" s="1487">
        <f>AK17+1</f>
        <v/>
      </c>
      <c r="AM17" s="1487">
        <f>AL17+1</f>
        <v/>
      </c>
      <c r="AN17" s="1487">
        <f>AM17+1</f>
        <v/>
      </c>
      <c r="AO17" s="1487">
        <f>AN17+1</f>
        <v/>
      </c>
      <c r="AP17" s="1487">
        <f>AO17+1</f>
        <v/>
      </c>
      <c r="AQ17" s="1487">
        <f>AP17+1</f>
        <v/>
      </c>
      <c r="AR17" s="1487">
        <f>AQ17+1</f>
        <v/>
      </c>
      <c r="AS17" s="1487">
        <f>AR17+1</f>
        <v/>
      </c>
      <c r="AT17" s="1487">
        <f>AS17+1</f>
        <v/>
      </c>
      <c r="AU17" s="1487">
        <f>AT17+1</f>
        <v/>
      </c>
      <c r="AV17" s="1487">
        <f>AU17+1</f>
        <v/>
      </c>
      <c r="AW17" s="1487">
        <f>AV17+1</f>
        <v/>
      </c>
      <c r="AX17" s="1487">
        <f>AW17+1</f>
        <v/>
      </c>
      <c r="AY17" s="1487">
        <f>AX17+1</f>
        <v/>
      </c>
      <c r="AZ17" s="1487">
        <f>AY17+1</f>
        <v/>
      </c>
      <c r="BA17" s="1487">
        <f>AZ17+1</f>
        <v/>
      </c>
      <c r="BB17" s="1487">
        <f>BA17+1</f>
        <v/>
      </c>
      <c r="BC17" s="1488">
        <f>BB17+1</f>
        <v/>
      </c>
      <c r="BD17" s="2130" t="n"/>
      <c r="BE17" s="78" t="n"/>
      <c r="BF17" s="79" t="n"/>
      <c r="BG17" s="80" t="n"/>
      <c r="BH17" s="79" t="n"/>
      <c r="BI17" s="80" t="n"/>
      <c r="BJ17" s="79" t="n"/>
      <c r="BK17" s="80" t="n"/>
      <c r="BL17" s="79" t="n"/>
      <c r="BM17" s="80" t="n"/>
      <c r="BN17" s="79" t="n"/>
      <c r="BO17" s="80" t="n"/>
      <c r="BP17" s="81" t="n"/>
      <c r="BQ17" s="53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</row>
    <row r="18">
      <c r="A18" s="2" t="n"/>
      <c r="B18" s="1489" t="inlineStr">
        <is>
          <t>I</t>
        </is>
      </c>
      <c r="C18" s="1490" t="n"/>
      <c r="D18" s="83" t="n"/>
      <c r="E18" s="83" t="inlineStr">
        <is>
          <t>:</t>
        </is>
      </c>
      <c r="F18" s="83" t="n"/>
      <c r="G18" s="83" t="n"/>
      <c r="H18" s="83" t="n"/>
      <c r="I18" s="83" t="n"/>
      <c r="J18" s="83" t="n"/>
      <c r="K18" s="83" t="n"/>
      <c r="L18" s="83" t="n"/>
      <c r="M18" s="83" t="n"/>
      <c r="N18" s="83" t="n"/>
      <c r="O18" s="83" t="n"/>
      <c r="P18" s="83" t="n"/>
      <c r="Q18" s="83" t="n"/>
      <c r="R18" s="83" t="n"/>
      <c r="S18" s="83" t="n"/>
      <c r="T18" s="83" t="n"/>
      <c r="U18" s="83" t="n"/>
      <c r="V18" s="83" t="n"/>
      <c r="W18" s="83" t="inlineStr">
        <is>
          <t>:</t>
        </is>
      </c>
      <c r="X18" s="83" t="inlineStr">
        <is>
          <t>:</t>
        </is>
      </c>
      <c r="Y18" s="83" t="n"/>
      <c r="Z18" s="83" t="n"/>
      <c r="AA18" s="83" t="n"/>
      <c r="AB18" s="83" t="n"/>
      <c r="AC18" s="83" t="n"/>
      <c r="AD18" s="83" t="n"/>
      <c r="AE18" s="83" t="n"/>
      <c r="AF18" s="83" t="n"/>
      <c r="AG18" s="83" t="n"/>
      <c r="AH18" s="83" t="n"/>
      <c r="AI18" s="83" t="n"/>
      <c r="AJ18" s="83" t="n"/>
      <c r="AK18" s="83" t="n"/>
      <c r="AL18" s="83" t="n"/>
      <c r="AM18" s="83" t="n"/>
      <c r="AN18" s="83" t="n"/>
      <c r="AO18" s="83" t="n"/>
      <c r="AP18" s="83" t="inlineStr">
        <is>
          <t>:</t>
        </is>
      </c>
      <c r="AQ18" s="83" t="inlineStr">
        <is>
          <t>:</t>
        </is>
      </c>
      <c r="AR18" s="86" t="n"/>
      <c r="AS18" s="86" t="n"/>
      <c r="AT18" s="86" t="n"/>
      <c r="AU18" s="86" t="n"/>
      <c r="AV18" s="83" t="n"/>
      <c r="AW18" s="83" t="n"/>
      <c r="AX18" s="83" t="n"/>
      <c r="AY18" s="87" t="n"/>
      <c r="AZ18" s="83" t="n"/>
      <c r="BA18" s="83" t="n"/>
      <c r="BB18" s="83" t="n"/>
      <c r="BC18" s="4007" t="n"/>
      <c r="BD18" s="90" t="n">
        <v>5</v>
      </c>
      <c r="BE18" s="56" t="n"/>
      <c r="BF18" s="57" t="n"/>
      <c r="BG18" s="91" t="n"/>
      <c r="BH18" s="57" t="n"/>
      <c r="BI18" s="91" t="n"/>
      <c r="BJ18" s="57" t="n"/>
      <c r="BK18" s="91" t="n"/>
      <c r="BL18" s="57" t="n"/>
      <c r="BM18" s="91" t="n"/>
      <c r="BN18" s="57" t="n"/>
      <c r="BO18" s="92">
        <f>SUM(BD18:BN18)</f>
        <v/>
      </c>
      <c r="BP18" s="93" t="n"/>
      <c r="BQ18" s="53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</row>
    <row r="19">
      <c r="A19" s="2" t="n"/>
      <c r="B19" s="1492" t="inlineStr">
        <is>
          <t>II</t>
        </is>
      </c>
      <c r="C19" s="1493" t="n"/>
      <c r="D19" s="95" t="n"/>
      <c r="E19" s="95" t="n"/>
      <c r="F19" s="95" t="n"/>
      <c r="G19" s="95" t="n"/>
      <c r="H19" s="95" t="n"/>
      <c r="I19" s="4008" t="n"/>
      <c r="J19" s="1493" t="n"/>
      <c r="K19" s="95" t="n"/>
      <c r="L19" s="95" t="n"/>
      <c r="M19" s="95" t="n"/>
      <c r="N19" s="95" t="inlineStr">
        <is>
          <t>:</t>
        </is>
      </c>
      <c r="O19" s="95" t="inlineStr">
        <is>
          <t>:</t>
        </is>
      </c>
      <c r="P19" s="95" t="n"/>
      <c r="Q19" s="95" t="n"/>
      <c r="R19" s="95" t="n"/>
      <c r="S19" s="95" t="n"/>
      <c r="T19" s="95" t="n"/>
      <c r="U19" s="95" t="n"/>
      <c r="V19" s="95" t="n"/>
      <c r="W19" s="95" t="n"/>
      <c r="X19" s="95" t="n"/>
      <c r="Y19" s="95" t="n"/>
      <c r="Z19" s="95" t="n"/>
      <c r="AA19" s="95" t="n"/>
      <c r="AB19" s="95" t="n"/>
      <c r="AC19" s="95" t="n"/>
      <c r="AD19" s="95" t="n"/>
      <c r="AE19" s="95" t="inlineStr">
        <is>
          <t>:</t>
        </is>
      </c>
      <c r="AF19" s="95" t="inlineStr">
        <is>
          <t>:</t>
        </is>
      </c>
      <c r="AG19" s="95" t="n"/>
      <c r="AH19" s="95" t="n"/>
      <c r="AI19" s="95" t="n"/>
      <c r="AJ19" s="95" t="n"/>
      <c r="AK19" s="95" t="n"/>
      <c r="AL19" s="95" t="n"/>
      <c r="AM19" s="95" t="n"/>
      <c r="AN19" s="95" t="n"/>
      <c r="AO19" s="95" t="n"/>
      <c r="AP19" s="95" t="n"/>
      <c r="AQ19" s="95" t="n"/>
      <c r="AR19" s="95" t="n"/>
      <c r="AS19" s="95" t="n"/>
      <c r="AT19" s="95" t="n"/>
      <c r="AU19" s="95" t="n"/>
      <c r="AV19" s="95" t="n"/>
      <c r="AW19" s="95" t="n"/>
      <c r="AX19" s="95" t="n"/>
      <c r="AY19" s="99" t="n"/>
      <c r="AZ19" s="99" t="n"/>
      <c r="BA19" s="99" t="n"/>
      <c r="BB19" s="99" t="n"/>
      <c r="BC19" s="4009" t="n"/>
      <c r="BD19" s="102" t="n">
        <v>4</v>
      </c>
      <c r="BE19" s="103" t="n"/>
      <c r="BF19" s="104" t="n"/>
      <c r="BG19" s="105" t="n"/>
      <c r="BH19" s="104" t="n"/>
      <c r="BI19" s="105" t="n"/>
      <c r="BJ19" s="104" t="n"/>
      <c r="BK19" s="105" t="n"/>
      <c r="BL19" s="104" t="n"/>
      <c r="BM19" s="105" t="n"/>
      <c r="BN19" s="104" t="n"/>
      <c r="BO19" s="106">
        <f>SUM(BD19:BN19)</f>
        <v/>
      </c>
      <c r="BP19" s="107" t="n"/>
      <c r="BQ19" s="53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</row>
    <row r="20">
      <c r="A20" s="2" t="n"/>
      <c r="B20" s="1492" t="inlineStr">
        <is>
          <t>III</t>
        </is>
      </c>
      <c r="C20" s="1493" t="n"/>
      <c r="D20" s="95" t="n"/>
      <c r="E20" s="95" t="n"/>
      <c r="F20" s="95" t="n"/>
      <c r="G20" s="95" t="n"/>
      <c r="H20" s="95" t="n"/>
      <c r="I20" s="95" t="n"/>
      <c r="J20" s="95" t="n"/>
      <c r="K20" s="95" t="n"/>
      <c r="L20" s="95" t="n"/>
      <c r="M20" s="95" t="n"/>
      <c r="N20" s="95" t="n"/>
      <c r="O20" s="95" t="n"/>
      <c r="P20" s="95" t="n"/>
      <c r="Q20" s="95" t="n"/>
      <c r="R20" s="95" t="n"/>
      <c r="S20" s="95" t="n"/>
      <c r="T20" s="95" t="n"/>
      <c r="U20" s="95" t="n"/>
      <c r="V20" s="95" t="inlineStr">
        <is>
          <t>:</t>
        </is>
      </c>
      <c r="W20" s="95" t="inlineStr">
        <is>
          <t>:</t>
        </is>
      </c>
      <c r="X20" s="95" t="inlineStr">
        <is>
          <t>:</t>
        </is>
      </c>
      <c r="Y20" s="95" t="n"/>
      <c r="Z20" s="95" t="n"/>
      <c r="AA20" s="95" t="n"/>
      <c r="AB20" s="95" t="n"/>
      <c r="AC20" s="95" t="n"/>
      <c r="AD20" s="95" t="n"/>
      <c r="AE20" s="95" t="n"/>
      <c r="AF20" s="95" t="n"/>
      <c r="AG20" s="95" t="n"/>
      <c r="AH20" s="95" t="n"/>
      <c r="AI20" s="95" t="n"/>
      <c r="AJ20" s="95" t="n"/>
      <c r="AK20" s="95" t="n"/>
      <c r="AL20" s="95" t="n"/>
      <c r="AM20" s="95" t="n"/>
      <c r="AN20" s="95" t="inlineStr">
        <is>
          <t>:</t>
        </is>
      </c>
      <c r="AO20" s="95" t="inlineStr">
        <is>
          <t>:</t>
        </is>
      </c>
      <c r="AP20" s="95" t="inlineStr">
        <is>
          <t>:</t>
        </is>
      </c>
      <c r="AQ20" s="95" t="n"/>
      <c r="AR20" s="95" t="n"/>
      <c r="AS20" s="95" t="n"/>
      <c r="AT20" s="95" t="n"/>
      <c r="AU20" s="95" t="n"/>
      <c r="AV20" s="95" t="n"/>
      <c r="AW20" s="95" t="n"/>
      <c r="AX20" s="95" t="n"/>
      <c r="AY20" s="95" t="n"/>
      <c r="AZ20" s="95" t="n"/>
      <c r="BA20" s="95" t="n"/>
      <c r="BB20" s="95" t="n"/>
      <c r="BC20" s="96" t="n"/>
      <c r="BD20" s="102" t="n">
        <v>6</v>
      </c>
      <c r="BE20" s="103" t="n"/>
      <c r="BF20" s="104" t="n"/>
      <c r="BG20" s="105" t="n"/>
      <c r="BH20" s="104" t="n"/>
      <c r="BI20" s="105" t="n"/>
      <c r="BJ20" s="104" t="n"/>
      <c r="BK20" s="105" t="n"/>
      <c r="BL20" s="104" t="n"/>
      <c r="BM20" s="105" t="n"/>
      <c r="BN20" s="104" t="n"/>
      <c r="BO20" s="106">
        <f>SUM(BD20:BN20)</f>
        <v/>
      </c>
      <c r="BP20" s="107" t="n"/>
      <c r="BQ20" s="53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</row>
    <row r="21">
      <c r="A21" s="2" t="n"/>
      <c r="B21" s="1492" t="inlineStr">
        <is>
          <t>IV</t>
        </is>
      </c>
      <c r="C21" s="1496" t="n"/>
      <c r="D21" s="111" t="n"/>
      <c r="E21" s="111" t="n"/>
      <c r="F21" s="111" t="n"/>
      <c r="G21" s="111" t="n"/>
      <c r="H21" s="111" t="n"/>
      <c r="I21" s="111" t="n"/>
      <c r="J21" s="111" t="n"/>
      <c r="K21" s="111" t="n"/>
      <c r="L21" s="111" t="n"/>
      <c r="M21" s="111" t="n"/>
      <c r="N21" s="111" t="n"/>
      <c r="O21" s="111" t="n"/>
      <c r="P21" s="111" t="n"/>
      <c r="Q21" s="111" t="n"/>
      <c r="R21" s="111" t="n"/>
      <c r="S21" s="111" t="n"/>
      <c r="T21" s="111" t="n"/>
      <c r="U21" s="111" t="n"/>
      <c r="V21" s="111" t="inlineStr">
        <is>
          <t>:</t>
        </is>
      </c>
      <c r="W21" s="4010" t="inlineStr">
        <is>
          <t>:</t>
        </is>
      </c>
      <c r="X21" s="95" t="n"/>
      <c r="Y21" s="111" t="n"/>
      <c r="Z21" s="4011" t="inlineStr">
        <is>
          <t>О</t>
        </is>
      </c>
      <c r="AA21" s="4011" t="inlineStr">
        <is>
          <t>О</t>
        </is>
      </c>
      <c r="AB21" s="4011" t="inlineStr">
        <is>
          <t>О</t>
        </is>
      </c>
      <c r="AC21" s="4011" t="inlineStr">
        <is>
          <t>О</t>
        </is>
      </c>
      <c r="AD21" s="4012" t="inlineStr">
        <is>
          <t>О</t>
        </is>
      </c>
      <c r="AE21" s="4012" t="inlineStr">
        <is>
          <t>Х</t>
        </is>
      </c>
      <c r="AF21" s="4012" t="inlineStr">
        <is>
          <t>Х</t>
        </is>
      </c>
      <c r="AG21" s="4012" t="inlineStr">
        <is>
          <t>Х</t>
        </is>
      </c>
      <c r="AH21" s="4012" t="inlineStr">
        <is>
          <t>Х</t>
        </is>
      </c>
      <c r="AI21" s="111" t="n"/>
      <c r="AJ21" s="111" t="n"/>
      <c r="AK21" s="111" t="n"/>
      <c r="AL21" s="111" t="n"/>
      <c r="AM21" s="111" t="n"/>
      <c r="AN21" s="111" t="inlineStr">
        <is>
          <t>:</t>
        </is>
      </c>
      <c r="AO21" s="111" t="inlineStr">
        <is>
          <t>:</t>
        </is>
      </c>
      <c r="AP21" s="111" t="inlineStr">
        <is>
          <t>:</t>
        </is>
      </c>
      <c r="AQ21" s="111" t="n"/>
      <c r="AR21" s="111" t="n"/>
      <c r="AS21" s="111" t="n"/>
      <c r="AT21" s="111" t="n"/>
      <c r="AU21" s="111" t="n"/>
      <c r="AV21" s="111" t="n"/>
      <c r="AW21" s="111" t="n"/>
      <c r="AX21" s="111" t="n"/>
      <c r="AY21" s="111" t="n"/>
      <c r="AZ21" s="111" t="n"/>
      <c r="BA21" s="111" t="n"/>
      <c r="BB21" s="111" t="n"/>
      <c r="BC21" s="4013" t="n"/>
      <c r="BD21" s="102" t="n">
        <v>5</v>
      </c>
      <c r="BE21" s="103" t="n"/>
      <c r="BF21" s="104" t="n"/>
      <c r="BG21" s="105" t="n">
        <v>5</v>
      </c>
      <c r="BH21" s="104" t="n"/>
      <c r="BI21" s="105" t="n">
        <v>4</v>
      </c>
      <c r="BJ21" s="104" t="n"/>
      <c r="BK21" s="105" t="n"/>
      <c r="BL21" s="104" t="n"/>
      <c r="BM21" s="105" t="n"/>
      <c r="BN21" s="104" t="n"/>
      <c r="BO21" s="106">
        <f>SUM(BD21:BN21)</f>
        <v/>
      </c>
      <c r="BP21" s="107" t="n"/>
      <c r="BQ21" s="53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</row>
    <row r="22">
      <c r="A22" s="2" t="n"/>
      <c r="B22" s="1498" t="inlineStr">
        <is>
          <t>V</t>
        </is>
      </c>
      <c r="C22" s="1499" t="n"/>
      <c r="D22" s="116" t="n"/>
      <c r="E22" s="116" t="n"/>
      <c r="F22" s="116" t="n"/>
      <c r="G22" s="116" t="n"/>
      <c r="H22" s="116" t="n"/>
      <c r="I22" s="116" t="n"/>
      <c r="J22" s="116" t="n"/>
      <c r="K22" s="116" t="n"/>
      <c r="L22" s="116" t="n"/>
      <c r="M22" s="116" t="inlineStr">
        <is>
          <t>:</t>
        </is>
      </c>
      <c r="N22" s="116" t="inlineStr">
        <is>
          <t>:</t>
        </is>
      </c>
      <c r="O22" s="116" t="inlineStr">
        <is>
          <t>:</t>
        </is>
      </c>
      <c r="P22" s="116" t="n"/>
      <c r="Q22" s="116" t="n"/>
      <c r="R22" s="116" t="n"/>
      <c r="S22" s="116" t="n"/>
      <c r="T22" s="116" t="n"/>
      <c r="U22" s="116" t="n"/>
      <c r="V22" s="116" t="n"/>
      <c r="W22" s="4014" t="n"/>
      <c r="X22" s="116" t="n"/>
      <c r="Y22" s="116" t="n"/>
      <c r="Z22" s="4015" t="inlineStr">
        <is>
          <t>Х</t>
        </is>
      </c>
      <c r="AA22" s="4015" t="inlineStr">
        <is>
          <t>Х</t>
        </is>
      </c>
      <c r="AB22" s="4015" t="inlineStr">
        <is>
          <t>Х</t>
        </is>
      </c>
      <c r="AC22" s="4015" t="inlineStr">
        <is>
          <t>Х</t>
        </is>
      </c>
      <c r="AD22" s="116" t="n"/>
      <c r="AE22" s="116" t="inlineStr">
        <is>
          <t>:</t>
        </is>
      </c>
      <c r="AF22" s="116" t="inlineStr">
        <is>
          <t>:</t>
        </is>
      </c>
      <c r="AG22" s="116" t="inlineStr">
        <is>
          <t>//</t>
        </is>
      </c>
      <c r="AH22" s="4016" t="inlineStr">
        <is>
          <t>//</t>
        </is>
      </c>
      <c r="AI22" s="4016" t="inlineStr">
        <is>
          <t>/</t>
        </is>
      </c>
      <c r="AJ22" s="4016" t="inlineStr">
        <is>
          <t>/</t>
        </is>
      </c>
      <c r="AK22" s="4016" t="inlineStr">
        <is>
          <t>/</t>
        </is>
      </c>
      <c r="AL22" s="4016" t="inlineStr">
        <is>
          <t>/</t>
        </is>
      </c>
      <c r="AM22" s="4016" t="inlineStr">
        <is>
          <t>/</t>
        </is>
      </c>
      <c r="AN22" s="4016" t="inlineStr">
        <is>
          <t>/</t>
        </is>
      </c>
      <c r="AO22" s="4016" t="inlineStr">
        <is>
          <t>/</t>
        </is>
      </c>
      <c r="AP22" s="4016" t="inlineStr">
        <is>
          <t>/</t>
        </is>
      </c>
      <c r="AQ22" s="4016" t="inlineStr">
        <is>
          <t>/</t>
        </is>
      </c>
      <c r="AR22" s="4016" t="inlineStr">
        <is>
          <t>/</t>
        </is>
      </c>
      <c r="AS22" s="4016" t="inlineStr">
        <is>
          <t>/</t>
        </is>
      </c>
      <c r="AT22" s="4016" t="inlineStr">
        <is>
          <t>//</t>
        </is>
      </c>
      <c r="AU22" s="117" t="n"/>
      <c r="AV22" s="117" t="n"/>
      <c r="AW22" s="117" t="n"/>
      <c r="AX22" s="116" t="n"/>
      <c r="AY22" s="116" t="n"/>
      <c r="AZ22" s="116" t="n"/>
      <c r="BA22" s="116" t="n"/>
      <c r="BB22" s="116" t="n"/>
      <c r="BC22" s="4017" t="n"/>
      <c r="BD22" s="121" t="n">
        <v>5</v>
      </c>
      <c r="BE22" s="122" t="n"/>
      <c r="BF22" s="123" t="n"/>
      <c r="BG22" s="4018" t="n"/>
      <c r="BH22" s="4019" t="n"/>
      <c r="BI22" s="4018" t="n">
        <v>4</v>
      </c>
      <c r="BJ22" s="4019" t="n"/>
      <c r="BK22" s="4018" t="n">
        <v>11</v>
      </c>
      <c r="BL22" s="4019" t="n"/>
      <c r="BM22" s="4018" t="n">
        <v>3</v>
      </c>
      <c r="BN22" s="4019" t="n"/>
      <c r="BO22" s="4020">
        <f>SUM(BD22:BN22)</f>
        <v/>
      </c>
      <c r="BP22" s="4021" t="n"/>
      <c r="BQ22" s="53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</row>
    <row r="23">
      <c r="A23" s="146" t="n"/>
      <c r="B23" s="146" t="n"/>
      <c r="C23" s="128" t="n"/>
      <c r="D23" s="128" t="n"/>
      <c r="E23" s="128" t="n"/>
      <c r="F23" s="128" t="n"/>
      <c r="G23" s="128" t="n"/>
      <c r="H23" s="128" t="n"/>
      <c r="I23" s="128" t="n"/>
      <c r="J23" s="128" t="n"/>
      <c r="K23" s="128" t="n"/>
      <c r="L23" s="128" t="n"/>
      <c r="M23" s="128" t="n"/>
      <c r="N23" s="128" t="n"/>
      <c r="O23" s="128" t="n"/>
      <c r="P23" s="128" t="n"/>
      <c r="Q23" s="128" t="n"/>
      <c r="R23" s="128" t="n"/>
      <c r="S23" s="128" t="n"/>
      <c r="T23" s="128" t="n"/>
      <c r="U23" s="128" t="n"/>
      <c r="V23" s="128" t="n"/>
      <c r="W23" s="128" t="n"/>
      <c r="X23" s="128" t="n"/>
      <c r="Y23" s="128" t="n"/>
      <c r="Z23" s="128" t="n"/>
      <c r="AA23" s="128" t="n"/>
      <c r="AB23" s="128" t="n"/>
      <c r="AC23" s="128" t="n"/>
      <c r="AD23" s="128" t="n"/>
      <c r="AE23" s="128" t="n"/>
      <c r="AF23" s="128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8" t="n"/>
      <c r="AS23" s="128" t="n"/>
      <c r="AT23" s="128" t="n"/>
      <c r="AU23" s="128" t="n"/>
      <c r="AV23" s="128" t="n"/>
      <c r="AW23" s="128" t="n"/>
      <c r="AX23" s="128" t="n"/>
      <c r="AY23" s="128" t="n"/>
      <c r="AZ23" s="128" t="n"/>
      <c r="BA23" s="128" t="n"/>
      <c r="BB23" s="128" t="n"/>
      <c r="BC23" s="2" t="n"/>
      <c r="BD23" s="4022">
        <f>SUM(BD18:BE22)</f>
        <v/>
      </c>
      <c r="BE23" s="1410" t="n"/>
      <c r="BF23" s="2182" t="n"/>
      <c r="BG23" s="133">
        <f>SUM(BG18:BH22)</f>
        <v/>
      </c>
      <c r="BH23" s="134" t="n"/>
      <c r="BI23" s="133">
        <f>SUM(BI18:BJ22)</f>
        <v/>
      </c>
      <c r="BJ23" s="134" t="n"/>
      <c r="BK23" s="133">
        <f>SUM(BK18:BL22)</f>
        <v/>
      </c>
      <c r="BL23" s="134" t="n"/>
      <c r="BM23" s="133">
        <f>SUM(BM18:BN22)</f>
        <v/>
      </c>
      <c r="BN23" s="134" t="n"/>
      <c r="BO23" s="135">
        <f>SUM(BO18:BP22)</f>
        <v/>
      </c>
      <c r="BP23" s="136" t="n"/>
      <c r="BQ23" s="53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</row>
    <row r="24">
      <c r="A24" s="146" t="n"/>
      <c r="B24" s="146" t="n"/>
      <c r="C24" s="137" t="inlineStr">
        <is>
          <t>Обозначения:</t>
        </is>
      </c>
      <c r="D24" s="138" t="n"/>
      <c r="E24" s="139" t="n"/>
      <c r="F24" s="139" t="n"/>
      <c r="G24" s="139" t="n"/>
      <c r="H24" s="138" t="n"/>
      <c r="I24" s="105" t="n"/>
      <c r="J24" s="140" t="inlineStr">
        <is>
          <t>−</t>
        </is>
      </c>
      <c r="K24" s="137" t="inlineStr">
        <is>
          <t>теоретическое обучение</t>
        </is>
      </c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41" t="n"/>
      <c r="U24" s="141" t="n"/>
      <c r="V24" s="142" t="n"/>
      <c r="W24" s="142" t="n"/>
      <c r="X24" s="142" t="n"/>
      <c r="Y24" s="142" t="n"/>
      <c r="Z24" s="142" t="n"/>
      <c r="AA24" s="142" t="n"/>
      <c r="AB24" s="142" t="n"/>
      <c r="AC24" s="142" t="n"/>
      <c r="AD24" s="142" t="n"/>
      <c r="AE24" s="143" t="inlineStr">
        <is>
          <t>О</t>
        </is>
      </c>
      <c r="AF24" s="140" t="inlineStr">
        <is>
          <t>−</t>
        </is>
      </c>
      <c r="AG24" s="137" t="inlineStr">
        <is>
          <t>учебная практика</t>
        </is>
      </c>
      <c r="AH24" s="141" t="n"/>
      <c r="AI24" s="142" t="n"/>
      <c r="AJ24" s="142" t="n"/>
      <c r="AK24" s="142" t="n"/>
      <c r="AL24" s="137" t="n"/>
      <c r="AM24" s="137" t="n"/>
      <c r="AN24" s="144" t="n"/>
      <c r="AO24" s="142" t="n"/>
      <c r="AP24" s="142" t="n"/>
      <c r="AQ24" s="142" t="n"/>
      <c r="AR24" s="141" t="n"/>
      <c r="AS24" s="143" t="inlineStr">
        <is>
          <t>/</t>
        </is>
      </c>
      <c r="AT24" s="140" t="inlineStr">
        <is>
          <t>−</t>
        </is>
      </c>
      <c r="AU24" s="137" t="inlineStr">
        <is>
          <t>дипломное проектирование</t>
        </is>
      </c>
      <c r="AV24" s="141" t="n"/>
      <c r="AW24" s="141" t="n"/>
      <c r="AX24" s="141" t="n"/>
      <c r="AY24" s="141" t="n"/>
      <c r="AZ24" s="141" t="n"/>
      <c r="BA24" s="141" t="n"/>
      <c r="BB24" s="137" t="n"/>
      <c r="BC24" s="137" t="n"/>
      <c r="BD24" s="137" t="n"/>
      <c r="BE24" s="145" t="n"/>
      <c r="BF24" s="139" t="n"/>
      <c r="BG24" s="139" t="n"/>
      <c r="BH24" s="139" t="n"/>
      <c r="BI24" s="146" t="n"/>
      <c r="BJ24" s="146" t="n"/>
      <c r="BK24" s="146" t="n"/>
      <c r="BL24" s="146" t="n"/>
      <c r="BM24" s="146" t="n"/>
      <c r="BN24" s="146" t="n"/>
      <c r="BO24" s="739" t="n"/>
      <c r="BP24" s="697" t="n"/>
      <c r="BQ24" s="53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</row>
    <row r="25">
      <c r="A25" s="2" t="n"/>
      <c r="B25" s="2" t="n"/>
      <c r="C25" s="148" t="n"/>
      <c r="D25" s="149" t="n"/>
      <c r="E25" s="148" t="n"/>
      <c r="F25" s="148" t="n"/>
      <c r="G25" s="148" t="n"/>
      <c r="H25" s="148" t="n"/>
      <c r="I25" s="137" t="n"/>
      <c r="J25" s="137" t="n"/>
      <c r="K25" s="137" t="n"/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37" t="n"/>
      <c r="U25" s="137" t="n"/>
      <c r="V25" s="137" t="n"/>
      <c r="W25" s="137" t="n"/>
      <c r="X25" s="137" t="n"/>
      <c r="Y25" s="137" t="n"/>
      <c r="Z25" s="137" t="n"/>
      <c r="AA25" s="137" t="n"/>
      <c r="AB25" s="137" t="n"/>
      <c r="AC25" s="137" t="n"/>
      <c r="AD25" s="137" t="n"/>
      <c r="AE25" s="137" t="n"/>
      <c r="AF25" s="137" t="n"/>
      <c r="AG25" s="137" t="n"/>
      <c r="AH25" s="137" t="n"/>
      <c r="AI25" s="137" t="n"/>
      <c r="AJ25" s="137" t="n"/>
      <c r="AK25" s="137" t="n"/>
      <c r="AL25" s="137" t="n"/>
      <c r="AM25" s="137" t="n"/>
      <c r="AN25" s="137" t="n"/>
      <c r="AO25" s="137" t="n"/>
      <c r="AP25" s="137" t="n"/>
      <c r="AQ25" s="137" t="n"/>
      <c r="AR25" s="137" t="n"/>
      <c r="AS25" s="137" t="n"/>
      <c r="AT25" s="137" t="n"/>
      <c r="AU25" s="137" t="n"/>
      <c r="AV25" s="137" t="n"/>
      <c r="AW25" s="137" t="n"/>
      <c r="AX25" s="137" t="n"/>
      <c r="AY25" s="137" t="n"/>
      <c r="AZ25" s="137" t="n"/>
      <c r="BA25" s="137" t="n"/>
      <c r="BB25" s="137" t="n"/>
      <c r="BC25" s="137" t="n"/>
      <c r="BD25" s="137" t="n"/>
      <c r="BE25" s="145" t="n"/>
      <c r="BF25" s="148" t="n"/>
      <c r="BG25" s="148" t="n"/>
      <c r="BH25" s="148" t="n"/>
      <c r="BI25" s="2" t="n"/>
      <c r="BJ25" s="2" t="n"/>
      <c r="BK25" s="2" t="n"/>
      <c r="BL25" s="2" t="n"/>
      <c r="BM25" s="2" t="n"/>
      <c r="BN25" s="2" t="n"/>
      <c r="BO25" s="149" t="n"/>
      <c r="BP25" s="697" t="n"/>
      <c r="BQ25" s="53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</row>
    <row r="26">
      <c r="A26" s="146" t="n"/>
      <c r="B26" s="146" t="n"/>
      <c r="C26" s="139" t="n"/>
      <c r="D26" s="139" t="n"/>
      <c r="E26" s="139" t="n"/>
      <c r="F26" s="139" t="n"/>
      <c r="G26" s="139" t="n"/>
      <c r="H26" s="138" t="n"/>
      <c r="I26" s="151" t="inlineStr">
        <is>
          <t>:</t>
        </is>
      </c>
      <c r="J26" s="140" t="inlineStr">
        <is>
          <t>−</t>
        </is>
      </c>
      <c r="K26" s="137" t="inlineStr">
        <is>
          <t>лабораторно-экзаменационная (установочная) сессия</t>
        </is>
      </c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41" t="n"/>
      <c r="U26" s="141" t="n"/>
      <c r="V26" s="142" t="n"/>
      <c r="W26" s="142" t="n"/>
      <c r="X26" s="142" t="n"/>
      <c r="Y26" s="142" t="n"/>
      <c r="Z26" s="142" t="n"/>
      <c r="AA26" s="142" t="n"/>
      <c r="AB26" s="142" t="n"/>
      <c r="AC26" s="142" t="n"/>
      <c r="AD26" s="142" t="n"/>
      <c r="AE26" s="151" t="inlineStr">
        <is>
          <t>Х</t>
        </is>
      </c>
      <c r="AF26" s="140" t="inlineStr">
        <is>
          <t>−</t>
        </is>
      </c>
      <c r="AG26" s="137" t="inlineStr">
        <is>
          <t>производственная практика</t>
        </is>
      </c>
      <c r="AH26" s="141" t="n"/>
      <c r="AI26" s="142" t="n"/>
      <c r="AJ26" s="142" t="n"/>
      <c r="AK26" s="142" t="n"/>
      <c r="AL26" s="137" t="n"/>
      <c r="AM26" s="137" t="n"/>
      <c r="AN26" s="144" t="n"/>
      <c r="AO26" s="142" t="n"/>
      <c r="AP26" s="142" t="n"/>
      <c r="AQ26" s="142" t="n"/>
      <c r="AR26" s="144" t="n"/>
      <c r="AS26" s="143" t="inlineStr">
        <is>
          <t>//</t>
        </is>
      </c>
      <c r="AT26" s="140" t="inlineStr">
        <is>
          <t>−</t>
        </is>
      </c>
      <c r="AU26" s="137" t="inlineStr">
        <is>
          <t>итоговая аттестация</t>
        </is>
      </c>
      <c r="AV26" s="144" t="n"/>
      <c r="AW26" s="144" t="n"/>
      <c r="AX26" s="144" t="n"/>
      <c r="AY26" s="144" t="n"/>
      <c r="AZ26" s="144" t="n"/>
      <c r="BA26" s="144" t="n"/>
      <c r="BB26" s="137" t="n"/>
      <c r="BC26" s="137" t="n"/>
      <c r="BD26" s="137" t="n"/>
      <c r="BE26" s="145" t="n"/>
      <c r="BF26" s="139" t="n"/>
      <c r="BG26" s="139" t="n"/>
      <c r="BH26" s="139" t="n"/>
      <c r="BI26" s="146" t="n"/>
      <c r="BJ26" s="146" t="n"/>
      <c r="BK26" s="146" t="n"/>
      <c r="BL26" s="146" t="n"/>
      <c r="BM26" s="146" t="n"/>
      <c r="BN26" s="146" t="n"/>
      <c r="BO26" s="739" t="n"/>
      <c r="BP26" s="697" t="n"/>
      <c r="BQ26" s="53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</row>
    <row r="27">
      <c r="A27" s="146" t="n"/>
      <c r="B27" s="146" t="n"/>
      <c r="C27" s="139" t="n"/>
      <c r="D27" s="139" t="n"/>
      <c r="E27" s="139" t="n"/>
      <c r="F27" s="139" t="n"/>
      <c r="G27" s="139" t="n"/>
      <c r="H27" s="138" t="n"/>
      <c r="I27" s="152" t="n"/>
      <c r="J27" s="140" t="n"/>
      <c r="K27" s="137" t="n"/>
      <c r="L27" s="137" t="n"/>
      <c r="M27" s="137" t="n"/>
      <c r="N27" s="137" t="n"/>
      <c r="O27" s="137" t="n"/>
      <c r="P27" s="137" t="n"/>
      <c r="Q27" s="137" t="n"/>
      <c r="R27" s="137" t="n"/>
      <c r="S27" s="137" t="n"/>
      <c r="T27" s="141" t="n"/>
      <c r="U27" s="141" t="n"/>
      <c r="V27" s="142" t="n"/>
      <c r="W27" s="142" t="n"/>
      <c r="X27" s="142" t="n"/>
      <c r="Y27" s="142" t="n"/>
      <c r="Z27" s="142" t="n"/>
      <c r="AA27" s="142" t="n"/>
      <c r="AB27" s="142" t="n"/>
      <c r="AC27" s="142" t="n"/>
      <c r="AD27" s="142" t="n"/>
      <c r="AE27" s="152" t="n"/>
      <c r="AF27" s="140" t="n"/>
      <c r="AG27" s="137" t="n"/>
      <c r="AH27" s="141" t="n"/>
      <c r="AI27" s="142" t="n"/>
      <c r="AJ27" s="142" t="n"/>
      <c r="AK27" s="142" t="n"/>
      <c r="AL27" s="137" t="n"/>
      <c r="AM27" s="137" t="n"/>
      <c r="AN27" s="144" t="n"/>
      <c r="AO27" s="142" t="n"/>
      <c r="AP27" s="142" t="n"/>
      <c r="AQ27" s="142" t="n"/>
      <c r="AR27" s="144" t="n"/>
      <c r="AS27" s="153" t="n"/>
      <c r="AT27" s="140" t="n"/>
      <c r="AU27" s="137" t="n"/>
      <c r="AV27" s="144" t="n"/>
      <c r="AW27" s="144" t="n"/>
      <c r="AX27" s="144" t="n"/>
      <c r="AY27" s="144" t="n"/>
      <c r="AZ27" s="144" t="n"/>
      <c r="BA27" s="144" t="n"/>
      <c r="BB27" s="137" t="n"/>
      <c r="BC27" s="137" t="n"/>
      <c r="BD27" s="137" t="n"/>
      <c r="BE27" s="145" t="n"/>
      <c r="BF27" s="139" t="n"/>
      <c r="BG27" s="139" t="n"/>
      <c r="BH27" s="139" t="n"/>
      <c r="BI27" s="146" t="n"/>
      <c r="BJ27" s="146" t="n"/>
      <c r="BK27" s="146" t="n"/>
      <c r="BL27" s="146" t="n"/>
      <c r="BM27" s="146" t="n"/>
      <c r="BN27" s="146" t="n"/>
      <c r="BO27" s="739" t="n"/>
      <c r="BP27" s="697" t="n"/>
      <c r="BQ27" s="53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</row>
    <row r="28">
      <c r="A28" s="1504" t="inlineStr">
        <is>
          <t>III. План образовательного процесса</t>
        </is>
      </c>
      <c r="B28" s="78" t="n"/>
      <c r="C28" s="78" t="n"/>
      <c r="D28" s="78" t="n"/>
      <c r="E28" s="78" t="n"/>
      <c r="F28" s="78" t="n"/>
      <c r="G28" s="78" t="n"/>
      <c r="H28" s="78" t="n"/>
      <c r="I28" s="78" t="n"/>
      <c r="J28" s="78" t="n"/>
      <c r="K28" s="78" t="n"/>
      <c r="L28" s="78" t="n"/>
      <c r="M28" s="78" t="n"/>
      <c r="N28" s="78" t="n"/>
      <c r="O28" s="78" t="n"/>
      <c r="P28" s="78" t="n"/>
      <c r="Q28" s="78" t="n"/>
      <c r="R28" s="78" t="n"/>
      <c r="S28" s="78" t="n"/>
      <c r="T28" s="78" t="n"/>
      <c r="U28" s="78" t="n"/>
      <c r="V28" s="78" t="n"/>
      <c r="W28" s="78" t="n"/>
      <c r="X28" s="78" t="n"/>
      <c r="Y28" s="78" t="n"/>
      <c r="Z28" s="78" t="n"/>
      <c r="AA28" s="78" t="n"/>
      <c r="AB28" s="78" t="n"/>
      <c r="AC28" s="78" t="n"/>
      <c r="AD28" s="78" t="n"/>
      <c r="AE28" s="78" t="n"/>
      <c r="AF28" s="78" t="n"/>
      <c r="AG28" s="78" t="n"/>
      <c r="AH28" s="78" t="n"/>
      <c r="AI28" s="78" t="n"/>
      <c r="AJ28" s="78" t="n"/>
      <c r="AK28" s="78" t="n"/>
      <c r="AL28" s="78" t="n"/>
      <c r="AM28" s="78" t="n"/>
      <c r="AN28" s="78" t="n"/>
      <c r="AO28" s="78" t="n"/>
      <c r="AP28" s="78" t="n"/>
      <c r="AQ28" s="78" t="n"/>
      <c r="AR28" s="78" t="n"/>
      <c r="AS28" s="78" t="n"/>
      <c r="AT28" s="78" t="n"/>
      <c r="AU28" s="78" t="n"/>
      <c r="AV28" s="78" t="n"/>
      <c r="AW28" s="78" t="n"/>
      <c r="AX28" s="78" t="n"/>
      <c r="AY28" s="78" t="n"/>
      <c r="AZ28" s="78" t="n"/>
      <c r="BA28" s="78" t="n"/>
      <c r="BB28" s="78" t="n"/>
      <c r="BC28" s="78" t="n"/>
      <c r="BD28" s="78" t="n"/>
      <c r="BE28" s="78" t="n"/>
      <c r="BF28" s="78" t="n"/>
      <c r="BG28" s="78" t="n"/>
      <c r="BH28" s="78" t="n"/>
      <c r="BI28" s="78" t="n"/>
      <c r="BJ28" s="78" t="n"/>
      <c r="BK28" s="78" t="n"/>
      <c r="BL28" s="78" t="n"/>
      <c r="BM28" s="78" t="n"/>
      <c r="BN28" s="78" t="n"/>
      <c r="BO28" s="78" t="n"/>
      <c r="BP28" s="78" t="n"/>
      <c r="BQ28" s="78" t="n"/>
      <c r="BR28" s="78" t="n"/>
      <c r="BS28" s="78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</row>
    <row r="29">
      <c r="A29" s="155" t="inlineStr">
        <is>
          <t>№
п/п</t>
        </is>
      </c>
      <c r="B29" s="156" t="n"/>
      <c r="C29" s="157" t="inlineStr">
        <is>
          <t>Название модуля, учебной дисциплины, курсового проекта (курсовой работы)</t>
        </is>
      </c>
      <c r="D29" s="158" t="n"/>
      <c r="E29" s="158" t="n"/>
      <c r="F29" s="158" t="n"/>
      <c r="G29" s="158" t="n"/>
      <c r="H29" s="158" t="n"/>
      <c r="I29" s="158" t="n"/>
      <c r="J29" s="158" t="n"/>
      <c r="K29" s="158" t="n"/>
      <c r="L29" s="158" t="n"/>
      <c r="M29" s="158" t="n"/>
      <c r="N29" s="158" t="n"/>
      <c r="O29" s="158" t="n"/>
      <c r="P29" s="158" t="n"/>
      <c r="Q29" s="158" t="n"/>
      <c r="R29" s="156" t="n"/>
      <c r="S29" s="2200" t="n"/>
      <c r="T29" s="157" t="inlineStr">
        <is>
          <t>Экзамены</t>
        </is>
      </c>
      <c r="U29" s="156" t="n"/>
      <c r="V29" s="471" t="inlineStr">
        <is>
          <t>Зачеты</t>
        </is>
      </c>
      <c r="W29" s="156" t="n"/>
      <c r="X29" s="161" t="inlineStr">
        <is>
          <t>Общее количество акад. часов по учебному плану для дневной формы</t>
        </is>
      </c>
      <c r="Y29" s="61" t="n"/>
      <c r="Z29" s="162" t="inlineStr">
        <is>
          <t>Количество аудиторных часов по учебному плану для дневной формы</t>
        </is>
      </c>
      <c r="AA29" s="61" t="n"/>
      <c r="AB29" s="4023" t="inlineStr">
        <is>
          <t>Количество аудиторных часов</t>
        </is>
      </c>
      <c r="AC29" s="4024" t="n"/>
      <c r="AD29" s="4024" t="n"/>
      <c r="AE29" s="4024" t="n"/>
      <c r="AF29" s="4024" t="n"/>
      <c r="AG29" s="4024" t="n"/>
      <c r="AH29" s="4024" t="n"/>
      <c r="AI29" s="4024" t="n"/>
      <c r="AJ29" s="4024" t="n"/>
      <c r="AK29" s="4025" t="n"/>
      <c r="AL29" s="4023" t="inlineStr">
        <is>
          <t>Распределение по курсам и семестрам</t>
        </is>
      </c>
      <c r="AM29" s="4024" t="n"/>
      <c r="AN29" s="4024" t="n"/>
      <c r="AO29" s="4024" t="n"/>
      <c r="AP29" s="4024" t="n"/>
      <c r="AQ29" s="4024" t="n"/>
      <c r="AR29" s="4024" t="n"/>
      <c r="AS29" s="4024" t="n"/>
      <c r="AT29" s="4024" t="n"/>
      <c r="AU29" s="4024" t="n"/>
      <c r="AV29" s="4024" t="n"/>
      <c r="AW29" s="4024" t="n"/>
      <c r="AX29" s="4024" t="n"/>
      <c r="AY29" s="4024" t="n"/>
      <c r="AZ29" s="4024" t="n"/>
      <c r="BA29" s="4024" t="n"/>
      <c r="BB29" s="4024" t="n"/>
      <c r="BC29" s="4024" t="n"/>
      <c r="BD29" s="4024" t="n"/>
      <c r="BE29" s="4024" t="n"/>
      <c r="BF29" s="4024" t="n"/>
      <c r="BG29" s="4024" t="n"/>
      <c r="BH29" s="4024" t="n"/>
      <c r="BI29" s="4024" t="n"/>
      <c r="BJ29" s="4024" t="n"/>
      <c r="BK29" s="4024" t="n"/>
      <c r="BL29" s="4024" t="n"/>
      <c r="BM29" s="4024" t="n"/>
      <c r="BN29" s="4024" t="n"/>
      <c r="BO29" s="4024" t="n"/>
      <c r="BP29" s="4025" t="n"/>
      <c r="BQ29" s="4026" t="inlineStr">
        <is>
          <t>Всего зачетных единиц</t>
        </is>
      </c>
      <c r="BR29" s="617" t="n"/>
      <c r="BS29" s="4027" t="inlineStr">
        <is>
          <t>Кафедра</t>
        </is>
      </c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</row>
    <row r="30">
      <c r="A30" s="168" t="n"/>
      <c r="B30" s="169" t="n"/>
      <c r="C30" s="168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169" t="n"/>
      <c r="S30" s="65" t="n"/>
      <c r="T30" s="168" t="n"/>
      <c r="U30" s="169" t="n"/>
      <c r="V30" s="2" t="n"/>
      <c r="W30" s="169" t="n"/>
      <c r="X30" s="69" t="n"/>
      <c r="Y30" s="70" t="n"/>
      <c r="Z30" s="171" t="n"/>
      <c r="AA30" s="70" t="n"/>
      <c r="AB30" s="472" t="inlineStr">
        <is>
          <t>Всего</t>
        </is>
      </c>
      <c r="AC30" s="173" t="n"/>
      <c r="AD30" s="174" t="inlineStr">
        <is>
          <t>Из них</t>
        </is>
      </c>
      <c r="AE30" s="175" t="n"/>
      <c r="AF30" s="175" t="n"/>
      <c r="AG30" s="175" t="n"/>
      <c r="AH30" s="175" t="n"/>
      <c r="AI30" s="175" t="n"/>
      <c r="AJ30" s="175" t="n"/>
      <c r="AK30" s="176" t="n"/>
      <c r="AL30" s="1505" t="inlineStr">
        <is>
          <t>I курс</t>
        </is>
      </c>
      <c r="AM30" s="175" t="n"/>
      <c r="AN30" s="175" t="n"/>
      <c r="AO30" s="175" t="n"/>
      <c r="AP30" s="175" t="n"/>
      <c r="AQ30" s="175" t="n"/>
      <c r="AR30" s="178" t="n"/>
      <c r="AS30" s="1506" t="inlineStr">
        <is>
          <t>II курс</t>
        </is>
      </c>
      <c r="AT30" s="175" t="n"/>
      <c r="AU30" s="175" t="n"/>
      <c r="AV30" s="175" t="n"/>
      <c r="AW30" s="175" t="n"/>
      <c r="AX30" s="176" t="n"/>
      <c r="AY30" s="180" t="inlineStr">
        <is>
          <t>III курс</t>
        </is>
      </c>
      <c r="AZ30" s="175" t="n"/>
      <c r="BA30" s="175" t="n"/>
      <c r="BB30" s="175" t="n"/>
      <c r="BC30" s="175" t="n"/>
      <c r="BD30" s="176" t="n"/>
      <c r="BE30" s="179" t="inlineStr">
        <is>
          <t>IV курс</t>
        </is>
      </c>
      <c r="BF30" s="175" t="n"/>
      <c r="BG30" s="175" t="n"/>
      <c r="BH30" s="175" t="n"/>
      <c r="BI30" s="175" t="n"/>
      <c r="BJ30" s="176" t="n"/>
      <c r="BK30" s="180" t="inlineStr">
        <is>
          <t>V курс</t>
        </is>
      </c>
      <c r="BL30" s="175" t="n"/>
      <c r="BM30" s="175" t="n"/>
      <c r="BN30" s="175" t="n"/>
      <c r="BO30" s="175" t="n"/>
      <c r="BP30" s="176" t="n"/>
      <c r="BQ30" s="69" t="n"/>
      <c r="BR30" s="169" t="n"/>
      <c r="BS30" s="190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</row>
    <row r="31">
      <c r="A31" s="168" t="n"/>
      <c r="B31" s="169" t="n"/>
      <c r="C31" s="168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169" t="n"/>
      <c r="S31" s="65" t="n"/>
      <c r="T31" s="168" t="n"/>
      <c r="U31" s="169" t="n"/>
      <c r="V31" s="2" t="n"/>
      <c r="W31" s="169" t="n"/>
      <c r="X31" s="69" t="n"/>
      <c r="Y31" s="70" t="n"/>
      <c r="Z31" s="171" t="n"/>
      <c r="AA31" s="70" t="n"/>
      <c r="AB31" s="2" t="n"/>
      <c r="AC31" s="173" t="n"/>
      <c r="AD31" s="181" t="inlineStr">
        <is>
          <t>Лекции</t>
        </is>
      </c>
      <c r="AE31" s="169" t="n"/>
      <c r="AF31" s="182" t="inlineStr">
        <is>
          <t>Лабораторные</t>
        </is>
      </c>
      <c r="AG31" s="169" t="n"/>
      <c r="AH31" s="182" t="inlineStr">
        <is>
          <t>Практические</t>
        </is>
      </c>
      <c r="AI31" s="169" t="n"/>
      <c r="AJ31" s="182" t="inlineStr">
        <is>
          <t>Семинарские</t>
        </is>
      </c>
      <c r="AK31" s="169" t="n"/>
      <c r="AL31" s="1508" t="inlineStr">
        <is>
          <t>УС</t>
        </is>
      </c>
      <c r="AM31" s="1509" t="inlineStr">
        <is>
          <t>1 семестр</t>
        </is>
      </c>
      <c r="AN31" s="2" t="n"/>
      <c r="AO31" s="169" t="n"/>
      <c r="AP31" s="4028" t="inlineStr">
        <is>
          <t>2 семестр</t>
        </is>
      </c>
      <c r="AQ31" s="2" t="n"/>
      <c r="AR31" s="169" t="n"/>
      <c r="AS31" s="4029" t="inlineStr">
        <is>
          <t>3 семестр</t>
        </is>
      </c>
      <c r="AT31" s="2" t="n"/>
      <c r="AU31" s="169" t="n"/>
      <c r="AV31" s="1509" t="inlineStr">
        <is>
          <t>4 семестр</t>
        </is>
      </c>
      <c r="AW31" s="2" t="n"/>
      <c r="AX31" s="169" t="n"/>
      <c r="AY31" s="184" t="inlineStr">
        <is>
          <t>5 семестр</t>
        </is>
      </c>
      <c r="AZ31" s="2" t="n"/>
      <c r="BA31" s="169" t="n"/>
      <c r="BB31" s="4030" t="inlineStr">
        <is>
          <t>6 семестр</t>
        </is>
      </c>
      <c r="BC31" s="2" t="n"/>
      <c r="BD31" s="169" t="n"/>
      <c r="BE31" s="4031" t="inlineStr">
        <is>
          <t>7 семестр</t>
        </is>
      </c>
      <c r="BF31" s="2" t="n"/>
      <c r="BG31" s="169" t="n"/>
      <c r="BH31" s="184" t="inlineStr">
        <is>
          <t>8 семестр</t>
        </is>
      </c>
      <c r="BI31" s="2" t="n"/>
      <c r="BJ31" s="169" t="n"/>
      <c r="BK31" s="188" t="inlineStr">
        <is>
          <t>9 семестр</t>
        </is>
      </c>
      <c r="BL31" s="2" t="n"/>
      <c r="BM31" s="173" t="n"/>
      <c r="BN31" s="189" t="inlineStr">
        <is>
          <t>10 семестр</t>
        </is>
      </c>
      <c r="BO31" s="2" t="n"/>
      <c r="BP31" s="190" t="n"/>
      <c r="BQ31" s="69" t="n"/>
      <c r="BR31" s="169" t="n"/>
      <c r="BS31" s="190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</row>
    <row r="32">
      <c r="A32" s="168" t="n"/>
      <c r="B32" s="169" t="n"/>
      <c r="C32" s="168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169" t="n"/>
      <c r="S32" s="65" t="n"/>
      <c r="T32" s="168" t="n"/>
      <c r="U32" s="169" t="n"/>
      <c r="V32" s="2" t="n"/>
      <c r="W32" s="169" t="n"/>
      <c r="X32" s="69" t="n"/>
      <c r="Y32" s="70" t="n"/>
      <c r="Z32" s="171" t="n"/>
      <c r="AA32" s="70" t="n"/>
      <c r="AB32" s="2" t="n"/>
      <c r="AC32" s="173" t="n"/>
      <c r="AD32" s="2" t="n"/>
      <c r="AE32" s="169" t="n"/>
      <c r="AF32" s="191" t="n"/>
      <c r="AG32" s="169" t="n"/>
      <c r="AH32" s="191" t="n"/>
      <c r="AI32" s="169" t="n"/>
      <c r="AJ32" s="191" t="n"/>
      <c r="AK32" s="169" t="n"/>
      <c r="AL32" s="192" t="n"/>
      <c r="AM32" s="1512" t="n">
        <v>2</v>
      </c>
      <c r="AN32" s="4032" t="inlineStr">
        <is>
          <t>недели</t>
        </is>
      </c>
      <c r="AO32" s="176" t="n"/>
      <c r="AP32" s="1512" t="n">
        <v>2</v>
      </c>
      <c r="AQ32" s="4033" t="inlineStr">
        <is>
          <t>недели</t>
        </is>
      </c>
      <c r="AR32" s="176" t="n"/>
      <c r="AS32" s="1515" t="n">
        <v>2</v>
      </c>
      <c r="AT32" s="4033" t="inlineStr">
        <is>
          <t>недели</t>
        </is>
      </c>
      <c r="AU32" s="176" t="n"/>
      <c r="AV32" s="1516" t="n">
        <v>2</v>
      </c>
      <c r="AW32" s="4033" t="inlineStr">
        <is>
          <t>недели</t>
        </is>
      </c>
      <c r="AX32" s="176" t="n"/>
      <c r="AY32" s="1517" t="n">
        <v>3</v>
      </c>
      <c r="AZ32" s="4034" t="inlineStr">
        <is>
          <t>недели</t>
        </is>
      </c>
      <c r="BA32" s="176" t="n"/>
      <c r="BB32" s="193" t="n">
        <v>3</v>
      </c>
      <c r="BC32" s="4034" t="inlineStr">
        <is>
          <t>недели</t>
        </is>
      </c>
      <c r="BD32" s="176" t="n"/>
      <c r="BE32" s="1519" t="n">
        <v>2</v>
      </c>
      <c r="BF32" s="4034" t="inlineStr">
        <is>
          <t>недели</t>
        </is>
      </c>
      <c r="BG32" s="176" t="n"/>
      <c r="BH32" s="1517" t="n">
        <v>3</v>
      </c>
      <c r="BI32" s="4034" t="inlineStr">
        <is>
          <t>недели</t>
        </is>
      </c>
      <c r="BJ32" s="176" t="n"/>
      <c r="BK32" s="1519" t="n">
        <v>3</v>
      </c>
      <c r="BL32" s="4034" t="inlineStr">
        <is>
          <t>недели</t>
        </is>
      </c>
      <c r="BM32" s="176" t="n"/>
      <c r="BN32" s="1517" t="n">
        <v>2</v>
      </c>
      <c r="BO32" s="4034" t="inlineStr">
        <is>
          <t>недели</t>
        </is>
      </c>
      <c r="BP32" s="176" t="n"/>
      <c r="BQ32" s="69" t="n"/>
      <c r="BR32" s="169" t="n"/>
      <c r="BS32" s="190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</row>
    <row r="33">
      <c r="A33" s="199" t="n"/>
      <c r="B33" s="200" t="n"/>
      <c r="C33" s="199" t="n"/>
      <c r="D33" s="201" t="n"/>
      <c r="E33" s="201" t="n"/>
      <c r="F33" s="201" t="n"/>
      <c r="G33" s="201" t="n"/>
      <c r="H33" s="201" t="n"/>
      <c r="I33" s="201" t="n"/>
      <c r="J33" s="201" t="n"/>
      <c r="K33" s="201" t="n"/>
      <c r="L33" s="201" t="n"/>
      <c r="M33" s="201" t="n"/>
      <c r="N33" s="201" t="n"/>
      <c r="O33" s="201" t="n"/>
      <c r="P33" s="201" t="n"/>
      <c r="Q33" s="201" t="n"/>
      <c r="R33" s="200" t="n"/>
      <c r="S33" s="2241" t="n"/>
      <c r="T33" s="199" t="n"/>
      <c r="U33" s="200" t="n"/>
      <c r="V33" s="201" t="n"/>
      <c r="W33" s="200" t="n"/>
      <c r="X33" s="203" t="n"/>
      <c r="Y33" s="204" t="n"/>
      <c r="Z33" s="205" t="n"/>
      <c r="AA33" s="204" t="n"/>
      <c r="AB33" s="484" t="n"/>
      <c r="AC33" s="485" t="n"/>
      <c r="AD33" s="201" t="n"/>
      <c r="AE33" s="200" t="n"/>
      <c r="AF33" s="208" t="n"/>
      <c r="AG33" s="200" t="n"/>
      <c r="AH33" s="208" t="n"/>
      <c r="AI33" s="200" t="n"/>
      <c r="AJ33" s="208" t="n"/>
      <c r="AK33" s="200" t="n"/>
      <c r="AL33" s="4035" t="inlineStr">
        <is>
          <t>Ауд.часов</t>
        </is>
      </c>
      <c r="AM33" s="4036" t="inlineStr">
        <is>
          <t>Всего часов</t>
        </is>
      </c>
      <c r="AN33" s="4037" t="inlineStr">
        <is>
          <t>Ауд.часов</t>
        </is>
      </c>
      <c r="AO33" s="4038" t="inlineStr">
        <is>
          <t>Зач.единиц</t>
        </is>
      </c>
      <c r="AP33" s="4039" t="inlineStr">
        <is>
          <t>Всего часов</t>
        </is>
      </c>
      <c r="AQ33" s="4037" t="inlineStr">
        <is>
          <t>Ауд.часов</t>
        </is>
      </c>
      <c r="AR33" s="4038" t="inlineStr">
        <is>
          <t>Зач.единиц</t>
        </is>
      </c>
      <c r="AS33" s="4040" t="inlineStr">
        <is>
          <t>Всего часов</t>
        </is>
      </c>
      <c r="AT33" s="4037" t="inlineStr">
        <is>
          <t>Ауд.часов</t>
        </is>
      </c>
      <c r="AU33" s="4041" t="inlineStr">
        <is>
          <t>Зач.единиц</t>
        </is>
      </c>
      <c r="AV33" s="4036" t="inlineStr">
        <is>
          <t>Всего часов</t>
        </is>
      </c>
      <c r="AW33" s="4037" t="inlineStr">
        <is>
          <t>Ауд.часов</t>
        </is>
      </c>
      <c r="AX33" s="4042" t="inlineStr">
        <is>
          <t>Зач.единиц</t>
        </is>
      </c>
      <c r="AY33" s="4043" t="inlineStr">
        <is>
          <t>Всего часов</t>
        </is>
      </c>
      <c r="AZ33" s="4044" t="inlineStr">
        <is>
          <t>Ауд.часов</t>
        </is>
      </c>
      <c r="BA33" s="4045" t="inlineStr">
        <is>
          <t>Зач.единиц</t>
        </is>
      </c>
      <c r="BB33" s="4046" t="inlineStr">
        <is>
          <t>Всего часов</t>
        </is>
      </c>
      <c r="BC33" s="4044" t="inlineStr">
        <is>
          <t>Ауд.часов</t>
        </is>
      </c>
      <c r="BD33" s="4045" t="inlineStr">
        <is>
          <t>Зач.единиц</t>
        </is>
      </c>
      <c r="BE33" s="4047" t="inlineStr">
        <is>
          <t>Всего часов</t>
        </is>
      </c>
      <c r="BF33" s="4044" t="inlineStr">
        <is>
          <t>Ауд.часов</t>
        </is>
      </c>
      <c r="BG33" s="4048" t="inlineStr">
        <is>
          <t>Зач.единиц</t>
        </is>
      </c>
      <c r="BH33" s="4043" t="inlineStr">
        <is>
          <t>Всего часов</t>
        </is>
      </c>
      <c r="BI33" s="4044" t="inlineStr">
        <is>
          <t>Ауд.часов</t>
        </is>
      </c>
      <c r="BJ33" s="4049" t="inlineStr">
        <is>
          <t>Зач.единиц</t>
        </is>
      </c>
      <c r="BK33" s="4043" t="inlineStr">
        <is>
          <t>Всего часов</t>
        </is>
      </c>
      <c r="BL33" s="4044" t="inlineStr">
        <is>
          <t>Ауд.часов</t>
        </is>
      </c>
      <c r="BM33" s="4048" t="inlineStr">
        <is>
          <t>Зач.единиц</t>
        </is>
      </c>
      <c r="BN33" s="4043" t="inlineStr">
        <is>
          <t>Всего часов</t>
        </is>
      </c>
      <c r="BO33" s="4044" t="inlineStr">
        <is>
          <t>Ауд.часов</t>
        </is>
      </c>
      <c r="BP33" s="4050" t="inlineStr">
        <is>
          <t>Зач.единиц</t>
        </is>
      </c>
      <c r="BQ33" s="332" t="n"/>
      <c r="BR33" s="200" t="n"/>
      <c r="BS33" s="4051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</row>
    <row r="34">
      <c r="A34" s="1537" t="n">
        <v>1</v>
      </c>
      <c r="B34" s="220" t="n"/>
      <c r="C34" s="1538" t="inlineStr">
        <is>
          <t>Государственный компонент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220" t="n"/>
      <c r="S34" s="3297" t="n"/>
      <c r="T34" s="4052" t="n"/>
      <c r="U34" s="224" t="n"/>
      <c r="V34" s="4053" t="n"/>
      <c r="W34" s="131" t="n"/>
      <c r="X34" s="4054">
        <f>SUM(X35:Y56)</f>
        <v/>
      </c>
      <c r="Y34" s="220" t="n"/>
      <c r="Z34" s="4055">
        <f>SUM(Z35:AA56)</f>
        <v/>
      </c>
      <c r="AA34" s="220" t="n"/>
      <c r="AB34" s="4056">
        <f>SUM(AB35:AC56)</f>
        <v/>
      </c>
      <c r="AC34" s="404" t="n"/>
      <c r="AD34" s="4057">
        <f>SUM(AD35:AE56)</f>
        <v/>
      </c>
      <c r="AE34" s="220" t="n"/>
      <c r="AF34" s="1766">
        <f>SUM(AF35:AG56)</f>
        <v/>
      </c>
      <c r="AG34" s="220" t="n"/>
      <c r="AH34" s="1766">
        <f>SUM(AH35:AI56)</f>
        <v/>
      </c>
      <c r="AI34" s="220" t="n"/>
      <c r="AJ34" s="1766">
        <f>SUM(AJ35:AK56)</f>
        <v/>
      </c>
      <c r="AK34" s="220" t="n"/>
      <c r="AL34" s="4058">
        <f>SUM(AL35:AL56)</f>
        <v/>
      </c>
      <c r="AM34" s="4057">
        <f>SUM(AM35:AM56)</f>
        <v/>
      </c>
      <c r="AN34" s="1766">
        <f>SUM(AN35:AN56)</f>
        <v/>
      </c>
      <c r="AO34" s="1768">
        <f>SUM(AO35:AO56)</f>
        <v/>
      </c>
      <c r="AP34" s="4059">
        <f>SUM(AP35:AP56)</f>
        <v/>
      </c>
      <c r="AQ34" s="1766">
        <f>SUM(AQ35:AQ56)</f>
        <v/>
      </c>
      <c r="AR34" s="1768">
        <f>SUM(AR35:AR56)</f>
        <v/>
      </c>
      <c r="AS34" s="4060">
        <f>SUM(AS35:AS56)</f>
        <v/>
      </c>
      <c r="AT34" s="1766">
        <f>SUM(AT35:AT56)</f>
        <v/>
      </c>
      <c r="AU34" s="4061">
        <f>SUM(AU35:AU56)</f>
        <v/>
      </c>
      <c r="AV34" s="4057">
        <f>SUM(AV35:AV56)</f>
        <v/>
      </c>
      <c r="AW34" s="1766">
        <f>SUM(AW35:AW56)</f>
        <v/>
      </c>
      <c r="AX34" s="4062">
        <f>SUM(AX35:AX56)</f>
        <v/>
      </c>
      <c r="AY34" s="4057">
        <f>SUM(AY35:AY56)</f>
        <v/>
      </c>
      <c r="AZ34" s="1766">
        <f>SUM(AZ35:AZ56)</f>
        <v/>
      </c>
      <c r="BA34" s="1768">
        <f>SUM(BA35:BA56)</f>
        <v/>
      </c>
      <c r="BB34" s="4059">
        <f>SUM(BB35:BB56)</f>
        <v/>
      </c>
      <c r="BC34" s="1766">
        <f>SUM(BC35:BC56)</f>
        <v/>
      </c>
      <c r="BD34" s="1768">
        <f>SUM(BD35:BD56)</f>
        <v/>
      </c>
      <c r="BE34" s="4063">
        <f>SUM(BE35:BE56)</f>
        <v/>
      </c>
      <c r="BF34" s="1766">
        <f>SUM(BF35:BF56)</f>
        <v/>
      </c>
      <c r="BG34" s="4061">
        <f>SUM(BG35:BG56)</f>
        <v/>
      </c>
      <c r="BH34" s="4057">
        <f>SUM(BH35:BH56)</f>
        <v/>
      </c>
      <c r="BI34" s="1766">
        <f>SUM(BI35:BI56)</f>
        <v/>
      </c>
      <c r="BJ34" s="4062">
        <f>SUM(BJ35:BJ56)</f>
        <v/>
      </c>
      <c r="BK34" s="4064">
        <f>SUM(BK35:BK56)</f>
        <v/>
      </c>
      <c r="BL34" s="1766">
        <f>SUM(BL35:BL56)</f>
        <v/>
      </c>
      <c r="BM34" s="4056">
        <f>SUM(BM35:BM56)</f>
        <v/>
      </c>
      <c r="BN34" s="1763">
        <f>SUM(BN35:BN56)</f>
        <v/>
      </c>
      <c r="BO34" s="1766">
        <f>SUM(BO35:BO56)</f>
        <v/>
      </c>
      <c r="BP34" s="4065" t="n">
        <v>3</v>
      </c>
      <c r="BQ34" s="4066">
        <f>SUM(BQ35:BR56)</f>
        <v/>
      </c>
      <c r="BR34" s="220" t="n"/>
      <c r="BS34" s="4067" t="n"/>
      <c r="BT34" s="836">
        <f>Z34*0.22</f>
        <v/>
      </c>
      <c r="BU34" s="2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</row>
    <row r="35">
      <c r="A35" s="4068" t="inlineStr">
        <is>
          <t>1.1</t>
        </is>
      </c>
      <c r="B35" s="200" t="n"/>
      <c r="C35" s="4069" t="inlineStr">
        <is>
          <t>Социально-гуманитарный модуль 1</t>
        </is>
      </c>
      <c r="D35" s="201" t="n"/>
      <c r="E35" s="201" t="n"/>
      <c r="F35" s="201" t="n"/>
      <c r="G35" s="201" t="n"/>
      <c r="H35" s="201" t="n"/>
      <c r="I35" s="201" t="n"/>
      <c r="J35" s="201" t="n"/>
      <c r="K35" s="201" t="n"/>
      <c r="L35" s="201" t="n"/>
      <c r="M35" s="201" t="n"/>
      <c r="N35" s="201" t="n"/>
      <c r="O35" s="201" t="n"/>
      <c r="P35" s="201" t="n"/>
      <c r="Q35" s="201" t="n"/>
      <c r="R35" s="200" t="n"/>
      <c r="S35" s="1560" t="n"/>
      <c r="T35" s="1561" t="n"/>
      <c r="U35" s="244" t="n"/>
      <c r="V35" s="1774" t="n"/>
      <c r="W35" s="534" t="n"/>
      <c r="X35" s="2002">
        <f>AM35+AP35+AS35+AV35+AY35+BB35+BE35+BH35</f>
        <v/>
      </c>
      <c r="Y35" s="200" t="n"/>
      <c r="Z35" s="2003">
        <f>SUM(AD35:AK35)</f>
        <v/>
      </c>
      <c r="AA35" s="200" t="n"/>
      <c r="AB35" s="4070" t="n"/>
      <c r="AC35" s="536" t="n"/>
      <c r="AD35" s="1581">
        <f>SUM(AF35:AN35)</f>
        <v/>
      </c>
      <c r="AE35" s="200" t="n"/>
      <c r="AF35" s="1818">
        <f>SUM(AH35:AP35)</f>
        <v/>
      </c>
      <c r="AG35" s="200" t="n"/>
      <c r="AH35" s="1818">
        <f>SUM(AJ35:AR35)</f>
        <v/>
      </c>
      <c r="AI35" s="200" t="n"/>
      <c r="AJ35" s="1818">
        <f>SUM(AM35:AT35)</f>
        <v/>
      </c>
      <c r="AK35" s="200" t="n"/>
      <c r="AL35" s="1815" t="n"/>
      <c r="AM35" s="1645">
        <f>AO35*36</f>
        <v/>
      </c>
      <c r="AN35" s="1818" t="n"/>
      <c r="AO35" s="4071" t="n"/>
      <c r="AP35" s="2003">
        <f>AR35*36</f>
        <v/>
      </c>
      <c r="AQ35" s="1818" t="n"/>
      <c r="AR35" s="4071" t="n"/>
      <c r="AS35" s="4072">
        <f>AU35*36</f>
        <v/>
      </c>
      <c r="AT35" s="1818" t="n"/>
      <c r="AU35" s="4073" t="n"/>
      <c r="AV35" s="1581">
        <f>AX35*36</f>
        <v/>
      </c>
      <c r="AW35" s="1818" t="n"/>
      <c r="AX35" s="1819" t="n"/>
      <c r="AY35" s="1581">
        <f>BA35*36</f>
        <v/>
      </c>
      <c r="AZ35" s="1818" t="n"/>
      <c r="BA35" s="4071" t="n"/>
      <c r="BB35" s="2003">
        <f>BD35*36</f>
        <v/>
      </c>
      <c r="BC35" s="1818" t="n"/>
      <c r="BD35" s="4071" t="n"/>
      <c r="BE35" s="4072">
        <f>BG35*36</f>
        <v/>
      </c>
      <c r="BF35" s="1818" t="n"/>
      <c r="BG35" s="4073" t="n"/>
      <c r="BH35" s="1581">
        <f>BJ35*36</f>
        <v/>
      </c>
      <c r="BI35" s="1818" t="n"/>
      <c r="BJ35" s="1819" t="n"/>
      <c r="BK35" s="4072" t="n"/>
      <c r="BL35" s="1818" t="n"/>
      <c r="BM35" s="4070" t="n"/>
      <c r="BN35" s="1799" t="n"/>
      <c r="BO35" s="1818" t="n"/>
      <c r="BP35" s="1813" t="n"/>
      <c r="BQ35" s="4074" t="n"/>
      <c r="BR35" s="200" t="n"/>
      <c r="BS35" s="4075" t="n"/>
      <c r="BT35" s="836">
        <f>Z35*0.22</f>
        <v/>
      </c>
      <c r="BU35" s="2" t="n"/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</row>
    <row r="36">
      <c r="A36" s="4076" t="inlineStr">
        <is>
          <t>1.1.1</t>
        </is>
      </c>
      <c r="B36" s="264" t="n"/>
      <c r="C36" s="265" t="inlineStr">
        <is>
          <t>История белорусской государственности</t>
        </is>
      </c>
      <c r="D36" s="266" t="n"/>
      <c r="E36" s="266" t="n"/>
      <c r="F36" s="266" t="n"/>
      <c r="G36" s="266" t="n"/>
      <c r="H36" s="266" t="n"/>
      <c r="I36" s="266" t="n"/>
      <c r="J36" s="266" t="n"/>
      <c r="K36" s="266" t="n"/>
      <c r="L36" s="266" t="n"/>
      <c r="M36" s="266" t="n"/>
      <c r="N36" s="266" t="n"/>
      <c r="O36" s="266" t="n"/>
      <c r="P36" s="266" t="n"/>
      <c r="Q36" s="266" t="n"/>
      <c r="R36" s="264" t="n"/>
      <c r="S36" s="267" t="n"/>
      <c r="T36" s="268" t="n">
        <v>2</v>
      </c>
      <c r="U36" s="269" t="n"/>
      <c r="V36" s="315" t="n"/>
      <c r="W36" s="266" t="n"/>
      <c r="X36" s="270">
        <f>AM36+AP36+AS36+AV36+AY36+BB36+BE36+BH36+BK36+BN36</f>
        <v/>
      </c>
      <c r="Y36" s="264" t="n"/>
      <c r="Z36" s="271" t="n">
        <v>54</v>
      </c>
      <c r="AA36" s="264" t="n"/>
      <c r="AB36" s="4077">
        <f>AL36+AN36+AQ36+AT36+AW36+AZ36+BC36+BF36+BI36+BL36+BO36</f>
        <v/>
      </c>
      <c r="AC36" s="273" t="n"/>
      <c r="AD36" s="252" t="n">
        <v>8</v>
      </c>
      <c r="AE36" s="264" t="n"/>
      <c r="AF36" s="274" t="n"/>
      <c r="AG36" s="264" t="n"/>
      <c r="AH36" s="274" t="n"/>
      <c r="AI36" s="264" t="n"/>
      <c r="AJ36" s="274" t="n">
        <v>4</v>
      </c>
      <c r="AK36" s="264" t="n"/>
      <c r="AL36" s="4078" t="n"/>
      <c r="AM36" s="4079">
        <f>AO36*36</f>
        <v/>
      </c>
      <c r="AN36" s="4080" t="n">
        <v>2</v>
      </c>
      <c r="AO36" s="4081" t="n"/>
      <c r="AP36" s="4082">
        <f>AR36*36</f>
        <v/>
      </c>
      <c r="AQ36" s="4080" t="n">
        <v>10</v>
      </c>
      <c r="AR36" s="4081" t="n">
        <v>3</v>
      </c>
      <c r="AS36" s="4083">
        <f>AU36*36</f>
        <v/>
      </c>
      <c r="AT36" s="4084" t="n"/>
      <c r="AU36" s="4085" t="n"/>
      <c r="AV36" s="4086">
        <f>AX36*36</f>
        <v/>
      </c>
      <c r="AW36" s="4084" t="n"/>
      <c r="AX36" s="4087" t="n"/>
      <c r="AY36" s="181">
        <f>BA36*36</f>
        <v/>
      </c>
      <c r="AZ36" s="182" t="n"/>
      <c r="BA36" s="253" t="n"/>
      <c r="BB36" s="254">
        <f>BD36*36</f>
        <v/>
      </c>
      <c r="BC36" s="182" t="n"/>
      <c r="BD36" s="253" t="n"/>
      <c r="BE36" s="255">
        <f>BG36*36</f>
        <v/>
      </c>
      <c r="BF36" s="274" t="n"/>
      <c r="BG36" s="278" t="n"/>
      <c r="BH36" s="181">
        <f>BJ36*36</f>
        <v/>
      </c>
      <c r="BI36" s="274" t="n"/>
      <c r="BJ36" s="277" t="n"/>
      <c r="BK36" s="279" t="n"/>
      <c r="BL36" s="274" t="n"/>
      <c r="BM36" s="272" t="n"/>
      <c r="BN36" s="283" t="n"/>
      <c r="BO36" s="274" t="n"/>
      <c r="BP36" s="280" t="n"/>
      <c r="BQ36" s="4088">
        <f>AO36+AR36+AU36+AX36+BA36+BD36+BG36+BJ36+BM36+BP36</f>
        <v/>
      </c>
      <c r="BR36" s="264" t="n"/>
      <c r="BS36" s="4089" t="inlineStr">
        <is>
          <t>ИБиП</t>
        </is>
      </c>
      <c r="BT36" s="4090">
        <f>Z36*0.22</f>
        <v/>
      </c>
      <c r="BU36" s="684" t="n"/>
      <c r="BV36" s="684" t="n"/>
      <c r="BW36" s="684" t="n"/>
      <c r="BX36" s="684" t="n"/>
      <c r="BY36" s="684" t="n"/>
      <c r="BZ36" s="684" t="n"/>
      <c r="CA36" s="684" t="n"/>
      <c r="CB36" s="684" t="n"/>
      <c r="CC36" s="684" t="n"/>
      <c r="CD36" s="684" t="n"/>
      <c r="CE36" s="684" t="n"/>
      <c r="CF36" s="684" t="n"/>
      <c r="CG36" s="684" t="n"/>
      <c r="CH36" s="684" t="n"/>
      <c r="CI36" s="684" t="n"/>
      <c r="CJ36" s="684" t="n"/>
      <c r="CK36" s="684" t="n"/>
      <c r="CL36" s="684" t="n"/>
      <c r="CM36" s="684" t="n"/>
    </row>
    <row r="37">
      <c r="A37" s="4076" t="inlineStr">
        <is>
          <t>1.1.2</t>
        </is>
      </c>
      <c r="B37" s="264" t="n"/>
      <c r="C37" s="265" t="inlineStr">
        <is>
          <t>Современная политэкономия</t>
        </is>
      </c>
      <c r="D37" s="266" t="n"/>
      <c r="E37" s="266" t="n"/>
      <c r="F37" s="266" t="n"/>
      <c r="G37" s="266" t="n"/>
      <c r="H37" s="266" t="n"/>
      <c r="I37" s="266" t="n"/>
      <c r="J37" s="266" t="n"/>
      <c r="K37" s="266" t="n"/>
      <c r="L37" s="266" t="n"/>
      <c r="M37" s="266" t="n"/>
      <c r="N37" s="266" t="n"/>
      <c r="O37" s="266" t="n"/>
      <c r="P37" s="266" t="n"/>
      <c r="Q37" s="266" t="n"/>
      <c r="R37" s="264" t="n"/>
      <c r="S37" s="267" t="n"/>
      <c r="T37" s="268" t="n">
        <v>5</v>
      </c>
      <c r="U37" s="269" t="n"/>
      <c r="V37" s="315" t="n"/>
      <c r="W37" s="266" t="n"/>
      <c r="X37" s="270">
        <f>AM37+AP37+AS37+AV37+AY37+BB37+BE37+BH37+BK37+BN37</f>
        <v/>
      </c>
      <c r="Y37" s="264" t="n"/>
      <c r="Z37" s="271" t="n">
        <v>54</v>
      </c>
      <c r="AA37" s="264" t="n"/>
      <c r="AB37" s="4077">
        <f>AL37+AN37+AQ37+AT37+AW37+AZ37+BC37+BF37+BI37+BL37+BO37</f>
        <v/>
      </c>
      <c r="AC37" s="273" t="n"/>
      <c r="AD37" s="252" t="n">
        <v>8</v>
      </c>
      <c r="AE37" s="264" t="n"/>
      <c r="AF37" s="274" t="n"/>
      <c r="AG37" s="264" t="n"/>
      <c r="AH37" s="274" t="n"/>
      <c r="AI37" s="264" t="n"/>
      <c r="AJ37" s="274" t="n">
        <v>4</v>
      </c>
      <c r="AK37" s="264" t="n"/>
      <c r="AL37" s="4078" t="n"/>
      <c r="AM37" s="4079">
        <f>AO37*36</f>
        <v/>
      </c>
      <c r="AN37" s="4080" t="n"/>
      <c r="AO37" s="4081" t="n"/>
      <c r="AP37" s="4082">
        <f>AR37*36</f>
        <v/>
      </c>
      <c r="AQ37" s="4080" t="n"/>
      <c r="AR37" s="4081" t="n"/>
      <c r="AS37" s="4083" t="n"/>
      <c r="AT37" s="4084" t="n"/>
      <c r="AU37" s="4085" t="n"/>
      <c r="AV37" s="4086">
        <f>AX37*36</f>
        <v/>
      </c>
      <c r="AW37" s="4084" t="n">
        <v>2</v>
      </c>
      <c r="AX37" s="4087" t="n"/>
      <c r="AY37" s="181" t="n">
        <v>108</v>
      </c>
      <c r="AZ37" s="182" t="n">
        <v>10</v>
      </c>
      <c r="BA37" s="253" t="n">
        <v>3</v>
      </c>
      <c r="BB37" s="254">
        <f>BD37*36</f>
        <v/>
      </c>
      <c r="BC37" s="182" t="n"/>
      <c r="BD37" s="253" t="n"/>
      <c r="BE37" s="255">
        <f>BG37*36</f>
        <v/>
      </c>
      <c r="BF37" s="274" t="n"/>
      <c r="BG37" s="278" t="n"/>
      <c r="BH37" s="181">
        <f>BJ37*36</f>
        <v/>
      </c>
      <c r="BI37" s="274" t="n"/>
      <c r="BJ37" s="277" t="n"/>
      <c r="BK37" s="279" t="n"/>
      <c r="BL37" s="274" t="n"/>
      <c r="BM37" s="272" t="n"/>
      <c r="BN37" s="283" t="n"/>
      <c r="BO37" s="274" t="n"/>
      <c r="BP37" s="280" t="n"/>
      <c r="BQ37" s="4088">
        <f>AO37+AR37+AU37+AX37+BA37+BD37+BG37+BJ37+BM37+BP37</f>
        <v/>
      </c>
      <c r="BR37" s="264" t="n"/>
      <c r="BS37" s="4089" t="inlineStr">
        <is>
          <t>ЭТиМ</t>
        </is>
      </c>
      <c r="BT37" s="4090">
        <f>Z37*0.22</f>
        <v/>
      </c>
      <c r="BU37" s="684" t="n"/>
      <c r="BV37" s="684" t="n"/>
      <c r="BW37" s="684" t="n"/>
      <c r="BX37" s="684" t="n"/>
      <c r="BY37" s="684" t="n"/>
      <c r="BZ37" s="684" t="n"/>
      <c r="CA37" s="684" t="n"/>
      <c r="CB37" s="684" t="n"/>
      <c r="CC37" s="684" t="n"/>
      <c r="CD37" s="684" t="n"/>
      <c r="CE37" s="684" t="n"/>
      <c r="CF37" s="684" t="n"/>
      <c r="CG37" s="684" t="n"/>
      <c r="CH37" s="684" t="n"/>
      <c r="CI37" s="684" t="n"/>
      <c r="CJ37" s="684" t="n"/>
      <c r="CK37" s="684" t="n"/>
      <c r="CL37" s="684" t="n"/>
      <c r="CM37" s="684" t="n"/>
    </row>
    <row r="38">
      <c r="A38" s="4076" t="inlineStr">
        <is>
          <t>1.1.3</t>
        </is>
      </c>
      <c r="B38" s="264" t="n"/>
      <c r="C38" s="265" t="inlineStr">
        <is>
          <t>Философия</t>
        </is>
      </c>
      <c r="D38" s="266" t="n"/>
      <c r="E38" s="266" t="n"/>
      <c r="F38" s="266" t="n"/>
      <c r="G38" s="266" t="n"/>
      <c r="H38" s="266" t="n"/>
      <c r="I38" s="266" t="n"/>
      <c r="J38" s="266" t="n"/>
      <c r="K38" s="266" t="n"/>
      <c r="L38" s="266" t="n"/>
      <c r="M38" s="266" t="n"/>
      <c r="N38" s="266" t="n"/>
      <c r="O38" s="266" t="n"/>
      <c r="P38" s="266" t="n"/>
      <c r="Q38" s="266" t="n"/>
      <c r="R38" s="264" t="n"/>
      <c r="S38" s="267" t="n"/>
      <c r="T38" s="268" t="n">
        <v>4</v>
      </c>
      <c r="U38" s="269" t="n"/>
      <c r="V38" s="315" t="n"/>
      <c r="W38" s="266" t="n"/>
      <c r="X38" s="270">
        <f>AM38+AP38+AS38+AV38+AY38+BB38+BE38+BH38+BK38+BN38</f>
        <v/>
      </c>
      <c r="Y38" s="264" t="n"/>
      <c r="Z38" s="271" t="n">
        <v>54</v>
      </c>
      <c r="AA38" s="264" t="n"/>
      <c r="AB38" s="4077">
        <f>AL38+AN38+AQ38+AT38+AW38+AZ38+BC38+BF38+BI38+BL38+BO38</f>
        <v/>
      </c>
      <c r="AC38" s="273" t="n"/>
      <c r="AD38" s="252" t="n">
        <v>8</v>
      </c>
      <c r="AE38" s="264" t="n"/>
      <c r="AF38" s="274" t="n"/>
      <c r="AG38" s="264" t="n"/>
      <c r="AH38" s="274" t="n"/>
      <c r="AI38" s="264" t="n"/>
      <c r="AJ38" s="274" t="n">
        <v>4</v>
      </c>
      <c r="AK38" s="264" t="n"/>
      <c r="AL38" s="4078" t="n"/>
      <c r="AM38" s="4079">
        <f>AO38*36</f>
        <v/>
      </c>
      <c r="AN38" s="4080" t="n"/>
      <c r="AO38" s="4081" t="n"/>
      <c r="AP38" s="4082">
        <f>AR38*36</f>
        <v/>
      </c>
      <c r="AQ38" s="4080" t="n"/>
      <c r="AR38" s="4081" t="n"/>
      <c r="AS38" s="4083">
        <f>AU38*36</f>
        <v/>
      </c>
      <c r="AT38" s="4084" t="n">
        <v>4</v>
      </c>
      <c r="AU38" s="4085" t="n"/>
      <c r="AV38" s="4086">
        <f>AX38*36</f>
        <v/>
      </c>
      <c r="AW38" s="4084" t="n">
        <v>8</v>
      </c>
      <c r="AX38" s="4087" t="n">
        <v>3</v>
      </c>
      <c r="AY38" s="181">
        <f>BA38*36</f>
        <v/>
      </c>
      <c r="AZ38" s="182" t="n"/>
      <c r="BA38" s="253" t="n"/>
      <c r="BB38" s="254">
        <f>BD38*36</f>
        <v/>
      </c>
      <c r="BC38" s="182" t="n"/>
      <c r="BD38" s="253" t="n"/>
      <c r="BE38" s="255">
        <f>BG38*36</f>
        <v/>
      </c>
      <c r="BF38" s="274" t="n"/>
      <c r="BG38" s="278" t="n"/>
      <c r="BH38" s="181">
        <f>BJ38*36</f>
        <v/>
      </c>
      <c r="BI38" s="274" t="n"/>
      <c r="BJ38" s="277" t="n"/>
      <c r="BK38" s="279" t="n"/>
      <c r="BL38" s="274" t="n"/>
      <c r="BM38" s="272" t="n"/>
      <c r="BN38" s="283" t="n"/>
      <c r="BO38" s="274" t="n"/>
      <c r="BP38" s="280" t="n"/>
      <c r="BQ38" s="4088">
        <f>AO38+AR38+AU38+AX38+BA38+BD38+BG38+BJ38+BM38+BP38</f>
        <v/>
      </c>
      <c r="BR38" s="264" t="n"/>
      <c r="BS38" s="4089" t="inlineStr">
        <is>
          <t>ФиП</t>
        </is>
      </c>
      <c r="BT38" s="4090">
        <f>Z38*0.22</f>
        <v/>
      </c>
      <c r="BU38" s="684" t="n"/>
      <c r="BV38" s="684" t="n"/>
      <c r="BW38" s="684" t="n"/>
      <c r="BX38" s="684" t="n"/>
      <c r="BY38" s="684" t="n"/>
      <c r="BZ38" s="684" t="n"/>
      <c r="CA38" s="684" t="n"/>
      <c r="CB38" s="684" t="n"/>
      <c r="CC38" s="684" t="n"/>
      <c r="CD38" s="684" t="n"/>
      <c r="CE38" s="684" t="n"/>
      <c r="CF38" s="684" t="n"/>
      <c r="CG38" s="684" t="n"/>
      <c r="CH38" s="684" t="n"/>
      <c r="CI38" s="684" t="n"/>
      <c r="CJ38" s="684" t="n"/>
      <c r="CK38" s="684" t="n"/>
      <c r="CL38" s="684" t="n"/>
      <c r="CM38" s="684" t="n"/>
    </row>
    <row r="39">
      <c r="A39" s="1608" t="inlineStr">
        <is>
          <t>1.2</t>
        </is>
      </c>
      <c r="B39" s="264" t="n"/>
      <c r="C39" s="1609" t="inlineStr">
        <is>
          <t>Иностранный язык</t>
        </is>
      </c>
      <c r="D39" s="266" t="n"/>
      <c r="E39" s="266" t="n"/>
      <c r="F39" s="266" t="n"/>
      <c r="G39" s="266" t="n"/>
      <c r="H39" s="266" t="n"/>
      <c r="I39" s="266" t="n"/>
      <c r="J39" s="266" t="n"/>
      <c r="K39" s="266" t="n"/>
      <c r="L39" s="266" t="n"/>
      <c r="M39" s="266" t="n"/>
      <c r="N39" s="266" t="n"/>
      <c r="O39" s="266" t="n"/>
      <c r="P39" s="266" t="n"/>
      <c r="Q39" s="266" t="n"/>
      <c r="R39" s="264" t="n"/>
      <c r="S39" s="1610" t="inlineStr">
        <is>
          <t>2085/2024</t>
        </is>
      </c>
      <c r="T39" s="452" t="n">
        <v>1</v>
      </c>
      <c r="U39" s="269" t="n"/>
      <c r="V39" s="1636" t="n">
        <v>2</v>
      </c>
      <c r="W39" s="301" t="n">
        <v>3</v>
      </c>
      <c r="X39" s="1611">
        <f>AM39+AP39+AS39+AV39+AY39+BB39+BE39+BH39+BK39+BN39</f>
        <v/>
      </c>
      <c r="Y39" s="264" t="n"/>
      <c r="Z39" s="297" t="n">
        <v>144</v>
      </c>
      <c r="AA39" s="264" t="n"/>
      <c r="AB39" s="296">
        <f>AL39+AN39+AQ39+AT39+AW39+AZ39+BC39+BF39+BI39+BL39+BO39</f>
        <v/>
      </c>
      <c r="AC39" s="273" t="n"/>
      <c r="AD39" s="298" t="n"/>
      <c r="AE39" s="264" t="n"/>
      <c r="AF39" s="302" t="n"/>
      <c r="AG39" s="264" t="n"/>
      <c r="AH39" s="302" t="n">
        <v>32</v>
      </c>
      <c r="AI39" s="264" t="n"/>
      <c r="AJ39" s="302" t="n"/>
      <c r="AK39" s="264" t="n"/>
      <c r="AL39" s="300" t="n">
        <v>4</v>
      </c>
      <c r="AM39" s="298">
        <f>AO39*36</f>
        <v/>
      </c>
      <c r="AN39" s="302" t="n">
        <v>12</v>
      </c>
      <c r="AO39" s="4091" t="n">
        <v>3</v>
      </c>
      <c r="AP39" s="297">
        <f>AR39*36</f>
        <v/>
      </c>
      <c r="AQ39" s="302" t="n">
        <v>6</v>
      </c>
      <c r="AR39" s="4091" t="n">
        <v>3</v>
      </c>
      <c r="AS39" s="4092">
        <f>AU39*36</f>
        <v/>
      </c>
      <c r="AT39" s="4093" t="n">
        <v>10</v>
      </c>
      <c r="AU39" s="4094" t="n">
        <v>3</v>
      </c>
      <c r="AV39" s="4095">
        <f>AX39*36</f>
        <v/>
      </c>
      <c r="AW39" s="4093" t="n"/>
      <c r="AX39" s="4096" t="n"/>
      <c r="AY39" s="4095">
        <f>BA39*36</f>
        <v/>
      </c>
      <c r="AZ39" s="4093" t="n"/>
      <c r="BA39" s="4097" t="n"/>
      <c r="BB39" s="4098">
        <f>BD39*36</f>
        <v/>
      </c>
      <c r="BC39" s="4093" t="n"/>
      <c r="BD39" s="4097" t="n"/>
      <c r="BE39" s="4092">
        <f>BG39*36</f>
        <v/>
      </c>
      <c r="BF39" s="302" t="n"/>
      <c r="BG39" s="330" t="n"/>
      <c r="BH39" s="4095">
        <f>BJ39*36</f>
        <v/>
      </c>
      <c r="BI39" s="302" t="n"/>
      <c r="BJ39" s="303" t="n"/>
      <c r="BK39" s="304" t="n"/>
      <c r="BL39" s="302" t="n"/>
      <c r="BM39" s="296" t="n"/>
      <c r="BN39" s="301" t="n"/>
      <c r="BO39" s="302" t="n"/>
      <c r="BP39" s="299" t="n"/>
      <c r="BQ39" s="4099">
        <f>AO39+AR39+AU39+AX39+BA39+BD39+BG39+BJ39+BM39+BP39</f>
        <v/>
      </c>
      <c r="BR39" s="264" t="n"/>
      <c r="BS39" s="4100" t="inlineStr">
        <is>
          <t>МКиТП</t>
        </is>
      </c>
      <c r="BT39" s="4090">
        <f>Z39*0.22</f>
        <v/>
      </c>
      <c r="BU39" s="684" t="n"/>
      <c r="BV39" s="684" t="n"/>
      <c r="BW39" s="684" t="n"/>
      <c r="BX39" s="684" t="n"/>
      <c r="BY39" s="684" t="n"/>
      <c r="BZ39" s="684" t="n"/>
      <c r="CA39" s="684" t="n"/>
      <c r="CB39" s="684" t="n"/>
      <c r="CC39" s="684" t="n"/>
      <c r="CD39" s="684" t="n"/>
      <c r="CE39" s="684" t="n"/>
      <c r="CF39" s="684" t="n"/>
      <c r="CG39" s="684" t="n"/>
      <c r="CH39" s="684" t="n"/>
      <c r="CI39" s="684" t="n"/>
      <c r="CJ39" s="684" t="n"/>
      <c r="CK39" s="684" t="n"/>
      <c r="CL39" s="684" t="n"/>
      <c r="CM39" s="684" t="n"/>
    </row>
    <row r="40">
      <c r="A40" s="4101" t="inlineStr">
        <is>
          <t>1.3</t>
        </is>
      </c>
      <c r="B40" s="264" t="n"/>
      <c r="C40" s="4102" t="inlineStr">
        <is>
          <t>Общепрофессиональный модуль</t>
        </is>
      </c>
      <c r="D40" s="266" t="n"/>
      <c r="E40" s="266" t="n"/>
      <c r="F40" s="266" t="n"/>
      <c r="G40" s="266" t="n"/>
      <c r="H40" s="266" t="n"/>
      <c r="I40" s="266" t="n"/>
      <c r="J40" s="266" t="n"/>
      <c r="K40" s="266" t="n"/>
      <c r="L40" s="266" t="n"/>
      <c r="M40" s="266" t="n"/>
      <c r="N40" s="266" t="n"/>
      <c r="O40" s="266" t="n"/>
      <c r="P40" s="266" t="n"/>
      <c r="Q40" s="266" t="n"/>
      <c r="R40" s="264" t="n"/>
      <c r="S40" s="1661" t="n"/>
      <c r="T40" s="1876" t="n"/>
      <c r="U40" s="269" t="n"/>
      <c r="V40" s="4103" t="n"/>
      <c r="W40" s="266" t="n"/>
      <c r="X40" s="4104">
        <f>AM40+AP40+AS40+AV40+AY40+BB40+BE40+BH40+BK40+BN40</f>
        <v/>
      </c>
      <c r="Y40" s="264" t="n"/>
      <c r="Z40" s="4105">
        <f>SUM(AD40:AK40)</f>
        <v/>
      </c>
      <c r="AA40" s="264" t="n"/>
      <c r="AB40" s="1643">
        <f>AL40+AN40+AQ40+AT40+AW40+AZ40+BC40+BF40+BI40+BL40+BO40</f>
        <v/>
      </c>
      <c r="AC40" s="273" t="n"/>
      <c r="AD40" s="4106" t="n"/>
      <c r="AE40" s="264" t="n"/>
      <c r="AF40" s="4107" t="n"/>
      <c r="AG40" s="264" t="n"/>
      <c r="AH40" s="4107" t="n"/>
      <c r="AI40" s="264" t="n"/>
      <c r="AJ40" s="4107" t="n"/>
      <c r="AK40" s="264" t="n"/>
      <c r="AL40" s="4108" t="n"/>
      <c r="AM40" s="4106">
        <f>AO40*36</f>
        <v/>
      </c>
      <c r="AN40" s="4107" t="n"/>
      <c r="AO40" s="4109" t="n"/>
      <c r="AP40" s="4105">
        <f>AR40*36</f>
        <v/>
      </c>
      <c r="AQ40" s="4107" t="n"/>
      <c r="AR40" s="4109" t="n"/>
      <c r="AS40" s="4110">
        <f>AU40*36</f>
        <v/>
      </c>
      <c r="AT40" s="4111" t="n"/>
      <c r="AU40" s="4112" t="n"/>
      <c r="AV40" s="4113">
        <f>AX40*36</f>
        <v/>
      </c>
      <c r="AW40" s="4111" t="n"/>
      <c r="AX40" s="3392" t="n"/>
      <c r="AY40" s="1581">
        <f>BA40*36</f>
        <v/>
      </c>
      <c r="AZ40" s="1818" t="n"/>
      <c r="BA40" s="4071" t="n"/>
      <c r="BB40" s="2003">
        <f>BD40*36</f>
        <v/>
      </c>
      <c r="BC40" s="1818" t="n"/>
      <c r="BD40" s="4071" t="n"/>
      <c r="BE40" s="4072">
        <f>BG40*36</f>
        <v/>
      </c>
      <c r="BF40" s="1790" t="n"/>
      <c r="BG40" s="4114" t="n"/>
      <c r="BH40" s="1581">
        <f>BJ40*36</f>
        <v/>
      </c>
      <c r="BI40" s="1790" t="n"/>
      <c r="BJ40" s="1669" t="n"/>
      <c r="BK40" s="1981" t="n"/>
      <c r="BL40" s="1790" t="n"/>
      <c r="BM40" s="1643" t="n"/>
      <c r="BN40" s="1723" t="n"/>
      <c r="BO40" s="1790" t="n"/>
      <c r="BP40" s="1646" t="n"/>
      <c r="BQ40" s="4115">
        <f>AO40+AR40+AU40+AX40+BA40+BD40+BG40+BJ40+BM40+BP40</f>
        <v/>
      </c>
      <c r="BR40" s="264" t="n"/>
      <c r="BS40" s="4116" t="n"/>
      <c r="BT40" s="836">
        <f>Z40*0.22</f>
        <v/>
      </c>
      <c r="BU40" s="2" t="n"/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</row>
    <row r="41">
      <c r="A41" s="1656" t="inlineStr">
        <is>
          <t>1.3.1</t>
        </is>
      </c>
      <c r="B41" s="321" t="n"/>
      <c r="C41" s="437" t="inlineStr">
        <is>
          <t>Высшая математика</t>
        </is>
      </c>
      <c r="D41" s="291" t="n"/>
      <c r="E41" s="291" t="n"/>
      <c r="F41" s="291" t="n"/>
      <c r="G41" s="291" t="n"/>
      <c r="H41" s="291" t="n"/>
      <c r="I41" s="291" t="n"/>
      <c r="J41" s="291" t="n"/>
      <c r="K41" s="291" t="n"/>
      <c r="L41" s="291" t="n"/>
      <c r="M41" s="291" t="n"/>
      <c r="N41" s="291" t="n"/>
      <c r="O41" s="291" t="n"/>
      <c r="P41" s="291" t="n"/>
      <c r="Q41" s="291" t="n"/>
      <c r="R41" s="321" t="n"/>
      <c r="S41" s="4117" t="inlineStr">
        <is>
          <t>+</t>
        </is>
      </c>
      <c r="T41" s="4118" t="n">
        <v>1</v>
      </c>
      <c r="U41" s="4119" t="n">
        <v>2</v>
      </c>
      <c r="V41" s="1636" t="n"/>
      <c r="W41" s="291" t="n"/>
      <c r="X41" s="4120">
        <f>AM41+AP41+AS41+AV41+AY41+BB41+BE41+BH41+BK41+BN41</f>
        <v/>
      </c>
      <c r="Y41" s="389" t="n"/>
      <c r="Z41" s="295" t="n">
        <v>324</v>
      </c>
      <c r="AA41" s="321" t="n"/>
      <c r="AB41" s="296">
        <f>AL41+AN41+AQ41+AT41+AW41+AZ41+BC41+BF41+BI41+BL41+BO41</f>
        <v/>
      </c>
      <c r="AC41" s="389" t="n"/>
      <c r="AD41" s="298" t="n">
        <v>38</v>
      </c>
      <c r="AE41" s="329" t="n"/>
      <c r="AF41" s="302" t="n"/>
      <c r="AG41" s="329" t="n"/>
      <c r="AH41" s="302" t="n">
        <v>38</v>
      </c>
      <c r="AI41" s="329" t="n"/>
      <c r="AJ41" s="303" t="n"/>
      <c r="AK41" s="321" t="n"/>
      <c r="AL41" s="300" t="n">
        <v>18</v>
      </c>
      <c r="AM41" s="298">
        <f>AO41*36</f>
        <v/>
      </c>
      <c r="AN41" s="302" t="n">
        <v>18</v>
      </c>
      <c r="AO41" s="330" t="n">
        <v>6</v>
      </c>
      <c r="AP41" s="297">
        <f>AR41*36</f>
        <v/>
      </c>
      <c r="AQ41" s="302" t="n">
        <v>20</v>
      </c>
      <c r="AR41" s="303" t="n">
        <v>6</v>
      </c>
      <c r="AS41" s="304">
        <f>AU41*36</f>
        <v/>
      </c>
      <c r="AT41" s="302" t="n">
        <v>20</v>
      </c>
      <c r="AU41" s="330" t="n">
        <v>6</v>
      </c>
      <c r="AV41" s="297">
        <f>AX41*36</f>
        <v/>
      </c>
      <c r="AW41" s="302" t="n"/>
      <c r="AX41" s="303" t="n"/>
      <c r="AY41" s="304">
        <f>BA41*36</f>
        <v/>
      </c>
      <c r="AZ41" s="302" t="n"/>
      <c r="BA41" s="330" t="n"/>
      <c r="BB41" s="297">
        <f>BD41*36</f>
        <v/>
      </c>
      <c r="BC41" s="302" t="n"/>
      <c r="BD41" s="303" t="n"/>
      <c r="BE41" s="304">
        <f>BG41*36</f>
        <v/>
      </c>
      <c r="BF41" s="302" t="n"/>
      <c r="BG41" s="330" t="n"/>
      <c r="BH41" s="297">
        <f>BJ41*36</f>
        <v/>
      </c>
      <c r="BI41" s="302" t="n"/>
      <c r="BJ41" s="303" t="n"/>
      <c r="BK41" s="304" t="n"/>
      <c r="BL41" s="302" t="n"/>
      <c r="BM41" s="330" t="n"/>
      <c r="BN41" s="297" t="n"/>
      <c r="BO41" s="302" t="n"/>
      <c r="BP41" s="303" t="n"/>
      <c r="BQ41" s="452">
        <f>AO41+AR41+AU41+AX41+BA41+BD41+BG41+BJ41+BM41+BP41</f>
        <v/>
      </c>
      <c r="BR41" s="321" t="n"/>
      <c r="BS41" s="4100" t="inlineStr">
        <is>
          <t>ВМ</t>
        </is>
      </c>
      <c r="BT41" s="4090">
        <f>Z41*0.22</f>
        <v/>
      </c>
      <c r="BU41" s="684" t="n"/>
      <c r="BV41" s="684" t="n"/>
      <c r="BW41" s="684" t="n"/>
      <c r="BX41" s="684" t="n"/>
      <c r="BY41" s="684" t="n"/>
      <c r="BZ41" s="684" t="n"/>
      <c r="CA41" s="684" t="n"/>
      <c r="CB41" s="684" t="n"/>
      <c r="CC41" s="684" t="n"/>
      <c r="CD41" s="684" t="n"/>
      <c r="CE41" s="684" t="n"/>
      <c r="CF41" s="684" t="n"/>
      <c r="CG41" s="684" t="n"/>
      <c r="CH41" s="684" t="n"/>
      <c r="CI41" s="684" t="n"/>
      <c r="CJ41" s="684" t="n"/>
      <c r="CK41" s="684" t="n"/>
      <c r="CL41" s="684" t="n"/>
      <c r="CM41" s="684" t="n"/>
    </row>
    <row r="42">
      <c r="A42" s="199" t="n"/>
      <c r="B42" s="333" t="n"/>
      <c r="C42" s="199" t="n"/>
      <c r="D42" s="201" t="n"/>
      <c r="E42" s="201" t="n"/>
      <c r="F42" s="201" t="n"/>
      <c r="G42" s="201" t="n"/>
      <c r="H42" s="201" t="n"/>
      <c r="I42" s="201" t="n"/>
      <c r="J42" s="201" t="n"/>
      <c r="K42" s="201" t="n"/>
      <c r="L42" s="201" t="n"/>
      <c r="M42" s="201" t="n"/>
      <c r="N42" s="201" t="n"/>
      <c r="O42" s="201" t="n"/>
      <c r="P42" s="201" t="n"/>
      <c r="Q42" s="201" t="n"/>
      <c r="R42" s="333" t="n"/>
      <c r="S42" s="4121" t="n"/>
      <c r="T42" s="4122" t="n">
        <v>3</v>
      </c>
      <c r="U42" s="333" t="n"/>
      <c r="V42" s="199" t="n"/>
      <c r="W42" s="201" t="n"/>
      <c r="X42" s="199" t="n"/>
      <c r="Y42" s="4123" t="n"/>
      <c r="Z42" s="338" t="n"/>
      <c r="AA42" s="333" t="n"/>
      <c r="AB42" s="201" t="n"/>
      <c r="AC42" s="4123" t="n"/>
      <c r="AD42" s="201" t="n"/>
      <c r="AE42" s="200" t="n"/>
      <c r="AF42" s="208" t="n"/>
      <c r="AG42" s="200" t="n"/>
      <c r="AH42" s="208" t="n"/>
      <c r="AI42" s="200" t="n"/>
      <c r="AJ42" s="208" t="n"/>
      <c r="AK42" s="333" t="n"/>
      <c r="AL42" s="339" t="n"/>
      <c r="AM42" s="200" t="n"/>
      <c r="AN42" s="341" t="n"/>
      <c r="AO42" s="342" t="n"/>
      <c r="AP42" s="340" t="n"/>
      <c r="AQ42" s="341" t="n"/>
      <c r="AR42" s="343" t="n"/>
      <c r="AS42" s="1536" t="n"/>
      <c r="AT42" s="341" t="n"/>
      <c r="AU42" s="342" t="n"/>
      <c r="AV42" s="340" t="n"/>
      <c r="AW42" s="341" t="n"/>
      <c r="AX42" s="343" t="n"/>
      <c r="AY42" s="1536" t="n"/>
      <c r="AZ42" s="341" t="n"/>
      <c r="BA42" s="342" t="n"/>
      <c r="BB42" s="340" t="n"/>
      <c r="BC42" s="341" t="n"/>
      <c r="BD42" s="343" t="n"/>
      <c r="BE42" s="1536" t="n"/>
      <c r="BF42" s="341" t="n"/>
      <c r="BG42" s="342" t="n"/>
      <c r="BH42" s="340" t="n"/>
      <c r="BI42" s="341" t="n"/>
      <c r="BJ42" s="343" t="n"/>
      <c r="BK42" s="1536" t="n"/>
      <c r="BL42" s="341" t="n"/>
      <c r="BM42" s="342" t="n"/>
      <c r="BN42" s="340" t="n"/>
      <c r="BO42" s="341" t="n"/>
      <c r="BP42" s="343" t="n"/>
      <c r="BQ42" s="199" t="n"/>
      <c r="BR42" s="333" t="n"/>
      <c r="BS42" s="333" t="n"/>
      <c r="BT42" s="4090">
        <f>Z42*0.22</f>
        <v/>
      </c>
      <c r="BU42" s="684" t="n"/>
      <c r="BV42" s="684" t="n"/>
      <c r="BW42" s="684" t="n"/>
      <c r="BX42" s="684" t="n"/>
      <c r="BY42" s="684" t="n"/>
      <c r="BZ42" s="684" t="n"/>
      <c r="CA42" s="684" t="n"/>
      <c r="CB42" s="684" t="n"/>
      <c r="CC42" s="684" t="n"/>
      <c r="CD42" s="684" t="n"/>
      <c r="CE42" s="684" t="n"/>
      <c r="CF42" s="684" t="n"/>
      <c r="CG42" s="684" t="n"/>
      <c r="CH42" s="684" t="n"/>
      <c r="CI42" s="684" t="n"/>
      <c r="CJ42" s="684" t="n"/>
      <c r="CK42" s="684" t="n"/>
      <c r="CL42" s="684" t="n"/>
      <c r="CM42" s="684" t="n"/>
    </row>
    <row r="43">
      <c r="A43" s="4124" t="inlineStr">
        <is>
          <t>1.3.2</t>
        </is>
      </c>
      <c r="B43" s="264" t="n"/>
      <c r="C43" s="4125" t="inlineStr">
        <is>
          <t>Информатика</t>
        </is>
      </c>
      <c r="D43" s="266" t="n"/>
      <c r="E43" s="266" t="n"/>
      <c r="F43" s="266" t="n"/>
      <c r="G43" s="266" t="n"/>
      <c r="H43" s="266" t="n"/>
      <c r="I43" s="266" t="n"/>
      <c r="J43" s="266" t="n"/>
      <c r="K43" s="266" t="n"/>
      <c r="L43" s="266" t="n"/>
      <c r="M43" s="266" t="n"/>
      <c r="N43" s="266" t="n"/>
      <c r="O43" s="266" t="n"/>
      <c r="P43" s="266" t="n"/>
      <c r="Q43" s="266" t="n"/>
      <c r="R43" s="264" t="n"/>
      <c r="S43" s="1610" t="inlineStr">
        <is>
          <t>2051/2024</t>
        </is>
      </c>
      <c r="T43" s="452" t="n">
        <v>1</v>
      </c>
      <c r="U43" s="269" t="n"/>
      <c r="V43" s="1636" t="n"/>
      <c r="W43" s="266" t="n"/>
      <c r="X43" s="1611">
        <f>AM43+AP43+AS43+AV43+AY43+BB43+BE43+BH43+BK43+BN43</f>
        <v/>
      </c>
      <c r="Y43" s="264" t="n"/>
      <c r="Z43" s="297" t="n">
        <v>72</v>
      </c>
      <c r="AA43" s="264" t="n"/>
      <c r="AB43" s="296">
        <f>AL43+AN43+AQ43+AT43+AW43+AZ43+BC43+BF43+BI43+BL43+BO43</f>
        <v/>
      </c>
      <c r="AC43" s="273" t="n"/>
      <c r="AD43" s="298" t="n">
        <v>10</v>
      </c>
      <c r="AE43" s="264" t="n"/>
      <c r="AF43" s="302" t="n">
        <v>8</v>
      </c>
      <c r="AG43" s="264" t="n"/>
      <c r="AH43" s="302" t="n"/>
      <c r="AI43" s="264" t="n"/>
      <c r="AJ43" s="302" t="n"/>
      <c r="AK43" s="264" t="n"/>
      <c r="AL43" s="300" t="n">
        <v>6</v>
      </c>
      <c r="AM43" s="298">
        <f>AO43*36</f>
        <v/>
      </c>
      <c r="AN43" s="302" t="n">
        <v>12</v>
      </c>
      <c r="AO43" s="4091" t="n">
        <v>3</v>
      </c>
      <c r="AP43" s="297">
        <f>AR43*36</f>
        <v/>
      </c>
      <c r="AQ43" s="302" t="n"/>
      <c r="AR43" s="4091" t="n"/>
      <c r="AS43" s="4092">
        <f>AU43*36</f>
        <v/>
      </c>
      <c r="AT43" s="4093" t="n"/>
      <c r="AU43" s="4094" t="n"/>
      <c r="AV43" s="4095">
        <f>AX43*36</f>
        <v/>
      </c>
      <c r="AW43" s="4093" t="n"/>
      <c r="AX43" s="4096" t="n"/>
      <c r="AY43" s="4095">
        <f>BA43*36</f>
        <v/>
      </c>
      <c r="AZ43" s="4093" t="n"/>
      <c r="BA43" s="4097" t="n"/>
      <c r="BB43" s="4098">
        <f>BD43*36</f>
        <v/>
      </c>
      <c r="BC43" s="4093" t="n"/>
      <c r="BD43" s="4097" t="n"/>
      <c r="BE43" s="4092">
        <f>BG43*36</f>
        <v/>
      </c>
      <c r="BF43" s="302" t="n"/>
      <c r="BG43" s="330" t="n"/>
      <c r="BH43" s="4095">
        <f>BJ43*36</f>
        <v/>
      </c>
      <c r="BI43" s="302" t="n"/>
      <c r="BJ43" s="303" t="n"/>
      <c r="BK43" s="304" t="n"/>
      <c r="BL43" s="302" t="n"/>
      <c r="BM43" s="296" t="n"/>
      <c r="BN43" s="301" t="n"/>
      <c r="BO43" s="302" t="n"/>
      <c r="BP43" s="299" t="n"/>
      <c r="BQ43" s="304">
        <f>AO43+AR43+AU43+AX43+BA43+BD43+BG43+BJ43+BM43+BP43</f>
        <v/>
      </c>
      <c r="BR43" s="264" t="n"/>
      <c r="BS43" s="4100" t="inlineStr">
        <is>
          <t>ИиВД</t>
        </is>
      </c>
      <c r="BT43" s="4090">
        <f>Z43*0.22</f>
        <v/>
      </c>
      <c r="BU43" s="684" t="n"/>
      <c r="BV43" s="684" t="n"/>
      <c r="BW43" s="684" t="n"/>
      <c r="BX43" s="684" t="n"/>
      <c r="BY43" s="684" t="n"/>
      <c r="BZ43" s="684" t="n"/>
      <c r="CA43" s="684" t="n"/>
      <c r="CB43" s="684" t="n"/>
      <c r="CC43" s="684" t="n"/>
      <c r="CD43" s="684" t="n"/>
      <c r="CE43" s="684" t="n"/>
      <c r="CF43" s="684" t="n"/>
      <c r="CG43" s="684" t="n"/>
      <c r="CH43" s="684" t="n"/>
      <c r="CI43" s="684" t="n"/>
      <c r="CJ43" s="684" t="n"/>
      <c r="CK43" s="684" t="n"/>
      <c r="CL43" s="684" t="n"/>
      <c r="CM43" s="684" t="n"/>
    </row>
    <row r="44">
      <c r="A44" s="4124" t="inlineStr">
        <is>
          <t>1.3.3</t>
        </is>
      </c>
      <c r="B44" s="264" t="n"/>
      <c r="C44" s="4125" t="inlineStr">
        <is>
          <t>Инженерная и машинная графика</t>
        </is>
      </c>
      <c r="D44" s="266" t="n"/>
      <c r="E44" s="266" t="n"/>
      <c r="F44" s="266" t="n"/>
      <c r="G44" s="266" t="n"/>
      <c r="H44" s="266" t="n"/>
      <c r="I44" s="266" t="n"/>
      <c r="J44" s="266" t="n"/>
      <c r="K44" s="266" t="n"/>
      <c r="L44" s="266" t="n"/>
      <c r="M44" s="266" t="n"/>
      <c r="N44" s="266" t="n"/>
      <c r="O44" s="266" t="n"/>
      <c r="P44" s="266" t="n"/>
      <c r="Q44" s="266" t="n"/>
      <c r="R44" s="264" t="n"/>
      <c r="S44" s="1610" t="inlineStr">
        <is>
          <t>2082.1/2024</t>
        </is>
      </c>
      <c r="T44" s="452" t="n">
        <v>1</v>
      </c>
      <c r="U44" s="269" t="n"/>
      <c r="V44" s="1631" t="n">
        <v>2</v>
      </c>
      <c r="W44" s="1632" t="inlineStr">
        <is>
          <t>д</t>
        </is>
      </c>
      <c r="X44" s="1611">
        <f>AM44+AP44+AS44+AV44+AY44+BB44+BE44+BH44+BK44+BN44</f>
        <v/>
      </c>
      <c r="Y44" s="264" t="n"/>
      <c r="Z44" s="297" t="n">
        <v>162</v>
      </c>
      <c r="AA44" s="264" t="n"/>
      <c r="AB44" s="296">
        <f>AL44+AN44+AQ44+AT44+AW44+AZ44+BC44+BF44+BI44+BL44+BO44</f>
        <v/>
      </c>
      <c r="AC44" s="273" t="n"/>
      <c r="AD44" s="298" t="n">
        <v>8</v>
      </c>
      <c r="AE44" s="264" t="n"/>
      <c r="AF44" s="302" t="n"/>
      <c r="AG44" s="264" t="n"/>
      <c r="AH44" s="302" t="n">
        <v>36</v>
      </c>
      <c r="AI44" s="264" t="n"/>
      <c r="AJ44" s="302" t="n"/>
      <c r="AK44" s="264" t="n"/>
      <c r="AL44" s="300" t="n">
        <v>6</v>
      </c>
      <c r="AM44" s="298">
        <f>AO44*36</f>
        <v/>
      </c>
      <c r="AN44" s="302" t="n">
        <v>18</v>
      </c>
      <c r="AO44" s="4091" t="n">
        <v>6</v>
      </c>
      <c r="AP44" s="297">
        <f>AR44*36</f>
        <v/>
      </c>
      <c r="AQ44" s="302" t="n">
        <v>20</v>
      </c>
      <c r="AR44" s="4091" t="n">
        <v>3</v>
      </c>
      <c r="AS44" s="4092">
        <f>AU44*36</f>
        <v/>
      </c>
      <c r="AT44" s="4093" t="n"/>
      <c r="AU44" s="4094" t="n"/>
      <c r="AV44" s="4095">
        <f>AX44*36</f>
        <v/>
      </c>
      <c r="AW44" s="4093" t="n"/>
      <c r="AX44" s="4096" t="n"/>
      <c r="AY44" s="4095">
        <f>BA44*36</f>
        <v/>
      </c>
      <c r="AZ44" s="4093" t="n"/>
      <c r="BA44" s="4097" t="n"/>
      <c r="BB44" s="4098">
        <f>BD44*36</f>
        <v/>
      </c>
      <c r="BC44" s="4093" t="n"/>
      <c r="BD44" s="4097" t="n"/>
      <c r="BE44" s="4092">
        <f>BG44*36</f>
        <v/>
      </c>
      <c r="BF44" s="302" t="n"/>
      <c r="BG44" s="330" t="n"/>
      <c r="BH44" s="4095">
        <f>BJ44*36</f>
        <v/>
      </c>
      <c r="BI44" s="302" t="n"/>
      <c r="BJ44" s="303" t="n"/>
      <c r="BK44" s="304" t="n"/>
      <c r="BL44" s="302" t="n"/>
      <c r="BM44" s="296" t="n"/>
      <c r="BN44" s="301" t="n"/>
      <c r="BO44" s="302" t="n"/>
      <c r="BP44" s="299" t="n"/>
      <c r="BQ44" s="304">
        <f>AO44+AR44+AU44+AX44+BA44+BD44+BG44+BJ44+BM44+BP44</f>
        <v/>
      </c>
      <c r="BR44" s="264" t="n"/>
      <c r="BS44" s="4100" t="inlineStr">
        <is>
          <t>ИГ</t>
        </is>
      </c>
      <c r="BT44" s="4090">
        <f>Z44*0.22</f>
        <v/>
      </c>
      <c r="BU44" s="684" t="n"/>
      <c r="BV44" s="684" t="n"/>
      <c r="BW44" s="684" t="n"/>
      <c r="BX44" s="684" t="n"/>
      <c r="BY44" s="684" t="n"/>
      <c r="BZ44" s="684" t="n"/>
      <c r="CA44" s="684" t="n"/>
      <c r="CB44" s="684" t="n"/>
      <c r="CC44" s="684" t="n"/>
      <c r="CD44" s="684" t="n"/>
      <c r="CE44" s="684" t="n"/>
      <c r="CF44" s="684" t="n"/>
      <c r="CG44" s="684" t="n"/>
      <c r="CH44" s="684" t="n"/>
      <c r="CI44" s="684" t="n"/>
      <c r="CJ44" s="684" t="n"/>
      <c r="CK44" s="684" t="n"/>
      <c r="CL44" s="684" t="n"/>
      <c r="CM44" s="684" t="n"/>
    </row>
    <row r="45">
      <c r="A45" s="4076" t="inlineStr">
        <is>
          <t>1.3.4</t>
        </is>
      </c>
      <c r="B45" s="264" t="n"/>
      <c r="C45" s="265" t="inlineStr">
        <is>
          <t>Общая и неорганическая химия</t>
        </is>
      </c>
      <c r="D45" s="266" t="n"/>
      <c r="E45" s="266" t="n"/>
      <c r="F45" s="266" t="n"/>
      <c r="G45" s="266" t="n"/>
      <c r="H45" s="266" t="n"/>
      <c r="I45" s="266" t="n"/>
      <c r="J45" s="266" t="n"/>
      <c r="K45" s="266" t="n"/>
      <c r="L45" s="266" t="n"/>
      <c r="M45" s="266" t="n"/>
      <c r="N45" s="266" t="n"/>
      <c r="O45" s="266" t="n"/>
      <c r="P45" s="266" t="n"/>
      <c r="Q45" s="266" t="n"/>
      <c r="R45" s="264" t="n"/>
      <c r="S45" s="267" t="n"/>
      <c r="T45" s="315" t="n">
        <v>1</v>
      </c>
      <c r="U45" s="280" t="n">
        <v>2</v>
      </c>
      <c r="V45" s="315" t="n"/>
      <c r="W45" s="266" t="n"/>
      <c r="X45" s="270">
        <f>AM45+AP45+AS45+AV45+AY45+BB45+BE45+BH45+BK45+BN45</f>
        <v/>
      </c>
      <c r="Y45" s="264" t="n"/>
      <c r="Z45" s="271" t="n">
        <v>144</v>
      </c>
      <c r="AA45" s="264" t="n"/>
      <c r="AB45" s="4077">
        <f>AL45+AN45+AQ45+AT45+AW45+AZ45+BC45+BF45+BI45+BL45+BO45</f>
        <v/>
      </c>
      <c r="AC45" s="273" t="n"/>
      <c r="AD45" s="252" t="n">
        <v>18</v>
      </c>
      <c r="AE45" s="264" t="n"/>
      <c r="AF45" s="274" t="n">
        <v>8</v>
      </c>
      <c r="AG45" s="264" t="n"/>
      <c r="AH45" s="274" t="n">
        <v>8</v>
      </c>
      <c r="AI45" s="264" t="n"/>
      <c r="AJ45" s="274" t="n"/>
      <c r="AK45" s="264" t="n"/>
      <c r="AL45" s="4078" t="n">
        <v>4</v>
      </c>
      <c r="AM45" s="4079">
        <f>AO45*36</f>
        <v/>
      </c>
      <c r="AN45" s="4080" t="n">
        <v>16</v>
      </c>
      <c r="AO45" s="4081" t="n">
        <v>3</v>
      </c>
      <c r="AP45" s="4082">
        <f>AR45*36</f>
        <v/>
      </c>
      <c r="AQ45" s="4080" t="n">
        <v>14</v>
      </c>
      <c r="AR45" s="4081" t="n">
        <v>3</v>
      </c>
      <c r="AS45" s="4083">
        <f>AU45*36</f>
        <v/>
      </c>
      <c r="AT45" s="4084" t="n"/>
      <c r="AU45" s="4085" t="n"/>
      <c r="AV45" s="4086">
        <f>AX45*36</f>
        <v/>
      </c>
      <c r="AW45" s="4084" t="n"/>
      <c r="AX45" s="4087" t="n"/>
      <c r="AY45" s="181">
        <f>BA45*36</f>
        <v/>
      </c>
      <c r="AZ45" s="182" t="n"/>
      <c r="BA45" s="253" t="n"/>
      <c r="BB45" s="254">
        <f>BD45*36</f>
        <v/>
      </c>
      <c r="BC45" s="182" t="n"/>
      <c r="BD45" s="253" t="n"/>
      <c r="BE45" s="255">
        <f>BG45*36</f>
        <v/>
      </c>
      <c r="BF45" s="274" t="n"/>
      <c r="BG45" s="278" t="n"/>
      <c r="BH45" s="181">
        <f>BJ45*36</f>
        <v/>
      </c>
      <c r="BI45" s="274" t="n"/>
      <c r="BJ45" s="277" t="n"/>
      <c r="BK45" s="279" t="n"/>
      <c r="BL45" s="274" t="n"/>
      <c r="BM45" s="272" t="n"/>
      <c r="BN45" s="283" t="n"/>
      <c r="BO45" s="274" t="n"/>
      <c r="BP45" s="280" t="n"/>
      <c r="BQ45" s="674">
        <f>AO45+AR45+AU45+AX45+BA45+BD45+BG45+BJ45+BM45+BP45</f>
        <v/>
      </c>
      <c r="BR45" s="264" t="n"/>
      <c r="BS45" s="4089" t="inlineStr">
        <is>
          <t>ХТЭПиМЭТ</t>
        </is>
      </c>
      <c r="BT45" s="4090">
        <f>Z45*0.22</f>
        <v/>
      </c>
      <c r="BU45" s="684" t="n"/>
      <c r="BV45" s="684" t="n"/>
      <c r="BW45" s="684" t="n"/>
      <c r="BX45" s="684" t="n"/>
      <c r="BY45" s="684" t="n"/>
      <c r="BZ45" s="684" t="n"/>
      <c r="CA45" s="684" t="n"/>
      <c r="CB45" s="684" t="n"/>
      <c r="CC45" s="684" t="n"/>
      <c r="CD45" s="684" t="n"/>
      <c r="CE45" s="684" t="n"/>
      <c r="CF45" s="684" t="n"/>
      <c r="CG45" s="684" t="n"/>
      <c r="CH45" s="684" t="n"/>
      <c r="CI45" s="684" t="n"/>
      <c r="CJ45" s="684" t="n"/>
      <c r="CK45" s="684" t="n"/>
      <c r="CL45" s="684" t="n"/>
      <c r="CM45" s="684" t="n"/>
    </row>
    <row r="46">
      <c r="A46" s="4076" t="inlineStr">
        <is>
          <t>1.3.5</t>
        </is>
      </c>
      <c r="B46" s="264" t="n"/>
      <c r="C46" s="345" t="inlineStr">
        <is>
          <t>Физика</t>
        </is>
      </c>
      <c r="D46" s="266" t="n"/>
      <c r="E46" s="266" t="n"/>
      <c r="F46" s="266" t="n"/>
      <c r="G46" s="266" t="n"/>
      <c r="H46" s="266" t="n"/>
      <c r="I46" s="266" t="n"/>
      <c r="J46" s="266" t="n"/>
      <c r="K46" s="266" t="n"/>
      <c r="L46" s="266" t="n"/>
      <c r="M46" s="266" t="n"/>
      <c r="N46" s="266" t="n"/>
      <c r="O46" s="266" t="n"/>
      <c r="P46" s="266" t="n"/>
      <c r="Q46" s="266" t="n"/>
      <c r="R46" s="269" t="n"/>
      <c r="S46" s="267" t="n"/>
      <c r="T46" s="315" t="n">
        <v>3</v>
      </c>
      <c r="U46" s="280" t="n">
        <v>4</v>
      </c>
      <c r="V46" s="4126" t="n"/>
      <c r="W46" s="266" t="n"/>
      <c r="X46" s="270">
        <f>AM46+AP46+AS46+AV46+AY46+BB46+BE46+BH46+BK46+BN46</f>
        <v/>
      </c>
      <c r="Y46" s="264" t="n"/>
      <c r="Z46" s="271" t="n">
        <v>216</v>
      </c>
      <c r="AA46" s="264" t="n"/>
      <c r="AB46" s="4077">
        <f>AL46+AN46+AQ46+AT46+AW46+AZ46+BC46+BF46+BI46+BL46+BO46</f>
        <v/>
      </c>
      <c r="AC46" s="273" t="n"/>
      <c r="AD46" s="252" t="n">
        <v>20</v>
      </c>
      <c r="AE46" s="264" t="n"/>
      <c r="AF46" s="274" t="n">
        <v>20</v>
      </c>
      <c r="AG46" s="264" t="n"/>
      <c r="AH46" s="274" t="n">
        <v>20</v>
      </c>
      <c r="AI46" s="264" t="n"/>
      <c r="AJ46" s="274" t="n"/>
      <c r="AK46" s="264" t="n"/>
      <c r="AL46" s="4078" t="n"/>
      <c r="AM46" s="4079">
        <f>AO46*36</f>
        <v/>
      </c>
      <c r="AN46" s="4080" t="n"/>
      <c r="AO46" s="4081" t="n"/>
      <c r="AP46" s="4082" t="n"/>
      <c r="AQ46" s="4080" t="n">
        <v>4</v>
      </c>
      <c r="AR46" s="4081" t="n"/>
      <c r="AS46" s="4083">
        <f>AU46*36</f>
        <v/>
      </c>
      <c r="AT46" s="4084" t="n">
        <v>28</v>
      </c>
      <c r="AU46" s="4085" t="n">
        <v>6</v>
      </c>
      <c r="AV46" s="4086" t="n">
        <v>216</v>
      </c>
      <c r="AW46" s="4084" t="n">
        <v>28</v>
      </c>
      <c r="AX46" s="4087" t="n">
        <v>6</v>
      </c>
      <c r="AY46" s="181">
        <f>BA46*36</f>
        <v/>
      </c>
      <c r="AZ46" s="182" t="n"/>
      <c r="BA46" s="253" t="n"/>
      <c r="BB46" s="254">
        <f>BD46*36</f>
        <v/>
      </c>
      <c r="BC46" s="182" t="n"/>
      <c r="BD46" s="253" t="n"/>
      <c r="BE46" s="255">
        <f>BG46*36</f>
        <v/>
      </c>
      <c r="BF46" s="274" t="n"/>
      <c r="BG46" s="278" t="n"/>
      <c r="BH46" s="181">
        <f>BJ46*36</f>
        <v/>
      </c>
      <c r="BI46" s="274" t="n"/>
      <c r="BJ46" s="277" t="n"/>
      <c r="BK46" s="279" t="n"/>
      <c r="BL46" s="274" t="n"/>
      <c r="BM46" s="272" t="n"/>
      <c r="BN46" s="283" t="n"/>
      <c r="BO46" s="274" t="n"/>
      <c r="BP46" s="280" t="n"/>
      <c r="BQ46" s="674">
        <f>AO46+AR46+AU46+AX46+BA46+BD46+BG46+BJ46+BM46+BP46</f>
        <v/>
      </c>
      <c r="BR46" s="264" t="n"/>
      <c r="BS46" s="4089" t="inlineStr">
        <is>
          <t>физики</t>
        </is>
      </c>
      <c r="BT46" s="4090">
        <f>Z46*0.22</f>
        <v/>
      </c>
      <c r="BU46" s="684" t="n"/>
      <c r="BV46" s="684" t="n"/>
      <c r="BW46" s="684" t="n"/>
      <c r="BX46" s="684" t="n"/>
      <c r="BY46" s="684" t="n"/>
      <c r="BZ46" s="684" t="n"/>
      <c r="CA46" s="684" t="n"/>
      <c r="CB46" s="684" t="n"/>
      <c r="CC46" s="684" t="n"/>
      <c r="CD46" s="684" t="n"/>
      <c r="CE46" s="684" t="n"/>
      <c r="CF46" s="684" t="n"/>
      <c r="CG46" s="684" t="n"/>
      <c r="CH46" s="684" t="n"/>
      <c r="CI46" s="684" t="n"/>
      <c r="CJ46" s="684" t="n"/>
      <c r="CK46" s="684" t="n"/>
      <c r="CL46" s="684" t="n"/>
      <c r="CM46" s="684" t="n"/>
    </row>
    <row r="47">
      <c r="A47" s="4076" t="inlineStr">
        <is>
          <t>1.3.6</t>
        </is>
      </c>
      <c r="B47" s="264" t="n"/>
      <c r="C47" s="265" t="inlineStr">
        <is>
          <t>Физическая и коллоидная химия</t>
        </is>
      </c>
      <c r="D47" s="266" t="n"/>
      <c r="E47" s="266" t="n"/>
      <c r="F47" s="266" t="n"/>
      <c r="G47" s="266" t="n"/>
      <c r="H47" s="266" t="n"/>
      <c r="I47" s="266" t="n"/>
      <c r="J47" s="266" t="n"/>
      <c r="K47" s="266" t="n"/>
      <c r="L47" s="266" t="n"/>
      <c r="M47" s="266" t="n"/>
      <c r="N47" s="266" t="n"/>
      <c r="O47" s="266" t="n"/>
      <c r="P47" s="266" t="n"/>
      <c r="Q47" s="266" t="n"/>
      <c r="R47" s="264" t="n"/>
      <c r="S47" s="267" t="n"/>
      <c r="T47" s="279" t="n"/>
      <c r="U47" s="264" t="n"/>
      <c r="V47" s="252" t="n">
        <v>4</v>
      </c>
      <c r="W47" s="264" t="n"/>
      <c r="X47" s="270">
        <f>AM47+AP47+AS47+AV47+AY47+BB47+BE47+BH47+BK47+BN47</f>
        <v/>
      </c>
      <c r="Y47" s="264" t="n"/>
      <c r="Z47" s="271" t="n">
        <v>36</v>
      </c>
      <c r="AA47" s="264" t="n"/>
      <c r="AB47" s="4077">
        <f>AL47+AN47+AQ47+AT47+AW47+AZ47+BC47+BF47+BI47+BL47+BO47</f>
        <v/>
      </c>
      <c r="AC47" s="273" t="n"/>
      <c r="AD47" s="252" t="n">
        <v>6</v>
      </c>
      <c r="AE47" s="264" t="n"/>
      <c r="AF47" s="274" t="n">
        <v>6</v>
      </c>
      <c r="AG47" s="264" t="n"/>
      <c r="AH47" s="274" t="n"/>
      <c r="AI47" s="264" t="n"/>
      <c r="AJ47" s="274" t="n"/>
      <c r="AK47" s="264" t="n"/>
      <c r="AL47" s="4078" t="n"/>
      <c r="AM47" s="4079" t="n"/>
      <c r="AN47" s="4080" t="n"/>
      <c r="AO47" s="4081" t="n"/>
      <c r="AP47" s="4082" t="n"/>
      <c r="AQ47" s="4080" t="n"/>
      <c r="AR47" s="4081" t="n"/>
      <c r="AS47" s="4127" t="n"/>
      <c r="AT47" s="4080" t="n">
        <v>2</v>
      </c>
      <c r="AU47" s="3375" t="n"/>
      <c r="AV47" s="4086">
        <f>AX47*36</f>
        <v/>
      </c>
      <c r="AW47" s="4084" t="n">
        <v>10</v>
      </c>
      <c r="AX47" s="4087" t="n">
        <v>3</v>
      </c>
      <c r="AY47" s="252" t="n"/>
      <c r="AZ47" s="274" t="n"/>
      <c r="BA47" s="276" t="n"/>
      <c r="BB47" s="4128" t="n"/>
      <c r="BC47" s="4129" t="n"/>
      <c r="BD47" s="276" t="n"/>
      <c r="BE47" s="279" t="n"/>
      <c r="BF47" s="274" t="n"/>
      <c r="BG47" s="278" t="n"/>
      <c r="BH47" s="252" t="n"/>
      <c r="BI47" s="274" t="n"/>
      <c r="BJ47" s="277" t="n"/>
      <c r="BK47" s="279" t="n"/>
      <c r="BL47" s="274" t="n"/>
      <c r="BM47" s="272" t="n"/>
      <c r="BN47" s="283" t="n"/>
      <c r="BO47" s="274" t="n"/>
      <c r="BP47" s="280" t="n"/>
      <c r="BQ47" s="674">
        <f>AO47+AR47+AU47+AX47+BA47+BD47+BG47+BJ47+BM47+BP47</f>
        <v/>
      </c>
      <c r="BR47" s="264" t="n"/>
      <c r="BS47" s="4130" t="inlineStr">
        <is>
          <t>ФКиАХ</t>
        </is>
      </c>
      <c r="BT47" s="4090">
        <f>Z47*0.22</f>
        <v/>
      </c>
      <c r="BU47" s="684" t="n"/>
      <c r="BV47" s="684" t="n"/>
      <c r="BW47" s="684" t="n"/>
      <c r="BX47" s="684" t="n"/>
      <c r="BY47" s="684" t="n"/>
      <c r="BZ47" s="684" t="n"/>
      <c r="CA47" s="684" t="n"/>
      <c r="CB47" s="684" t="n"/>
      <c r="CC47" s="684" t="n"/>
      <c r="CD47" s="684" t="n"/>
      <c r="CE47" s="684" t="n"/>
      <c r="CF47" s="684" t="n"/>
      <c r="CG47" s="684" t="n"/>
      <c r="CH47" s="684" t="n"/>
      <c r="CI47" s="684" t="n"/>
      <c r="CJ47" s="684" t="n"/>
      <c r="CK47" s="684" t="n"/>
      <c r="CL47" s="684" t="n"/>
      <c r="CM47" s="684" t="n"/>
    </row>
    <row r="48">
      <c r="A48" s="4101" t="inlineStr">
        <is>
          <t>1.4</t>
        </is>
      </c>
      <c r="B48" s="264" t="n"/>
      <c r="C48" s="4102" t="inlineStr">
        <is>
          <t>Модуль "Механика"</t>
        </is>
      </c>
      <c r="D48" s="266" t="n"/>
      <c r="E48" s="266" t="n"/>
      <c r="F48" s="266" t="n"/>
      <c r="G48" s="266" t="n"/>
      <c r="H48" s="266" t="n"/>
      <c r="I48" s="266" t="n"/>
      <c r="J48" s="266" t="n"/>
      <c r="K48" s="266" t="n"/>
      <c r="L48" s="266" t="n"/>
      <c r="M48" s="266" t="n"/>
      <c r="N48" s="266" t="n"/>
      <c r="O48" s="266" t="n"/>
      <c r="P48" s="266" t="n"/>
      <c r="Q48" s="266" t="n"/>
      <c r="R48" s="264" t="n"/>
      <c r="S48" s="1661" t="n"/>
      <c r="T48" s="1640" t="n"/>
      <c r="U48" s="269" t="n"/>
      <c r="V48" s="1654" t="n"/>
      <c r="W48" s="266" t="n"/>
      <c r="X48" s="4104">
        <f>AM48+AP48+AS48+AV48+AY48+BB48+BE48+BH48+BK48+BN48</f>
        <v/>
      </c>
      <c r="Y48" s="264" t="n"/>
      <c r="Z48" s="1644">
        <f>SUM(AD48:AK48)</f>
        <v/>
      </c>
      <c r="AA48" s="264" t="n"/>
      <c r="AB48" s="1643">
        <f>AL48+AN48+AQ48+AT48+AW48+AZ48+BC48+BF48+BI48+BL48+BO48</f>
        <v/>
      </c>
      <c r="AC48" s="273" t="n"/>
      <c r="AD48" s="1645" t="n"/>
      <c r="AE48" s="264" t="n"/>
      <c r="AF48" s="1790" t="n"/>
      <c r="AG48" s="264" t="n"/>
      <c r="AH48" s="1790" t="n"/>
      <c r="AI48" s="264" t="n"/>
      <c r="AJ48" s="1790" t="n"/>
      <c r="AK48" s="264" t="n"/>
      <c r="AL48" s="4131" t="n"/>
      <c r="AM48" s="1645">
        <f>AO48*36</f>
        <v/>
      </c>
      <c r="AN48" s="1790" t="n"/>
      <c r="AO48" s="4132" t="n"/>
      <c r="AP48" s="1644">
        <f>AR48*36</f>
        <v/>
      </c>
      <c r="AQ48" s="1790" t="n"/>
      <c r="AR48" s="4132" t="n"/>
      <c r="AS48" s="4072">
        <f>AU48*36</f>
        <v/>
      </c>
      <c r="AT48" s="1818" t="n"/>
      <c r="AU48" s="4073" t="n"/>
      <c r="AV48" s="1581">
        <f>AX48*36</f>
        <v/>
      </c>
      <c r="AW48" s="1818" t="n"/>
      <c r="AX48" s="1819" t="n"/>
      <c r="AY48" s="1581">
        <f>BA48*36</f>
        <v/>
      </c>
      <c r="AZ48" s="1818" t="n"/>
      <c r="BA48" s="4071" t="n"/>
      <c r="BB48" s="2003">
        <f>BD48*36</f>
        <v/>
      </c>
      <c r="BC48" s="1818" t="n"/>
      <c r="BD48" s="4071" t="n"/>
      <c r="BE48" s="4072">
        <f>BG48*36</f>
        <v/>
      </c>
      <c r="BF48" s="1790" t="n"/>
      <c r="BG48" s="4114" t="n"/>
      <c r="BH48" s="1581">
        <f>BJ48*36</f>
        <v/>
      </c>
      <c r="BI48" s="1790" t="n"/>
      <c r="BJ48" s="1669" t="n"/>
      <c r="BK48" s="1981" t="n"/>
      <c r="BL48" s="1790" t="n"/>
      <c r="BM48" s="1643" t="n"/>
      <c r="BN48" s="1723" t="n"/>
      <c r="BO48" s="1790" t="n"/>
      <c r="BP48" s="1646" t="n"/>
      <c r="BQ48" s="1981">
        <f>AO48+AR48+AU48+AX48+BA48+BD48+BG48+BJ48+BM48+BP48</f>
        <v/>
      </c>
      <c r="BR48" s="264" t="n"/>
      <c r="BS48" s="4116" t="n"/>
      <c r="BT48" s="836">
        <f>Z48*0.22</f>
        <v/>
      </c>
      <c r="BU48" s="2" t="n"/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</row>
    <row r="49">
      <c r="A49" s="4076" t="inlineStr">
        <is>
          <t>1.4.1</t>
        </is>
      </c>
      <c r="B49" s="264" t="n"/>
      <c r="C49" s="265" t="inlineStr">
        <is>
          <t>Теоретическая механика</t>
        </is>
      </c>
      <c r="D49" s="266" t="n"/>
      <c r="E49" s="266" t="n"/>
      <c r="F49" s="266" t="n"/>
      <c r="G49" s="266" t="n"/>
      <c r="H49" s="266" t="n"/>
      <c r="I49" s="266" t="n"/>
      <c r="J49" s="266" t="n"/>
      <c r="K49" s="266" t="n"/>
      <c r="L49" s="266" t="n"/>
      <c r="M49" s="266" t="n"/>
      <c r="N49" s="266" t="n"/>
      <c r="O49" s="266" t="n"/>
      <c r="P49" s="266" t="n"/>
      <c r="Q49" s="266" t="n"/>
      <c r="R49" s="264" t="n"/>
      <c r="S49" s="267" t="n"/>
      <c r="T49" s="315" t="n">
        <v>3</v>
      </c>
      <c r="U49" s="280" t="n">
        <v>4</v>
      </c>
      <c r="V49" s="315" t="n"/>
      <c r="W49" s="266" t="n"/>
      <c r="X49" s="270">
        <f>AM49+AP49+AS49+AV49+AY49+BB49+BE49+BH49+BK49+BN49</f>
        <v/>
      </c>
      <c r="Y49" s="264" t="n"/>
      <c r="Z49" s="271" t="n">
        <v>144</v>
      </c>
      <c r="AA49" s="264" t="n"/>
      <c r="AB49" s="4077">
        <f>AL49+AN49+AQ49+AT49+AW49+AZ49+BC49+BF49+BI49+BL49+BO49</f>
        <v/>
      </c>
      <c r="AC49" s="273" t="n"/>
      <c r="AD49" s="252" t="n">
        <v>20</v>
      </c>
      <c r="AE49" s="264" t="n"/>
      <c r="AF49" s="274" t="n"/>
      <c r="AG49" s="264" t="n"/>
      <c r="AH49" s="274" t="n">
        <v>18</v>
      </c>
      <c r="AI49" s="264" t="n"/>
      <c r="AJ49" s="274" t="n"/>
      <c r="AK49" s="264" t="n"/>
      <c r="AL49" s="4078" t="n"/>
      <c r="AM49" s="4079">
        <f>AO49*36</f>
        <v/>
      </c>
      <c r="AN49" s="4080" t="n"/>
      <c r="AO49" s="4081" t="n"/>
      <c r="AP49" s="4082" t="n"/>
      <c r="AQ49" s="4080" t="n">
        <v>6</v>
      </c>
      <c r="AR49" s="4081" t="n"/>
      <c r="AS49" s="4083">
        <f>AU49*36</f>
        <v/>
      </c>
      <c r="AT49" s="4084" t="n">
        <v>16</v>
      </c>
      <c r="AU49" s="4085" t="n">
        <v>3</v>
      </c>
      <c r="AV49" s="4086" t="n">
        <v>108</v>
      </c>
      <c r="AW49" s="4084" t="n">
        <v>16</v>
      </c>
      <c r="AX49" s="4087" t="n">
        <v>3</v>
      </c>
      <c r="AY49" s="181">
        <f>BA49*36</f>
        <v/>
      </c>
      <c r="AZ49" s="182" t="n"/>
      <c r="BA49" s="253" t="n"/>
      <c r="BB49" s="254">
        <f>BD49*36</f>
        <v/>
      </c>
      <c r="BC49" s="182" t="n"/>
      <c r="BD49" s="253" t="n"/>
      <c r="BE49" s="255">
        <f>BG49*36</f>
        <v/>
      </c>
      <c r="BF49" s="274" t="n"/>
      <c r="BG49" s="278" t="n"/>
      <c r="BH49" s="181">
        <f>BJ49*36</f>
        <v/>
      </c>
      <c r="BI49" s="274" t="n"/>
      <c r="BJ49" s="277" t="n"/>
      <c r="BK49" s="279" t="n"/>
      <c r="BL49" s="274" t="n"/>
      <c r="BM49" s="272" t="n"/>
      <c r="BN49" s="283" t="n"/>
      <c r="BO49" s="274" t="n"/>
      <c r="BP49" s="280" t="n"/>
      <c r="BQ49" s="674">
        <f>AO49+AR49+AU49+AX49+BA49+BD49+BG49+BJ49+BM49+BP49</f>
        <v/>
      </c>
      <c r="BR49" s="264" t="n"/>
      <c r="BS49" s="4089" t="inlineStr">
        <is>
          <t>МиК</t>
        </is>
      </c>
      <c r="BT49" s="4090">
        <f>Z49*0.22</f>
        <v/>
      </c>
      <c r="BU49" s="684" t="n"/>
      <c r="BV49" s="684" t="n"/>
      <c r="BW49" s="684" t="n"/>
      <c r="BX49" s="684" t="n"/>
      <c r="BY49" s="684" t="n"/>
      <c r="BZ49" s="684" t="n"/>
      <c r="CA49" s="684" t="n"/>
      <c r="CB49" s="684" t="n"/>
      <c r="CC49" s="684" t="n"/>
      <c r="CD49" s="684" t="n"/>
      <c r="CE49" s="684" t="n"/>
      <c r="CF49" s="684" t="n"/>
      <c r="CG49" s="684" t="n"/>
      <c r="CH49" s="684" t="n"/>
      <c r="CI49" s="684" t="n"/>
      <c r="CJ49" s="684" t="n"/>
      <c r="CK49" s="684" t="n"/>
      <c r="CL49" s="684" t="n"/>
      <c r="CM49" s="684" t="n"/>
    </row>
    <row r="50">
      <c r="A50" s="4076" t="inlineStr">
        <is>
          <t>1.4.2</t>
        </is>
      </c>
      <c r="B50" s="264" t="n"/>
      <c r="C50" s="265" t="inlineStr">
        <is>
          <t>Механика материалов и конструкций</t>
        </is>
      </c>
      <c r="D50" s="266" t="n"/>
      <c r="E50" s="266" t="n"/>
      <c r="F50" s="266" t="n"/>
      <c r="G50" s="266" t="n"/>
      <c r="H50" s="266" t="n"/>
      <c r="I50" s="266" t="n"/>
      <c r="J50" s="266" t="n"/>
      <c r="K50" s="266" t="n"/>
      <c r="L50" s="266" t="n"/>
      <c r="M50" s="266" t="n"/>
      <c r="N50" s="266" t="n"/>
      <c r="O50" s="266" t="n"/>
      <c r="P50" s="266" t="n"/>
      <c r="Q50" s="266" t="n"/>
      <c r="R50" s="264" t="n"/>
      <c r="S50" s="267" t="n"/>
      <c r="T50" s="268" t="n">
        <v>6</v>
      </c>
      <c r="U50" s="269" t="n"/>
      <c r="V50" s="432" t="n">
        <v>5</v>
      </c>
      <c r="W50" s="433" t="inlineStr">
        <is>
          <t>д</t>
        </is>
      </c>
      <c r="X50" s="270">
        <f>AM50+AP50+AS50+AV50+AY50+BB50+BE50+BH50+BK50+BN50</f>
        <v/>
      </c>
      <c r="Y50" s="264" t="n"/>
      <c r="Z50" s="271" t="n">
        <v>162</v>
      </c>
      <c r="AA50" s="264" t="n"/>
      <c r="AB50" s="4077">
        <f>AL50+AN50+AQ50+AT50+AW50+AZ50+BC50+BF50+BI50+BL50+BO50</f>
        <v/>
      </c>
      <c r="AC50" s="273" t="n"/>
      <c r="AD50" s="252" t="n">
        <v>18</v>
      </c>
      <c r="AE50" s="264" t="n"/>
      <c r="AF50" s="274" t="n">
        <v>12</v>
      </c>
      <c r="AG50" s="264" t="n"/>
      <c r="AH50" s="274" t="n">
        <v>18</v>
      </c>
      <c r="AI50" s="264" t="n"/>
      <c r="AJ50" s="274" t="n"/>
      <c r="AK50" s="264" t="n"/>
      <c r="AL50" s="4078" t="n"/>
      <c r="AM50" s="4079">
        <f>AO50*36</f>
        <v/>
      </c>
      <c r="AN50" s="4080" t="n"/>
      <c r="AO50" s="4081" t="n"/>
      <c r="AP50" s="4082">
        <f>AR50*36</f>
        <v/>
      </c>
      <c r="AQ50" s="4080" t="n"/>
      <c r="AR50" s="4081" t="n"/>
      <c r="AS50" s="4083" t="n"/>
      <c r="AT50" s="4084" t="n"/>
      <c r="AU50" s="4085" t="n"/>
      <c r="AV50" s="4086" t="n"/>
      <c r="AW50" s="4084" t="n">
        <v>2</v>
      </c>
      <c r="AX50" s="4087" t="n"/>
      <c r="AY50" s="181" t="n">
        <v>108</v>
      </c>
      <c r="AZ50" s="182" t="n">
        <v>22</v>
      </c>
      <c r="BA50" s="253" t="n">
        <v>3</v>
      </c>
      <c r="BB50" s="254" t="n">
        <v>144</v>
      </c>
      <c r="BC50" s="182" t="n">
        <v>24</v>
      </c>
      <c r="BD50" s="253" t="n">
        <v>4</v>
      </c>
      <c r="BE50" s="255">
        <f>BG50*36</f>
        <v/>
      </c>
      <c r="BF50" s="274" t="n"/>
      <c r="BG50" s="278" t="n"/>
      <c r="BH50" s="181">
        <f>BJ50*36</f>
        <v/>
      </c>
      <c r="BI50" s="274" t="n"/>
      <c r="BJ50" s="277" t="n"/>
      <c r="BK50" s="279" t="n"/>
      <c r="BL50" s="274" t="n"/>
      <c r="BM50" s="272" t="n"/>
      <c r="BN50" s="283" t="n"/>
      <c r="BO50" s="274" t="n"/>
      <c r="BP50" s="280" t="n"/>
      <c r="BQ50" s="674">
        <f>AO50+AR50+AU50+AX50+BA50+BD50+BG50+BJ50+BM50+BP50</f>
        <v/>
      </c>
      <c r="BR50" s="264" t="n"/>
      <c r="BS50" s="4089" t="inlineStr">
        <is>
          <t>МиК</t>
        </is>
      </c>
      <c r="BT50" s="4090">
        <f>Z50*0.22</f>
        <v/>
      </c>
      <c r="BU50" s="684" t="n"/>
      <c r="BV50" s="684" t="n"/>
      <c r="BW50" s="684" t="n"/>
      <c r="BX50" s="684" t="n"/>
      <c r="BY50" s="684" t="n"/>
      <c r="BZ50" s="684" t="n"/>
      <c r="CA50" s="684" t="n"/>
      <c r="CB50" s="684" t="n"/>
      <c r="CC50" s="684" t="n"/>
      <c r="CD50" s="684" t="n"/>
      <c r="CE50" s="684" t="n"/>
      <c r="CF50" s="684" t="n"/>
      <c r="CG50" s="684" t="n"/>
      <c r="CH50" s="684" t="n"/>
      <c r="CI50" s="684" t="n"/>
      <c r="CJ50" s="684" t="n"/>
      <c r="CK50" s="684" t="n"/>
      <c r="CL50" s="684" t="n"/>
      <c r="CM50" s="684" t="n"/>
    </row>
    <row r="51">
      <c r="A51" s="4076" t="inlineStr">
        <is>
          <t>1.4.3</t>
        </is>
      </c>
      <c r="B51" s="264" t="n"/>
      <c r="C51" s="265" t="inlineStr">
        <is>
          <t>Теория механизмов и машин</t>
        </is>
      </c>
      <c r="D51" s="266" t="n"/>
      <c r="E51" s="266" t="n"/>
      <c r="F51" s="266" t="n"/>
      <c r="G51" s="266" t="n"/>
      <c r="H51" s="266" t="n"/>
      <c r="I51" s="266" t="n"/>
      <c r="J51" s="266" t="n"/>
      <c r="K51" s="266" t="n"/>
      <c r="L51" s="266" t="n"/>
      <c r="M51" s="266" t="n"/>
      <c r="N51" s="266" t="n"/>
      <c r="O51" s="266" t="n"/>
      <c r="P51" s="266" t="n"/>
      <c r="Q51" s="266" t="n"/>
      <c r="R51" s="264" t="n"/>
      <c r="S51" s="267" t="n"/>
      <c r="T51" s="268" t="n">
        <v>5</v>
      </c>
      <c r="U51" s="269" t="n"/>
      <c r="V51" s="315" t="n"/>
      <c r="W51" s="266" t="n"/>
      <c r="X51" s="270">
        <f>AM51+AP51+AS51+AV51+AY51+BB51+BE51+BH51+BK51+BN51</f>
        <v/>
      </c>
      <c r="Y51" s="264" t="n"/>
      <c r="Z51" s="271" t="n">
        <v>108</v>
      </c>
      <c r="AA51" s="264" t="n"/>
      <c r="AB51" s="4077">
        <f>AL51+AN51+AQ51+AT51+AW51+AZ51+BC51+BF51+BI51+BL51+BO51</f>
        <v/>
      </c>
      <c r="AC51" s="273" t="n"/>
      <c r="AD51" s="252" t="n">
        <v>14</v>
      </c>
      <c r="AE51" s="264" t="n"/>
      <c r="AF51" s="274" t="n">
        <v>6</v>
      </c>
      <c r="AG51" s="264" t="n"/>
      <c r="AH51" s="274" t="n">
        <v>10</v>
      </c>
      <c r="AI51" s="264" t="n"/>
      <c r="AJ51" s="274" t="n"/>
      <c r="AK51" s="264" t="n"/>
      <c r="AL51" s="4078" t="n"/>
      <c r="AM51" s="4079">
        <f>AO51*36</f>
        <v/>
      </c>
      <c r="AN51" s="4080" t="n"/>
      <c r="AO51" s="4081" t="n"/>
      <c r="AP51" s="4082">
        <f>AR51*36</f>
        <v/>
      </c>
      <c r="AQ51" s="4080" t="n"/>
      <c r="AR51" s="4081" t="n"/>
      <c r="AS51" s="4083">
        <f>AU51*36</f>
        <v/>
      </c>
      <c r="AT51" s="4084" t="n"/>
      <c r="AU51" s="4085" t="n"/>
      <c r="AV51" s="4086" t="n"/>
      <c r="AW51" s="4084" t="n">
        <v>2</v>
      </c>
      <c r="AX51" s="4087" t="n"/>
      <c r="AY51" s="181" t="n">
        <v>216</v>
      </c>
      <c r="AZ51" s="182" t="n">
        <v>28</v>
      </c>
      <c r="BA51" s="253" t="n">
        <v>6</v>
      </c>
      <c r="BB51" s="254">
        <f>BD51*36</f>
        <v/>
      </c>
      <c r="BC51" s="182" t="n"/>
      <c r="BD51" s="253" t="n"/>
      <c r="BE51" s="255">
        <f>BG51*36</f>
        <v/>
      </c>
      <c r="BF51" s="274" t="n"/>
      <c r="BG51" s="278" t="n"/>
      <c r="BH51" s="181">
        <f>BJ51*36</f>
        <v/>
      </c>
      <c r="BI51" s="274" t="n"/>
      <c r="BJ51" s="277" t="n"/>
      <c r="BK51" s="279" t="n"/>
      <c r="BL51" s="274" t="n"/>
      <c r="BM51" s="272" t="n"/>
      <c r="BN51" s="283" t="n"/>
      <c r="BO51" s="274" t="n"/>
      <c r="BP51" s="280" t="n"/>
      <c r="BQ51" s="674">
        <f>AO51+AR51+AU51+AX51+BA51+BD51+BG51+BJ51+BM51+BP51</f>
        <v/>
      </c>
      <c r="BR51" s="264" t="n"/>
      <c r="BS51" s="4089" t="inlineStr">
        <is>
          <t>МиК</t>
        </is>
      </c>
      <c r="BT51" s="4090">
        <f>Z51*0.22</f>
        <v/>
      </c>
      <c r="BU51" s="684" t="n"/>
      <c r="BV51" s="684" t="n"/>
      <c r="BW51" s="684" t="n"/>
      <c r="BX51" s="684" t="n"/>
      <c r="BY51" s="684" t="n"/>
      <c r="BZ51" s="684" t="n"/>
      <c r="CA51" s="684" t="n"/>
      <c r="CB51" s="684" t="n"/>
      <c r="CC51" s="684" t="n"/>
      <c r="CD51" s="684" t="n"/>
      <c r="CE51" s="684" t="n"/>
      <c r="CF51" s="684" t="n"/>
      <c r="CG51" s="684" t="n"/>
      <c r="CH51" s="684" t="n"/>
      <c r="CI51" s="684" t="n"/>
      <c r="CJ51" s="684" t="n"/>
      <c r="CK51" s="684" t="n"/>
      <c r="CL51" s="684" t="n"/>
      <c r="CM51" s="684" t="n"/>
    </row>
    <row r="52">
      <c r="A52" s="4133" t="inlineStr">
        <is>
          <t>1.4.4</t>
        </is>
      </c>
      <c r="B52" s="264" t="n"/>
      <c r="C52" s="4134" t="inlineStr">
        <is>
          <t>Курсовой проект по учебной дисциплине "Теория механизмов и машин"</t>
        </is>
      </c>
      <c r="D52" s="266" t="n"/>
      <c r="E52" s="266" t="n"/>
      <c r="F52" s="266" t="n"/>
      <c r="G52" s="266" t="n"/>
      <c r="H52" s="266" t="n"/>
      <c r="I52" s="266" t="n"/>
      <c r="J52" s="266" t="n"/>
      <c r="K52" s="266" t="n"/>
      <c r="L52" s="266" t="n"/>
      <c r="M52" s="266" t="n"/>
      <c r="N52" s="266" t="n"/>
      <c r="O52" s="266" t="n"/>
      <c r="P52" s="266" t="n"/>
      <c r="Q52" s="266" t="n"/>
      <c r="R52" s="264" t="n"/>
      <c r="S52" s="1685" t="n"/>
      <c r="T52" s="1640" t="n"/>
      <c r="U52" s="269" t="n"/>
      <c r="V52" s="1654" t="n"/>
      <c r="W52" s="266" t="n"/>
      <c r="X52" s="4104">
        <f>AM52+AP52+AS52+AV52+AY52+BB52+BE52+BH52+BK52+BN52</f>
        <v/>
      </c>
      <c r="Y52" s="264" t="n"/>
      <c r="Z52" s="1644">
        <f>SUM(AD52:AK52)</f>
        <v/>
      </c>
      <c r="AA52" s="264" t="n"/>
      <c r="AB52" s="1643">
        <f>AL52+AN52+AQ52+AT52+AW52+AZ52+BC52+BF52+BI52+BL52+BO52</f>
        <v/>
      </c>
      <c r="AC52" s="273" t="n"/>
      <c r="AD52" s="1645" t="n"/>
      <c r="AE52" s="264" t="n"/>
      <c r="AF52" s="1790" t="n"/>
      <c r="AG52" s="264" t="n"/>
      <c r="AH52" s="1790" t="n"/>
      <c r="AI52" s="264" t="n"/>
      <c r="AJ52" s="1790" t="n"/>
      <c r="AK52" s="264" t="n"/>
      <c r="AL52" s="4131" t="n"/>
      <c r="AM52" s="1645">
        <f>AO52*36</f>
        <v/>
      </c>
      <c r="AN52" s="1790" t="n"/>
      <c r="AO52" s="4132" t="n"/>
      <c r="AP52" s="1644">
        <f>AR52*36</f>
        <v/>
      </c>
      <c r="AQ52" s="1790" t="n"/>
      <c r="AR52" s="4132" t="n"/>
      <c r="AS52" s="4072">
        <f>AU52*36</f>
        <v/>
      </c>
      <c r="AT52" s="1818" t="n"/>
      <c r="AU52" s="4073" t="n"/>
      <c r="AV52" s="1581">
        <f>AX52*36</f>
        <v/>
      </c>
      <c r="AW52" s="1818" t="n"/>
      <c r="AX52" s="1819" t="n"/>
      <c r="AY52" s="1581" t="n">
        <v>40</v>
      </c>
      <c r="AZ52" s="1818" t="n"/>
      <c r="BA52" s="4071" t="n">
        <v>1</v>
      </c>
      <c r="BB52" s="2003" t="n"/>
      <c r="BC52" s="1818" t="n"/>
      <c r="BD52" s="4071" t="n"/>
      <c r="BE52" s="4072">
        <f>BG52*36</f>
        <v/>
      </c>
      <c r="BF52" s="1790" t="n"/>
      <c r="BG52" s="4114" t="n"/>
      <c r="BH52" s="1581">
        <f>BJ52*36</f>
        <v/>
      </c>
      <c r="BI52" s="1790" t="n"/>
      <c r="BJ52" s="1669" t="n"/>
      <c r="BK52" s="1981" t="n"/>
      <c r="BL52" s="1790" t="n"/>
      <c r="BM52" s="1643" t="n"/>
      <c r="BN52" s="1723" t="n"/>
      <c r="BO52" s="1790" t="n"/>
      <c r="BP52" s="1646" t="n"/>
      <c r="BQ52" s="1981">
        <f>AO52+AR52+AU52+AX52+BA52+BD52+BG52+BJ52+BM52+BP52</f>
        <v/>
      </c>
      <c r="BR52" s="264" t="n"/>
      <c r="BS52" s="4116" t="n"/>
      <c r="BT52" s="836">
        <f>Z52*0.22</f>
        <v/>
      </c>
      <c r="BU52" s="2" t="n"/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</row>
    <row r="53">
      <c r="A53" s="4101" t="inlineStr">
        <is>
          <t>1.5</t>
        </is>
      </c>
      <c r="B53" s="264" t="n"/>
      <c r="C53" s="4102" t="inlineStr">
        <is>
          <t>Модуль "Безопасность жизнедеятельности"</t>
        </is>
      </c>
      <c r="D53" s="266" t="n"/>
      <c r="E53" s="266" t="n"/>
      <c r="F53" s="266" t="n"/>
      <c r="G53" s="266" t="n"/>
      <c r="H53" s="266" t="n"/>
      <c r="I53" s="266" t="n"/>
      <c r="J53" s="266" t="n"/>
      <c r="K53" s="266" t="n"/>
      <c r="L53" s="266" t="n"/>
      <c r="M53" s="266" t="n"/>
      <c r="N53" s="266" t="n"/>
      <c r="O53" s="266" t="n"/>
      <c r="P53" s="266" t="n"/>
      <c r="Q53" s="266" t="n"/>
      <c r="R53" s="264" t="n"/>
      <c r="S53" s="1560" t="n"/>
      <c r="T53" s="1814" t="n"/>
      <c r="U53" s="333" t="n"/>
      <c r="V53" s="1654" t="n"/>
      <c r="W53" s="266" t="n"/>
      <c r="X53" s="4104">
        <f>AM53+AP53+AS53+AV53+AY53+BB53+BE53+BH53+BK53+BN53</f>
        <v/>
      </c>
      <c r="Y53" s="264" t="n"/>
      <c r="Z53" s="1644">
        <f>SUM(AD53:AK53)</f>
        <v/>
      </c>
      <c r="AA53" s="264" t="n"/>
      <c r="AB53" s="1643">
        <f>AL53+AN53+AQ53+AT53+AW53+AZ53+BC53+BF53+BI53+BL53+BO53</f>
        <v/>
      </c>
      <c r="AC53" s="273" t="n"/>
      <c r="AD53" s="1645" t="n"/>
      <c r="AE53" s="264" t="n"/>
      <c r="AF53" s="1790" t="n"/>
      <c r="AG53" s="264" t="n"/>
      <c r="AH53" s="1790" t="n"/>
      <c r="AI53" s="264" t="n"/>
      <c r="AJ53" s="1790" t="n"/>
      <c r="AK53" s="264" t="n"/>
      <c r="AL53" s="4131" t="n"/>
      <c r="AM53" s="1645">
        <f>AO53*36</f>
        <v/>
      </c>
      <c r="AN53" s="1790" t="n"/>
      <c r="AO53" s="4132" t="n"/>
      <c r="AP53" s="1644">
        <f>AR53*36</f>
        <v/>
      </c>
      <c r="AQ53" s="1790" t="n"/>
      <c r="AR53" s="4132" t="n"/>
      <c r="AS53" s="4072">
        <f>AU53*36</f>
        <v/>
      </c>
      <c r="AT53" s="1818" t="n"/>
      <c r="AU53" s="4073" t="n"/>
      <c r="AV53" s="1581">
        <f>AX53*36</f>
        <v/>
      </c>
      <c r="AW53" s="1818" t="n"/>
      <c r="AX53" s="1819" t="n"/>
      <c r="AY53" s="1581">
        <f>BA53*36</f>
        <v/>
      </c>
      <c r="AZ53" s="1818" t="n"/>
      <c r="BA53" s="4071" t="n"/>
      <c r="BB53" s="2003">
        <f>BD53*36</f>
        <v/>
      </c>
      <c r="BC53" s="1818" t="n"/>
      <c r="BD53" s="4071" t="n"/>
      <c r="BE53" s="4072">
        <f>BG53*36</f>
        <v/>
      </c>
      <c r="BF53" s="1790" t="n"/>
      <c r="BG53" s="4114" t="n"/>
      <c r="BH53" s="1581">
        <f>BJ53*36</f>
        <v/>
      </c>
      <c r="BI53" s="1790" t="n"/>
      <c r="BJ53" s="1669" t="n"/>
      <c r="BK53" s="1981" t="n"/>
      <c r="BL53" s="1790" t="n"/>
      <c r="BM53" s="1643" t="n"/>
      <c r="BN53" s="1723" t="n"/>
      <c r="BO53" s="1790" t="n"/>
      <c r="BP53" s="1646" t="n"/>
      <c r="BQ53" s="1981">
        <f>AO53+AR53+AU53+AX53+BA53+BD53+BG53+BJ53+BM53+BP53</f>
        <v/>
      </c>
      <c r="BR53" s="264" t="n"/>
      <c r="BS53" s="4116" t="n"/>
      <c r="BT53" s="836">
        <f>Z53*0.22</f>
        <v/>
      </c>
      <c r="BU53" s="2" t="n"/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</row>
    <row r="54">
      <c r="A54" s="4133" t="inlineStr">
        <is>
          <t>1.5.1</t>
        </is>
      </c>
      <c r="B54" s="264" t="n"/>
      <c r="C54" s="4134" t="inlineStr">
        <is>
          <t>Безопасность жизнедеятельности человека*</t>
        </is>
      </c>
      <c r="D54" s="266" t="n"/>
      <c r="E54" s="266" t="n"/>
      <c r="F54" s="266" t="n"/>
      <c r="G54" s="266" t="n"/>
      <c r="H54" s="266" t="n"/>
      <c r="I54" s="266" t="n"/>
      <c r="J54" s="266" t="n"/>
      <c r="K54" s="266" t="n"/>
      <c r="L54" s="266" t="n"/>
      <c r="M54" s="266" t="n"/>
      <c r="N54" s="266" t="n"/>
      <c r="O54" s="266" t="n"/>
      <c r="P54" s="266" t="n"/>
      <c r="Q54" s="266" t="n"/>
      <c r="R54" s="264" t="n"/>
      <c r="S54" s="1685" t="n"/>
      <c r="T54" s="1640" t="n"/>
      <c r="U54" s="269" t="n"/>
      <c r="V54" s="1654" t="n">
        <v>6</v>
      </c>
      <c r="W54" s="266" t="n"/>
      <c r="X54" s="4104">
        <f>AM54+AP54+AS54+AV54+AY54+BB54+BE54+BH54+BK54+BN54</f>
        <v/>
      </c>
      <c r="Y54" s="264" t="n"/>
      <c r="Z54" s="1644" t="n">
        <v>72</v>
      </c>
      <c r="AA54" s="264" t="n"/>
      <c r="AB54" s="1643">
        <f>AL54+AN54+AQ54+AT54+AW54+AZ54+BC54+BF54+BI54+BL54+BO54</f>
        <v/>
      </c>
      <c r="AC54" s="273" t="n"/>
      <c r="AD54" s="1645" t="n">
        <v>8</v>
      </c>
      <c r="AE54" s="264" t="n"/>
      <c r="AF54" s="1790" t="n">
        <v>4</v>
      </c>
      <c r="AG54" s="264" t="n"/>
      <c r="AH54" s="1790" t="n">
        <v>4</v>
      </c>
      <c r="AI54" s="264" t="n"/>
      <c r="AJ54" s="1790" t="n"/>
      <c r="AK54" s="264" t="n"/>
      <c r="AL54" s="4131" t="n"/>
      <c r="AM54" s="1645" t="n"/>
      <c r="AN54" s="1790" t="n"/>
      <c r="AO54" s="4132" t="n"/>
      <c r="AP54" s="1644">
        <f>AR54*36</f>
        <v/>
      </c>
      <c r="AQ54" s="1790" t="n"/>
      <c r="AR54" s="4132" t="n"/>
      <c r="AS54" s="4072">
        <f>AU54*36</f>
        <v/>
      </c>
      <c r="AT54" s="1818" t="n"/>
      <c r="AU54" s="4073" t="n"/>
      <c r="AV54" s="1581">
        <f>AX54*36</f>
        <v/>
      </c>
      <c r="AW54" s="1818" t="n"/>
      <c r="AX54" s="1819" t="n"/>
      <c r="AY54" s="1581">
        <f>BA54*36</f>
        <v/>
      </c>
      <c r="AZ54" s="1818" t="n">
        <v>4</v>
      </c>
      <c r="BA54" s="4071" t="n"/>
      <c r="BB54" s="2003" t="n">
        <v>108</v>
      </c>
      <c r="BC54" s="1818" t="n">
        <v>12</v>
      </c>
      <c r="BD54" s="4071" t="n">
        <v>3</v>
      </c>
      <c r="BE54" s="4072">
        <f>BG54*36</f>
        <v/>
      </c>
      <c r="BF54" s="1790" t="n"/>
      <c r="BG54" s="4114" t="n"/>
      <c r="BH54" s="1581">
        <f>BJ54*36</f>
        <v/>
      </c>
      <c r="BI54" s="1790" t="n"/>
      <c r="BJ54" s="1669" t="n"/>
      <c r="BK54" s="1981" t="n"/>
      <c r="BL54" s="1790" t="n"/>
      <c r="BM54" s="1643" t="n"/>
      <c r="BN54" s="1723" t="n"/>
      <c r="BO54" s="1790" t="n"/>
      <c r="BP54" s="1646" t="n"/>
      <c r="BQ54" s="1981">
        <f>AO54+AR54+AU54+AX54+BA54+BD54+BG54+BJ54+BM54+BP54</f>
        <v/>
      </c>
      <c r="BR54" s="264" t="n"/>
      <c r="BS54" s="4116" t="n"/>
      <c r="BT54" s="836">
        <f>Z54*0.22</f>
        <v/>
      </c>
      <c r="BU54" s="2" t="n"/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</row>
    <row r="55">
      <c r="A55" s="4133" t="inlineStr">
        <is>
          <t>1.5.2</t>
        </is>
      </c>
      <c r="B55" s="264" t="n"/>
      <c r="C55" s="4134" t="inlineStr">
        <is>
          <t>Промышленная экология</t>
        </is>
      </c>
      <c r="D55" s="266" t="n"/>
      <c r="E55" s="266" t="n"/>
      <c r="F55" s="266" t="n"/>
      <c r="G55" s="266" t="n"/>
      <c r="H55" s="266" t="n"/>
      <c r="I55" s="266" t="n"/>
      <c r="J55" s="266" t="n"/>
      <c r="K55" s="266" t="n"/>
      <c r="L55" s="266" t="n"/>
      <c r="M55" s="266" t="n"/>
      <c r="N55" s="266" t="n"/>
      <c r="O55" s="266" t="n"/>
      <c r="P55" s="266" t="n"/>
      <c r="Q55" s="266" t="n"/>
      <c r="R55" s="264" t="n"/>
      <c r="S55" s="1685" t="n"/>
      <c r="T55" s="1640" t="n"/>
      <c r="U55" s="269" t="n"/>
      <c r="V55" s="1654" t="n">
        <v>9</v>
      </c>
      <c r="W55" s="266" t="n"/>
      <c r="X55" s="4104">
        <f>AM55+AP55+AS55+AV55+AY55+BB55+BE55+BH55+BK55+BN55</f>
        <v/>
      </c>
      <c r="Y55" s="264" t="n"/>
      <c r="Z55" s="1644" t="n">
        <v>54</v>
      </c>
      <c r="AA55" s="264" t="n"/>
      <c r="AB55" s="1643">
        <f>AL55+AN55+AQ55+AT55+AW55+AZ55+BC55+BF55+BI55+BL55+BO55</f>
        <v/>
      </c>
      <c r="AC55" s="273" t="n"/>
      <c r="AD55" s="1645" t="n">
        <v>8</v>
      </c>
      <c r="AE55" s="264" t="n"/>
      <c r="AF55" s="1790" t="n"/>
      <c r="AG55" s="264" t="n"/>
      <c r="AH55" s="1790" t="n">
        <v>4</v>
      </c>
      <c r="AI55" s="264" t="n"/>
      <c r="AJ55" s="1790" t="n"/>
      <c r="AK55" s="264" t="n"/>
      <c r="AL55" s="4131" t="n"/>
      <c r="AM55" s="1645">
        <f>AO55*36</f>
        <v/>
      </c>
      <c r="AN55" s="1790" t="n"/>
      <c r="AO55" s="4132" t="n"/>
      <c r="AP55" s="1644">
        <f>AR55*36</f>
        <v/>
      </c>
      <c r="AQ55" s="1790" t="n"/>
      <c r="AR55" s="4132" t="n"/>
      <c r="AS55" s="4072">
        <f>AU55*36</f>
        <v/>
      </c>
      <c r="AT55" s="1818" t="n"/>
      <c r="AU55" s="4073" t="n"/>
      <c r="AV55" s="1581">
        <f>AX55*36</f>
        <v/>
      </c>
      <c r="AW55" s="1818" t="n"/>
      <c r="AX55" s="1819" t="n"/>
      <c r="AY55" s="1581">
        <f>BA55*36</f>
        <v/>
      </c>
      <c r="AZ55" s="1818" t="n"/>
      <c r="BA55" s="4071" t="n"/>
      <c r="BB55" s="2003" t="n"/>
      <c r="BC55" s="1818" t="n"/>
      <c r="BD55" s="4071" t="n"/>
      <c r="BE55" s="4072">
        <f>BG55*36</f>
        <v/>
      </c>
      <c r="BF55" s="1790" t="n"/>
      <c r="BG55" s="4114" t="n"/>
      <c r="BH55" s="1581">
        <f>BJ55*36</f>
        <v/>
      </c>
      <c r="BI55" s="1790" t="n">
        <v>4</v>
      </c>
      <c r="BJ55" s="1669" t="n"/>
      <c r="BK55" s="1981" t="n">
        <v>108</v>
      </c>
      <c r="BL55" s="1790" t="n">
        <v>8</v>
      </c>
      <c r="BM55" s="1643" t="n">
        <v>3</v>
      </c>
      <c r="BN55" s="1723" t="n"/>
      <c r="BO55" s="1790" t="n"/>
      <c r="BP55" s="1646" t="n"/>
      <c r="BQ55" s="1981">
        <f>AO55+AR55+AU55+AX55+BA55+BD55+BG55+BJ55+BM55+BP55</f>
        <v/>
      </c>
      <c r="BR55" s="264" t="n"/>
      <c r="BS55" s="4116" t="n"/>
      <c r="BT55" s="836">
        <f>Z55*0.22</f>
        <v/>
      </c>
      <c r="BU55" s="2" t="n"/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</row>
    <row r="56">
      <c r="A56" s="4133" t="inlineStr">
        <is>
          <t>1.5.3</t>
        </is>
      </c>
      <c r="B56" s="264" t="n"/>
      <c r="C56" s="4134" t="inlineStr">
        <is>
          <t>Охрана труда</t>
        </is>
      </c>
      <c r="D56" s="266" t="n"/>
      <c r="E56" s="266" t="n"/>
      <c r="F56" s="266" t="n"/>
      <c r="G56" s="266" t="n"/>
      <c r="H56" s="266" t="n"/>
      <c r="I56" s="266" t="n"/>
      <c r="J56" s="266" t="n"/>
      <c r="K56" s="266" t="n"/>
      <c r="L56" s="266" t="n"/>
      <c r="M56" s="266" t="n"/>
      <c r="N56" s="266" t="n"/>
      <c r="O56" s="266" t="n"/>
      <c r="P56" s="266" t="n"/>
      <c r="Q56" s="266" t="n"/>
      <c r="R56" s="264" t="n"/>
      <c r="S56" s="1685" t="n"/>
      <c r="T56" s="1640" t="n"/>
      <c r="U56" s="269" t="n"/>
      <c r="V56" s="1654" t="n">
        <v>10</v>
      </c>
      <c r="W56" s="266" t="n"/>
      <c r="X56" s="4104">
        <f>AM56+AP56+AS56+AV56+AY56+BB56+BE56+BH56+BK56+BN56</f>
        <v/>
      </c>
      <c r="Y56" s="264" t="n"/>
      <c r="Z56" s="1644" t="n">
        <v>54</v>
      </c>
      <c r="AA56" s="264" t="n"/>
      <c r="AB56" s="1643">
        <f>AL56+AN56+AQ56+AT56+AW56+AZ56+BC56+BF56+BI56+BL56+BO56</f>
        <v/>
      </c>
      <c r="AC56" s="273" t="n"/>
      <c r="AD56" s="1645" t="n">
        <v>8</v>
      </c>
      <c r="AE56" s="264" t="n"/>
      <c r="AF56" s="1790" t="n">
        <v>4</v>
      </c>
      <c r="AG56" s="264" t="n"/>
      <c r="AH56" s="1790" t="n"/>
      <c r="AI56" s="264" t="n"/>
      <c r="AJ56" s="1790" t="n"/>
      <c r="AK56" s="264" t="n"/>
      <c r="AL56" s="4131" t="n"/>
      <c r="AM56" s="1645">
        <f>AO56*36</f>
        <v/>
      </c>
      <c r="AN56" s="1790" t="n"/>
      <c r="AO56" s="4132" t="n"/>
      <c r="AP56" s="1644">
        <f>AR56*36</f>
        <v/>
      </c>
      <c r="AQ56" s="1790" t="n"/>
      <c r="AR56" s="4132" t="n"/>
      <c r="AS56" s="4072">
        <f>AU56*36</f>
        <v/>
      </c>
      <c r="AT56" s="1818" t="n"/>
      <c r="AU56" s="4073" t="n"/>
      <c r="AV56" s="1581">
        <f>AX56*36</f>
        <v/>
      </c>
      <c r="AW56" s="1818" t="n"/>
      <c r="AX56" s="1819" t="n"/>
      <c r="AY56" s="1581">
        <f>BA56*36</f>
        <v/>
      </c>
      <c r="AZ56" s="1818" t="n"/>
      <c r="BA56" s="4071" t="n"/>
      <c r="BB56" s="1742" t="n"/>
      <c r="BC56" s="1818" t="n"/>
      <c r="BD56" s="4071" t="n"/>
      <c r="BE56" s="4072" t="n"/>
      <c r="BF56" s="1790" t="n"/>
      <c r="BG56" s="4114" t="n"/>
      <c r="BH56" s="1581">
        <f>BJ56*36</f>
        <v/>
      </c>
      <c r="BI56" s="1790" t="n"/>
      <c r="BJ56" s="1669" t="n"/>
      <c r="BK56" s="1981" t="n"/>
      <c r="BL56" s="1790" t="n">
        <v>2</v>
      </c>
      <c r="BM56" s="1643" t="n"/>
      <c r="BN56" s="1723" t="n">
        <v>102</v>
      </c>
      <c r="BO56" s="1790" t="n">
        <v>10</v>
      </c>
      <c r="BP56" s="1736" t="n">
        <v>3</v>
      </c>
      <c r="BQ56" s="1981">
        <f>AO56+AR56+AU56+AX56+BA56+BD56+BG56+BJ56+BM56+BP56</f>
        <v/>
      </c>
      <c r="BR56" s="264" t="n"/>
      <c r="BS56" s="4116" t="n"/>
      <c r="BT56" s="836">
        <f>Z56*0.22</f>
        <v/>
      </c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</row>
    <row r="57">
      <c r="A57" s="1537" t="inlineStr">
        <is>
          <t>2</t>
        </is>
      </c>
      <c r="B57" s="220" t="n"/>
      <c r="C57" s="1538" t="inlineStr">
        <is>
          <t>Компонент учреждения образования</t>
        </is>
      </c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220" t="n"/>
      <c r="S57" s="3297" t="n"/>
      <c r="T57" s="4052" t="n"/>
      <c r="U57" s="224" t="n"/>
      <c r="V57" s="4135" t="n"/>
      <c r="W57" s="131" t="n"/>
      <c r="X57" s="4136">
        <f>SUM(X58:Y96)</f>
        <v/>
      </c>
      <c r="Y57" s="220" t="n"/>
      <c r="Z57" s="4137">
        <f>SUM(Z58:AA96)</f>
        <v/>
      </c>
      <c r="AA57" s="220" t="n"/>
      <c r="AB57" s="1553">
        <f>SUM(AB58:AC96)</f>
        <v/>
      </c>
      <c r="AC57" s="404" t="n"/>
      <c r="AD57" s="4138">
        <f>SUM(AD58:AE96)</f>
        <v/>
      </c>
      <c r="AE57" s="220" t="n"/>
      <c r="AF57" s="4139">
        <f>SUM(AF58:AG96)</f>
        <v/>
      </c>
      <c r="AG57" s="220" t="n"/>
      <c r="AH57" s="4139">
        <f>SUM(AH58:AI96)</f>
        <v/>
      </c>
      <c r="AI57" s="220" t="n"/>
      <c r="AJ57" s="4139">
        <f>SUM(AJ58:AK96)</f>
        <v/>
      </c>
      <c r="AK57" s="220" t="n"/>
      <c r="AL57" s="4058">
        <f>SUM(AL58:AL96)</f>
        <v/>
      </c>
      <c r="AM57" s="1763">
        <f>SUM(AM58:AM96)</f>
        <v/>
      </c>
      <c r="AN57" s="1768">
        <f>SUM(AN58:AN96)</f>
        <v/>
      </c>
      <c r="AO57" s="4140">
        <f>SUM(AO58:AO96)</f>
        <v/>
      </c>
      <c r="AP57" s="1763">
        <f>SUM(AP58:AP96)</f>
        <v/>
      </c>
      <c r="AQ57" s="1768">
        <f>SUM(AQ58:AQ96)</f>
        <v/>
      </c>
      <c r="AR57" s="4141">
        <f>SUM(AR58:AR96)</f>
        <v/>
      </c>
      <c r="AS57" s="1763">
        <f>SUM(AS58:AS96)</f>
        <v/>
      </c>
      <c r="AT57" s="1768">
        <f>SUM(AT58:AT96)</f>
        <v/>
      </c>
      <c r="AU57" s="1768">
        <f>SUM(AU58:AU96)</f>
        <v/>
      </c>
      <c r="AV57" s="4055">
        <f>SUM(AV58:AV96)</f>
        <v/>
      </c>
      <c r="AW57" s="1768">
        <f>SUM(AW58:AW96)</f>
        <v/>
      </c>
      <c r="AX57" s="1768">
        <f>SUM(AX58:AX96)</f>
        <v/>
      </c>
      <c r="AY57" s="4063">
        <f>SUM(AY58:AY96)</f>
        <v/>
      </c>
      <c r="AZ57" s="1768">
        <f>SUM(AZ58:AZ96)</f>
        <v/>
      </c>
      <c r="BA57" s="1768">
        <f>SUM(BA58:BA96)</f>
        <v/>
      </c>
      <c r="BB57" s="4055">
        <f>SUM(BB58:BB96)</f>
        <v/>
      </c>
      <c r="BC57" s="1768">
        <f>SUM(BC58:BC96)</f>
        <v/>
      </c>
      <c r="BD57" s="1768">
        <f>SUM(BD58:BD96)</f>
        <v/>
      </c>
      <c r="BE57" s="4063">
        <f>SUM(BE58:BE96)</f>
        <v/>
      </c>
      <c r="BF57" s="1768">
        <f>SUM(BF58:BF96)</f>
        <v/>
      </c>
      <c r="BG57" s="1768">
        <f>SUM(BG58:BG96)</f>
        <v/>
      </c>
      <c r="BH57" s="4055">
        <f>SUM(BH58:BH96)</f>
        <v/>
      </c>
      <c r="BI57" s="1768">
        <f>SUM(BI58:BI96)</f>
        <v/>
      </c>
      <c r="BJ57" s="1768">
        <f>SUM(BJ58:BJ96)</f>
        <v/>
      </c>
      <c r="BK57" s="4063">
        <f>SUM(BK58:BK96)</f>
        <v/>
      </c>
      <c r="BL57" s="1768">
        <f>SUM(BL58:BL96)</f>
        <v/>
      </c>
      <c r="BM57" s="1768">
        <f>SUM(BM58:BM96)</f>
        <v/>
      </c>
      <c r="BN57" s="4055">
        <f>SUM(BN58:BN96)</f>
        <v/>
      </c>
      <c r="BO57" s="1768">
        <f>SUM(BO58:BO96)</f>
        <v/>
      </c>
      <c r="BP57" s="1768">
        <f>SUM(BP58:BP96)</f>
        <v/>
      </c>
      <c r="BQ57" s="4066">
        <f>SUM(BQ58:BR96)</f>
        <v/>
      </c>
      <c r="BR57" s="220" t="n"/>
      <c r="BS57" s="4142" t="n"/>
      <c r="BT57" s="836">
        <f>Z57*0.22</f>
        <v/>
      </c>
      <c r="BU57" s="2" t="n"/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</row>
    <row r="58">
      <c r="A58" s="4068" t="inlineStr">
        <is>
          <t>2.1</t>
        </is>
      </c>
      <c r="B58" s="200" t="n"/>
      <c r="C58" s="4069" t="inlineStr">
        <is>
          <t>Социально-гуманитарный модуль 2</t>
        </is>
      </c>
      <c r="D58" s="201" t="n"/>
      <c r="E58" s="201" t="n"/>
      <c r="F58" s="201" t="n"/>
      <c r="G58" s="201" t="n"/>
      <c r="H58" s="201" t="n"/>
      <c r="I58" s="201" t="n"/>
      <c r="J58" s="201" t="n"/>
      <c r="K58" s="201" t="n"/>
      <c r="L58" s="201" t="n"/>
      <c r="M58" s="201" t="n"/>
      <c r="N58" s="201" t="n"/>
      <c r="O58" s="201" t="n"/>
      <c r="P58" s="201" t="n"/>
      <c r="Q58" s="201" t="n"/>
      <c r="R58" s="200" t="n"/>
      <c r="S58" s="1560" t="n"/>
      <c r="T58" s="1561" t="n"/>
      <c r="U58" s="244" t="n"/>
      <c r="V58" s="1774" t="n"/>
      <c r="W58" s="534" t="n"/>
      <c r="X58" s="4072" t="n"/>
      <c r="Y58" s="200" t="n"/>
      <c r="Z58" s="2003" t="n"/>
      <c r="AA58" s="200" t="n"/>
      <c r="AB58" s="4070" t="n"/>
      <c r="AC58" s="536" t="n"/>
      <c r="AD58" s="1581" t="n"/>
      <c r="AE58" s="200" t="n"/>
      <c r="AF58" s="1818" t="n"/>
      <c r="AG58" s="200" t="n"/>
      <c r="AH58" s="1818" t="n"/>
      <c r="AI58" s="200" t="n"/>
      <c r="AJ58" s="1818" t="n"/>
      <c r="AK58" s="200" t="n"/>
      <c r="AL58" s="1815" t="n"/>
      <c r="AM58" s="1581">
        <f>AO58*36</f>
        <v/>
      </c>
      <c r="AN58" s="4111" t="n"/>
      <c r="AO58" s="4143" t="n"/>
      <c r="AP58" s="2003">
        <f>AR58*36</f>
        <v/>
      </c>
      <c r="AQ58" s="4111" t="n"/>
      <c r="AR58" s="4143" t="n"/>
      <c r="AS58" s="4072">
        <f>AU58*36</f>
        <v/>
      </c>
      <c r="AT58" s="1818" t="n"/>
      <c r="AU58" s="4073" t="n"/>
      <c r="AV58" s="1581">
        <f>AX58*36</f>
        <v/>
      </c>
      <c r="AW58" s="1818" t="n"/>
      <c r="AX58" s="1819" t="n"/>
      <c r="AY58" s="1581">
        <f>BA58*36</f>
        <v/>
      </c>
      <c r="AZ58" s="1818" t="n"/>
      <c r="BA58" s="4071" t="n"/>
      <c r="BB58" s="2003">
        <f>BD58*36</f>
        <v/>
      </c>
      <c r="BC58" s="1818" t="n"/>
      <c r="BD58" s="4071" t="n"/>
      <c r="BE58" s="4072">
        <f>BG58*36</f>
        <v/>
      </c>
      <c r="BF58" s="1790" t="n"/>
      <c r="BG58" s="4114" t="n"/>
      <c r="BH58" s="1581">
        <f>BJ58*36</f>
        <v/>
      </c>
      <c r="BI58" s="4111" t="n"/>
      <c r="BJ58" s="3392" t="n"/>
      <c r="BK58" s="4144" t="n"/>
      <c r="BL58" s="4111" t="n"/>
      <c r="BM58" s="4145" t="n"/>
      <c r="BN58" s="4144" t="n"/>
      <c r="BO58" s="4111" t="n"/>
      <c r="BP58" s="4146" t="n"/>
      <c r="BQ58" s="4074" t="n"/>
      <c r="BR58" s="200" t="n"/>
      <c r="BS58" s="4075" t="n"/>
      <c r="BT58" s="836">
        <f>Z58*0.22</f>
        <v/>
      </c>
      <c r="BU58" s="2" t="n"/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</row>
    <row r="59">
      <c r="A59" s="4133" t="inlineStr">
        <is>
          <t>2.1.1</t>
        </is>
      </c>
      <c r="B59" s="264" t="n"/>
      <c r="C59" s="4134" t="inlineStr">
        <is>
          <t>Личностно-профессиональное развитие специалиста</t>
        </is>
      </c>
      <c r="D59" s="266" t="n"/>
      <c r="E59" s="266" t="n"/>
      <c r="F59" s="266" t="n"/>
      <c r="G59" s="266" t="n"/>
      <c r="H59" s="266" t="n"/>
      <c r="I59" s="266" t="n"/>
      <c r="J59" s="266" t="n"/>
      <c r="K59" s="266" t="n"/>
      <c r="L59" s="266" t="n"/>
      <c r="M59" s="266" t="n"/>
      <c r="N59" s="266" t="n"/>
      <c r="O59" s="266" t="n"/>
      <c r="P59" s="266" t="n"/>
      <c r="Q59" s="266" t="n"/>
      <c r="R59" s="264" t="n"/>
      <c r="S59" s="1685" t="n"/>
      <c r="T59" s="1640" t="n"/>
      <c r="U59" s="269" t="n"/>
      <c r="V59" s="1777" t="n">
        <v>1</v>
      </c>
      <c r="W59" s="1778" t="inlineStr">
        <is>
          <t>д</t>
        </is>
      </c>
      <c r="X59" s="4104">
        <f>AM59+AP59+AS59+AV59+AY59+BB59+BE59+BH59+BK59+BN59</f>
        <v/>
      </c>
      <c r="Y59" s="264" t="n"/>
      <c r="Z59" s="1644" t="n">
        <v>36</v>
      </c>
      <c r="AA59" s="264" t="n"/>
      <c r="AB59" s="1643">
        <f>AL59+AN59+AQ59+AT59+AW59+AZ59+BC59+BF59+BI59+BL59+BO59</f>
        <v/>
      </c>
      <c r="AC59" s="273" t="n"/>
      <c r="AD59" s="1645" t="n">
        <v>6</v>
      </c>
      <c r="AE59" s="264" t="n"/>
      <c r="AF59" s="1790" t="n"/>
      <c r="AG59" s="264" t="n"/>
      <c r="AH59" s="1790" t="n"/>
      <c r="AI59" s="264" t="n"/>
      <c r="AJ59" s="1790" t="n">
        <v>2</v>
      </c>
      <c r="AK59" s="264" t="n"/>
      <c r="AL59" s="4131" t="n">
        <v>2</v>
      </c>
      <c r="AM59" s="1645">
        <f>AO59*36</f>
        <v/>
      </c>
      <c r="AN59" s="1790" t="n">
        <v>6</v>
      </c>
      <c r="AO59" s="4132" t="n">
        <v>2</v>
      </c>
      <c r="AP59" s="1644">
        <f>AR59*36</f>
        <v/>
      </c>
      <c r="AQ59" s="1790" t="n"/>
      <c r="AR59" s="4132" t="n"/>
      <c r="AS59" s="4072">
        <f>AU59*36</f>
        <v/>
      </c>
      <c r="AT59" s="1818" t="n"/>
      <c r="AU59" s="4073" t="n"/>
      <c r="AV59" s="1581">
        <f>AX59*36</f>
        <v/>
      </c>
      <c r="AW59" s="1818" t="n"/>
      <c r="AX59" s="1819" t="n"/>
      <c r="AY59" s="1581">
        <f>BA59*36</f>
        <v/>
      </c>
      <c r="AZ59" s="1818" t="n"/>
      <c r="BA59" s="4071" t="n"/>
      <c r="BB59" s="2003">
        <f>BD59*36</f>
        <v/>
      </c>
      <c r="BC59" s="1818" t="n"/>
      <c r="BD59" s="4071" t="n"/>
      <c r="BE59" s="4072">
        <f>BG59*36</f>
        <v/>
      </c>
      <c r="BF59" s="1790" t="n"/>
      <c r="BG59" s="4114" t="n"/>
      <c r="BH59" s="1581">
        <f>BJ59*36</f>
        <v/>
      </c>
      <c r="BI59" s="1790" t="n"/>
      <c r="BJ59" s="1669" t="n"/>
      <c r="BK59" s="1723" t="n"/>
      <c r="BL59" s="1790" t="n"/>
      <c r="BM59" s="1643" t="n"/>
      <c r="BN59" s="1723" t="n"/>
      <c r="BO59" s="1790" t="n"/>
      <c r="BP59" s="1723" t="n"/>
      <c r="BQ59" s="1640">
        <f>AO59+AR59+AU59+AX59+BA59+BD59+BG59+BJ59+BM59+BP59</f>
        <v/>
      </c>
      <c r="BR59" s="269" t="n"/>
      <c r="BS59" s="4116" t="n"/>
      <c r="BT59" s="836">
        <f>Z59*0.22</f>
        <v/>
      </c>
      <c r="BU59" s="2" t="n"/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</row>
    <row r="60">
      <c r="A60" s="4133" t="inlineStr">
        <is>
          <t>2.1.2</t>
        </is>
      </c>
      <c r="B60" s="264" t="n"/>
      <c r="C60" s="4134" t="inlineStr">
        <is>
          <t>Политология</t>
        </is>
      </c>
      <c r="D60" s="266" t="n"/>
      <c r="E60" s="266" t="n"/>
      <c r="F60" s="266" t="n"/>
      <c r="G60" s="266" t="n"/>
      <c r="H60" s="266" t="n"/>
      <c r="I60" s="266" t="n"/>
      <c r="J60" s="266" t="n"/>
      <c r="K60" s="266" t="n"/>
      <c r="L60" s="266" t="n"/>
      <c r="M60" s="266" t="n"/>
      <c r="N60" s="266" t="n"/>
      <c r="O60" s="266" t="n"/>
      <c r="P60" s="266" t="n"/>
      <c r="Q60" s="266" t="n"/>
      <c r="R60" s="264" t="n"/>
      <c r="S60" s="1685" t="n"/>
      <c r="T60" s="1640" t="n"/>
      <c r="U60" s="269" t="n"/>
      <c r="V60" s="1777" t="n">
        <v>9</v>
      </c>
      <c r="W60" s="1778" t="inlineStr">
        <is>
          <t>д</t>
        </is>
      </c>
      <c r="X60" s="4104">
        <f>AM60+AP60+AS60+AV60+AY60+BB60+BE60+BH60+BK60+BN60</f>
        <v/>
      </c>
      <c r="Y60" s="264" t="n"/>
      <c r="Z60" s="1644" t="n">
        <v>36</v>
      </c>
      <c r="AA60" s="264" t="n"/>
      <c r="AB60" s="1643">
        <f>AL60+AN60+AQ60+AT60+AW60+AZ60+BC60+BF60+BI60+BL60+BO60</f>
        <v/>
      </c>
      <c r="AC60" s="273" t="n"/>
      <c r="AD60" s="1645" t="n">
        <v>6</v>
      </c>
      <c r="AE60" s="264" t="n"/>
      <c r="AF60" s="1790" t="n"/>
      <c r="AG60" s="264" t="n"/>
      <c r="AH60" s="1790" t="n"/>
      <c r="AI60" s="264" t="n"/>
      <c r="AJ60" s="1790" t="n">
        <v>2</v>
      </c>
      <c r="AK60" s="264" t="n"/>
      <c r="AL60" s="4131" t="n"/>
      <c r="AM60" s="1645" t="n"/>
      <c r="AN60" s="1790" t="n"/>
      <c r="AO60" s="4132" t="n"/>
      <c r="AP60" s="1644">
        <f>AR60*36</f>
        <v/>
      </c>
      <c r="AQ60" s="1790" t="n"/>
      <c r="AR60" s="4132" t="n"/>
      <c r="AS60" s="4072">
        <f>AU60*36</f>
        <v/>
      </c>
      <c r="AT60" s="1818" t="n"/>
      <c r="AU60" s="4073" t="n"/>
      <c r="AV60" s="1581">
        <f>AX60*36</f>
        <v/>
      </c>
      <c r="AW60" s="1818" t="n"/>
      <c r="AX60" s="1819" t="n"/>
      <c r="AY60" s="1581">
        <f>BA60*36</f>
        <v/>
      </c>
      <c r="AZ60" s="1818" t="n"/>
      <c r="BA60" s="4071" t="n"/>
      <c r="BB60" s="2003">
        <f>BD60*36</f>
        <v/>
      </c>
      <c r="BC60" s="1818" t="n"/>
      <c r="BD60" s="4071" t="n"/>
      <c r="BE60" s="4072">
        <f>BG60*36</f>
        <v/>
      </c>
      <c r="BF60" s="1790" t="n"/>
      <c r="BG60" s="4114" t="n"/>
      <c r="BH60" s="1581">
        <f>BJ60*36</f>
        <v/>
      </c>
      <c r="BI60" s="1790" t="n">
        <v>2</v>
      </c>
      <c r="BJ60" s="1669" t="n"/>
      <c r="BK60" s="1723">
        <f>BM60*36</f>
        <v/>
      </c>
      <c r="BL60" s="1790" t="n">
        <v>6</v>
      </c>
      <c r="BM60" s="1643" t="n">
        <v>2</v>
      </c>
      <c r="BN60" s="1723" t="n"/>
      <c r="BO60" s="1790" t="n"/>
      <c r="BP60" s="1723" t="n"/>
      <c r="BQ60" s="1640">
        <f>AO60+AR60+AU60+AX60+BA60+BD60+BG60+BJ60+BM60+BP60</f>
        <v/>
      </c>
      <c r="BR60" s="269" t="n"/>
      <c r="BS60" s="4116" t="n"/>
      <c r="BT60" s="836">
        <f>Z60*0.22</f>
        <v/>
      </c>
      <c r="BU60" s="2" t="n"/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</row>
    <row r="61">
      <c r="A61" s="4076" t="inlineStr">
        <is>
          <t>2.1.3</t>
        </is>
      </c>
      <c r="B61" s="264" t="n"/>
      <c r="C61" s="4147" t="inlineStr">
        <is>
          <t>Основы права / Культурология</t>
        </is>
      </c>
      <c r="D61" s="266" t="n"/>
      <c r="E61" s="266" t="n"/>
      <c r="F61" s="266" t="n"/>
      <c r="G61" s="266" t="n"/>
      <c r="H61" s="266" t="n"/>
      <c r="I61" s="266" t="n"/>
      <c r="J61" s="266" t="n"/>
      <c r="K61" s="266" t="n"/>
      <c r="L61" s="266" t="n"/>
      <c r="M61" s="266" t="n"/>
      <c r="N61" s="266" t="n"/>
      <c r="O61" s="266" t="n"/>
      <c r="P61" s="266" t="n"/>
      <c r="Q61" s="266" t="n"/>
      <c r="R61" s="264" t="n"/>
      <c r="S61" s="4148" t="n"/>
      <c r="T61" s="4149" t="n"/>
      <c r="U61" s="269" t="n"/>
      <c r="V61" s="4150" t="n">
        <v>5</v>
      </c>
      <c r="W61" s="4151" t="inlineStr">
        <is>
          <t>д</t>
        </is>
      </c>
      <c r="X61" s="4152">
        <f>AM61+AP61+AS61+AV61+AY61+BB61+BE61+BH61+BK61+BN61</f>
        <v/>
      </c>
      <c r="Y61" s="264" t="n"/>
      <c r="Z61" s="4128" t="n">
        <v>36</v>
      </c>
      <c r="AA61" s="264" t="n"/>
      <c r="AB61" s="4077">
        <f>AL61+AN61+AQ61+AT61+AW61+AZ61+BC61+BF61+BI61+BL61+BO61</f>
        <v/>
      </c>
      <c r="AC61" s="273" t="n"/>
      <c r="AD61" s="4153" t="n">
        <v>6</v>
      </c>
      <c r="AE61" s="264" t="n"/>
      <c r="AF61" s="4129" t="n"/>
      <c r="AG61" s="264" t="n"/>
      <c r="AH61" s="4129" t="n"/>
      <c r="AI61" s="264" t="n"/>
      <c r="AJ61" s="4129" t="n">
        <v>2</v>
      </c>
      <c r="AK61" s="264" t="n"/>
      <c r="AL61" s="4078" t="n"/>
      <c r="AM61" s="4079">
        <f>AO61*36</f>
        <v/>
      </c>
      <c r="AN61" s="4080" t="n"/>
      <c r="AO61" s="4081" t="n"/>
      <c r="AP61" s="4082">
        <f>AR61*36</f>
        <v/>
      </c>
      <c r="AQ61" s="4080" t="n"/>
      <c r="AR61" s="4081" t="n"/>
      <c r="AS61" s="4083">
        <f>AU61*36</f>
        <v/>
      </c>
      <c r="AT61" s="4084" t="n"/>
      <c r="AU61" s="4085" t="n"/>
      <c r="AV61" s="4086" t="n"/>
      <c r="AW61" s="4084" t="n">
        <v>2</v>
      </c>
      <c r="AX61" s="4087" t="n"/>
      <c r="AY61" s="4154" t="n">
        <v>72</v>
      </c>
      <c r="AZ61" s="4155" t="n">
        <v>6</v>
      </c>
      <c r="BA61" s="4156" t="n">
        <v>2</v>
      </c>
      <c r="BB61" s="4157">
        <f>BD61*36</f>
        <v/>
      </c>
      <c r="BC61" s="4155" t="n"/>
      <c r="BD61" s="4156" t="n"/>
      <c r="BE61" s="4158">
        <f>BG61*36</f>
        <v/>
      </c>
      <c r="BF61" s="4129" t="n"/>
      <c r="BG61" s="4159" t="n"/>
      <c r="BH61" s="4154">
        <f>BJ61*36</f>
        <v/>
      </c>
      <c r="BI61" s="4129" t="n"/>
      <c r="BJ61" s="4160" t="n"/>
      <c r="BK61" s="4161" t="n"/>
      <c r="BL61" s="4129" t="n"/>
      <c r="BM61" s="4077" t="n"/>
      <c r="BN61" s="4161" t="n"/>
      <c r="BO61" s="4129" t="n"/>
      <c r="BP61" s="4161" t="n"/>
      <c r="BQ61" s="4149">
        <f>AO61+AR61+AU61+AX61+BA61+BD61+BG61+BJ61+BM61+BP61</f>
        <v/>
      </c>
      <c r="BR61" s="269" t="n"/>
      <c r="BS61" s="4089" t="inlineStr">
        <is>
          <t>ФиП / ИБиП</t>
        </is>
      </c>
      <c r="BT61" s="4090">
        <f>Z61*0.22</f>
        <v/>
      </c>
      <c r="BU61" s="2" t="n"/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</row>
    <row r="62">
      <c r="A62" s="4101" t="inlineStr">
        <is>
          <t>2.2</t>
        </is>
      </c>
      <c r="B62" s="264" t="n"/>
      <c r="C62" s="4102" t="inlineStr">
        <is>
          <t>Модуль "Технические дисциплины"</t>
        </is>
      </c>
      <c r="D62" s="266" t="n"/>
      <c r="E62" s="266" t="n"/>
      <c r="F62" s="266" t="n"/>
      <c r="G62" s="266" t="n"/>
      <c r="H62" s="266" t="n"/>
      <c r="I62" s="266" t="n"/>
      <c r="J62" s="266" t="n"/>
      <c r="K62" s="266" t="n"/>
      <c r="L62" s="266" t="n"/>
      <c r="M62" s="266" t="n"/>
      <c r="N62" s="266" t="n"/>
      <c r="O62" s="266" t="n"/>
      <c r="P62" s="266" t="n"/>
      <c r="Q62" s="266" t="n"/>
      <c r="R62" s="264" t="n"/>
      <c r="S62" s="1661" t="n"/>
      <c r="T62" s="1640" t="n"/>
      <c r="U62" s="269" t="n"/>
      <c r="V62" s="1654" t="n"/>
      <c r="W62" s="266" t="n"/>
      <c r="X62" s="4104">
        <f>AM62+AP62+AS62+AV62+AY62+BB62+BE62+BH62+BK62+BN62</f>
        <v/>
      </c>
      <c r="Y62" s="264" t="n"/>
      <c r="Z62" s="1644">
        <f>SUM(AD62:AK62)</f>
        <v/>
      </c>
      <c r="AA62" s="264" t="n"/>
      <c r="AB62" s="1643">
        <f>AL62+AN62+AQ62+AT62+AW62+AZ62+BC62+BF62+BI62+BL62+BO62</f>
        <v/>
      </c>
      <c r="AC62" s="273" t="n"/>
      <c r="AD62" s="1645" t="n"/>
      <c r="AE62" s="264" t="n"/>
      <c r="AF62" s="1790" t="n"/>
      <c r="AG62" s="264" t="n"/>
      <c r="AH62" s="1790" t="n"/>
      <c r="AI62" s="264" t="n"/>
      <c r="AJ62" s="1790" t="n"/>
      <c r="AK62" s="264" t="n"/>
      <c r="AL62" s="4131" t="n"/>
      <c r="AM62" s="1645">
        <f>AO62*36</f>
        <v/>
      </c>
      <c r="AN62" s="1790" t="n"/>
      <c r="AO62" s="4132" t="n"/>
      <c r="AP62" s="1644">
        <f>AR62*36</f>
        <v/>
      </c>
      <c r="AQ62" s="1790" t="n"/>
      <c r="AR62" s="4132" t="n"/>
      <c r="AS62" s="4072">
        <f>AU62*36</f>
        <v/>
      </c>
      <c r="AT62" s="1818" t="n"/>
      <c r="AU62" s="4073" t="n"/>
      <c r="AV62" s="1581">
        <f>AX62*36</f>
        <v/>
      </c>
      <c r="AW62" s="1818" t="n"/>
      <c r="AX62" s="1819" t="n"/>
      <c r="AY62" s="1581">
        <f>BA62*36</f>
        <v/>
      </c>
      <c r="AZ62" s="1818" t="n"/>
      <c r="BA62" s="4071" t="n"/>
      <c r="BB62" s="2003">
        <f>BD62*36</f>
        <v/>
      </c>
      <c r="BC62" s="1818" t="n"/>
      <c r="BD62" s="4071" t="n"/>
      <c r="BE62" s="4072">
        <f>BG62*36</f>
        <v/>
      </c>
      <c r="BF62" s="1790" t="n"/>
      <c r="BG62" s="4114" t="n"/>
      <c r="BH62" s="1581">
        <f>BJ62*36</f>
        <v/>
      </c>
      <c r="BI62" s="1790" t="n"/>
      <c r="BJ62" s="1669" t="n"/>
      <c r="BK62" s="1723" t="n"/>
      <c r="BL62" s="1790" t="n"/>
      <c r="BM62" s="1643" t="n"/>
      <c r="BN62" s="1723" t="n"/>
      <c r="BO62" s="1790" t="n"/>
      <c r="BP62" s="1723" t="n"/>
      <c r="BQ62" s="1640">
        <f>AO62+AR62+AU62+AX62+BA62+BD62+BG62+BJ62+BM62+BP62</f>
        <v/>
      </c>
      <c r="BR62" s="269" t="n"/>
      <c r="BS62" s="4116" t="n"/>
      <c r="BT62" s="836">
        <f>Z62*0.22</f>
        <v/>
      </c>
      <c r="BU62" s="2" t="n"/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</row>
    <row r="63">
      <c r="A63" s="4076" t="inlineStr">
        <is>
          <t>2.2.1</t>
        </is>
      </c>
      <c r="B63" s="264" t="n"/>
      <c r="C63" s="265" t="inlineStr">
        <is>
          <t>Материаловедение и технология конструкционных материалов</t>
        </is>
      </c>
      <c r="D63" s="266" t="n"/>
      <c r="E63" s="266" t="n"/>
      <c r="F63" s="266" t="n"/>
      <c r="G63" s="266" t="n"/>
      <c r="H63" s="266" t="n"/>
      <c r="I63" s="266" t="n"/>
      <c r="J63" s="266" t="n"/>
      <c r="K63" s="266" t="n"/>
      <c r="L63" s="266" t="n"/>
      <c r="M63" s="266" t="n"/>
      <c r="N63" s="266" t="n"/>
      <c r="O63" s="266" t="n"/>
      <c r="P63" s="266" t="n"/>
      <c r="Q63" s="266" t="n"/>
      <c r="R63" s="264" t="n"/>
      <c r="S63" s="267" t="n"/>
      <c r="T63" s="268" t="n">
        <v>6</v>
      </c>
      <c r="U63" s="269" t="n"/>
      <c r="V63" s="315" t="n">
        <v>5</v>
      </c>
      <c r="W63" s="266" t="n"/>
      <c r="X63" s="4152">
        <f>AM63+AP63+AS63+AV63+AY63+BB63+BE63+BH63+BK63+BN63</f>
        <v/>
      </c>
      <c r="Y63" s="264" t="n"/>
      <c r="Z63" s="271" t="n">
        <v>162</v>
      </c>
      <c r="AA63" s="264" t="n"/>
      <c r="AB63" s="4077">
        <f>AL63+AN63+AQ63+AT63+AW63+AZ63+BC63+BF63+BI63+BL63+BO63</f>
        <v/>
      </c>
      <c r="AC63" s="273" t="n"/>
      <c r="AD63" s="252" t="n">
        <v>24</v>
      </c>
      <c r="AE63" s="264" t="n"/>
      <c r="AF63" s="274" t="n">
        <v>22</v>
      </c>
      <c r="AG63" s="264" t="n"/>
      <c r="AH63" s="274" t="n"/>
      <c r="AI63" s="264" t="n"/>
      <c r="AJ63" s="274" t="n"/>
      <c r="AK63" s="264" t="n"/>
      <c r="AL63" s="4078" t="n"/>
      <c r="AM63" s="4079">
        <f>AO63*36</f>
        <v/>
      </c>
      <c r="AN63" s="4080" t="n"/>
      <c r="AO63" s="4081" t="n"/>
      <c r="AP63" s="4082" t="n"/>
      <c r="AQ63" s="4080" t="n"/>
      <c r="AR63" s="4081" t="n"/>
      <c r="AS63" s="4083" t="n"/>
      <c r="AT63" s="4084" t="n"/>
      <c r="AU63" s="4085" t="n"/>
      <c r="AV63" s="4086">
        <f>AX63*36</f>
        <v/>
      </c>
      <c r="AW63" s="4084" t="n">
        <v>2</v>
      </c>
      <c r="AX63" s="4087" t="n"/>
      <c r="AY63" s="181" t="n">
        <v>108</v>
      </c>
      <c r="AZ63" s="182" t="n">
        <v>24</v>
      </c>
      <c r="BA63" s="253" t="n">
        <v>3</v>
      </c>
      <c r="BB63" s="254" t="n">
        <v>144</v>
      </c>
      <c r="BC63" s="182" t="n">
        <v>20</v>
      </c>
      <c r="BD63" s="253" t="n">
        <v>4</v>
      </c>
      <c r="BE63" s="255">
        <f>BG63*36</f>
        <v/>
      </c>
      <c r="BF63" s="274" t="n"/>
      <c r="BG63" s="278" t="n"/>
      <c r="BH63" s="181">
        <f>BJ63*36</f>
        <v/>
      </c>
      <c r="BI63" s="274" t="n"/>
      <c r="BJ63" s="277" t="n"/>
      <c r="BK63" s="283" t="n"/>
      <c r="BL63" s="274" t="n"/>
      <c r="BM63" s="272" t="n"/>
      <c r="BN63" s="283" t="n"/>
      <c r="BO63" s="274" t="n"/>
      <c r="BP63" s="283" t="n"/>
      <c r="BQ63" s="4149">
        <f>AO63+AR63+AU63+AX63+BA63+BD63+BG63+BJ63+BM63+BP63</f>
        <v/>
      </c>
      <c r="BR63" s="269" t="n"/>
      <c r="BS63" s="4089" t="inlineStr">
        <is>
          <t>МиПТС</t>
        </is>
      </c>
      <c r="BT63" s="4090">
        <f>Z63*0.22</f>
        <v/>
      </c>
      <c r="BU63" s="684" t="n"/>
      <c r="BV63" s="684" t="n"/>
      <c r="BW63" s="684" t="n"/>
      <c r="BX63" s="684" t="n"/>
      <c r="BY63" s="684" t="n"/>
      <c r="BZ63" s="684" t="n"/>
      <c r="CA63" s="684" t="n"/>
      <c r="CB63" s="684" t="n"/>
      <c r="CC63" s="684" t="n"/>
      <c r="CD63" s="684" t="n"/>
      <c r="CE63" s="684" t="n"/>
      <c r="CF63" s="684" t="n"/>
      <c r="CG63" s="684" t="n"/>
      <c r="CH63" s="684" t="n"/>
      <c r="CI63" s="684" t="n"/>
      <c r="CJ63" s="684" t="n"/>
      <c r="CK63" s="684" t="n"/>
      <c r="CL63" s="684" t="n"/>
      <c r="CM63" s="684" t="n"/>
    </row>
    <row r="64">
      <c r="A64" s="263" t="inlineStr">
        <is>
          <t>2.2.2</t>
        </is>
      </c>
      <c r="B64" s="264" t="n"/>
      <c r="C64" s="265" t="inlineStr">
        <is>
          <t>Термодинамика и теплопередача</t>
        </is>
      </c>
      <c r="D64" s="266" t="n"/>
      <c r="E64" s="266" t="n"/>
      <c r="F64" s="266" t="n"/>
      <c r="G64" s="266" t="n"/>
      <c r="H64" s="266" t="n"/>
      <c r="I64" s="266" t="n"/>
      <c r="J64" s="266" t="n"/>
      <c r="K64" s="266" t="n"/>
      <c r="L64" s="266" t="n"/>
      <c r="M64" s="266" t="n"/>
      <c r="N64" s="266" t="n"/>
      <c r="O64" s="266" t="n"/>
      <c r="P64" s="266" t="n"/>
      <c r="Q64" s="266" t="n"/>
      <c r="R64" s="264" t="n"/>
      <c r="S64" s="267" t="n"/>
      <c r="T64" s="268" t="n">
        <v>4</v>
      </c>
      <c r="U64" s="269" t="n"/>
      <c r="V64" s="315" t="n"/>
      <c r="W64" s="266" t="n"/>
      <c r="X64" s="270">
        <f>AM64+AP64+AS64+AV64+AY64+BB64+BE64+BH64+BK64+BN64</f>
        <v/>
      </c>
      <c r="Y64" s="264" t="n"/>
      <c r="Z64" s="271" t="n">
        <v>72</v>
      </c>
      <c r="AA64" s="264" t="n"/>
      <c r="AB64" s="272">
        <f>AL64+AN64+AQ64+AT64+AW64+AZ64+BC64+BF64+BI64+BL64+BO64</f>
        <v/>
      </c>
      <c r="AC64" s="273" t="n"/>
      <c r="AD64" s="252" t="n">
        <v>8</v>
      </c>
      <c r="AE64" s="264" t="n"/>
      <c r="AF64" s="274" t="n">
        <v>4</v>
      </c>
      <c r="AG64" s="264" t="n"/>
      <c r="AH64" s="274" t="n">
        <v>4</v>
      </c>
      <c r="AI64" s="264" t="n"/>
      <c r="AJ64" s="274" t="n"/>
      <c r="AK64" s="264" t="n"/>
      <c r="AL64" s="4078" t="n"/>
      <c r="AM64" s="4079">
        <f>AO64*36</f>
        <v/>
      </c>
      <c r="AN64" s="4080" t="n"/>
      <c r="AO64" s="4081" t="n"/>
      <c r="AP64" s="4082">
        <f>AR64*36</f>
        <v/>
      </c>
      <c r="AQ64" s="4080" t="n"/>
      <c r="AR64" s="4081" t="n"/>
      <c r="AS64" s="4083">
        <f>AU64*36</f>
        <v/>
      </c>
      <c r="AT64" s="4084" t="n">
        <v>4</v>
      </c>
      <c r="AU64" s="4162" t="n"/>
      <c r="AV64" s="4163" t="n">
        <v>108</v>
      </c>
      <c r="AW64" s="4084" t="n">
        <v>12</v>
      </c>
      <c r="AX64" s="4087" t="n">
        <v>3</v>
      </c>
      <c r="AY64" s="181" t="n"/>
      <c r="AZ64" s="182" t="n"/>
      <c r="BA64" s="253" t="n"/>
      <c r="BB64" s="254" t="n"/>
      <c r="BC64" s="182" t="n"/>
      <c r="BD64" s="253" t="n"/>
      <c r="BE64" s="255">
        <f>BG64*36</f>
        <v/>
      </c>
      <c r="BF64" s="274" t="n"/>
      <c r="BG64" s="278" t="n"/>
      <c r="BH64" s="181">
        <f>BJ64*36</f>
        <v/>
      </c>
      <c r="BI64" s="274" t="n"/>
      <c r="BJ64" s="277" t="n"/>
      <c r="BK64" s="283" t="n"/>
      <c r="BL64" s="274" t="n"/>
      <c r="BM64" s="272" t="n"/>
      <c r="BN64" s="283" t="n"/>
      <c r="BO64" s="274" t="n"/>
      <c r="BP64" s="283" t="n"/>
      <c r="BQ64" s="268">
        <f>AO64+AR64+AU64+AX64+BA64+BD64+BG64+BJ64+BM64+BP64</f>
        <v/>
      </c>
      <c r="BR64" s="269" t="n"/>
      <c r="BS64" s="4089" t="inlineStr">
        <is>
          <t>ЭГиТ</t>
        </is>
      </c>
      <c r="BT64" s="758">
        <f>Z64*0.22</f>
        <v/>
      </c>
      <c r="BU64" s="2" t="n"/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</row>
    <row r="65">
      <c r="A65" s="4133" t="inlineStr">
        <is>
          <t>2.2.3</t>
        </is>
      </c>
      <c r="B65" s="264" t="n"/>
      <c r="C65" s="4134" t="inlineStr">
        <is>
          <t>Гидромеханика, гидро- и пневмотехника</t>
        </is>
      </c>
      <c r="D65" s="266" t="n"/>
      <c r="E65" s="266" t="n"/>
      <c r="F65" s="266" t="n"/>
      <c r="G65" s="266" t="n"/>
      <c r="H65" s="266" t="n"/>
      <c r="I65" s="266" t="n"/>
      <c r="J65" s="266" t="n"/>
      <c r="K65" s="266" t="n"/>
      <c r="L65" s="266" t="n"/>
      <c r="M65" s="266" t="n"/>
      <c r="N65" s="266" t="n"/>
      <c r="O65" s="266" t="n"/>
      <c r="P65" s="266" t="n"/>
      <c r="Q65" s="266" t="n"/>
      <c r="R65" s="264" t="n"/>
      <c r="S65" s="1685" t="n"/>
      <c r="T65" s="1640" t="n">
        <v>7</v>
      </c>
      <c r="U65" s="269" t="n"/>
      <c r="V65" s="1654" t="n">
        <v>6</v>
      </c>
      <c r="W65" s="266" t="n"/>
      <c r="X65" s="4104">
        <f>AM65+AP65+AS65+AV65+AY65+BB65+BE65+BH65+BK65+BN65</f>
        <v/>
      </c>
      <c r="Y65" s="264" t="n"/>
      <c r="Z65" s="1644" t="n">
        <v>144</v>
      </c>
      <c r="AA65" s="264" t="n"/>
      <c r="AB65" s="1643">
        <f>AL65+AN65+AQ65+AT65+AW65+AZ65+BC65+BF65+BI65+BL65+BO65</f>
        <v/>
      </c>
      <c r="AC65" s="273" t="n"/>
      <c r="AD65" s="1645" t="n">
        <v>14</v>
      </c>
      <c r="AE65" s="264" t="n"/>
      <c r="AF65" s="1790" t="n">
        <v>14</v>
      </c>
      <c r="AG65" s="264" t="n"/>
      <c r="AH65" s="1790" t="n">
        <v>14</v>
      </c>
      <c r="AI65" s="264" t="n"/>
      <c r="AJ65" s="1790" t="n"/>
      <c r="AK65" s="264" t="n"/>
      <c r="AL65" s="4131" t="n"/>
      <c r="AM65" s="1645">
        <f>AO65*36</f>
        <v/>
      </c>
      <c r="AN65" s="1790" t="n"/>
      <c r="AO65" s="4132" t="n"/>
      <c r="AP65" s="1644">
        <f>AR65*36</f>
        <v/>
      </c>
      <c r="AQ65" s="1790" t="n"/>
      <c r="AR65" s="4132" t="n"/>
      <c r="AS65" s="4072">
        <f>AU65*36</f>
        <v/>
      </c>
      <c r="AT65" s="1818" t="n"/>
      <c r="AU65" s="4073" t="n"/>
      <c r="AV65" s="1581" t="n"/>
      <c r="AW65" s="1818" t="n"/>
      <c r="AX65" s="1819" t="n"/>
      <c r="AY65" s="1581" t="n"/>
      <c r="AZ65" s="1818" t="n">
        <v>10</v>
      </c>
      <c r="BA65" s="4071" t="n"/>
      <c r="BB65" s="2003" t="n">
        <v>108</v>
      </c>
      <c r="BC65" s="1818" t="n">
        <v>16</v>
      </c>
      <c r="BD65" s="4071" t="n">
        <v>3</v>
      </c>
      <c r="BE65" s="4072" t="n">
        <v>108</v>
      </c>
      <c r="BF65" s="1790" t="n">
        <v>16</v>
      </c>
      <c r="BG65" s="4114" t="n">
        <v>3</v>
      </c>
      <c r="BH65" s="1581">
        <f>BJ65*36</f>
        <v/>
      </c>
      <c r="BI65" s="1790" t="n"/>
      <c r="BJ65" s="1669" t="n"/>
      <c r="BK65" s="1723" t="n"/>
      <c r="BL65" s="1790" t="n"/>
      <c r="BM65" s="1643" t="n"/>
      <c r="BN65" s="1723" t="n"/>
      <c r="BO65" s="1790" t="n"/>
      <c r="BP65" s="1723" t="n"/>
      <c r="BQ65" s="1640">
        <f>AO65+AR65+AU65+AX65+BA65+BD65+BG65+BJ65+BM65+BP65</f>
        <v/>
      </c>
      <c r="BR65" s="269" t="n"/>
      <c r="BS65" s="4116" t="n"/>
      <c r="BT65" s="836">
        <f>Z65*0.22</f>
        <v/>
      </c>
      <c r="BU65" s="2" t="n"/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</row>
    <row r="66">
      <c r="A66" s="4133" t="inlineStr">
        <is>
          <t>2.2.4</t>
        </is>
      </c>
      <c r="B66" s="264" t="n"/>
      <c r="C66" s="4134" t="inlineStr">
        <is>
          <t>Курсовая работа по учебной дисциплине "Гидромеханика, гидро- и пневмотехника"</t>
        </is>
      </c>
      <c r="D66" s="266" t="n"/>
      <c r="E66" s="266" t="n"/>
      <c r="F66" s="266" t="n"/>
      <c r="G66" s="266" t="n"/>
      <c r="H66" s="266" t="n"/>
      <c r="I66" s="266" t="n"/>
      <c r="J66" s="266" t="n"/>
      <c r="K66" s="266" t="n"/>
      <c r="L66" s="266" t="n"/>
      <c r="M66" s="266" t="n"/>
      <c r="N66" s="266" t="n"/>
      <c r="O66" s="266" t="n"/>
      <c r="P66" s="266" t="n"/>
      <c r="Q66" s="266" t="n"/>
      <c r="R66" s="264" t="n"/>
      <c r="S66" s="1685" t="n"/>
      <c r="T66" s="1640" t="n"/>
      <c r="U66" s="269" t="n"/>
      <c r="V66" s="1654" t="n"/>
      <c r="W66" s="266" t="n"/>
      <c r="X66" s="4104">
        <f>AM66+AP66+AS66+AV66+AY66+BB66+BE66+BH66+BK66+BN66</f>
        <v/>
      </c>
      <c r="Y66" s="264" t="n"/>
      <c r="Z66" s="1644">
        <f>SUM(AD66:AK66)</f>
        <v/>
      </c>
      <c r="AA66" s="264" t="n"/>
      <c r="AB66" s="1643">
        <f>AL66+AN66+AQ66+AT66+AW66+AZ66+BC66+BF66+BI66+BL66+BO66</f>
        <v/>
      </c>
      <c r="AC66" s="273" t="n"/>
      <c r="AD66" s="1645" t="n"/>
      <c r="AE66" s="264" t="n"/>
      <c r="AF66" s="1790" t="n"/>
      <c r="AG66" s="264" t="n"/>
      <c r="AH66" s="1790" t="n"/>
      <c r="AI66" s="264" t="n"/>
      <c r="AJ66" s="1790" t="n"/>
      <c r="AK66" s="264" t="n"/>
      <c r="AL66" s="4131" t="n"/>
      <c r="AM66" s="1645">
        <f>AO66*36</f>
        <v/>
      </c>
      <c r="AN66" s="1790" t="n"/>
      <c r="AO66" s="4132" t="n"/>
      <c r="AP66" s="1644">
        <f>AR66*36</f>
        <v/>
      </c>
      <c r="AQ66" s="1790" t="n"/>
      <c r="AR66" s="4132" t="n"/>
      <c r="AS66" s="4072">
        <f>AU66*36</f>
        <v/>
      </c>
      <c r="AT66" s="1818" t="n"/>
      <c r="AU66" s="4073" t="n"/>
      <c r="AV66" s="1581">
        <f>AX66*36</f>
        <v/>
      </c>
      <c r="AW66" s="1818" t="n"/>
      <c r="AX66" s="1819" t="n"/>
      <c r="AY66" s="1581" t="n"/>
      <c r="AZ66" s="1818" t="n"/>
      <c r="BA66" s="4071" t="n"/>
      <c r="BB66" s="2003">
        <f>BD66*36</f>
        <v/>
      </c>
      <c r="BC66" s="1818" t="n"/>
      <c r="BD66" s="4071" t="n"/>
      <c r="BE66" s="4072" t="n">
        <v>30</v>
      </c>
      <c r="BF66" s="1790" t="n"/>
      <c r="BG66" s="4114" t="n">
        <v>1</v>
      </c>
      <c r="BH66" s="1581" t="n"/>
      <c r="BI66" s="1790" t="n"/>
      <c r="BJ66" s="1669" t="n"/>
      <c r="BK66" s="1723" t="n"/>
      <c r="BL66" s="1790" t="n"/>
      <c r="BM66" s="1643" t="n"/>
      <c r="BN66" s="1723" t="n"/>
      <c r="BO66" s="1790" t="n"/>
      <c r="BP66" s="1646" t="n"/>
      <c r="BQ66" s="1640">
        <f>AO66+AR66+AU66+AX66+BA66+BD66+BG66+BJ66+BM66+BP66</f>
        <v/>
      </c>
      <c r="BR66" s="269" t="n"/>
      <c r="BS66" s="4116" t="n"/>
      <c r="BT66" s="836">
        <f>Z66*0.22</f>
        <v/>
      </c>
      <c r="BU66" s="2" t="n"/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</row>
    <row r="67">
      <c r="A67" s="4133" t="inlineStr">
        <is>
          <t>2.2.5</t>
        </is>
      </c>
      <c r="B67" s="264" t="n"/>
      <c r="C67" s="1684" t="inlineStr">
        <is>
          <t>Детали машин и основы конструирования</t>
        </is>
      </c>
      <c r="D67" s="266" t="n"/>
      <c r="E67" s="266" t="n"/>
      <c r="F67" s="266" t="n"/>
      <c r="G67" s="266" t="n"/>
      <c r="H67" s="266" t="n"/>
      <c r="I67" s="266" t="n"/>
      <c r="J67" s="266" t="n"/>
      <c r="K67" s="266" t="n"/>
      <c r="L67" s="266" t="n"/>
      <c r="M67" s="266" t="n"/>
      <c r="N67" s="266" t="n"/>
      <c r="O67" s="266" t="n"/>
      <c r="P67" s="266" t="n"/>
      <c r="Q67" s="266" t="n"/>
      <c r="R67" s="269" t="n"/>
      <c r="S67" s="1685" t="n"/>
      <c r="T67" s="1640" t="n">
        <v>7</v>
      </c>
      <c r="U67" s="269" t="n"/>
      <c r="V67" s="1654" t="n"/>
      <c r="W67" s="266" t="n"/>
      <c r="X67" s="4104">
        <f>AM67+AP67+AS67+AV67+AY67+BB67+BE67+BH67+BK67+BN67</f>
        <v/>
      </c>
      <c r="Y67" s="264" t="n"/>
      <c r="Z67" s="1644" t="n">
        <v>90</v>
      </c>
      <c r="AA67" s="264" t="n"/>
      <c r="AB67" s="1643">
        <f>AL67+AN67+AQ67+AT67+AW67+AZ67+BC67+BF67+BI67+BL67+BO67</f>
        <v/>
      </c>
      <c r="AC67" s="273" t="n"/>
      <c r="AD67" s="1645" t="n">
        <v>14</v>
      </c>
      <c r="AE67" s="264" t="n"/>
      <c r="AF67" s="1790" t="n">
        <v>6</v>
      </c>
      <c r="AG67" s="264" t="n"/>
      <c r="AH67" s="1790" t="n">
        <v>6</v>
      </c>
      <c r="AI67" s="264" t="n"/>
      <c r="AJ67" s="1790" t="n"/>
      <c r="AK67" s="264" t="n"/>
      <c r="AL67" s="4131" t="n"/>
      <c r="AM67" s="1645">
        <f>AO67*36</f>
        <v/>
      </c>
      <c r="AN67" s="1790" t="n"/>
      <c r="AO67" s="4132" t="n"/>
      <c r="AP67" s="1644">
        <f>AR67*36</f>
        <v/>
      </c>
      <c r="AQ67" s="1790" t="n"/>
      <c r="AR67" s="4132" t="n"/>
      <c r="AS67" s="4072">
        <f>AU67*36</f>
        <v/>
      </c>
      <c r="AT67" s="1818" t="n"/>
      <c r="AU67" s="4073" t="n"/>
      <c r="AV67" s="1581">
        <f>AX67*36</f>
        <v/>
      </c>
      <c r="AW67" s="1818" t="n"/>
      <c r="AX67" s="1819" t="n"/>
      <c r="AY67" s="1581" t="n"/>
      <c r="AZ67" s="1818" t="n"/>
      <c r="BA67" s="4071" t="n"/>
      <c r="BB67" s="2003" t="n"/>
      <c r="BC67" s="1818" t="n">
        <v>14</v>
      </c>
      <c r="BD67" s="4071" t="n"/>
      <c r="BE67" s="4072" t="n">
        <v>144</v>
      </c>
      <c r="BF67" s="1790" t="n">
        <v>12</v>
      </c>
      <c r="BG67" s="4114" t="n">
        <v>4</v>
      </c>
      <c r="BH67" s="1581">
        <f>BJ67*36</f>
        <v/>
      </c>
      <c r="BI67" s="1790" t="n"/>
      <c r="BJ67" s="1669" t="n"/>
      <c r="BK67" s="1723" t="n"/>
      <c r="BL67" s="1790" t="n"/>
      <c r="BM67" s="1643" t="n"/>
      <c r="BN67" s="1723" t="n"/>
      <c r="BO67" s="1790" t="n"/>
      <c r="BP67" s="1646" t="n"/>
      <c r="BQ67" s="1640">
        <f>AO67+AR67+AU67+AX67+BA67+BD67+BG67+BJ67+BM67+BP67</f>
        <v/>
      </c>
      <c r="BR67" s="269" t="n"/>
      <c r="BS67" s="4116" t="n"/>
      <c r="BT67" s="836">
        <f>Z67*0.22</f>
        <v/>
      </c>
      <c r="BU67" s="2" t="n"/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</row>
    <row r="68">
      <c r="A68" s="4133" t="inlineStr">
        <is>
          <t>2.2.6</t>
        </is>
      </c>
      <c r="B68" s="264" t="n"/>
      <c r="C68" s="4134" t="inlineStr">
        <is>
          <t>Курсовой проект по учебной дисциплине "Детали машин и основы конструирования"</t>
        </is>
      </c>
      <c r="D68" s="266" t="n"/>
      <c r="E68" s="266" t="n"/>
      <c r="F68" s="266" t="n"/>
      <c r="G68" s="266" t="n"/>
      <c r="H68" s="266" t="n"/>
      <c r="I68" s="266" t="n"/>
      <c r="J68" s="266" t="n"/>
      <c r="K68" s="266" t="n"/>
      <c r="L68" s="266" t="n"/>
      <c r="M68" s="266" t="n"/>
      <c r="N68" s="266" t="n"/>
      <c r="O68" s="266" t="n"/>
      <c r="P68" s="266" t="n"/>
      <c r="Q68" s="266" t="n"/>
      <c r="R68" s="264" t="n"/>
      <c r="S68" s="1685" t="n"/>
      <c r="T68" s="1640" t="n"/>
      <c r="U68" s="269" t="n"/>
      <c r="V68" s="1654" t="n"/>
      <c r="W68" s="266" t="n"/>
      <c r="X68" s="4104">
        <f>AM68+AP68+AS68+AV68+AY68+BB68+BE68+BH68+BK68+BN68</f>
        <v/>
      </c>
      <c r="Y68" s="264" t="n"/>
      <c r="Z68" s="1644">
        <f>SUM(AD68:AK68)</f>
        <v/>
      </c>
      <c r="AA68" s="264" t="n"/>
      <c r="AB68" s="1643">
        <f>AL68+AN68+AQ68+AT68+AW68+AZ68+BC68+BF68+BI68+BL68+BO68</f>
        <v/>
      </c>
      <c r="AC68" s="273" t="n"/>
      <c r="AD68" s="1645" t="n"/>
      <c r="AE68" s="264" t="n"/>
      <c r="AF68" s="1790" t="n"/>
      <c r="AG68" s="264" t="n"/>
      <c r="AH68" s="1790" t="n"/>
      <c r="AI68" s="264" t="n"/>
      <c r="AJ68" s="1790" t="n"/>
      <c r="AK68" s="264" t="n"/>
      <c r="AL68" s="4131" t="n"/>
      <c r="AM68" s="1645">
        <f>AO68*36</f>
        <v/>
      </c>
      <c r="AN68" s="1790" t="n"/>
      <c r="AO68" s="4132" t="n"/>
      <c r="AP68" s="1644">
        <f>AR68*36</f>
        <v/>
      </c>
      <c r="AQ68" s="1790" t="n"/>
      <c r="AR68" s="4132" t="n"/>
      <c r="AS68" s="4072">
        <f>AU68*36</f>
        <v/>
      </c>
      <c r="AT68" s="1818" t="n"/>
      <c r="AU68" s="4073" t="n"/>
      <c r="AV68" s="1581">
        <f>AX68*36</f>
        <v/>
      </c>
      <c r="AW68" s="1818" t="n"/>
      <c r="AX68" s="1819" t="n"/>
      <c r="AY68" s="1581" t="n"/>
      <c r="AZ68" s="1818" t="n"/>
      <c r="BA68" s="4071" t="n"/>
      <c r="BB68" s="2003">
        <f>BD68*36</f>
        <v/>
      </c>
      <c r="BC68" s="1818" t="n"/>
      <c r="BD68" s="4071" t="n"/>
      <c r="BE68" s="4072" t="n">
        <v>40</v>
      </c>
      <c r="BF68" s="1790" t="n"/>
      <c r="BG68" s="4114" t="n">
        <v>1</v>
      </c>
      <c r="BH68" s="1581">
        <f>BJ68*36</f>
        <v/>
      </c>
      <c r="BI68" s="1790" t="n"/>
      <c r="BJ68" s="1669" t="n"/>
      <c r="BK68" s="1723" t="n"/>
      <c r="BL68" s="1790" t="n"/>
      <c r="BM68" s="1643" t="n"/>
      <c r="BN68" s="1723" t="n"/>
      <c r="BO68" s="1790" t="n"/>
      <c r="BP68" s="1646" t="n"/>
      <c r="BQ68" s="1640">
        <f>AO68+AR68+AU68+AX68+BA68+BD68+BG68+BJ68+BM68+BP68</f>
        <v/>
      </c>
      <c r="BR68" s="269" t="n"/>
      <c r="BS68" s="4116" t="n"/>
      <c r="BT68" s="836">
        <f>Z68*0.22</f>
        <v/>
      </c>
      <c r="BU68" s="2" t="n"/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</row>
    <row r="69">
      <c r="A69" s="4133" t="inlineStr">
        <is>
          <t>2.2.7</t>
        </is>
      </c>
      <c r="B69" s="264" t="n"/>
      <c r="C69" s="4134" t="inlineStr">
        <is>
          <t>Расчет и конструирование машин и аппаратов</t>
        </is>
      </c>
      <c r="D69" s="266" t="n"/>
      <c r="E69" s="266" t="n"/>
      <c r="F69" s="266" t="n"/>
      <c r="G69" s="266" t="n"/>
      <c r="H69" s="266" t="n"/>
      <c r="I69" s="266" t="n"/>
      <c r="J69" s="266" t="n"/>
      <c r="K69" s="266" t="n"/>
      <c r="L69" s="266" t="n"/>
      <c r="M69" s="266" t="n"/>
      <c r="N69" s="266" t="n"/>
      <c r="O69" s="266" t="n"/>
      <c r="P69" s="266" t="n"/>
      <c r="Q69" s="266" t="n"/>
      <c r="R69" s="264" t="n"/>
      <c r="S69" s="1685" t="n"/>
      <c r="T69" s="1640" t="n">
        <v>8</v>
      </c>
      <c r="U69" s="269" t="n"/>
      <c r="V69" s="1654" t="n"/>
      <c r="W69" s="266" t="n"/>
      <c r="X69" s="4104">
        <f>AM69+AP69+AS69+AV69+AY69+BB69+BE69+BH69+BK69+BN69</f>
        <v/>
      </c>
      <c r="Y69" s="264" t="n"/>
      <c r="Z69" s="1644" t="n">
        <v>90</v>
      </c>
      <c r="AA69" s="264" t="n"/>
      <c r="AB69" s="1643">
        <f>AL69+AN69+AQ69+AT69+AW69+AZ69+BC69+BF69+BI69+BL69+BO69</f>
        <v/>
      </c>
      <c r="AC69" s="273" t="n"/>
      <c r="AD69" s="1645" t="n">
        <v>14</v>
      </c>
      <c r="AE69" s="264" t="n"/>
      <c r="AF69" s="1790" t="n"/>
      <c r="AG69" s="264" t="n"/>
      <c r="AH69" s="1790" t="n">
        <v>14</v>
      </c>
      <c r="AI69" s="264" t="n"/>
      <c r="AJ69" s="1790" t="n"/>
      <c r="AK69" s="264" t="n"/>
      <c r="AL69" s="4131" t="n"/>
      <c r="AM69" s="1645">
        <f>AO69*36</f>
        <v/>
      </c>
      <c r="AN69" s="1790" t="n"/>
      <c r="AO69" s="4132" t="n"/>
      <c r="AP69" s="1644">
        <f>AR69*36</f>
        <v/>
      </c>
      <c r="AQ69" s="1790" t="n"/>
      <c r="AR69" s="4132" t="n"/>
      <c r="AS69" s="4072">
        <f>AU69*36</f>
        <v/>
      </c>
      <c r="AT69" s="1818" t="n"/>
      <c r="AU69" s="4073" t="n"/>
      <c r="AV69" s="1581">
        <f>AX69*36</f>
        <v/>
      </c>
      <c r="AW69" s="1818" t="n"/>
      <c r="AX69" s="1819" t="n"/>
      <c r="AY69" s="1581">
        <f>BA69*36</f>
        <v/>
      </c>
      <c r="AZ69" s="1818" t="n"/>
      <c r="BA69" s="4071" t="n"/>
      <c r="BB69" s="2003" t="n"/>
      <c r="BC69" s="1818" t="n"/>
      <c r="BD69" s="4071" t="n"/>
      <c r="BE69" s="4072">
        <f>BG69*36</f>
        <v/>
      </c>
      <c r="BF69" s="1790" t="n">
        <v>4</v>
      </c>
      <c r="BG69" s="4114" t="n"/>
      <c r="BH69" s="1581" t="n">
        <v>144</v>
      </c>
      <c r="BI69" s="1790" t="n">
        <v>24</v>
      </c>
      <c r="BJ69" s="1669" t="n">
        <v>4</v>
      </c>
      <c r="BK69" s="1723" t="n"/>
      <c r="BL69" s="1790" t="n"/>
      <c r="BM69" s="1643" t="n"/>
      <c r="BN69" s="1723" t="n"/>
      <c r="BO69" s="1790" t="n"/>
      <c r="BP69" s="1646" t="n"/>
      <c r="BQ69" s="1640">
        <f>AO69+AR69+AU69+AX69+BA69+BD69+BG69+BJ69+BM69+BP69</f>
        <v/>
      </c>
      <c r="BR69" s="269" t="n"/>
      <c r="BS69" s="4116" t="n"/>
      <c r="BT69" s="836">
        <f>Z69*0.22</f>
        <v/>
      </c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</row>
    <row r="70">
      <c r="A70" s="4133" t="inlineStr">
        <is>
          <t>2.2.8</t>
        </is>
      </c>
      <c r="B70" s="264" t="n"/>
      <c r="C70" s="4134" t="inlineStr">
        <is>
          <t>Курсовой проект по учебной дисциплине "Расчет и конструирование машин и аппаратов"</t>
        </is>
      </c>
      <c r="D70" s="266" t="n"/>
      <c r="E70" s="266" t="n"/>
      <c r="F70" s="266" t="n"/>
      <c r="G70" s="266" t="n"/>
      <c r="H70" s="266" t="n"/>
      <c r="I70" s="266" t="n"/>
      <c r="J70" s="266" t="n"/>
      <c r="K70" s="266" t="n"/>
      <c r="L70" s="266" t="n"/>
      <c r="M70" s="266" t="n"/>
      <c r="N70" s="266" t="n"/>
      <c r="O70" s="266" t="n"/>
      <c r="P70" s="266" t="n"/>
      <c r="Q70" s="266" t="n"/>
      <c r="R70" s="264" t="n"/>
      <c r="S70" s="1685" t="n"/>
      <c r="T70" s="1640" t="n"/>
      <c r="U70" s="269" t="n"/>
      <c r="V70" s="1654" t="n"/>
      <c r="W70" s="266" t="n"/>
      <c r="X70" s="4104">
        <f>AM70+AP70+AS70+AV70+AY70+BB70+BE70+BH70+BK70+BN70</f>
        <v/>
      </c>
      <c r="Y70" s="264" t="n"/>
      <c r="Z70" s="1644">
        <f>SUM(AD70:AK70)</f>
        <v/>
      </c>
      <c r="AA70" s="264" t="n"/>
      <c r="AB70" s="1643">
        <f>AL70+AN70+AQ70+AT70+AW70+AZ70+BC70+BF70+BI70+BL70+BO70</f>
        <v/>
      </c>
      <c r="AC70" s="273" t="n"/>
      <c r="AD70" s="1645" t="n"/>
      <c r="AE70" s="264" t="n"/>
      <c r="AF70" s="1790" t="n"/>
      <c r="AG70" s="264" t="n"/>
      <c r="AH70" s="1790" t="n"/>
      <c r="AI70" s="264" t="n"/>
      <c r="AJ70" s="1790" t="n"/>
      <c r="AK70" s="264" t="n"/>
      <c r="AL70" s="4131" t="n"/>
      <c r="AM70" s="1645">
        <f>AO70*36</f>
        <v/>
      </c>
      <c r="AN70" s="1790" t="n"/>
      <c r="AO70" s="4132" t="n"/>
      <c r="AP70" s="1644">
        <f>AR70*36</f>
        <v/>
      </c>
      <c r="AQ70" s="1790" t="n"/>
      <c r="AR70" s="4132" t="n"/>
      <c r="AS70" s="4072">
        <f>AU70*36</f>
        <v/>
      </c>
      <c r="AT70" s="1818" t="n"/>
      <c r="AU70" s="4073" t="n"/>
      <c r="AV70" s="1581">
        <f>AX70*36</f>
        <v/>
      </c>
      <c r="AW70" s="1818" t="n"/>
      <c r="AX70" s="1819" t="n"/>
      <c r="AY70" s="1581">
        <f>BA70*36</f>
        <v/>
      </c>
      <c r="AZ70" s="1818" t="n"/>
      <c r="BA70" s="4071" t="n"/>
      <c r="BB70" s="2003" t="n"/>
      <c r="BC70" s="1818" t="n"/>
      <c r="BD70" s="4071" t="n"/>
      <c r="BE70" s="4072">
        <f>BG70*36</f>
        <v/>
      </c>
      <c r="BF70" s="1790" t="n"/>
      <c r="BG70" s="4114" t="n"/>
      <c r="BH70" s="1581" t="n">
        <v>40</v>
      </c>
      <c r="BI70" s="1790" t="n"/>
      <c r="BJ70" s="1669" t="n">
        <v>1</v>
      </c>
      <c r="BK70" s="1723" t="n"/>
      <c r="BL70" s="1790" t="n"/>
      <c r="BM70" s="1643" t="n"/>
      <c r="BN70" s="1723" t="n"/>
      <c r="BO70" s="1790" t="n"/>
      <c r="BP70" s="1646" t="n"/>
      <c r="BQ70" s="1640">
        <f>AO70+AR70+AU70+AX70+BA70+BD70+BG70+BJ70+BM70+BP70</f>
        <v/>
      </c>
      <c r="BR70" s="269" t="n"/>
      <c r="BS70" s="4116" t="n"/>
      <c r="BT70" s="836">
        <f>Z70*0.22</f>
        <v/>
      </c>
      <c r="BU70" s="2" t="n"/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</row>
    <row r="71">
      <c r="A71" s="1637" t="inlineStr">
        <is>
          <t>2.3</t>
        </is>
      </c>
      <c r="B71" s="269" t="n"/>
      <c r="C71" s="1660" t="inlineStr">
        <is>
          <t>Технико-эксплуатационный модуль</t>
        </is>
      </c>
      <c r="D71" s="266" t="n"/>
      <c r="E71" s="266" t="n"/>
      <c r="F71" s="266" t="n"/>
      <c r="G71" s="266" t="n"/>
      <c r="H71" s="266" t="n"/>
      <c r="I71" s="266" t="n"/>
      <c r="J71" s="266" t="n"/>
      <c r="K71" s="266" t="n"/>
      <c r="L71" s="266" t="n"/>
      <c r="M71" s="266" t="n"/>
      <c r="N71" s="266" t="n"/>
      <c r="O71" s="266" t="n"/>
      <c r="P71" s="266" t="n"/>
      <c r="Q71" s="266" t="n"/>
      <c r="R71" s="269" t="n"/>
      <c r="S71" s="1661" t="n"/>
      <c r="T71" s="1640" t="n"/>
      <c r="U71" s="269" t="n"/>
      <c r="V71" s="1654" t="n"/>
      <c r="W71" s="266" t="n"/>
      <c r="X71" s="4104">
        <f>AM71+AP71+AS71+AV71+AY71+BB71+BE71+BH71+BK71+BN71</f>
        <v/>
      </c>
      <c r="Y71" s="264" t="n"/>
      <c r="Z71" s="4164">
        <f>SUM(AD71:AK71)</f>
        <v/>
      </c>
      <c r="AA71" s="269" t="n"/>
      <c r="AB71" s="1643">
        <f>AL71+AN71+AQ71+AT71+AW71+AZ71+BC71+BF71+BI71+BL71+BO71</f>
        <v/>
      </c>
      <c r="AC71" s="273" t="n"/>
      <c r="AD71" s="1645" t="n"/>
      <c r="AE71" s="264" t="n"/>
      <c r="AF71" s="1790" t="n"/>
      <c r="AG71" s="264" t="n"/>
      <c r="AH71" s="1790" t="n"/>
      <c r="AI71" s="264" t="n"/>
      <c r="AJ71" s="1669" t="n"/>
      <c r="AK71" s="269" t="n"/>
      <c r="AL71" s="4131" t="n"/>
      <c r="AM71" s="1645">
        <f>AO71*36</f>
        <v/>
      </c>
      <c r="AN71" s="1790" t="n"/>
      <c r="AO71" s="4132" t="n"/>
      <c r="AP71" s="1644">
        <f>AR71*36</f>
        <v/>
      </c>
      <c r="AQ71" s="1790" t="n"/>
      <c r="AR71" s="4132" t="n"/>
      <c r="AS71" s="4072">
        <f>AU71*36</f>
        <v/>
      </c>
      <c r="AT71" s="1818" t="n"/>
      <c r="AU71" s="4073" t="n"/>
      <c r="AV71" s="1581">
        <f>AX71*36</f>
        <v/>
      </c>
      <c r="AW71" s="1818" t="n"/>
      <c r="AX71" s="1819" t="n"/>
      <c r="AY71" s="1581">
        <f>BA71*36</f>
        <v/>
      </c>
      <c r="AZ71" s="1818" t="n"/>
      <c r="BA71" s="4071" t="n"/>
      <c r="BB71" s="2003">
        <f>BD71*36</f>
        <v/>
      </c>
      <c r="BC71" s="1818" t="n"/>
      <c r="BD71" s="4071" t="n"/>
      <c r="BE71" s="4072">
        <f>BG71*36</f>
        <v/>
      </c>
      <c r="BF71" s="1790" t="n"/>
      <c r="BG71" s="4114" t="n"/>
      <c r="BH71" s="1581">
        <f>BJ71*36</f>
        <v/>
      </c>
      <c r="BI71" s="1790" t="n"/>
      <c r="BJ71" s="1669" t="n"/>
      <c r="BK71" s="1723" t="n"/>
      <c r="BL71" s="1790" t="n"/>
      <c r="BM71" s="1643" t="n"/>
      <c r="BN71" s="1723" t="n"/>
      <c r="BO71" s="1790" t="n"/>
      <c r="BP71" s="1723" t="n"/>
      <c r="BQ71" s="1640">
        <f>AO71+AR71+AU71+AX71+BA71+BD71+BG71+BJ71+BM71+BP71</f>
        <v/>
      </c>
      <c r="BR71" s="269" t="n"/>
      <c r="BS71" s="4116" t="n"/>
      <c r="BT71" s="836">
        <f>Z71*0.22</f>
        <v/>
      </c>
      <c r="BU71" s="2" t="n"/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</row>
    <row r="72">
      <c r="A72" s="1732" t="inlineStr">
        <is>
          <t>2.3.1</t>
        </is>
      </c>
      <c r="B72" s="269" t="n"/>
      <c r="C72" s="1684" t="inlineStr">
        <is>
          <t>Нормирование точности и технические измерения</t>
        </is>
      </c>
      <c r="D72" s="266" t="n"/>
      <c r="E72" s="266" t="n"/>
      <c r="F72" s="266" t="n"/>
      <c r="G72" s="266" t="n"/>
      <c r="H72" s="266" t="n"/>
      <c r="I72" s="266" t="n"/>
      <c r="J72" s="266" t="n"/>
      <c r="K72" s="266" t="n"/>
      <c r="L72" s="266" t="n"/>
      <c r="M72" s="266" t="n"/>
      <c r="N72" s="266" t="n"/>
      <c r="O72" s="266" t="n"/>
      <c r="P72" s="266" t="n"/>
      <c r="Q72" s="266" t="n"/>
      <c r="R72" s="269" t="n"/>
      <c r="S72" s="1685" t="n"/>
      <c r="T72" s="1640" t="n"/>
      <c r="U72" s="269" t="n"/>
      <c r="V72" s="1654" t="n">
        <v>6</v>
      </c>
      <c r="W72" s="266" t="n"/>
      <c r="X72" s="4104">
        <f>AM72+AP72+AS72+AV72+AY72+BB72+BE72+BH72+BK72+BN72</f>
        <v/>
      </c>
      <c r="Y72" s="264" t="n"/>
      <c r="Z72" s="4164" t="n">
        <v>54</v>
      </c>
      <c r="AA72" s="269" t="n"/>
      <c r="AB72" s="1643">
        <f>AL72+AN72+AQ72+AT72+AW72+AZ72+BC72+BF72+BI72+BL72+BO72</f>
        <v/>
      </c>
      <c r="AC72" s="273" t="n"/>
      <c r="AD72" s="1645" t="n">
        <v>4</v>
      </c>
      <c r="AE72" s="264" t="n"/>
      <c r="AF72" s="1790" t="n">
        <v>4</v>
      </c>
      <c r="AG72" s="264" t="n"/>
      <c r="AH72" s="1790" t="n">
        <v>4</v>
      </c>
      <c r="AI72" s="264" t="n"/>
      <c r="AJ72" s="1669" t="n"/>
      <c r="AK72" s="269" t="n"/>
      <c r="AL72" s="4131" t="n"/>
      <c r="AM72" s="1645">
        <f>AO72*36</f>
        <v/>
      </c>
      <c r="AN72" s="1790" t="n"/>
      <c r="AO72" s="4132" t="n"/>
      <c r="AP72" s="1644">
        <f>AR72*36</f>
        <v/>
      </c>
      <c r="AQ72" s="1790" t="n"/>
      <c r="AR72" s="4132" t="n"/>
      <c r="AS72" s="4072">
        <f>AU72*36</f>
        <v/>
      </c>
      <c r="AT72" s="1818" t="n"/>
      <c r="AU72" s="4073" t="n"/>
      <c r="AV72" s="1581" t="n"/>
      <c r="AW72" s="1818" t="n"/>
      <c r="AX72" s="1819" t="n"/>
      <c r="AY72" s="1581">
        <f>BA72*36</f>
        <v/>
      </c>
      <c r="AZ72" s="1818" t="n">
        <v>4</v>
      </c>
      <c r="BA72" s="4071" t="n"/>
      <c r="BB72" s="2003" t="n">
        <v>108</v>
      </c>
      <c r="BC72" s="1818" t="n">
        <v>8</v>
      </c>
      <c r="BD72" s="4071" t="n">
        <v>3</v>
      </c>
      <c r="BE72" s="4072" t="n"/>
      <c r="BF72" s="1790" t="n"/>
      <c r="BG72" s="4114" t="n"/>
      <c r="BH72" s="1581">
        <f>BJ72*36</f>
        <v/>
      </c>
      <c r="BI72" s="1790" t="n"/>
      <c r="BJ72" s="1669" t="n"/>
      <c r="BK72" s="1723" t="n"/>
      <c r="BL72" s="1790" t="n"/>
      <c r="BM72" s="1643" t="n"/>
      <c r="BN72" s="1723" t="n"/>
      <c r="BO72" s="1790" t="n"/>
      <c r="BP72" s="1723" t="n"/>
      <c r="BQ72" s="1640">
        <f>AO72+AR72+AU72+AX72+BA72+BD72+BG72+BJ72+BM72+BP72</f>
        <v/>
      </c>
      <c r="BR72" s="269" t="n"/>
      <c r="BS72" s="4116" t="n"/>
      <c r="BT72" s="836">
        <f>Z72*0.22</f>
        <v/>
      </c>
      <c r="BU72" s="2" t="n"/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</row>
    <row r="73">
      <c r="A73" s="1732" t="inlineStr">
        <is>
          <t>2.3.2</t>
        </is>
      </c>
      <c r="B73" s="269" t="n"/>
      <c r="C73" s="1684" t="inlineStr">
        <is>
          <t>Защита материалов и оборудования от коррозии</t>
        </is>
      </c>
      <c r="D73" s="266" t="n"/>
      <c r="E73" s="266" t="n"/>
      <c r="F73" s="266" t="n"/>
      <c r="G73" s="266" t="n"/>
      <c r="H73" s="266" t="n"/>
      <c r="I73" s="266" t="n"/>
      <c r="J73" s="266" t="n"/>
      <c r="K73" s="266" t="n"/>
      <c r="L73" s="266" t="n"/>
      <c r="M73" s="266" t="n"/>
      <c r="N73" s="266" t="n"/>
      <c r="O73" s="266" t="n"/>
      <c r="P73" s="266" t="n"/>
      <c r="Q73" s="266" t="n"/>
      <c r="R73" s="269" t="n"/>
      <c r="S73" s="1685" t="n"/>
      <c r="T73" s="1640" t="n"/>
      <c r="U73" s="269" t="n"/>
      <c r="V73" s="1654" t="n">
        <v>6</v>
      </c>
      <c r="W73" s="266" t="n"/>
      <c r="X73" s="4104">
        <f>AM73+AP73+AS73+AV73+AY73+BB73+BE73+BH73+BK73+BN73</f>
        <v/>
      </c>
      <c r="Y73" s="264" t="n"/>
      <c r="Z73" s="4164" t="n">
        <v>36</v>
      </c>
      <c r="AA73" s="269" t="n"/>
      <c r="AB73" s="1643">
        <f>AL73+AN73+AQ73+AT73+AW73+AZ73+BC73+BF73+BI73+BL73+BO73</f>
        <v/>
      </c>
      <c r="AC73" s="273" t="n"/>
      <c r="AD73" s="1645" t="n">
        <v>6</v>
      </c>
      <c r="AE73" s="264" t="n"/>
      <c r="AF73" s="1790" t="n">
        <v>4</v>
      </c>
      <c r="AG73" s="264" t="n"/>
      <c r="AH73" s="1790" t="n"/>
      <c r="AI73" s="264" t="n"/>
      <c r="AJ73" s="1669" t="n"/>
      <c r="AK73" s="269" t="n"/>
      <c r="AL73" s="4131" t="n"/>
      <c r="AM73" s="1645">
        <f>AO73*36</f>
        <v/>
      </c>
      <c r="AN73" s="1790" t="n"/>
      <c r="AO73" s="4132" t="n"/>
      <c r="AP73" s="1644">
        <f>AR73*36</f>
        <v/>
      </c>
      <c r="AQ73" s="1790" t="n"/>
      <c r="AR73" s="4132" t="n"/>
      <c r="AS73" s="4072">
        <f>AU73*36</f>
        <v/>
      </c>
      <c r="AT73" s="1818" t="n"/>
      <c r="AU73" s="4073" t="n"/>
      <c r="AV73" s="1581">
        <f>AX73*36</f>
        <v/>
      </c>
      <c r="AW73" s="1818" t="n"/>
      <c r="AX73" s="1819" t="n"/>
      <c r="AY73" s="1581" t="n"/>
      <c r="AZ73" s="1818" t="n">
        <v>4</v>
      </c>
      <c r="BA73" s="4071" t="n"/>
      <c r="BB73" s="2003" t="n">
        <v>108</v>
      </c>
      <c r="BC73" s="1818" t="n">
        <v>6</v>
      </c>
      <c r="BD73" s="4071" t="n">
        <v>3</v>
      </c>
      <c r="BE73" s="4072">
        <f>BG73*36</f>
        <v/>
      </c>
      <c r="BF73" s="1790" t="n"/>
      <c r="BG73" s="4114" t="n"/>
      <c r="BH73" s="1581">
        <f>BJ73*36</f>
        <v/>
      </c>
      <c r="BI73" s="1790" t="n"/>
      <c r="BJ73" s="1669" t="n"/>
      <c r="BK73" s="1723" t="n"/>
      <c r="BL73" s="1790" t="n"/>
      <c r="BM73" s="1643" t="n"/>
      <c r="BN73" s="1723" t="n"/>
      <c r="BO73" s="1790" t="n"/>
      <c r="BP73" s="1723" t="n"/>
      <c r="BQ73" s="1640">
        <f>AO73+AR73+AU73+AX73+BA73+BD73+BG73+BJ73+BM73+BP73</f>
        <v/>
      </c>
      <c r="BR73" s="269" t="n"/>
      <c r="BS73" s="4116" t="n"/>
      <c r="BT73" s="836">
        <f>Z73*0.22</f>
        <v/>
      </c>
      <c r="BU73" s="2" t="n"/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</row>
    <row r="74">
      <c r="A74" s="1732" t="inlineStr">
        <is>
          <t>2.3.3</t>
        </is>
      </c>
      <c r="B74" s="269" t="n"/>
      <c r="C74" s="1684" t="inlineStr">
        <is>
          <t>Трение и износ</t>
        </is>
      </c>
      <c r="D74" s="266" t="n"/>
      <c r="E74" s="266" t="n"/>
      <c r="F74" s="266" t="n"/>
      <c r="G74" s="266" t="n"/>
      <c r="H74" s="266" t="n"/>
      <c r="I74" s="266" t="n"/>
      <c r="J74" s="266" t="n"/>
      <c r="K74" s="266" t="n"/>
      <c r="L74" s="266" t="n"/>
      <c r="M74" s="266" t="n"/>
      <c r="N74" s="266" t="n"/>
      <c r="O74" s="266" t="n"/>
      <c r="P74" s="266" t="n"/>
      <c r="Q74" s="266" t="n"/>
      <c r="R74" s="269" t="n"/>
      <c r="S74" s="1685" t="n"/>
      <c r="T74" s="1640" t="n"/>
      <c r="U74" s="269" t="n"/>
      <c r="V74" s="1654" t="n">
        <v>6</v>
      </c>
      <c r="W74" s="266" t="n"/>
      <c r="X74" s="4104">
        <f>AM74+AP74+AS74+AV74+AY74+BB74+BE74+BH74+BK74+BN74</f>
        <v/>
      </c>
      <c r="Y74" s="264" t="n"/>
      <c r="Z74" s="4164" t="n">
        <v>36</v>
      </c>
      <c r="AA74" s="269" t="n"/>
      <c r="AB74" s="1643">
        <f>AL74+AN74+AQ74+AT74+AW74+AZ74+BC74+BF74+BI74+BL74+BO74</f>
        <v/>
      </c>
      <c r="AC74" s="273" t="n"/>
      <c r="AD74" s="1645" t="n">
        <v>6</v>
      </c>
      <c r="AE74" s="264" t="n"/>
      <c r="AF74" s="1790" t="n">
        <v>4</v>
      </c>
      <c r="AG74" s="264" t="n"/>
      <c r="AH74" s="1790" t="n"/>
      <c r="AI74" s="264" t="n"/>
      <c r="AJ74" s="1669" t="n"/>
      <c r="AK74" s="269" t="n"/>
      <c r="AL74" s="4131" t="n"/>
      <c r="AM74" s="1645">
        <f>AO74*36</f>
        <v/>
      </c>
      <c r="AN74" s="1790" t="n"/>
      <c r="AO74" s="4132" t="n"/>
      <c r="AP74" s="1644">
        <f>AR74*36</f>
        <v/>
      </c>
      <c r="AQ74" s="1790" t="n"/>
      <c r="AR74" s="4132" t="n"/>
      <c r="AS74" s="4072">
        <f>AU74*36</f>
        <v/>
      </c>
      <c r="AT74" s="1818" t="n"/>
      <c r="AU74" s="4073" t="n"/>
      <c r="AV74" s="1581">
        <f>AX74*36</f>
        <v/>
      </c>
      <c r="AW74" s="1818" t="n"/>
      <c r="AX74" s="1819" t="n"/>
      <c r="AY74" s="1581" t="n"/>
      <c r="AZ74" s="1818" t="n">
        <v>4</v>
      </c>
      <c r="BA74" s="4071" t="n"/>
      <c r="BB74" s="2003" t="n">
        <v>108</v>
      </c>
      <c r="BC74" s="1818" t="n">
        <v>6</v>
      </c>
      <c r="BD74" s="4071" t="n">
        <v>3</v>
      </c>
      <c r="BE74" s="4072">
        <f>BG74*36</f>
        <v/>
      </c>
      <c r="BF74" s="1790" t="n"/>
      <c r="BG74" s="4114" t="n"/>
      <c r="BH74" s="1581">
        <f>BJ74*36</f>
        <v/>
      </c>
      <c r="BI74" s="1790" t="n"/>
      <c r="BJ74" s="1669" t="n"/>
      <c r="BK74" s="1723" t="n"/>
      <c r="BL74" s="1790" t="n"/>
      <c r="BM74" s="1643" t="n"/>
      <c r="BN74" s="1723" t="n"/>
      <c r="BO74" s="1790" t="n"/>
      <c r="BP74" s="1723" t="n"/>
      <c r="BQ74" s="1640">
        <f>AO74+AR74+AU74+AX74+BA74+BD74+BG74+BJ74+BM74+BP74</f>
        <v/>
      </c>
      <c r="BR74" s="269" t="n"/>
      <c r="BS74" s="4116" t="n"/>
      <c r="BT74" s="836">
        <f>Z74*0.22</f>
        <v/>
      </c>
      <c r="BU74" s="2" t="n"/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</row>
    <row r="75">
      <c r="A75" s="1732" t="inlineStr">
        <is>
          <t>2.3.4</t>
        </is>
      </c>
      <c r="B75" s="269" t="n"/>
      <c r="C75" s="4165" t="inlineStr">
        <is>
          <t>Электротехника, электроника и электрооборудование</t>
        </is>
      </c>
      <c r="D75" s="266" t="n"/>
      <c r="E75" s="266" t="n"/>
      <c r="F75" s="266" t="n"/>
      <c r="G75" s="266" t="n"/>
      <c r="H75" s="266" t="n"/>
      <c r="I75" s="266" t="n"/>
      <c r="J75" s="266" t="n"/>
      <c r="K75" s="266" t="n"/>
      <c r="L75" s="266" t="n"/>
      <c r="M75" s="266" t="n"/>
      <c r="N75" s="266" t="n"/>
      <c r="O75" s="266" t="n"/>
      <c r="P75" s="266" t="n"/>
      <c r="Q75" s="266" t="n"/>
      <c r="R75" s="269" t="n"/>
      <c r="S75" s="4166" t="n"/>
      <c r="T75" s="1640" t="n">
        <v>6</v>
      </c>
      <c r="U75" s="269" t="n"/>
      <c r="V75" s="1654" t="n"/>
      <c r="W75" s="266" t="n"/>
      <c r="X75" s="4104">
        <f>AM75+AP75+AS75+AV75+AY75+BB75+BE75+BH75+BK75+BN75</f>
        <v/>
      </c>
      <c r="Y75" s="264" t="n"/>
      <c r="Z75" s="1644" t="n">
        <v>72</v>
      </c>
      <c r="AA75" s="264" t="n"/>
      <c r="AB75" s="1643">
        <f>AL75+AN75+AQ75+AT75+AW75+AZ75+BC75+BF75+BI75+BL75+BO75</f>
        <v/>
      </c>
      <c r="AC75" s="273" t="n"/>
      <c r="AD75" s="1645" t="n">
        <v>10</v>
      </c>
      <c r="AE75" s="264" t="n"/>
      <c r="AF75" s="1790" t="n">
        <v>4</v>
      </c>
      <c r="AG75" s="264" t="n"/>
      <c r="AH75" s="1790" t="n">
        <v>4</v>
      </c>
      <c r="AI75" s="264" t="n"/>
      <c r="AJ75" s="1790" t="n"/>
      <c r="AK75" s="264" t="n"/>
      <c r="AL75" s="4131" t="n"/>
      <c r="AM75" s="1645">
        <f>AO75*36</f>
        <v/>
      </c>
      <c r="AN75" s="1790" t="n"/>
      <c r="AO75" s="4132" t="n"/>
      <c r="AP75" s="1644">
        <f>AR75*36</f>
        <v/>
      </c>
      <c r="AQ75" s="1790" t="n"/>
      <c r="AR75" s="4132" t="n"/>
      <c r="AS75" s="4072">
        <f>AU75*36</f>
        <v/>
      </c>
      <c r="AT75" s="1818" t="n"/>
      <c r="AU75" s="4073" t="n"/>
      <c r="AV75" s="1581">
        <f>AX75*36</f>
        <v/>
      </c>
      <c r="AW75" s="1818" t="n"/>
      <c r="AX75" s="1819" t="n"/>
      <c r="AY75" s="1581" t="n"/>
      <c r="AZ75" s="1818" t="n">
        <v>6</v>
      </c>
      <c r="BA75" s="4071" t="n"/>
      <c r="BB75" s="2003" t="n">
        <v>108</v>
      </c>
      <c r="BC75" s="1818" t="n">
        <v>12</v>
      </c>
      <c r="BD75" s="4071" t="n">
        <v>3</v>
      </c>
      <c r="BE75" s="4072">
        <f>BG75*36</f>
        <v/>
      </c>
      <c r="BF75" s="1790" t="n"/>
      <c r="BG75" s="4114" t="n"/>
      <c r="BH75" s="1581">
        <f>BJ75*36</f>
        <v/>
      </c>
      <c r="BI75" s="1790" t="n"/>
      <c r="BJ75" s="1669" t="n"/>
      <c r="BK75" s="1723" t="n"/>
      <c r="BL75" s="1790" t="n"/>
      <c r="BM75" s="1643" t="n"/>
      <c r="BN75" s="1723" t="n"/>
      <c r="BO75" s="1790" t="n"/>
      <c r="BP75" s="1723" t="n"/>
      <c r="BQ75" s="1640">
        <f>AO75+AR75+AU75+AX75+BA75+BD75+BG75+BJ75+BM75+BP75</f>
        <v/>
      </c>
      <c r="BR75" s="269" t="n"/>
      <c r="BS75" s="4116" t="n"/>
      <c r="BT75" s="836">
        <f>Z75*0.22</f>
        <v/>
      </c>
      <c r="BU75" s="2" t="n"/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</row>
    <row r="76">
      <c r="A76" s="1732" t="inlineStr">
        <is>
          <t>2.3.5</t>
        </is>
      </c>
      <c r="B76" s="269" t="n"/>
      <c r="C76" s="1684" t="inlineStr">
        <is>
          <t>Технология машиностроения</t>
        </is>
      </c>
      <c r="D76" s="266" t="n"/>
      <c r="E76" s="266" t="n"/>
      <c r="F76" s="266" t="n"/>
      <c r="G76" s="266" t="n"/>
      <c r="H76" s="266" t="n"/>
      <c r="I76" s="266" t="n"/>
      <c r="J76" s="266" t="n"/>
      <c r="K76" s="266" t="n"/>
      <c r="L76" s="266" t="n"/>
      <c r="M76" s="266" t="n"/>
      <c r="N76" s="266" t="n"/>
      <c r="O76" s="266" t="n"/>
      <c r="P76" s="266" t="n"/>
      <c r="Q76" s="266" t="n"/>
      <c r="R76" s="269" t="n"/>
      <c r="S76" s="1685" t="n"/>
      <c r="T76" s="1640" t="n">
        <v>7</v>
      </c>
      <c r="U76" s="269" t="n"/>
      <c r="V76" s="1654" t="n"/>
      <c r="W76" s="266" t="n"/>
      <c r="X76" s="4104">
        <f>AM76+AP76+AS76+AV76+AY76+BB76+BE76+BH76+BK76+BN76</f>
        <v/>
      </c>
      <c r="Y76" s="264" t="n"/>
      <c r="Z76" s="4164" t="n">
        <v>54</v>
      </c>
      <c r="AA76" s="269" t="n"/>
      <c r="AB76" s="1643">
        <f>AL76+AN76+AQ76+AT76+AW76+AZ76+BC76+BF76+BI76+BL76+BO76</f>
        <v/>
      </c>
      <c r="AC76" s="273" t="n"/>
      <c r="AD76" s="1645" t="n">
        <v>8</v>
      </c>
      <c r="AE76" s="264" t="n"/>
      <c r="AF76" s="1790" t="n">
        <v>8</v>
      </c>
      <c r="AG76" s="264" t="n"/>
      <c r="AH76" s="1790" t="n"/>
      <c r="AI76" s="264" t="n"/>
      <c r="AJ76" s="1669" t="n"/>
      <c r="AK76" s="269" t="n"/>
      <c r="AL76" s="4131" t="n"/>
      <c r="AM76" s="1645">
        <f>AO76*36</f>
        <v/>
      </c>
      <c r="AN76" s="1790" t="n"/>
      <c r="AO76" s="4132" t="n"/>
      <c r="AP76" s="1644">
        <f>AR76*36</f>
        <v/>
      </c>
      <c r="AQ76" s="1790" t="n"/>
      <c r="AR76" s="4132" t="n"/>
      <c r="AS76" s="4072">
        <f>AU76*36</f>
        <v/>
      </c>
      <c r="AT76" s="1818" t="n"/>
      <c r="AU76" s="4073" t="n"/>
      <c r="AV76" s="1581">
        <f>AX76*36</f>
        <v/>
      </c>
      <c r="AW76" s="1818" t="n"/>
      <c r="AX76" s="1819" t="n"/>
      <c r="AY76" s="1581">
        <f>BA76*36</f>
        <v/>
      </c>
      <c r="AZ76" s="1818" t="n"/>
      <c r="BA76" s="4071" t="n"/>
      <c r="BB76" s="2003" t="n"/>
      <c r="BC76" s="1818" t="n">
        <v>2</v>
      </c>
      <c r="BD76" s="4071" t="n"/>
      <c r="BE76" s="4072">
        <f>BG76*36</f>
        <v/>
      </c>
      <c r="BF76" s="1790" t="n">
        <v>14</v>
      </c>
      <c r="BG76" s="4114" t="n">
        <v>3</v>
      </c>
      <c r="BH76" s="1581">
        <f>BJ76*36</f>
        <v/>
      </c>
      <c r="BI76" s="1790" t="n"/>
      <c r="BJ76" s="1669" t="n"/>
      <c r="BK76" s="1723" t="n"/>
      <c r="BL76" s="1790" t="n"/>
      <c r="BM76" s="1643" t="n"/>
      <c r="BN76" s="1723" t="n"/>
      <c r="BO76" s="1790" t="n"/>
      <c r="BP76" s="1723" t="n"/>
      <c r="BQ76" s="1640">
        <f>AO76+AR76+AU76+AX76+BA76+BD76+BG76+BJ76+BM76+BP76</f>
        <v/>
      </c>
      <c r="BR76" s="269" t="n"/>
      <c r="BS76" s="4167" t="n"/>
      <c r="BT76" s="836">
        <f>Z76*0.22</f>
        <v/>
      </c>
      <c r="BU76" s="2" t="n"/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</row>
    <row r="77">
      <c r="A77" s="1732" t="inlineStr">
        <is>
          <t>2.3.6</t>
        </is>
      </c>
      <c r="B77" s="269" t="n"/>
      <c r="C77" s="4134" t="inlineStr">
        <is>
          <t>Подъемно-транспортные машины</t>
        </is>
      </c>
      <c r="D77" s="266" t="n"/>
      <c r="E77" s="266" t="n"/>
      <c r="F77" s="266" t="n"/>
      <c r="G77" s="266" t="n"/>
      <c r="H77" s="266" t="n"/>
      <c r="I77" s="266" t="n"/>
      <c r="J77" s="266" t="n"/>
      <c r="K77" s="266" t="n"/>
      <c r="L77" s="266" t="n"/>
      <c r="M77" s="266" t="n"/>
      <c r="N77" s="266" t="n"/>
      <c r="O77" s="266" t="n"/>
      <c r="P77" s="266" t="n"/>
      <c r="Q77" s="266" t="n"/>
      <c r="R77" s="264" t="n"/>
      <c r="S77" s="1685" t="n"/>
      <c r="T77" s="1640" t="n"/>
      <c r="U77" s="269" t="n"/>
      <c r="V77" s="1654" t="n">
        <v>7</v>
      </c>
      <c r="W77" s="266" t="n"/>
      <c r="X77" s="4104">
        <f>AM77+AP77+AS77+AV77+AY77+BB77+BE77+BH77+BK77+BN77</f>
        <v/>
      </c>
      <c r="Y77" s="264" t="n"/>
      <c r="Z77" s="4164" t="n">
        <v>72</v>
      </c>
      <c r="AA77" s="269" t="n"/>
      <c r="AB77" s="1643">
        <f>AL77+AN77+AQ77+AT77+AW77+AZ77+BC77+BF77+BI77+BL77+BO77</f>
        <v/>
      </c>
      <c r="AC77" s="273" t="n"/>
      <c r="AD77" s="1645" t="n">
        <v>12</v>
      </c>
      <c r="AE77" s="264" t="n"/>
      <c r="AF77" s="1790" t="n">
        <v>6</v>
      </c>
      <c r="AG77" s="264" t="n"/>
      <c r="AH77" s="1790" t="n">
        <v>10</v>
      </c>
      <c r="AI77" s="264" t="n"/>
      <c r="AJ77" s="1790" t="n"/>
      <c r="AK77" s="264" t="n"/>
      <c r="AL77" s="4131" t="n"/>
      <c r="AM77" s="1645">
        <f>AO77*36</f>
        <v/>
      </c>
      <c r="AN77" s="1790" t="n"/>
      <c r="AO77" s="4132" t="n"/>
      <c r="AP77" s="1644">
        <f>AR77*36</f>
        <v/>
      </c>
      <c r="AQ77" s="1790" t="n"/>
      <c r="AR77" s="4132" t="n"/>
      <c r="AS77" s="4072">
        <f>AU77*36</f>
        <v/>
      </c>
      <c r="AT77" s="1818" t="n"/>
      <c r="AU77" s="4073" t="n"/>
      <c r="AV77" s="1581">
        <f>AX77*36</f>
        <v/>
      </c>
      <c r="AW77" s="1818" t="n"/>
      <c r="AX77" s="1819" t="n"/>
      <c r="AY77" s="1581">
        <f>BA77*36</f>
        <v/>
      </c>
      <c r="AZ77" s="1818" t="n"/>
      <c r="BA77" s="4071" t="n"/>
      <c r="BB77" s="2003" t="n"/>
      <c r="BC77" s="1818" t="n">
        <v>8</v>
      </c>
      <c r="BD77" s="4071" t="n"/>
      <c r="BE77" s="4072" t="n">
        <v>108</v>
      </c>
      <c r="BF77" s="1790" t="n">
        <v>20</v>
      </c>
      <c r="BG77" s="4114" t="n">
        <v>3</v>
      </c>
      <c r="BH77" s="1581">
        <f>BJ77*36</f>
        <v/>
      </c>
      <c r="BI77" s="1790" t="n"/>
      <c r="BJ77" s="1669" t="n"/>
      <c r="BK77" s="1723" t="n"/>
      <c r="BL77" s="1790" t="n"/>
      <c r="BM77" s="1643" t="n"/>
      <c r="BN77" s="1723" t="n"/>
      <c r="BO77" s="1790" t="n"/>
      <c r="BP77" s="1723" t="n"/>
      <c r="BQ77" s="1640">
        <f>AO77+AR77+AU77+AX77+BA77+BD77+BG77+BJ77+BM77+BP77</f>
        <v/>
      </c>
      <c r="BR77" s="269" t="n"/>
      <c r="BS77" s="4167" t="n"/>
      <c r="BT77" s="836">
        <f>Z77*0.22</f>
        <v/>
      </c>
      <c r="BU77" s="2" t="n"/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</row>
    <row r="78">
      <c r="A78" s="1732" t="inlineStr">
        <is>
          <t>2.3.7</t>
        </is>
      </c>
      <c r="B78" s="269" t="n"/>
      <c r="C78" s="4134" t="inlineStr">
        <is>
          <t>Эксплуатация, ремонт и монтаж машин и оборудования</t>
        </is>
      </c>
      <c r="D78" s="266" t="n"/>
      <c r="E78" s="266" t="n"/>
      <c r="F78" s="266" t="n"/>
      <c r="G78" s="266" t="n"/>
      <c r="H78" s="266" t="n"/>
      <c r="I78" s="266" t="n"/>
      <c r="J78" s="266" t="n"/>
      <c r="K78" s="266" t="n"/>
      <c r="L78" s="266" t="n"/>
      <c r="M78" s="266" t="n"/>
      <c r="N78" s="266" t="n"/>
      <c r="O78" s="266" t="n"/>
      <c r="P78" s="266" t="n"/>
      <c r="Q78" s="266" t="n"/>
      <c r="R78" s="264" t="n"/>
      <c r="S78" s="1685" t="n"/>
      <c r="T78" s="1640" t="n">
        <v>10</v>
      </c>
      <c r="U78" s="269" t="n"/>
      <c r="V78" s="1654" t="n"/>
      <c r="W78" s="266" t="n"/>
      <c r="X78" s="4104">
        <f>AM78+AP78+AS78+AV78+AY78+BB78+BE78+BH78+BK78+BN78</f>
        <v/>
      </c>
      <c r="Y78" s="264" t="n"/>
      <c r="Z78" s="1644" t="n">
        <v>90</v>
      </c>
      <c r="AA78" s="264" t="n"/>
      <c r="AB78" s="1643">
        <f>AL78+AN78+AQ78+AT78+AW78+AZ78+BC78+BF78+BI78+BL78+BO78</f>
        <v/>
      </c>
      <c r="AC78" s="273" t="n"/>
      <c r="AD78" s="1645" t="n">
        <v>12</v>
      </c>
      <c r="AE78" s="264" t="n"/>
      <c r="AF78" s="1790" t="n">
        <v>8</v>
      </c>
      <c r="AG78" s="264" t="n"/>
      <c r="AH78" s="1790" t="n">
        <v>8</v>
      </c>
      <c r="AI78" s="264" t="n"/>
      <c r="AJ78" s="1790" t="n"/>
      <c r="AK78" s="264" t="n"/>
      <c r="AL78" s="4131" t="n"/>
      <c r="AM78" s="1645">
        <f>AO78*36</f>
        <v/>
      </c>
      <c r="AN78" s="1790" t="n"/>
      <c r="AO78" s="4132" t="n"/>
      <c r="AP78" s="1644">
        <f>AR78*36</f>
        <v/>
      </c>
      <c r="AQ78" s="1790" t="n"/>
      <c r="AR78" s="4132" t="n"/>
      <c r="AS78" s="4072">
        <f>AU78*36</f>
        <v/>
      </c>
      <c r="AT78" s="1818" t="n"/>
      <c r="AU78" s="4073" t="n"/>
      <c r="AV78" s="1581">
        <f>AX78*36</f>
        <v/>
      </c>
      <c r="AW78" s="1818" t="n"/>
      <c r="AX78" s="1819" t="n"/>
      <c r="AY78" s="1581">
        <f>BA78*36</f>
        <v/>
      </c>
      <c r="AZ78" s="1818" t="n"/>
      <c r="BA78" s="4071" t="n"/>
      <c r="BB78" s="2003">
        <f>BD78*36</f>
        <v/>
      </c>
      <c r="BC78" s="1818" t="n"/>
      <c r="BD78" s="4071" t="n"/>
      <c r="BE78" s="4072" t="n"/>
      <c r="BF78" s="1790" t="n"/>
      <c r="BG78" s="4114" t="n"/>
      <c r="BH78" s="1581">
        <f>BJ78*36</f>
        <v/>
      </c>
      <c r="BI78" s="1790" t="n"/>
      <c r="BJ78" s="1669" t="n"/>
      <c r="BK78" s="1723" t="n"/>
      <c r="BL78" s="1790" t="n">
        <v>4</v>
      </c>
      <c r="BM78" s="1643" t="n"/>
      <c r="BN78" s="1723" t="n">
        <v>136</v>
      </c>
      <c r="BO78" s="1790" t="n">
        <v>24</v>
      </c>
      <c r="BP78" s="1723" t="n">
        <v>4</v>
      </c>
      <c r="BQ78" s="1640">
        <f>AO78+AR78+AU78+AX78+BA78+BD78+BG78+BJ78+BM78+BP78</f>
        <v/>
      </c>
      <c r="BR78" s="269" t="n"/>
      <c r="BS78" s="4167" t="n"/>
      <c r="BT78" s="836">
        <f>Z78*0.22</f>
        <v/>
      </c>
      <c r="BU78" s="2" t="n"/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</row>
    <row r="79">
      <c r="A79" s="1732" t="inlineStr">
        <is>
          <t>2.3.8</t>
        </is>
      </c>
      <c r="B79" s="269" t="n"/>
      <c r="C79" s="4134" t="inlineStr">
        <is>
          <t>Механизация технологических процессов и основы робототехники</t>
        </is>
      </c>
      <c r="D79" s="266" t="n"/>
      <c r="E79" s="266" t="n"/>
      <c r="F79" s="266" t="n"/>
      <c r="G79" s="266" t="n"/>
      <c r="H79" s="266" t="n"/>
      <c r="I79" s="266" t="n"/>
      <c r="J79" s="266" t="n"/>
      <c r="K79" s="266" t="n"/>
      <c r="L79" s="266" t="n"/>
      <c r="M79" s="266" t="n"/>
      <c r="N79" s="266" t="n"/>
      <c r="O79" s="266" t="n"/>
      <c r="P79" s="266" t="n"/>
      <c r="Q79" s="266" t="n"/>
      <c r="R79" s="264" t="n"/>
      <c r="S79" s="1685" t="n"/>
      <c r="T79" s="1640" t="n"/>
      <c r="U79" s="269" t="n"/>
      <c r="V79" s="1654" t="n">
        <v>8</v>
      </c>
      <c r="W79" s="266" t="n"/>
      <c r="X79" s="4104">
        <f>AM79+AP79+AS79+AV79+AY79+BB79+BE79+BH79+BK79+BN79</f>
        <v/>
      </c>
      <c r="Y79" s="264" t="n"/>
      <c r="Z79" s="1644" t="n">
        <v>36</v>
      </c>
      <c r="AA79" s="264" t="n"/>
      <c r="AB79" s="1643">
        <f>AL79+AN79+AQ79+AT79+AW79+AZ79+BC79+BF79+BI79+BL79+BO79</f>
        <v/>
      </c>
      <c r="AC79" s="273" t="n"/>
      <c r="AD79" s="1645" t="n">
        <v>8</v>
      </c>
      <c r="AE79" s="264" t="n"/>
      <c r="AF79" s="1790" t="n"/>
      <c r="AG79" s="264" t="n"/>
      <c r="AH79" s="1790" t="n">
        <v>6</v>
      </c>
      <c r="AI79" s="264" t="n"/>
      <c r="AJ79" s="1790" t="n"/>
      <c r="AK79" s="264" t="n"/>
      <c r="AL79" s="4131" t="n"/>
      <c r="AM79" s="1645">
        <f>AO79*36</f>
        <v/>
      </c>
      <c r="AN79" s="1790" t="n"/>
      <c r="AO79" s="4132" t="n"/>
      <c r="AP79" s="1644">
        <f>AR79*36</f>
        <v/>
      </c>
      <c r="AQ79" s="1790" t="n"/>
      <c r="AR79" s="4132" t="n"/>
      <c r="AS79" s="4072">
        <f>AU79*36</f>
        <v/>
      </c>
      <c r="AT79" s="1818" t="n"/>
      <c r="AU79" s="4073" t="n"/>
      <c r="AV79" s="1581">
        <f>AX79*36</f>
        <v/>
      </c>
      <c r="AW79" s="1818" t="n"/>
      <c r="AX79" s="1819" t="n"/>
      <c r="AY79" s="1581">
        <f>BA79*36</f>
        <v/>
      </c>
      <c r="AZ79" s="1818" t="n"/>
      <c r="BA79" s="4071" t="n"/>
      <c r="BB79" s="2003">
        <f>BD79*36</f>
        <v/>
      </c>
      <c r="BC79" s="1818" t="n"/>
      <c r="BD79" s="4071" t="n"/>
      <c r="BE79" s="4072" t="n"/>
      <c r="BF79" s="1790" t="n">
        <v>4</v>
      </c>
      <c r="BG79" s="4114" t="n"/>
      <c r="BH79" s="1581" t="n">
        <v>102</v>
      </c>
      <c r="BI79" s="1790" t="n">
        <v>10</v>
      </c>
      <c r="BJ79" s="1669" t="n">
        <v>3</v>
      </c>
      <c r="BK79" s="1723" t="n"/>
      <c r="BL79" s="1790" t="n"/>
      <c r="BM79" s="1643" t="n"/>
      <c r="BN79" s="1723" t="n"/>
      <c r="BO79" s="1790" t="n"/>
      <c r="BP79" s="1723" t="n"/>
      <c r="BQ79" s="1640">
        <f>AO79+AR79+AU79+AX79+BA79+BD79+BG79+BJ79+BM79+BP79</f>
        <v/>
      </c>
      <c r="BR79" s="269" t="n"/>
      <c r="BS79" s="4167" t="n"/>
      <c r="BT79" s="836">
        <f>Z79*0.22</f>
        <v/>
      </c>
      <c r="BU79" s="2" t="n"/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</row>
    <row r="80">
      <c r="A80" s="1732" t="inlineStr">
        <is>
          <t>2.3.9</t>
        </is>
      </c>
      <c r="B80" s="269" t="n"/>
      <c r="C80" s="4134" t="inlineStr">
        <is>
          <t>Диагностика и надежность машин</t>
        </is>
      </c>
      <c r="D80" s="266" t="n"/>
      <c r="E80" s="266" t="n"/>
      <c r="F80" s="266" t="n"/>
      <c r="G80" s="266" t="n"/>
      <c r="H80" s="266" t="n"/>
      <c r="I80" s="266" t="n"/>
      <c r="J80" s="266" t="n"/>
      <c r="K80" s="266" t="n"/>
      <c r="L80" s="266" t="n"/>
      <c r="M80" s="266" t="n"/>
      <c r="N80" s="266" t="n"/>
      <c r="O80" s="266" t="n"/>
      <c r="P80" s="266" t="n"/>
      <c r="Q80" s="266" t="n"/>
      <c r="R80" s="264" t="n"/>
      <c r="S80" s="1685" t="n"/>
      <c r="T80" s="1640" t="n"/>
      <c r="U80" s="269" t="n"/>
      <c r="V80" s="1654" t="n">
        <v>8</v>
      </c>
      <c r="W80" s="266" t="n"/>
      <c r="X80" s="4104">
        <f>AM80+AP80+AS80+AV80+AY80+BB80+BE80+BH80+BK80+BN80</f>
        <v/>
      </c>
      <c r="Y80" s="264" t="n"/>
      <c r="Z80" s="1644" t="n">
        <v>36</v>
      </c>
      <c r="AA80" s="264" t="n"/>
      <c r="AB80" s="1643">
        <f>AL80+AN80+AQ80+AT80+AW80+AZ80+BC80+BF80+BI80+BL80+BO80</f>
        <v/>
      </c>
      <c r="AC80" s="273" t="n"/>
      <c r="AD80" s="1645" t="n">
        <v>6</v>
      </c>
      <c r="AE80" s="264" t="n"/>
      <c r="AF80" s="1790" t="n"/>
      <c r="AG80" s="264" t="n"/>
      <c r="AH80" s="1790" t="n">
        <v>6</v>
      </c>
      <c r="AI80" s="264" t="n"/>
      <c r="AJ80" s="1790" t="n"/>
      <c r="AK80" s="264" t="n"/>
      <c r="AL80" s="4131" t="n"/>
      <c r="AM80" s="1645">
        <f>AO80*36</f>
        <v/>
      </c>
      <c r="AN80" s="1790" t="n"/>
      <c r="AO80" s="4132" t="n"/>
      <c r="AP80" s="1644">
        <f>AR80*36</f>
        <v/>
      </c>
      <c r="AQ80" s="1790" t="n"/>
      <c r="AR80" s="4132" t="n"/>
      <c r="AS80" s="4072">
        <f>AU80*36</f>
        <v/>
      </c>
      <c r="AT80" s="1818" t="n"/>
      <c r="AU80" s="4073" t="n"/>
      <c r="AV80" s="1581">
        <f>AX80*36</f>
        <v/>
      </c>
      <c r="AW80" s="1818" t="n"/>
      <c r="AX80" s="1819" t="n"/>
      <c r="AY80" s="1581">
        <f>BA80*36</f>
        <v/>
      </c>
      <c r="AZ80" s="1818" t="n"/>
      <c r="BA80" s="4071" t="n"/>
      <c r="BB80" s="2003">
        <f>BD80*36</f>
        <v/>
      </c>
      <c r="BC80" s="1818" t="n"/>
      <c r="BD80" s="4071" t="n"/>
      <c r="BE80" s="4072" t="n"/>
      <c r="BF80" s="1790" t="n">
        <v>2</v>
      </c>
      <c r="BG80" s="4114" t="n"/>
      <c r="BH80" s="1581" t="n">
        <v>102</v>
      </c>
      <c r="BI80" s="1790" t="n">
        <v>10</v>
      </c>
      <c r="BJ80" s="1669" t="n">
        <v>3</v>
      </c>
      <c r="BK80" s="1723" t="n"/>
      <c r="BL80" s="1790" t="n"/>
      <c r="BM80" s="1643" t="n"/>
      <c r="BN80" s="1723" t="n"/>
      <c r="BO80" s="1790" t="n"/>
      <c r="BP80" s="1723" t="n"/>
      <c r="BQ80" s="1640">
        <f>AO80+AR80+AU80+AX80+BA80+BD80+BG80+BJ80+BM80+BP80</f>
        <v/>
      </c>
      <c r="BR80" s="269" t="n"/>
      <c r="BS80" s="4167" t="n"/>
      <c r="BT80" s="836">
        <f>Z80*0.22</f>
        <v/>
      </c>
      <c r="BU80" s="2" t="n"/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</row>
    <row r="81">
      <c r="A81" s="4101" t="inlineStr">
        <is>
          <t>2.4</t>
        </is>
      </c>
      <c r="B81" s="264" t="n"/>
      <c r="C81" s="4102" t="inlineStr">
        <is>
          <t>Модуль "Моделирование и автоматизация"</t>
        </is>
      </c>
      <c r="D81" s="266" t="n"/>
      <c r="E81" s="266" t="n"/>
      <c r="F81" s="266" t="n"/>
      <c r="G81" s="266" t="n"/>
      <c r="H81" s="266" t="n"/>
      <c r="I81" s="266" t="n"/>
      <c r="J81" s="266" t="n"/>
      <c r="K81" s="266" t="n"/>
      <c r="L81" s="266" t="n"/>
      <c r="M81" s="266" t="n"/>
      <c r="N81" s="266" t="n"/>
      <c r="O81" s="266" t="n"/>
      <c r="P81" s="266" t="n"/>
      <c r="Q81" s="266" t="n"/>
      <c r="R81" s="264" t="n"/>
      <c r="S81" s="1661" t="n"/>
      <c r="T81" s="1640" t="n"/>
      <c r="U81" s="269" t="n"/>
      <c r="V81" s="1654" t="n"/>
      <c r="W81" s="266" t="n"/>
      <c r="X81" s="4104">
        <f>AM81+AP81+AS81+AV81+AY81+BB81+BE81+BH81+BK81+BN81</f>
        <v/>
      </c>
      <c r="Y81" s="264" t="n"/>
      <c r="Z81" s="1644">
        <f>SUM(AD81:AK81)</f>
        <v/>
      </c>
      <c r="AA81" s="264" t="n"/>
      <c r="AB81" s="1643">
        <f>AL81+AN81+AQ81+AT81+AW81+AZ81+BC81+BF81+BI81+BL81+BO81</f>
        <v/>
      </c>
      <c r="AC81" s="273" t="n"/>
      <c r="AD81" s="1645" t="n"/>
      <c r="AE81" s="264" t="n"/>
      <c r="AF81" s="1790" t="n"/>
      <c r="AG81" s="264" t="n"/>
      <c r="AH81" s="1790" t="n"/>
      <c r="AI81" s="264" t="n"/>
      <c r="AJ81" s="1790" t="n"/>
      <c r="AK81" s="264" t="n"/>
      <c r="AL81" s="4131" t="n"/>
      <c r="AM81" s="1645">
        <f>AO81*36</f>
        <v/>
      </c>
      <c r="AN81" s="1790" t="n"/>
      <c r="AO81" s="4132" t="n"/>
      <c r="AP81" s="1644">
        <f>AR81*36</f>
        <v/>
      </c>
      <c r="AQ81" s="1790" t="n"/>
      <c r="AR81" s="4132" t="n"/>
      <c r="AS81" s="4072">
        <f>AU81*36</f>
        <v/>
      </c>
      <c r="AT81" s="1818" t="n"/>
      <c r="AU81" s="4073" t="n"/>
      <c r="AV81" s="1581">
        <f>AX81*36</f>
        <v/>
      </c>
      <c r="AW81" s="1818" t="n"/>
      <c r="AX81" s="1819" t="n"/>
      <c r="AY81" s="1581">
        <f>BA81*36</f>
        <v/>
      </c>
      <c r="AZ81" s="1818" t="n"/>
      <c r="BA81" s="4071" t="n"/>
      <c r="BB81" s="2003">
        <f>BD81*36</f>
        <v/>
      </c>
      <c r="BC81" s="1818" t="n"/>
      <c r="BD81" s="4071" t="n"/>
      <c r="BE81" s="4072">
        <f>BG81*36</f>
        <v/>
      </c>
      <c r="BF81" s="1790" t="n"/>
      <c r="BG81" s="4114" t="n"/>
      <c r="BH81" s="1581">
        <f>BJ81*36</f>
        <v/>
      </c>
      <c r="BI81" s="1790" t="n"/>
      <c r="BJ81" s="1669" t="n"/>
      <c r="BK81" s="1723" t="n"/>
      <c r="BL81" s="1790" t="n"/>
      <c r="BM81" s="1643" t="n"/>
      <c r="BN81" s="1723" t="n"/>
      <c r="BO81" s="1790" t="n"/>
      <c r="BP81" s="1723" t="n"/>
      <c r="BQ81" s="1640">
        <f>AO81+AR81+AU81+AX81+BA81+BD81+BG81+BJ81+BM81+BP81</f>
        <v/>
      </c>
      <c r="BR81" s="269" t="n"/>
      <c r="BS81" s="4167" t="n"/>
      <c r="BT81" s="836">
        <f>Z81*0.22</f>
        <v/>
      </c>
      <c r="BU81" s="2" t="n"/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</row>
    <row r="82">
      <c r="A82" s="1732" t="inlineStr">
        <is>
          <t>2.4.1</t>
        </is>
      </c>
      <c r="B82" s="269" t="n"/>
      <c r="C82" s="1684" t="inlineStr">
        <is>
          <t>САПР машин и оборудования</t>
        </is>
      </c>
      <c r="D82" s="266" t="n"/>
      <c r="E82" s="266" t="n"/>
      <c r="F82" s="266" t="n"/>
      <c r="G82" s="266" t="n"/>
      <c r="H82" s="266" t="n"/>
      <c r="I82" s="266" t="n"/>
      <c r="J82" s="266" t="n"/>
      <c r="K82" s="266" t="n"/>
      <c r="L82" s="266" t="n"/>
      <c r="M82" s="266" t="n"/>
      <c r="N82" s="266" t="n"/>
      <c r="O82" s="266" t="n"/>
      <c r="P82" s="266" t="n"/>
      <c r="Q82" s="266" t="n"/>
      <c r="R82" s="269" t="n"/>
      <c r="S82" s="1685" t="n"/>
      <c r="T82" s="1640" t="n"/>
      <c r="U82" s="269" t="n"/>
      <c r="V82" s="1654" t="n">
        <v>10</v>
      </c>
      <c r="W82" s="266" t="n"/>
      <c r="X82" s="4104">
        <f>AM82+AP82+AS82+AV82+AY82+BB82+BE82+BH82+BK82+BN82</f>
        <v/>
      </c>
      <c r="Y82" s="264" t="n"/>
      <c r="Z82" s="4164" t="n">
        <v>54</v>
      </c>
      <c r="AA82" s="269" t="n"/>
      <c r="AB82" s="1643">
        <f>AL82+AN82+AQ82+AT82+AW82+AZ82+BC82+BF82+BI82+BL82+BO82</f>
        <v/>
      </c>
      <c r="AC82" s="273" t="n"/>
      <c r="AD82" s="1645" t="n">
        <v>10</v>
      </c>
      <c r="AE82" s="264" t="n"/>
      <c r="AF82" s="1790" t="n">
        <v>8</v>
      </c>
      <c r="AG82" s="264" t="n"/>
      <c r="AH82" s="1790" t="n"/>
      <c r="AI82" s="264" t="n"/>
      <c r="AJ82" s="1669" t="n"/>
      <c r="AK82" s="269" t="n"/>
      <c r="AL82" s="4131" t="n"/>
      <c r="AM82" s="1645">
        <f>AO82*36</f>
        <v/>
      </c>
      <c r="AN82" s="1790" t="n"/>
      <c r="AO82" s="4132" t="n"/>
      <c r="AP82" s="1644">
        <f>AR82*36</f>
        <v/>
      </c>
      <c r="AQ82" s="1790" t="n"/>
      <c r="AR82" s="4132" t="n"/>
      <c r="AS82" s="4072">
        <f>AU82*36</f>
        <v/>
      </c>
      <c r="AT82" s="1818" t="n"/>
      <c r="AU82" s="4073" t="n"/>
      <c r="AV82" s="1581">
        <f>AX82*36</f>
        <v/>
      </c>
      <c r="AW82" s="1818" t="n"/>
      <c r="AX82" s="1819" t="n"/>
      <c r="AY82" s="1581">
        <f>BA82*36</f>
        <v/>
      </c>
      <c r="AZ82" s="1818" t="n"/>
      <c r="BA82" s="4071" t="n"/>
      <c r="BB82" s="2003" t="n"/>
      <c r="BC82" s="1818" t="n"/>
      <c r="BD82" s="4071" t="n"/>
      <c r="BE82" s="4072">
        <f>BG82*36</f>
        <v/>
      </c>
      <c r="BF82" s="1790" t="n"/>
      <c r="BG82" s="4114" t="n"/>
      <c r="BH82" s="1581">
        <f>BJ82*36</f>
        <v/>
      </c>
      <c r="BI82" s="1790" t="n"/>
      <c r="BJ82" s="1669" t="n"/>
      <c r="BK82" s="1723" t="n"/>
      <c r="BL82" s="1790" t="n">
        <v>2</v>
      </c>
      <c r="BM82" s="1643" t="n"/>
      <c r="BN82" s="1723" t="n">
        <v>108</v>
      </c>
      <c r="BO82" s="1790" t="n">
        <v>16</v>
      </c>
      <c r="BP82" s="1723" t="n">
        <v>3</v>
      </c>
      <c r="BQ82" s="1640">
        <f>AO82+AR82+AU82+AX82+BA82+BD82+BG82+BJ82+BM82+BP82</f>
        <v/>
      </c>
      <c r="BR82" s="269" t="n"/>
      <c r="BS82" s="4167" t="n"/>
      <c r="BT82" s="836">
        <f>Z82*0.22</f>
        <v/>
      </c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</row>
    <row r="83">
      <c r="A83" s="1732" t="inlineStr">
        <is>
          <t>2.4.2</t>
        </is>
      </c>
      <c r="B83" s="269" t="n"/>
      <c r="C83" s="1684" t="inlineStr">
        <is>
          <t>Курсовой проект по учебной дисциплине "САПР машин и оборудования"</t>
        </is>
      </c>
      <c r="D83" s="266" t="n"/>
      <c r="E83" s="266" t="n"/>
      <c r="F83" s="266" t="n"/>
      <c r="G83" s="266" t="n"/>
      <c r="H83" s="266" t="n"/>
      <c r="I83" s="266" t="n"/>
      <c r="J83" s="266" t="n"/>
      <c r="K83" s="266" t="n"/>
      <c r="L83" s="266" t="n"/>
      <c r="M83" s="266" t="n"/>
      <c r="N83" s="266" t="n"/>
      <c r="O83" s="266" t="n"/>
      <c r="P83" s="266" t="n"/>
      <c r="Q83" s="266" t="n"/>
      <c r="R83" s="269" t="n"/>
      <c r="S83" s="1685" t="n"/>
      <c r="T83" s="1640" t="n"/>
      <c r="U83" s="269" t="n"/>
      <c r="V83" s="1654" t="n"/>
      <c r="W83" s="266" t="n"/>
      <c r="X83" s="4104">
        <f>AM83+AP83+AS83+AV83+AY83+BB83+BE83+BH83+BK83+BN83</f>
        <v/>
      </c>
      <c r="Y83" s="264" t="n"/>
      <c r="Z83" s="4164">
        <f>SUM(AD83:AK83)</f>
        <v/>
      </c>
      <c r="AA83" s="269" t="n"/>
      <c r="AB83" s="1643">
        <f>AL83+AN83+AQ83+AT83+AW83+AZ83+BC83+BF83+BI83+BL83+BO83</f>
        <v/>
      </c>
      <c r="AC83" s="273" t="n"/>
      <c r="AD83" s="1645" t="n"/>
      <c r="AE83" s="264" t="n"/>
      <c r="AF83" s="1790" t="n"/>
      <c r="AG83" s="264" t="n"/>
      <c r="AH83" s="1790" t="n"/>
      <c r="AI83" s="264" t="n"/>
      <c r="AJ83" s="1669" t="n"/>
      <c r="AK83" s="269" t="n"/>
      <c r="AL83" s="4131" t="n"/>
      <c r="AM83" s="1645">
        <f>AO83*36</f>
        <v/>
      </c>
      <c r="AN83" s="1790" t="n"/>
      <c r="AO83" s="4132" t="n"/>
      <c r="AP83" s="1644">
        <f>AR83*36</f>
        <v/>
      </c>
      <c r="AQ83" s="1790" t="n"/>
      <c r="AR83" s="4132" t="n"/>
      <c r="AS83" s="4072">
        <f>AU83*36</f>
        <v/>
      </c>
      <c r="AT83" s="1818" t="n"/>
      <c r="AU83" s="4073" t="n"/>
      <c r="AV83" s="1581">
        <f>AX83*36</f>
        <v/>
      </c>
      <c r="AW83" s="1818" t="n"/>
      <c r="AX83" s="1819" t="n"/>
      <c r="AY83" s="1581">
        <f>BA83*36</f>
        <v/>
      </c>
      <c r="AZ83" s="1818" t="n"/>
      <c r="BA83" s="4071" t="n"/>
      <c r="BB83" s="2003">
        <f>BD83*36</f>
        <v/>
      </c>
      <c r="BC83" s="1818" t="n"/>
      <c r="BD83" s="4071" t="n"/>
      <c r="BE83" s="4072" t="n"/>
      <c r="BF83" s="1790" t="n"/>
      <c r="BG83" s="4114" t="n"/>
      <c r="BH83" s="1581">
        <f>BJ83*36</f>
        <v/>
      </c>
      <c r="BI83" s="1790" t="n"/>
      <c r="BJ83" s="1669" t="n"/>
      <c r="BK83" s="1723" t="n"/>
      <c r="BL83" s="1790" t="n"/>
      <c r="BM83" s="1643" t="n"/>
      <c r="BN83" s="1723" t="n">
        <v>40</v>
      </c>
      <c r="BO83" s="1790" t="n"/>
      <c r="BP83" s="1646" t="n">
        <v>1</v>
      </c>
      <c r="BQ83" s="1640">
        <f>AO83+AR83+AU83+AX83+BA83+BD83+BG83+BJ83+BM83+BP83</f>
        <v/>
      </c>
      <c r="BR83" s="269" t="n"/>
      <c r="BS83" s="4167" t="n"/>
      <c r="BT83" s="836">
        <f>Z83*0.22</f>
        <v/>
      </c>
      <c r="BU83" s="2" t="n"/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</row>
    <row r="84">
      <c r="A84" s="1732" t="inlineStr">
        <is>
          <t>2.4.3</t>
        </is>
      </c>
      <c r="B84" s="269" t="n"/>
      <c r="C84" s="1684" t="inlineStr">
        <is>
          <t>Моделирование и оптимизация технологических процессов и оборудования</t>
        </is>
      </c>
      <c r="D84" s="266" t="n"/>
      <c r="E84" s="266" t="n"/>
      <c r="F84" s="266" t="n"/>
      <c r="G84" s="266" t="n"/>
      <c r="H84" s="266" t="n"/>
      <c r="I84" s="266" t="n"/>
      <c r="J84" s="266" t="n"/>
      <c r="K84" s="266" t="n"/>
      <c r="L84" s="266" t="n"/>
      <c r="M84" s="266" t="n"/>
      <c r="N84" s="266" t="n"/>
      <c r="O84" s="266" t="n"/>
      <c r="P84" s="266" t="n"/>
      <c r="Q84" s="266" t="n"/>
      <c r="R84" s="269" t="n"/>
      <c r="S84" s="1685" t="n"/>
      <c r="T84" s="1640" t="n">
        <v>9</v>
      </c>
      <c r="U84" s="269" t="n"/>
      <c r="V84" s="1654" t="n"/>
      <c r="W84" s="266" t="n"/>
      <c r="X84" s="4104">
        <f>AM84+AP84+AS84+AV84+AY84+BB84+BE84+BH84+BK84+BN84</f>
        <v/>
      </c>
      <c r="Y84" s="264" t="n"/>
      <c r="Z84" s="4164" t="n">
        <v>72</v>
      </c>
      <c r="AA84" s="269" t="n"/>
      <c r="AB84" s="1643">
        <f>AL84+AN84+AQ84+AT84+AW84+AZ84+BC84+BF84+BI84+BL84+BO84</f>
        <v/>
      </c>
      <c r="AC84" s="273" t="n"/>
      <c r="AD84" s="1645" t="n">
        <v>14</v>
      </c>
      <c r="AE84" s="264" t="n"/>
      <c r="AF84" s="1790" t="n">
        <v>12</v>
      </c>
      <c r="AG84" s="264" t="n"/>
      <c r="AH84" s="1790" t="n"/>
      <c r="AI84" s="264" t="n"/>
      <c r="AJ84" s="1669" t="n"/>
      <c r="AK84" s="269" t="n"/>
      <c r="AL84" s="4131" t="n"/>
      <c r="AM84" s="1645">
        <f>AO84*36</f>
        <v/>
      </c>
      <c r="AN84" s="1790" t="n"/>
      <c r="AO84" s="4132" t="n"/>
      <c r="AP84" s="1644">
        <f>AR84*36</f>
        <v/>
      </c>
      <c r="AQ84" s="1790" t="n"/>
      <c r="AR84" s="4132" t="n"/>
      <c r="AS84" s="4072">
        <f>AU84*36</f>
        <v/>
      </c>
      <c r="AT84" s="1818" t="n"/>
      <c r="AU84" s="4073" t="n"/>
      <c r="AV84" s="1581">
        <f>AX84*36</f>
        <v/>
      </c>
      <c r="AW84" s="1818" t="n"/>
      <c r="AX84" s="1819" t="n"/>
      <c r="AY84" s="1581">
        <f>BA84*36</f>
        <v/>
      </c>
      <c r="AZ84" s="1818" t="n"/>
      <c r="BA84" s="4071" t="n"/>
      <c r="BB84" s="2003">
        <f>BD84*36</f>
        <v/>
      </c>
      <c r="BC84" s="1818" t="n"/>
      <c r="BD84" s="4071" t="n"/>
      <c r="BE84" s="4072" t="n"/>
      <c r="BF84" s="1790" t="n"/>
      <c r="BG84" s="4114" t="n"/>
      <c r="BH84" s="1581">
        <f>BJ84*36</f>
        <v/>
      </c>
      <c r="BI84" s="1790" t="n">
        <v>2</v>
      </c>
      <c r="BJ84" s="1669" t="n"/>
      <c r="BK84" s="1723" t="n">
        <v>102</v>
      </c>
      <c r="BL84" s="1790" t="n">
        <v>24</v>
      </c>
      <c r="BM84" s="1643" t="n">
        <v>3</v>
      </c>
      <c r="BN84" s="1723" t="n"/>
      <c r="BO84" s="1790" t="n"/>
      <c r="BP84" s="1723" t="n"/>
      <c r="BQ84" s="1640">
        <f>AO84+AR84+AU84+AX84+BA84+BD84+BG84+BJ84+BM84+BP84</f>
        <v/>
      </c>
      <c r="BR84" s="269" t="n"/>
      <c r="BS84" s="4167" t="n"/>
      <c r="BT84" s="836">
        <f>Z84*0.22</f>
        <v/>
      </c>
      <c r="BU84" s="2" t="n"/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</row>
    <row r="85">
      <c r="A85" s="1732" t="inlineStr">
        <is>
          <t>2.4.4</t>
        </is>
      </c>
      <c r="B85" s="269" t="n"/>
      <c r="C85" s="1684" t="inlineStr">
        <is>
          <t>Автоматизация технологических процессов</t>
        </is>
      </c>
      <c r="D85" s="266" t="n"/>
      <c r="E85" s="266" t="n"/>
      <c r="F85" s="266" t="n"/>
      <c r="G85" s="266" t="n"/>
      <c r="H85" s="266" t="n"/>
      <c r="I85" s="266" t="n"/>
      <c r="J85" s="266" t="n"/>
      <c r="K85" s="266" t="n"/>
      <c r="L85" s="266" t="n"/>
      <c r="M85" s="266" t="n"/>
      <c r="N85" s="266" t="n"/>
      <c r="O85" s="266" t="n"/>
      <c r="P85" s="266" t="n"/>
      <c r="Q85" s="266" t="n"/>
      <c r="R85" s="269" t="n"/>
      <c r="S85" s="1685" t="n"/>
      <c r="T85" s="1640" t="n">
        <v>10</v>
      </c>
      <c r="U85" s="269" t="n"/>
      <c r="V85" s="1654" t="n"/>
      <c r="W85" s="266" t="n"/>
      <c r="X85" s="4104">
        <f>AM85+AP85+AS85+AV85+AY85+BB85+BE85+BH85+BK85+BN85</f>
        <v/>
      </c>
      <c r="Y85" s="264" t="n"/>
      <c r="Z85" s="4164" t="n">
        <v>72</v>
      </c>
      <c r="AA85" s="269" t="n"/>
      <c r="AB85" s="1643">
        <f>AL85+AN85+AQ85+AT85+AW85+AZ85+BC85+BF85+BI85+BL85+BO85</f>
        <v/>
      </c>
      <c r="AC85" s="273" t="n"/>
      <c r="AD85" s="1645" t="n">
        <v>8</v>
      </c>
      <c r="AE85" s="264" t="n"/>
      <c r="AF85" s="1790" t="n">
        <v>8</v>
      </c>
      <c r="AG85" s="264" t="n"/>
      <c r="AH85" s="1790" t="n">
        <v>8</v>
      </c>
      <c r="AI85" s="264" t="n"/>
      <c r="AJ85" s="1669" t="n"/>
      <c r="AK85" s="269" t="n"/>
      <c r="AL85" s="4131" t="n"/>
      <c r="AM85" s="1645">
        <f>AO85*36</f>
        <v/>
      </c>
      <c r="AN85" s="1790" t="n"/>
      <c r="AO85" s="4132" t="n"/>
      <c r="AP85" s="1644">
        <f>AR85*36</f>
        <v/>
      </c>
      <c r="AQ85" s="1790" t="n"/>
      <c r="AR85" s="4132" t="n"/>
      <c r="AS85" s="4072">
        <f>AU85*36</f>
        <v/>
      </c>
      <c r="AT85" s="1818" t="n"/>
      <c r="AU85" s="4073" t="n"/>
      <c r="AV85" s="1581">
        <f>AX85*36</f>
        <v/>
      </c>
      <c r="AW85" s="1818" t="n"/>
      <c r="AX85" s="1819" t="n"/>
      <c r="AY85" s="1581">
        <f>BA85*36</f>
        <v/>
      </c>
      <c r="AZ85" s="1818" t="n"/>
      <c r="BA85" s="4071" t="n"/>
      <c r="BB85" s="2003">
        <f>BD85*36</f>
        <v/>
      </c>
      <c r="BC85" s="1818" t="n"/>
      <c r="BD85" s="4071" t="n"/>
      <c r="BE85" s="4072" t="n"/>
      <c r="BF85" s="1790" t="n"/>
      <c r="BG85" s="4114" t="n"/>
      <c r="BH85" s="1581">
        <f>BJ85*36</f>
        <v/>
      </c>
      <c r="BI85" s="1790" t="n"/>
      <c r="BJ85" s="1669" t="n"/>
      <c r="BK85" s="1723" t="n"/>
      <c r="BL85" s="1790" t="n">
        <v>2</v>
      </c>
      <c r="BM85" s="1643" t="n"/>
      <c r="BN85" s="1723" t="n">
        <v>102</v>
      </c>
      <c r="BO85" s="1790" t="n">
        <v>22</v>
      </c>
      <c r="BP85" s="1723" t="n">
        <v>3</v>
      </c>
      <c r="BQ85" s="1640">
        <f>AO85+AR85+AU85+AX85+BA85+BD85+BG85+BJ85+BM85+BP85</f>
        <v/>
      </c>
      <c r="BR85" s="269" t="n"/>
      <c r="BS85" s="4167" t="n"/>
      <c r="BT85" s="836">
        <f>Z85*0.22</f>
        <v/>
      </c>
      <c r="BU85" s="2" t="n"/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</row>
    <row r="86">
      <c r="A86" s="1732" t="inlineStr">
        <is>
          <t>2.4.5</t>
        </is>
      </c>
      <c r="B86" s="269" t="n"/>
      <c r="C86" s="1684" t="inlineStr">
        <is>
          <t>Учебно-исследовательская работа студентов</t>
        </is>
      </c>
      <c r="D86" s="266" t="n"/>
      <c r="E86" s="266" t="n"/>
      <c r="F86" s="266" t="n"/>
      <c r="G86" s="266" t="n"/>
      <c r="H86" s="266" t="n"/>
      <c r="I86" s="266" t="n"/>
      <c r="J86" s="266" t="n"/>
      <c r="K86" s="266" t="n"/>
      <c r="L86" s="266" t="n"/>
      <c r="M86" s="266" t="n"/>
      <c r="N86" s="266" t="n"/>
      <c r="O86" s="266" t="n"/>
      <c r="P86" s="266" t="n"/>
      <c r="Q86" s="266" t="n"/>
      <c r="R86" s="269" t="n"/>
      <c r="S86" s="1685" t="n"/>
      <c r="T86" s="1640" t="n"/>
      <c r="U86" s="269" t="n"/>
      <c r="V86" s="1654" t="n">
        <v>9</v>
      </c>
      <c r="W86" s="266" t="n"/>
      <c r="X86" s="4104">
        <f>AM86+AP86+AS86+AV86+AY86+BB86+BE86+BH86+BK86+BN86</f>
        <v/>
      </c>
      <c r="Y86" s="264" t="n"/>
      <c r="Z86" s="4164" t="n">
        <v>54</v>
      </c>
      <c r="AA86" s="269" t="n"/>
      <c r="AB86" s="1643">
        <f>AL86+AN86+AQ86+AT86+AW86+AZ86+BC86+BF86+BI86+BL86+BO86</f>
        <v/>
      </c>
      <c r="AC86" s="273" t="n"/>
      <c r="AD86" s="1645" t="n"/>
      <c r="AE86" s="264" t="n"/>
      <c r="AF86" s="1790" t="n">
        <v>14</v>
      </c>
      <c r="AG86" s="264" t="n"/>
      <c r="AH86" s="1790" t="n"/>
      <c r="AI86" s="264" t="n"/>
      <c r="AJ86" s="1669" t="n"/>
      <c r="AK86" s="269" t="n"/>
      <c r="AL86" s="1643" t="n"/>
      <c r="AM86" s="1645">
        <f>AO86*36</f>
        <v/>
      </c>
      <c r="AN86" s="1790" t="n"/>
      <c r="AO86" s="4132" t="n"/>
      <c r="AP86" s="1644">
        <f>AR86*36</f>
        <v/>
      </c>
      <c r="AQ86" s="1790" t="n"/>
      <c r="AR86" s="4132" t="n"/>
      <c r="AS86" s="4072">
        <f>AU86*36</f>
        <v/>
      </c>
      <c r="AT86" s="1818" t="n"/>
      <c r="AU86" s="4073" t="n"/>
      <c r="AV86" s="1581">
        <f>AX86*36</f>
        <v/>
      </c>
      <c r="AW86" s="1818" t="n"/>
      <c r="AX86" s="1819" t="n"/>
      <c r="AY86" s="1581">
        <f>BA86*36</f>
        <v/>
      </c>
      <c r="AZ86" s="1818" t="n"/>
      <c r="BA86" s="4071" t="n"/>
      <c r="BB86" s="2003">
        <f>BD86*36</f>
        <v/>
      </c>
      <c r="BC86" s="1818" t="n"/>
      <c r="BD86" s="4071" t="n"/>
      <c r="BE86" s="4072" t="n"/>
      <c r="BF86" s="1790" t="n"/>
      <c r="BG86" s="4114" t="n"/>
      <c r="BH86" s="1581">
        <f>BJ86*36</f>
        <v/>
      </c>
      <c r="BI86" s="1790" t="n">
        <v>2</v>
      </c>
      <c r="BJ86" s="1669" t="n"/>
      <c r="BK86" s="1723" t="n">
        <v>102</v>
      </c>
      <c r="BL86" s="1790" t="n">
        <v>12</v>
      </c>
      <c r="BM86" s="1643" t="n">
        <v>3</v>
      </c>
      <c r="BN86" s="1723" t="n"/>
      <c r="BO86" s="1790" t="n"/>
      <c r="BP86" s="1723" t="n"/>
      <c r="BQ86" s="1640">
        <f>AO86+AR86+AU86+AX86+BA86+BD86+BG86+BJ86+BM86+BP86</f>
        <v/>
      </c>
      <c r="BR86" s="269" t="n"/>
      <c r="BS86" s="4167" t="n"/>
      <c r="BT86" s="836">
        <f>Z86*0.22</f>
        <v/>
      </c>
      <c r="BU86" s="2" t="n"/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</row>
    <row r="87">
      <c r="A87" s="1637" t="inlineStr">
        <is>
          <t>2.5</t>
        </is>
      </c>
      <c r="B87" s="269" t="n"/>
      <c r="C87" s="1660" t="inlineStr">
        <is>
          <t>Модуль "Экономика"</t>
        </is>
      </c>
      <c r="D87" s="266" t="n"/>
      <c r="E87" s="266" t="n"/>
      <c r="F87" s="266" t="n"/>
      <c r="G87" s="266" t="n"/>
      <c r="H87" s="266" t="n"/>
      <c r="I87" s="266" t="n"/>
      <c r="J87" s="266" t="n"/>
      <c r="K87" s="266" t="n"/>
      <c r="L87" s="266" t="n"/>
      <c r="M87" s="266" t="n"/>
      <c r="N87" s="266" t="n"/>
      <c r="O87" s="266" t="n"/>
      <c r="P87" s="266" t="n"/>
      <c r="Q87" s="266" t="n"/>
      <c r="R87" s="269" t="n"/>
      <c r="S87" s="1661" t="n"/>
      <c r="T87" s="1640" t="n"/>
      <c r="U87" s="269" t="n"/>
      <c r="V87" s="1654" t="n"/>
      <c r="W87" s="266" t="n"/>
      <c r="X87" s="4104">
        <f>AM87+AP87+AS87+AV87+AY87+BB87+BE87+BH87+BK87+BN87</f>
        <v/>
      </c>
      <c r="Y87" s="264" t="n"/>
      <c r="Z87" s="4164">
        <f>SUM(AD87:AK87)</f>
        <v/>
      </c>
      <c r="AA87" s="269" t="n"/>
      <c r="AB87" s="1643">
        <f>AL87+AN87+AQ87+AT87+AW87+AZ87+BC87+BF87+BI87+BL87+BO87</f>
        <v/>
      </c>
      <c r="AC87" s="273" t="n"/>
      <c r="AD87" s="1645" t="n"/>
      <c r="AE87" s="264" t="n"/>
      <c r="AF87" s="1790" t="n"/>
      <c r="AG87" s="264" t="n"/>
      <c r="AH87" s="1790" t="n"/>
      <c r="AI87" s="264" t="n"/>
      <c r="AJ87" s="1669" t="n"/>
      <c r="AK87" s="269" t="n"/>
      <c r="AL87" s="1643" t="n"/>
      <c r="AM87" s="1645">
        <f>AO87*36</f>
        <v/>
      </c>
      <c r="AN87" s="1790" t="n"/>
      <c r="AO87" s="4132" t="n"/>
      <c r="AP87" s="1644">
        <f>AR87*36</f>
        <v/>
      </c>
      <c r="AQ87" s="1790" t="n"/>
      <c r="AR87" s="4132" t="n"/>
      <c r="AS87" s="4072">
        <f>AU87*36</f>
        <v/>
      </c>
      <c r="AT87" s="1818" t="n"/>
      <c r="AU87" s="4073" t="n"/>
      <c r="AV87" s="1581">
        <f>AX87*36</f>
        <v/>
      </c>
      <c r="AW87" s="1818" t="n"/>
      <c r="AX87" s="1819" t="n"/>
      <c r="AY87" s="1581">
        <f>BA87*36</f>
        <v/>
      </c>
      <c r="AZ87" s="1818" t="n"/>
      <c r="BA87" s="4071" t="n"/>
      <c r="BB87" s="2003">
        <f>BD87*36</f>
        <v/>
      </c>
      <c r="BC87" s="1818" t="n"/>
      <c r="BD87" s="4071" t="n"/>
      <c r="BE87" s="4072">
        <f>BG87*36</f>
        <v/>
      </c>
      <c r="BF87" s="1790" t="n"/>
      <c r="BG87" s="4114" t="n"/>
      <c r="BH87" s="1581">
        <f>BJ87*36</f>
        <v/>
      </c>
      <c r="BI87" s="1790" t="n"/>
      <c r="BJ87" s="1669" t="n"/>
      <c r="BK87" s="1723" t="n"/>
      <c r="BL87" s="1790" t="n"/>
      <c r="BM87" s="1643" t="n"/>
      <c r="BN87" s="1723" t="n"/>
      <c r="BO87" s="1790" t="n"/>
      <c r="BP87" s="1723" t="n"/>
      <c r="BQ87" s="1640">
        <f>AO87+AR87+AU87+AX87+BA87+BD87+BG87+BJ87+BM87+BP87</f>
        <v/>
      </c>
      <c r="BR87" s="269" t="n"/>
      <c r="BS87" s="4167" t="n"/>
      <c r="BT87" s="836">
        <f>Z87*0.22</f>
        <v/>
      </c>
      <c r="BU87" s="2" t="n"/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</row>
    <row r="88">
      <c r="A88" s="1732" t="inlineStr">
        <is>
          <t>2.5.1</t>
        </is>
      </c>
      <c r="B88" s="269" t="n"/>
      <c r="C88" s="1684" t="inlineStr">
        <is>
          <t>Экономика отрасли</t>
        </is>
      </c>
      <c r="D88" s="266" t="n"/>
      <c r="E88" s="266" t="n"/>
      <c r="F88" s="266" t="n"/>
      <c r="G88" s="266" t="n"/>
      <c r="H88" s="266" t="n"/>
      <c r="I88" s="266" t="n"/>
      <c r="J88" s="266" t="n"/>
      <c r="K88" s="266" t="n"/>
      <c r="L88" s="266" t="n"/>
      <c r="M88" s="266" t="n"/>
      <c r="N88" s="266" t="n"/>
      <c r="O88" s="266" t="n"/>
      <c r="P88" s="266" t="n"/>
      <c r="Q88" s="266" t="n"/>
      <c r="R88" s="269" t="n"/>
      <c r="S88" s="1685" t="n"/>
      <c r="T88" s="1640" t="n">
        <v>9</v>
      </c>
      <c r="U88" s="269" t="n"/>
      <c r="V88" s="1654" t="n"/>
      <c r="W88" s="266" t="n"/>
      <c r="X88" s="4104" t="n">
        <v>108</v>
      </c>
      <c r="Y88" s="264" t="n"/>
      <c r="Z88" s="4164" t="n">
        <v>72</v>
      </c>
      <c r="AA88" s="269" t="n"/>
      <c r="AB88" s="1643">
        <f>AL88+AN88+AQ88+AT88+AW88+AZ88+BC88+BF88+BI88+BL88+BO88</f>
        <v/>
      </c>
      <c r="AC88" s="273" t="n"/>
      <c r="AD88" s="1645" t="n">
        <v>8</v>
      </c>
      <c r="AE88" s="264" t="n"/>
      <c r="AF88" s="1790" t="n"/>
      <c r="AG88" s="264" t="n"/>
      <c r="AH88" s="1790" t="n">
        <v>8</v>
      </c>
      <c r="AI88" s="264" t="n"/>
      <c r="AJ88" s="1669" t="n"/>
      <c r="AK88" s="269" t="n"/>
      <c r="AL88" s="1643" t="n"/>
      <c r="AM88" s="1645">
        <f>AO88*36</f>
        <v/>
      </c>
      <c r="AN88" s="1790" t="n"/>
      <c r="AO88" s="4132" t="n"/>
      <c r="AP88" s="1644">
        <f>AR88*36</f>
        <v/>
      </c>
      <c r="AQ88" s="1790" t="n"/>
      <c r="AR88" s="4132" t="n"/>
      <c r="AS88" s="4072">
        <f>AU88*36</f>
        <v/>
      </c>
      <c r="AT88" s="1818" t="n"/>
      <c r="AU88" s="4073" t="n"/>
      <c r="AV88" s="1581">
        <f>AX88*36</f>
        <v/>
      </c>
      <c r="AW88" s="1818" t="n"/>
      <c r="AX88" s="1819" t="n"/>
      <c r="AY88" s="1581" t="n"/>
      <c r="AZ88" s="1818" t="n"/>
      <c r="BA88" s="4071" t="n"/>
      <c r="BB88" s="2003">
        <f>BD88*36</f>
        <v/>
      </c>
      <c r="BC88" s="1818" t="n"/>
      <c r="BD88" s="4071" t="n"/>
      <c r="BE88" s="4072">
        <f>BG88*36</f>
        <v/>
      </c>
      <c r="BF88" s="1790" t="n"/>
      <c r="BG88" s="4114" t="n"/>
      <c r="BH88" s="1581">
        <f>BJ88*36</f>
        <v/>
      </c>
      <c r="BI88" s="1790" t="n">
        <v>4</v>
      </c>
      <c r="BJ88" s="1669" t="n"/>
      <c r="BK88" s="1723" t="n">
        <v>108</v>
      </c>
      <c r="BL88" s="1790" t="n">
        <v>12</v>
      </c>
      <c r="BM88" s="1643" t="n">
        <v>3</v>
      </c>
      <c r="BN88" s="1723" t="n"/>
      <c r="BO88" s="1790" t="n"/>
      <c r="BP88" s="1723" t="n"/>
      <c r="BQ88" s="1640">
        <f>AO88+AR88+AU88+AX88+BA88+BD88+BG88+BJ88+BM88+BP88</f>
        <v/>
      </c>
      <c r="BR88" s="269" t="n"/>
      <c r="BS88" s="4167" t="n"/>
      <c r="BT88" s="836">
        <f>Z88*0.22</f>
        <v/>
      </c>
      <c r="BU88" s="2" t="n"/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</row>
    <row r="89">
      <c r="A89" s="1732" t="inlineStr">
        <is>
          <t>2.5.2</t>
        </is>
      </c>
      <c r="B89" s="269" t="n"/>
      <c r="C89" s="1684" t="inlineStr">
        <is>
          <t>Организация производства и управление предприятием</t>
        </is>
      </c>
      <c r="D89" s="266" t="n"/>
      <c r="E89" s="266" t="n"/>
      <c r="F89" s="266" t="n"/>
      <c r="G89" s="266" t="n"/>
      <c r="H89" s="266" t="n"/>
      <c r="I89" s="266" t="n"/>
      <c r="J89" s="266" t="n"/>
      <c r="K89" s="266" t="n"/>
      <c r="L89" s="266" t="n"/>
      <c r="M89" s="266" t="n"/>
      <c r="N89" s="266" t="n"/>
      <c r="O89" s="266" t="n"/>
      <c r="P89" s="266" t="n"/>
      <c r="Q89" s="266" t="n"/>
      <c r="R89" s="269" t="n"/>
      <c r="S89" s="1685" t="n"/>
      <c r="T89" s="1640" t="n">
        <v>10</v>
      </c>
      <c r="U89" s="269" t="n"/>
      <c r="V89" s="1654" t="n"/>
      <c r="W89" s="266" t="n"/>
      <c r="X89" s="4104">
        <f>AM89+AP89+AS89+AV89+AY89+BB89+BE89+BH89+BK89+BN89</f>
        <v/>
      </c>
      <c r="Y89" s="264" t="n"/>
      <c r="Z89" s="4164" t="n">
        <v>54</v>
      </c>
      <c r="AA89" s="269" t="n"/>
      <c r="AB89" s="1643">
        <f>AL89+AN89+AQ89+AT89+AW89+AZ89+BC89+BF89+BI89+BL89+BO89</f>
        <v/>
      </c>
      <c r="AC89" s="273" t="n"/>
      <c r="AD89" s="1645" t="n">
        <v>8</v>
      </c>
      <c r="AE89" s="264" t="n"/>
      <c r="AF89" s="1790" t="n"/>
      <c r="AG89" s="264" t="n"/>
      <c r="AH89" s="1790" t="n">
        <v>8</v>
      </c>
      <c r="AI89" s="264" t="n"/>
      <c r="AJ89" s="1669" t="n"/>
      <c r="AK89" s="269" t="n"/>
      <c r="AL89" s="1643" t="n"/>
      <c r="AM89" s="1645">
        <f>AO89*36</f>
        <v/>
      </c>
      <c r="AN89" s="1790" t="n"/>
      <c r="AO89" s="4132" t="n"/>
      <c r="AP89" s="1644">
        <f>AR89*36</f>
        <v/>
      </c>
      <c r="AQ89" s="1790" t="n"/>
      <c r="AR89" s="4132" t="n"/>
      <c r="AS89" s="4072">
        <f>AU89*36</f>
        <v/>
      </c>
      <c r="AT89" s="1818" t="n"/>
      <c r="AU89" s="4073" t="n"/>
      <c r="AV89" s="1581">
        <f>AX89*36</f>
        <v/>
      </c>
      <c r="AW89" s="1818" t="n"/>
      <c r="AX89" s="1819" t="n"/>
      <c r="AY89" s="1581">
        <f>BA89*36</f>
        <v/>
      </c>
      <c r="AZ89" s="1818" t="n"/>
      <c r="BA89" s="4071" t="n"/>
      <c r="BB89" s="2003">
        <f>BD89*36</f>
        <v/>
      </c>
      <c r="BC89" s="1818" t="n"/>
      <c r="BD89" s="4071" t="n"/>
      <c r="BE89" s="4072" t="n"/>
      <c r="BF89" s="1790" t="n"/>
      <c r="BG89" s="4114" t="n"/>
      <c r="BH89" s="1581">
        <f>BJ89*36</f>
        <v/>
      </c>
      <c r="BI89" s="1790" t="n"/>
      <c r="BJ89" s="1669" t="n"/>
      <c r="BK89" s="1723" t="n"/>
      <c r="BL89" s="1790" t="n">
        <v>4</v>
      </c>
      <c r="BM89" s="1643" t="n"/>
      <c r="BN89" s="1723" t="n">
        <v>102</v>
      </c>
      <c r="BO89" s="1790" t="n">
        <v>12</v>
      </c>
      <c r="BP89" s="1723" t="n">
        <v>3</v>
      </c>
      <c r="BQ89" s="1640">
        <f>AO89+AR89+AU89+AX89+BA89+BD89+BG89+BJ89+BM89+BP89</f>
        <v/>
      </c>
      <c r="BR89" s="269" t="n"/>
      <c r="BS89" s="4167" t="n"/>
      <c r="BT89" s="836">
        <f>Z89*0.22</f>
        <v/>
      </c>
      <c r="BU89" s="2" t="n"/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</row>
    <row r="90">
      <c r="A90" s="1732" t="inlineStr">
        <is>
          <t>2.5.3</t>
        </is>
      </c>
      <c r="B90" s="269" t="n"/>
      <c r="C90" s="1684" t="inlineStr">
        <is>
          <t>Курсовая работа по учебной дисциплине "Организация производства и управление предприятием"</t>
        </is>
      </c>
      <c r="D90" s="266" t="n"/>
      <c r="E90" s="266" t="n"/>
      <c r="F90" s="266" t="n"/>
      <c r="G90" s="266" t="n"/>
      <c r="H90" s="266" t="n"/>
      <c r="I90" s="266" t="n"/>
      <c r="J90" s="266" t="n"/>
      <c r="K90" s="266" t="n"/>
      <c r="L90" s="266" t="n"/>
      <c r="M90" s="266" t="n"/>
      <c r="N90" s="266" t="n"/>
      <c r="O90" s="266" t="n"/>
      <c r="P90" s="266" t="n"/>
      <c r="Q90" s="266" t="n"/>
      <c r="R90" s="269" t="n"/>
      <c r="S90" s="1685" t="n"/>
      <c r="T90" s="1640" t="n"/>
      <c r="U90" s="269" t="n"/>
      <c r="V90" s="1654" t="n"/>
      <c r="W90" s="266" t="n"/>
      <c r="X90" s="4104">
        <f>AM90+AP90+AS90+AV90+AY90+BB90+BE90+BH90+BK90+BN90</f>
        <v/>
      </c>
      <c r="Y90" s="264" t="n"/>
      <c r="Z90" s="4164">
        <f>SUM(AD90:AK90)</f>
        <v/>
      </c>
      <c r="AA90" s="269" t="n"/>
      <c r="AB90" s="1643">
        <f>AL90+AN90+AQ90+AT90+AW90+AZ90+BC90+BF90+BI90+BL90+BO90</f>
        <v/>
      </c>
      <c r="AC90" s="273" t="n"/>
      <c r="AD90" s="1645" t="n"/>
      <c r="AE90" s="264" t="n"/>
      <c r="AF90" s="1790" t="n"/>
      <c r="AG90" s="264" t="n"/>
      <c r="AH90" s="1790" t="n"/>
      <c r="AI90" s="264" t="n"/>
      <c r="AJ90" s="1669" t="n"/>
      <c r="AK90" s="269" t="n"/>
      <c r="AL90" s="1643" t="n"/>
      <c r="AM90" s="1645">
        <f>AO90*36</f>
        <v/>
      </c>
      <c r="AN90" s="1790" t="n"/>
      <c r="AO90" s="4132" t="n"/>
      <c r="AP90" s="1644">
        <f>AR90*36</f>
        <v/>
      </c>
      <c r="AQ90" s="1790" t="n"/>
      <c r="AR90" s="4132" t="n"/>
      <c r="AS90" s="1981">
        <f>AU90*36</f>
        <v/>
      </c>
      <c r="AT90" s="1790" t="n"/>
      <c r="AU90" s="4114" t="n"/>
      <c r="AV90" s="1645">
        <f>AX90*36</f>
        <v/>
      </c>
      <c r="AW90" s="1790" t="n"/>
      <c r="AX90" s="4168" t="n"/>
      <c r="AY90" s="1645">
        <f>BA90*36</f>
        <v/>
      </c>
      <c r="AZ90" s="1790" t="n"/>
      <c r="BA90" s="4132" t="n"/>
      <c r="BB90" s="1644">
        <f>BD90*36</f>
        <v/>
      </c>
      <c r="BC90" s="1790" t="n"/>
      <c r="BD90" s="4132" t="n"/>
      <c r="BE90" s="1981" t="n"/>
      <c r="BF90" s="1790" t="n"/>
      <c r="BG90" s="4114" t="n"/>
      <c r="BH90" s="1645">
        <f>BJ90*36</f>
        <v/>
      </c>
      <c r="BI90" s="1790" t="n"/>
      <c r="BJ90" s="4168" t="n"/>
      <c r="BK90" s="1723" t="n"/>
      <c r="BL90" s="1790" t="n"/>
      <c r="BM90" s="1643" t="n"/>
      <c r="BN90" s="1723" t="n">
        <v>30</v>
      </c>
      <c r="BO90" s="1790" t="n"/>
      <c r="BP90" s="1646" t="n">
        <v>1</v>
      </c>
      <c r="BQ90" s="1640">
        <f>AO90+AR90+AU90+AX90+BA90+BD90+BG90+BJ90+BM90+BP90</f>
        <v/>
      </c>
      <c r="BR90" s="269" t="n"/>
      <c r="BS90" s="4167" t="n"/>
      <c r="BT90" s="836">
        <f>Z90*0.22</f>
        <v/>
      </c>
      <c r="BU90" s="2" t="n"/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</row>
    <row r="91">
      <c r="A91" s="4169" t="inlineStr">
        <is>
          <t>2.6</t>
        </is>
      </c>
      <c r="B91" s="333" t="n"/>
      <c r="C91" s="1771" t="inlineStr">
        <is>
          <t>Модуль "Химические производства"</t>
        </is>
      </c>
      <c r="D91" s="201" t="n"/>
      <c r="E91" s="201" t="n"/>
      <c r="F91" s="201" t="n"/>
      <c r="G91" s="201" t="n"/>
      <c r="H91" s="201" t="n"/>
      <c r="I91" s="201" t="n"/>
      <c r="J91" s="201" t="n"/>
      <c r="K91" s="201" t="n"/>
      <c r="L91" s="201" t="n"/>
      <c r="M91" s="201" t="n"/>
      <c r="N91" s="201" t="n"/>
      <c r="O91" s="201" t="n"/>
      <c r="P91" s="201" t="n"/>
      <c r="Q91" s="201" t="n"/>
      <c r="R91" s="333" t="n"/>
      <c r="S91" s="1560" t="n"/>
      <c r="T91" s="1814" t="n"/>
      <c r="U91" s="333" t="n"/>
      <c r="V91" s="1814" t="n"/>
      <c r="W91" s="333" t="n"/>
      <c r="X91" s="4170">
        <f>AM91+AP91+AS91+AV91+AY91+BB91+BE91+BH91</f>
        <v/>
      </c>
      <c r="Y91" s="201" t="n"/>
      <c r="Z91" s="4171">
        <f>SUM(AD91:AK91)</f>
        <v/>
      </c>
      <c r="AA91" s="333" t="n"/>
      <c r="AB91" s="1799" t="n"/>
      <c r="AC91" s="201" t="n"/>
      <c r="AD91" s="2003" t="n"/>
      <c r="AE91" s="200" t="n"/>
      <c r="AF91" s="1818" t="n"/>
      <c r="AG91" s="200" t="n"/>
      <c r="AH91" s="1818" t="n"/>
      <c r="AI91" s="200" t="n"/>
      <c r="AJ91" s="1819" t="n"/>
      <c r="AK91" s="333" t="n"/>
      <c r="AL91" s="1879" t="n"/>
      <c r="AM91" s="2003">
        <f>AO91*36</f>
        <v/>
      </c>
      <c r="AN91" s="1818" t="n"/>
      <c r="AO91" s="4071" t="n"/>
      <c r="AP91" s="2003">
        <f>AR91*36</f>
        <v/>
      </c>
      <c r="AQ91" s="1818" t="n"/>
      <c r="AR91" s="4071" t="n"/>
      <c r="AS91" s="4072">
        <f>AU91*36</f>
        <v/>
      </c>
      <c r="AT91" s="1818" t="n"/>
      <c r="AU91" s="4073" t="n"/>
      <c r="AV91" s="1581">
        <f>AX91*36</f>
        <v/>
      </c>
      <c r="AW91" s="1818" t="n"/>
      <c r="AX91" s="1819" t="n"/>
      <c r="AY91" s="1581">
        <f>BA91*36</f>
        <v/>
      </c>
      <c r="AZ91" s="1818" t="n"/>
      <c r="BA91" s="4071" t="n"/>
      <c r="BB91" s="2003">
        <f>BD91*36</f>
        <v/>
      </c>
      <c r="BC91" s="1818" t="n"/>
      <c r="BD91" s="4071" t="n"/>
      <c r="BE91" s="4072">
        <f>BG91*36</f>
        <v/>
      </c>
      <c r="BF91" s="1818" t="n"/>
      <c r="BG91" s="4071" t="n"/>
      <c r="BH91" s="2003">
        <f>BJ91*36</f>
        <v/>
      </c>
      <c r="BI91" s="1818" t="n"/>
      <c r="BJ91" s="4071" t="n"/>
      <c r="BK91" s="1879" t="n"/>
      <c r="BL91" s="4071" t="n"/>
      <c r="BM91" s="4073" t="n"/>
      <c r="BN91" s="1799" t="n"/>
      <c r="BO91" s="1818" t="n"/>
      <c r="BP91" s="1799" t="n"/>
      <c r="BQ91" s="4172" t="n"/>
      <c r="BR91" s="201" t="n"/>
      <c r="BS91" s="4173" t="n"/>
      <c r="BT91" s="836">
        <f>Z91*0.22</f>
        <v/>
      </c>
      <c r="BU91" s="2" t="n"/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</row>
    <row r="92">
      <c r="A92" s="1732" t="inlineStr">
        <is>
          <t>2.6.1</t>
        </is>
      </c>
      <c r="B92" s="269" t="n"/>
      <c r="C92" s="1684" t="inlineStr">
        <is>
          <t>Технология основных химических производств</t>
        </is>
      </c>
      <c r="D92" s="266" t="n"/>
      <c r="E92" s="266" t="n"/>
      <c r="F92" s="266" t="n"/>
      <c r="G92" s="266" t="n"/>
      <c r="H92" s="266" t="n"/>
      <c r="I92" s="266" t="n"/>
      <c r="J92" s="266" t="n"/>
      <c r="K92" s="266" t="n"/>
      <c r="L92" s="266" t="n"/>
      <c r="M92" s="266" t="n"/>
      <c r="N92" s="266" t="n"/>
      <c r="O92" s="266" t="n"/>
      <c r="P92" s="266" t="n"/>
      <c r="Q92" s="266" t="n"/>
      <c r="R92" s="269" t="n"/>
      <c r="S92" s="1685" t="n"/>
      <c r="T92" s="1640" t="n"/>
      <c r="U92" s="269" t="n"/>
      <c r="V92" s="1640" t="n">
        <v>8</v>
      </c>
      <c r="W92" s="269" t="n"/>
      <c r="X92" s="4174">
        <f>AM92+AP92+AS92+AV92+AY92+BB92+BE92+BH92+BK92+BN92</f>
        <v/>
      </c>
      <c r="Y92" s="266" t="n"/>
      <c r="Z92" s="4164" t="n">
        <v>72</v>
      </c>
      <c r="AA92" s="269" t="n"/>
      <c r="AB92" s="1643">
        <f>AL92+AN92+AQ92+AT92+AW92+AZ92+BC92+BF92+BI92+BL92+BO92</f>
        <v/>
      </c>
      <c r="AC92" s="273" t="n"/>
      <c r="AD92" s="1645" t="n">
        <v>10</v>
      </c>
      <c r="AE92" s="264" t="n"/>
      <c r="AF92" s="1790" t="n">
        <v>4</v>
      </c>
      <c r="AG92" s="264" t="n"/>
      <c r="AH92" s="1790" t="n">
        <v>4</v>
      </c>
      <c r="AI92" s="264" t="n"/>
      <c r="AJ92" s="1669" t="n"/>
      <c r="AK92" s="269" t="n"/>
      <c r="AL92" s="1643" t="n"/>
      <c r="AM92" s="1645">
        <f>AO92*36</f>
        <v/>
      </c>
      <c r="AN92" s="1790" t="n"/>
      <c r="AO92" s="4132" t="n"/>
      <c r="AP92" s="1644">
        <f>AR92*36</f>
        <v/>
      </c>
      <c r="AQ92" s="1790" t="n"/>
      <c r="AR92" s="4132" t="n"/>
      <c r="AS92" s="4072">
        <f>AU92*36</f>
        <v/>
      </c>
      <c r="AT92" s="1818" t="n"/>
      <c r="AU92" s="4073" t="n"/>
      <c r="AV92" s="1581">
        <f>AX92*36</f>
        <v/>
      </c>
      <c r="AW92" s="1818" t="n"/>
      <c r="AX92" s="1819" t="n"/>
      <c r="AY92" s="1581" t="n"/>
      <c r="AZ92" s="1818" t="n"/>
      <c r="BA92" s="4071" t="n"/>
      <c r="BB92" s="2003">
        <f>BD92*36</f>
        <v/>
      </c>
      <c r="BC92" s="1818" t="n"/>
      <c r="BD92" s="4071" t="n"/>
      <c r="BE92" s="4072">
        <f>BG92*36</f>
        <v/>
      </c>
      <c r="BF92" s="1790" t="n">
        <v>2</v>
      </c>
      <c r="BG92" s="4114" t="n"/>
      <c r="BH92" s="1581" t="n">
        <v>108</v>
      </c>
      <c r="BI92" s="1790" t="n">
        <v>16</v>
      </c>
      <c r="BJ92" s="1669" t="n">
        <v>3</v>
      </c>
      <c r="BK92" s="1723" t="n"/>
      <c r="BL92" s="1790" t="n"/>
      <c r="BM92" s="1643" t="n"/>
      <c r="BN92" s="1723" t="n"/>
      <c r="BO92" s="1790" t="n"/>
      <c r="BP92" s="1723" t="n"/>
      <c r="BQ92" s="1640">
        <f>AO92+AR92+AU92+AX92+BA92+BD92+BG92+BJ92+BM92+BP92</f>
        <v/>
      </c>
      <c r="BR92" s="269" t="n"/>
      <c r="BS92" s="4175" t="n"/>
      <c r="BT92" s="836">
        <f>Z92*0.22</f>
        <v/>
      </c>
      <c r="BU92" s="2" t="n"/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</row>
    <row r="93">
      <c r="A93" s="1732" t="inlineStr">
        <is>
          <t>2.6.2</t>
        </is>
      </c>
      <c r="B93" s="269" t="n"/>
      <c r="C93" s="1684" t="inlineStr">
        <is>
          <t>Процессы и аппараты химических производств</t>
        </is>
      </c>
      <c r="D93" s="266" t="n"/>
      <c r="E93" s="266" t="n"/>
      <c r="F93" s="266" t="n"/>
      <c r="G93" s="266" t="n"/>
      <c r="H93" s="266" t="n"/>
      <c r="I93" s="266" t="n"/>
      <c r="J93" s="266" t="n"/>
      <c r="K93" s="266" t="n"/>
      <c r="L93" s="266" t="n"/>
      <c r="M93" s="266" t="n"/>
      <c r="N93" s="266" t="n"/>
      <c r="O93" s="266" t="n"/>
      <c r="P93" s="266" t="n"/>
      <c r="Q93" s="266" t="n"/>
      <c r="R93" s="269" t="n"/>
      <c r="S93" s="1685" t="n"/>
      <c r="T93" s="1654" t="n">
        <v>8</v>
      </c>
      <c r="U93" s="1646" t="n">
        <v>9</v>
      </c>
      <c r="V93" s="1640" t="n"/>
      <c r="W93" s="269" t="n"/>
      <c r="X93" s="4174">
        <f>AM93+AP93+AS93+AV93+AY93+BB93+BE93+BH93+BK93+BN93</f>
        <v/>
      </c>
      <c r="Y93" s="266" t="n"/>
      <c r="Z93" s="4164" t="n">
        <v>198</v>
      </c>
      <c r="AA93" s="269" t="n"/>
      <c r="AB93" s="1643">
        <f>AL93+AN93+AQ93+AT93+AW93+AZ93+BC93+BF93+BI93+BL93+BO93</f>
        <v/>
      </c>
      <c r="AC93" s="273" t="n"/>
      <c r="AD93" s="1645" t="n">
        <v>20</v>
      </c>
      <c r="AE93" s="264" t="n"/>
      <c r="AF93" s="1790" t="n">
        <v>20</v>
      </c>
      <c r="AG93" s="264" t="n"/>
      <c r="AH93" s="1790" t="n">
        <v>18</v>
      </c>
      <c r="AI93" s="264" t="n"/>
      <c r="AJ93" s="1669" t="n"/>
      <c r="AK93" s="269" t="n"/>
      <c r="AL93" s="1643" t="n"/>
      <c r="AM93" s="1645">
        <f>AO93*36</f>
        <v/>
      </c>
      <c r="AN93" s="1790" t="n"/>
      <c r="AO93" s="4132" t="n"/>
      <c r="AP93" s="1644">
        <f>AR93*36</f>
        <v/>
      </c>
      <c r="AQ93" s="1790" t="n"/>
      <c r="AR93" s="4132" t="n"/>
      <c r="AS93" s="4072">
        <f>AU93*36</f>
        <v/>
      </c>
      <c r="AT93" s="1818" t="n"/>
      <c r="AU93" s="4073" t="n"/>
      <c r="AV93" s="1581">
        <f>AX93*36</f>
        <v/>
      </c>
      <c r="AW93" s="1818" t="n"/>
      <c r="AX93" s="1819" t="n"/>
      <c r="AY93" s="1581" t="n"/>
      <c r="AZ93" s="1818" t="n"/>
      <c r="BA93" s="4071" t="n"/>
      <c r="BB93" s="2003" t="n"/>
      <c r="BC93" s="1818" t="n"/>
      <c r="BD93" s="4071" t="n"/>
      <c r="BE93" s="4072">
        <f>BG93*36</f>
        <v/>
      </c>
      <c r="BF93" s="1790" t="n">
        <v>6</v>
      </c>
      <c r="BG93" s="4114" t="n"/>
      <c r="BH93" s="1581" t="n">
        <v>108</v>
      </c>
      <c r="BI93" s="1790" t="n">
        <v>28</v>
      </c>
      <c r="BJ93" s="1669" t="n">
        <v>3</v>
      </c>
      <c r="BK93" s="1723" t="n">
        <v>216</v>
      </c>
      <c r="BL93" s="1790" t="n">
        <v>24</v>
      </c>
      <c r="BM93" s="1643" t="n">
        <v>6</v>
      </c>
      <c r="BN93" s="1723" t="n"/>
      <c r="BO93" s="1790" t="n"/>
      <c r="BP93" s="1723" t="n"/>
      <c r="BQ93" s="1640">
        <f>AO93+AR93+AU93+AX93+BA93+BD93+BG93+BJ93+BM93+BP93</f>
        <v/>
      </c>
      <c r="BR93" s="269" t="n"/>
      <c r="BS93" s="4176" t="n"/>
      <c r="BT93" s="836">
        <f>Z93*0.22</f>
        <v/>
      </c>
      <c r="BU93" s="2" t="n"/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</row>
    <row r="94">
      <c r="A94" s="1732" t="inlineStr">
        <is>
          <t>2.6.3</t>
        </is>
      </c>
      <c r="B94" s="269" t="n"/>
      <c r="C94" s="1684" t="inlineStr">
        <is>
          <t>Курсовой проект по учебной дисциплине дисциплине "Процессы и аппараты химических производств"</t>
        </is>
      </c>
      <c r="D94" s="266" t="n"/>
      <c r="E94" s="266" t="n"/>
      <c r="F94" s="266" t="n"/>
      <c r="G94" s="266" t="n"/>
      <c r="H94" s="266" t="n"/>
      <c r="I94" s="266" t="n"/>
      <c r="J94" s="266" t="n"/>
      <c r="K94" s="266" t="n"/>
      <c r="L94" s="266" t="n"/>
      <c r="M94" s="266" t="n"/>
      <c r="N94" s="266" t="n"/>
      <c r="O94" s="266" t="n"/>
      <c r="P94" s="266" t="n"/>
      <c r="Q94" s="266" t="n"/>
      <c r="R94" s="269" t="n"/>
      <c r="S94" s="1685" t="n"/>
      <c r="T94" s="1640" t="n"/>
      <c r="U94" s="269" t="n"/>
      <c r="V94" s="1640" t="n"/>
      <c r="W94" s="269" t="n"/>
      <c r="X94" s="4174">
        <f>AM94+AP94+AS94+AV94+AY94+BB94+BE94+BH94+BK94+BN94</f>
        <v/>
      </c>
      <c r="Y94" s="266" t="n"/>
      <c r="Z94" s="4164">
        <f>SUM(AD94:AK94)</f>
        <v/>
      </c>
      <c r="AA94" s="269" t="n"/>
      <c r="AB94" s="1643">
        <f>AL94+AN94+AQ94+AT94+AW94+AZ94+BC94+BF94+BI94+BL94+BO94</f>
        <v/>
      </c>
      <c r="AC94" s="273" t="n"/>
      <c r="AD94" s="1645" t="n"/>
      <c r="AE94" s="264" t="n"/>
      <c r="AF94" s="1790" t="n"/>
      <c r="AG94" s="264" t="n"/>
      <c r="AH94" s="1790" t="n"/>
      <c r="AI94" s="264" t="n"/>
      <c r="AJ94" s="1669" t="n"/>
      <c r="AK94" s="269" t="n"/>
      <c r="AL94" s="1643" t="n"/>
      <c r="AM94" s="1645">
        <f>AO94*36</f>
        <v/>
      </c>
      <c r="AN94" s="1790" t="n"/>
      <c r="AO94" s="4132" t="n"/>
      <c r="AP94" s="1644">
        <f>AR94*36</f>
        <v/>
      </c>
      <c r="AQ94" s="1790" t="n"/>
      <c r="AR94" s="4132" t="n"/>
      <c r="AS94" s="4072">
        <f>AU94*36</f>
        <v/>
      </c>
      <c r="AT94" s="1818" t="n"/>
      <c r="AU94" s="4073" t="n"/>
      <c r="AV94" s="1581">
        <f>AX94*36</f>
        <v/>
      </c>
      <c r="AW94" s="1818" t="n"/>
      <c r="AX94" s="1819" t="n"/>
      <c r="AY94" s="1581">
        <f>BA94*36</f>
        <v/>
      </c>
      <c r="AZ94" s="1818" t="n"/>
      <c r="BA94" s="4071" t="n"/>
      <c r="BB94" s="2003" t="n"/>
      <c r="BC94" s="1818" t="n"/>
      <c r="BD94" s="4071" t="n"/>
      <c r="BE94" s="4072">
        <f>BG94*36</f>
        <v/>
      </c>
      <c r="BF94" s="1790" t="n"/>
      <c r="BG94" s="4114" t="n"/>
      <c r="BH94" s="1581">
        <f>BJ94*36</f>
        <v/>
      </c>
      <c r="BI94" s="1790" t="n"/>
      <c r="BJ94" s="1669" t="n"/>
      <c r="BK94" s="1723" t="n">
        <v>40</v>
      </c>
      <c r="BL94" s="1790" t="n"/>
      <c r="BM94" s="1643" t="n">
        <v>1</v>
      </c>
      <c r="BN94" s="1723" t="n"/>
      <c r="BO94" s="1790" t="n"/>
      <c r="BP94" s="1646" t="n"/>
      <c r="BQ94" s="1640">
        <f>AO94+AR94+AU94+AX94+BA94+BD94+BG94+BJ94+BM94+BP94</f>
        <v/>
      </c>
      <c r="BR94" s="269" t="n"/>
      <c r="BS94" s="4176" t="n"/>
      <c r="BT94" s="836">
        <f>Z94*0.22</f>
        <v/>
      </c>
      <c r="BU94" s="2" t="n"/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</row>
    <row r="95">
      <c r="A95" s="1732" t="inlineStr">
        <is>
          <t>2.6.4</t>
        </is>
      </c>
      <c r="B95" s="269" t="n"/>
      <c r="C95" s="1684" t="inlineStr">
        <is>
          <t>Оборудование химических производств</t>
        </is>
      </c>
      <c r="D95" s="266" t="n"/>
      <c r="E95" s="266" t="n"/>
      <c r="F95" s="266" t="n"/>
      <c r="G95" s="266" t="n"/>
      <c r="H95" s="266" t="n"/>
      <c r="I95" s="266" t="n"/>
      <c r="J95" s="266" t="n"/>
      <c r="K95" s="266" t="n"/>
      <c r="L95" s="266" t="n"/>
      <c r="M95" s="266" t="n"/>
      <c r="N95" s="266" t="n"/>
      <c r="O95" s="266" t="n"/>
      <c r="P95" s="266" t="n"/>
      <c r="Q95" s="266" t="n"/>
      <c r="R95" s="269" t="n"/>
      <c r="S95" s="1685" t="n"/>
      <c r="T95" s="1654" t="n">
        <v>8</v>
      </c>
      <c r="U95" s="1646" t="n">
        <v>9</v>
      </c>
      <c r="V95" s="1640" t="n"/>
      <c r="W95" s="269" t="n"/>
      <c r="X95" s="4174">
        <f>AM95+AP95+AS95+AV95+AY95+BB95+BE95+BH95+BK95+BN95</f>
        <v/>
      </c>
      <c r="Y95" s="266" t="n"/>
      <c r="Z95" s="4164" t="n">
        <v>216</v>
      </c>
      <c r="AA95" s="269" t="n"/>
      <c r="AB95" s="1643">
        <f>AL95+AN95+AQ95+AT95+AW95+AZ95+BC95+BF95+BI95+BL95+BO95</f>
        <v/>
      </c>
      <c r="AC95" s="273" t="n"/>
      <c r="AD95" s="1645" t="n">
        <v>22</v>
      </c>
      <c r="AE95" s="264" t="n"/>
      <c r="AF95" s="1790" t="n">
        <v>18</v>
      </c>
      <c r="AG95" s="264" t="n"/>
      <c r="AH95" s="1790" t="n">
        <v>18</v>
      </c>
      <c r="AI95" s="264" t="n"/>
      <c r="AJ95" s="1669" t="n"/>
      <c r="AK95" s="269" t="n"/>
      <c r="AL95" s="4131" t="n"/>
      <c r="AM95" s="1645">
        <f>AO95*36</f>
        <v/>
      </c>
      <c r="AN95" s="1790" t="n"/>
      <c r="AO95" s="4132" t="n"/>
      <c r="AP95" s="1644">
        <f>AR95*36</f>
        <v/>
      </c>
      <c r="AQ95" s="1790" t="n"/>
      <c r="AR95" s="4132" t="n"/>
      <c r="AS95" s="4072">
        <f>AU95*36</f>
        <v/>
      </c>
      <c r="AT95" s="1818" t="n"/>
      <c r="AU95" s="4073" t="n"/>
      <c r="AV95" s="1581">
        <f>AX95*36</f>
        <v/>
      </c>
      <c r="AW95" s="1818" t="n"/>
      <c r="AX95" s="1819" t="n"/>
      <c r="AY95" s="1581">
        <f>BA95*36</f>
        <v/>
      </c>
      <c r="AZ95" s="1818" t="n"/>
      <c r="BA95" s="4071" t="n"/>
      <c r="BB95" s="2003" t="n"/>
      <c r="BC95" s="1818" t="n"/>
      <c r="BD95" s="4071" t="n"/>
      <c r="BE95" s="4072" t="n"/>
      <c r="BF95" s="1790" t="n">
        <v>6</v>
      </c>
      <c r="BG95" s="4114" t="n"/>
      <c r="BH95" s="1581" t="n">
        <v>108</v>
      </c>
      <c r="BI95" s="1790" t="n">
        <v>24</v>
      </c>
      <c r="BJ95" s="1669" t="n">
        <v>3</v>
      </c>
      <c r="BK95" s="1981" t="n">
        <v>288</v>
      </c>
      <c r="BL95" s="1790" t="n">
        <v>28</v>
      </c>
      <c r="BM95" s="1643" t="n">
        <v>9</v>
      </c>
      <c r="BN95" s="1723" t="n"/>
      <c r="BO95" s="1790" t="n"/>
      <c r="BP95" s="1646" t="n"/>
      <c r="BQ95" s="1640">
        <f>AO95+AR95+AU95+AX95+BA95+BD95+BG95+BJ95+BM95+BP95</f>
        <v/>
      </c>
      <c r="BR95" s="269" t="n"/>
      <c r="BS95" s="4175" t="n"/>
      <c r="BT95" s="836">
        <f>Z95*0.22</f>
        <v/>
      </c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</row>
    <row r="96">
      <c r="A96" s="1732" t="inlineStr">
        <is>
          <t>2.6.5</t>
        </is>
      </c>
      <c r="B96" s="269" t="n"/>
      <c r="C96" s="1684" t="inlineStr">
        <is>
          <t>Курсовой проект по учебной дисциплине дисциплине "Оборудование химических производств"</t>
        </is>
      </c>
      <c r="D96" s="266" t="n"/>
      <c r="E96" s="266" t="n"/>
      <c r="F96" s="266" t="n"/>
      <c r="G96" s="266" t="n"/>
      <c r="H96" s="266" t="n"/>
      <c r="I96" s="266" t="n"/>
      <c r="J96" s="266" t="n"/>
      <c r="K96" s="266" t="n"/>
      <c r="L96" s="266" t="n"/>
      <c r="M96" s="266" t="n"/>
      <c r="N96" s="266" t="n"/>
      <c r="O96" s="266" t="n"/>
      <c r="P96" s="266" t="n"/>
      <c r="Q96" s="266" t="n"/>
      <c r="R96" s="269" t="n"/>
      <c r="S96" s="1685" t="n"/>
      <c r="T96" s="1640" t="n"/>
      <c r="U96" s="269" t="n"/>
      <c r="V96" s="1640" t="n"/>
      <c r="W96" s="269" t="n"/>
      <c r="X96" s="4174">
        <f>AM96+AP96+AS96+AV96+AY96+BB96+BE96+BH96+BK96+BN96</f>
        <v/>
      </c>
      <c r="Y96" s="266" t="n"/>
      <c r="Z96" s="4164">
        <f>SUM(AD96:AK96)</f>
        <v/>
      </c>
      <c r="AA96" s="269" t="n"/>
      <c r="AB96" s="1643">
        <f>AL96+AN96+AQ96+AT96+AW96+AZ96+BC96+BF96+BI96+BL96+BO96</f>
        <v/>
      </c>
      <c r="AC96" s="273" t="n"/>
      <c r="AD96" s="1645" t="n"/>
      <c r="AE96" s="264" t="n"/>
      <c r="AF96" s="1790" t="n"/>
      <c r="AG96" s="264" t="n"/>
      <c r="AH96" s="1790" t="n"/>
      <c r="AI96" s="264" t="n"/>
      <c r="AJ96" s="1669" t="n"/>
      <c r="AK96" s="269" t="n"/>
      <c r="AL96" s="4131" t="n"/>
      <c r="AM96" s="1645">
        <f>AO96*36</f>
        <v/>
      </c>
      <c r="AN96" s="1790" t="n"/>
      <c r="AO96" s="4132" t="n"/>
      <c r="AP96" s="1644">
        <f>AR96*36</f>
        <v/>
      </c>
      <c r="AQ96" s="1790" t="n"/>
      <c r="AR96" s="4132" t="n"/>
      <c r="AS96" s="4072">
        <f>AU96*36</f>
        <v/>
      </c>
      <c r="AT96" s="1818" t="n"/>
      <c r="AU96" s="4073" t="n"/>
      <c r="AV96" s="1581">
        <f>AX96*36</f>
        <v/>
      </c>
      <c r="AW96" s="1818" t="n"/>
      <c r="AX96" s="1819" t="n"/>
      <c r="AY96" s="1581">
        <f>BA96*36</f>
        <v/>
      </c>
      <c r="AZ96" s="1818" t="n"/>
      <c r="BA96" s="4071" t="n"/>
      <c r="BB96" s="2003">
        <f>BD96*36</f>
        <v/>
      </c>
      <c r="BC96" s="1818" t="n"/>
      <c r="BD96" s="4071" t="n"/>
      <c r="BE96" s="4072" t="n"/>
      <c r="BF96" s="1790" t="n"/>
      <c r="BG96" s="4114" t="n"/>
      <c r="BH96" s="1581">
        <f>BJ96*36</f>
        <v/>
      </c>
      <c r="BI96" s="1790" t="n"/>
      <c r="BJ96" s="1669" t="n"/>
      <c r="BK96" s="1981" t="n">
        <v>40</v>
      </c>
      <c r="BL96" s="1790" t="n"/>
      <c r="BM96" s="1643" t="n">
        <v>1</v>
      </c>
      <c r="BN96" s="1723" t="n"/>
      <c r="BO96" s="1790" t="n"/>
      <c r="BP96" s="1646" t="n"/>
      <c r="BQ96" s="1640">
        <f>AO96+AR96+AU96+AX96+BA96+BD96+BG96+BJ96+BM96+BP96</f>
        <v/>
      </c>
      <c r="BR96" s="269" t="n"/>
      <c r="BS96" s="4175" t="n"/>
      <c r="BT96" s="836">
        <f>Z96*0.22</f>
        <v/>
      </c>
      <c r="BU96" s="2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</row>
    <row r="97">
      <c r="A97" s="1637" t="inlineStr">
        <is>
          <t>2.7</t>
        </is>
      </c>
      <c r="B97" s="269" t="n"/>
      <c r="C97" s="1660" t="inlineStr">
        <is>
          <t>Модуль "Предприятия строительных материалов"</t>
        </is>
      </c>
      <c r="D97" s="266" t="n"/>
      <c r="E97" s="266" t="n"/>
      <c r="F97" s="266" t="n"/>
      <c r="G97" s="266" t="n"/>
      <c r="H97" s="266" t="n"/>
      <c r="I97" s="266" t="n"/>
      <c r="J97" s="266" t="n"/>
      <c r="K97" s="266" t="n"/>
      <c r="L97" s="266" t="n"/>
      <c r="M97" s="266" t="n"/>
      <c r="N97" s="266" t="n"/>
      <c r="O97" s="266" t="n"/>
      <c r="P97" s="266" t="n"/>
      <c r="Q97" s="266" t="n"/>
      <c r="R97" s="269" t="n"/>
      <c r="S97" s="1661" t="n"/>
      <c r="T97" s="1640" t="n"/>
      <c r="U97" s="269" t="n"/>
      <c r="V97" s="1640" t="n"/>
      <c r="W97" s="269" t="n"/>
      <c r="X97" s="4174">
        <f>AM97+AP97+AS97+AV97+AY97+BB97+BE97+BH97+BK97+BN97</f>
        <v/>
      </c>
      <c r="Y97" s="266" t="n"/>
      <c r="Z97" s="4164">
        <f>SUM(AD97:AK97)</f>
        <v/>
      </c>
      <c r="AA97" s="269" t="n"/>
      <c r="AB97" s="1643">
        <f>AL97+AN97+AQ97+AT97+AW97+AZ97+BC97+BF97+BI97+BL97+BO97</f>
        <v/>
      </c>
      <c r="AC97" s="273" t="n"/>
      <c r="AD97" s="1645" t="n"/>
      <c r="AE97" s="264" t="n"/>
      <c r="AF97" s="1790" t="n"/>
      <c r="AG97" s="264" t="n"/>
      <c r="AH97" s="1790" t="n"/>
      <c r="AI97" s="264" t="n"/>
      <c r="AJ97" s="1669" t="n"/>
      <c r="AK97" s="269" t="n"/>
      <c r="AL97" s="4131" t="n"/>
      <c r="AM97" s="1645">
        <f>AO97*36</f>
        <v/>
      </c>
      <c r="AN97" s="1790" t="n"/>
      <c r="AO97" s="4132" t="n"/>
      <c r="AP97" s="1644">
        <f>AR97*36</f>
        <v/>
      </c>
      <c r="AQ97" s="1790" t="n"/>
      <c r="AR97" s="4132" t="n"/>
      <c r="AS97" s="4072">
        <f>AU97*36</f>
        <v/>
      </c>
      <c r="AT97" s="1818" t="n"/>
      <c r="AU97" s="4073" t="n"/>
      <c r="AV97" s="1581">
        <f>AX97*36</f>
        <v/>
      </c>
      <c r="AW97" s="1818" t="n"/>
      <c r="AX97" s="1819" t="n"/>
      <c r="AY97" s="1581">
        <f>BA97*36</f>
        <v/>
      </c>
      <c r="AZ97" s="1818" t="n"/>
      <c r="BA97" s="4071" t="n"/>
      <c r="BB97" s="2003">
        <f>BD97*36</f>
        <v/>
      </c>
      <c r="BC97" s="1818" t="n"/>
      <c r="BD97" s="4071" t="n"/>
      <c r="BE97" s="4072">
        <f>BG97*36</f>
        <v/>
      </c>
      <c r="BF97" s="1790" t="n"/>
      <c r="BG97" s="4114" t="n"/>
      <c r="BH97" s="1581">
        <f>BJ97*36</f>
        <v/>
      </c>
      <c r="BI97" s="1790" t="n"/>
      <c r="BJ97" s="1669" t="n"/>
      <c r="BK97" s="1723" t="n"/>
      <c r="BL97" s="1790" t="n"/>
      <c r="BM97" s="1643" t="n"/>
      <c r="BN97" s="1723" t="n"/>
      <c r="BO97" s="1790" t="n"/>
      <c r="BP97" s="1646" t="n"/>
      <c r="BQ97" s="1640">
        <f>AO97+AR97+AU97+AX97+BA97+BD97+BG97+BJ97+BM97+BP97</f>
        <v/>
      </c>
      <c r="BR97" s="269" t="n"/>
      <c r="BS97" s="4177" t="n"/>
      <c r="BT97" s="836">
        <f>Z97*0.22</f>
        <v/>
      </c>
      <c r="BU97" s="2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</row>
    <row r="98">
      <c r="A98" s="1732" t="inlineStr">
        <is>
          <t>2.7.1</t>
        </is>
      </c>
      <c r="B98" s="269" t="n"/>
      <c r="C98" s="1684" t="inlineStr">
        <is>
          <t>Технология строительных материалов</t>
        </is>
      </c>
      <c r="D98" s="266" t="n"/>
      <c r="E98" s="266" t="n"/>
      <c r="F98" s="266" t="n"/>
      <c r="G98" s="266" t="n"/>
      <c r="H98" s="266" t="n"/>
      <c r="I98" s="266" t="n"/>
      <c r="J98" s="266" t="n"/>
      <c r="K98" s="266" t="n"/>
      <c r="L98" s="266" t="n"/>
      <c r="M98" s="266" t="n"/>
      <c r="N98" s="266" t="n"/>
      <c r="O98" s="266" t="n"/>
      <c r="P98" s="266" t="n"/>
      <c r="Q98" s="266" t="n"/>
      <c r="R98" s="269" t="n"/>
      <c r="S98" s="1685" t="n"/>
      <c r="T98" s="1640" t="n"/>
      <c r="U98" s="269" t="n"/>
      <c r="V98" s="1640" t="n">
        <v>8</v>
      </c>
      <c r="W98" s="269" t="n"/>
      <c r="X98" s="4174">
        <f>AM98+AP98+AS98+AV98+AY98+BB98+BE98+BH98+BK98+BN98</f>
        <v/>
      </c>
      <c r="Y98" s="266" t="n"/>
      <c r="Z98" s="4164" t="n">
        <v>72</v>
      </c>
      <c r="AA98" s="269" t="n"/>
      <c r="AB98" s="1643">
        <f>AL98+AN98+AQ98+AT98+AW98+AZ98+BC98+BF98+BI98+BL98+BO98</f>
        <v/>
      </c>
      <c r="AC98" s="273" t="n"/>
      <c r="AD98" s="1645" t="n">
        <v>10</v>
      </c>
      <c r="AE98" s="264" t="n"/>
      <c r="AF98" s="1790" t="n">
        <v>4</v>
      </c>
      <c r="AG98" s="264" t="n"/>
      <c r="AH98" s="1790" t="n">
        <v>4</v>
      </c>
      <c r="AI98" s="264" t="n"/>
      <c r="AJ98" s="1669" t="n"/>
      <c r="AK98" s="269" t="n"/>
      <c r="AL98" s="4131" t="n"/>
      <c r="AM98" s="1645">
        <f>AO98*36</f>
        <v/>
      </c>
      <c r="AN98" s="1790" t="n"/>
      <c r="AO98" s="4132" t="n"/>
      <c r="AP98" s="1644">
        <f>AR98*36</f>
        <v/>
      </c>
      <c r="AQ98" s="1790" t="n"/>
      <c r="AR98" s="4132" t="n"/>
      <c r="AS98" s="4072">
        <f>AU98*36</f>
        <v/>
      </c>
      <c r="AT98" s="1818" t="n"/>
      <c r="AU98" s="4073" t="n"/>
      <c r="AV98" s="1581">
        <f>AX98*36</f>
        <v/>
      </c>
      <c r="AW98" s="1818" t="n"/>
      <c r="AX98" s="1819" t="n"/>
      <c r="AY98" s="1581" t="n"/>
      <c r="AZ98" s="1818" t="n"/>
      <c r="BA98" s="4071" t="n"/>
      <c r="BB98" s="2003">
        <f>BD98*36</f>
        <v/>
      </c>
      <c r="BC98" s="1818" t="n"/>
      <c r="BD98" s="4071" t="n"/>
      <c r="BE98" s="4072">
        <f>BG98*36</f>
        <v/>
      </c>
      <c r="BF98" s="1790" t="n">
        <v>2</v>
      </c>
      <c r="BG98" s="4114" t="n"/>
      <c r="BH98" s="1581" t="n">
        <v>108</v>
      </c>
      <c r="BI98" s="1790" t="n">
        <v>16</v>
      </c>
      <c r="BJ98" s="1669" t="n">
        <v>3</v>
      </c>
      <c r="BK98" s="1723" t="n"/>
      <c r="BL98" s="1790" t="n"/>
      <c r="BM98" s="1643" t="n"/>
      <c r="BN98" s="1723" t="n"/>
      <c r="BO98" s="1790" t="n"/>
      <c r="BP98" s="1646" t="n"/>
      <c r="BQ98" s="1640">
        <f>AO98+AR98+AU98+AX98+BA98+BD98+BG98+BJ98+BM98+BP98</f>
        <v/>
      </c>
      <c r="BR98" s="269" t="n"/>
      <c r="BS98" s="4175" t="n"/>
      <c r="BT98" s="836">
        <f>Z98*0.22</f>
        <v/>
      </c>
      <c r="BU98" s="2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</row>
    <row r="99">
      <c r="A99" s="1732" t="inlineStr">
        <is>
          <t>2.7.2</t>
        </is>
      </c>
      <c r="B99" s="269" t="n"/>
      <c r="C99" s="1684" t="inlineStr">
        <is>
          <t>Процессы и агрегаты производства строительных материалов</t>
        </is>
      </c>
      <c r="D99" s="266" t="n"/>
      <c r="E99" s="266" t="n"/>
      <c r="F99" s="266" t="n"/>
      <c r="G99" s="266" t="n"/>
      <c r="H99" s="266" t="n"/>
      <c r="I99" s="266" t="n"/>
      <c r="J99" s="266" t="n"/>
      <c r="K99" s="266" t="n"/>
      <c r="L99" s="266" t="n"/>
      <c r="M99" s="266" t="n"/>
      <c r="N99" s="266" t="n"/>
      <c r="O99" s="266" t="n"/>
      <c r="P99" s="266" t="n"/>
      <c r="Q99" s="266" t="n"/>
      <c r="R99" s="269" t="n"/>
      <c r="S99" s="1685" t="n"/>
      <c r="T99" s="1654" t="n">
        <v>8</v>
      </c>
      <c r="U99" s="1646" t="n">
        <v>9</v>
      </c>
      <c r="V99" s="1640" t="n"/>
      <c r="W99" s="269" t="n"/>
      <c r="X99" s="4174">
        <f>AM99+AP99+AS99+AV99+AY99+BB99+BE99+BH99+BK99+BN99</f>
        <v/>
      </c>
      <c r="Y99" s="266" t="n"/>
      <c r="Z99" s="4164" t="n">
        <v>198</v>
      </c>
      <c r="AA99" s="269" t="n"/>
      <c r="AB99" s="1643">
        <f>AL99+AN99+AQ99+AT99+AW99+AZ99+BC99+BF99+BI99+BL99+BO99</f>
        <v/>
      </c>
      <c r="AC99" s="273" t="n"/>
      <c r="AD99" s="1645" t="n">
        <v>20</v>
      </c>
      <c r="AE99" s="264" t="n"/>
      <c r="AF99" s="1790" t="n">
        <v>20</v>
      </c>
      <c r="AG99" s="264" t="n"/>
      <c r="AH99" s="1790" t="n">
        <v>18</v>
      </c>
      <c r="AI99" s="264" t="n"/>
      <c r="AJ99" s="1669" t="n"/>
      <c r="AK99" s="269" t="n"/>
      <c r="AL99" s="4131" t="n"/>
      <c r="AM99" s="1645">
        <f>AO99*36</f>
        <v/>
      </c>
      <c r="AN99" s="1790" t="n"/>
      <c r="AO99" s="4132" t="n"/>
      <c r="AP99" s="1644">
        <f>AR99*36</f>
        <v/>
      </c>
      <c r="AQ99" s="1790" t="n"/>
      <c r="AR99" s="4132" t="n"/>
      <c r="AS99" s="4072">
        <f>AU99*36</f>
        <v/>
      </c>
      <c r="AT99" s="1818" t="n"/>
      <c r="AU99" s="4073" t="n"/>
      <c r="AV99" s="1581">
        <f>AX99*36</f>
        <v/>
      </c>
      <c r="AW99" s="1818" t="n"/>
      <c r="AX99" s="1819" t="n"/>
      <c r="AY99" s="1581" t="n"/>
      <c r="AZ99" s="1818" t="n"/>
      <c r="BA99" s="4071" t="n"/>
      <c r="BB99" s="2003" t="n"/>
      <c r="BC99" s="1818" t="n"/>
      <c r="BD99" s="4071" t="n"/>
      <c r="BE99" s="4072">
        <f>BG99*36</f>
        <v/>
      </c>
      <c r="BF99" s="1790" t="n">
        <v>6</v>
      </c>
      <c r="BG99" s="4114" t="n"/>
      <c r="BH99" s="1581" t="n">
        <v>108</v>
      </c>
      <c r="BI99" s="1790" t="n">
        <v>28</v>
      </c>
      <c r="BJ99" s="1669" t="n">
        <v>3</v>
      </c>
      <c r="BK99" s="1723" t="n">
        <v>216</v>
      </c>
      <c r="BL99" s="1790" t="n">
        <v>24</v>
      </c>
      <c r="BM99" s="1643" t="n">
        <v>6</v>
      </c>
      <c r="BN99" s="1723" t="n"/>
      <c r="BO99" s="1790" t="n"/>
      <c r="BP99" s="1646" t="n"/>
      <c r="BQ99" s="1640">
        <f>AO99+AR99+AU99+AX99+BA99+BD99+BG99+BJ99+BM99+BP99</f>
        <v/>
      </c>
      <c r="BR99" s="269" t="n"/>
      <c r="BS99" s="4176" t="n"/>
      <c r="BT99" s="836">
        <f>Z99*0.22</f>
        <v/>
      </c>
      <c r="BU99" s="2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</row>
    <row r="100">
      <c r="A100" s="1732" t="inlineStr">
        <is>
          <t>2.7.3</t>
        </is>
      </c>
      <c r="B100" s="269" t="n"/>
      <c r="C100" s="1684" t="inlineStr">
        <is>
          <t>Курсовой проект по учебной дисциплине дисциплине "Процессы и агрегаты производства строительных материалов"</t>
        </is>
      </c>
      <c r="D100" s="266" t="n"/>
      <c r="E100" s="266" t="n"/>
      <c r="F100" s="266" t="n"/>
      <c r="G100" s="266" t="n"/>
      <c r="H100" s="266" t="n"/>
      <c r="I100" s="266" t="n"/>
      <c r="J100" s="266" t="n"/>
      <c r="K100" s="266" t="n"/>
      <c r="L100" s="266" t="n"/>
      <c r="M100" s="266" t="n"/>
      <c r="N100" s="266" t="n"/>
      <c r="O100" s="266" t="n"/>
      <c r="P100" s="266" t="n"/>
      <c r="Q100" s="266" t="n"/>
      <c r="R100" s="269" t="n"/>
      <c r="S100" s="1685" t="n"/>
      <c r="T100" s="1640" t="n"/>
      <c r="U100" s="269" t="n"/>
      <c r="V100" s="1640" t="n"/>
      <c r="W100" s="269" t="n"/>
      <c r="X100" s="4174">
        <f>AM100+AP100+AS100+AV100+AY100+BB100+BE100+BH100+BK100+BN100</f>
        <v/>
      </c>
      <c r="Y100" s="266" t="n"/>
      <c r="Z100" s="4164">
        <f>SUM(AD100:AK100)</f>
        <v/>
      </c>
      <c r="AA100" s="269" t="n"/>
      <c r="AB100" s="1643">
        <f>AL100+AN100+AQ100+AT100+AW100+AZ100+BC100+BF100+BI100+BL100+BO100</f>
        <v/>
      </c>
      <c r="AC100" s="273" t="n"/>
      <c r="AD100" s="1645" t="n"/>
      <c r="AE100" s="264" t="n"/>
      <c r="AF100" s="1790" t="n"/>
      <c r="AG100" s="264" t="n"/>
      <c r="AH100" s="1790" t="n"/>
      <c r="AI100" s="264" t="n"/>
      <c r="AJ100" s="1669" t="n"/>
      <c r="AK100" s="269" t="n"/>
      <c r="AL100" s="4131" t="n"/>
      <c r="AM100" s="1645">
        <f>AO100*36</f>
        <v/>
      </c>
      <c r="AN100" s="1790" t="n"/>
      <c r="AO100" s="4132" t="n"/>
      <c r="AP100" s="1644">
        <f>AR100*36</f>
        <v/>
      </c>
      <c r="AQ100" s="1790" t="n"/>
      <c r="AR100" s="4132" t="n"/>
      <c r="AS100" s="4072">
        <f>AU100*36</f>
        <v/>
      </c>
      <c r="AT100" s="1818" t="n"/>
      <c r="AU100" s="4073" t="n"/>
      <c r="AV100" s="1581">
        <f>AX100*36</f>
        <v/>
      </c>
      <c r="AW100" s="1818" t="n"/>
      <c r="AX100" s="1819" t="n"/>
      <c r="AY100" s="1581">
        <f>BA100*36</f>
        <v/>
      </c>
      <c r="AZ100" s="1818" t="n"/>
      <c r="BA100" s="4071" t="n"/>
      <c r="BB100" s="2003" t="n"/>
      <c r="BC100" s="1818" t="n"/>
      <c r="BD100" s="4071" t="n"/>
      <c r="BE100" s="4072">
        <f>BG100*36</f>
        <v/>
      </c>
      <c r="BF100" s="1790" t="n"/>
      <c r="BG100" s="4114" t="n"/>
      <c r="BH100" s="1581">
        <f>BJ100*36</f>
        <v/>
      </c>
      <c r="BI100" s="1790" t="n"/>
      <c r="BJ100" s="1669" t="n"/>
      <c r="BK100" s="1723" t="n">
        <v>40</v>
      </c>
      <c r="BL100" s="1790" t="n"/>
      <c r="BM100" s="1643" t="n">
        <v>1</v>
      </c>
      <c r="BN100" s="1723" t="n"/>
      <c r="BO100" s="1790" t="n"/>
      <c r="BP100" s="1646" t="n"/>
      <c r="BQ100" s="1640">
        <f>AO100+AR100+AU100+AX100+BA100+BD100+BG100+BJ100+BM100+BP100</f>
        <v/>
      </c>
      <c r="BR100" s="269" t="n"/>
      <c r="BS100" s="4178" t="n"/>
      <c r="BT100" s="836">
        <f>Z100*0.22</f>
        <v/>
      </c>
      <c r="BU100" s="2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</row>
    <row r="101">
      <c r="A101" s="1732" t="inlineStr">
        <is>
          <t>2.7.4</t>
        </is>
      </c>
      <c r="B101" s="269" t="n"/>
      <c r="C101" s="1684" t="inlineStr">
        <is>
          <t>Оборудование предприятий строительных материалов</t>
        </is>
      </c>
      <c r="D101" s="266" t="n"/>
      <c r="E101" s="266" t="n"/>
      <c r="F101" s="266" t="n"/>
      <c r="G101" s="266" t="n"/>
      <c r="H101" s="266" t="n"/>
      <c r="I101" s="266" t="n"/>
      <c r="J101" s="266" t="n"/>
      <c r="K101" s="266" t="n"/>
      <c r="L101" s="266" t="n"/>
      <c r="M101" s="266" t="n"/>
      <c r="N101" s="266" t="n"/>
      <c r="O101" s="266" t="n"/>
      <c r="P101" s="266" t="n"/>
      <c r="Q101" s="266" t="n"/>
      <c r="R101" s="269" t="n"/>
      <c r="S101" s="1685" t="n"/>
      <c r="T101" s="1654" t="n">
        <v>8</v>
      </c>
      <c r="U101" s="1646" t="n">
        <v>9</v>
      </c>
      <c r="V101" s="1640" t="n"/>
      <c r="W101" s="269" t="n"/>
      <c r="X101" s="4174">
        <f>AM101+AP101+AS101+AV101+AY101+BB101+BE101+BH101+BK101+BN101</f>
        <v/>
      </c>
      <c r="Y101" s="266" t="n"/>
      <c r="Z101" s="4164" t="n">
        <v>216</v>
      </c>
      <c r="AA101" s="269" t="n"/>
      <c r="AB101" s="1643">
        <f>AL101+AN101+AQ101+AT101+AW101+AZ101+BC101+BF101+BI101+BL101+BO101</f>
        <v/>
      </c>
      <c r="AC101" s="273" t="n"/>
      <c r="AD101" s="1645" t="n">
        <v>22</v>
      </c>
      <c r="AE101" s="264" t="n"/>
      <c r="AF101" s="1790" t="n">
        <v>18</v>
      </c>
      <c r="AG101" s="264" t="n"/>
      <c r="AH101" s="1790" t="n">
        <v>18</v>
      </c>
      <c r="AI101" s="264" t="n"/>
      <c r="AJ101" s="1669" t="n"/>
      <c r="AK101" s="269" t="n"/>
      <c r="AL101" s="4131" t="n"/>
      <c r="AM101" s="1645">
        <f>AO101*36</f>
        <v/>
      </c>
      <c r="AN101" s="1790" t="n"/>
      <c r="AO101" s="4132" t="n"/>
      <c r="AP101" s="1644">
        <f>AR101*36</f>
        <v/>
      </c>
      <c r="AQ101" s="1790" t="n"/>
      <c r="AR101" s="4132" t="n"/>
      <c r="AS101" s="4072">
        <f>AU101*36</f>
        <v/>
      </c>
      <c r="AT101" s="1818" t="n"/>
      <c r="AU101" s="4073" t="n"/>
      <c r="AV101" s="1581">
        <f>AX101*36</f>
        <v/>
      </c>
      <c r="AW101" s="1818" t="n"/>
      <c r="AX101" s="1819" t="n"/>
      <c r="AY101" s="1581">
        <f>BA101*36</f>
        <v/>
      </c>
      <c r="AZ101" s="1818" t="n"/>
      <c r="BA101" s="4071" t="n"/>
      <c r="BB101" s="2003" t="n"/>
      <c r="BC101" s="1818" t="n"/>
      <c r="BD101" s="4071" t="n"/>
      <c r="BE101" s="4072" t="n"/>
      <c r="BF101" s="1790" t="n">
        <v>6</v>
      </c>
      <c r="BG101" s="4114" t="n"/>
      <c r="BH101" s="1581" t="n">
        <v>108</v>
      </c>
      <c r="BI101" s="1790" t="n">
        <v>24</v>
      </c>
      <c r="BJ101" s="1669" t="n">
        <v>3</v>
      </c>
      <c r="BK101" s="1723" t="n">
        <v>288</v>
      </c>
      <c r="BL101" s="1790" t="n">
        <v>28</v>
      </c>
      <c r="BM101" s="1643" t="n">
        <v>9</v>
      </c>
      <c r="BN101" s="1723" t="n"/>
      <c r="BO101" s="1790" t="n"/>
      <c r="BP101" s="1646" t="n"/>
      <c r="BQ101" s="1640">
        <f>AO101+AR101+AU101+AX101+BA101+BD101+BG101+BJ101+BM101+BP101</f>
        <v/>
      </c>
      <c r="BR101" s="269" t="n"/>
      <c r="BS101" s="4175" t="n"/>
      <c r="BT101" s="836">
        <f>Z101*0.22</f>
        <v/>
      </c>
      <c r="BU101" s="2" t="n"/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</row>
    <row r="102">
      <c r="A102" s="1732" t="inlineStr">
        <is>
          <t>2.7.5</t>
        </is>
      </c>
      <c r="B102" s="269" t="n"/>
      <c r="C102" s="1684" t="inlineStr">
        <is>
          <t>Курсовой проект по учебной дисциплине дисциплине "Оборудование предприятий строительных материалов"</t>
        </is>
      </c>
      <c r="D102" s="266" t="n"/>
      <c r="E102" s="266" t="n"/>
      <c r="F102" s="266" t="n"/>
      <c r="G102" s="266" t="n"/>
      <c r="H102" s="266" t="n"/>
      <c r="I102" s="266" t="n"/>
      <c r="J102" s="266" t="n"/>
      <c r="K102" s="266" t="n"/>
      <c r="L102" s="266" t="n"/>
      <c r="M102" s="266" t="n"/>
      <c r="N102" s="266" t="n"/>
      <c r="O102" s="266" t="n"/>
      <c r="P102" s="266" t="n"/>
      <c r="Q102" s="266" t="n"/>
      <c r="R102" s="269" t="n"/>
      <c r="S102" s="1685" t="n"/>
      <c r="T102" s="1640" t="n"/>
      <c r="U102" s="269" t="n"/>
      <c r="V102" s="1640" t="n"/>
      <c r="W102" s="269" t="n"/>
      <c r="X102" s="4174">
        <f>AM102+AP102+AS102+AV102+AY102+BB102+BE102+BH102+BK102+BN102</f>
        <v/>
      </c>
      <c r="Y102" s="266" t="n"/>
      <c r="Z102" s="4164">
        <f>SUM(AD102:AK102)</f>
        <v/>
      </c>
      <c r="AA102" s="269" t="n"/>
      <c r="AB102" s="1643">
        <f>AL102+AN102+AQ102+AT102+AW102+AZ102+BC102+BF102+BI102+BL102+BO102</f>
        <v/>
      </c>
      <c r="AC102" s="273" t="n"/>
      <c r="AD102" s="1645" t="n"/>
      <c r="AE102" s="264" t="n"/>
      <c r="AF102" s="1790" t="n"/>
      <c r="AG102" s="264" t="n"/>
      <c r="AH102" s="1790" t="n"/>
      <c r="AI102" s="264" t="n"/>
      <c r="AJ102" s="1669" t="n"/>
      <c r="AK102" s="269" t="n"/>
      <c r="AL102" s="4131" t="n"/>
      <c r="AM102" s="1645">
        <f>AO102*36</f>
        <v/>
      </c>
      <c r="AN102" s="1790" t="n"/>
      <c r="AO102" s="4132" t="n"/>
      <c r="AP102" s="1644">
        <f>AR102*36</f>
        <v/>
      </c>
      <c r="AQ102" s="1790" t="n"/>
      <c r="AR102" s="4132" t="n"/>
      <c r="AS102" s="1981">
        <f>AU102*36</f>
        <v/>
      </c>
      <c r="AT102" s="1790" t="n"/>
      <c r="AU102" s="4114" t="n"/>
      <c r="AV102" s="1645">
        <f>AX102*36</f>
        <v/>
      </c>
      <c r="AW102" s="1790" t="n"/>
      <c r="AX102" s="4168" t="n"/>
      <c r="AY102" s="1645">
        <f>BA102*36</f>
        <v/>
      </c>
      <c r="AZ102" s="1790" t="n"/>
      <c r="BA102" s="4132" t="n"/>
      <c r="BB102" s="1644">
        <f>BD102*36</f>
        <v/>
      </c>
      <c r="BC102" s="1790" t="n"/>
      <c r="BD102" s="4132" t="n"/>
      <c r="BE102" s="1981" t="n"/>
      <c r="BF102" s="1790" t="n"/>
      <c r="BG102" s="4114" t="n"/>
      <c r="BH102" s="1645">
        <f>BJ102*36</f>
        <v/>
      </c>
      <c r="BI102" s="1790" t="n"/>
      <c r="BJ102" s="4168" t="n"/>
      <c r="BK102" s="1723" t="n">
        <v>40</v>
      </c>
      <c r="BL102" s="1790" t="n"/>
      <c r="BM102" s="1643" t="n">
        <v>1</v>
      </c>
      <c r="BN102" s="1723" t="n"/>
      <c r="BO102" s="1790" t="n"/>
      <c r="BP102" s="1646" t="n"/>
      <c r="BQ102" s="1640">
        <f>AO102+AR102+AU102+AX102+BA102+BD102+BG102+BJ102+BM102+BP102</f>
        <v/>
      </c>
      <c r="BR102" s="269" t="n"/>
      <c r="BS102" s="4175" t="n"/>
      <c r="BT102" s="836">
        <f>Z102*0.22</f>
        <v/>
      </c>
      <c r="BU102" s="2" t="n"/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</row>
    <row r="103">
      <c r="A103" s="4179" t="n"/>
      <c r="B103" s="4179" t="n"/>
      <c r="C103" s="1096" t="n"/>
      <c r="D103" s="1096" t="n"/>
      <c r="E103" s="1096" t="n"/>
      <c r="F103" s="1096" t="n"/>
      <c r="G103" s="1096" t="n"/>
      <c r="H103" s="1096" t="n"/>
      <c r="I103" s="1096" t="n"/>
      <c r="J103" s="1096" t="n"/>
      <c r="K103" s="1096" t="n"/>
      <c r="L103" s="1096" t="n"/>
      <c r="M103" s="1096" t="n"/>
      <c r="N103" s="1096" t="n"/>
      <c r="O103" s="1096" t="n"/>
      <c r="P103" s="1096" t="n"/>
      <c r="Q103" s="1096" t="n"/>
      <c r="R103" s="1096" t="n"/>
      <c r="S103" s="1096" t="n"/>
      <c r="T103" s="4180" t="n"/>
      <c r="U103" s="4180" t="n"/>
      <c r="V103" s="4180" t="n"/>
      <c r="W103" s="4180" t="n"/>
      <c r="X103" s="4181" t="n"/>
      <c r="Y103" s="4181" t="n"/>
      <c r="Z103" s="4180" t="n"/>
      <c r="AA103" s="4180" t="n"/>
      <c r="AB103" s="4180" t="n"/>
      <c r="AC103" s="4180" t="n"/>
      <c r="AD103" s="4180" t="n"/>
      <c r="AE103" s="4180" t="n"/>
      <c r="AF103" s="4180" t="n"/>
      <c r="AG103" s="4180" t="n"/>
      <c r="AH103" s="4180" t="n"/>
      <c r="AI103" s="4180" t="n"/>
      <c r="AJ103" s="4180" t="n"/>
      <c r="AK103" s="4180" t="n"/>
      <c r="AL103" s="3021" t="n"/>
      <c r="AM103" s="806" t="n"/>
      <c r="AN103" s="806" t="n"/>
      <c r="AO103" s="806" t="n"/>
      <c r="AP103" s="806" t="n"/>
      <c r="AQ103" s="806" t="n"/>
      <c r="AR103" s="806" t="n"/>
      <c r="AS103" s="806" t="n"/>
      <c r="AT103" s="806" t="n"/>
      <c r="AU103" s="806" t="n"/>
      <c r="AV103" s="806" t="n"/>
      <c r="AW103" s="806" t="n"/>
      <c r="AX103" s="806" t="n"/>
      <c r="AY103" s="1105" t="n"/>
      <c r="AZ103" s="1105" t="n"/>
      <c r="BA103" s="1105" t="n"/>
      <c r="BB103" s="1105" t="n"/>
      <c r="BC103" s="1105" t="n"/>
      <c r="BD103" s="1105" t="n"/>
      <c r="BE103" s="1105" t="n"/>
      <c r="BF103" s="1105" t="n"/>
      <c r="BG103" s="1105" t="n"/>
      <c r="BH103" s="1105" t="n"/>
      <c r="BI103" s="1105" t="n"/>
      <c r="BJ103" s="1105" t="n"/>
      <c r="BK103" s="1105" t="n"/>
      <c r="BL103" s="1105" t="n"/>
      <c r="BM103" s="1105" t="n"/>
      <c r="BN103" s="1105" t="n"/>
      <c r="BO103" s="1105" t="n"/>
      <c r="BP103" s="1105" t="n"/>
      <c r="BQ103" s="4180" t="n"/>
      <c r="BR103" s="4180" t="n"/>
      <c r="BS103" s="4182" t="n"/>
      <c r="BT103" s="4090" t="n"/>
      <c r="BU103" s="2" t="n"/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</row>
    <row r="104">
      <c r="A104" s="157" t="inlineStr">
        <is>
          <t>№
п/п</t>
        </is>
      </c>
      <c r="B104" s="156" t="n"/>
      <c r="C104" s="157" t="inlineStr">
        <is>
          <t>Название модуля, учебной дисциплины, курсового проекта (курсовой работы)</t>
        </is>
      </c>
      <c r="D104" s="158" t="n"/>
      <c r="E104" s="158" t="n"/>
      <c r="F104" s="158" t="n"/>
      <c r="G104" s="158" t="n"/>
      <c r="H104" s="158" t="n"/>
      <c r="I104" s="158" t="n"/>
      <c r="J104" s="158" t="n"/>
      <c r="K104" s="158" t="n"/>
      <c r="L104" s="158" t="n"/>
      <c r="M104" s="158" t="n"/>
      <c r="N104" s="158" t="n"/>
      <c r="O104" s="158" t="n"/>
      <c r="P104" s="158" t="n"/>
      <c r="Q104" s="158" t="n"/>
      <c r="R104" s="156" t="n"/>
      <c r="S104" s="4183" t="n"/>
      <c r="T104" s="157" t="inlineStr">
        <is>
          <t>Экзамены</t>
        </is>
      </c>
      <c r="U104" s="156" t="n"/>
      <c r="V104" s="471" t="inlineStr">
        <is>
          <t>Зачеты</t>
        </is>
      </c>
      <c r="W104" s="156" t="n"/>
      <c r="X104" s="161" t="inlineStr">
        <is>
          <t>Общее количество акад. часов по учебному плану для дневной формы</t>
        </is>
      </c>
      <c r="Y104" s="61" t="n"/>
      <c r="Z104" s="162" t="inlineStr">
        <is>
          <t>Количество аудиторных часов по учебному плану для дневной формы</t>
        </is>
      </c>
      <c r="AA104" s="61" t="n"/>
      <c r="AB104" s="4184" t="inlineStr">
        <is>
          <t>Количество аудиторных часов</t>
        </is>
      </c>
      <c r="AC104" s="164" t="n"/>
      <c r="AD104" s="164" t="n"/>
      <c r="AE104" s="164" t="n"/>
      <c r="AF104" s="164" t="n"/>
      <c r="AG104" s="164" t="n"/>
      <c r="AH104" s="164" t="n"/>
      <c r="AI104" s="164" t="n"/>
      <c r="AJ104" s="164" t="n"/>
      <c r="AK104" s="4185" t="n"/>
      <c r="AL104" s="4184" t="inlineStr">
        <is>
          <t>Распределение по курсам и семестрам</t>
        </is>
      </c>
      <c r="AM104" s="164" t="n"/>
      <c r="AN104" s="164" t="n"/>
      <c r="AO104" s="164" t="n"/>
      <c r="AP104" s="164" t="n"/>
      <c r="AQ104" s="164" t="n"/>
      <c r="AR104" s="164" t="n"/>
      <c r="AS104" s="164" t="n"/>
      <c r="AT104" s="164" t="n"/>
      <c r="AU104" s="164" t="n"/>
      <c r="AV104" s="164" t="n"/>
      <c r="AW104" s="164" t="n"/>
      <c r="AX104" s="164" t="n"/>
      <c r="AY104" s="164" t="n"/>
      <c r="AZ104" s="164" t="n"/>
      <c r="BA104" s="164" t="n"/>
      <c r="BB104" s="164" t="n"/>
      <c r="BC104" s="164" t="n"/>
      <c r="BD104" s="164" t="n"/>
      <c r="BE104" s="164" t="n"/>
      <c r="BF104" s="164" t="n"/>
      <c r="BG104" s="164" t="n"/>
      <c r="BH104" s="164" t="n"/>
      <c r="BI104" s="164" t="n"/>
      <c r="BJ104" s="164" t="n"/>
      <c r="BK104" s="164" t="n"/>
      <c r="BL104" s="164" t="n"/>
      <c r="BM104" s="164" t="n"/>
      <c r="BN104" s="164" t="n"/>
      <c r="BO104" s="164" t="n"/>
      <c r="BP104" s="4185" t="n"/>
      <c r="BQ104" s="157" t="inlineStr">
        <is>
          <t>Всего зачетных единиц</t>
        </is>
      </c>
      <c r="BR104" s="156" t="n"/>
      <c r="BS104" s="2200" t="inlineStr">
        <is>
          <t>Код компетенции</t>
        </is>
      </c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</row>
    <row r="105">
      <c r="A105" s="168" t="n"/>
      <c r="B105" s="169" t="n"/>
      <c r="C105" s="168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169" t="n"/>
      <c r="S105" s="283" t="n"/>
      <c r="T105" s="168" t="n"/>
      <c r="U105" s="169" t="n"/>
      <c r="V105" s="2" t="n"/>
      <c r="W105" s="169" t="n"/>
      <c r="X105" s="69" t="n"/>
      <c r="Y105" s="70" t="n"/>
      <c r="Z105" s="171" t="n"/>
      <c r="AA105" s="70" t="n"/>
      <c r="AB105" s="4186" t="inlineStr">
        <is>
          <t>Всего</t>
        </is>
      </c>
      <c r="AC105" s="173" t="n"/>
      <c r="AD105" s="174" t="inlineStr">
        <is>
          <t>Из них</t>
        </is>
      </c>
      <c r="AE105" s="175" t="n"/>
      <c r="AF105" s="175" t="n"/>
      <c r="AG105" s="175" t="n"/>
      <c r="AH105" s="175" t="n"/>
      <c r="AI105" s="175" t="n"/>
      <c r="AJ105" s="175" t="n"/>
      <c r="AK105" s="176" t="n"/>
      <c r="AL105" s="177" t="inlineStr">
        <is>
          <t>I курс</t>
        </is>
      </c>
      <c r="AM105" s="175" t="n"/>
      <c r="AN105" s="175" t="n"/>
      <c r="AO105" s="175" t="n"/>
      <c r="AP105" s="175" t="n"/>
      <c r="AQ105" s="175" t="n"/>
      <c r="AR105" s="178" t="n"/>
      <c r="AS105" s="179" t="inlineStr">
        <is>
          <t>II курс</t>
        </is>
      </c>
      <c r="AT105" s="175" t="n"/>
      <c r="AU105" s="175" t="n"/>
      <c r="AV105" s="175" t="n"/>
      <c r="AW105" s="175" t="n"/>
      <c r="AX105" s="176" t="n"/>
      <c r="AY105" s="180" t="inlineStr">
        <is>
          <t>III курс</t>
        </is>
      </c>
      <c r="AZ105" s="175" t="n"/>
      <c r="BA105" s="175" t="n"/>
      <c r="BB105" s="175" t="n"/>
      <c r="BC105" s="175" t="n"/>
      <c r="BD105" s="176" t="n"/>
      <c r="BE105" s="179" t="inlineStr">
        <is>
          <t>IV курс</t>
        </is>
      </c>
      <c r="BF105" s="175" t="n"/>
      <c r="BG105" s="175" t="n"/>
      <c r="BH105" s="175" t="n"/>
      <c r="BI105" s="175" t="n"/>
      <c r="BJ105" s="176" t="n"/>
      <c r="BK105" s="180" t="inlineStr">
        <is>
          <t>V курс</t>
        </is>
      </c>
      <c r="BL105" s="175" t="n"/>
      <c r="BM105" s="175" t="n"/>
      <c r="BN105" s="175" t="n"/>
      <c r="BO105" s="175" t="n"/>
      <c r="BP105" s="176" t="n"/>
      <c r="BQ105" s="168" t="n"/>
      <c r="BR105" s="169" t="n"/>
      <c r="BS105" s="65" t="n"/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</row>
    <row r="106">
      <c r="A106" s="168" t="n"/>
      <c r="B106" s="169" t="n"/>
      <c r="C106" s="168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169" t="n"/>
      <c r="S106" s="283" t="n"/>
      <c r="T106" s="168" t="n"/>
      <c r="U106" s="169" t="n"/>
      <c r="V106" s="2" t="n"/>
      <c r="W106" s="169" t="n"/>
      <c r="X106" s="69" t="n"/>
      <c r="Y106" s="70" t="n"/>
      <c r="Z106" s="171" t="n"/>
      <c r="AA106" s="70" t="n"/>
      <c r="AB106" s="2" t="n"/>
      <c r="AC106" s="173" t="n"/>
      <c r="AD106" s="181" t="inlineStr">
        <is>
          <t>Лекции</t>
        </is>
      </c>
      <c r="AE106" s="169" t="n"/>
      <c r="AF106" s="182" t="inlineStr">
        <is>
          <t>Лабораторные</t>
        </is>
      </c>
      <c r="AG106" s="169" t="n"/>
      <c r="AH106" s="182" t="inlineStr">
        <is>
          <t>Практические</t>
        </is>
      </c>
      <c r="AI106" s="169" t="n"/>
      <c r="AJ106" s="182" t="inlineStr">
        <is>
          <t>Семинарские</t>
        </is>
      </c>
      <c r="AK106" s="169" t="n"/>
      <c r="AL106" s="183" t="inlineStr">
        <is>
          <t>УС</t>
        </is>
      </c>
      <c r="AM106" s="174" t="inlineStr">
        <is>
          <t>1 семестр</t>
        </is>
      </c>
      <c r="AN106" s="175" t="n"/>
      <c r="AO106" s="176" t="n"/>
      <c r="AP106" s="174" t="inlineStr">
        <is>
          <t>2 семестр</t>
        </is>
      </c>
      <c r="AQ106" s="175" t="n"/>
      <c r="AR106" s="176" t="n"/>
      <c r="AS106" s="179" t="inlineStr">
        <is>
          <t>3 семестр</t>
        </is>
      </c>
      <c r="AT106" s="175" t="n"/>
      <c r="AU106" s="176" t="n"/>
      <c r="AV106" s="180" t="inlineStr">
        <is>
          <t>4 семестр</t>
        </is>
      </c>
      <c r="AW106" s="175" t="n"/>
      <c r="AX106" s="176" t="n"/>
      <c r="AY106" s="180" t="inlineStr">
        <is>
          <t>5 семестр</t>
        </is>
      </c>
      <c r="AZ106" s="175" t="n"/>
      <c r="BA106" s="176" t="n"/>
      <c r="BB106" s="174" t="inlineStr">
        <is>
          <t>6 семестр</t>
        </is>
      </c>
      <c r="BC106" s="175" t="n"/>
      <c r="BD106" s="176" t="n"/>
      <c r="BE106" s="179" t="inlineStr">
        <is>
          <t>7 семестр</t>
        </is>
      </c>
      <c r="BF106" s="175" t="n"/>
      <c r="BG106" s="176" t="n"/>
      <c r="BH106" s="180" t="inlineStr">
        <is>
          <t>8 семестр</t>
        </is>
      </c>
      <c r="BI106" s="175" t="n"/>
      <c r="BJ106" s="176" t="n"/>
      <c r="BK106" s="4187" t="inlineStr">
        <is>
          <t>9 семестр</t>
        </is>
      </c>
      <c r="BL106" s="175" t="n"/>
      <c r="BM106" s="1849" t="n"/>
      <c r="BN106" s="475" t="inlineStr">
        <is>
          <t>10 семестр</t>
        </is>
      </c>
      <c r="BO106" s="175" t="n"/>
      <c r="BP106" s="178" t="n"/>
      <c r="BQ106" s="168" t="n"/>
      <c r="BR106" s="169" t="n"/>
      <c r="BS106" s="65" t="n"/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</row>
    <row r="107">
      <c r="A107" s="168" t="n"/>
      <c r="B107" s="169" t="n"/>
      <c r="C107" s="168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169" t="n"/>
      <c r="S107" s="283" t="n"/>
      <c r="T107" s="168" t="n"/>
      <c r="U107" s="169" t="n"/>
      <c r="V107" s="2" t="n"/>
      <c r="W107" s="169" t="n"/>
      <c r="X107" s="69" t="n"/>
      <c r="Y107" s="70" t="n"/>
      <c r="Z107" s="171" t="n"/>
      <c r="AA107" s="70" t="n"/>
      <c r="AB107" s="2" t="n"/>
      <c r="AC107" s="173" t="n"/>
      <c r="AD107" s="2" t="n"/>
      <c r="AE107" s="169" t="n"/>
      <c r="AF107" s="191" t="n"/>
      <c r="AG107" s="169" t="n"/>
      <c r="AH107" s="191" t="n"/>
      <c r="AI107" s="169" t="n"/>
      <c r="AJ107" s="191" t="n"/>
      <c r="AK107" s="169" t="n"/>
      <c r="AL107" s="192" t="n"/>
      <c r="AM107" s="476" t="inlineStr">
        <is>
          <t>2 недели</t>
        </is>
      </c>
      <c r="AN107" s="477" t="n"/>
      <c r="AO107" s="478" t="n"/>
      <c r="AP107" s="476" t="inlineStr">
        <is>
          <t>2 недели</t>
        </is>
      </c>
      <c r="AQ107" s="477" t="n"/>
      <c r="AR107" s="478" t="n"/>
      <c r="AS107" s="4188" t="inlineStr">
        <is>
          <t>2 недели</t>
        </is>
      </c>
      <c r="AT107" s="477" t="n"/>
      <c r="AU107" s="1853" t="n"/>
      <c r="AV107" s="481" t="inlineStr">
        <is>
          <t>2 недели</t>
        </is>
      </c>
      <c r="AW107" s="477" t="n"/>
      <c r="AX107" s="482" t="n"/>
      <c r="AY107" s="4188" t="inlineStr">
        <is>
          <t>3 недели</t>
        </is>
      </c>
      <c r="AZ107" s="477" t="n"/>
      <c r="BA107" s="1853" t="n"/>
      <c r="BB107" s="481" t="inlineStr">
        <is>
          <t>3 недели</t>
        </is>
      </c>
      <c r="BC107" s="477" t="n"/>
      <c r="BD107" s="482" t="n"/>
      <c r="BE107" s="4188" t="inlineStr">
        <is>
          <t>2 недели</t>
        </is>
      </c>
      <c r="BF107" s="477" t="n"/>
      <c r="BG107" s="1853" t="n"/>
      <c r="BH107" s="481" t="inlineStr">
        <is>
          <t>3 недели</t>
        </is>
      </c>
      <c r="BI107" s="477" t="n"/>
      <c r="BJ107" s="482" t="n"/>
      <c r="BK107" s="4188" t="inlineStr">
        <is>
          <t>3 недели</t>
        </is>
      </c>
      <c r="BL107" s="477" t="n"/>
      <c r="BM107" s="1853" t="n"/>
      <c r="BN107" s="481" t="inlineStr">
        <is>
          <t>2 недели</t>
        </is>
      </c>
      <c r="BO107" s="477" t="n"/>
      <c r="BP107" s="482" t="n"/>
      <c r="BQ107" s="168" t="n"/>
      <c r="BR107" s="169" t="n"/>
      <c r="BS107" s="65" t="n"/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</row>
    <row r="108">
      <c r="A108" s="199" t="n"/>
      <c r="B108" s="200" t="n"/>
      <c r="C108" s="199" t="n"/>
      <c r="D108" s="201" t="n"/>
      <c r="E108" s="201" t="n"/>
      <c r="F108" s="201" t="n"/>
      <c r="G108" s="201" t="n"/>
      <c r="H108" s="201" t="n"/>
      <c r="I108" s="201" t="n"/>
      <c r="J108" s="201" t="n"/>
      <c r="K108" s="201" t="n"/>
      <c r="L108" s="201" t="n"/>
      <c r="M108" s="201" t="n"/>
      <c r="N108" s="201" t="n"/>
      <c r="O108" s="201" t="n"/>
      <c r="P108" s="201" t="n"/>
      <c r="Q108" s="201" t="n"/>
      <c r="R108" s="200" t="n"/>
      <c r="S108" s="483" t="n"/>
      <c r="T108" s="199" t="n"/>
      <c r="U108" s="200" t="n"/>
      <c r="V108" s="201" t="n"/>
      <c r="W108" s="200" t="n"/>
      <c r="X108" s="203" t="n"/>
      <c r="Y108" s="204" t="n"/>
      <c r="Z108" s="205" t="n"/>
      <c r="AA108" s="204" t="n"/>
      <c r="AB108" s="484" t="n"/>
      <c r="AC108" s="485" t="n"/>
      <c r="AD108" s="201" t="n"/>
      <c r="AE108" s="200" t="n"/>
      <c r="AF108" s="208" t="n"/>
      <c r="AG108" s="200" t="n"/>
      <c r="AH108" s="208" t="n"/>
      <c r="AI108" s="200" t="n"/>
      <c r="AJ108" s="208" t="n"/>
      <c r="AK108" s="200" t="n"/>
      <c r="AL108" s="4189" t="inlineStr">
        <is>
          <t>Ауд.часов</t>
        </is>
      </c>
      <c r="AM108" s="4190" t="inlineStr">
        <is>
          <t>Всего часов</t>
        </is>
      </c>
      <c r="AN108" s="488" t="inlineStr">
        <is>
          <t>Ауд.часов</t>
        </is>
      </c>
      <c r="AO108" s="489" t="inlineStr">
        <is>
          <t>Зач.единиц</t>
        </is>
      </c>
      <c r="AP108" s="490" t="inlineStr">
        <is>
          <t>Всего часов</t>
        </is>
      </c>
      <c r="AQ108" s="488" t="inlineStr">
        <is>
          <t>Ауд.часов</t>
        </is>
      </c>
      <c r="AR108" s="489" t="inlineStr">
        <is>
          <t>Зач.единиц</t>
        </is>
      </c>
      <c r="AS108" s="491" t="inlineStr">
        <is>
          <t>Всего часов</t>
        </is>
      </c>
      <c r="AT108" s="488" t="inlineStr">
        <is>
          <t>Ауд.часов</t>
        </is>
      </c>
      <c r="AU108" s="492" t="inlineStr">
        <is>
          <t>Зач.единиц</t>
        </is>
      </c>
      <c r="AV108" s="4190" t="inlineStr">
        <is>
          <t>Всего часов</t>
        </is>
      </c>
      <c r="AW108" s="488" t="inlineStr">
        <is>
          <t>Ауд.часов</t>
        </is>
      </c>
      <c r="AX108" s="493" t="inlineStr">
        <is>
          <t>Зач.единиц</t>
        </is>
      </c>
      <c r="AY108" s="4190" t="inlineStr">
        <is>
          <t>Всего часов</t>
        </is>
      </c>
      <c r="AZ108" s="488" t="inlineStr">
        <is>
          <t>Ауд.часов</t>
        </is>
      </c>
      <c r="BA108" s="489" t="inlineStr">
        <is>
          <t>Зач.единиц</t>
        </is>
      </c>
      <c r="BB108" s="490" t="inlineStr">
        <is>
          <t>Всего часов</t>
        </is>
      </c>
      <c r="BC108" s="488" t="inlineStr">
        <is>
          <t>Ауд.часов</t>
        </is>
      </c>
      <c r="BD108" s="489" t="inlineStr">
        <is>
          <t>Зач.единиц</t>
        </is>
      </c>
      <c r="BE108" s="491" t="inlineStr">
        <is>
          <t>Всего часов</t>
        </is>
      </c>
      <c r="BF108" s="488" t="inlineStr">
        <is>
          <t>Ауд.часов</t>
        </is>
      </c>
      <c r="BG108" s="492" t="inlineStr">
        <is>
          <t>Зач.единиц</t>
        </is>
      </c>
      <c r="BH108" s="4190" t="inlineStr">
        <is>
          <t>Всего часов</t>
        </is>
      </c>
      <c r="BI108" s="488" t="inlineStr">
        <is>
          <t>Ауд.часов</t>
        </is>
      </c>
      <c r="BJ108" s="493" t="inlineStr">
        <is>
          <t>Зач.единиц</t>
        </is>
      </c>
      <c r="BK108" s="4190" t="inlineStr">
        <is>
          <t>Всего часов</t>
        </is>
      </c>
      <c r="BL108" s="488" t="inlineStr">
        <is>
          <t>Ауд.часов</t>
        </is>
      </c>
      <c r="BM108" s="492" t="inlineStr">
        <is>
          <t>Зач.единиц</t>
        </is>
      </c>
      <c r="BN108" s="4190" t="inlineStr">
        <is>
          <t>Всего часов</t>
        </is>
      </c>
      <c r="BO108" s="488" t="inlineStr">
        <is>
          <t>Ауд.часов</t>
        </is>
      </c>
      <c r="BP108" s="494" t="inlineStr">
        <is>
          <t>Зач.единиц</t>
        </is>
      </c>
      <c r="BQ108" s="199" t="n"/>
      <c r="BR108" s="200" t="n"/>
      <c r="BS108" s="2241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</row>
    <row r="109">
      <c r="A109" s="4101" t="inlineStr">
        <is>
          <t>2.8</t>
        </is>
      </c>
      <c r="B109" s="264" t="n"/>
      <c r="C109" s="4102" t="inlineStr">
        <is>
          <t>Факультативные дисциплины</t>
        </is>
      </c>
      <c r="D109" s="266" t="n"/>
      <c r="E109" s="266" t="n"/>
      <c r="F109" s="266" t="n"/>
      <c r="G109" s="266" t="n"/>
      <c r="H109" s="266" t="n"/>
      <c r="I109" s="266" t="n"/>
      <c r="J109" s="266" t="n"/>
      <c r="K109" s="266" t="n"/>
      <c r="L109" s="266" t="n"/>
      <c r="M109" s="266" t="n"/>
      <c r="N109" s="266" t="n"/>
      <c r="O109" s="266" t="n"/>
      <c r="P109" s="266" t="n"/>
      <c r="Q109" s="266" t="n"/>
      <c r="R109" s="264" t="n"/>
      <c r="S109" s="1661" t="n"/>
      <c r="T109" s="1640" t="n"/>
      <c r="U109" s="269" t="n"/>
      <c r="V109" s="1723" t="n"/>
      <c r="W109" s="266" t="n"/>
      <c r="X109" s="4174">
        <f>AM109+AP109+AS109+AV109+AY109+BB109+BE109+BH109+BK109+BN109</f>
        <v/>
      </c>
      <c r="Y109" s="266" t="n"/>
      <c r="Z109" s="4191" t="n"/>
      <c r="AA109" s="269" t="n"/>
      <c r="AB109" s="1643" t="n"/>
      <c r="AC109" s="273" t="n"/>
      <c r="AD109" s="4192" t="n"/>
      <c r="AE109" s="264" t="n"/>
      <c r="AF109" s="4193" t="n"/>
      <c r="AG109" s="264" t="n"/>
      <c r="AH109" s="4193" t="n"/>
      <c r="AI109" s="264" t="n"/>
      <c r="AJ109" s="4194" t="n"/>
      <c r="AK109" s="269" t="n"/>
      <c r="AL109" s="4195" t="n"/>
      <c r="AM109" s="4106" t="n"/>
      <c r="AN109" s="4107" t="n"/>
      <c r="AO109" s="4109" t="n"/>
      <c r="AP109" s="4105" t="n"/>
      <c r="AQ109" s="4107" t="n"/>
      <c r="AR109" s="4109" t="n"/>
      <c r="AS109" s="4196" t="n"/>
      <c r="AT109" s="4107" t="n"/>
      <c r="AU109" s="4197" t="n"/>
      <c r="AV109" s="4106" t="n"/>
      <c r="AW109" s="4107" t="n"/>
      <c r="AX109" s="4198" t="n"/>
      <c r="AY109" s="4106" t="n"/>
      <c r="AZ109" s="4107" t="n"/>
      <c r="BA109" s="4109" t="n"/>
      <c r="BB109" s="4105" t="n"/>
      <c r="BC109" s="4107" t="n"/>
      <c r="BD109" s="4109" t="n"/>
      <c r="BE109" s="4196" t="n"/>
      <c r="BF109" s="4107" t="n"/>
      <c r="BG109" s="4197" t="n"/>
      <c r="BH109" s="4106" t="n"/>
      <c r="BI109" s="4107" t="n"/>
      <c r="BJ109" s="4198" t="n"/>
      <c r="BK109" s="4199" t="n"/>
      <c r="BL109" s="4107" t="n"/>
      <c r="BM109" s="4200" t="n"/>
      <c r="BN109" s="4199" t="n"/>
      <c r="BO109" s="4107" t="n"/>
      <c r="BP109" s="1875" t="n"/>
      <c r="BQ109" s="4192" t="n"/>
      <c r="BR109" s="264" t="n"/>
      <c r="BS109" s="4175" t="n"/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</row>
    <row r="110">
      <c r="A110" s="4076" t="inlineStr">
        <is>
          <t>2.8.1</t>
        </is>
      </c>
      <c r="B110" s="264" t="n"/>
      <c r="C110" s="4147" t="inlineStr">
        <is>
          <t>Коррупция и ее общественная опасность</t>
        </is>
      </c>
      <c r="D110" s="266" t="n"/>
      <c r="E110" s="266" t="n"/>
      <c r="F110" s="266" t="n"/>
      <c r="G110" s="266" t="n"/>
      <c r="H110" s="266" t="n"/>
      <c r="I110" s="266" t="n"/>
      <c r="J110" s="266" t="n"/>
      <c r="K110" s="266" t="n"/>
      <c r="L110" s="266" t="n"/>
      <c r="M110" s="266" t="n"/>
      <c r="N110" s="266" t="n"/>
      <c r="O110" s="266" t="n"/>
      <c r="P110" s="266" t="n"/>
      <c r="Q110" s="266" t="n"/>
      <c r="R110" s="264" t="n"/>
      <c r="S110" s="4148" t="n"/>
      <c r="T110" s="674" t="n"/>
      <c r="U110" s="264" t="n"/>
      <c r="V110" s="4153" t="n"/>
      <c r="W110" s="264" t="n"/>
      <c r="X110" s="674" t="inlineStr">
        <is>
          <t>/10</t>
        </is>
      </c>
      <c r="Y110" s="264" t="n"/>
      <c r="Z110" s="4128" t="inlineStr">
        <is>
          <t>/10</t>
        </is>
      </c>
      <c r="AA110" s="264" t="n"/>
      <c r="AB110" s="4077" t="inlineStr">
        <is>
          <t>/4</t>
        </is>
      </c>
      <c r="AC110" s="273" t="n"/>
      <c r="AD110" s="4153" t="inlineStr">
        <is>
          <t>/4</t>
        </is>
      </c>
      <c r="AE110" s="264" t="n"/>
      <c r="AF110" s="4129" t="n"/>
      <c r="AG110" s="264" t="n"/>
      <c r="AH110" s="4129" t="n"/>
      <c r="AI110" s="264" t="n"/>
      <c r="AJ110" s="4129" t="n"/>
      <c r="AK110" s="264" t="n"/>
      <c r="AL110" s="4078" t="n"/>
      <c r="AM110" s="4079" t="n"/>
      <c r="AN110" s="4080" t="n"/>
      <c r="AO110" s="4081" t="n"/>
      <c r="AP110" s="4082" t="inlineStr">
        <is>
          <t>/10</t>
        </is>
      </c>
      <c r="AQ110" s="4080" t="inlineStr">
        <is>
          <t>/4</t>
        </is>
      </c>
      <c r="AR110" s="4081" t="n"/>
      <c r="AS110" s="4127" t="n"/>
      <c r="AT110" s="4080" t="n"/>
      <c r="AU110" s="3375" t="n"/>
      <c r="AV110" s="4079" t="n"/>
      <c r="AW110" s="4080" t="n"/>
      <c r="AX110" s="4201" t="n"/>
      <c r="AY110" s="4153" t="n"/>
      <c r="AZ110" s="4129" t="n"/>
      <c r="BA110" s="4202" t="n"/>
      <c r="BB110" s="4128" t="n"/>
      <c r="BC110" s="4129" t="n"/>
      <c r="BD110" s="4202" t="n"/>
      <c r="BE110" s="674" t="n"/>
      <c r="BF110" s="4129" t="n"/>
      <c r="BG110" s="4159" t="n"/>
      <c r="BH110" s="4153" t="n"/>
      <c r="BI110" s="4129" t="n"/>
      <c r="BJ110" s="4160" t="n"/>
      <c r="BK110" s="4161" t="n"/>
      <c r="BL110" s="4129" t="n"/>
      <c r="BM110" s="4077" t="n"/>
      <c r="BN110" s="4161" t="n"/>
      <c r="BO110" s="4129" t="n"/>
      <c r="BP110" s="4203" t="n"/>
      <c r="BQ110" s="4204" t="n"/>
      <c r="BR110" s="264" t="n"/>
      <c r="BS110" s="4205" t="inlineStr">
        <is>
          <t>ФиП</t>
        </is>
      </c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</row>
    <row r="111">
      <c r="A111" s="4076" t="inlineStr">
        <is>
          <t>2.8.2</t>
        </is>
      </c>
      <c r="B111" s="264" t="n"/>
      <c r="C111" s="4147" t="inlineStr">
        <is>
          <t>Великая Отечественная война советского народа (в контексте Второй мировой войны)</t>
        </is>
      </c>
      <c r="D111" s="266" t="n"/>
      <c r="E111" s="266" t="n"/>
      <c r="F111" s="266" t="n"/>
      <c r="G111" s="266" t="n"/>
      <c r="H111" s="266" t="n"/>
      <c r="I111" s="266" t="n"/>
      <c r="J111" s="266" t="n"/>
      <c r="K111" s="266" t="n"/>
      <c r="L111" s="266" t="n"/>
      <c r="M111" s="266" t="n"/>
      <c r="N111" s="266" t="n"/>
      <c r="O111" s="266" t="n"/>
      <c r="P111" s="266" t="n"/>
      <c r="Q111" s="266" t="n"/>
      <c r="R111" s="264" t="n"/>
      <c r="S111" s="4148" t="n"/>
      <c r="T111" s="674" t="n"/>
      <c r="U111" s="264" t="n"/>
      <c r="V111" s="4153" t="n"/>
      <c r="W111" s="264" t="n"/>
      <c r="X111" s="674" t="inlineStr">
        <is>
          <t>/10</t>
        </is>
      </c>
      <c r="Y111" s="264" t="n"/>
      <c r="Z111" s="4128" t="inlineStr">
        <is>
          <t>/10</t>
        </is>
      </c>
      <c r="AA111" s="264" t="n"/>
      <c r="AB111" s="4077" t="inlineStr">
        <is>
          <t>/4</t>
        </is>
      </c>
      <c r="AC111" s="273" t="n"/>
      <c r="AD111" s="4153" t="inlineStr">
        <is>
          <t>/4</t>
        </is>
      </c>
      <c r="AE111" s="264" t="n"/>
      <c r="AF111" s="4129" t="n"/>
      <c r="AG111" s="264" t="n"/>
      <c r="AH111" s="4129" t="n"/>
      <c r="AI111" s="264" t="n"/>
      <c r="AJ111" s="4129" t="n"/>
      <c r="AK111" s="264" t="n"/>
      <c r="AL111" s="4078" t="n"/>
      <c r="AM111" s="4079" t="inlineStr">
        <is>
          <t>/10</t>
        </is>
      </c>
      <c r="AN111" s="4080" t="inlineStr">
        <is>
          <t>/4</t>
        </is>
      </c>
      <c r="AO111" s="4081" t="n"/>
      <c r="AP111" s="4082" t="n"/>
      <c r="AQ111" s="4080" t="n"/>
      <c r="AR111" s="4081" t="n"/>
      <c r="AS111" s="4127" t="n"/>
      <c r="AT111" s="4080" t="n"/>
      <c r="AU111" s="3375" t="n"/>
      <c r="AV111" s="4079" t="n"/>
      <c r="AW111" s="4080" t="n"/>
      <c r="AX111" s="4201" t="n"/>
      <c r="AY111" s="4153" t="n"/>
      <c r="AZ111" s="4129" t="n"/>
      <c r="BA111" s="4202" t="n"/>
      <c r="BB111" s="4128" t="n"/>
      <c r="BC111" s="4129" t="n"/>
      <c r="BD111" s="4202" t="n"/>
      <c r="BE111" s="674" t="n"/>
      <c r="BF111" s="4129" t="n"/>
      <c r="BG111" s="4159" t="n"/>
      <c r="BH111" s="4153" t="n"/>
      <c r="BI111" s="4129" t="n"/>
      <c r="BJ111" s="4160" t="n"/>
      <c r="BK111" s="4161" t="n"/>
      <c r="BL111" s="4129" t="n"/>
      <c r="BM111" s="4077" t="n"/>
      <c r="BN111" s="4161" t="n"/>
      <c r="BO111" s="4129" t="n"/>
      <c r="BP111" s="4203" t="n"/>
      <c r="BQ111" s="4204" t="n"/>
      <c r="BR111" s="264" t="n"/>
      <c r="BS111" s="4205" t="inlineStr">
        <is>
          <t>ИБиП</t>
        </is>
      </c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</row>
    <row r="112">
      <c r="A112" s="4101" t="inlineStr">
        <is>
          <t>2.9</t>
        </is>
      </c>
      <c r="B112" s="264" t="n"/>
      <c r="C112" s="4102" t="inlineStr">
        <is>
          <t>Дополнительные виды обучения</t>
        </is>
      </c>
      <c r="D112" s="266" t="n"/>
      <c r="E112" s="266" t="n"/>
      <c r="F112" s="266" t="n"/>
      <c r="G112" s="266" t="n"/>
      <c r="H112" s="266" t="n"/>
      <c r="I112" s="266" t="n"/>
      <c r="J112" s="266" t="n"/>
      <c r="K112" s="266" t="n"/>
      <c r="L112" s="266" t="n"/>
      <c r="M112" s="266" t="n"/>
      <c r="N112" s="266" t="n"/>
      <c r="O112" s="266" t="n"/>
      <c r="P112" s="266" t="n"/>
      <c r="Q112" s="266" t="n"/>
      <c r="R112" s="264" t="n"/>
      <c r="S112" s="1661" t="n"/>
      <c r="T112" s="1640" t="n"/>
      <c r="U112" s="269" t="n"/>
      <c r="V112" s="1723" t="n"/>
      <c r="W112" s="266" t="n"/>
      <c r="X112" s="4206" t="n"/>
      <c r="Y112" s="266" t="n"/>
      <c r="Z112" s="4191" t="n"/>
      <c r="AA112" s="269" t="n"/>
      <c r="AB112" s="1643" t="n"/>
      <c r="AC112" s="273" t="n"/>
      <c r="AD112" s="4192" t="n"/>
      <c r="AE112" s="264" t="n"/>
      <c r="AF112" s="4193" t="n"/>
      <c r="AG112" s="264" t="n"/>
      <c r="AH112" s="4193" t="n"/>
      <c r="AI112" s="264" t="n"/>
      <c r="AJ112" s="4194" t="n"/>
      <c r="AK112" s="269" t="n"/>
      <c r="AL112" s="4195" t="n"/>
      <c r="AM112" s="4106" t="n"/>
      <c r="AN112" s="4107" t="n"/>
      <c r="AO112" s="4109" t="n"/>
      <c r="AP112" s="4105" t="n"/>
      <c r="AQ112" s="4107" t="n"/>
      <c r="AR112" s="4109" t="n"/>
      <c r="AS112" s="4196" t="n"/>
      <c r="AT112" s="4107" t="n"/>
      <c r="AU112" s="4197" t="n"/>
      <c r="AV112" s="4106" t="n"/>
      <c r="AW112" s="4107" t="n"/>
      <c r="AX112" s="4198" t="n"/>
      <c r="AY112" s="4106" t="n"/>
      <c r="AZ112" s="4107" t="n"/>
      <c r="BA112" s="4109" t="n"/>
      <c r="BB112" s="4105" t="n"/>
      <c r="BC112" s="4107" t="n"/>
      <c r="BD112" s="4109" t="n"/>
      <c r="BE112" s="4196" t="n"/>
      <c r="BF112" s="4107" t="n"/>
      <c r="BG112" s="4197" t="n"/>
      <c r="BH112" s="4106" t="n"/>
      <c r="BI112" s="4107" t="n"/>
      <c r="BJ112" s="4198" t="n"/>
      <c r="BK112" s="4103" t="n"/>
      <c r="BL112" s="4107" t="n"/>
      <c r="BM112" s="4200" t="n"/>
      <c r="BN112" s="4199" t="n"/>
      <c r="BO112" s="4107" t="n"/>
      <c r="BP112" s="1875" t="n"/>
      <c r="BQ112" s="4207" t="n"/>
      <c r="BR112" s="264" t="n"/>
      <c r="BS112" s="4175" t="n"/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</row>
    <row r="113">
      <c r="A113" s="263" t="inlineStr">
        <is>
          <t>2.9.1</t>
        </is>
      </c>
      <c r="B113" s="264" t="n"/>
      <c r="C113" s="265" t="inlineStr">
        <is>
          <t>Белорусский язык (профессиональная лексика)</t>
        </is>
      </c>
      <c r="D113" s="266" t="n"/>
      <c r="E113" s="266" t="n"/>
      <c r="F113" s="266" t="n"/>
      <c r="G113" s="266" t="n"/>
      <c r="H113" s="266" t="n"/>
      <c r="I113" s="266" t="n"/>
      <c r="J113" s="266" t="n"/>
      <c r="K113" s="266" t="n"/>
      <c r="L113" s="266" t="n"/>
      <c r="M113" s="266" t="n"/>
      <c r="N113" s="266" t="n"/>
      <c r="O113" s="266" t="n"/>
      <c r="P113" s="266" t="n"/>
      <c r="Q113" s="266" t="n"/>
      <c r="R113" s="264" t="n"/>
      <c r="S113" s="267" t="n"/>
      <c r="T113" s="279" t="n"/>
      <c r="U113" s="264" t="n"/>
      <c r="V113" s="252" t="inlineStr">
        <is>
          <t>/1</t>
        </is>
      </c>
      <c r="W113" s="264" t="n"/>
      <c r="X113" s="279" t="inlineStr">
        <is>
          <t>/72</t>
        </is>
      </c>
      <c r="Y113" s="264" t="n"/>
      <c r="Z113" s="271" t="inlineStr">
        <is>
          <t>/36</t>
        </is>
      </c>
      <c r="AA113" s="264" t="n"/>
      <c r="AB113" s="272" t="inlineStr">
        <is>
          <t>/8</t>
        </is>
      </c>
      <c r="AC113" s="273" t="n"/>
      <c r="AD113" s="252" t="n"/>
      <c r="AE113" s="264" t="n"/>
      <c r="AF113" s="274" t="n"/>
      <c r="AG113" s="264" t="n"/>
      <c r="AH113" s="274" t="inlineStr">
        <is>
          <t>/8</t>
        </is>
      </c>
      <c r="AI113" s="264" t="n"/>
      <c r="AJ113" s="274" t="n"/>
      <c r="AK113" s="264" t="n"/>
      <c r="AL113" s="4078" t="inlineStr">
        <is>
          <t>/2</t>
        </is>
      </c>
      <c r="AM113" s="4079" t="inlineStr">
        <is>
          <t>/72</t>
        </is>
      </c>
      <c r="AN113" s="4080" t="inlineStr">
        <is>
          <t>/6</t>
        </is>
      </c>
      <c r="AO113" s="4081" t="n"/>
      <c r="AP113" s="4082" t="n"/>
      <c r="AQ113" s="4080" t="n"/>
      <c r="AR113" s="4081" t="n"/>
      <c r="AS113" s="4127" t="n"/>
      <c r="AT113" s="4080" t="n"/>
      <c r="AU113" s="3375" t="n"/>
      <c r="AV113" s="4079" t="n"/>
      <c r="AW113" s="4080" t="n"/>
      <c r="AX113" s="4201" t="n"/>
      <c r="AY113" s="252" t="n"/>
      <c r="AZ113" s="274" t="n"/>
      <c r="BA113" s="276" t="n"/>
      <c r="BB113" s="271" t="n"/>
      <c r="BC113" s="274" t="n"/>
      <c r="BD113" s="276" t="n"/>
      <c r="BE113" s="279" t="n"/>
      <c r="BF113" s="274" t="n"/>
      <c r="BG113" s="278" t="n"/>
      <c r="BH113" s="252" t="n"/>
      <c r="BI113" s="274" t="n"/>
      <c r="BJ113" s="277" t="n"/>
      <c r="BK113" s="315" t="n"/>
      <c r="BL113" s="274" t="n"/>
      <c r="BM113" s="272" t="n"/>
      <c r="BN113" s="283" t="n"/>
      <c r="BO113" s="274" t="n"/>
      <c r="BP113" s="280" t="n"/>
      <c r="BQ113" s="4208" t="n"/>
      <c r="BR113" s="264" t="n"/>
      <c r="BS113" s="4205" t="inlineStr">
        <is>
          <t>БФ</t>
        </is>
      </c>
      <c r="BT113" s="684" t="n"/>
      <c r="BU113" s="684" t="n"/>
      <c r="BV113" s="684" t="n"/>
      <c r="BW113" s="684" t="n"/>
      <c r="BX113" s="684" t="n"/>
      <c r="BY113" s="684" t="n"/>
      <c r="BZ113" s="684" t="n"/>
      <c r="CA113" s="684" t="n"/>
      <c r="CB113" s="684" t="n"/>
      <c r="CC113" s="684" t="n"/>
      <c r="CD113" s="684" t="n"/>
      <c r="CE113" s="684" t="n"/>
      <c r="CF113" s="684" t="n"/>
      <c r="CG113" s="684" t="n"/>
      <c r="CH113" s="684" t="n"/>
      <c r="CI113" s="684" t="n"/>
      <c r="CJ113" s="684" t="n"/>
      <c r="CK113" s="684" t="n"/>
      <c r="CL113" s="684" t="n"/>
      <c r="CM113" s="684" t="n"/>
    </row>
    <row r="114">
      <c r="A114" s="263" t="inlineStr">
        <is>
          <t>2.9.2</t>
        </is>
      </c>
      <c r="B114" s="264" t="n"/>
      <c r="C114" s="265" t="inlineStr">
        <is>
          <t>Органическая химия</t>
        </is>
      </c>
      <c r="D114" s="266" t="n"/>
      <c r="E114" s="266" t="n"/>
      <c r="F114" s="266" t="n"/>
      <c r="G114" s="266" t="n"/>
      <c r="H114" s="266" t="n"/>
      <c r="I114" s="266" t="n"/>
      <c r="J114" s="266" t="n"/>
      <c r="K114" s="266" t="n"/>
      <c r="L114" s="266" t="n"/>
      <c r="M114" s="266" t="n"/>
      <c r="N114" s="266" t="n"/>
      <c r="O114" s="266" t="n"/>
      <c r="P114" s="266" t="n"/>
      <c r="Q114" s="266" t="n"/>
      <c r="R114" s="264" t="n"/>
      <c r="S114" s="267" t="n"/>
      <c r="T114" s="279" t="n"/>
      <c r="U114" s="264" t="n"/>
      <c r="V114" s="252" t="inlineStr">
        <is>
          <t>/3</t>
        </is>
      </c>
      <c r="W114" s="264" t="n"/>
      <c r="X114" s="279" t="inlineStr">
        <is>
          <t>/72</t>
        </is>
      </c>
      <c r="Y114" s="264" t="n"/>
      <c r="Z114" s="271" t="inlineStr">
        <is>
          <t>/36</t>
        </is>
      </c>
      <c r="AA114" s="264" t="n"/>
      <c r="AB114" s="272" t="inlineStr">
        <is>
          <t>/8</t>
        </is>
      </c>
      <c r="AC114" s="273" t="n"/>
      <c r="AD114" s="252" t="inlineStr">
        <is>
          <t>/4</t>
        </is>
      </c>
      <c r="AE114" s="264" t="n"/>
      <c r="AF114" s="274" t="inlineStr">
        <is>
          <t>/4</t>
        </is>
      </c>
      <c r="AG114" s="264" t="n"/>
      <c r="AH114" s="274" t="n"/>
      <c r="AI114" s="264" t="n"/>
      <c r="AJ114" s="274" t="n"/>
      <c r="AK114" s="264" t="n"/>
      <c r="AL114" s="4078" t="n"/>
      <c r="AM114" s="4079" t="n"/>
      <c r="AN114" s="4080" t="n"/>
      <c r="AO114" s="4081" t="n"/>
      <c r="AP114" s="4082" t="n"/>
      <c r="AQ114" s="4080" t="inlineStr">
        <is>
          <t>/2</t>
        </is>
      </c>
      <c r="AR114" s="4081" t="n"/>
      <c r="AS114" s="4127">
        <f>X114</f>
        <v/>
      </c>
      <c r="AT114" s="4080" t="inlineStr">
        <is>
          <t>/6</t>
        </is>
      </c>
      <c r="AU114" s="3375" t="n"/>
      <c r="AV114" s="4079" t="n"/>
      <c r="AW114" s="4080" t="n"/>
      <c r="AX114" s="4201" t="n"/>
      <c r="AY114" s="252" t="n"/>
      <c r="AZ114" s="274" t="n"/>
      <c r="BA114" s="276" t="n"/>
      <c r="BB114" s="271" t="n"/>
      <c r="BC114" s="274" t="n"/>
      <c r="BD114" s="276" t="n"/>
      <c r="BE114" s="279" t="n"/>
      <c r="BF114" s="274" t="n"/>
      <c r="BG114" s="278" t="n"/>
      <c r="BH114" s="252" t="n"/>
      <c r="BI114" s="274" t="n"/>
      <c r="BJ114" s="277" t="n"/>
      <c r="BK114" s="283" t="n"/>
      <c r="BL114" s="274" t="n"/>
      <c r="BM114" s="272" t="n"/>
      <c r="BN114" s="283" t="n"/>
      <c r="BO114" s="274" t="n"/>
      <c r="BP114" s="280" t="n"/>
      <c r="BQ114" s="4208" t="n"/>
      <c r="BR114" s="264" t="n"/>
      <c r="BS114" s="4205" t="inlineStr">
        <is>
          <t>ОХ</t>
        </is>
      </c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</row>
    <row r="115">
      <c r="A115" s="263" t="inlineStr">
        <is>
          <t>2.9.3</t>
        </is>
      </c>
      <c r="B115" s="264" t="n"/>
      <c r="C115" s="265" t="inlineStr">
        <is>
          <t>Основы инженерного творчества и инноватика</t>
        </is>
      </c>
      <c r="D115" s="266" t="n"/>
      <c r="E115" s="266" t="n"/>
      <c r="F115" s="266" t="n"/>
      <c r="G115" s="266" t="n"/>
      <c r="H115" s="266" t="n"/>
      <c r="I115" s="266" t="n"/>
      <c r="J115" s="266" t="n"/>
      <c r="K115" s="266" t="n"/>
      <c r="L115" s="266" t="n"/>
      <c r="M115" s="266" t="n"/>
      <c r="N115" s="266" t="n"/>
      <c r="O115" s="266" t="n"/>
      <c r="P115" s="266" t="n"/>
      <c r="Q115" s="266" t="n"/>
      <c r="R115" s="264" t="n"/>
      <c r="S115" s="267" t="n"/>
      <c r="T115" s="268" t="n"/>
      <c r="U115" s="269" t="n"/>
      <c r="V115" s="283" t="inlineStr">
        <is>
          <t>/5</t>
        </is>
      </c>
      <c r="W115" s="266" t="n"/>
      <c r="X115" s="279" t="inlineStr">
        <is>
          <t>/72</t>
        </is>
      </c>
      <c r="Y115" s="264" t="n"/>
      <c r="Z115" s="271" t="inlineStr">
        <is>
          <t>/36</t>
        </is>
      </c>
      <c r="AA115" s="264" t="n"/>
      <c r="AB115" s="272" t="inlineStr">
        <is>
          <t>/8</t>
        </is>
      </c>
      <c r="AC115" s="273" t="n"/>
      <c r="AD115" s="252" t="inlineStr">
        <is>
          <t>/4</t>
        </is>
      </c>
      <c r="AE115" s="264" t="n"/>
      <c r="AF115" s="274" t="n"/>
      <c r="AG115" s="264" t="n"/>
      <c r="AH115" s="274" t="inlineStr">
        <is>
          <t>/4</t>
        </is>
      </c>
      <c r="AI115" s="264" t="n"/>
      <c r="AJ115" s="274" t="n"/>
      <c r="AK115" s="264" t="n"/>
      <c r="AL115" s="4078" t="n"/>
      <c r="AM115" s="4079" t="n"/>
      <c r="AN115" s="4080" t="n"/>
      <c r="AO115" s="4081" t="n"/>
      <c r="AP115" s="4082" t="n"/>
      <c r="AQ115" s="4080" t="n"/>
      <c r="AR115" s="4081" t="n"/>
      <c r="AS115" s="4083" t="n"/>
      <c r="AT115" s="4084" t="n"/>
      <c r="AU115" s="4085" t="n"/>
      <c r="AV115" s="4086" t="n"/>
      <c r="AW115" s="4084" t="inlineStr">
        <is>
          <t>/2</t>
        </is>
      </c>
      <c r="AX115" s="4087" t="n"/>
      <c r="AY115" s="181" t="inlineStr">
        <is>
          <t>/72</t>
        </is>
      </c>
      <c r="AZ115" s="182" t="inlineStr">
        <is>
          <t>/6</t>
        </is>
      </c>
      <c r="BA115" s="253" t="n"/>
      <c r="BB115" s="254" t="n"/>
      <c r="BC115" s="182" t="n"/>
      <c r="BD115" s="253" t="n"/>
      <c r="BE115" s="255" t="n"/>
      <c r="BF115" s="274" t="n"/>
      <c r="BG115" s="278" t="n"/>
      <c r="BH115" s="181" t="n"/>
      <c r="BI115" s="274" t="n"/>
      <c r="BJ115" s="277" t="n"/>
      <c r="BK115" s="283" t="n"/>
      <c r="BL115" s="274" t="n"/>
      <c r="BM115" s="272" t="n"/>
      <c r="BN115" s="283" t="n"/>
      <c r="BO115" s="274" t="n"/>
      <c r="BP115" s="280" t="n"/>
      <c r="BQ115" s="4208" t="n"/>
      <c r="BR115" s="264" t="n"/>
      <c r="BS115" s="4205" t="inlineStr">
        <is>
          <t>МиАХиСП</t>
        </is>
      </c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</row>
    <row r="116">
      <c r="A116" s="4133" t="inlineStr">
        <is>
          <t>2.9.4</t>
        </is>
      </c>
      <c r="B116" s="264" t="n"/>
      <c r="C116" s="4134" t="inlineStr">
        <is>
          <t>Основы управления интеллектуальной собственностью</t>
        </is>
      </c>
      <c r="D116" s="266" t="n"/>
      <c r="E116" s="266" t="n"/>
      <c r="F116" s="266" t="n"/>
      <c r="G116" s="266" t="n"/>
      <c r="H116" s="266" t="n"/>
      <c r="I116" s="266" t="n"/>
      <c r="J116" s="266" t="n"/>
      <c r="K116" s="266" t="n"/>
      <c r="L116" s="266" t="n"/>
      <c r="M116" s="266" t="n"/>
      <c r="N116" s="266" t="n"/>
      <c r="O116" s="266" t="n"/>
      <c r="P116" s="266" t="n"/>
      <c r="Q116" s="266" t="n"/>
      <c r="R116" s="264" t="n"/>
      <c r="S116" s="1685" t="n"/>
      <c r="T116" s="1640" t="n"/>
      <c r="U116" s="269" t="n"/>
      <c r="V116" s="1723" t="inlineStr">
        <is>
          <t>/6</t>
        </is>
      </c>
      <c r="W116" s="266" t="n"/>
      <c r="X116" s="1654" t="inlineStr">
        <is>
          <t>/60</t>
        </is>
      </c>
      <c r="Y116" s="266" t="n"/>
      <c r="Z116" s="4164" t="inlineStr">
        <is>
          <t>/34</t>
        </is>
      </c>
      <c r="AA116" s="269" t="n"/>
      <c r="AB116" s="1643" t="inlineStr">
        <is>
          <t>/8</t>
        </is>
      </c>
      <c r="AC116" s="273" t="n"/>
      <c r="AD116" s="1645" t="inlineStr">
        <is>
          <t>/4</t>
        </is>
      </c>
      <c r="AE116" s="264" t="n"/>
      <c r="AF116" s="1790" t="n"/>
      <c r="AG116" s="264" t="n"/>
      <c r="AH116" s="1790" t="inlineStr">
        <is>
          <t>/4</t>
        </is>
      </c>
      <c r="AI116" s="264" t="n"/>
      <c r="AJ116" s="1669" t="n"/>
      <c r="AK116" s="269" t="n"/>
      <c r="AL116" s="4131" t="n"/>
      <c r="AM116" s="1645" t="n"/>
      <c r="AN116" s="1790" t="n"/>
      <c r="AO116" s="4132" t="n"/>
      <c r="AP116" s="1644" t="n"/>
      <c r="AQ116" s="1790" t="n"/>
      <c r="AR116" s="4132" t="n"/>
      <c r="AS116" s="1981" t="n"/>
      <c r="AT116" s="1790" t="n"/>
      <c r="AU116" s="4114" t="n"/>
      <c r="AV116" s="1645" t="n"/>
      <c r="AW116" s="1790" t="n"/>
      <c r="AX116" s="1669" t="n"/>
      <c r="AY116" s="1645" t="n"/>
      <c r="AZ116" s="1790" t="inlineStr">
        <is>
          <t>/2</t>
        </is>
      </c>
      <c r="BA116" s="4132" t="n"/>
      <c r="BB116" s="1644" t="inlineStr">
        <is>
          <t>/60</t>
        </is>
      </c>
      <c r="BC116" s="1790" t="inlineStr">
        <is>
          <t>/6</t>
        </is>
      </c>
      <c r="BD116" s="4132" t="n"/>
      <c r="BE116" s="1981" t="n"/>
      <c r="BF116" s="1790" t="n"/>
      <c r="BG116" s="4114" t="n"/>
      <c r="BH116" s="1645" t="n"/>
      <c r="BI116" s="1790" t="n"/>
      <c r="BJ116" s="1669" t="n"/>
      <c r="BK116" s="1723" t="n"/>
      <c r="BL116" s="1790" t="n"/>
      <c r="BM116" s="1643" t="n"/>
      <c r="BN116" s="1723" t="n"/>
      <c r="BO116" s="1790" t="n"/>
      <c r="BP116" s="1646" t="n"/>
      <c r="BQ116" s="4192" t="n"/>
      <c r="BR116" s="264" t="n"/>
      <c r="BS116" s="4175" t="n"/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</row>
    <row r="117">
      <c r="A117" s="4209" t="inlineStr">
        <is>
          <t>2.9.5</t>
        </is>
      </c>
      <c r="B117" s="645" t="n"/>
      <c r="C117" s="4210" t="inlineStr">
        <is>
          <t>Обзорные лекции по специальности</t>
        </is>
      </c>
      <c r="D117" s="484" t="n"/>
      <c r="E117" s="484" t="n"/>
      <c r="F117" s="484" t="n"/>
      <c r="G117" s="484" t="n"/>
      <c r="H117" s="484" t="n"/>
      <c r="I117" s="484" t="n"/>
      <c r="J117" s="484" t="n"/>
      <c r="K117" s="484" t="n"/>
      <c r="L117" s="484" t="n"/>
      <c r="M117" s="484" t="n"/>
      <c r="N117" s="484" t="n"/>
      <c r="O117" s="484" t="n"/>
      <c r="P117" s="484" t="n"/>
      <c r="Q117" s="484" t="n"/>
      <c r="R117" s="645" t="n"/>
      <c r="S117" s="3439" t="n"/>
      <c r="T117" s="1759" t="n"/>
      <c r="U117" s="81" t="n"/>
      <c r="V117" s="1759" t="n"/>
      <c r="W117" s="81" t="n"/>
      <c r="X117" s="4211" t="inlineStr">
        <is>
          <t>/16</t>
        </is>
      </c>
      <c r="Y117" s="645" t="n"/>
      <c r="Z117" s="4212" t="inlineStr">
        <is>
          <t>/16</t>
        </is>
      </c>
      <c r="AA117" s="2128" t="n"/>
      <c r="AB117" s="4213" t="inlineStr">
        <is>
          <t>/16</t>
        </is>
      </c>
      <c r="AC117" s="2239" t="n"/>
      <c r="AD117" s="3446" t="inlineStr">
        <is>
          <t>/16</t>
        </is>
      </c>
      <c r="AE117" s="2247" t="n"/>
      <c r="AF117" s="4214" t="n"/>
      <c r="AG117" s="2128" t="n"/>
      <c r="AH117" s="4214" t="n"/>
      <c r="AI117" s="2128" t="n"/>
      <c r="AJ117" s="4214" t="n"/>
      <c r="AK117" s="2128" t="n"/>
      <c r="AL117" s="4215" t="n"/>
      <c r="AM117" s="3446" t="n"/>
      <c r="AN117" s="4214" t="n"/>
      <c r="AO117" s="4216" t="n"/>
      <c r="AP117" s="4212" t="n"/>
      <c r="AQ117" s="4214" t="n"/>
      <c r="AR117" s="4216" t="n"/>
      <c r="AS117" s="4211" t="n"/>
      <c r="AT117" s="4214" t="n"/>
      <c r="AU117" s="3449" t="n"/>
      <c r="AV117" s="3446" t="n"/>
      <c r="AW117" s="4214" t="n"/>
      <c r="AX117" s="4217" t="n"/>
      <c r="AY117" s="3446" t="n"/>
      <c r="AZ117" s="4214" t="n"/>
      <c r="BA117" s="4216" t="n"/>
      <c r="BB117" s="4212" t="n"/>
      <c r="BC117" s="4214" t="n"/>
      <c r="BD117" s="4216" t="n"/>
      <c r="BE117" s="4211" t="n"/>
      <c r="BF117" s="4214" t="n"/>
      <c r="BG117" s="3449" t="n"/>
      <c r="BH117" s="3446" t="n"/>
      <c r="BI117" s="4214" t="n"/>
      <c r="BJ117" s="4217" t="n"/>
      <c r="BK117" s="4218" t="n"/>
      <c r="BL117" s="4219" t="n"/>
      <c r="BM117" s="4220" t="n"/>
      <c r="BN117" s="4221" t="inlineStr">
        <is>
          <t>/16</t>
        </is>
      </c>
      <c r="BO117" s="4219" t="inlineStr">
        <is>
          <t>/16</t>
        </is>
      </c>
      <c r="BP117" s="4222" t="n"/>
      <c r="BQ117" s="4223" t="n"/>
      <c r="BR117" s="2247" t="n"/>
      <c r="BS117" s="4224" t="n"/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</row>
    <row r="118">
      <c r="A118" s="4225" t="n"/>
      <c r="B118" s="4225" t="n"/>
      <c r="C118" s="4226" t="n"/>
      <c r="D118" s="4226" t="n"/>
      <c r="E118" s="4226" t="n"/>
      <c r="F118" s="4226" t="n"/>
      <c r="G118" s="4226" t="n"/>
      <c r="H118" s="4226" t="n"/>
      <c r="I118" s="4226" t="n"/>
      <c r="J118" s="4226" t="n"/>
      <c r="K118" s="4226" t="n"/>
      <c r="L118" s="4226" t="n"/>
      <c r="M118" s="4226" t="n"/>
      <c r="N118" s="4226" t="n"/>
      <c r="O118" s="4226" t="n"/>
      <c r="P118" s="4226" t="n"/>
      <c r="Q118" s="4226" t="n"/>
      <c r="R118" s="4226" t="n"/>
      <c r="S118" s="4226" t="n"/>
      <c r="T118" s="3363" t="n"/>
      <c r="U118" s="3363" t="n"/>
      <c r="V118" s="3363" t="n"/>
      <c r="W118" s="3363" t="n"/>
      <c r="X118" s="3363" t="n"/>
      <c r="Y118" s="3363" t="n"/>
      <c r="Z118" s="3363" t="n"/>
      <c r="AA118" s="3363" t="n"/>
      <c r="AB118" s="3363" t="n"/>
      <c r="AC118" s="3363" t="n"/>
      <c r="AD118" s="3363" t="n"/>
      <c r="AE118" s="3363" t="n"/>
      <c r="AF118" s="3363" t="n"/>
      <c r="AG118" s="3363" t="n"/>
      <c r="AH118" s="3363" t="n"/>
      <c r="AI118" s="3363" t="n"/>
      <c r="AJ118" s="3363" t="n"/>
      <c r="AK118" s="3363" t="n"/>
      <c r="AL118" s="3363" t="n"/>
      <c r="AM118" s="4227" t="n"/>
      <c r="AN118" s="4227" t="n"/>
      <c r="AO118" s="4227" t="n"/>
      <c r="AP118" s="4227" t="n"/>
      <c r="AQ118" s="4227" t="n"/>
      <c r="AR118" s="4227" t="n"/>
      <c r="AS118" s="4227" t="n"/>
      <c r="AT118" s="4227" t="n"/>
      <c r="AU118" s="4227" t="n"/>
      <c r="AV118" s="4227" t="n"/>
      <c r="AW118" s="4227" t="n"/>
      <c r="AX118" s="4227" t="n"/>
      <c r="AY118" s="4227" t="n"/>
      <c r="AZ118" s="4227" t="n"/>
      <c r="BA118" s="4227" t="n"/>
      <c r="BB118" s="4227" t="n"/>
      <c r="BC118" s="4227" t="n"/>
      <c r="BD118" s="4227" t="n"/>
      <c r="BE118" s="4227" t="n"/>
      <c r="BF118" s="4227" t="n"/>
      <c r="BG118" s="4227" t="n"/>
      <c r="BH118" s="4227" t="n"/>
      <c r="BI118" s="4227" t="n"/>
      <c r="BJ118" s="4227" t="n"/>
      <c r="BK118" s="4228" t="n"/>
      <c r="BL118" s="4228" t="n"/>
      <c r="BM118" s="4228" t="n"/>
      <c r="BN118" s="4228" t="n"/>
      <c r="BO118" s="4228" t="n"/>
      <c r="BP118" s="4228" t="n"/>
      <c r="BQ118" s="4229" t="n"/>
      <c r="BR118" s="4229" t="n"/>
      <c r="BS118" s="4230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</row>
    <row r="119">
      <c r="A119" s="4231" t="inlineStr">
        <is>
          <t>Количество часов учебных занятий</t>
        </is>
      </c>
      <c r="B119" s="201" t="n"/>
      <c r="C119" s="201" t="n"/>
      <c r="D119" s="201" t="n"/>
      <c r="E119" s="201" t="n"/>
      <c r="F119" s="201" t="n"/>
      <c r="G119" s="201" t="n"/>
      <c r="H119" s="201" t="n"/>
      <c r="I119" s="201" t="n"/>
      <c r="J119" s="201" t="n"/>
      <c r="K119" s="201" t="n"/>
      <c r="L119" s="201" t="n"/>
      <c r="M119" s="201" t="n"/>
      <c r="N119" s="201" t="n"/>
      <c r="O119" s="201" t="n"/>
      <c r="P119" s="201" t="n"/>
      <c r="Q119" s="201" t="n"/>
      <c r="R119" s="201" t="n"/>
      <c r="S119" s="201" t="n"/>
      <c r="T119" s="201" t="n"/>
      <c r="U119" s="201" t="n"/>
      <c r="V119" s="201" t="n"/>
      <c r="W119" s="200" t="n"/>
      <c r="X119" s="4232">
        <f>X34+X57</f>
        <v/>
      </c>
      <c r="Y119" s="246" t="n"/>
      <c r="Z119" s="4233">
        <f>Z34+Z57</f>
        <v/>
      </c>
      <c r="AA119" s="200" t="n"/>
      <c r="AB119" s="4234">
        <f>AB34+AB57</f>
        <v/>
      </c>
      <c r="AC119" s="250" t="n"/>
      <c r="AD119" s="4233">
        <f>AD34+AD57</f>
        <v/>
      </c>
      <c r="AE119" s="200" t="n"/>
      <c r="AF119" s="4235">
        <f>AF34+AF57</f>
        <v/>
      </c>
      <c r="AG119" s="200" t="n"/>
      <c r="AH119" s="4235">
        <f>AH34+AH57</f>
        <v/>
      </c>
      <c r="AI119" s="200" t="n"/>
      <c r="AJ119" s="4235">
        <f>AJ34+AJ57</f>
        <v/>
      </c>
      <c r="AK119" s="200" t="n"/>
      <c r="AL119" s="4236">
        <f>AL34+AL57</f>
        <v/>
      </c>
      <c r="AM119" s="4237">
        <f>AM34+AM57</f>
        <v/>
      </c>
      <c r="AN119" s="4238">
        <f>AN34+AN57</f>
        <v/>
      </c>
      <c r="AO119" s="4239">
        <f>AO34+AO57</f>
        <v/>
      </c>
      <c r="AP119" s="4240">
        <f>AP34+AP57</f>
        <v/>
      </c>
      <c r="AQ119" s="4238">
        <f>AQ34+AQ57</f>
        <v/>
      </c>
      <c r="AR119" s="4239">
        <f>AR34+AR57</f>
        <v/>
      </c>
      <c r="AS119" s="4241">
        <f>AS34+AS57</f>
        <v/>
      </c>
      <c r="AT119" s="4238">
        <f>AT34+AT57</f>
        <v/>
      </c>
      <c r="AU119" s="4242">
        <f>AU34+AU57</f>
        <v/>
      </c>
      <c r="AV119" s="4237">
        <f>AV34+AV57</f>
        <v/>
      </c>
      <c r="AW119" s="4238">
        <f>AW34+AW57</f>
        <v/>
      </c>
      <c r="AX119" s="4243">
        <f>AX34+AX57</f>
        <v/>
      </c>
      <c r="AY119" s="4237">
        <f>AY34+AY57</f>
        <v/>
      </c>
      <c r="AZ119" s="4238">
        <f>AZ34+AZ57</f>
        <v/>
      </c>
      <c r="BA119" s="4239">
        <f>BA34+BA57</f>
        <v/>
      </c>
      <c r="BB119" s="4240">
        <f>BB34+BB57</f>
        <v/>
      </c>
      <c r="BC119" s="4238">
        <f>BC34+BC57</f>
        <v/>
      </c>
      <c r="BD119" s="4239">
        <f>BD34+BD57</f>
        <v/>
      </c>
      <c r="BE119" s="4241">
        <f>BE34+BE57</f>
        <v/>
      </c>
      <c r="BF119" s="4238">
        <f>BF34+BF57</f>
        <v/>
      </c>
      <c r="BG119" s="4242">
        <f>BG34+BG57</f>
        <v/>
      </c>
      <c r="BH119" s="4237">
        <f>BH34+BH57</f>
        <v/>
      </c>
      <c r="BI119" s="4238">
        <f>BI34+BI57</f>
        <v/>
      </c>
      <c r="BJ119" s="4243">
        <f>BJ34+BJ57</f>
        <v/>
      </c>
      <c r="BK119" s="4241">
        <f>BK34+BK57</f>
        <v/>
      </c>
      <c r="BL119" s="4238">
        <f>BL34+BL57</f>
        <v/>
      </c>
      <c r="BM119" s="4244">
        <f>BM34+BM57</f>
        <v/>
      </c>
      <c r="BN119" s="4245">
        <f>BN34+BN57</f>
        <v/>
      </c>
      <c r="BO119" s="4246">
        <f>BO34+BO57</f>
        <v/>
      </c>
      <c r="BP119" s="4247">
        <f>BP34+BP57</f>
        <v/>
      </c>
      <c r="BQ119" s="4237">
        <f>AO119+AR119+AU119+AX119+BA119+BD119+BG119+BJ119+BM119+BP119</f>
        <v/>
      </c>
      <c r="BR119" s="200" t="n"/>
      <c r="BS119" s="4248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</row>
    <row r="120">
      <c r="A120" s="4249" t="inlineStr">
        <is>
          <t>Количество часов учебных занятий в неделю</t>
        </is>
      </c>
      <c r="B120" s="266" t="n"/>
      <c r="C120" s="266" t="n"/>
      <c r="D120" s="266" t="n"/>
      <c r="E120" s="266" t="n"/>
      <c r="F120" s="266" t="n"/>
      <c r="G120" s="266" t="n"/>
      <c r="H120" s="266" t="n"/>
      <c r="I120" s="266" t="n"/>
      <c r="J120" s="266" t="n"/>
      <c r="K120" s="266" t="n"/>
      <c r="L120" s="266" t="n"/>
      <c r="M120" s="266" t="n"/>
      <c r="N120" s="266" t="n"/>
      <c r="O120" s="266" t="n"/>
      <c r="P120" s="266" t="n"/>
      <c r="Q120" s="266" t="n"/>
      <c r="R120" s="266" t="n"/>
      <c r="S120" s="266" t="n"/>
      <c r="T120" s="266" t="n"/>
      <c r="U120" s="266" t="n"/>
      <c r="V120" s="266" t="n"/>
      <c r="W120" s="269" t="n"/>
      <c r="X120" s="4250">
        <f>AM119+AP119+AS119+AV119+AY119+BB119+BE119+BH119+BK119+BN119</f>
        <v/>
      </c>
      <c r="Y120" s="273" t="n"/>
      <c r="Z120" s="2068" t="n"/>
      <c r="AA120" s="269" t="n"/>
      <c r="AB120" s="4250">
        <f>AL119+AN119+AQ119+AT119+AW119+AZ119+BC119+BF119+BI119+BL119+BO119</f>
        <v/>
      </c>
      <c r="AC120" s="273" t="n"/>
      <c r="AD120" s="4251" t="n"/>
      <c r="AE120" s="264" t="n"/>
      <c r="AF120" s="4252" t="n"/>
      <c r="AG120" s="264" t="n"/>
      <c r="AH120" s="4252" t="n"/>
      <c r="AI120" s="264" t="n"/>
      <c r="AJ120" s="4253" t="n"/>
      <c r="AK120" s="269" t="n"/>
      <c r="AL120" s="4254" t="n"/>
      <c r="AM120" s="4251" t="n"/>
      <c r="AN120" s="4252">
        <f>AN119/AM32</f>
        <v/>
      </c>
      <c r="AO120" s="4255" t="n"/>
      <c r="AP120" s="4256" t="n"/>
      <c r="AQ120" s="4252">
        <f>AQ119/AP32</f>
        <v/>
      </c>
      <c r="AR120" s="4257">
        <f>AO119+AR119</f>
        <v/>
      </c>
      <c r="AS120" s="4258" t="n"/>
      <c r="AT120" s="4252">
        <f>AT119/AS32</f>
        <v/>
      </c>
      <c r="AU120" s="4259" t="n"/>
      <c r="AV120" s="4251" t="n"/>
      <c r="AW120" s="4252">
        <f>AW119/AV32</f>
        <v/>
      </c>
      <c r="AX120" s="4260">
        <f>AX119+AU119</f>
        <v/>
      </c>
      <c r="AY120" s="4251" t="n"/>
      <c r="AZ120" s="4252">
        <f>AZ119/AY32</f>
        <v/>
      </c>
      <c r="BA120" s="4255" t="n"/>
      <c r="BB120" s="4256" t="n"/>
      <c r="BC120" s="4252">
        <f>BC119/BB32</f>
        <v/>
      </c>
      <c r="BD120" s="4257">
        <f>BD119+BA119</f>
        <v/>
      </c>
      <c r="BE120" s="4258" t="n"/>
      <c r="BF120" s="4252">
        <f>BF119/BE32</f>
        <v/>
      </c>
      <c r="BG120" s="4259" t="n"/>
      <c r="BH120" s="4251" t="n"/>
      <c r="BI120" s="4252">
        <f>BI119/BH32</f>
        <v/>
      </c>
      <c r="BJ120" s="4260">
        <f>BJ119+BG119+AK128+O129+O128</f>
        <v/>
      </c>
      <c r="BK120" s="4258" t="n"/>
      <c r="BL120" s="4252">
        <f>BL119/BK32</f>
        <v/>
      </c>
      <c r="BM120" s="4261" t="n"/>
      <c r="BN120" s="4262" t="n"/>
      <c r="BO120" s="4252">
        <f>BO119/BN32</f>
        <v/>
      </c>
      <c r="BP120" s="2068">
        <f>BP119+BM119+AK129+AX128</f>
        <v/>
      </c>
      <c r="BQ120" s="2068">
        <f>BQ119+O128+O129+AK128+AK129+AX128</f>
        <v/>
      </c>
      <c r="BR120" s="269" t="n"/>
      <c r="BS120" s="4263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</row>
    <row r="121">
      <c r="A121" s="4264" t="inlineStr">
        <is>
          <t>Количество курсовых проектов</t>
        </is>
      </c>
      <c r="B121" s="266" t="n"/>
      <c r="C121" s="266" t="n"/>
      <c r="D121" s="266" t="n"/>
      <c r="E121" s="266" t="n"/>
      <c r="F121" s="266" t="n"/>
      <c r="G121" s="266" t="n"/>
      <c r="H121" s="266" t="n"/>
      <c r="I121" s="266" t="n"/>
      <c r="J121" s="266" t="n"/>
      <c r="K121" s="266" t="n"/>
      <c r="L121" s="266" t="n"/>
      <c r="M121" s="266" t="n"/>
      <c r="N121" s="266" t="n"/>
      <c r="O121" s="266" t="n"/>
      <c r="P121" s="266" t="n"/>
      <c r="Q121" s="266" t="n"/>
      <c r="R121" s="266" t="n"/>
      <c r="S121" s="266" t="n"/>
      <c r="T121" s="266" t="n"/>
      <c r="U121" s="266" t="n"/>
      <c r="V121" s="266" t="n"/>
      <c r="W121" s="264" t="n"/>
      <c r="X121" s="4265" t="n">
        <v>6</v>
      </c>
      <c r="Y121" s="264" t="n"/>
      <c r="Z121" s="4266">
        <f>SUM(AM121:BP121)</f>
        <v/>
      </c>
      <c r="AA121" s="264" t="n"/>
      <c r="AB121" s="4267" t="n"/>
      <c r="AC121" s="273" t="n"/>
      <c r="AD121" s="4268" t="n"/>
      <c r="AE121" s="264" t="n"/>
      <c r="AF121" s="4269" t="n"/>
      <c r="AG121" s="264" t="n"/>
      <c r="AH121" s="4269" t="n"/>
      <c r="AI121" s="264" t="n"/>
      <c r="AJ121" s="4269" t="n"/>
      <c r="AK121" s="264" t="n"/>
      <c r="AL121" s="4270" t="n"/>
      <c r="AM121" s="4268">
        <f>COUNTIF(AM34:AM96,40)+COUNTIF(AM34:AM96,60)</f>
        <v/>
      </c>
      <c r="AN121" s="266" t="n"/>
      <c r="AO121" s="264" t="n"/>
      <c r="AP121" s="4271">
        <f>COUNTIF(AP34:AP96,40)+COUNTIF(AP34:AP96,60)</f>
        <v/>
      </c>
      <c r="AQ121" s="266" t="n"/>
      <c r="AR121" s="273" t="n"/>
      <c r="AS121" s="4270">
        <f>COUNTIF(AS35:AS96,40)+COUNTIF(AS35:AS96,60)</f>
        <v/>
      </c>
      <c r="AT121" s="266" t="n"/>
      <c r="AU121" s="4272" t="n"/>
      <c r="AV121" s="4271">
        <f>COUNTIF(AV34:AV96,40)+COUNTIF(AV34:AV96,60)</f>
        <v/>
      </c>
      <c r="AW121" s="266" t="n"/>
      <c r="AX121" s="273" t="n"/>
      <c r="AY121" s="4270">
        <f>COUNTIF(AY35:AY96,40)+COUNTIF(AY35:AY96,60)</f>
        <v/>
      </c>
      <c r="AZ121" s="266" t="n"/>
      <c r="BA121" s="4272" t="n"/>
      <c r="BB121" s="4271">
        <f>COUNTIF(BB35:BB96,40)+COUNTIF(BB35:BB96,60)</f>
        <v/>
      </c>
      <c r="BC121" s="266" t="n"/>
      <c r="BD121" s="273" t="n"/>
      <c r="BE121" s="4273">
        <f>COUNTIF(BE35:BE96,40)+COUNTIF(BE35:BE96,60)</f>
        <v/>
      </c>
      <c r="BF121" s="266" t="n"/>
      <c r="BG121" s="273" t="n"/>
      <c r="BH121" s="4268">
        <f>COUNTIF(BH35:BH96,40)+COUNTIF(BH35:BH96,60)</f>
        <v/>
      </c>
      <c r="BI121" s="266" t="n"/>
      <c r="BJ121" s="264" t="n"/>
      <c r="BK121" s="4273">
        <f>COUNTIF(BK35:BK96,40)+COUNTIF(BK35:BK96,60)</f>
        <v/>
      </c>
      <c r="BL121" s="266" t="n"/>
      <c r="BM121" s="273" t="n"/>
      <c r="BN121" s="4274">
        <f>COUNTIF(BN35:BN96,40)+COUNTIF(BN35:BN96,60)</f>
        <v/>
      </c>
      <c r="BO121" s="266" t="n"/>
      <c r="BP121" s="264" t="n"/>
      <c r="BQ121" s="4275" t="n"/>
      <c r="BR121" s="264" t="n"/>
      <c r="BS121" s="4276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</row>
    <row r="122">
      <c r="A122" s="4264" t="inlineStr">
        <is>
          <t>Количество курсовых работ</t>
        </is>
      </c>
      <c r="B122" s="266" t="n"/>
      <c r="C122" s="266" t="n"/>
      <c r="D122" s="266" t="n"/>
      <c r="E122" s="266" t="n"/>
      <c r="F122" s="266" t="n"/>
      <c r="G122" s="266" t="n"/>
      <c r="H122" s="266" t="n"/>
      <c r="I122" s="266" t="n"/>
      <c r="J122" s="266" t="n"/>
      <c r="K122" s="266" t="n"/>
      <c r="L122" s="266" t="n"/>
      <c r="M122" s="266" t="n"/>
      <c r="N122" s="266" t="n"/>
      <c r="O122" s="266" t="n"/>
      <c r="P122" s="266" t="n"/>
      <c r="Q122" s="266" t="n"/>
      <c r="R122" s="266" t="n"/>
      <c r="S122" s="266" t="n"/>
      <c r="T122" s="266" t="n"/>
      <c r="U122" s="266" t="n"/>
      <c r="V122" s="266" t="n"/>
      <c r="W122" s="264" t="n"/>
      <c r="X122" s="4265" t="n">
        <v>2</v>
      </c>
      <c r="Y122" s="264" t="n"/>
      <c r="Z122" s="4266">
        <f>SUM(AB122:BP122)</f>
        <v/>
      </c>
      <c r="AA122" s="264" t="n"/>
      <c r="AB122" s="4267" t="n"/>
      <c r="AC122" s="273" t="n"/>
      <c r="AD122" s="4268" t="n"/>
      <c r="AE122" s="264" t="n"/>
      <c r="AF122" s="4269" t="n"/>
      <c r="AG122" s="264" t="n"/>
      <c r="AH122" s="4269" t="n"/>
      <c r="AI122" s="264" t="n"/>
      <c r="AJ122" s="4269" t="n"/>
      <c r="AK122" s="264" t="n"/>
      <c r="AL122" s="4270" t="n"/>
      <c r="AM122" s="4268">
        <f>COUNTIF(AM34:AM96,30)</f>
        <v/>
      </c>
      <c r="AN122" s="266" t="n"/>
      <c r="AO122" s="264" t="n"/>
      <c r="AP122" s="4271">
        <f>COUNTIF(AP34:AP96,30)</f>
        <v/>
      </c>
      <c r="AQ122" s="266" t="n"/>
      <c r="AR122" s="273" t="n"/>
      <c r="AS122" s="4270">
        <f>COUNTIF(AS34:AS96,30)</f>
        <v/>
      </c>
      <c r="AT122" s="266" t="n"/>
      <c r="AU122" s="4272" t="n"/>
      <c r="AV122" s="4271">
        <f>COUNTIF(AV34:AV96,30)</f>
        <v/>
      </c>
      <c r="AW122" s="266" t="n"/>
      <c r="AX122" s="273" t="n"/>
      <c r="AY122" s="4270">
        <f>COUNTIF(BB35:BB96,30)</f>
        <v/>
      </c>
      <c r="AZ122" s="266" t="n"/>
      <c r="BA122" s="4272" t="n"/>
      <c r="BB122" s="4271">
        <f>COUNTIF(BB35:BB96,30)</f>
        <v/>
      </c>
      <c r="BC122" s="266" t="n"/>
      <c r="BD122" s="273" t="n"/>
      <c r="BE122" s="4270">
        <f>COUNTIF(BE35:BE96,30)</f>
        <v/>
      </c>
      <c r="BF122" s="266" t="n"/>
      <c r="BG122" s="4272" t="n"/>
      <c r="BH122" s="4271">
        <f>COUNTIF(BH35:BH96,30)</f>
        <v/>
      </c>
      <c r="BI122" s="266" t="n"/>
      <c r="BJ122" s="273" t="n"/>
      <c r="BK122" s="4270">
        <f>COUNTIF(BK35:BK96,30)</f>
        <v/>
      </c>
      <c r="BL122" s="266" t="n"/>
      <c r="BM122" s="4272" t="n"/>
      <c r="BN122" s="4271">
        <f>COUNTIF(BN35:BN96,30)</f>
        <v/>
      </c>
      <c r="BO122" s="266" t="n"/>
      <c r="BP122" s="273" t="n"/>
      <c r="BQ122" s="4275" t="n"/>
      <c r="BR122" s="264" t="n"/>
      <c r="BS122" s="4277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</row>
    <row r="123">
      <c r="A123" s="4264" t="inlineStr">
        <is>
          <t>Количество экзаменов</t>
        </is>
      </c>
      <c r="B123" s="266" t="n"/>
      <c r="C123" s="266" t="n"/>
      <c r="D123" s="266" t="n"/>
      <c r="E123" s="266" t="n"/>
      <c r="F123" s="266" t="n"/>
      <c r="G123" s="266" t="n"/>
      <c r="H123" s="266" t="n"/>
      <c r="I123" s="266" t="n"/>
      <c r="J123" s="266" t="n"/>
      <c r="K123" s="266" t="n"/>
      <c r="L123" s="266" t="n"/>
      <c r="M123" s="266" t="n"/>
      <c r="N123" s="266" t="n"/>
      <c r="O123" s="266" t="n"/>
      <c r="P123" s="266" t="n"/>
      <c r="Q123" s="266" t="n"/>
      <c r="R123" s="266" t="n"/>
      <c r="S123" s="266" t="n"/>
      <c r="T123" s="266" t="n"/>
      <c r="U123" s="266" t="n"/>
      <c r="V123" s="266" t="n"/>
      <c r="W123" s="264" t="n"/>
      <c r="X123" s="4265" t="n">
        <v>33</v>
      </c>
      <c r="Y123" s="264" t="n"/>
      <c r="Z123" s="4266">
        <f>SUM(AM123:BP123)</f>
        <v/>
      </c>
      <c r="AA123" s="264" t="n"/>
      <c r="AB123" s="4267" t="n"/>
      <c r="AC123" s="273" t="n"/>
      <c r="AD123" s="4268" t="n"/>
      <c r="AE123" s="264" t="n"/>
      <c r="AF123" s="4269" t="n"/>
      <c r="AG123" s="264" t="n"/>
      <c r="AH123" s="4269" t="n"/>
      <c r="AI123" s="264" t="n"/>
      <c r="AJ123" s="4269" t="n"/>
      <c r="AK123" s="264" t="n"/>
      <c r="AL123" s="4270" t="n"/>
      <c r="AM123" s="4268">
        <f>COUNTIF(T35:U96,1)</f>
        <v/>
      </c>
      <c r="AN123" s="266" t="n"/>
      <c r="AO123" s="264" t="n"/>
      <c r="AP123" s="4274">
        <f>COUNTIF(T35:U96,2)</f>
        <v/>
      </c>
      <c r="AQ123" s="266" t="n"/>
      <c r="AR123" s="264" t="n"/>
      <c r="AS123" s="4265">
        <f>COUNTIF(T35:U96,3)</f>
        <v/>
      </c>
      <c r="AT123" s="266" t="n"/>
      <c r="AU123" s="264" t="n"/>
      <c r="AV123" s="4268">
        <f>COUNTIF(T35:U96,4)</f>
        <v/>
      </c>
      <c r="AW123" s="266" t="n"/>
      <c r="AX123" s="264" t="n"/>
      <c r="AY123" s="4268">
        <f>COUNTIF(T35:U96,5)</f>
        <v/>
      </c>
      <c r="AZ123" s="266" t="n"/>
      <c r="BA123" s="264" t="n"/>
      <c r="BB123" s="4274">
        <f>COUNTIF(T35:U96,6)</f>
        <v/>
      </c>
      <c r="BC123" s="266" t="n"/>
      <c r="BD123" s="264" t="n"/>
      <c r="BE123" s="4265">
        <f>COUNTIF(T35:U96,7)</f>
        <v/>
      </c>
      <c r="BF123" s="266" t="n"/>
      <c r="BG123" s="264" t="n"/>
      <c r="BH123" s="4274">
        <f>COUNTIF(T35:U96,8)</f>
        <v/>
      </c>
      <c r="BI123" s="266" t="n"/>
      <c r="BJ123" s="264" t="n"/>
      <c r="BK123" s="4265">
        <f>COUNTIF(T35:U96,9)</f>
        <v/>
      </c>
      <c r="BL123" s="266" t="n"/>
      <c r="BM123" s="264" t="n"/>
      <c r="BN123" s="4274">
        <f>COUNTIF(T35:U96,10)</f>
        <v/>
      </c>
      <c r="BO123" s="266" t="n"/>
      <c r="BP123" s="264" t="n"/>
      <c r="BQ123" s="4275" t="n"/>
      <c r="BR123" s="264" t="n"/>
      <c r="BS123" s="4277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</row>
    <row r="124">
      <c r="A124" s="4278" t="inlineStr">
        <is>
          <t>Количество зачетов</t>
        </is>
      </c>
      <c r="B124" s="608" t="n"/>
      <c r="C124" s="608" t="n"/>
      <c r="D124" s="608" t="n"/>
      <c r="E124" s="608" t="n"/>
      <c r="F124" s="608" t="n"/>
      <c r="G124" s="608" t="n"/>
      <c r="H124" s="608" t="n"/>
      <c r="I124" s="608" t="n"/>
      <c r="J124" s="608" t="n"/>
      <c r="K124" s="608" t="n"/>
      <c r="L124" s="608" t="n"/>
      <c r="M124" s="608" t="n"/>
      <c r="N124" s="608" t="n"/>
      <c r="O124" s="608" t="n"/>
      <c r="P124" s="608" t="n"/>
      <c r="Q124" s="608" t="n"/>
      <c r="R124" s="608" t="n"/>
      <c r="S124" s="608" t="n"/>
      <c r="T124" s="608" t="n"/>
      <c r="U124" s="608" t="n"/>
      <c r="V124" s="608" t="n"/>
      <c r="W124" s="609" t="n"/>
      <c r="X124" s="3763" t="n">
        <v>22</v>
      </c>
      <c r="Y124" s="609" t="n"/>
      <c r="Z124" s="4279">
        <f>SUM(AM124:BP124)</f>
        <v/>
      </c>
      <c r="AA124" s="523" t="n"/>
      <c r="AB124" s="4280">
        <f>AD119+AF119+AH119+AJ119</f>
        <v/>
      </c>
      <c r="AC124" s="520" t="n"/>
      <c r="AD124" s="4281" t="n"/>
      <c r="AE124" s="523" t="n"/>
      <c r="AF124" s="4282" t="n"/>
      <c r="AG124" s="523" t="n"/>
      <c r="AH124" s="4282" t="n"/>
      <c r="AI124" s="523" t="n"/>
      <c r="AJ124" s="4282" t="n"/>
      <c r="AK124" s="523" t="n"/>
      <c r="AL124" s="4283" t="n"/>
      <c r="AM124" s="4281">
        <f>COUNTIF(V35:W96,1)</f>
        <v/>
      </c>
      <c r="AN124" s="516" t="n"/>
      <c r="AO124" s="523" t="n"/>
      <c r="AP124" s="4284">
        <f>COUNTIF(V35:W96,2)</f>
        <v/>
      </c>
      <c r="AQ124" s="516" t="n"/>
      <c r="AR124" s="523" t="n"/>
      <c r="AS124" s="3763">
        <f>COUNTIF(V35:W96,3)</f>
        <v/>
      </c>
      <c r="AT124" s="608" t="n"/>
      <c r="AU124" s="609" t="n"/>
      <c r="AV124" s="4281">
        <f>COUNTIF(V35:W96,4)</f>
        <v/>
      </c>
      <c r="AW124" s="516" t="n"/>
      <c r="AX124" s="523" t="n"/>
      <c r="AY124" s="4281">
        <f>COUNTIF(V35:W96,5)</f>
        <v/>
      </c>
      <c r="AZ124" s="516" t="n"/>
      <c r="BA124" s="523" t="n"/>
      <c r="BB124" s="4284">
        <f>COUNTIF(V35:W96,6)</f>
        <v/>
      </c>
      <c r="BC124" s="516" t="n"/>
      <c r="BD124" s="523" t="n"/>
      <c r="BE124" s="3763">
        <f>COUNTIF(V35:W96,7)</f>
        <v/>
      </c>
      <c r="BF124" s="608" t="n"/>
      <c r="BG124" s="609" t="n"/>
      <c r="BH124" s="4284">
        <f>COUNTIF(V35:W96,8)</f>
        <v/>
      </c>
      <c r="BI124" s="516" t="n"/>
      <c r="BJ124" s="523" t="n"/>
      <c r="BK124" s="3763">
        <f>COUNTIF(V35:W96,9)</f>
        <v/>
      </c>
      <c r="BL124" s="608" t="n"/>
      <c r="BM124" s="609" t="n"/>
      <c r="BN124" s="4284">
        <f>COUNTIF(V35:W96,10)</f>
        <v/>
      </c>
      <c r="BO124" s="516" t="n"/>
      <c r="BP124" s="523" t="n"/>
      <c r="BQ124" s="4285" t="n"/>
      <c r="BR124" s="523" t="n"/>
      <c r="BS124" s="4286" t="n"/>
      <c r="BT124" s="684" t="n"/>
      <c r="BU124" s="684" t="n"/>
      <c r="BV124" s="684" t="n"/>
      <c r="BW124" s="684" t="n"/>
      <c r="BX124" s="684" t="n"/>
      <c r="BY124" s="684" t="n"/>
      <c r="BZ124" s="684" t="n"/>
      <c r="CA124" s="684" t="n"/>
      <c r="CB124" s="684" t="n"/>
      <c r="CC124" s="684" t="n"/>
      <c r="CD124" s="684" t="n"/>
      <c r="CE124" s="684" t="n"/>
      <c r="CF124" s="684" t="n"/>
      <c r="CG124" s="684" t="n"/>
      <c r="CH124" s="684" t="n"/>
      <c r="CI124" s="684" t="n"/>
      <c r="CJ124" s="684" t="n"/>
      <c r="CK124" s="684" t="n"/>
      <c r="CL124" s="684" t="n"/>
      <c r="CM124" s="684" t="n"/>
    </row>
    <row r="125">
      <c r="A125" s="4287" t="n"/>
      <c r="B125" s="4287" t="n"/>
      <c r="C125" s="4287" t="n"/>
      <c r="D125" s="4287" t="n"/>
      <c r="E125" s="4287" t="n"/>
      <c r="F125" s="4287" t="n"/>
      <c r="G125" s="4287" t="n"/>
      <c r="H125" s="4287" t="n"/>
      <c r="I125" s="4287" t="n"/>
      <c r="J125" s="4287" t="n"/>
      <c r="K125" s="4287" t="n"/>
      <c r="L125" s="4287" t="n"/>
      <c r="M125" s="4287" t="n"/>
      <c r="N125" s="4287" t="n"/>
      <c r="O125" s="4287" t="n"/>
      <c r="P125" s="4287" t="n"/>
      <c r="Q125" s="4287" t="n"/>
      <c r="R125" s="4287" t="n"/>
      <c r="S125" s="4287" t="n"/>
      <c r="T125" s="4287" t="n"/>
      <c r="U125" s="4287" t="n"/>
      <c r="V125" s="4287" t="n"/>
      <c r="W125" s="4287" t="n"/>
      <c r="X125" s="2163" t="n"/>
      <c r="Y125" s="2163" t="n"/>
      <c r="Z125" s="2163" t="n"/>
      <c r="AA125" s="2163" t="n"/>
      <c r="AB125" s="2163" t="n"/>
      <c r="AC125" s="2163" t="n"/>
      <c r="AD125" s="2163" t="n"/>
      <c r="AE125" s="2163" t="n"/>
      <c r="AF125" s="2163" t="n"/>
      <c r="AG125" s="2163" t="n"/>
      <c r="AH125" s="2163" t="n"/>
      <c r="AI125" s="2163" t="n"/>
      <c r="AJ125" s="2163" t="n"/>
      <c r="AK125" s="2163" t="n"/>
      <c r="AL125" s="2163" t="n"/>
      <c r="AM125" s="2163" t="n"/>
      <c r="AN125" s="2163" t="n"/>
      <c r="AO125" s="2163" t="n"/>
      <c r="AP125" s="2163" t="n"/>
      <c r="AQ125" s="2163" t="n"/>
      <c r="AR125" s="2163" t="n"/>
      <c r="AS125" s="2163" t="n"/>
      <c r="AT125" s="2163" t="n"/>
      <c r="AU125" s="2163" t="n"/>
      <c r="AV125" s="2163" t="n"/>
      <c r="AW125" s="2163" t="n"/>
      <c r="AX125" s="2163" t="n"/>
      <c r="AY125" s="2163" t="n"/>
      <c r="AZ125" s="2163" t="n"/>
      <c r="BA125" s="2163" t="n"/>
      <c r="BB125" s="2163" t="n"/>
      <c r="BC125" s="2163" t="n"/>
      <c r="BD125" s="2163" t="n"/>
      <c r="BE125" s="2163" t="n"/>
      <c r="BF125" s="2163" t="n"/>
      <c r="BG125" s="2163" t="n"/>
      <c r="BH125" s="2163" t="n"/>
      <c r="BI125" s="2163" t="n"/>
      <c r="BJ125" s="2163" t="n"/>
      <c r="BK125" s="2163" t="n"/>
      <c r="BL125" s="2163" t="n"/>
      <c r="BM125" s="2163" t="n"/>
      <c r="BN125" s="2163" t="n"/>
      <c r="BO125" s="2163" t="n"/>
      <c r="BP125" s="2163" t="n"/>
      <c r="BQ125" s="137" t="n"/>
      <c r="BR125" s="137" t="n"/>
      <c r="BS125" s="684" t="n"/>
      <c r="BT125" s="684" t="n"/>
      <c r="BU125" s="684" t="n"/>
      <c r="BV125" s="684" t="n"/>
      <c r="BW125" s="684" t="n"/>
      <c r="BX125" s="684" t="n"/>
      <c r="BY125" s="684" t="n"/>
      <c r="BZ125" s="684" t="n"/>
      <c r="CA125" s="684" t="n"/>
      <c r="CB125" s="684" t="n"/>
      <c r="CC125" s="684" t="n"/>
      <c r="CD125" s="684" t="n"/>
      <c r="CE125" s="684" t="n"/>
      <c r="CF125" s="684" t="n"/>
      <c r="CG125" s="684" t="n"/>
      <c r="CH125" s="684" t="n"/>
      <c r="CI125" s="684" t="n"/>
      <c r="CJ125" s="684" t="n"/>
      <c r="CK125" s="684" t="n"/>
      <c r="CL125" s="684" t="n"/>
      <c r="CM125" s="684" t="n"/>
    </row>
    <row r="126">
      <c r="A126" s="2109" t="inlineStr">
        <is>
          <t>IV. Учебные практики</t>
        </is>
      </c>
      <c r="B126" s="60" t="n"/>
      <c r="C126" s="60" t="n"/>
      <c r="D126" s="60" t="n"/>
      <c r="E126" s="60" t="n"/>
      <c r="F126" s="60" t="n"/>
      <c r="G126" s="60" t="n"/>
      <c r="H126" s="60" t="n"/>
      <c r="I126" s="60" t="n"/>
      <c r="J126" s="60" t="n"/>
      <c r="K126" s="60" t="n"/>
      <c r="L126" s="60" t="n"/>
      <c r="M126" s="60" t="n"/>
      <c r="N126" s="60" t="n"/>
      <c r="O126" s="60" t="n"/>
      <c r="P126" s="60" t="n"/>
      <c r="Q126" s="60" t="n"/>
      <c r="R126" s="617" t="n"/>
      <c r="S126" s="2110" t="n"/>
      <c r="T126" s="4288" t="inlineStr">
        <is>
          <t>V. Производственные практики</t>
        </is>
      </c>
      <c r="U126" s="60" t="n"/>
      <c r="V126" s="60" t="n"/>
      <c r="W126" s="60" t="n"/>
      <c r="X126" s="60" t="n"/>
      <c r="Y126" s="60" t="n"/>
      <c r="Z126" s="60" t="n"/>
      <c r="AA126" s="60" t="n"/>
      <c r="AB126" s="60" t="n"/>
      <c r="AC126" s="60" t="n"/>
      <c r="AD126" s="60" t="n"/>
      <c r="AE126" s="60" t="n"/>
      <c r="AF126" s="60" t="n"/>
      <c r="AG126" s="60" t="n"/>
      <c r="AH126" s="60" t="n"/>
      <c r="AI126" s="60" t="n"/>
      <c r="AJ126" s="60" t="n"/>
      <c r="AK126" s="60" t="n"/>
      <c r="AL126" s="60" t="n"/>
      <c r="AM126" s="60" t="n"/>
      <c r="AN126" s="60" t="n"/>
      <c r="AO126" s="617" t="n"/>
      <c r="AP126" s="4289" t="inlineStr">
        <is>
          <t>VI. Дипломное проектирование</t>
        </is>
      </c>
      <c r="AQ126" s="60" t="n"/>
      <c r="AR126" s="60" t="n"/>
      <c r="AS126" s="60" t="n"/>
      <c r="AT126" s="60" t="n"/>
      <c r="AU126" s="60" t="n"/>
      <c r="AV126" s="60" t="n"/>
      <c r="AW126" s="60" t="n"/>
      <c r="AX126" s="60" t="n"/>
      <c r="AY126" s="60" t="n"/>
      <c r="AZ126" s="60" t="n"/>
      <c r="BA126" s="4290" t="n"/>
      <c r="BB126" s="4291" t="inlineStr">
        <is>
          <t>VII. Итоговая аттестация</t>
        </is>
      </c>
      <c r="BC126" s="1410" t="n"/>
      <c r="BD126" s="1410" t="n"/>
      <c r="BE126" s="1410" t="n"/>
      <c r="BF126" s="1410" t="n"/>
      <c r="BG126" s="1410" t="n"/>
      <c r="BH126" s="1410" t="n"/>
      <c r="BI126" s="1410" t="n"/>
      <c r="BJ126" s="1410" t="n"/>
      <c r="BK126" s="1410" t="n"/>
      <c r="BL126" s="1410" t="n"/>
      <c r="BM126" s="1410" t="n"/>
      <c r="BN126" s="1410" t="n"/>
      <c r="BO126" s="1410" t="n"/>
      <c r="BP126" s="1410" t="n"/>
      <c r="BQ126" s="1410" t="n"/>
      <c r="BR126" s="1410" t="n"/>
      <c r="BS126" s="429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</row>
    <row r="127">
      <c r="A127" s="4293" t="inlineStr">
        <is>
          <t>Название практики</t>
        </is>
      </c>
      <c r="B127" s="2114" t="n"/>
      <c r="C127" s="2114" t="n"/>
      <c r="D127" s="2114" t="n"/>
      <c r="E127" s="2114" t="n"/>
      <c r="F127" s="2114" t="n"/>
      <c r="G127" s="2114" t="n"/>
      <c r="H127" s="4294" t="n"/>
      <c r="I127" s="4295" t="inlineStr">
        <is>
          <t>Семестр</t>
        </is>
      </c>
      <c r="J127" s="1410" t="n"/>
      <c r="K127" s="1411" t="n"/>
      <c r="L127" s="4295" t="inlineStr">
        <is>
          <t>Недель</t>
        </is>
      </c>
      <c r="M127" s="1410" t="n"/>
      <c r="N127" s="1411" t="n"/>
      <c r="O127" s="4296" t="inlineStr">
        <is>
          <t>Зачетных единиц</t>
        </is>
      </c>
      <c r="P127" s="1410" t="n"/>
      <c r="Q127" s="1410" t="n"/>
      <c r="R127" s="1411" t="n"/>
      <c r="S127" s="4297" t="n"/>
      <c r="T127" s="4298" t="inlineStr">
        <is>
          <t>Название практики</t>
        </is>
      </c>
      <c r="U127" s="1410" t="n"/>
      <c r="V127" s="1410" t="n"/>
      <c r="W127" s="1410" t="n"/>
      <c r="X127" s="1410" t="n"/>
      <c r="Y127" s="1410" t="n"/>
      <c r="Z127" s="1410" t="n"/>
      <c r="AA127" s="1410" t="n"/>
      <c r="AB127" s="1410" t="n"/>
      <c r="AC127" s="1410" t="n"/>
      <c r="AD127" s="1411" t="n"/>
      <c r="AE127" s="4295" t="inlineStr">
        <is>
          <t>Семестр</t>
        </is>
      </c>
      <c r="AF127" s="1410" t="n"/>
      <c r="AG127" s="1411" t="n"/>
      <c r="AH127" s="4295" t="inlineStr">
        <is>
          <t>Недель</t>
        </is>
      </c>
      <c r="AI127" s="1410" t="n"/>
      <c r="AJ127" s="1411" t="n"/>
      <c r="AK127" s="4296" t="inlineStr">
        <is>
          <t>Зачетных единиц</t>
        </is>
      </c>
      <c r="AL127" s="1410" t="n"/>
      <c r="AM127" s="1410" t="n"/>
      <c r="AN127" s="1410" t="n"/>
      <c r="AO127" s="1411" t="n"/>
      <c r="AP127" s="4299" t="inlineStr">
        <is>
          <t>Семестр</t>
        </is>
      </c>
      <c r="AQ127" s="1410" t="n"/>
      <c r="AR127" s="1410" t="n"/>
      <c r="AS127" s="1411" t="n"/>
      <c r="AT127" s="4300" t="inlineStr">
        <is>
          <t>Недель</t>
        </is>
      </c>
      <c r="AU127" s="1410" t="n"/>
      <c r="AV127" s="1410" t="n"/>
      <c r="AW127" s="1411" t="n"/>
      <c r="AX127" s="4301" t="inlineStr">
        <is>
          <t>Зачетных единиц</t>
        </is>
      </c>
      <c r="AY127" s="1410" t="n"/>
      <c r="AZ127" s="1410" t="n"/>
      <c r="BA127" s="4292" t="n"/>
      <c r="BB127" s="4302" t="inlineStr">
        <is>
          <t>1. Государственный экзамен
2. Защита дипломного проекта (дипломной работы)</t>
        </is>
      </c>
      <c r="BC127" s="60" t="n"/>
      <c r="BD127" s="60" t="n"/>
      <c r="BE127" s="60" t="n"/>
      <c r="BF127" s="60" t="n"/>
      <c r="BG127" s="60" t="n"/>
      <c r="BH127" s="60" t="n"/>
      <c r="BI127" s="60" t="n"/>
      <c r="BJ127" s="60" t="n"/>
      <c r="BK127" s="60" t="n"/>
      <c r="BL127" s="60" t="n"/>
      <c r="BM127" s="60" t="n"/>
      <c r="BN127" s="60" t="n"/>
      <c r="BO127" s="60" t="n"/>
      <c r="BP127" s="60" t="n"/>
      <c r="BQ127" s="60" t="n"/>
      <c r="BR127" s="60" t="n"/>
      <c r="BS127" s="64" t="n"/>
      <c r="BT127" s="2" t="n"/>
      <c r="BU127" s="2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</row>
    <row r="128">
      <c r="A128" s="630" t="inlineStr">
        <is>
          <t>Ознакомительная</t>
        </is>
      </c>
      <c r="B128" s="201" t="n"/>
      <c r="C128" s="201" t="n"/>
      <c r="D128" s="201" t="n"/>
      <c r="E128" s="201" t="n"/>
      <c r="F128" s="201" t="n"/>
      <c r="G128" s="201" t="n"/>
      <c r="H128" s="200" t="n"/>
      <c r="I128" s="631" t="n">
        <v>8</v>
      </c>
      <c r="J128" s="201" t="n"/>
      <c r="K128" s="200" t="n"/>
      <c r="L128" s="631" t="n">
        <v>1</v>
      </c>
      <c r="M128" s="201" t="n"/>
      <c r="N128" s="200" t="n"/>
      <c r="O128" s="632">
        <f>L128*54/36</f>
        <v/>
      </c>
      <c r="P128" s="201" t="n"/>
      <c r="Q128" s="201" t="n"/>
      <c r="R128" s="200" t="n"/>
      <c r="S128" s="633" t="n"/>
      <c r="T128" s="634" t="inlineStr">
        <is>
          <t>Конструкторско-технологическая</t>
        </is>
      </c>
      <c r="U128" s="201" t="n"/>
      <c r="V128" s="201" t="n"/>
      <c r="W128" s="201" t="n"/>
      <c r="X128" s="201" t="n"/>
      <c r="Y128" s="201" t="n"/>
      <c r="Z128" s="201" t="n"/>
      <c r="AA128" s="201" t="n"/>
      <c r="AB128" s="201" t="n"/>
      <c r="AC128" s="201" t="n"/>
      <c r="AD128" s="200" t="n"/>
      <c r="AE128" s="631" t="n">
        <v>8</v>
      </c>
      <c r="AF128" s="201" t="n"/>
      <c r="AG128" s="200" t="n"/>
      <c r="AH128" s="631" t="n">
        <v>4</v>
      </c>
      <c r="AI128" s="201" t="n"/>
      <c r="AJ128" s="200" t="n"/>
      <c r="AK128" s="632" t="n">
        <v>5</v>
      </c>
      <c r="AL128" s="201" t="n"/>
      <c r="AM128" s="201" t="n"/>
      <c r="AN128" s="201" t="n"/>
      <c r="AO128" s="200" t="n"/>
      <c r="AP128" s="4303" t="inlineStr">
        <is>
          <t>10</t>
        </is>
      </c>
      <c r="AQ128" s="2" t="n"/>
      <c r="AR128" s="2" t="n"/>
      <c r="AS128" s="186" t="n"/>
      <c r="AT128" s="4304" t="inlineStr">
        <is>
          <t>11</t>
        </is>
      </c>
      <c r="AU128" s="2" t="n"/>
      <c r="AV128" s="2" t="n"/>
      <c r="AW128" s="186" t="n"/>
      <c r="AX128" s="637" t="n">
        <v>17</v>
      </c>
      <c r="AY128" s="2" t="n"/>
      <c r="AZ128" s="2" t="n"/>
      <c r="BA128" s="72" t="n"/>
      <c r="BB128" s="168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72" t="n"/>
      <c r="BT128" s="2" t="n"/>
      <c r="BU128" s="2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</row>
    <row r="129">
      <c r="A129" s="638" t="inlineStr">
        <is>
          <t>Общеинженерная</t>
        </is>
      </c>
      <c r="B129" s="608" t="n"/>
      <c r="C129" s="608" t="n"/>
      <c r="D129" s="608" t="n"/>
      <c r="E129" s="608" t="n"/>
      <c r="F129" s="608" t="n"/>
      <c r="G129" s="608" t="n"/>
      <c r="H129" s="609" t="n"/>
      <c r="I129" s="639" t="inlineStr">
        <is>
          <t>8</t>
        </is>
      </c>
      <c r="J129" s="516" t="n"/>
      <c r="K129" s="523" t="n"/>
      <c r="L129" s="640" t="n">
        <v>4</v>
      </c>
      <c r="M129" s="516" t="n"/>
      <c r="N129" s="523" t="n"/>
      <c r="O129" s="641" t="n">
        <v>5</v>
      </c>
      <c r="P129" s="516" t="n"/>
      <c r="Q129" s="516" t="n"/>
      <c r="R129" s="523" t="n"/>
      <c r="S129" s="642" t="n"/>
      <c r="T129" s="643" t="inlineStr">
        <is>
          <t>Преддипломная</t>
        </is>
      </c>
      <c r="U129" s="516" t="n"/>
      <c r="V129" s="516" t="n"/>
      <c r="W129" s="516" t="n"/>
      <c r="X129" s="516" t="n"/>
      <c r="Y129" s="516" t="n"/>
      <c r="Z129" s="516" t="n"/>
      <c r="AA129" s="516" t="n"/>
      <c r="AB129" s="516" t="n"/>
      <c r="AC129" s="516" t="n"/>
      <c r="AD129" s="523" t="n"/>
      <c r="AE129" s="640" t="n">
        <v>10</v>
      </c>
      <c r="AF129" s="516" t="n"/>
      <c r="AG129" s="523" t="n"/>
      <c r="AH129" s="640" t="n">
        <v>4</v>
      </c>
      <c r="AI129" s="516" t="n"/>
      <c r="AJ129" s="523" t="n"/>
      <c r="AK129" s="641">
        <f>AH129*54/36</f>
        <v/>
      </c>
      <c r="AL129" s="516" t="n"/>
      <c r="AM129" s="516" t="n"/>
      <c r="AN129" s="516" t="n"/>
      <c r="AO129" s="523" t="n"/>
      <c r="AP129" s="2130" t="n"/>
      <c r="AQ129" s="78" t="n"/>
      <c r="AR129" s="78" t="n"/>
      <c r="AS129" s="2247" t="n"/>
      <c r="AT129" s="647" t="n"/>
      <c r="AU129" s="78" t="n"/>
      <c r="AV129" s="78" t="n"/>
      <c r="AW129" s="2247" t="n"/>
      <c r="AX129" s="647" t="n"/>
      <c r="AY129" s="78" t="n"/>
      <c r="AZ129" s="78" t="n"/>
      <c r="BA129" s="81" t="n"/>
      <c r="BB129" s="2130" t="n"/>
      <c r="BC129" s="78" t="n"/>
      <c r="BD129" s="78" t="n"/>
      <c r="BE129" s="78" t="n"/>
      <c r="BF129" s="78" t="n"/>
      <c r="BG129" s="78" t="n"/>
      <c r="BH129" s="78" t="n"/>
      <c r="BI129" s="78" t="n"/>
      <c r="BJ129" s="78" t="n"/>
      <c r="BK129" s="78" t="n"/>
      <c r="BL129" s="78" t="n"/>
      <c r="BM129" s="78" t="n"/>
      <c r="BN129" s="78" t="n"/>
      <c r="BO129" s="78" t="n"/>
      <c r="BP129" s="78" t="n"/>
      <c r="BQ129" s="78" t="n"/>
      <c r="BR129" s="78" t="n"/>
      <c r="BS129" s="81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</row>
    <row r="130">
      <c r="A130" s="680" t="n"/>
      <c r="B130" s="68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40" t="n"/>
      <c r="U130" s="140" t="n"/>
      <c r="V130" s="140" t="n"/>
      <c r="W130" s="140" t="n"/>
      <c r="X130" s="4181" t="n"/>
      <c r="Y130" s="4181" t="n"/>
      <c r="Z130" s="140" t="n"/>
      <c r="AA130" s="140" t="n"/>
      <c r="AB130" s="140" t="n"/>
      <c r="AC130" s="140" t="n"/>
      <c r="AD130" s="140" t="n"/>
      <c r="AE130" s="140" t="n"/>
      <c r="AF130" s="140" t="n"/>
      <c r="AG130" s="140" t="n"/>
      <c r="AH130" s="140" t="n"/>
      <c r="AI130" s="140" t="n"/>
      <c r="AJ130" s="140" t="n"/>
      <c r="AK130" s="140" t="n"/>
      <c r="AL130" s="140" t="n"/>
      <c r="AM130" s="128" t="n"/>
      <c r="AN130" s="128" t="n"/>
      <c r="AO130" s="128" t="n"/>
      <c r="AP130" s="128" t="n"/>
      <c r="AQ130" s="128" t="n"/>
      <c r="AR130" s="128" t="n"/>
      <c r="AS130" s="128" t="n"/>
      <c r="AT130" s="128" t="n"/>
      <c r="AU130" s="128" t="n"/>
      <c r="AV130" s="128" t="n"/>
      <c r="AW130" s="128" t="n"/>
      <c r="AX130" s="128" t="n"/>
      <c r="AY130" s="128" t="n"/>
      <c r="AZ130" s="128" t="n"/>
      <c r="BA130" s="128" t="n"/>
      <c r="BB130" s="128" t="n"/>
      <c r="BC130" s="128" t="n"/>
      <c r="BD130" s="128" t="n"/>
      <c r="BE130" s="128" t="n"/>
      <c r="BF130" s="128" t="n"/>
      <c r="BG130" s="128" t="n"/>
      <c r="BH130" s="128" t="n"/>
      <c r="BI130" s="128" t="n"/>
      <c r="BJ130" s="128" t="n"/>
      <c r="BK130" s="128" t="n"/>
      <c r="BL130" s="128" t="n"/>
      <c r="BM130" s="128" t="n"/>
      <c r="BN130" s="128" t="n"/>
      <c r="BO130" s="128" t="n"/>
      <c r="BP130" s="128" t="n"/>
      <c r="BQ130" s="508" t="n"/>
      <c r="BR130" s="508" t="n"/>
      <c r="BS130" s="2" t="n"/>
      <c r="BT130" s="758">
        <f>Z130*0.22</f>
        <v/>
      </c>
      <c r="BU130" s="2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</row>
    <row r="131">
      <c r="A131" s="3778" t="inlineStr">
        <is>
          <t>VIII. Матрица компетенций</t>
        </is>
      </c>
      <c r="B131" s="78" t="n"/>
      <c r="C131" s="78" t="n"/>
      <c r="D131" s="78" t="n"/>
      <c r="E131" s="78" t="n"/>
      <c r="F131" s="78" t="n"/>
      <c r="G131" s="78" t="n"/>
      <c r="H131" s="78" t="n"/>
      <c r="I131" s="78" t="n"/>
      <c r="J131" s="78" t="n"/>
      <c r="K131" s="78" t="n"/>
      <c r="L131" s="78" t="n"/>
      <c r="M131" s="78" t="n"/>
      <c r="N131" s="78" t="n"/>
      <c r="O131" s="78" t="n"/>
      <c r="P131" s="78" t="n"/>
      <c r="Q131" s="78" t="n"/>
      <c r="R131" s="78" t="n"/>
      <c r="S131" s="78" t="n"/>
      <c r="T131" s="78" t="n"/>
      <c r="U131" s="78" t="n"/>
      <c r="V131" s="78" t="n"/>
      <c r="W131" s="78" t="n"/>
      <c r="X131" s="78" t="n"/>
      <c r="Y131" s="78" t="n"/>
      <c r="Z131" s="78" t="n"/>
      <c r="AA131" s="78" t="n"/>
      <c r="AB131" s="78" t="n"/>
      <c r="AC131" s="78" t="n"/>
      <c r="AD131" s="78" t="n"/>
      <c r="AE131" s="78" t="n"/>
      <c r="AF131" s="78" t="n"/>
      <c r="AG131" s="78" t="n"/>
      <c r="AH131" s="78" t="n"/>
      <c r="AI131" s="78" t="n"/>
      <c r="AJ131" s="78" t="n"/>
      <c r="AK131" s="78" t="n"/>
      <c r="AL131" s="78" t="n"/>
      <c r="AM131" s="78" t="n"/>
      <c r="AN131" s="78" t="n"/>
      <c r="AO131" s="78" t="n"/>
      <c r="AP131" s="78" t="n"/>
      <c r="AQ131" s="78" t="n"/>
      <c r="AR131" s="78" t="n"/>
      <c r="AS131" s="78" t="n"/>
      <c r="AT131" s="78" t="n"/>
      <c r="AU131" s="78" t="n"/>
      <c r="AV131" s="78" t="n"/>
      <c r="AW131" s="78" t="n"/>
      <c r="AX131" s="78" t="n"/>
      <c r="AY131" s="78" t="n"/>
      <c r="AZ131" s="78" t="n"/>
      <c r="BA131" s="78" t="n"/>
      <c r="BB131" s="78" t="n"/>
      <c r="BC131" s="78" t="n"/>
      <c r="BD131" s="78" t="n"/>
      <c r="BE131" s="78" t="n"/>
      <c r="BF131" s="78" t="n"/>
      <c r="BG131" s="78" t="n"/>
      <c r="BH131" s="78" t="n"/>
      <c r="BI131" s="78" t="n"/>
      <c r="BJ131" s="78" t="n"/>
      <c r="BK131" s="78" t="n"/>
      <c r="BL131" s="78" t="n"/>
      <c r="BM131" s="78" t="n"/>
      <c r="BN131" s="78" t="n"/>
      <c r="BO131" s="78" t="n"/>
      <c r="BP131" s="78" t="n"/>
      <c r="BQ131" s="78" t="n"/>
      <c r="BR131" s="78" t="n"/>
      <c r="BS131" s="78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</row>
    <row r="132">
      <c r="A132" s="4305" t="inlineStr">
        <is>
          <t>Код компетенции</t>
        </is>
      </c>
      <c r="B132" s="2114" t="n"/>
      <c r="C132" s="2114" t="n"/>
      <c r="D132" s="4294" t="n"/>
      <c r="E132" s="4306" t="inlineStr">
        <is>
          <t>Наименование компетенции</t>
        </is>
      </c>
      <c r="F132" s="1410" t="n"/>
      <c r="G132" s="1410" t="n"/>
      <c r="H132" s="1410" t="n"/>
      <c r="I132" s="1410" t="n"/>
      <c r="J132" s="1410" t="n"/>
      <c r="K132" s="1410" t="n"/>
      <c r="L132" s="1410" t="n"/>
      <c r="M132" s="1410" t="n"/>
      <c r="N132" s="1410" t="n"/>
      <c r="O132" s="1410" t="n"/>
      <c r="P132" s="1410" t="n"/>
      <c r="Q132" s="1410" t="n"/>
      <c r="R132" s="1410" t="n"/>
      <c r="S132" s="1410" t="n"/>
      <c r="T132" s="1410" t="n"/>
      <c r="U132" s="1410" t="n"/>
      <c r="V132" s="1410" t="n"/>
      <c r="W132" s="1410" t="n"/>
      <c r="X132" s="1410" t="n"/>
      <c r="Y132" s="1410" t="n"/>
      <c r="Z132" s="1410" t="n"/>
      <c r="AA132" s="1410" t="n"/>
      <c r="AB132" s="1410" t="n"/>
      <c r="AC132" s="1410" t="n"/>
      <c r="AD132" s="1410" t="n"/>
      <c r="AE132" s="1410" t="n"/>
      <c r="AF132" s="1410" t="n"/>
      <c r="AG132" s="1410" t="n"/>
      <c r="AH132" s="1410" t="n"/>
      <c r="AI132" s="1410" t="n"/>
      <c r="AJ132" s="1410" t="n"/>
      <c r="AK132" s="1410" t="n"/>
      <c r="AL132" s="1410" t="n"/>
      <c r="AM132" s="1410" t="n"/>
      <c r="AN132" s="1410" t="n"/>
      <c r="AO132" s="1410" t="n"/>
      <c r="AP132" s="1410" t="n"/>
      <c r="AQ132" s="1410" t="n"/>
      <c r="AR132" s="1410" t="n"/>
      <c r="AS132" s="1410" t="n"/>
      <c r="AT132" s="1410" t="n"/>
      <c r="AU132" s="1410" t="n"/>
      <c r="AV132" s="1410" t="n"/>
      <c r="AW132" s="1410" t="n"/>
      <c r="AX132" s="1410" t="n"/>
      <c r="AY132" s="1410" t="n"/>
      <c r="AZ132" s="1410" t="n"/>
      <c r="BA132" s="1410" t="n"/>
      <c r="BB132" s="1410" t="n"/>
      <c r="BC132" s="1410" t="n"/>
      <c r="BD132" s="1410" t="n"/>
      <c r="BE132" s="1410" t="n"/>
      <c r="BF132" s="1410" t="n"/>
      <c r="BG132" s="1410" t="n"/>
      <c r="BH132" s="1410" t="n"/>
      <c r="BI132" s="1410" t="n"/>
      <c r="BJ132" s="1410" t="n"/>
      <c r="BK132" s="1410" t="n"/>
      <c r="BL132" s="1410" t="n"/>
      <c r="BM132" s="1410" t="n"/>
      <c r="BN132" s="1410" t="n"/>
      <c r="BO132" s="4292" t="n"/>
      <c r="BP132" s="4307" t="inlineStr">
        <is>
          <t>Код модуля, учебной дисциплины</t>
        </is>
      </c>
      <c r="BQ132" s="1410" t="n"/>
      <c r="BR132" s="1410" t="n"/>
      <c r="BS132" s="429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</row>
    <row r="133">
      <c r="A133" s="4308" t="inlineStr">
        <is>
          <t>УК-1</t>
        </is>
      </c>
      <c r="B133" s="534" t="n"/>
      <c r="C133" s="534" t="n"/>
      <c r="D133" s="246" t="n"/>
      <c r="E133" s="4309" t="inlineStr">
        <is>
          <t>Владеть основами исследовательской деятельности, осуществлять поиск, анализ и синтез информации</t>
        </is>
      </c>
      <c r="F133" s="2049" t="n"/>
      <c r="G133" s="2049" t="n"/>
      <c r="H133" s="2049" t="n"/>
      <c r="I133" s="2049" t="n"/>
      <c r="J133" s="2049" t="n"/>
      <c r="K133" s="2049" t="n"/>
      <c r="L133" s="2049" t="n"/>
      <c r="M133" s="2049" t="n"/>
      <c r="N133" s="2049" t="n"/>
      <c r="O133" s="2049" t="n"/>
      <c r="P133" s="2049" t="n"/>
      <c r="Q133" s="2049" t="n"/>
      <c r="R133" s="2049" t="n"/>
      <c r="S133" s="2049" t="n"/>
      <c r="T133" s="2049" t="n"/>
      <c r="U133" s="2049" t="n"/>
      <c r="V133" s="2049" t="n"/>
      <c r="W133" s="2049" t="n"/>
      <c r="X133" s="2049" t="n"/>
      <c r="Y133" s="2049" t="n"/>
      <c r="Z133" s="2049" t="n"/>
      <c r="AA133" s="2049" t="n"/>
      <c r="AB133" s="2049" t="n"/>
      <c r="AC133" s="2049" t="n"/>
      <c r="AD133" s="2049" t="n"/>
      <c r="AE133" s="2049" t="n"/>
      <c r="AF133" s="2049" t="n"/>
      <c r="AG133" s="2049" t="n"/>
      <c r="AH133" s="2049" t="n"/>
      <c r="AI133" s="2049" t="n"/>
      <c r="AJ133" s="2049" t="n"/>
      <c r="AK133" s="2049" t="n"/>
      <c r="AL133" s="2049" t="n"/>
      <c r="AM133" s="2049" t="n"/>
      <c r="AN133" s="2049" t="n"/>
      <c r="AO133" s="2049" t="n"/>
      <c r="AP133" s="2049" t="n"/>
      <c r="AQ133" s="2049" t="n"/>
      <c r="AR133" s="2049" t="n"/>
      <c r="AS133" s="2049" t="n"/>
      <c r="AT133" s="2049" t="n"/>
      <c r="AU133" s="2049" t="n"/>
      <c r="AV133" s="2049" t="n"/>
      <c r="AW133" s="2049" t="n"/>
      <c r="AX133" s="2049" t="n"/>
      <c r="AY133" s="2049" t="n"/>
      <c r="AZ133" s="2049" t="n"/>
      <c r="BA133" s="2049" t="n"/>
      <c r="BB133" s="2049" t="n"/>
      <c r="BC133" s="2049" t="n"/>
      <c r="BD133" s="2049" t="n"/>
      <c r="BE133" s="2049" t="n"/>
      <c r="BF133" s="2049" t="n"/>
      <c r="BG133" s="2049" t="n"/>
      <c r="BH133" s="2049" t="n"/>
      <c r="BI133" s="2049" t="n"/>
      <c r="BJ133" s="2049" t="n"/>
      <c r="BK133" s="2049" t="n"/>
      <c r="BL133" s="2049" t="n"/>
      <c r="BM133" s="2049" t="n"/>
      <c r="BN133" s="2049" t="n"/>
      <c r="BO133" s="4310" t="n"/>
      <c r="BP133" s="4311" t="inlineStr">
        <is>
          <t>1.4.3, 2.2.4, 2.2.6, 2.2.8, 2.4.2, 2.5.3, 2.6.3, 2.6.5, 2.7.3, 2.7.5</t>
        </is>
      </c>
      <c r="BQ133" s="2049" t="n"/>
      <c r="BR133" s="2049" t="n"/>
      <c r="BS133" s="4310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</row>
    <row r="134">
      <c r="A134" s="4312" t="inlineStr">
        <is>
          <t>УК-2</t>
        </is>
      </c>
      <c r="B134" s="2" t="n"/>
      <c r="C134" s="2" t="n"/>
      <c r="D134" s="169" t="n"/>
      <c r="E134" s="4313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190" t="n"/>
      <c r="BP134" s="385" t="inlineStr">
        <is>
          <t>1.3.2</t>
        </is>
      </c>
      <c r="BQ134" s="2" t="n"/>
      <c r="BR134" s="2" t="n"/>
      <c r="BS134" s="190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</row>
    <row r="135">
      <c r="A135" s="4314" t="inlineStr">
        <is>
          <t>УК-3</t>
        </is>
      </c>
      <c r="B135" s="266" t="n"/>
      <c r="C135" s="266" t="n"/>
      <c r="D135" s="264" t="n"/>
      <c r="E135" s="4315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35" s="266" t="n"/>
      <c r="G135" s="266" t="n"/>
      <c r="H135" s="266" t="n"/>
      <c r="I135" s="266" t="n"/>
      <c r="J135" s="266" t="n"/>
      <c r="K135" s="266" t="n"/>
      <c r="L135" s="266" t="n"/>
      <c r="M135" s="266" t="n"/>
      <c r="N135" s="266" t="n"/>
      <c r="O135" s="266" t="n"/>
      <c r="P135" s="266" t="n"/>
      <c r="Q135" s="266" t="n"/>
      <c r="R135" s="266" t="n"/>
      <c r="S135" s="266" t="n"/>
      <c r="T135" s="266" t="n"/>
      <c r="U135" s="266" t="n"/>
      <c r="V135" s="266" t="n"/>
      <c r="W135" s="266" t="n"/>
      <c r="X135" s="266" t="n"/>
      <c r="Y135" s="266" t="n"/>
      <c r="Z135" s="266" t="n"/>
      <c r="AA135" s="266" t="n"/>
      <c r="AB135" s="266" t="n"/>
      <c r="AC135" s="266" t="n"/>
      <c r="AD135" s="266" t="n"/>
      <c r="AE135" s="266" t="n"/>
      <c r="AF135" s="266" t="n"/>
      <c r="AG135" s="266" t="n"/>
      <c r="AH135" s="266" t="n"/>
      <c r="AI135" s="266" t="n"/>
      <c r="AJ135" s="266" t="n"/>
      <c r="AK135" s="266" t="n"/>
      <c r="AL135" s="266" t="n"/>
      <c r="AM135" s="266" t="n"/>
      <c r="AN135" s="266" t="n"/>
      <c r="AO135" s="266" t="n"/>
      <c r="AP135" s="266" t="n"/>
      <c r="AQ135" s="266" t="n"/>
      <c r="AR135" s="266" t="n"/>
      <c r="AS135" s="266" t="n"/>
      <c r="AT135" s="266" t="n"/>
      <c r="AU135" s="266" t="n"/>
      <c r="AV135" s="266" t="n"/>
      <c r="AW135" s="266" t="n"/>
      <c r="AX135" s="266" t="n"/>
      <c r="AY135" s="266" t="n"/>
      <c r="AZ135" s="266" t="n"/>
      <c r="BA135" s="266" t="n"/>
      <c r="BB135" s="266" t="n"/>
      <c r="BC135" s="266" t="n"/>
      <c r="BD135" s="266" t="n"/>
      <c r="BE135" s="266" t="n"/>
      <c r="BF135" s="266" t="n"/>
      <c r="BG135" s="266" t="n"/>
      <c r="BH135" s="266" t="n"/>
      <c r="BI135" s="266" t="n"/>
      <c r="BJ135" s="266" t="n"/>
      <c r="BK135" s="266" t="n"/>
      <c r="BL135" s="266" t="n"/>
      <c r="BM135" s="266" t="n"/>
      <c r="BN135" s="266" t="n"/>
      <c r="BO135" s="269" t="n"/>
      <c r="BP135" s="312" t="inlineStr">
        <is>
          <t>1.2</t>
        </is>
      </c>
      <c r="BQ135" s="266" t="n"/>
      <c r="BR135" s="266" t="n"/>
      <c r="BS135" s="269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</row>
    <row r="136">
      <c r="A136" s="4312" t="inlineStr">
        <is>
          <t>УК-4</t>
        </is>
      </c>
      <c r="B136" s="2" t="n"/>
      <c r="C136" s="2" t="n"/>
      <c r="D136" s="169" t="n"/>
      <c r="E136" s="4313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190" t="n"/>
      <c r="BP136" s="385" t="inlineStr">
        <is>
          <t>1.2, 2.1.1</t>
        </is>
      </c>
      <c r="BQ136" s="2" t="n"/>
      <c r="BR136" s="2" t="n"/>
      <c r="BS136" s="190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</row>
    <row r="137">
      <c r="A137" s="4314" t="inlineStr">
        <is>
          <t>УК-5</t>
        </is>
      </c>
      <c r="B137" s="266" t="n"/>
      <c r="C137" s="266" t="n"/>
      <c r="D137" s="264" t="n"/>
      <c r="E137" s="4315" t="inlineStr">
        <is>
          <t>Быть способным к саморазвитию и совершенствованию в профессиональной деятельности</t>
        </is>
      </c>
      <c r="F137" s="266" t="n"/>
      <c r="G137" s="266" t="n"/>
      <c r="H137" s="266" t="n"/>
      <c r="I137" s="266" t="n"/>
      <c r="J137" s="266" t="n"/>
      <c r="K137" s="266" t="n"/>
      <c r="L137" s="266" t="n"/>
      <c r="M137" s="266" t="n"/>
      <c r="N137" s="266" t="n"/>
      <c r="O137" s="266" t="n"/>
      <c r="P137" s="266" t="n"/>
      <c r="Q137" s="266" t="n"/>
      <c r="R137" s="266" t="n"/>
      <c r="S137" s="266" t="n"/>
      <c r="T137" s="266" t="n"/>
      <c r="U137" s="266" t="n"/>
      <c r="V137" s="266" t="n"/>
      <c r="W137" s="266" t="n"/>
      <c r="X137" s="266" t="n"/>
      <c r="Y137" s="266" t="n"/>
      <c r="Z137" s="266" t="n"/>
      <c r="AA137" s="266" t="n"/>
      <c r="AB137" s="266" t="n"/>
      <c r="AC137" s="266" t="n"/>
      <c r="AD137" s="266" t="n"/>
      <c r="AE137" s="266" t="n"/>
      <c r="AF137" s="266" t="n"/>
      <c r="AG137" s="266" t="n"/>
      <c r="AH137" s="266" t="n"/>
      <c r="AI137" s="266" t="n"/>
      <c r="AJ137" s="266" t="n"/>
      <c r="AK137" s="266" t="n"/>
      <c r="AL137" s="266" t="n"/>
      <c r="AM137" s="266" t="n"/>
      <c r="AN137" s="266" t="n"/>
      <c r="AO137" s="266" t="n"/>
      <c r="AP137" s="266" t="n"/>
      <c r="AQ137" s="266" t="n"/>
      <c r="AR137" s="266" t="n"/>
      <c r="AS137" s="266" t="n"/>
      <c r="AT137" s="266" t="n"/>
      <c r="AU137" s="266" t="n"/>
      <c r="AV137" s="266" t="n"/>
      <c r="AW137" s="266" t="n"/>
      <c r="AX137" s="266" t="n"/>
      <c r="AY137" s="266" t="n"/>
      <c r="AZ137" s="266" t="n"/>
      <c r="BA137" s="266" t="n"/>
      <c r="BB137" s="266" t="n"/>
      <c r="BC137" s="266" t="n"/>
      <c r="BD137" s="266" t="n"/>
      <c r="BE137" s="266" t="n"/>
      <c r="BF137" s="266" t="n"/>
      <c r="BG137" s="266" t="n"/>
      <c r="BH137" s="266" t="n"/>
      <c r="BI137" s="266" t="n"/>
      <c r="BJ137" s="266" t="n"/>
      <c r="BK137" s="266" t="n"/>
      <c r="BL137" s="266" t="n"/>
      <c r="BM137" s="266" t="n"/>
      <c r="BN137" s="266" t="n"/>
      <c r="BO137" s="269" t="n"/>
      <c r="BP137" s="312" t="inlineStr">
        <is>
          <t>1.4.3, 2.2.4, 2.2.6, 2.2.8, 2.4.2, 2.5.3, 2.6.3, 2.6.5, 2.7.3, 2.7.5</t>
        </is>
      </c>
      <c r="BQ137" s="266" t="n"/>
      <c r="BR137" s="266" t="n"/>
      <c r="BS137" s="269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</row>
    <row r="138">
      <c r="A138" s="4312" t="inlineStr">
        <is>
          <t>УК-6</t>
        </is>
      </c>
      <c r="B138" s="2" t="n"/>
      <c r="C138" s="2" t="n"/>
      <c r="D138" s="169" t="n"/>
      <c r="E138" s="4313" t="inlineStr">
        <is>
          <t>Проявлять инициативу и адаптироваться к изменениям в профессиональной деятельности</t>
        </is>
      </c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190" t="n"/>
      <c r="BP138" s="385" t="inlineStr">
        <is>
          <t>1.4.3, 2.2.4, 2.2.6, 2.2.8, 2.4.2, 2.5.3, 2.6.3, 2.6.5, 2.7.3, 2.7.5</t>
        </is>
      </c>
      <c r="BQ138" s="2" t="n"/>
      <c r="BR138" s="2" t="n"/>
      <c r="BS138" s="190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</row>
    <row r="139">
      <c r="A139" s="4314" t="inlineStr">
        <is>
          <t>УК-7</t>
        </is>
      </c>
      <c r="B139" s="266" t="n"/>
      <c r="C139" s="266" t="n"/>
      <c r="D139" s="264" t="n"/>
      <c r="E139" s="4315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39" s="266" t="n"/>
      <c r="G139" s="266" t="n"/>
      <c r="H139" s="266" t="n"/>
      <c r="I139" s="266" t="n"/>
      <c r="J139" s="266" t="n"/>
      <c r="K139" s="266" t="n"/>
      <c r="L139" s="266" t="n"/>
      <c r="M139" s="266" t="n"/>
      <c r="N139" s="266" t="n"/>
      <c r="O139" s="266" t="n"/>
      <c r="P139" s="266" t="n"/>
      <c r="Q139" s="266" t="n"/>
      <c r="R139" s="266" t="n"/>
      <c r="S139" s="266" t="n"/>
      <c r="T139" s="266" t="n"/>
      <c r="U139" s="266" t="n"/>
      <c r="V139" s="266" t="n"/>
      <c r="W139" s="266" t="n"/>
      <c r="X139" s="266" t="n"/>
      <c r="Y139" s="266" t="n"/>
      <c r="Z139" s="266" t="n"/>
      <c r="AA139" s="266" t="n"/>
      <c r="AB139" s="266" t="n"/>
      <c r="AC139" s="266" t="n"/>
      <c r="AD139" s="266" t="n"/>
      <c r="AE139" s="266" t="n"/>
      <c r="AF139" s="266" t="n"/>
      <c r="AG139" s="266" t="n"/>
      <c r="AH139" s="266" t="n"/>
      <c r="AI139" s="266" t="n"/>
      <c r="AJ139" s="266" t="n"/>
      <c r="AK139" s="266" t="n"/>
      <c r="AL139" s="266" t="n"/>
      <c r="AM139" s="266" t="n"/>
      <c r="AN139" s="266" t="n"/>
      <c r="AO139" s="266" t="n"/>
      <c r="AP139" s="266" t="n"/>
      <c r="AQ139" s="266" t="n"/>
      <c r="AR139" s="266" t="n"/>
      <c r="AS139" s="266" t="n"/>
      <c r="AT139" s="266" t="n"/>
      <c r="AU139" s="266" t="n"/>
      <c r="AV139" s="266" t="n"/>
      <c r="AW139" s="266" t="n"/>
      <c r="AX139" s="266" t="n"/>
      <c r="AY139" s="266" t="n"/>
      <c r="AZ139" s="266" t="n"/>
      <c r="BA139" s="266" t="n"/>
      <c r="BB139" s="266" t="n"/>
      <c r="BC139" s="266" t="n"/>
      <c r="BD139" s="266" t="n"/>
      <c r="BE139" s="266" t="n"/>
      <c r="BF139" s="266" t="n"/>
      <c r="BG139" s="266" t="n"/>
      <c r="BH139" s="266" t="n"/>
      <c r="BI139" s="266" t="n"/>
      <c r="BJ139" s="266" t="n"/>
      <c r="BK139" s="266" t="n"/>
      <c r="BL139" s="266" t="n"/>
      <c r="BM139" s="266" t="n"/>
      <c r="BN139" s="266" t="n"/>
      <c r="BO139" s="269" t="n"/>
      <c r="BP139" s="312" t="inlineStr">
        <is>
          <t>1.1.1</t>
        </is>
      </c>
      <c r="BQ139" s="266" t="n"/>
      <c r="BR139" s="266" t="n"/>
      <c r="BS139" s="269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</row>
    <row r="140">
      <c r="A140" s="4312" t="inlineStr">
        <is>
          <t>УК-8</t>
        </is>
      </c>
      <c r="B140" s="2" t="n"/>
      <c r="C140" s="2" t="n"/>
      <c r="D140" s="169" t="n"/>
      <c r="E140" s="4313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190" t="n"/>
      <c r="BP140" s="385" t="inlineStr">
        <is>
          <t>1.1.3</t>
        </is>
      </c>
      <c r="BQ140" s="2" t="n"/>
      <c r="BR140" s="2" t="n"/>
      <c r="BS140" s="190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</row>
    <row r="141">
      <c r="A141" s="4314" t="inlineStr">
        <is>
          <t>УК-9</t>
        </is>
      </c>
      <c r="B141" s="266" t="n"/>
      <c r="C141" s="266" t="n"/>
      <c r="D141" s="264" t="n"/>
      <c r="E141" s="4315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41" s="266" t="n"/>
      <c r="G141" s="266" t="n"/>
      <c r="H141" s="266" t="n"/>
      <c r="I141" s="266" t="n"/>
      <c r="J141" s="266" t="n"/>
      <c r="K141" s="266" t="n"/>
      <c r="L141" s="266" t="n"/>
      <c r="M141" s="266" t="n"/>
      <c r="N141" s="266" t="n"/>
      <c r="O141" s="266" t="n"/>
      <c r="P141" s="266" t="n"/>
      <c r="Q141" s="266" t="n"/>
      <c r="R141" s="266" t="n"/>
      <c r="S141" s="266" t="n"/>
      <c r="T141" s="266" t="n"/>
      <c r="U141" s="266" t="n"/>
      <c r="V141" s="266" t="n"/>
      <c r="W141" s="266" t="n"/>
      <c r="X141" s="266" t="n"/>
      <c r="Y141" s="266" t="n"/>
      <c r="Z141" s="266" t="n"/>
      <c r="AA141" s="266" t="n"/>
      <c r="AB141" s="266" t="n"/>
      <c r="AC141" s="266" t="n"/>
      <c r="AD141" s="266" t="n"/>
      <c r="AE141" s="266" t="n"/>
      <c r="AF141" s="266" t="n"/>
      <c r="AG141" s="266" t="n"/>
      <c r="AH141" s="266" t="n"/>
      <c r="AI141" s="266" t="n"/>
      <c r="AJ141" s="266" t="n"/>
      <c r="AK141" s="266" t="n"/>
      <c r="AL141" s="266" t="n"/>
      <c r="AM141" s="266" t="n"/>
      <c r="AN141" s="266" t="n"/>
      <c r="AO141" s="266" t="n"/>
      <c r="AP141" s="266" t="n"/>
      <c r="AQ141" s="266" t="n"/>
      <c r="AR141" s="266" t="n"/>
      <c r="AS141" s="266" t="n"/>
      <c r="AT141" s="266" t="n"/>
      <c r="AU141" s="266" t="n"/>
      <c r="AV141" s="266" t="n"/>
      <c r="AW141" s="266" t="n"/>
      <c r="AX141" s="266" t="n"/>
      <c r="AY141" s="266" t="n"/>
      <c r="AZ141" s="266" t="n"/>
      <c r="BA141" s="266" t="n"/>
      <c r="BB141" s="266" t="n"/>
      <c r="BC141" s="266" t="n"/>
      <c r="BD141" s="266" t="n"/>
      <c r="BE141" s="266" t="n"/>
      <c r="BF141" s="266" t="n"/>
      <c r="BG141" s="266" t="n"/>
      <c r="BH141" s="266" t="n"/>
      <c r="BI141" s="266" t="n"/>
      <c r="BJ141" s="266" t="n"/>
      <c r="BK141" s="266" t="n"/>
      <c r="BL141" s="266" t="n"/>
      <c r="BM141" s="266" t="n"/>
      <c r="BN141" s="266" t="n"/>
      <c r="BO141" s="269" t="n"/>
      <c r="BP141" s="312" t="inlineStr">
        <is>
          <t>1.1.2</t>
        </is>
      </c>
      <c r="BQ141" s="266" t="n"/>
      <c r="BR141" s="266" t="n"/>
      <c r="BS141" s="269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</row>
    <row r="142">
      <c r="A142" s="4316" t="inlineStr">
        <is>
          <t>УК-10</t>
        </is>
      </c>
      <c r="B142" s="291" t="n"/>
      <c r="C142" s="291" t="n"/>
      <c r="D142" s="329" t="n"/>
      <c r="E142" s="4317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42" s="291" t="n"/>
      <c r="G142" s="291" t="n"/>
      <c r="H142" s="291" t="n"/>
      <c r="I142" s="291" t="n"/>
      <c r="J142" s="291" t="n"/>
      <c r="K142" s="291" t="n"/>
      <c r="L142" s="291" t="n"/>
      <c r="M142" s="291" t="n"/>
      <c r="N142" s="291" t="n"/>
      <c r="O142" s="291" t="n"/>
      <c r="P142" s="291" t="n"/>
      <c r="Q142" s="291" t="n"/>
      <c r="R142" s="291" t="n"/>
      <c r="S142" s="291" t="n"/>
      <c r="T142" s="291" t="n"/>
      <c r="U142" s="291" t="n"/>
      <c r="V142" s="291" t="n"/>
      <c r="W142" s="291" t="n"/>
      <c r="X142" s="291" t="n"/>
      <c r="Y142" s="291" t="n"/>
      <c r="Z142" s="291" t="n"/>
      <c r="AA142" s="291" t="n"/>
      <c r="AB142" s="291" t="n"/>
      <c r="AC142" s="291" t="n"/>
      <c r="AD142" s="291" t="n"/>
      <c r="AE142" s="291" t="n"/>
      <c r="AF142" s="291" t="n"/>
      <c r="AG142" s="291" t="n"/>
      <c r="AH142" s="291" t="n"/>
      <c r="AI142" s="291" t="n"/>
      <c r="AJ142" s="291" t="n"/>
      <c r="AK142" s="291" t="n"/>
      <c r="AL142" s="291" t="n"/>
      <c r="AM142" s="291" t="n"/>
      <c r="AN142" s="291" t="n"/>
      <c r="AO142" s="291" t="n"/>
      <c r="AP142" s="291" t="n"/>
      <c r="AQ142" s="291" t="n"/>
      <c r="AR142" s="291" t="n"/>
      <c r="AS142" s="291" t="n"/>
      <c r="AT142" s="291" t="n"/>
      <c r="AU142" s="291" t="n"/>
      <c r="AV142" s="291" t="n"/>
      <c r="AW142" s="291" t="n"/>
      <c r="AX142" s="291" t="n"/>
      <c r="AY142" s="291" t="n"/>
      <c r="AZ142" s="291" t="n"/>
      <c r="BA142" s="291" t="n"/>
      <c r="BB142" s="291" t="n"/>
      <c r="BC142" s="291" t="n"/>
      <c r="BD142" s="291" t="n"/>
      <c r="BE142" s="291" t="n"/>
      <c r="BF142" s="291" t="n"/>
      <c r="BG142" s="291" t="n"/>
      <c r="BH142" s="291" t="n"/>
      <c r="BI142" s="291" t="n"/>
      <c r="BJ142" s="291" t="n"/>
      <c r="BK142" s="291" t="n"/>
      <c r="BL142" s="291" t="n"/>
      <c r="BM142" s="291" t="n"/>
      <c r="BN142" s="291" t="n"/>
      <c r="BO142" s="321" t="n"/>
      <c r="BP142" s="4318" t="inlineStr">
        <is>
          <t>2.9.1</t>
        </is>
      </c>
      <c r="BQ142" s="291" t="n"/>
      <c r="BR142" s="291" t="n"/>
      <c r="BS142" s="321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</row>
    <row r="143">
      <c r="A143" s="4314" t="inlineStr">
        <is>
          <t>УК-12</t>
        </is>
      </c>
      <c r="B143" s="266" t="n"/>
      <c r="C143" s="266" t="n"/>
      <c r="D143" s="264" t="n"/>
      <c r="E143" s="4315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43" s="266" t="n"/>
      <c r="G143" s="266" t="n"/>
      <c r="H143" s="266" t="n"/>
      <c r="I143" s="266" t="n"/>
      <c r="J143" s="266" t="n"/>
      <c r="K143" s="266" t="n"/>
      <c r="L143" s="266" t="n"/>
      <c r="M143" s="266" t="n"/>
      <c r="N143" s="266" t="n"/>
      <c r="O143" s="266" t="n"/>
      <c r="P143" s="266" t="n"/>
      <c r="Q143" s="266" t="n"/>
      <c r="R143" s="266" t="n"/>
      <c r="S143" s="266" t="n"/>
      <c r="T143" s="266" t="n"/>
      <c r="U143" s="266" t="n"/>
      <c r="V143" s="266" t="n"/>
      <c r="W143" s="266" t="n"/>
      <c r="X143" s="266" t="n"/>
      <c r="Y143" s="266" t="n"/>
      <c r="Z143" s="266" t="n"/>
      <c r="AA143" s="266" t="n"/>
      <c r="AB143" s="266" t="n"/>
      <c r="AC143" s="266" t="n"/>
      <c r="AD143" s="266" t="n"/>
      <c r="AE143" s="266" t="n"/>
      <c r="AF143" s="266" t="n"/>
      <c r="AG143" s="266" t="n"/>
      <c r="AH143" s="266" t="n"/>
      <c r="AI143" s="266" t="n"/>
      <c r="AJ143" s="266" t="n"/>
      <c r="AK143" s="266" t="n"/>
      <c r="AL143" s="266" t="n"/>
      <c r="AM143" s="266" t="n"/>
      <c r="AN143" s="266" t="n"/>
      <c r="AO143" s="266" t="n"/>
      <c r="AP143" s="266" t="n"/>
      <c r="AQ143" s="266" t="n"/>
      <c r="AR143" s="266" t="n"/>
      <c r="AS143" s="266" t="n"/>
      <c r="AT143" s="266" t="n"/>
      <c r="AU143" s="266" t="n"/>
      <c r="AV143" s="266" t="n"/>
      <c r="AW143" s="266" t="n"/>
      <c r="AX143" s="266" t="n"/>
      <c r="AY143" s="266" t="n"/>
      <c r="AZ143" s="266" t="n"/>
      <c r="BA143" s="266" t="n"/>
      <c r="BB143" s="266" t="n"/>
      <c r="BC143" s="266" t="n"/>
      <c r="BD143" s="266" t="n"/>
      <c r="BE143" s="266" t="n"/>
      <c r="BF143" s="266" t="n"/>
      <c r="BG143" s="266" t="n"/>
      <c r="BH143" s="266" t="n"/>
      <c r="BI143" s="266" t="n"/>
      <c r="BJ143" s="266" t="n"/>
      <c r="BK143" s="266" t="n"/>
      <c r="BL143" s="266" t="n"/>
      <c r="BM143" s="266" t="n"/>
      <c r="BN143" s="266" t="n"/>
      <c r="BO143" s="269" t="n"/>
      <c r="BP143" s="312" t="inlineStr">
        <is>
          <t>2.1.2</t>
        </is>
      </c>
      <c r="BQ143" s="266" t="n"/>
      <c r="BR143" s="266" t="n"/>
      <c r="BS143" s="269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</row>
    <row r="144">
      <c r="A144" s="4314" t="inlineStr">
        <is>
          <t>УК-13</t>
        </is>
      </c>
      <c r="B144" s="266" t="n"/>
      <c r="C144" s="266" t="n"/>
      <c r="D144" s="264" t="n"/>
      <c r="E144" s="4315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44" s="266" t="n"/>
      <c r="G144" s="266" t="n"/>
      <c r="H144" s="266" t="n"/>
      <c r="I144" s="266" t="n"/>
      <c r="J144" s="266" t="n"/>
      <c r="K144" s="266" t="n"/>
      <c r="L144" s="266" t="n"/>
      <c r="M144" s="266" t="n"/>
      <c r="N144" s="266" t="n"/>
      <c r="O144" s="266" t="n"/>
      <c r="P144" s="266" t="n"/>
      <c r="Q144" s="266" t="n"/>
      <c r="R144" s="266" t="n"/>
      <c r="S144" s="266" t="n"/>
      <c r="T144" s="266" t="n"/>
      <c r="U144" s="266" t="n"/>
      <c r="V144" s="266" t="n"/>
      <c r="W144" s="266" t="n"/>
      <c r="X144" s="266" t="n"/>
      <c r="Y144" s="266" t="n"/>
      <c r="Z144" s="266" t="n"/>
      <c r="AA144" s="266" t="n"/>
      <c r="AB144" s="266" t="n"/>
      <c r="AC144" s="266" t="n"/>
      <c r="AD144" s="266" t="n"/>
      <c r="AE144" s="266" t="n"/>
      <c r="AF144" s="266" t="n"/>
      <c r="AG144" s="266" t="n"/>
      <c r="AH144" s="266" t="n"/>
      <c r="AI144" s="266" t="n"/>
      <c r="AJ144" s="266" t="n"/>
      <c r="AK144" s="266" t="n"/>
      <c r="AL144" s="266" t="n"/>
      <c r="AM144" s="266" t="n"/>
      <c r="AN144" s="266" t="n"/>
      <c r="AO144" s="266" t="n"/>
      <c r="AP144" s="266" t="n"/>
      <c r="AQ144" s="266" t="n"/>
      <c r="AR144" s="266" t="n"/>
      <c r="AS144" s="266" t="n"/>
      <c r="AT144" s="266" t="n"/>
      <c r="AU144" s="266" t="n"/>
      <c r="AV144" s="266" t="n"/>
      <c r="AW144" s="266" t="n"/>
      <c r="AX144" s="266" t="n"/>
      <c r="AY144" s="266" t="n"/>
      <c r="AZ144" s="266" t="n"/>
      <c r="BA144" s="266" t="n"/>
      <c r="BB144" s="266" t="n"/>
      <c r="BC144" s="266" t="n"/>
      <c r="BD144" s="266" t="n"/>
      <c r="BE144" s="266" t="n"/>
      <c r="BF144" s="266" t="n"/>
      <c r="BG144" s="266" t="n"/>
      <c r="BH144" s="266" t="n"/>
      <c r="BI144" s="266" t="n"/>
      <c r="BJ144" s="266" t="n"/>
      <c r="BK144" s="266" t="n"/>
      <c r="BL144" s="266" t="n"/>
      <c r="BM144" s="266" t="n"/>
      <c r="BN144" s="266" t="n"/>
      <c r="BO144" s="269" t="n"/>
      <c r="BP144" s="312" t="inlineStr">
        <is>
          <t>2.1.3</t>
        </is>
      </c>
      <c r="BQ144" s="266" t="n"/>
      <c r="BR144" s="266" t="n"/>
      <c r="BS144" s="269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</row>
    <row r="145">
      <c r="A145" s="4314" t="inlineStr">
        <is>
          <t>УК-14</t>
        </is>
      </c>
      <c r="B145" s="266" t="n"/>
      <c r="C145" s="266" t="n"/>
      <c r="D145" s="264" t="n"/>
      <c r="E145" s="4315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45" s="266" t="n"/>
      <c r="G145" s="266" t="n"/>
      <c r="H145" s="266" t="n"/>
      <c r="I145" s="266" t="n"/>
      <c r="J145" s="266" t="n"/>
      <c r="K145" s="266" t="n"/>
      <c r="L145" s="266" t="n"/>
      <c r="M145" s="266" t="n"/>
      <c r="N145" s="266" t="n"/>
      <c r="O145" s="266" t="n"/>
      <c r="P145" s="266" t="n"/>
      <c r="Q145" s="266" t="n"/>
      <c r="R145" s="266" t="n"/>
      <c r="S145" s="266" t="n"/>
      <c r="T145" s="266" t="n"/>
      <c r="U145" s="266" t="n"/>
      <c r="V145" s="266" t="n"/>
      <c r="W145" s="266" t="n"/>
      <c r="X145" s="266" t="n"/>
      <c r="Y145" s="266" t="n"/>
      <c r="Z145" s="266" t="n"/>
      <c r="AA145" s="266" t="n"/>
      <c r="AB145" s="266" t="n"/>
      <c r="AC145" s="266" t="n"/>
      <c r="AD145" s="266" t="n"/>
      <c r="AE145" s="266" t="n"/>
      <c r="AF145" s="266" t="n"/>
      <c r="AG145" s="266" t="n"/>
      <c r="AH145" s="266" t="n"/>
      <c r="AI145" s="266" t="n"/>
      <c r="AJ145" s="266" t="n"/>
      <c r="AK145" s="266" t="n"/>
      <c r="AL145" s="266" t="n"/>
      <c r="AM145" s="266" t="n"/>
      <c r="AN145" s="266" t="n"/>
      <c r="AO145" s="266" t="n"/>
      <c r="AP145" s="266" t="n"/>
      <c r="AQ145" s="266" t="n"/>
      <c r="AR145" s="266" t="n"/>
      <c r="AS145" s="266" t="n"/>
      <c r="AT145" s="266" t="n"/>
      <c r="AU145" s="266" t="n"/>
      <c r="AV145" s="266" t="n"/>
      <c r="AW145" s="266" t="n"/>
      <c r="AX145" s="266" t="n"/>
      <c r="AY145" s="266" t="n"/>
      <c r="AZ145" s="266" t="n"/>
      <c r="BA145" s="266" t="n"/>
      <c r="BB145" s="266" t="n"/>
      <c r="BC145" s="266" t="n"/>
      <c r="BD145" s="266" t="n"/>
      <c r="BE145" s="266" t="n"/>
      <c r="BF145" s="266" t="n"/>
      <c r="BG145" s="266" t="n"/>
      <c r="BH145" s="266" t="n"/>
      <c r="BI145" s="266" t="n"/>
      <c r="BJ145" s="266" t="n"/>
      <c r="BK145" s="266" t="n"/>
      <c r="BL145" s="266" t="n"/>
      <c r="BM145" s="266" t="n"/>
      <c r="BN145" s="266" t="n"/>
      <c r="BO145" s="269" t="n"/>
      <c r="BP145" s="312" t="inlineStr">
        <is>
          <t>2.1.1</t>
        </is>
      </c>
      <c r="BQ145" s="266" t="n"/>
      <c r="BR145" s="266" t="n"/>
      <c r="BS145" s="269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</row>
    <row r="146">
      <c r="A146" s="4314" t="inlineStr">
        <is>
          <t>УК-15</t>
        </is>
      </c>
      <c r="B146" s="266" t="n"/>
      <c r="C146" s="266" t="n"/>
      <c r="D146" s="264" t="n"/>
      <c r="E146" s="4315" t="inlineStr">
        <is>
          <t>Обладать способностью анализировать процессы и явления национальной и мировой культуры, устанавливать межличностное взаимодействие с учетом социально-культурных особенностей, этнических и конфессиональных различий</t>
        </is>
      </c>
      <c r="F146" s="266" t="n"/>
      <c r="G146" s="266" t="n"/>
      <c r="H146" s="266" t="n"/>
      <c r="I146" s="266" t="n"/>
      <c r="J146" s="266" t="n"/>
      <c r="K146" s="266" t="n"/>
      <c r="L146" s="266" t="n"/>
      <c r="M146" s="266" t="n"/>
      <c r="N146" s="266" t="n"/>
      <c r="O146" s="266" t="n"/>
      <c r="P146" s="266" t="n"/>
      <c r="Q146" s="266" t="n"/>
      <c r="R146" s="266" t="n"/>
      <c r="S146" s="266" t="n"/>
      <c r="T146" s="266" t="n"/>
      <c r="U146" s="266" t="n"/>
      <c r="V146" s="266" t="n"/>
      <c r="W146" s="266" t="n"/>
      <c r="X146" s="266" t="n"/>
      <c r="Y146" s="266" t="n"/>
      <c r="Z146" s="266" t="n"/>
      <c r="AA146" s="266" t="n"/>
      <c r="AB146" s="266" t="n"/>
      <c r="AC146" s="266" t="n"/>
      <c r="AD146" s="266" t="n"/>
      <c r="AE146" s="266" t="n"/>
      <c r="AF146" s="266" t="n"/>
      <c r="AG146" s="266" t="n"/>
      <c r="AH146" s="266" t="n"/>
      <c r="AI146" s="266" t="n"/>
      <c r="AJ146" s="266" t="n"/>
      <c r="AK146" s="266" t="n"/>
      <c r="AL146" s="266" t="n"/>
      <c r="AM146" s="266" t="n"/>
      <c r="AN146" s="266" t="n"/>
      <c r="AO146" s="266" t="n"/>
      <c r="AP146" s="266" t="n"/>
      <c r="AQ146" s="266" t="n"/>
      <c r="AR146" s="266" t="n"/>
      <c r="AS146" s="266" t="n"/>
      <c r="AT146" s="266" t="n"/>
      <c r="AU146" s="266" t="n"/>
      <c r="AV146" s="266" t="n"/>
      <c r="AW146" s="266" t="n"/>
      <c r="AX146" s="266" t="n"/>
      <c r="AY146" s="266" t="n"/>
      <c r="AZ146" s="266" t="n"/>
      <c r="BA146" s="266" t="n"/>
      <c r="BB146" s="266" t="n"/>
      <c r="BC146" s="266" t="n"/>
      <c r="BD146" s="266" t="n"/>
      <c r="BE146" s="266" t="n"/>
      <c r="BF146" s="266" t="n"/>
      <c r="BG146" s="266" t="n"/>
      <c r="BH146" s="266" t="n"/>
      <c r="BI146" s="266" t="n"/>
      <c r="BJ146" s="266" t="n"/>
      <c r="BK146" s="266" t="n"/>
      <c r="BL146" s="266" t="n"/>
      <c r="BM146" s="266" t="n"/>
      <c r="BN146" s="266" t="n"/>
      <c r="BO146" s="269" t="n"/>
      <c r="BP146" s="312" t="inlineStr">
        <is>
          <t>2.1.3</t>
        </is>
      </c>
      <c r="BQ146" s="266" t="n"/>
      <c r="BR146" s="266" t="n"/>
      <c r="BS146" s="269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</row>
    <row r="147">
      <c r="A147" s="4314" t="inlineStr">
        <is>
          <t>БПК-1</t>
        </is>
      </c>
      <c r="B147" s="266" t="n"/>
      <c r="C147" s="266" t="n"/>
      <c r="D147" s="264" t="n"/>
      <c r="E147" s="4315" t="inlineStr">
        <is>
          <t>Использовать основные законы естественнонаучных дисциплин в профессиональной деятельности</t>
        </is>
      </c>
      <c r="F147" s="266" t="n"/>
      <c r="G147" s="266" t="n"/>
      <c r="H147" s="266" t="n"/>
      <c r="I147" s="266" t="n"/>
      <c r="J147" s="266" t="n"/>
      <c r="K147" s="266" t="n"/>
      <c r="L147" s="266" t="n"/>
      <c r="M147" s="266" t="n"/>
      <c r="N147" s="266" t="n"/>
      <c r="O147" s="266" t="n"/>
      <c r="P147" s="266" t="n"/>
      <c r="Q147" s="266" t="n"/>
      <c r="R147" s="266" t="n"/>
      <c r="S147" s="266" t="n"/>
      <c r="T147" s="266" t="n"/>
      <c r="U147" s="266" t="n"/>
      <c r="V147" s="266" t="n"/>
      <c r="W147" s="266" t="n"/>
      <c r="X147" s="266" t="n"/>
      <c r="Y147" s="266" t="n"/>
      <c r="Z147" s="266" t="n"/>
      <c r="AA147" s="266" t="n"/>
      <c r="AB147" s="266" t="n"/>
      <c r="AC147" s="266" t="n"/>
      <c r="AD147" s="266" t="n"/>
      <c r="AE147" s="266" t="n"/>
      <c r="AF147" s="266" t="n"/>
      <c r="AG147" s="266" t="n"/>
      <c r="AH147" s="266" t="n"/>
      <c r="AI147" s="266" t="n"/>
      <c r="AJ147" s="266" t="n"/>
      <c r="AK147" s="266" t="n"/>
      <c r="AL147" s="266" t="n"/>
      <c r="AM147" s="266" t="n"/>
      <c r="AN147" s="266" t="n"/>
      <c r="AO147" s="266" t="n"/>
      <c r="AP147" s="266" t="n"/>
      <c r="AQ147" s="266" t="n"/>
      <c r="AR147" s="266" t="n"/>
      <c r="AS147" s="266" t="n"/>
      <c r="AT147" s="266" t="n"/>
      <c r="AU147" s="266" t="n"/>
      <c r="AV147" s="266" t="n"/>
      <c r="AW147" s="266" t="n"/>
      <c r="AX147" s="266" t="n"/>
      <c r="AY147" s="266" t="n"/>
      <c r="AZ147" s="266" t="n"/>
      <c r="BA147" s="266" t="n"/>
      <c r="BB147" s="266" t="n"/>
      <c r="BC147" s="266" t="n"/>
      <c r="BD147" s="266" t="n"/>
      <c r="BE147" s="266" t="n"/>
      <c r="BF147" s="266" t="n"/>
      <c r="BG147" s="266" t="n"/>
      <c r="BH147" s="266" t="n"/>
      <c r="BI147" s="266" t="n"/>
      <c r="BJ147" s="266" t="n"/>
      <c r="BK147" s="266" t="n"/>
      <c r="BL147" s="266" t="n"/>
      <c r="BM147" s="266" t="n"/>
      <c r="BN147" s="266" t="n"/>
      <c r="BO147" s="269" t="n"/>
      <c r="BP147" s="312" t="inlineStr">
        <is>
          <t>1.3</t>
        </is>
      </c>
      <c r="BQ147" s="266" t="n"/>
      <c r="BR147" s="266" t="n"/>
      <c r="BS147" s="269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</row>
    <row r="148">
      <c r="A148" s="4314" t="inlineStr">
        <is>
          <t>БПК-2</t>
        </is>
      </c>
      <c r="B148" s="266" t="n"/>
      <c r="C148" s="266" t="n"/>
      <c r="D148" s="264" t="n"/>
      <c r="E148" s="4315" t="inlineStr">
        <is>
          <t>Производить расчеты технических конструкций и их элементов на прочность, устойчивость, жесткость, знать устройство и принципы взаимодействия деталей машин общего назначения, определять рациональные варианты передач приводов машин и механизмов</t>
        </is>
      </c>
      <c r="F148" s="266" t="n"/>
      <c r="G148" s="266" t="n"/>
      <c r="H148" s="266" t="n"/>
      <c r="I148" s="266" t="n"/>
      <c r="J148" s="266" t="n"/>
      <c r="K148" s="266" t="n"/>
      <c r="L148" s="266" t="n"/>
      <c r="M148" s="266" t="n"/>
      <c r="N148" s="266" t="n"/>
      <c r="O148" s="266" t="n"/>
      <c r="P148" s="266" t="n"/>
      <c r="Q148" s="266" t="n"/>
      <c r="R148" s="266" t="n"/>
      <c r="S148" s="266" t="n"/>
      <c r="T148" s="266" t="n"/>
      <c r="U148" s="266" t="n"/>
      <c r="V148" s="266" t="n"/>
      <c r="W148" s="266" t="n"/>
      <c r="X148" s="266" t="n"/>
      <c r="Y148" s="266" t="n"/>
      <c r="Z148" s="266" t="n"/>
      <c r="AA148" s="266" t="n"/>
      <c r="AB148" s="266" t="n"/>
      <c r="AC148" s="266" t="n"/>
      <c r="AD148" s="266" t="n"/>
      <c r="AE148" s="266" t="n"/>
      <c r="AF148" s="266" t="n"/>
      <c r="AG148" s="266" t="n"/>
      <c r="AH148" s="266" t="n"/>
      <c r="AI148" s="266" t="n"/>
      <c r="AJ148" s="266" t="n"/>
      <c r="AK148" s="266" t="n"/>
      <c r="AL148" s="266" t="n"/>
      <c r="AM148" s="266" t="n"/>
      <c r="AN148" s="266" t="n"/>
      <c r="AO148" s="266" t="n"/>
      <c r="AP148" s="266" t="n"/>
      <c r="AQ148" s="266" t="n"/>
      <c r="AR148" s="266" t="n"/>
      <c r="AS148" s="266" t="n"/>
      <c r="AT148" s="266" t="n"/>
      <c r="AU148" s="266" t="n"/>
      <c r="AV148" s="266" t="n"/>
      <c r="AW148" s="266" t="n"/>
      <c r="AX148" s="266" t="n"/>
      <c r="AY148" s="266" t="n"/>
      <c r="AZ148" s="266" t="n"/>
      <c r="BA148" s="266" t="n"/>
      <c r="BB148" s="266" t="n"/>
      <c r="BC148" s="266" t="n"/>
      <c r="BD148" s="266" t="n"/>
      <c r="BE148" s="266" t="n"/>
      <c r="BF148" s="266" t="n"/>
      <c r="BG148" s="266" t="n"/>
      <c r="BH148" s="266" t="n"/>
      <c r="BI148" s="266" t="n"/>
      <c r="BJ148" s="266" t="n"/>
      <c r="BK148" s="266" t="n"/>
      <c r="BL148" s="266" t="n"/>
      <c r="BM148" s="266" t="n"/>
      <c r="BN148" s="266" t="n"/>
      <c r="BO148" s="269" t="n"/>
      <c r="BP148" s="312" t="inlineStr">
        <is>
          <t>1.4.1</t>
        </is>
      </c>
      <c r="BQ148" s="266" t="n"/>
      <c r="BR148" s="266" t="n"/>
      <c r="BS148" s="269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</row>
    <row r="149">
      <c r="A149" s="4314" t="inlineStr">
        <is>
          <t>БПК-3</t>
        </is>
      </c>
      <c r="B149" s="266" t="n"/>
      <c r="C149" s="266" t="n"/>
      <c r="D149" s="264" t="n"/>
      <c r="E149" s="4315" t="inlineStr">
        <is>
          <t>Правильно выбирать конструкционные материалы и формы элементов конструкций, работающих в сложных эксплуатационных условиях под действием статических и динамических нагрузок с учетом температурного воздействия и длительности эксплуатации, производить расчет типовых элементов на прочность, жесткость и устойчивость, сравнивать варианты исполнения и по заданным параметрам получать оптимальное решение</t>
        </is>
      </c>
      <c r="F149" s="266" t="n"/>
      <c r="G149" s="266" t="n"/>
      <c r="H149" s="266" t="n"/>
      <c r="I149" s="266" t="n"/>
      <c r="J149" s="266" t="n"/>
      <c r="K149" s="266" t="n"/>
      <c r="L149" s="266" t="n"/>
      <c r="M149" s="266" t="n"/>
      <c r="N149" s="266" t="n"/>
      <c r="O149" s="266" t="n"/>
      <c r="P149" s="266" t="n"/>
      <c r="Q149" s="266" t="n"/>
      <c r="R149" s="266" t="n"/>
      <c r="S149" s="266" t="n"/>
      <c r="T149" s="266" t="n"/>
      <c r="U149" s="266" t="n"/>
      <c r="V149" s="266" t="n"/>
      <c r="W149" s="266" t="n"/>
      <c r="X149" s="266" t="n"/>
      <c r="Y149" s="266" t="n"/>
      <c r="Z149" s="266" t="n"/>
      <c r="AA149" s="266" t="n"/>
      <c r="AB149" s="266" t="n"/>
      <c r="AC149" s="266" t="n"/>
      <c r="AD149" s="266" t="n"/>
      <c r="AE149" s="266" t="n"/>
      <c r="AF149" s="266" t="n"/>
      <c r="AG149" s="266" t="n"/>
      <c r="AH149" s="266" t="n"/>
      <c r="AI149" s="266" t="n"/>
      <c r="AJ149" s="266" t="n"/>
      <c r="AK149" s="266" t="n"/>
      <c r="AL149" s="266" t="n"/>
      <c r="AM149" s="266" t="n"/>
      <c r="AN149" s="266" t="n"/>
      <c r="AO149" s="266" t="n"/>
      <c r="AP149" s="266" t="n"/>
      <c r="AQ149" s="266" t="n"/>
      <c r="AR149" s="266" t="n"/>
      <c r="AS149" s="266" t="n"/>
      <c r="AT149" s="266" t="n"/>
      <c r="AU149" s="266" t="n"/>
      <c r="AV149" s="266" t="n"/>
      <c r="AW149" s="266" t="n"/>
      <c r="AX149" s="266" t="n"/>
      <c r="AY149" s="266" t="n"/>
      <c r="AZ149" s="266" t="n"/>
      <c r="BA149" s="266" t="n"/>
      <c r="BB149" s="266" t="n"/>
      <c r="BC149" s="266" t="n"/>
      <c r="BD149" s="266" t="n"/>
      <c r="BE149" s="266" t="n"/>
      <c r="BF149" s="266" t="n"/>
      <c r="BG149" s="266" t="n"/>
      <c r="BH149" s="266" t="n"/>
      <c r="BI149" s="266" t="n"/>
      <c r="BJ149" s="266" t="n"/>
      <c r="BK149" s="266" t="n"/>
      <c r="BL149" s="266" t="n"/>
      <c r="BM149" s="266" t="n"/>
      <c r="BN149" s="266" t="n"/>
      <c r="BO149" s="269" t="n"/>
      <c r="BP149" s="312" t="inlineStr">
        <is>
          <t>1.4.2</t>
        </is>
      </c>
      <c r="BQ149" s="266" t="n"/>
      <c r="BR149" s="266" t="n"/>
      <c r="BS149" s="269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</row>
    <row r="150">
      <c r="A150" s="4314" t="inlineStr">
        <is>
          <t>БПК-4</t>
        </is>
      </c>
      <c r="B150" s="266" t="n"/>
      <c r="C150" s="266" t="n"/>
      <c r="D150" s="264" t="n"/>
      <c r="E150" s="4315" t="inlineStr">
        <is>
          <t>Составлять и анализировать кинематические схемы механизмов и машин, владеть основными теоретическими положениями кинематики и динамики для понимания принципов устройства механизмов и машин и их аналитического исследования</t>
        </is>
      </c>
      <c r="F150" s="266" t="n"/>
      <c r="G150" s="266" t="n"/>
      <c r="H150" s="266" t="n"/>
      <c r="I150" s="266" t="n"/>
      <c r="J150" s="266" t="n"/>
      <c r="K150" s="266" t="n"/>
      <c r="L150" s="266" t="n"/>
      <c r="M150" s="266" t="n"/>
      <c r="N150" s="266" t="n"/>
      <c r="O150" s="266" t="n"/>
      <c r="P150" s="266" t="n"/>
      <c r="Q150" s="266" t="n"/>
      <c r="R150" s="266" t="n"/>
      <c r="S150" s="266" t="n"/>
      <c r="T150" s="266" t="n"/>
      <c r="U150" s="266" t="n"/>
      <c r="V150" s="266" t="n"/>
      <c r="W150" s="266" t="n"/>
      <c r="X150" s="266" t="n"/>
      <c r="Y150" s="266" t="n"/>
      <c r="Z150" s="266" t="n"/>
      <c r="AA150" s="266" t="n"/>
      <c r="AB150" s="266" t="n"/>
      <c r="AC150" s="266" t="n"/>
      <c r="AD150" s="266" t="n"/>
      <c r="AE150" s="266" t="n"/>
      <c r="AF150" s="266" t="n"/>
      <c r="AG150" s="266" t="n"/>
      <c r="AH150" s="266" t="n"/>
      <c r="AI150" s="266" t="n"/>
      <c r="AJ150" s="266" t="n"/>
      <c r="AK150" s="266" t="n"/>
      <c r="AL150" s="266" t="n"/>
      <c r="AM150" s="266" t="n"/>
      <c r="AN150" s="266" t="n"/>
      <c r="AO150" s="266" t="n"/>
      <c r="AP150" s="266" t="n"/>
      <c r="AQ150" s="266" t="n"/>
      <c r="AR150" s="266" t="n"/>
      <c r="AS150" s="266" t="n"/>
      <c r="AT150" s="266" t="n"/>
      <c r="AU150" s="266" t="n"/>
      <c r="AV150" s="266" t="n"/>
      <c r="AW150" s="266" t="n"/>
      <c r="AX150" s="266" t="n"/>
      <c r="AY150" s="266" t="n"/>
      <c r="AZ150" s="266" t="n"/>
      <c r="BA150" s="266" t="n"/>
      <c r="BB150" s="266" t="n"/>
      <c r="BC150" s="266" t="n"/>
      <c r="BD150" s="266" t="n"/>
      <c r="BE150" s="266" t="n"/>
      <c r="BF150" s="266" t="n"/>
      <c r="BG150" s="266" t="n"/>
      <c r="BH150" s="266" t="n"/>
      <c r="BI150" s="266" t="n"/>
      <c r="BJ150" s="266" t="n"/>
      <c r="BK150" s="266" t="n"/>
      <c r="BL150" s="266" t="n"/>
      <c r="BM150" s="266" t="n"/>
      <c r="BN150" s="266" t="n"/>
      <c r="BO150" s="269" t="n"/>
      <c r="BP150" s="312" t="inlineStr">
        <is>
          <t>1.4.3, 1.4.4</t>
        </is>
      </c>
      <c r="BQ150" s="266" t="n"/>
      <c r="BR150" s="266" t="n"/>
      <c r="BS150" s="269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</row>
    <row r="151">
      <c r="A151" s="4314" t="inlineStr">
        <is>
          <t>БПК-5</t>
        </is>
      </c>
      <c r="B151" s="266" t="n"/>
      <c r="C151" s="266" t="n"/>
      <c r="D151" s="264" t="n"/>
      <c r="E151" s="4315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51" s="266" t="n"/>
      <c r="G151" s="266" t="n"/>
      <c r="H151" s="266" t="n"/>
      <c r="I151" s="266" t="n"/>
      <c r="J151" s="266" t="n"/>
      <c r="K151" s="266" t="n"/>
      <c r="L151" s="266" t="n"/>
      <c r="M151" s="266" t="n"/>
      <c r="N151" s="266" t="n"/>
      <c r="O151" s="266" t="n"/>
      <c r="P151" s="266" t="n"/>
      <c r="Q151" s="266" t="n"/>
      <c r="R151" s="266" t="n"/>
      <c r="S151" s="266" t="n"/>
      <c r="T151" s="266" t="n"/>
      <c r="U151" s="266" t="n"/>
      <c r="V151" s="266" t="n"/>
      <c r="W151" s="266" t="n"/>
      <c r="X151" s="266" t="n"/>
      <c r="Y151" s="266" t="n"/>
      <c r="Z151" s="266" t="n"/>
      <c r="AA151" s="266" t="n"/>
      <c r="AB151" s="266" t="n"/>
      <c r="AC151" s="266" t="n"/>
      <c r="AD151" s="266" t="n"/>
      <c r="AE151" s="266" t="n"/>
      <c r="AF151" s="266" t="n"/>
      <c r="AG151" s="266" t="n"/>
      <c r="AH151" s="266" t="n"/>
      <c r="AI151" s="266" t="n"/>
      <c r="AJ151" s="266" t="n"/>
      <c r="AK151" s="266" t="n"/>
      <c r="AL151" s="266" t="n"/>
      <c r="AM151" s="266" t="n"/>
      <c r="AN151" s="266" t="n"/>
      <c r="AO151" s="266" t="n"/>
      <c r="AP151" s="266" t="n"/>
      <c r="AQ151" s="266" t="n"/>
      <c r="AR151" s="266" t="n"/>
      <c r="AS151" s="266" t="n"/>
      <c r="AT151" s="266" t="n"/>
      <c r="AU151" s="266" t="n"/>
      <c r="AV151" s="266" t="n"/>
      <c r="AW151" s="266" t="n"/>
      <c r="AX151" s="266" t="n"/>
      <c r="AY151" s="266" t="n"/>
      <c r="AZ151" s="266" t="n"/>
      <c r="BA151" s="266" t="n"/>
      <c r="BB151" s="266" t="n"/>
      <c r="BC151" s="266" t="n"/>
      <c r="BD151" s="266" t="n"/>
      <c r="BE151" s="266" t="n"/>
      <c r="BF151" s="266" t="n"/>
      <c r="BG151" s="266" t="n"/>
      <c r="BH151" s="266" t="n"/>
      <c r="BI151" s="266" t="n"/>
      <c r="BJ151" s="266" t="n"/>
      <c r="BK151" s="266" t="n"/>
      <c r="BL151" s="266" t="n"/>
      <c r="BM151" s="266" t="n"/>
      <c r="BN151" s="266" t="n"/>
      <c r="BO151" s="269" t="n"/>
      <c r="BP151" s="312" t="inlineStr">
        <is>
          <t>1.5.1</t>
        </is>
      </c>
      <c r="BQ151" s="266" t="n"/>
      <c r="BR151" s="266" t="n"/>
      <c r="BS151" s="269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</row>
    <row r="152">
      <c r="A152" s="4314" t="inlineStr">
        <is>
          <t>БПК-6</t>
        </is>
      </c>
      <c r="B152" s="266" t="n"/>
      <c r="C152" s="266" t="n"/>
      <c r="D152" s="264" t="n"/>
      <c r="E152" s="4315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52" s="266" t="n"/>
      <c r="G152" s="266" t="n"/>
      <c r="H152" s="266" t="n"/>
      <c r="I152" s="266" t="n"/>
      <c r="J152" s="266" t="n"/>
      <c r="K152" s="266" t="n"/>
      <c r="L152" s="266" t="n"/>
      <c r="M152" s="266" t="n"/>
      <c r="N152" s="266" t="n"/>
      <c r="O152" s="266" t="n"/>
      <c r="P152" s="266" t="n"/>
      <c r="Q152" s="266" t="n"/>
      <c r="R152" s="266" t="n"/>
      <c r="S152" s="266" t="n"/>
      <c r="T152" s="266" t="n"/>
      <c r="U152" s="266" t="n"/>
      <c r="V152" s="266" t="n"/>
      <c r="W152" s="266" t="n"/>
      <c r="X152" s="266" t="n"/>
      <c r="Y152" s="266" t="n"/>
      <c r="Z152" s="266" t="n"/>
      <c r="AA152" s="266" t="n"/>
      <c r="AB152" s="266" t="n"/>
      <c r="AC152" s="266" t="n"/>
      <c r="AD152" s="266" t="n"/>
      <c r="AE152" s="266" t="n"/>
      <c r="AF152" s="266" t="n"/>
      <c r="AG152" s="266" t="n"/>
      <c r="AH152" s="266" t="n"/>
      <c r="AI152" s="266" t="n"/>
      <c r="AJ152" s="266" t="n"/>
      <c r="AK152" s="266" t="n"/>
      <c r="AL152" s="266" t="n"/>
      <c r="AM152" s="266" t="n"/>
      <c r="AN152" s="266" t="n"/>
      <c r="AO152" s="266" t="n"/>
      <c r="AP152" s="266" t="n"/>
      <c r="AQ152" s="266" t="n"/>
      <c r="AR152" s="266" t="n"/>
      <c r="AS152" s="266" t="n"/>
      <c r="AT152" s="266" t="n"/>
      <c r="AU152" s="266" t="n"/>
      <c r="AV152" s="266" t="n"/>
      <c r="AW152" s="266" t="n"/>
      <c r="AX152" s="266" t="n"/>
      <c r="AY152" s="266" t="n"/>
      <c r="AZ152" s="266" t="n"/>
      <c r="BA152" s="266" t="n"/>
      <c r="BB152" s="266" t="n"/>
      <c r="BC152" s="266" t="n"/>
      <c r="BD152" s="266" t="n"/>
      <c r="BE152" s="266" t="n"/>
      <c r="BF152" s="266" t="n"/>
      <c r="BG152" s="266" t="n"/>
      <c r="BH152" s="266" t="n"/>
      <c r="BI152" s="266" t="n"/>
      <c r="BJ152" s="266" t="n"/>
      <c r="BK152" s="266" t="n"/>
      <c r="BL152" s="266" t="n"/>
      <c r="BM152" s="266" t="n"/>
      <c r="BN152" s="266" t="n"/>
      <c r="BO152" s="269" t="n"/>
      <c r="BP152" s="312" t="inlineStr">
        <is>
          <t>1.5.2</t>
        </is>
      </c>
      <c r="BQ152" s="266" t="n"/>
      <c r="BR152" s="266" t="n"/>
      <c r="BS152" s="269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</row>
    <row r="153">
      <c r="A153" s="4314" t="inlineStr">
        <is>
          <t>БПК-7</t>
        </is>
      </c>
      <c r="B153" s="266" t="n"/>
      <c r="C153" s="266" t="n"/>
      <c r="D153" s="264" t="n"/>
      <c r="E153" s="4315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53" s="266" t="n"/>
      <c r="G153" s="266" t="n"/>
      <c r="H153" s="266" t="n"/>
      <c r="I153" s="266" t="n"/>
      <c r="J153" s="266" t="n"/>
      <c r="K153" s="266" t="n"/>
      <c r="L153" s="266" t="n"/>
      <c r="M153" s="266" t="n"/>
      <c r="N153" s="266" t="n"/>
      <c r="O153" s="266" t="n"/>
      <c r="P153" s="266" t="n"/>
      <c r="Q153" s="266" t="n"/>
      <c r="R153" s="266" t="n"/>
      <c r="S153" s="266" t="n"/>
      <c r="T153" s="266" t="n"/>
      <c r="U153" s="266" t="n"/>
      <c r="V153" s="266" t="n"/>
      <c r="W153" s="266" t="n"/>
      <c r="X153" s="266" t="n"/>
      <c r="Y153" s="266" t="n"/>
      <c r="Z153" s="266" t="n"/>
      <c r="AA153" s="266" t="n"/>
      <c r="AB153" s="266" t="n"/>
      <c r="AC153" s="266" t="n"/>
      <c r="AD153" s="266" t="n"/>
      <c r="AE153" s="266" t="n"/>
      <c r="AF153" s="266" t="n"/>
      <c r="AG153" s="266" t="n"/>
      <c r="AH153" s="266" t="n"/>
      <c r="AI153" s="266" t="n"/>
      <c r="AJ153" s="266" t="n"/>
      <c r="AK153" s="266" t="n"/>
      <c r="AL153" s="266" t="n"/>
      <c r="AM153" s="266" t="n"/>
      <c r="AN153" s="266" t="n"/>
      <c r="AO153" s="266" t="n"/>
      <c r="AP153" s="266" t="n"/>
      <c r="AQ153" s="266" t="n"/>
      <c r="AR153" s="266" t="n"/>
      <c r="AS153" s="266" t="n"/>
      <c r="AT153" s="266" t="n"/>
      <c r="AU153" s="266" t="n"/>
      <c r="AV153" s="266" t="n"/>
      <c r="AW153" s="266" t="n"/>
      <c r="AX153" s="266" t="n"/>
      <c r="AY153" s="266" t="n"/>
      <c r="AZ153" s="266" t="n"/>
      <c r="BA153" s="266" t="n"/>
      <c r="BB153" s="266" t="n"/>
      <c r="BC153" s="266" t="n"/>
      <c r="BD153" s="266" t="n"/>
      <c r="BE153" s="266" t="n"/>
      <c r="BF153" s="266" t="n"/>
      <c r="BG153" s="266" t="n"/>
      <c r="BH153" s="266" t="n"/>
      <c r="BI153" s="266" t="n"/>
      <c r="BJ153" s="266" t="n"/>
      <c r="BK153" s="266" t="n"/>
      <c r="BL153" s="266" t="n"/>
      <c r="BM153" s="266" t="n"/>
      <c r="BN153" s="266" t="n"/>
      <c r="BO153" s="269" t="n"/>
      <c r="BP153" s="312" t="inlineStr">
        <is>
          <t>1.5.3</t>
        </is>
      </c>
      <c r="BQ153" s="266" t="n"/>
      <c r="BR153" s="266" t="n"/>
      <c r="BS153" s="269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</row>
    <row r="154">
      <c r="A154" s="4319" t="inlineStr">
        <is>
          <t>СК-1</t>
        </is>
      </c>
      <c r="B154" s="201" t="n"/>
      <c r="C154" s="201" t="n"/>
      <c r="D154" s="200" t="n"/>
      <c r="E154" s="4315" t="inlineStr">
        <is>
          <t>Обладать базовыми теоретическими знаниями и практическими навыками, позволяющими выбирать и применять материалы в зависимости от конкретных условий работы деталей машин и оборудования</t>
        </is>
      </c>
      <c r="F154" s="266" t="n"/>
      <c r="G154" s="266" t="n"/>
      <c r="H154" s="266" t="n"/>
      <c r="I154" s="266" t="n"/>
      <c r="J154" s="266" t="n"/>
      <c r="K154" s="266" t="n"/>
      <c r="L154" s="266" t="n"/>
      <c r="M154" s="266" t="n"/>
      <c r="N154" s="266" t="n"/>
      <c r="O154" s="266" t="n"/>
      <c r="P154" s="266" t="n"/>
      <c r="Q154" s="266" t="n"/>
      <c r="R154" s="266" t="n"/>
      <c r="S154" s="266" t="n"/>
      <c r="T154" s="266" t="n"/>
      <c r="U154" s="266" t="n"/>
      <c r="V154" s="266" t="n"/>
      <c r="W154" s="266" t="n"/>
      <c r="X154" s="266" t="n"/>
      <c r="Y154" s="266" t="n"/>
      <c r="Z154" s="266" t="n"/>
      <c r="AA154" s="266" t="n"/>
      <c r="AB154" s="266" t="n"/>
      <c r="AC154" s="266" t="n"/>
      <c r="AD154" s="266" t="n"/>
      <c r="AE154" s="266" t="n"/>
      <c r="AF154" s="266" t="n"/>
      <c r="AG154" s="266" t="n"/>
      <c r="AH154" s="266" t="n"/>
      <c r="AI154" s="266" t="n"/>
      <c r="AJ154" s="266" t="n"/>
      <c r="AK154" s="266" t="n"/>
      <c r="AL154" s="266" t="n"/>
      <c r="AM154" s="266" t="n"/>
      <c r="AN154" s="266" t="n"/>
      <c r="AO154" s="266" t="n"/>
      <c r="AP154" s="266" t="n"/>
      <c r="AQ154" s="266" t="n"/>
      <c r="AR154" s="266" t="n"/>
      <c r="AS154" s="266" t="n"/>
      <c r="AT154" s="266" t="n"/>
      <c r="AU154" s="266" t="n"/>
      <c r="AV154" s="266" t="n"/>
      <c r="AW154" s="266" t="n"/>
      <c r="AX154" s="266" t="n"/>
      <c r="AY154" s="266" t="n"/>
      <c r="AZ154" s="266" t="n"/>
      <c r="BA154" s="266" t="n"/>
      <c r="BB154" s="266" t="n"/>
      <c r="BC154" s="266" t="n"/>
      <c r="BD154" s="266" t="n"/>
      <c r="BE154" s="266" t="n"/>
      <c r="BF154" s="266" t="n"/>
      <c r="BG154" s="266" t="n"/>
      <c r="BH154" s="266" t="n"/>
      <c r="BI154" s="266" t="n"/>
      <c r="BJ154" s="266" t="n"/>
      <c r="BK154" s="266" t="n"/>
      <c r="BL154" s="266" t="n"/>
      <c r="BM154" s="266" t="n"/>
      <c r="BN154" s="266" t="n"/>
      <c r="BO154" s="269" t="n"/>
      <c r="BP154" s="312" t="inlineStr">
        <is>
          <t>2.2.1</t>
        </is>
      </c>
      <c r="BQ154" s="266" t="n"/>
      <c r="BR154" s="266" t="n"/>
      <c r="BS154" s="269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</row>
    <row r="155">
      <c r="A155" s="4314" t="inlineStr">
        <is>
          <t>СК-2</t>
        </is>
      </c>
      <c r="B155" s="266" t="n"/>
      <c r="C155" s="266" t="n"/>
      <c r="D155" s="264" t="n"/>
      <c r="E155" s="4315" t="inlineStr">
        <is>
          <t>Владеть методами получения, преобразования, передачи и использования теплоты,  осуществлять выбор энергосберегающего теплотехнического оборудования и решать задачи интенсификации и оптимизации технологических процессов</t>
        </is>
      </c>
      <c r="F155" s="266" t="n"/>
      <c r="G155" s="266" t="n"/>
      <c r="H155" s="266" t="n"/>
      <c r="I155" s="266" t="n"/>
      <c r="J155" s="266" t="n"/>
      <c r="K155" s="266" t="n"/>
      <c r="L155" s="266" t="n"/>
      <c r="M155" s="266" t="n"/>
      <c r="N155" s="266" t="n"/>
      <c r="O155" s="266" t="n"/>
      <c r="P155" s="266" t="n"/>
      <c r="Q155" s="266" t="n"/>
      <c r="R155" s="266" t="n"/>
      <c r="S155" s="266" t="n"/>
      <c r="T155" s="266" t="n"/>
      <c r="U155" s="266" t="n"/>
      <c r="V155" s="266" t="n"/>
      <c r="W155" s="266" t="n"/>
      <c r="X155" s="266" t="n"/>
      <c r="Y155" s="266" t="n"/>
      <c r="Z155" s="266" t="n"/>
      <c r="AA155" s="266" t="n"/>
      <c r="AB155" s="266" t="n"/>
      <c r="AC155" s="266" t="n"/>
      <c r="AD155" s="266" t="n"/>
      <c r="AE155" s="266" t="n"/>
      <c r="AF155" s="266" t="n"/>
      <c r="AG155" s="266" t="n"/>
      <c r="AH155" s="266" t="n"/>
      <c r="AI155" s="266" t="n"/>
      <c r="AJ155" s="266" t="n"/>
      <c r="AK155" s="266" t="n"/>
      <c r="AL155" s="266" t="n"/>
      <c r="AM155" s="266" t="n"/>
      <c r="AN155" s="266" t="n"/>
      <c r="AO155" s="266" t="n"/>
      <c r="AP155" s="266" t="n"/>
      <c r="AQ155" s="266" t="n"/>
      <c r="AR155" s="266" t="n"/>
      <c r="AS155" s="266" t="n"/>
      <c r="AT155" s="266" t="n"/>
      <c r="AU155" s="266" t="n"/>
      <c r="AV155" s="266" t="n"/>
      <c r="AW155" s="266" t="n"/>
      <c r="AX155" s="266" t="n"/>
      <c r="AY155" s="266" t="n"/>
      <c r="AZ155" s="266" t="n"/>
      <c r="BA155" s="266" t="n"/>
      <c r="BB155" s="266" t="n"/>
      <c r="BC155" s="266" t="n"/>
      <c r="BD155" s="266" t="n"/>
      <c r="BE155" s="266" t="n"/>
      <c r="BF155" s="266" t="n"/>
      <c r="BG155" s="266" t="n"/>
      <c r="BH155" s="266" t="n"/>
      <c r="BI155" s="266" t="n"/>
      <c r="BJ155" s="266" t="n"/>
      <c r="BK155" s="266" t="n"/>
      <c r="BL155" s="266" t="n"/>
      <c r="BM155" s="266" t="n"/>
      <c r="BN155" s="266" t="n"/>
      <c r="BO155" s="269" t="n"/>
      <c r="BP155" s="312" t="inlineStr">
        <is>
          <t>2.2.2</t>
        </is>
      </c>
      <c r="BQ155" s="266" t="n"/>
      <c r="BR155" s="266" t="n"/>
      <c r="BS155" s="269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</row>
    <row r="156">
      <c r="A156" s="4314" t="inlineStr">
        <is>
          <t>СК-3</t>
        </is>
      </c>
      <c r="B156" s="266" t="n"/>
      <c r="C156" s="266" t="n"/>
      <c r="D156" s="264" t="n"/>
      <c r="E156" s="4315" t="inlineStr">
        <is>
          <t>Владеть знаниями о принципах работы, применения и эксплуатации гидравлических машин и промышленного гидропривода в современном производстве и уметь применять их в практической деятельности</t>
        </is>
      </c>
      <c r="F156" s="266" t="n"/>
      <c r="G156" s="266" t="n"/>
      <c r="H156" s="266" t="n"/>
      <c r="I156" s="266" t="n"/>
      <c r="J156" s="266" t="n"/>
      <c r="K156" s="266" t="n"/>
      <c r="L156" s="266" t="n"/>
      <c r="M156" s="266" t="n"/>
      <c r="N156" s="266" t="n"/>
      <c r="O156" s="266" t="n"/>
      <c r="P156" s="266" t="n"/>
      <c r="Q156" s="266" t="n"/>
      <c r="R156" s="266" t="n"/>
      <c r="S156" s="266" t="n"/>
      <c r="T156" s="266" t="n"/>
      <c r="U156" s="266" t="n"/>
      <c r="V156" s="266" t="n"/>
      <c r="W156" s="266" t="n"/>
      <c r="X156" s="266" t="n"/>
      <c r="Y156" s="266" t="n"/>
      <c r="Z156" s="266" t="n"/>
      <c r="AA156" s="266" t="n"/>
      <c r="AB156" s="266" t="n"/>
      <c r="AC156" s="266" t="n"/>
      <c r="AD156" s="266" t="n"/>
      <c r="AE156" s="266" t="n"/>
      <c r="AF156" s="266" t="n"/>
      <c r="AG156" s="266" t="n"/>
      <c r="AH156" s="266" t="n"/>
      <c r="AI156" s="266" t="n"/>
      <c r="AJ156" s="266" t="n"/>
      <c r="AK156" s="266" t="n"/>
      <c r="AL156" s="266" t="n"/>
      <c r="AM156" s="266" t="n"/>
      <c r="AN156" s="266" t="n"/>
      <c r="AO156" s="266" t="n"/>
      <c r="AP156" s="266" t="n"/>
      <c r="AQ156" s="266" t="n"/>
      <c r="AR156" s="266" t="n"/>
      <c r="AS156" s="266" t="n"/>
      <c r="AT156" s="266" t="n"/>
      <c r="AU156" s="266" t="n"/>
      <c r="AV156" s="266" t="n"/>
      <c r="AW156" s="266" t="n"/>
      <c r="AX156" s="266" t="n"/>
      <c r="AY156" s="266" t="n"/>
      <c r="AZ156" s="266" t="n"/>
      <c r="BA156" s="266" t="n"/>
      <c r="BB156" s="266" t="n"/>
      <c r="BC156" s="266" t="n"/>
      <c r="BD156" s="266" t="n"/>
      <c r="BE156" s="266" t="n"/>
      <c r="BF156" s="266" t="n"/>
      <c r="BG156" s="266" t="n"/>
      <c r="BH156" s="266" t="n"/>
      <c r="BI156" s="266" t="n"/>
      <c r="BJ156" s="266" t="n"/>
      <c r="BK156" s="266" t="n"/>
      <c r="BL156" s="266" t="n"/>
      <c r="BM156" s="266" t="n"/>
      <c r="BN156" s="266" t="n"/>
      <c r="BO156" s="269" t="n"/>
      <c r="BP156" s="312" t="inlineStr">
        <is>
          <t>2.2.3, 2.2.4</t>
        </is>
      </c>
      <c r="BQ156" s="266" t="n"/>
      <c r="BR156" s="266" t="n"/>
      <c r="BS156" s="269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</row>
    <row r="157">
      <c r="A157" s="4314" t="inlineStr">
        <is>
          <t>СК-4</t>
        </is>
      </c>
      <c r="B157" s="266" t="n"/>
      <c r="C157" s="266" t="n"/>
      <c r="D157" s="264" t="n"/>
      <c r="E157" s="4315" t="inlineStr">
        <is>
          <t>Владеть основами расчета и рационального проектирования машин и элементов их конструкций с обеспечением высокого уровня надежности и работоспособности</t>
        </is>
      </c>
      <c r="F157" s="266" t="n"/>
      <c r="G157" s="266" t="n"/>
      <c r="H157" s="266" t="n"/>
      <c r="I157" s="266" t="n"/>
      <c r="J157" s="266" t="n"/>
      <c r="K157" s="266" t="n"/>
      <c r="L157" s="266" t="n"/>
      <c r="M157" s="266" t="n"/>
      <c r="N157" s="266" t="n"/>
      <c r="O157" s="266" t="n"/>
      <c r="P157" s="266" t="n"/>
      <c r="Q157" s="266" t="n"/>
      <c r="R157" s="266" t="n"/>
      <c r="S157" s="266" t="n"/>
      <c r="T157" s="266" t="n"/>
      <c r="U157" s="266" t="n"/>
      <c r="V157" s="266" t="n"/>
      <c r="W157" s="266" t="n"/>
      <c r="X157" s="266" t="n"/>
      <c r="Y157" s="266" t="n"/>
      <c r="Z157" s="266" t="n"/>
      <c r="AA157" s="266" t="n"/>
      <c r="AB157" s="266" t="n"/>
      <c r="AC157" s="266" t="n"/>
      <c r="AD157" s="266" t="n"/>
      <c r="AE157" s="266" t="n"/>
      <c r="AF157" s="266" t="n"/>
      <c r="AG157" s="266" t="n"/>
      <c r="AH157" s="266" t="n"/>
      <c r="AI157" s="266" t="n"/>
      <c r="AJ157" s="266" t="n"/>
      <c r="AK157" s="266" t="n"/>
      <c r="AL157" s="266" t="n"/>
      <c r="AM157" s="266" t="n"/>
      <c r="AN157" s="266" t="n"/>
      <c r="AO157" s="266" t="n"/>
      <c r="AP157" s="266" t="n"/>
      <c r="AQ157" s="266" t="n"/>
      <c r="AR157" s="266" t="n"/>
      <c r="AS157" s="266" t="n"/>
      <c r="AT157" s="266" t="n"/>
      <c r="AU157" s="266" t="n"/>
      <c r="AV157" s="266" t="n"/>
      <c r="AW157" s="266" t="n"/>
      <c r="AX157" s="266" t="n"/>
      <c r="AY157" s="266" t="n"/>
      <c r="AZ157" s="266" t="n"/>
      <c r="BA157" s="266" t="n"/>
      <c r="BB157" s="266" t="n"/>
      <c r="BC157" s="266" t="n"/>
      <c r="BD157" s="266" t="n"/>
      <c r="BE157" s="266" t="n"/>
      <c r="BF157" s="266" t="n"/>
      <c r="BG157" s="266" t="n"/>
      <c r="BH157" s="266" t="n"/>
      <c r="BI157" s="266" t="n"/>
      <c r="BJ157" s="266" t="n"/>
      <c r="BK157" s="266" t="n"/>
      <c r="BL157" s="266" t="n"/>
      <c r="BM157" s="266" t="n"/>
      <c r="BN157" s="266" t="n"/>
      <c r="BO157" s="269" t="n"/>
      <c r="BP157" s="312" t="inlineStr">
        <is>
          <t>2.2.5, 2.2.6</t>
        </is>
      </c>
      <c r="BQ157" s="266" t="n"/>
      <c r="BR157" s="266" t="n"/>
      <c r="BS157" s="269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</row>
    <row r="158">
      <c r="A158" s="4314" t="inlineStr">
        <is>
          <t>СК-5</t>
        </is>
      </c>
      <c r="B158" s="266" t="n"/>
      <c r="C158" s="266" t="n"/>
      <c r="D158" s="264" t="n"/>
      <c r="E158" s="4315" t="inlineStr">
        <is>
          <t>Выполнять технологические, энергетические, кинематические, конструктивные и прочностные расчеты технологического оборудования; конструировать машины и аппараты с учетом их технологического назначения</t>
        </is>
      </c>
      <c r="F158" s="266" t="n"/>
      <c r="G158" s="266" t="n"/>
      <c r="H158" s="266" t="n"/>
      <c r="I158" s="266" t="n"/>
      <c r="J158" s="266" t="n"/>
      <c r="K158" s="266" t="n"/>
      <c r="L158" s="266" t="n"/>
      <c r="M158" s="266" t="n"/>
      <c r="N158" s="266" t="n"/>
      <c r="O158" s="266" t="n"/>
      <c r="P158" s="266" t="n"/>
      <c r="Q158" s="266" t="n"/>
      <c r="R158" s="266" t="n"/>
      <c r="S158" s="266" t="n"/>
      <c r="T158" s="266" t="n"/>
      <c r="U158" s="266" t="n"/>
      <c r="V158" s="266" t="n"/>
      <c r="W158" s="266" t="n"/>
      <c r="X158" s="266" t="n"/>
      <c r="Y158" s="266" t="n"/>
      <c r="Z158" s="266" t="n"/>
      <c r="AA158" s="266" t="n"/>
      <c r="AB158" s="266" t="n"/>
      <c r="AC158" s="266" t="n"/>
      <c r="AD158" s="266" t="n"/>
      <c r="AE158" s="266" t="n"/>
      <c r="AF158" s="266" t="n"/>
      <c r="AG158" s="266" t="n"/>
      <c r="AH158" s="266" t="n"/>
      <c r="AI158" s="266" t="n"/>
      <c r="AJ158" s="266" t="n"/>
      <c r="AK158" s="266" t="n"/>
      <c r="AL158" s="266" t="n"/>
      <c r="AM158" s="266" t="n"/>
      <c r="AN158" s="266" t="n"/>
      <c r="AO158" s="266" t="n"/>
      <c r="AP158" s="266" t="n"/>
      <c r="AQ158" s="266" t="n"/>
      <c r="AR158" s="266" t="n"/>
      <c r="AS158" s="266" t="n"/>
      <c r="AT158" s="266" t="n"/>
      <c r="AU158" s="266" t="n"/>
      <c r="AV158" s="266" t="n"/>
      <c r="AW158" s="266" t="n"/>
      <c r="AX158" s="266" t="n"/>
      <c r="AY158" s="266" t="n"/>
      <c r="AZ158" s="266" t="n"/>
      <c r="BA158" s="266" t="n"/>
      <c r="BB158" s="266" t="n"/>
      <c r="BC158" s="266" t="n"/>
      <c r="BD158" s="266" t="n"/>
      <c r="BE158" s="266" t="n"/>
      <c r="BF158" s="266" t="n"/>
      <c r="BG158" s="266" t="n"/>
      <c r="BH158" s="266" t="n"/>
      <c r="BI158" s="266" t="n"/>
      <c r="BJ158" s="266" t="n"/>
      <c r="BK158" s="266" t="n"/>
      <c r="BL158" s="266" t="n"/>
      <c r="BM158" s="266" t="n"/>
      <c r="BN158" s="266" t="n"/>
      <c r="BO158" s="269" t="n"/>
      <c r="BP158" s="312" t="inlineStr">
        <is>
          <t>2.2.7, 2.2.8</t>
        </is>
      </c>
      <c r="BQ158" s="266" t="n"/>
      <c r="BR158" s="266" t="n"/>
      <c r="BS158" s="269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</row>
    <row r="159">
      <c r="A159" s="4314" t="inlineStr">
        <is>
          <t>СК-6</t>
        </is>
      </c>
      <c r="B159" s="266" t="n"/>
      <c r="C159" s="266" t="n"/>
      <c r="D159" s="264" t="n"/>
      <c r="E159" s="4315" t="inlineStr">
        <is>
          <t>Знать системы и закономерности построения основных норм взаимозаменяемости деталей машин и их соединений, основы выбора норм точности геометрических параметров при конструировании изделий, методов измерений, методик выбора средств измерений, методов и принципов стандартизации</t>
        </is>
      </c>
      <c r="F159" s="266" t="n"/>
      <c r="G159" s="266" t="n"/>
      <c r="H159" s="266" t="n"/>
      <c r="I159" s="266" t="n"/>
      <c r="J159" s="266" t="n"/>
      <c r="K159" s="266" t="n"/>
      <c r="L159" s="266" t="n"/>
      <c r="M159" s="266" t="n"/>
      <c r="N159" s="266" t="n"/>
      <c r="O159" s="266" t="n"/>
      <c r="P159" s="266" t="n"/>
      <c r="Q159" s="266" t="n"/>
      <c r="R159" s="266" t="n"/>
      <c r="S159" s="266" t="n"/>
      <c r="T159" s="266" t="n"/>
      <c r="U159" s="266" t="n"/>
      <c r="V159" s="266" t="n"/>
      <c r="W159" s="266" t="n"/>
      <c r="X159" s="266" t="n"/>
      <c r="Y159" s="266" t="n"/>
      <c r="Z159" s="266" t="n"/>
      <c r="AA159" s="266" t="n"/>
      <c r="AB159" s="266" t="n"/>
      <c r="AC159" s="266" t="n"/>
      <c r="AD159" s="266" t="n"/>
      <c r="AE159" s="266" t="n"/>
      <c r="AF159" s="266" t="n"/>
      <c r="AG159" s="266" t="n"/>
      <c r="AH159" s="266" t="n"/>
      <c r="AI159" s="266" t="n"/>
      <c r="AJ159" s="266" t="n"/>
      <c r="AK159" s="266" t="n"/>
      <c r="AL159" s="266" t="n"/>
      <c r="AM159" s="266" t="n"/>
      <c r="AN159" s="266" t="n"/>
      <c r="AO159" s="266" t="n"/>
      <c r="AP159" s="266" t="n"/>
      <c r="AQ159" s="266" t="n"/>
      <c r="AR159" s="266" t="n"/>
      <c r="AS159" s="266" t="n"/>
      <c r="AT159" s="266" t="n"/>
      <c r="AU159" s="266" t="n"/>
      <c r="AV159" s="266" t="n"/>
      <c r="AW159" s="266" t="n"/>
      <c r="AX159" s="266" t="n"/>
      <c r="AY159" s="266" t="n"/>
      <c r="AZ159" s="266" t="n"/>
      <c r="BA159" s="266" t="n"/>
      <c r="BB159" s="266" t="n"/>
      <c r="BC159" s="266" t="n"/>
      <c r="BD159" s="266" t="n"/>
      <c r="BE159" s="266" t="n"/>
      <c r="BF159" s="266" t="n"/>
      <c r="BG159" s="266" t="n"/>
      <c r="BH159" s="266" t="n"/>
      <c r="BI159" s="266" t="n"/>
      <c r="BJ159" s="266" t="n"/>
      <c r="BK159" s="266" t="n"/>
      <c r="BL159" s="266" t="n"/>
      <c r="BM159" s="266" t="n"/>
      <c r="BN159" s="266" t="n"/>
      <c r="BO159" s="269" t="n"/>
      <c r="BP159" s="312" t="inlineStr">
        <is>
          <t>2.3.1</t>
        </is>
      </c>
      <c r="BQ159" s="266" t="n"/>
      <c r="BR159" s="266" t="n"/>
      <c r="BS159" s="269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</row>
    <row r="160">
      <c r="A160" s="4314" t="inlineStr">
        <is>
          <t>СК-7</t>
        </is>
      </c>
      <c r="B160" s="266" t="n"/>
      <c r="C160" s="266" t="n"/>
      <c r="D160" s="264" t="n"/>
      <c r="E160" s="4315" t="inlineStr">
        <is>
          <t>Анализировать воздействия на свойства материалов в условиях производства и эксплуатации, применять современные методы защиты химического оборудования от коррозии</t>
        </is>
      </c>
      <c r="F160" s="266" t="n"/>
      <c r="G160" s="266" t="n"/>
      <c r="H160" s="266" t="n"/>
      <c r="I160" s="266" t="n"/>
      <c r="J160" s="266" t="n"/>
      <c r="K160" s="266" t="n"/>
      <c r="L160" s="266" t="n"/>
      <c r="M160" s="266" t="n"/>
      <c r="N160" s="266" t="n"/>
      <c r="O160" s="266" t="n"/>
      <c r="P160" s="266" t="n"/>
      <c r="Q160" s="266" t="n"/>
      <c r="R160" s="266" t="n"/>
      <c r="S160" s="266" t="n"/>
      <c r="T160" s="266" t="n"/>
      <c r="U160" s="266" t="n"/>
      <c r="V160" s="266" t="n"/>
      <c r="W160" s="266" t="n"/>
      <c r="X160" s="266" t="n"/>
      <c r="Y160" s="266" t="n"/>
      <c r="Z160" s="266" t="n"/>
      <c r="AA160" s="266" t="n"/>
      <c r="AB160" s="266" t="n"/>
      <c r="AC160" s="266" t="n"/>
      <c r="AD160" s="266" t="n"/>
      <c r="AE160" s="266" t="n"/>
      <c r="AF160" s="266" t="n"/>
      <c r="AG160" s="266" t="n"/>
      <c r="AH160" s="266" t="n"/>
      <c r="AI160" s="266" t="n"/>
      <c r="AJ160" s="266" t="n"/>
      <c r="AK160" s="266" t="n"/>
      <c r="AL160" s="266" t="n"/>
      <c r="AM160" s="266" t="n"/>
      <c r="AN160" s="266" t="n"/>
      <c r="AO160" s="266" t="n"/>
      <c r="AP160" s="266" t="n"/>
      <c r="AQ160" s="266" t="n"/>
      <c r="AR160" s="266" t="n"/>
      <c r="AS160" s="266" t="n"/>
      <c r="AT160" s="266" t="n"/>
      <c r="AU160" s="266" t="n"/>
      <c r="AV160" s="266" t="n"/>
      <c r="AW160" s="266" t="n"/>
      <c r="AX160" s="266" t="n"/>
      <c r="AY160" s="266" t="n"/>
      <c r="AZ160" s="266" t="n"/>
      <c r="BA160" s="266" t="n"/>
      <c r="BB160" s="266" t="n"/>
      <c r="BC160" s="266" t="n"/>
      <c r="BD160" s="266" t="n"/>
      <c r="BE160" s="266" t="n"/>
      <c r="BF160" s="266" t="n"/>
      <c r="BG160" s="266" t="n"/>
      <c r="BH160" s="266" t="n"/>
      <c r="BI160" s="266" t="n"/>
      <c r="BJ160" s="266" t="n"/>
      <c r="BK160" s="266" t="n"/>
      <c r="BL160" s="266" t="n"/>
      <c r="BM160" s="266" t="n"/>
      <c r="BN160" s="266" t="n"/>
      <c r="BO160" s="269" t="n"/>
      <c r="BP160" s="312" t="inlineStr">
        <is>
          <t>2.3.2</t>
        </is>
      </c>
      <c r="BQ160" s="266" t="n"/>
      <c r="BR160" s="266" t="n"/>
      <c r="BS160" s="269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</row>
    <row r="161">
      <c r="A161" s="4314" t="inlineStr">
        <is>
          <t>СК-8</t>
        </is>
      </c>
      <c r="B161" s="266" t="n"/>
      <c r="C161" s="266" t="n"/>
      <c r="D161" s="264" t="n"/>
      <c r="E161" s="4315" t="inlineStr">
        <is>
          <t>Анализировать воздействие трения на долговечность материалов в условиях производства и эксплуатации, применять современные методы уменьшения износа оборудования</t>
        </is>
      </c>
      <c r="F161" s="266" t="n"/>
      <c r="G161" s="266" t="n"/>
      <c r="H161" s="266" t="n"/>
      <c r="I161" s="266" t="n"/>
      <c r="J161" s="266" t="n"/>
      <c r="K161" s="266" t="n"/>
      <c r="L161" s="266" t="n"/>
      <c r="M161" s="266" t="n"/>
      <c r="N161" s="266" t="n"/>
      <c r="O161" s="266" t="n"/>
      <c r="P161" s="266" t="n"/>
      <c r="Q161" s="266" t="n"/>
      <c r="R161" s="266" t="n"/>
      <c r="S161" s="266" t="n"/>
      <c r="T161" s="266" t="n"/>
      <c r="U161" s="266" t="n"/>
      <c r="V161" s="266" t="n"/>
      <c r="W161" s="266" t="n"/>
      <c r="X161" s="266" t="n"/>
      <c r="Y161" s="266" t="n"/>
      <c r="Z161" s="266" t="n"/>
      <c r="AA161" s="266" t="n"/>
      <c r="AB161" s="266" t="n"/>
      <c r="AC161" s="266" t="n"/>
      <c r="AD161" s="266" t="n"/>
      <c r="AE161" s="266" t="n"/>
      <c r="AF161" s="266" t="n"/>
      <c r="AG161" s="266" t="n"/>
      <c r="AH161" s="266" t="n"/>
      <c r="AI161" s="266" t="n"/>
      <c r="AJ161" s="266" t="n"/>
      <c r="AK161" s="266" t="n"/>
      <c r="AL161" s="266" t="n"/>
      <c r="AM161" s="266" t="n"/>
      <c r="AN161" s="266" t="n"/>
      <c r="AO161" s="266" t="n"/>
      <c r="AP161" s="266" t="n"/>
      <c r="AQ161" s="266" t="n"/>
      <c r="AR161" s="266" t="n"/>
      <c r="AS161" s="266" t="n"/>
      <c r="AT161" s="266" t="n"/>
      <c r="AU161" s="266" t="n"/>
      <c r="AV161" s="266" t="n"/>
      <c r="AW161" s="266" t="n"/>
      <c r="AX161" s="266" t="n"/>
      <c r="AY161" s="266" t="n"/>
      <c r="AZ161" s="266" t="n"/>
      <c r="BA161" s="266" t="n"/>
      <c r="BB161" s="266" t="n"/>
      <c r="BC161" s="266" t="n"/>
      <c r="BD161" s="266" t="n"/>
      <c r="BE161" s="266" t="n"/>
      <c r="BF161" s="266" t="n"/>
      <c r="BG161" s="266" t="n"/>
      <c r="BH161" s="266" t="n"/>
      <c r="BI161" s="266" t="n"/>
      <c r="BJ161" s="266" t="n"/>
      <c r="BK161" s="266" t="n"/>
      <c r="BL161" s="266" t="n"/>
      <c r="BM161" s="266" t="n"/>
      <c r="BN161" s="266" t="n"/>
      <c r="BO161" s="269" t="n"/>
      <c r="BP161" s="312" t="inlineStr">
        <is>
          <t>2.3.3</t>
        </is>
      </c>
      <c r="BQ161" s="266" t="n"/>
      <c r="BR161" s="266" t="n"/>
      <c r="BS161" s="269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</row>
    <row r="162">
      <c r="A162" s="4314" t="inlineStr">
        <is>
          <t>СК-9</t>
        </is>
      </c>
      <c r="B162" s="266" t="n"/>
      <c r="C162" s="266" t="n"/>
      <c r="D162" s="264" t="n"/>
      <c r="E162" s="4315" t="inlineStr">
        <is>
          <t>Анализировать устройство, принцип работы и элементную базу современных электрических машин, аппаратов и электронных компонентов электротехнических устройств</t>
        </is>
      </c>
      <c r="F162" s="266" t="n"/>
      <c r="G162" s="266" t="n"/>
      <c r="H162" s="266" t="n"/>
      <c r="I162" s="266" t="n"/>
      <c r="J162" s="266" t="n"/>
      <c r="K162" s="266" t="n"/>
      <c r="L162" s="266" t="n"/>
      <c r="M162" s="266" t="n"/>
      <c r="N162" s="266" t="n"/>
      <c r="O162" s="266" t="n"/>
      <c r="P162" s="266" t="n"/>
      <c r="Q162" s="266" t="n"/>
      <c r="R162" s="266" t="n"/>
      <c r="S162" s="266" t="n"/>
      <c r="T162" s="266" t="n"/>
      <c r="U162" s="266" t="n"/>
      <c r="V162" s="266" t="n"/>
      <c r="W162" s="266" t="n"/>
      <c r="X162" s="266" t="n"/>
      <c r="Y162" s="266" t="n"/>
      <c r="Z162" s="266" t="n"/>
      <c r="AA162" s="266" t="n"/>
      <c r="AB162" s="266" t="n"/>
      <c r="AC162" s="266" t="n"/>
      <c r="AD162" s="266" t="n"/>
      <c r="AE162" s="266" t="n"/>
      <c r="AF162" s="266" t="n"/>
      <c r="AG162" s="266" t="n"/>
      <c r="AH162" s="266" t="n"/>
      <c r="AI162" s="266" t="n"/>
      <c r="AJ162" s="266" t="n"/>
      <c r="AK162" s="266" t="n"/>
      <c r="AL162" s="266" t="n"/>
      <c r="AM162" s="266" t="n"/>
      <c r="AN162" s="266" t="n"/>
      <c r="AO162" s="266" t="n"/>
      <c r="AP162" s="266" t="n"/>
      <c r="AQ162" s="266" t="n"/>
      <c r="AR162" s="266" t="n"/>
      <c r="AS162" s="266" t="n"/>
      <c r="AT162" s="266" t="n"/>
      <c r="AU162" s="266" t="n"/>
      <c r="AV162" s="266" t="n"/>
      <c r="AW162" s="266" t="n"/>
      <c r="AX162" s="266" t="n"/>
      <c r="AY162" s="266" t="n"/>
      <c r="AZ162" s="266" t="n"/>
      <c r="BA162" s="266" t="n"/>
      <c r="BB162" s="266" t="n"/>
      <c r="BC162" s="266" t="n"/>
      <c r="BD162" s="266" t="n"/>
      <c r="BE162" s="266" t="n"/>
      <c r="BF162" s="266" t="n"/>
      <c r="BG162" s="266" t="n"/>
      <c r="BH162" s="266" t="n"/>
      <c r="BI162" s="266" t="n"/>
      <c r="BJ162" s="266" t="n"/>
      <c r="BK162" s="266" t="n"/>
      <c r="BL162" s="266" t="n"/>
      <c r="BM162" s="266" t="n"/>
      <c r="BN162" s="266" t="n"/>
      <c r="BO162" s="269" t="n"/>
      <c r="BP162" s="312" t="inlineStr">
        <is>
          <t>2.3.4</t>
        </is>
      </c>
      <c r="BQ162" s="266" t="n"/>
      <c r="BR162" s="266" t="n"/>
      <c r="BS162" s="269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</row>
    <row r="163">
      <c r="A163" s="4314" t="inlineStr">
        <is>
          <t>СК-10</t>
        </is>
      </c>
      <c r="B163" s="266" t="n"/>
      <c r="C163" s="266" t="n"/>
      <c r="D163" s="264" t="n"/>
      <c r="E163" s="4315" t="inlineStr">
        <is>
          <t>Применять знания и навыки, необходимые для создания и эффективного использования прогрессивных технологических процессов изготовления машин и агрегатов химической промышленности, а также их испытаний с технико-экономической оценкой предлагаемых решений</t>
        </is>
      </c>
      <c r="F163" s="266" t="n"/>
      <c r="G163" s="266" t="n"/>
      <c r="H163" s="266" t="n"/>
      <c r="I163" s="266" t="n"/>
      <c r="J163" s="266" t="n"/>
      <c r="K163" s="266" t="n"/>
      <c r="L163" s="266" t="n"/>
      <c r="M163" s="266" t="n"/>
      <c r="N163" s="266" t="n"/>
      <c r="O163" s="266" t="n"/>
      <c r="P163" s="266" t="n"/>
      <c r="Q163" s="266" t="n"/>
      <c r="R163" s="266" t="n"/>
      <c r="S163" s="266" t="n"/>
      <c r="T163" s="266" t="n"/>
      <c r="U163" s="266" t="n"/>
      <c r="V163" s="266" t="n"/>
      <c r="W163" s="266" t="n"/>
      <c r="X163" s="266" t="n"/>
      <c r="Y163" s="266" t="n"/>
      <c r="Z163" s="266" t="n"/>
      <c r="AA163" s="266" t="n"/>
      <c r="AB163" s="266" t="n"/>
      <c r="AC163" s="266" t="n"/>
      <c r="AD163" s="266" t="n"/>
      <c r="AE163" s="266" t="n"/>
      <c r="AF163" s="266" t="n"/>
      <c r="AG163" s="266" t="n"/>
      <c r="AH163" s="266" t="n"/>
      <c r="AI163" s="266" t="n"/>
      <c r="AJ163" s="266" t="n"/>
      <c r="AK163" s="266" t="n"/>
      <c r="AL163" s="266" t="n"/>
      <c r="AM163" s="266" t="n"/>
      <c r="AN163" s="266" t="n"/>
      <c r="AO163" s="266" t="n"/>
      <c r="AP163" s="266" t="n"/>
      <c r="AQ163" s="266" t="n"/>
      <c r="AR163" s="266" t="n"/>
      <c r="AS163" s="266" t="n"/>
      <c r="AT163" s="266" t="n"/>
      <c r="AU163" s="266" t="n"/>
      <c r="AV163" s="266" t="n"/>
      <c r="AW163" s="266" t="n"/>
      <c r="AX163" s="266" t="n"/>
      <c r="AY163" s="266" t="n"/>
      <c r="AZ163" s="266" t="n"/>
      <c r="BA163" s="266" t="n"/>
      <c r="BB163" s="266" t="n"/>
      <c r="BC163" s="266" t="n"/>
      <c r="BD163" s="266" t="n"/>
      <c r="BE163" s="266" t="n"/>
      <c r="BF163" s="266" t="n"/>
      <c r="BG163" s="266" t="n"/>
      <c r="BH163" s="266" t="n"/>
      <c r="BI163" s="266" t="n"/>
      <c r="BJ163" s="266" t="n"/>
      <c r="BK163" s="266" t="n"/>
      <c r="BL163" s="266" t="n"/>
      <c r="BM163" s="266" t="n"/>
      <c r="BN163" s="266" t="n"/>
      <c r="BO163" s="269" t="n"/>
      <c r="BP163" s="312" t="inlineStr">
        <is>
          <t>2.3.5</t>
        </is>
      </c>
      <c r="BQ163" s="266" t="n"/>
      <c r="BR163" s="266" t="n"/>
      <c r="BS163" s="269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</row>
    <row r="164">
      <c r="A164" s="4314" t="inlineStr">
        <is>
          <t>СК-11</t>
        </is>
      </c>
      <c r="B164" s="266" t="n"/>
      <c r="C164" s="266" t="n"/>
      <c r="D164" s="264" t="n"/>
      <c r="E164" s="4315" t="inlineStr">
        <is>
          <t xml:space="preserve">Применять знания, умения и навыки проектирования, расчета и эксплуатации грузоподъемных, транспортирующих и погрузочно-разгрузочных машин </t>
        </is>
      </c>
      <c r="F164" s="266" t="n"/>
      <c r="G164" s="266" t="n"/>
      <c r="H164" s="266" t="n"/>
      <c r="I164" s="266" t="n"/>
      <c r="J164" s="266" t="n"/>
      <c r="K164" s="266" t="n"/>
      <c r="L164" s="266" t="n"/>
      <c r="M164" s="266" t="n"/>
      <c r="N164" s="266" t="n"/>
      <c r="O164" s="266" t="n"/>
      <c r="P164" s="266" t="n"/>
      <c r="Q164" s="266" t="n"/>
      <c r="R164" s="266" t="n"/>
      <c r="S164" s="266" t="n"/>
      <c r="T164" s="266" t="n"/>
      <c r="U164" s="266" t="n"/>
      <c r="V164" s="266" t="n"/>
      <c r="W164" s="266" t="n"/>
      <c r="X164" s="266" t="n"/>
      <c r="Y164" s="266" t="n"/>
      <c r="Z164" s="266" t="n"/>
      <c r="AA164" s="266" t="n"/>
      <c r="AB164" s="266" t="n"/>
      <c r="AC164" s="266" t="n"/>
      <c r="AD164" s="266" t="n"/>
      <c r="AE164" s="266" t="n"/>
      <c r="AF164" s="266" t="n"/>
      <c r="AG164" s="266" t="n"/>
      <c r="AH164" s="266" t="n"/>
      <c r="AI164" s="266" t="n"/>
      <c r="AJ164" s="266" t="n"/>
      <c r="AK164" s="266" t="n"/>
      <c r="AL164" s="266" t="n"/>
      <c r="AM164" s="266" t="n"/>
      <c r="AN164" s="266" t="n"/>
      <c r="AO164" s="266" t="n"/>
      <c r="AP164" s="266" t="n"/>
      <c r="AQ164" s="266" t="n"/>
      <c r="AR164" s="266" t="n"/>
      <c r="AS164" s="266" t="n"/>
      <c r="AT164" s="266" t="n"/>
      <c r="AU164" s="266" t="n"/>
      <c r="AV164" s="266" t="n"/>
      <c r="AW164" s="266" t="n"/>
      <c r="AX164" s="266" t="n"/>
      <c r="AY164" s="266" t="n"/>
      <c r="AZ164" s="266" t="n"/>
      <c r="BA164" s="266" t="n"/>
      <c r="BB164" s="266" t="n"/>
      <c r="BC164" s="266" t="n"/>
      <c r="BD164" s="266" t="n"/>
      <c r="BE164" s="266" t="n"/>
      <c r="BF164" s="266" t="n"/>
      <c r="BG164" s="266" t="n"/>
      <c r="BH164" s="266" t="n"/>
      <c r="BI164" s="266" t="n"/>
      <c r="BJ164" s="266" t="n"/>
      <c r="BK164" s="266" t="n"/>
      <c r="BL164" s="266" t="n"/>
      <c r="BM164" s="266" t="n"/>
      <c r="BN164" s="266" t="n"/>
      <c r="BO164" s="269" t="n"/>
      <c r="BP164" s="312" t="inlineStr">
        <is>
          <t>2.3.6</t>
        </is>
      </c>
      <c r="BQ164" s="266" t="n"/>
      <c r="BR164" s="266" t="n"/>
      <c r="BS164" s="269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</row>
    <row r="165">
      <c r="A165" s="4314" t="inlineStr">
        <is>
          <t>СК-12</t>
        </is>
      </c>
      <c r="B165" s="266" t="n"/>
      <c r="C165" s="266" t="n"/>
      <c r="D165" s="264" t="n"/>
      <c r="E165" s="4315" t="inlineStr">
        <is>
          <t>Владеть техническими навыками эксплуатации и ремонта технологического оборудования, современными средствами и методами контроля его технического состояния, уметь осуществлять планирование и технологическую подготовку ремонтных и монтажных работ</t>
        </is>
      </c>
      <c r="F165" s="266" t="n"/>
      <c r="G165" s="266" t="n"/>
      <c r="H165" s="266" t="n"/>
      <c r="I165" s="266" t="n"/>
      <c r="J165" s="266" t="n"/>
      <c r="K165" s="266" t="n"/>
      <c r="L165" s="266" t="n"/>
      <c r="M165" s="266" t="n"/>
      <c r="N165" s="266" t="n"/>
      <c r="O165" s="266" t="n"/>
      <c r="P165" s="266" t="n"/>
      <c r="Q165" s="266" t="n"/>
      <c r="R165" s="266" t="n"/>
      <c r="S165" s="266" t="n"/>
      <c r="T165" s="266" t="n"/>
      <c r="U165" s="266" t="n"/>
      <c r="V165" s="266" t="n"/>
      <c r="W165" s="266" t="n"/>
      <c r="X165" s="266" t="n"/>
      <c r="Y165" s="266" t="n"/>
      <c r="Z165" s="266" t="n"/>
      <c r="AA165" s="266" t="n"/>
      <c r="AB165" s="266" t="n"/>
      <c r="AC165" s="266" t="n"/>
      <c r="AD165" s="266" t="n"/>
      <c r="AE165" s="266" t="n"/>
      <c r="AF165" s="266" t="n"/>
      <c r="AG165" s="266" t="n"/>
      <c r="AH165" s="266" t="n"/>
      <c r="AI165" s="266" t="n"/>
      <c r="AJ165" s="266" t="n"/>
      <c r="AK165" s="266" t="n"/>
      <c r="AL165" s="266" t="n"/>
      <c r="AM165" s="266" t="n"/>
      <c r="AN165" s="266" t="n"/>
      <c r="AO165" s="266" t="n"/>
      <c r="AP165" s="266" t="n"/>
      <c r="AQ165" s="266" t="n"/>
      <c r="AR165" s="266" t="n"/>
      <c r="AS165" s="266" t="n"/>
      <c r="AT165" s="266" t="n"/>
      <c r="AU165" s="266" t="n"/>
      <c r="AV165" s="266" t="n"/>
      <c r="AW165" s="266" t="n"/>
      <c r="AX165" s="266" t="n"/>
      <c r="AY165" s="266" t="n"/>
      <c r="AZ165" s="266" t="n"/>
      <c r="BA165" s="266" t="n"/>
      <c r="BB165" s="266" t="n"/>
      <c r="BC165" s="266" t="n"/>
      <c r="BD165" s="266" t="n"/>
      <c r="BE165" s="266" t="n"/>
      <c r="BF165" s="266" t="n"/>
      <c r="BG165" s="266" t="n"/>
      <c r="BH165" s="266" t="n"/>
      <c r="BI165" s="266" t="n"/>
      <c r="BJ165" s="266" t="n"/>
      <c r="BK165" s="266" t="n"/>
      <c r="BL165" s="266" t="n"/>
      <c r="BM165" s="266" t="n"/>
      <c r="BN165" s="266" t="n"/>
      <c r="BO165" s="269" t="n"/>
      <c r="BP165" s="312" t="inlineStr">
        <is>
          <t>2.3.7</t>
        </is>
      </c>
      <c r="BQ165" s="266" t="n"/>
      <c r="BR165" s="266" t="n"/>
      <c r="BS165" s="269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</row>
    <row r="166">
      <c r="A166" s="4314" t="inlineStr">
        <is>
          <t>СК-13</t>
        </is>
      </c>
      <c r="B166" s="266" t="n"/>
      <c r="C166" s="266" t="n"/>
      <c r="D166" s="264" t="n"/>
      <c r="E166" s="4315" t="inlineStr">
        <is>
          <t>Владеть знаниями об основных типах исполнительных механизмов, применяемых в машинах-автоматах отрасли, уметь производить расчет и составлять кинематические схемы и цикловые диаграммы машин-автоматов, знать основы роботехники</t>
        </is>
      </c>
      <c r="F166" s="266" t="n"/>
      <c r="G166" s="266" t="n"/>
      <c r="H166" s="266" t="n"/>
      <c r="I166" s="266" t="n"/>
      <c r="J166" s="266" t="n"/>
      <c r="K166" s="266" t="n"/>
      <c r="L166" s="266" t="n"/>
      <c r="M166" s="266" t="n"/>
      <c r="N166" s="266" t="n"/>
      <c r="O166" s="266" t="n"/>
      <c r="P166" s="266" t="n"/>
      <c r="Q166" s="266" t="n"/>
      <c r="R166" s="266" t="n"/>
      <c r="S166" s="266" t="n"/>
      <c r="T166" s="266" t="n"/>
      <c r="U166" s="266" t="n"/>
      <c r="V166" s="266" t="n"/>
      <c r="W166" s="266" t="n"/>
      <c r="X166" s="266" t="n"/>
      <c r="Y166" s="266" t="n"/>
      <c r="Z166" s="266" t="n"/>
      <c r="AA166" s="266" t="n"/>
      <c r="AB166" s="266" t="n"/>
      <c r="AC166" s="266" t="n"/>
      <c r="AD166" s="266" t="n"/>
      <c r="AE166" s="266" t="n"/>
      <c r="AF166" s="266" t="n"/>
      <c r="AG166" s="266" t="n"/>
      <c r="AH166" s="266" t="n"/>
      <c r="AI166" s="266" t="n"/>
      <c r="AJ166" s="266" t="n"/>
      <c r="AK166" s="266" t="n"/>
      <c r="AL166" s="266" t="n"/>
      <c r="AM166" s="266" t="n"/>
      <c r="AN166" s="266" t="n"/>
      <c r="AO166" s="266" t="n"/>
      <c r="AP166" s="266" t="n"/>
      <c r="AQ166" s="266" t="n"/>
      <c r="AR166" s="266" t="n"/>
      <c r="AS166" s="266" t="n"/>
      <c r="AT166" s="266" t="n"/>
      <c r="AU166" s="266" t="n"/>
      <c r="AV166" s="266" t="n"/>
      <c r="AW166" s="266" t="n"/>
      <c r="AX166" s="266" t="n"/>
      <c r="AY166" s="266" t="n"/>
      <c r="AZ166" s="266" t="n"/>
      <c r="BA166" s="266" t="n"/>
      <c r="BB166" s="266" t="n"/>
      <c r="BC166" s="266" t="n"/>
      <c r="BD166" s="266" t="n"/>
      <c r="BE166" s="266" t="n"/>
      <c r="BF166" s="266" t="n"/>
      <c r="BG166" s="266" t="n"/>
      <c r="BH166" s="266" t="n"/>
      <c r="BI166" s="266" t="n"/>
      <c r="BJ166" s="266" t="n"/>
      <c r="BK166" s="266" t="n"/>
      <c r="BL166" s="266" t="n"/>
      <c r="BM166" s="266" t="n"/>
      <c r="BN166" s="266" t="n"/>
      <c r="BO166" s="269" t="n"/>
      <c r="BP166" s="312" t="inlineStr">
        <is>
          <t>2.3.8</t>
        </is>
      </c>
      <c r="BQ166" s="266" t="n"/>
      <c r="BR166" s="266" t="n"/>
      <c r="BS166" s="269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</row>
    <row r="167">
      <c r="A167" s="4314" t="inlineStr">
        <is>
          <t>СК-14</t>
        </is>
      </c>
      <c r="B167" s="266" t="n"/>
      <c r="C167" s="266" t="n"/>
      <c r="D167" s="264" t="n"/>
      <c r="E167" s="4315" t="inlineStr">
        <is>
          <t>Использовать знания основ теории надежности машин при решении практических задач обеспечения показателей работоспособности и владеть навыками диагностики технологического оборудования</t>
        </is>
      </c>
      <c r="F167" s="266" t="n"/>
      <c r="G167" s="266" t="n"/>
      <c r="H167" s="266" t="n"/>
      <c r="I167" s="266" t="n"/>
      <c r="J167" s="266" t="n"/>
      <c r="K167" s="266" t="n"/>
      <c r="L167" s="266" t="n"/>
      <c r="M167" s="266" t="n"/>
      <c r="N167" s="266" t="n"/>
      <c r="O167" s="266" t="n"/>
      <c r="P167" s="266" t="n"/>
      <c r="Q167" s="266" t="n"/>
      <c r="R167" s="266" t="n"/>
      <c r="S167" s="266" t="n"/>
      <c r="T167" s="266" t="n"/>
      <c r="U167" s="266" t="n"/>
      <c r="V167" s="266" t="n"/>
      <c r="W167" s="266" t="n"/>
      <c r="X167" s="266" t="n"/>
      <c r="Y167" s="266" t="n"/>
      <c r="Z167" s="266" t="n"/>
      <c r="AA167" s="266" t="n"/>
      <c r="AB167" s="266" t="n"/>
      <c r="AC167" s="266" t="n"/>
      <c r="AD167" s="266" t="n"/>
      <c r="AE167" s="266" t="n"/>
      <c r="AF167" s="266" t="n"/>
      <c r="AG167" s="266" t="n"/>
      <c r="AH167" s="266" t="n"/>
      <c r="AI167" s="266" t="n"/>
      <c r="AJ167" s="266" t="n"/>
      <c r="AK167" s="266" t="n"/>
      <c r="AL167" s="266" t="n"/>
      <c r="AM167" s="266" t="n"/>
      <c r="AN167" s="266" t="n"/>
      <c r="AO167" s="266" t="n"/>
      <c r="AP167" s="266" t="n"/>
      <c r="AQ167" s="266" t="n"/>
      <c r="AR167" s="266" t="n"/>
      <c r="AS167" s="266" t="n"/>
      <c r="AT167" s="266" t="n"/>
      <c r="AU167" s="266" t="n"/>
      <c r="AV167" s="266" t="n"/>
      <c r="AW167" s="266" t="n"/>
      <c r="AX167" s="266" t="n"/>
      <c r="AY167" s="266" t="n"/>
      <c r="AZ167" s="266" t="n"/>
      <c r="BA167" s="266" t="n"/>
      <c r="BB167" s="266" t="n"/>
      <c r="BC167" s="266" t="n"/>
      <c r="BD167" s="266" t="n"/>
      <c r="BE167" s="266" t="n"/>
      <c r="BF167" s="266" t="n"/>
      <c r="BG167" s="266" t="n"/>
      <c r="BH167" s="266" t="n"/>
      <c r="BI167" s="266" t="n"/>
      <c r="BJ167" s="266" t="n"/>
      <c r="BK167" s="266" t="n"/>
      <c r="BL167" s="266" t="n"/>
      <c r="BM167" s="266" t="n"/>
      <c r="BN167" s="266" t="n"/>
      <c r="BO167" s="269" t="n"/>
      <c r="BP167" s="312" t="inlineStr">
        <is>
          <t>2.3.9</t>
        </is>
      </c>
      <c r="BQ167" s="266" t="n"/>
      <c r="BR167" s="266" t="n"/>
      <c r="BS167" s="269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</row>
    <row r="168">
      <c r="A168" s="4314" t="inlineStr">
        <is>
          <t>СК-15</t>
        </is>
      </c>
      <c r="B168" s="266" t="n"/>
      <c r="C168" s="266" t="n"/>
      <c r="D168" s="264" t="n"/>
      <c r="E168" s="4315" t="inlineStr">
        <is>
          <t>Владеть навыками математического моделирования и оптимизации технологических процессов и оборудования, знать принципы автоматического регулирования в технических средствах автоматизации, методы автоматизации технологических процессов химического производства, владеть основными приемами двухмерного проектирования чертежно-конструкторской документации и трехмерного твердотельного параметрического моделирования деталей машин, сборочных узлов и механизмов с использованием САПР общего машиностроения</t>
        </is>
      </c>
      <c r="F168" s="266" t="n"/>
      <c r="G168" s="266" t="n"/>
      <c r="H168" s="266" t="n"/>
      <c r="I168" s="266" t="n"/>
      <c r="J168" s="266" t="n"/>
      <c r="K168" s="266" t="n"/>
      <c r="L168" s="266" t="n"/>
      <c r="M168" s="266" t="n"/>
      <c r="N168" s="266" t="n"/>
      <c r="O168" s="266" t="n"/>
      <c r="P168" s="266" t="n"/>
      <c r="Q168" s="266" t="n"/>
      <c r="R168" s="266" t="n"/>
      <c r="S168" s="266" t="n"/>
      <c r="T168" s="266" t="n"/>
      <c r="U168" s="266" t="n"/>
      <c r="V168" s="266" t="n"/>
      <c r="W168" s="266" t="n"/>
      <c r="X168" s="266" t="n"/>
      <c r="Y168" s="266" t="n"/>
      <c r="Z168" s="266" t="n"/>
      <c r="AA168" s="266" t="n"/>
      <c r="AB168" s="266" t="n"/>
      <c r="AC168" s="266" t="n"/>
      <c r="AD168" s="266" t="n"/>
      <c r="AE168" s="266" t="n"/>
      <c r="AF168" s="266" t="n"/>
      <c r="AG168" s="266" t="n"/>
      <c r="AH168" s="266" t="n"/>
      <c r="AI168" s="266" t="n"/>
      <c r="AJ168" s="266" t="n"/>
      <c r="AK168" s="266" t="n"/>
      <c r="AL168" s="266" t="n"/>
      <c r="AM168" s="266" t="n"/>
      <c r="AN168" s="266" t="n"/>
      <c r="AO168" s="266" t="n"/>
      <c r="AP168" s="266" t="n"/>
      <c r="AQ168" s="266" t="n"/>
      <c r="AR168" s="266" t="n"/>
      <c r="AS168" s="266" t="n"/>
      <c r="AT168" s="266" t="n"/>
      <c r="AU168" s="266" t="n"/>
      <c r="AV168" s="266" t="n"/>
      <c r="AW168" s="266" t="n"/>
      <c r="AX168" s="266" t="n"/>
      <c r="AY168" s="266" t="n"/>
      <c r="AZ168" s="266" t="n"/>
      <c r="BA168" s="266" t="n"/>
      <c r="BB168" s="266" t="n"/>
      <c r="BC168" s="266" t="n"/>
      <c r="BD168" s="266" t="n"/>
      <c r="BE168" s="266" t="n"/>
      <c r="BF168" s="266" t="n"/>
      <c r="BG168" s="266" t="n"/>
      <c r="BH168" s="266" t="n"/>
      <c r="BI168" s="266" t="n"/>
      <c r="BJ168" s="266" t="n"/>
      <c r="BK168" s="266" t="n"/>
      <c r="BL168" s="266" t="n"/>
      <c r="BM168" s="266" t="n"/>
      <c r="BN168" s="266" t="n"/>
      <c r="BO168" s="269" t="n"/>
      <c r="BP168" s="312" t="inlineStr">
        <is>
          <t>2.4</t>
        </is>
      </c>
      <c r="BQ168" s="266" t="n"/>
      <c r="BR168" s="266" t="n"/>
      <c r="BS168" s="269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</row>
    <row r="169">
      <c r="A169" s="4314" t="inlineStr">
        <is>
          <t>СК-16</t>
        </is>
      </c>
      <c r="B169" s="266" t="n"/>
      <c r="C169" s="266" t="n"/>
      <c r="D169" s="264" t="n"/>
      <c r="E169" s="4315" t="inlineStr">
        <is>
          <t>Анализировать эффективность производственных процессов на предприятии, рассчитывать показатели эффективности использования производственных ресурсов, выявлять резервы и обосновывать направления улучшения их использования</t>
        </is>
      </c>
      <c r="F169" s="266" t="n"/>
      <c r="G169" s="266" t="n"/>
      <c r="H169" s="266" t="n"/>
      <c r="I169" s="266" t="n"/>
      <c r="J169" s="266" t="n"/>
      <c r="K169" s="266" t="n"/>
      <c r="L169" s="266" t="n"/>
      <c r="M169" s="266" t="n"/>
      <c r="N169" s="266" t="n"/>
      <c r="O169" s="266" t="n"/>
      <c r="P169" s="266" t="n"/>
      <c r="Q169" s="266" t="n"/>
      <c r="R169" s="266" t="n"/>
      <c r="S169" s="266" t="n"/>
      <c r="T169" s="266" t="n"/>
      <c r="U169" s="266" t="n"/>
      <c r="V169" s="266" t="n"/>
      <c r="W169" s="266" t="n"/>
      <c r="X169" s="266" t="n"/>
      <c r="Y169" s="266" t="n"/>
      <c r="Z169" s="266" t="n"/>
      <c r="AA169" s="266" t="n"/>
      <c r="AB169" s="266" t="n"/>
      <c r="AC169" s="266" t="n"/>
      <c r="AD169" s="266" t="n"/>
      <c r="AE169" s="266" t="n"/>
      <c r="AF169" s="266" t="n"/>
      <c r="AG169" s="266" t="n"/>
      <c r="AH169" s="266" t="n"/>
      <c r="AI169" s="266" t="n"/>
      <c r="AJ169" s="266" t="n"/>
      <c r="AK169" s="266" t="n"/>
      <c r="AL169" s="266" t="n"/>
      <c r="AM169" s="266" t="n"/>
      <c r="AN169" s="266" t="n"/>
      <c r="AO169" s="266" t="n"/>
      <c r="AP169" s="266" t="n"/>
      <c r="AQ169" s="266" t="n"/>
      <c r="AR169" s="266" t="n"/>
      <c r="AS169" s="266" t="n"/>
      <c r="AT169" s="266" t="n"/>
      <c r="AU169" s="266" t="n"/>
      <c r="AV169" s="266" t="n"/>
      <c r="AW169" s="266" t="n"/>
      <c r="AX169" s="266" t="n"/>
      <c r="AY169" s="266" t="n"/>
      <c r="AZ169" s="266" t="n"/>
      <c r="BA169" s="266" t="n"/>
      <c r="BB169" s="266" t="n"/>
      <c r="BC169" s="266" t="n"/>
      <c r="BD169" s="266" t="n"/>
      <c r="BE169" s="266" t="n"/>
      <c r="BF169" s="266" t="n"/>
      <c r="BG169" s="266" t="n"/>
      <c r="BH169" s="266" t="n"/>
      <c r="BI169" s="266" t="n"/>
      <c r="BJ169" s="266" t="n"/>
      <c r="BK169" s="266" t="n"/>
      <c r="BL169" s="266" t="n"/>
      <c r="BM169" s="266" t="n"/>
      <c r="BN169" s="266" t="n"/>
      <c r="BO169" s="269" t="n"/>
      <c r="BP169" s="312" t="inlineStr">
        <is>
          <t>2.5.1</t>
        </is>
      </c>
      <c r="BQ169" s="266" t="n"/>
      <c r="BR169" s="266" t="n"/>
      <c r="BS169" s="269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</row>
    <row r="170">
      <c r="A170" s="4314" t="inlineStr">
        <is>
          <t>СК-17</t>
        </is>
      </c>
      <c r="B170" s="266" t="n"/>
      <c r="C170" s="266" t="n"/>
      <c r="D170" s="264" t="n"/>
      <c r="E170" s="4315" t="inlineStr">
        <is>
          <t>Осуществлять организационно-технические расчеты для планирования и регулирования  производства, выполнять оценку эффективности мероприятий по техническому и организационному развитию производства</t>
        </is>
      </c>
      <c r="F170" s="266" t="n"/>
      <c r="G170" s="266" t="n"/>
      <c r="H170" s="266" t="n"/>
      <c r="I170" s="266" t="n"/>
      <c r="J170" s="266" t="n"/>
      <c r="K170" s="266" t="n"/>
      <c r="L170" s="266" t="n"/>
      <c r="M170" s="266" t="n"/>
      <c r="N170" s="266" t="n"/>
      <c r="O170" s="266" t="n"/>
      <c r="P170" s="266" t="n"/>
      <c r="Q170" s="266" t="n"/>
      <c r="R170" s="266" t="n"/>
      <c r="S170" s="266" t="n"/>
      <c r="T170" s="266" t="n"/>
      <c r="U170" s="266" t="n"/>
      <c r="V170" s="266" t="n"/>
      <c r="W170" s="266" t="n"/>
      <c r="X170" s="266" t="n"/>
      <c r="Y170" s="266" t="n"/>
      <c r="Z170" s="266" t="n"/>
      <c r="AA170" s="266" t="n"/>
      <c r="AB170" s="266" t="n"/>
      <c r="AC170" s="266" t="n"/>
      <c r="AD170" s="266" t="n"/>
      <c r="AE170" s="266" t="n"/>
      <c r="AF170" s="266" t="n"/>
      <c r="AG170" s="266" t="n"/>
      <c r="AH170" s="266" t="n"/>
      <c r="AI170" s="266" t="n"/>
      <c r="AJ170" s="266" t="n"/>
      <c r="AK170" s="266" t="n"/>
      <c r="AL170" s="266" t="n"/>
      <c r="AM170" s="266" t="n"/>
      <c r="AN170" s="266" t="n"/>
      <c r="AO170" s="266" t="n"/>
      <c r="AP170" s="266" t="n"/>
      <c r="AQ170" s="266" t="n"/>
      <c r="AR170" s="266" t="n"/>
      <c r="AS170" s="266" t="n"/>
      <c r="AT170" s="266" t="n"/>
      <c r="AU170" s="266" t="n"/>
      <c r="AV170" s="266" t="n"/>
      <c r="AW170" s="266" t="n"/>
      <c r="AX170" s="266" t="n"/>
      <c r="AY170" s="266" t="n"/>
      <c r="AZ170" s="266" t="n"/>
      <c r="BA170" s="266" t="n"/>
      <c r="BB170" s="266" t="n"/>
      <c r="BC170" s="266" t="n"/>
      <c r="BD170" s="266" t="n"/>
      <c r="BE170" s="266" t="n"/>
      <c r="BF170" s="266" t="n"/>
      <c r="BG170" s="266" t="n"/>
      <c r="BH170" s="266" t="n"/>
      <c r="BI170" s="266" t="n"/>
      <c r="BJ170" s="266" t="n"/>
      <c r="BK170" s="266" t="n"/>
      <c r="BL170" s="266" t="n"/>
      <c r="BM170" s="266" t="n"/>
      <c r="BN170" s="266" t="n"/>
      <c r="BO170" s="269" t="n"/>
      <c r="BP170" s="312" t="inlineStr">
        <is>
          <t>2.5.2, 2.5.3</t>
        </is>
      </c>
      <c r="BQ170" s="266" t="n"/>
      <c r="BR170" s="266" t="n"/>
      <c r="BS170" s="269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</row>
    <row r="171">
      <c r="A171" s="4314" t="inlineStr">
        <is>
          <t>СК-18</t>
        </is>
      </c>
      <c r="B171" s="266" t="n"/>
      <c r="C171" s="266" t="n"/>
      <c r="D171" s="264" t="n"/>
      <c r="E171" s="4315" t="inlineStr">
        <is>
          <t>Анализировать требования к сырью, готовой продукции, технологические схемы и оборудование основных химических производств, составлять материальные балансы, определять потребность в основных видах ресурсов по видам продукции, определять перспективные направления совершенствования отдельных технологических процессов и производств</t>
        </is>
      </c>
      <c r="F171" s="266" t="n"/>
      <c r="G171" s="266" t="n"/>
      <c r="H171" s="266" t="n"/>
      <c r="I171" s="266" t="n"/>
      <c r="J171" s="266" t="n"/>
      <c r="K171" s="266" t="n"/>
      <c r="L171" s="266" t="n"/>
      <c r="M171" s="266" t="n"/>
      <c r="N171" s="266" t="n"/>
      <c r="O171" s="266" t="n"/>
      <c r="P171" s="266" t="n"/>
      <c r="Q171" s="266" t="n"/>
      <c r="R171" s="266" t="n"/>
      <c r="S171" s="266" t="n"/>
      <c r="T171" s="266" t="n"/>
      <c r="U171" s="266" t="n"/>
      <c r="V171" s="266" t="n"/>
      <c r="W171" s="266" t="n"/>
      <c r="X171" s="266" t="n"/>
      <c r="Y171" s="266" t="n"/>
      <c r="Z171" s="266" t="n"/>
      <c r="AA171" s="266" t="n"/>
      <c r="AB171" s="266" t="n"/>
      <c r="AC171" s="266" t="n"/>
      <c r="AD171" s="266" t="n"/>
      <c r="AE171" s="266" t="n"/>
      <c r="AF171" s="266" t="n"/>
      <c r="AG171" s="266" t="n"/>
      <c r="AH171" s="266" t="n"/>
      <c r="AI171" s="266" t="n"/>
      <c r="AJ171" s="266" t="n"/>
      <c r="AK171" s="266" t="n"/>
      <c r="AL171" s="266" t="n"/>
      <c r="AM171" s="266" t="n"/>
      <c r="AN171" s="266" t="n"/>
      <c r="AO171" s="266" t="n"/>
      <c r="AP171" s="266" t="n"/>
      <c r="AQ171" s="266" t="n"/>
      <c r="AR171" s="266" t="n"/>
      <c r="AS171" s="266" t="n"/>
      <c r="AT171" s="266" t="n"/>
      <c r="AU171" s="266" t="n"/>
      <c r="AV171" s="266" t="n"/>
      <c r="AW171" s="266" t="n"/>
      <c r="AX171" s="266" t="n"/>
      <c r="AY171" s="266" t="n"/>
      <c r="AZ171" s="266" t="n"/>
      <c r="BA171" s="266" t="n"/>
      <c r="BB171" s="266" t="n"/>
      <c r="BC171" s="266" t="n"/>
      <c r="BD171" s="266" t="n"/>
      <c r="BE171" s="266" t="n"/>
      <c r="BF171" s="266" t="n"/>
      <c r="BG171" s="266" t="n"/>
      <c r="BH171" s="266" t="n"/>
      <c r="BI171" s="266" t="n"/>
      <c r="BJ171" s="266" t="n"/>
      <c r="BK171" s="266" t="n"/>
      <c r="BL171" s="266" t="n"/>
      <c r="BM171" s="266" t="n"/>
      <c r="BN171" s="266" t="n"/>
      <c r="BO171" s="269" t="n"/>
      <c r="BP171" s="312" t="inlineStr">
        <is>
          <t>2.6.1</t>
        </is>
      </c>
      <c r="BQ171" s="266" t="n"/>
      <c r="BR171" s="266" t="n"/>
      <c r="BS171" s="269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</row>
    <row r="172">
      <c r="A172" s="4314" t="inlineStr">
        <is>
          <t>СК-19</t>
        </is>
      </c>
      <c r="B172" s="266" t="n"/>
      <c r="C172" s="266" t="n"/>
      <c r="D172" s="264" t="n"/>
      <c r="E172" s="4315" t="inlineStr">
        <is>
          <t>Применять знания процессов и аппаратов химической технологии для осуществления расчетов и выбора рациональных параметров работы технологического оборудования</t>
        </is>
      </c>
      <c r="F172" s="266" t="n"/>
      <c r="G172" s="266" t="n"/>
      <c r="H172" s="266" t="n"/>
      <c r="I172" s="266" t="n"/>
      <c r="J172" s="266" t="n"/>
      <c r="K172" s="266" t="n"/>
      <c r="L172" s="266" t="n"/>
      <c r="M172" s="266" t="n"/>
      <c r="N172" s="266" t="n"/>
      <c r="O172" s="266" t="n"/>
      <c r="P172" s="266" t="n"/>
      <c r="Q172" s="266" t="n"/>
      <c r="R172" s="266" t="n"/>
      <c r="S172" s="266" t="n"/>
      <c r="T172" s="266" t="n"/>
      <c r="U172" s="266" t="n"/>
      <c r="V172" s="266" t="n"/>
      <c r="W172" s="266" t="n"/>
      <c r="X172" s="266" t="n"/>
      <c r="Y172" s="266" t="n"/>
      <c r="Z172" s="266" t="n"/>
      <c r="AA172" s="266" t="n"/>
      <c r="AB172" s="266" t="n"/>
      <c r="AC172" s="266" t="n"/>
      <c r="AD172" s="266" t="n"/>
      <c r="AE172" s="266" t="n"/>
      <c r="AF172" s="266" t="n"/>
      <c r="AG172" s="266" t="n"/>
      <c r="AH172" s="266" t="n"/>
      <c r="AI172" s="266" t="n"/>
      <c r="AJ172" s="266" t="n"/>
      <c r="AK172" s="266" t="n"/>
      <c r="AL172" s="266" t="n"/>
      <c r="AM172" s="266" t="n"/>
      <c r="AN172" s="266" t="n"/>
      <c r="AO172" s="266" t="n"/>
      <c r="AP172" s="266" t="n"/>
      <c r="AQ172" s="266" t="n"/>
      <c r="AR172" s="266" t="n"/>
      <c r="AS172" s="266" t="n"/>
      <c r="AT172" s="266" t="n"/>
      <c r="AU172" s="266" t="n"/>
      <c r="AV172" s="266" t="n"/>
      <c r="AW172" s="266" t="n"/>
      <c r="AX172" s="266" t="n"/>
      <c r="AY172" s="266" t="n"/>
      <c r="AZ172" s="266" t="n"/>
      <c r="BA172" s="266" t="n"/>
      <c r="BB172" s="266" t="n"/>
      <c r="BC172" s="266" t="n"/>
      <c r="BD172" s="266" t="n"/>
      <c r="BE172" s="266" t="n"/>
      <c r="BF172" s="266" t="n"/>
      <c r="BG172" s="266" t="n"/>
      <c r="BH172" s="266" t="n"/>
      <c r="BI172" s="266" t="n"/>
      <c r="BJ172" s="266" t="n"/>
      <c r="BK172" s="266" t="n"/>
      <c r="BL172" s="266" t="n"/>
      <c r="BM172" s="266" t="n"/>
      <c r="BN172" s="266" t="n"/>
      <c r="BO172" s="269" t="n"/>
      <c r="BP172" s="312" t="inlineStr">
        <is>
          <t>2.6.2, 2.6.3</t>
        </is>
      </c>
      <c r="BQ172" s="266" t="n"/>
      <c r="BR172" s="266" t="n"/>
      <c r="BS172" s="269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</row>
    <row r="173">
      <c r="A173" s="4314" t="inlineStr">
        <is>
          <t>СК-20</t>
        </is>
      </c>
      <c r="B173" s="266" t="n"/>
      <c r="C173" s="266" t="n"/>
      <c r="D173" s="264" t="n"/>
      <c r="E173" s="4315" t="inlineStr">
        <is>
          <t>Знать строение и принцип действия машин и аппаратов химических производств, владеть инженерной методикой их расчета и конструирования</t>
        </is>
      </c>
      <c r="F173" s="266" t="n"/>
      <c r="G173" s="266" t="n"/>
      <c r="H173" s="266" t="n"/>
      <c r="I173" s="266" t="n"/>
      <c r="J173" s="266" t="n"/>
      <c r="K173" s="266" t="n"/>
      <c r="L173" s="266" t="n"/>
      <c r="M173" s="266" t="n"/>
      <c r="N173" s="266" t="n"/>
      <c r="O173" s="266" t="n"/>
      <c r="P173" s="266" t="n"/>
      <c r="Q173" s="266" t="n"/>
      <c r="R173" s="266" t="n"/>
      <c r="S173" s="266" t="n"/>
      <c r="T173" s="266" t="n"/>
      <c r="U173" s="266" t="n"/>
      <c r="V173" s="266" t="n"/>
      <c r="W173" s="266" t="n"/>
      <c r="X173" s="266" t="n"/>
      <c r="Y173" s="266" t="n"/>
      <c r="Z173" s="266" t="n"/>
      <c r="AA173" s="266" t="n"/>
      <c r="AB173" s="266" t="n"/>
      <c r="AC173" s="266" t="n"/>
      <c r="AD173" s="266" t="n"/>
      <c r="AE173" s="266" t="n"/>
      <c r="AF173" s="266" t="n"/>
      <c r="AG173" s="266" t="n"/>
      <c r="AH173" s="266" t="n"/>
      <c r="AI173" s="266" t="n"/>
      <c r="AJ173" s="266" t="n"/>
      <c r="AK173" s="266" t="n"/>
      <c r="AL173" s="266" t="n"/>
      <c r="AM173" s="266" t="n"/>
      <c r="AN173" s="266" t="n"/>
      <c r="AO173" s="266" t="n"/>
      <c r="AP173" s="266" t="n"/>
      <c r="AQ173" s="266" t="n"/>
      <c r="AR173" s="266" t="n"/>
      <c r="AS173" s="266" t="n"/>
      <c r="AT173" s="266" t="n"/>
      <c r="AU173" s="266" t="n"/>
      <c r="AV173" s="266" t="n"/>
      <c r="AW173" s="266" t="n"/>
      <c r="AX173" s="266" t="n"/>
      <c r="AY173" s="266" t="n"/>
      <c r="AZ173" s="266" t="n"/>
      <c r="BA173" s="266" t="n"/>
      <c r="BB173" s="266" t="n"/>
      <c r="BC173" s="266" t="n"/>
      <c r="BD173" s="266" t="n"/>
      <c r="BE173" s="266" t="n"/>
      <c r="BF173" s="266" t="n"/>
      <c r="BG173" s="266" t="n"/>
      <c r="BH173" s="266" t="n"/>
      <c r="BI173" s="266" t="n"/>
      <c r="BJ173" s="266" t="n"/>
      <c r="BK173" s="266" t="n"/>
      <c r="BL173" s="266" t="n"/>
      <c r="BM173" s="266" t="n"/>
      <c r="BN173" s="266" t="n"/>
      <c r="BO173" s="269" t="n"/>
      <c r="BP173" s="312" t="inlineStr">
        <is>
          <t>2.6.4, 2.6.5</t>
        </is>
      </c>
      <c r="BQ173" s="266" t="n"/>
      <c r="BR173" s="266" t="n"/>
      <c r="BS173" s="269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</row>
    <row r="174">
      <c r="A174" s="4314" t="inlineStr">
        <is>
          <t>СК-21</t>
        </is>
      </c>
      <c r="B174" s="266" t="n"/>
      <c r="C174" s="266" t="n"/>
      <c r="D174" s="264" t="n"/>
      <c r="E174" s="4315" t="inlineStr">
        <is>
          <t>Владеть необходимым объемом  знаний по органической химии, требуемых для изучения специальных дисциплин и экспериментальными навыками и приемами работы с органическими веществами, их выделения, синтеза, очистки, идентификации и утилизации отходов</t>
        </is>
      </c>
      <c r="F174" s="266" t="n"/>
      <c r="G174" s="266" t="n"/>
      <c r="H174" s="266" t="n"/>
      <c r="I174" s="266" t="n"/>
      <c r="J174" s="266" t="n"/>
      <c r="K174" s="266" t="n"/>
      <c r="L174" s="266" t="n"/>
      <c r="M174" s="266" t="n"/>
      <c r="N174" s="266" t="n"/>
      <c r="O174" s="266" t="n"/>
      <c r="P174" s="266" t="n"/>
      <c r="Q174" s="266" t="n"/>
      <c r="R174" s="266" t="n"/>
      <c r="S174" s="266" t="n"/>
      <c r="T174" s="266" t="n"/>
      <c r="U174" s="266" t="n"/>
      <c r="V174" s="266" t="n"/>
      <c r="W174" s="266" t="n"/>
      <c r="X174" s="266" t="n"/>
      <c r="Y174" s="266" t="n"/>
      <c r="Z174" s="266" t="n"/>
      <c r="AA174" s="266" t="n"/>
      <c r="AB174" s="266" t="n"/>
      <c r="AC174" s="266" t="n"/>
      <c r="AD174" s="266" t="n"/>
      <c r="AE174" s="266" t="n"/>
      <c r="AF174" s="266" t="n"/>
      <c r="AG174" s="266" t="n"/>
      <c r="AH174" s="266" t="n"/>
      <c r="AI174" s="266" t="n"/>
      <c r="AJ174" s="266" t="n"/>
      <c r="AK174" s="266" t="n"/>
      <c r="AL174" s="266" t="n"/>
      <c r="AM174" s="266" t="n"/>
      <c r="AN174" s="266" t="n"/>
      <c r="AO174" s="266" t="n"/>
      <c r="AP174" s="266" t="n"/>
      <c r="AQ174" s="266" t="n"/>
      <c r="AR174" s="266" t="n"/>
      <c r="AS174" s="266" t="n"/>
      <c r="AT174" s="266" t="n"/>
      <c r="AU174" s="266" t="n"/>
      <c r="AV174" s="266" t="n"/>
      <c r="AW174" s="266" t="n"/>
      <c r="AX174" s="266" t="n"/>
      <c r="AY174" s="266" t="n"/>
      <c r="AZ174" s="266" t="n"/>
      <c r="BA174" s="266" t="n"/>
      <c r="BB174" s="266" t="n"/>
      <c r="BC174" s="266" t="n"/>
      <c r="BD174" s="266" t="n"/>
      <c r="BE174" s="266" t="n"/>
      <c r="BF174" s="266" t="n"/>
      <c r="BG174" s="266" t="n"/>
      <c r="BH174" s="266" t="n"/>
      <c r="BI174" s="266" t="n"/>
      <c r="BJ174" s="266" t="n"/>
      <c r="BK174" s="266" t="n"/>
      <c r="BL174" s="266" t="n"/>
      <c r="BM174" s="266" t="n"/>
      <c r="BN174" s="266" t="n"/>
      <c r="BO174" s="269" t="n"/>
      <c r="BP174" s="312" t="inlineStr">
        <is>
          <t>2.9.2</t>
        </is>
      </c>
      <c r="BQ174" s="266" t="n"/>
      <c r="BR174" s="266" t="n"/>
      <c r="BS174" s="269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</row>
    <row r="175">
      <c r="A175" s="4314" t="inlineStr">
        <is>
          <t>СК-22</t>
        </is>
      </c>
      <c r="B175" s="266" t="n"/>
      <c r="C175" s="266" t="n"/>
      <c r="D175" s="264" t="n"/>
      <c r="E175" s="4315" t="inlineStr">
        <is>
          <t>Владеть методами проведения патентного поиска и составления патентного формуляра</t>
        </is>
      </c>
      <c r="F175" s="266" t="n"/>
      <c r="G175" s="266" t="n"/>
      <c r="H175" s="266" t="n"/>
      <c r="I175" s="266" t="n"/>
      <c r="J175" s="266" t="n"/>
      <c r="K175" s="266" t="n"/>
      <c r="L175" s="266" t="n"/>
      <c r="M175" s="266" t="n"/>
      <c r="N175" s="266" t="n"/>
      <c r="O175" s="266" t="n"/>
      <c r="P175" s="266" t="n"/>
      <c r="Q175" s="266" t="n"/>
      <c r="R175" s="266" t="n"/>
      <c r="S175" s="266" t="n"/>
      <c r="T175" s="266" t="n"/>
      <c r="U175" s="266" t="n"/>
      <c r="V175" s="266" t="n"/>
      <c r="W175" s="266" t="n"/>
      <c r="X175" s="266" t="n"/>
      <c r="Y175" s="266" t="n"/>
      <c r="Z175" s="266" t="n"/>
      <c r="AA175" s="266" t="n"/>
      <c r="AB175" s="266" t="n"/>
      <c r="AC175" s="266" t="n"/>
      <c r="AD175" s="266" t="n"/>
      <c r="AE175" s="266" t="n"/>
      <c r="AF175" s="266" t="n"/>
      <c r="AG175" s="266" t="n"/>
      <c r="AH175" s="266" t="n"/>
      <c r="AI175" s="266" t="n"/>
      <c r="AJ175" s="266" t="n"/>
      <c r="AK175" s="266" t="n"/>
      <c r="AL175" s="266" t="n"/>
      <c r="AM175" s="266" t="n"/>
      <c r="AN175" s="266" t="n"/>
      <c r="AO175" s="266" t="n"/>
      <c r="AP175" s="266" t="n"/>
      <c r="AQ175" s="266" t="n"/>
      <c r="AR175" s="266" t="n"/>
      <c r="AS175" s="266" t="n"/>
      <c r="AT175" s="266" t="n"/>
      <c r="AU175" s="266" t="n"/>
      <c r="AV175" s="266" t="n"/>
      <c r="AW175" s="266" t="n"/>
      <c r="AX175" s="266" t="n"/>
      <c r="AY175" s="266" t="n"/>
      <c r="AZ175" s="266" t="n"/>
      <c r="BA175" s="266" t="n"/>
      <c r="BB175" s="266" t="n"/>
      <c r="BC175" s="266" t="n"/>
      <c r="BD175" s="266" t="n"/>
      <c r="BE175" s="266" t="n"/>
      <c r="BF175" s="266" t="n"/>
      <c r="BG175" s="266" t="n"/>
      <c r="BH175" s="266" t="n"/>
      <c r="BI175" s="266" t="n"/>
      <c r="BJ175" s="266" t="n"/>
      <c r="BK175" s="266" t="n"/>
      <c r="BL175" s="266" t="n"/>
      <c r="BM175" s="266" t="n"/>
      <c r="BN175" s="266" t="n"/>
      <c r="BO175" s="269" t="n"/>
      <c r="BP175" s="312" t="inlineStr">
        <is>
          <t>2.9.3</t>
        </is>
      </c>
      <c r="BQ175" s="266" t="n"/>
      <c r="BR175" s="266" t="n"/>
      <c r="BS175" s="269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</row>
    <row r="176">
      <c r="A176" s="4314" t="inlineStr">
        <is>
          <t>СК-23</t>
        </is>
      </c>
      <c r="B176" s="266" t="n"/>
      <c r="C176" s="266" t="n"/>
      <c r="D176" s="264" t="n"/>
      <c r="E176" s="4315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76" s="266" t="n"/>
      <c r="G176" s="266" t="n"/>
      <c r="H176" s="266" t="n"/>
      <c r="I176" s="266" t="n"/>
      <c r="J176" s="266" t="n"/>
      <c r="K176" s="266" t="n"/>
      <c r="L176" s="266" t="n"/>
      <c r="M176" s="266" t="n"/>
      <c r="N176" s="266" t="n"/>
      <c r="O176" s="266" t="n"/>
      <c r="P176" s="266" t="n"/>
      <c r="Q176" s="266" t="n"/>
      <c r="R176" s="266" t="n"/>
      <c r="S176" s="266" t="n"/>
      <c r="T176" s="266" t="n"/>
      <c r="U176" s="266" t="n"/>
      <c r="V176" s="266" t="n"/>
      <c r="W176" s="266" t="n"/>
      <c r="X176" s="266" t="n"/>
      <c r="Y176" s="266" t="n"/>
      <c r="Z176" s="266" t="n"/>
      <c r="AA176" s="266" t="n"/>
      <c r="AB176" s="266" t="n"/>
      <c r="AC176" s="266" t="n"/>
      <c r="AD176" s="266" t="n"/>
      <c r="AE176" s="266" t="n"/>
      <c r="AF176" s="266" t="n"/>
      <c r="AG176" s="266" t="n"/>
      <c r="AH176" s="266" t="n"/>
      <c r="AI176" s="266" t="n"/>
      <c r="AJ176" s="266" t="n"/>
      <c r="AK176" s="266" t="n"/>
      <c r="AL176" s="266" t="n"/>
      <c r="AM176" s="266" t="n"/>
      <c r="AN176" s="266" t="n"/>
      <c r="AO176" s="266" t="n"/>
      <c r="AP176" s="266" t="n"/>
      <c r="AQ176" s="266" t="n"/>
      <c r="AR176" s="266" t="n"/>
      <c r="AS176" s="266" t="n"/>
      <c r="AT176" s="266" t="n"/>
      <c r="AU176" s="266" t="n"/>
      <c r="AV176" s="266" t="n"/>
      <c r="AW176" s="266" t="n"/>
      <c r="AX176" s="266" t="n"/>
      <c r="AY176" s="266" t="n"/>
      <c r="AZ176" s="266" t="n"/>
      <c r="BA176" s="266" t="n"/>
      <c r="BB176" s="266" t="n"/>
      <c r="BC176" s="266" t="n"/>
      <c r="BD176" s="266" t="n"/>
      <c r="BE176" s="266" t="n"/>
      <c r="BF176" s="266" t="n"/>
      <c r="BG176" s="266" t="n"/>
      <c r="BH176" s="266" t="n"/>
      <c r="BI176" s="266" t="n"/>
      <c r="BJ176" s="266" t="n"/>
      <c r="BK176" s="266" t="n"/>
      <c r="BL176" s="266" t="n"/>
      <c r="BM176" s="266" t="n"/>
      <c r="BN176" s="266" t="n"/>
      <c r="BO176" s="269" t="n"/>
      <c r="BP176" s="312" t="inlineStr">
        <is>
          <t>2.9.4</t>
        </is>
      </c>
      <c r="BQ176" s="266" t="n"/>
      <c r="BR176" s="266" t="n"/>
      <c r="BS176" s="269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</row>
    <row r="177">
      <c r="A177" s="4314" t="inlineStr">
        <is>
          <t>СК-25</t>
        </is>
      </c>
      <c r="B177" s="266" t="n"/>
      <c r="C177" s="266" t="n"/>
      <c r="D177" s="264" t="n"/>
      <c r="E177" s="4315" t="inlineStr">
        <is>
          <t>Анализировать требования к сырью, готовой продукции, технологические схемы и аппаратурное оформление  предприятий строительных материалов, составлять материальные балансы, определять потребность в основных видах ресурсов по видам продукции, определять перспективные направления совершенствования отдельных технологических процессов и производств</t>
        </is>
      </c>
      <c r="F177" s="266" t="n"/>
      <c r="G177" s="266" t="n"/>
      <c r="H177" s="266" t="n"/>
      <c r="I177" s="266" t="n"/>
      <c r="J177" s="266" t="n"/>
      <c r="K177" s="266" t="n"/>
      <c r="L177" s="266" t="n"/>
      <c r="M177" s="266" t="n"/>
      <c r="N177" s="266" t="n"/>
      <c r="O177" s="266" t="n"/>
      <c r="P177" s="266" t="n"/>
      <c r="Q177" s="266" t="n"/>
      <c r="R177" s="266" t="n"/>
      <c r="S177" s="266" t="n"/>
      <c r="T177" s="266" t="n"/>
      <c r="U177" s="266" t="n"/>
      <c r="V177" s="266" t="n"/>
      <c r="W177" s="266" t="n"/>
      <c r="X177" s="266" t="n"/>
      <c r="Y177" s="266" t="n"/>
      <c r="Z177" s="266" t="n"/>
      <c r="AA177" s="266" t="n"/>
      <c r="AB177" s="266" t="n"/>
      <c r="AC177" s="266" t="n"/>
      <c r="AD177" s="266" t="n"/>
      <c r="AE177" s="266" t="n"/>
      <c r="AF177" s="266" t="n"/>
      <c r="AG177" s="266" t="n"/>
      <c r="AH177" s="266" t="n"/>
      <c r="AI177" s="266" t="n"/>
      <c r="AJ177" s="266" t="n"/>
      <c r="AK177" s="266" t="n"/>
      <c r="AL177" s="266" t="n"/>
      <c r="AM177" s="266" t="n"/>
      <c r="AN177" s="266" t="n"/>
      <c r="AO177" s="266" t="n"/>
      <c r="AP177" s="266" t="n"/>
      <c r="AQ177" s="266" t="n"/>
      <c r="AR177" s="266" t="n"/>
      <c r="AS177" s="266" t="n"/>
      <c r="AT177" s="266" t="n"/>
      <c r="AU177" s="266" t="n"/>
      <c r="AV177" s="266" t="n"/>
      <c r="AW177" s="266" t="n"/>
      <c r="AX177" s="266" t="n"/>
      <c r="AY177" s="266" t="n"/>
      <c r="AZ177" s="266" t="n"/>
      <c r="BA177" s="266" t="n"/>
      <c r="BB177" s="266" t="n"/>
      <c r="BC177" s="266" t="n"/>
      <c r="BD177" s="266" t="n"/>
      <c r="BE177" s="266" t="n"/>
      <c r="BF177" s="266" t="n"/>
      <c r="BG177" s="266" t="n"/>
      <c r="BH177" s="266" t="n"/>
      <c r="BI177" s="266" t="n"/>
      <c r="BJ177" s="266" t="n"/>
      <c r="BK177" s="266" t="n"/>
      <c r="BL177" s="266" t="n"/>
      <c r="BM177" s="266" t="n"/>
      <c r="BN177" s="266" t="n"/>
      <c r="BO177" s="269" t="n"/>
      <c r="BP177" s="312" t="inlineStr">
        <is>
          <t>2.7.1</t>
        </is>
      </c>
      <c r="BQ177" s="266" t="n"/>
      <c r="BR177" s="266" t="n"/>
      <c r="BS177" s="269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</row>
    <row r="178">
      <c r="A178" s="4314" t="inlineStr">
        <is>
          <t>СК-26</t>
        </is>
      </c>
      <c r="B178" s="266" t="n"/>
      <c r="C178" s="266" t="n"/>
      <c r="D178" s="264" t="n"/>
      <c r="E178" s="4315" t="inlineStr">
        <is>
          <t>Применять знания процессов и агрегатов производства строительных материалов для осуществления расчетов и выбора рациональных параметров работы технологического оборудования</t>
        </is>
      </c>
      <c r="F178" s="266" t="n"/>
      <c r="G178" s="266" t="n"/>
      <c r="H178" s="266" t="n"/>
      <c r="I178" s="266" t="n"/>
      <c r="J178" s="266" t="n"/>
      <c r="K178" s="266" t="n"/>
      <c r="L178" s="266" t="n"/>
      <c r="M178" s="266" t="n"/>
      <c r="N178" s="266" t="n"/>
      <c r="O178" s="266" t="n"/>
      <c r="P178" s="266" t="n"/>
      <c r="Q178" s="266" t="n"/>
      <c r="R178" s="266" t="n"/>
      <c r="S178" s="266" t="n"/>
      <c r="T178" s="266" t="n"/>
      <c r="U178" s="266" t="n"/>
      <c r="V178" s="266" t="n"/>
      <c r="W178" s="266" t="n"/>
      <c r="X178" s="266" t="n"/>
      <c r="Y178" s="266" t="n"/>
      <c r="Z178" s="266" t="n"/>
      <c r="AA178" s="266" t="n"/>
      <c r="AB178" s="266" t="n"/>
      <c r="AC178" s="266" t="n"/>
      <c r="AD178" s="266" t="n"/>
      <c r="AE178" s="266" t="n"/>
      <c r="AF178" s="266" t="n"/>
      <c r="AG178" s="266" t="n"/>
      <c r="AH178" s="266" t="n"/>
      <c r="AI178" s="266" t="n"/>
      <c r="AJ178" s="266" t="n"/>
      <c r="AK178" s="266" t="n"/>
      <c r="AL178" s="266" t="n"/>
      <c r="AM178" s="266" t="n"/>
      <c r="AN178" s="266" t="n"/>
      <c r="AO178" s="266" t="n"/>
      <c r="AP178" s="266" t="n"/>
      <c r="AQ178" s="266" t="n"/>
      <c r="AR178" s="266" t="n"/>
      <c r="AS178" s="266" t="n"/>
      <c r="AT178" s="266" t="n"/>
      <c r="AU178" s="266" t="n"/>
      <c r="AV178" s="266" t="n"/>
      <c r="AW178" s="266" t="n"/>
      <c r="AX178" s="266" t="n"/>
      <c r="AY178" s="266" t="n"/>
      <c r="AZ178" s="266" t="n"/>
      <c r="BA178" s="266" t="n"/>
      <c r="BB178" s="266" t="n"/>
      <c r="BC178" s="266" t="n"/>
      <c r="BD178" s="266" t="n"/>
      <c r="BE178" s="266" t="n"/>
      <c r="BF178" s="266" t="n"/>
      <c r="BG178" s="266" t="n"/>
      <c r="BH178" s="266" t="n"/>
      <c r="BI178" s="266" t="n"/>
      <c r="BJ178" s="266" t="n"/>
      <c r="BK178" s="266" t="n"/>
      <c r="BL178" s="266" t="n"/>
      <c r="BM178" s="266" t="n"/>
      <c r="BN178" s="266" t="n"/>
      <c r="BO178" s="269" t="n"/>
      <c r="BP178" s="312" t="inlineStr">
        <is>
          <t>2.7.2, 2.7.3</t>
        </is>
      </c>
      <c r="BQ178" s="266" t="n"/>
      <c r="BR178" s="266" t="n"/>
      <c r="BS178" s="269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</row>
    <row r="179">
      <c r="A179" s="4320" t="inlineStr">
        <is>
          <t>СК-27</t>
        </is>
      </c>
      <c r="B179" s="608" t="n"/>
      <c r="C179" s="608" t="n"/>
      <c r="D179" s="609" t="n"/>
      <c r="E179" s="4321" t="inlineStr">
        <is>
          <t>Знать строение и принцип действия оборудования производства строительных материалов, владеть инженерной методикой их расчета и конструирования</t>
        </is>
      </c>
      <c r="F179" s="516" t="n"/>
      <c r="G179" s="516" t="n"/>
      <c r="H179" s="516" t="n"/>
      <c r="I179" s="516" t="n"/>
      <c r="J179" s="516" t="n"/>
      <c r="K179" s="516" t="n"/>
      <c r="L179" s="516" t="n"/>
      <c r="M179" s="516" t="n"/>
      <c r="N179" s="516" t="n"/>
      <c r="O179" s="516" t="n"/>
      <c r="P179" s="516" t="n"/>
      <c r="Q179" s="516" t="n"/>
      <c r="R179" s="516" t="n"/>
      <c r="S179" s="516" t="n"/>
      <c r="T179" s="516" t="n"/>
      <c r="U179" s="516" t="n"/>
      <c r="V179" s="516" t="n"/>
      <c r="W179" s="516" t="n"/>
      <c r="X179" s="516" t="n"/>
      <c r="Y179" s="516" t="n"/>
      <c r="Z179" s="516" t="n"/>
      <c r="AA179" s="516" t="n"/>
      <c r="AB179" s="516" t="n"/>
      <c r="AC179" s="516" t="n"/>
      <c r="AD179" s="516" t="n"/>
      <c r="AE179" s="516" t="n"/>
      <c r="AF179" s="516" t="n"/>
      <c r="AG179" s="516" t="n"/>
      <c r="AH179" s="516" t="n"/>
      <c r="AI179" s="516" t="n"/>
      <c r="AJ179" s="516" t="n"/>
      <c r="AK179" s="516" t="n"/>
      <c r="AL179" s="516" t="n"/>
      <c r="AM179" s="516" t="n"/>
      <c r="AN179" s="516" t="n"/>
      <c r="AO179" s="516" t="n"/>
      <c r="AP179" s="516" t="n"/>
      <c r="AQ179" s="516" t="n"/>
      <c r="AR179" s="516" t="n"/>
      <c r="AS179" s="516" t="n"/>
      <c r="AT179" s="516" t="n"/>
      <c r="AU179" s="516" t="n"/>
      <c r="AV179" s="516" t="n"/>
      <c r="AW179" s="516" t="n"/>
      <c r="AX179" s="516" t="n"/>
      <c r="AY179" s="516" t="n"/>
      <c r="AZ179" s="516" t="n"/>
      <c r="BA179" s="516" t="n"/>
      <c r="BB179" s="516" t="n"/>
      <c r="BC179" s="516" t="n"/>
      <c r="BD179" s="516" t="n"/>
      <c r="BE179" s="516" t="n"/>
      <c r="BF179" s="516" t="n"/>
      <c r="BG179" s="516" t="n"/>
      <c r="BH179" s="516" t="n"/>
      <c r="BI179" s="516" t="n"/>
      <c r="BJ179" s="516" t="n"/>
      <c r="BK179" s="516" t="n"/>
      <c r="BL179" s="516" t="n"/>
      <c r="BM179" s="516" t="n"/>
      <c r="BN179" s="516" t="n"/>
      <c r="BO179" s="514" t="n"/>
      <c r="BP179" s="513" t="inlineStr">
        <is>
          <t>2.7.4, 2.7.5</t>
        </is>
      </c>
      <c r="BQ179" s="516" t="n"/>
      <c r="BR179" s="516" t="n"/>
      <c r="BS179" s="514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</row>
    <row r="180">
      <c r="A180" s="140" t="n"/>
      <c r="B180" s="140" t="n"/>
      <c r="C180" s="140" t="n"/>
      <c r="D180" s="679" t="n"/>
      <c r="E180" s="679" t="n"/>
      <c r="F180" s="679" t="n"/>
      <c r="G180" s="679" t="n"/>
      <c r="H180" s="679" t="n"/>
      <c r="I180" s="679" t="n"/>
      <c r="J180" s="679" t="n"/>
      <c r="K180" s="679" t="n"/>
      <c r="L180" s="679" t="n"/>
      <c r="M180" s="679" t="n"/>
      <c r="N180" s="679" t="n"/>
      <c r="O180" s="679" t="n"/>
      <c r="P180" s="679" t="n"/>
      <c r="Q180" s="679" t="n"/>
      <c r="R180" s="679" t="n"/>
      <c r="S180" s="679" t="n"/>
      <c r="T180" s="679" t="n"/>
      <c r="U180" s="679" t="n"/>
      <c r="V180" s="679" t="n"/>
      <c r="W180" s="679" t="n"/>
      <c r="X180" s="679" t="n"/>
      <c r="Y180" s="679" t="n"/>
      <c r="Z180" s="679" t="n"/>
      <c r="AA180" s="679" t="n"/>
      <c r="AB180" s="679" t="n"/>
      <c r="AC180" s="679" t="n"/>
      <c r="AD180" s="679" t="n"/>
      <c r="AE180" s="679" t="n"/>
      <c r="AF180" s="679" t="n"/>
      <c r="AG180" s="679" t="n"/>
      <c r="AH180" s="679" t="n"/>
      <c r="AI180" s="679" t="n"/>
      <c r="AJ180" s="679" t="n"/>
      <c r="AK180" s="679" t="n"/>
      <c r="AL180" s="679" t="n"/>
      <c r="AM180" s="679" t="n"/>
      <c r="AN180" s="679" t="n"/>
      <c r="AO180" s="679" t="n"/>
      <c r="AP180" s="679" t="n"/>
      <c r="AQ180" s="679" t="n"/>
      <c r="AR180" s="679" t="n"/>
      <c r="AS180" s="679" t="n"/>
      <c r="AT180" s="679" t="n"/>
      <c r="AU180" s="679" t="n"/>
      <c r="AV180" s="679" t="n"/>
      <c r="AW180" s="679" t="n"/>
      <c r="AX180" s="679" t="n"/>
      <c r="AY180" s="679" t="n"/>
      <c r="AZ180" s="679" t="n"/>
      <c r="BA180" s="679" t="n"/>
      <c r="BB180" s="679" t="n"/>
      <c r="BC180" s="679" t="n"/>
      <c r="BD180" s="679" t="n"/>
      <c r="BE180" s="679" t="n"/>
      <c r="BF180" s="679" t="n"/>
      <c r="BG180" s="680" t="n"/>
      <c r="BH180" s="680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</row>
    <row r="181">
      <c r="A181" s="4322" t="inlineStr">
        <is>
          <t>д</t>
        </is>
      </c>
      <c r="B181" s="10" t="inlineStr">
        <is>
          <t>Дифференцированный зачет.</t>
        </is>
      </c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</row>
    <row r="182">
      <c r="A182" s="4323" t="inlineStr">
        <is>
          <t>*</t>
        </is>
      </c>
      <c r="B182" s="4324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</row>
    <row r="183">
      <c r="A183" s="37" t="n"/>
      <c r="B183" s="37" t="n"/>
      <c r="C183" s="37" t="n"/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7" t="n"/>
      <c r="AI183" s="37" t="n"/>
      <c r="AJ183" s="37" t="n"/>
      <c r="AK183" s="37" t="n"/>
      <c r="AL183" s="37" t="n"/>
      <c r="AM183" s="37" t="n"/>
      <c r="AN183" s="37" t="n"/>
      <c r="AO183" s="37" t="n"/>
      <c r="AP183" s="37" t="n"/>
      <c r="AQ183" s="37" t="n"/>
      <c r="AR183" s="37" t="n"/>
      <c r="AS183" s="37" t="n"/>
      <c r="AT183" s="37" t="n"/>
      <c r="AU183" s="37" t="n"/>
      <c r="AV183" s="37" t="n"/>
      <c r="AW183" s="37" t="n"/>
      <c r="AX183" s="37" t="n"/>
      <c r="AY183" s="37" t="n"/>
      <c r="AZ183" s="37" t="n"/>
      <c r="BA183" s="37" t="n"/>
      <c r="BB183" s="37" t="n"/>
      <c r="BC183" s="37" t="n"/>
      <c r="BD183" s="37" t="n"/>
      <c r="BE183" s="37" t="n"/>
      <c r="BF183" s="37" t="n"/>
      <c r="BG183" s="37" t="n"/>
      <c r="BH183" s="37" t="n"/>
      <c r="BI183" s="37" t="n"/>
      <c r="BJ183" s="37" t="n"/>
      <c r="BK183" s="37" t="n"/>
      <c r="BL183" s="2" t="n"/>
      <c r="BM183" s="2" t="n"/>
      <c r="BN183" s="2" t="n"/>
      <c r="BO183" s="2" t="n"/>
      <c r="BP183" s="2" t="n"/>
      <c r="BQ183" s="4001" t="n"/>
      <c r="BR183" s="4001" t="n"/>
      <c r="BS183" s="4325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</row>
    <row r="184">
      <c r="A184" s="11" t="inlineStr">
        <is>
          <t>Проректор по учебной работе</t>
        </is>
      </c>
      <c r="B184" s="11" t="n"/>
      <c r="C184" s="11" t="n"/>
      <c r="D184" s="11" t="n"/>
      <c r="E184" s="11" t="n"/>
      <c r="F184" s="11" t="n"/>
      <c r="G184" s="11" t="n"/>
      <c r="H184" s="11" t="n"/>
      <c r="I184" s="11" t="n"/>
      <c r="J184" s="11" t="n"/>
      <c r="K184" s="11" t="n"/>
      <c r="L184" s="11" t="n"/>
      <c r="M184" s="11" t="n"/>
      <c r="N184" s="11" t="n"/>
      <c r="O184" s="11" t="n"/>
      <c r="P184" s="11" t="n"/>
      <c r="Q184" s="4326" t="n"/>
      <c r="R184" s="4327" t="n"/>
      <c r="S184" s="4327" t="n"/>
      <c r="T184" s="658" t="n"/>
      <c r="U184" s="659" t="n"/>
      <c r="V184" s="659" t="n"/>
      <c r="W184" s="659" t="n"/>
      <c r="X184" s="659" t="n"/>
      <c r="Y184" s="659" t="n"/>
      <c r="Z184" s="659" t="n"/>
      <c r="AA184" s="659" t="n"/>
      <c r="AB184" s="659" t="n"/>
      <c r="AC184" s="659" t="n"/>
      <c r="AD184" s="659" t="n"/>
      <c r="AE184" s="11" t="inlineStr">
        <is>
          <t>А.А.Сакович</t>
        </is>
      </c>
      <c r="AF184" s="6" t="n"/>
      <c r="AG184" s="1449" t="n"/>
      <c r="AH184" s="11" t="n"/>
      <c r="AI184" s="11" t="n"/>
      <c r="AJ184" s="6" t="n"/>
      <c r="AK184" s="6" t="n"/>
      <c r="AL184" s="508" t="n"/>
      <c r="AM184" s="508" t="n"/>
      <c r="AN184" s="508" t="n"/>
      <c r="AO184" s="508" t="n"/>
      <c r="AP184" s="508" t="n"/>
      <c r="AQ184" s="508" t="n"/>
      <c r="AR184" s="508" t="n"/>
      <c r="AS184" s="508" t="n"/>
      <c r="AT184" s="508" t="n"/>
      <c r="AU184" s="508" t="n"/>
      <c r="AV184" s="508" t="n"/>
      <c r="AW184" s="508" t="n"/>
      <c r="AX184" s="508" t="n"/>
      <c r="AY184" s="508" t="n"/>
      <c r="AZ184" s="508" t="n"/>
      <c r="BA184" s="508" t="n"/>
      <c r="BB184" s="508" t="n"/>
      <c r="BC184" s="508" t="n"/>
      <c r="BD184" s="508" t="n"/>
      <c r="BE184" s="508" t="n"/>
      <c r="BF184" s="508" t="n"/>
      <c r="BG184" s="508" t="n"/>
      <c r="BH184" s="508" t="n"/>
      <c r="BI184" s="508" t="n"/>
      <c r="BJ184" s="508" t="n"/>
      <c r="BK184" s="508" t="n"/>
      <c r="BL184" s="2" t="n"/>
      <c r="BM184" s="2" t="n"/>
      <c r="BN184" s="2" t="n"/>
      <c r="BO184" s="2" t="n"/>
      <c r="BP184" s="2" t="n"/>
      <c r="BQ184" s="4001" t="n"/>
      <c r="BR184" s="4001" t="n"/>
      <c r="BS184" s="4325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</row>
    <row r="185">
      <c r="A185" s="11" t="n"/>
      <c r="B185" s="11" t="n"/>
      <c r="C185" s="11" t="n"/>
      <c r="D185" s="11" t="n"/>
      <c r="E185" s="11" t="n"/>
      <c r="F185" s="11" t="n"/>
      <c r="G185" s="11" t="n"/>
      <c r="H185" s="11" t="n"/>
      <c r="I185" s="11" t="n"/>
      <c r="J185" s="11" t="n"/>
      <c r="K185" s="11" t="n"/>
      <c r="L185" s="11" t="n"/>
      <c r="M185" s="11" t="n"/>
      <c r="N185" s="11" t="n"/>
      <c r="O185" s="11" t="n"/>
      <c r="P185" s="11" t="n"/>
      <c r="Q185" s="1449" t="n"/>
      <c r="R185" s="6" t="n"/>
      <c r="S185" s="6" t="n"/>
      <c r="T185" s="3532" t="n"/>
      <c r="U185" s="660" t="n"/>
      <c r="V185" s="660" t="n"/>
      <c r="W185" s="660" t="n"/>
      <c r="X185" s="660" t="n"/>
      <c r="Y185" s="661" t="n">
        <v>2023</v>
      </c>
      <c r="Z185" s="662" t="n"/>
      <c r="AA185" s="655" t="n"/>
      <c r="AB185" s="657" t="n"/>
      <c r="AC185" s="657" t="n"/>
      <c r="AD185" s="657" t="n"/>
      <c r="AE185" s="11" t="n"/>
      <c r="AF185" s="11" t="n"/>
      <c r="AG185" s="11" t="n"/>
      <c r="AH185" s="6" t="n"/>
      <c r="AI185" s="6" t="n"/>
      <c r="AJ185" s="17" t="n"/>
      <c r="AK185" s="6" t="n"/>
      <c r="AL185" s="508" t="n"/>
      <c r="AM185" s="140" t="n"/>
      <c r="AN185" s="140" t="n"/>
      <c r="AO185" s="140" t="n"/>
      <c r="AP185" s="140" t="n"/>
      <c r="AQ185" s="140" t="n"/>
      <c r="AR185" s="508" t="n"/>
      <c r="AS185" s="508" t="n"/>
      <c r="AT185" s="508" t="n"/>
      <c r="AU185" s="508" t="n"/>
      <c r="AV185" s="508" t="n"/>
      <c r="AW185" s="508" t="n"/>
      <c r="AX185" s="508" t="n"/>
      <c r="AY185" s="508" t="n"/>
      <c r="AZ185" s="508" t="n"/>
      <c r="BA185" s="508" t="n"/>
      <c r="BB185" s="508" t="n"/>
      <c r="BC185" s="508" t="n"/>
      <c r="BD185" s="508" t="n"/>
      <c r="BE185" s="508" t="n"/>
      <c r="BF185" s="508" t="n"/>
      <c r="BG185" s="508" t="n"/>
      <c r="BH185" s="508" t="n"/>
      <c r="BI185" s="508" t="n"/>
      <c r="BJ185" s="508" t="n"/>
      <c r="BK185" s="508" t="n"/>
      <c r="BL185" s="2" t="n"/>
      <c r="BM185" s="2" t="n"/>
      <c r="BN185" s="2" t="n"/>
      <c r="BO185" s="2" t="n"/>
      <c r="BP185" s="2" t="n"/>
      <c r="BQ185" s="4001" t="n"/>
      <c r="BR185" s="4001" t="n"/>
      <c r="BS185" s="4325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</row>
    <row r="186">
      <c r="A186" s="11" t="n"/>
      <c r="B186" s="11" t="n"/>
      <c r="C186" s="11" t="n"/>
      <c r="D186" s="11" t="n"/>
      <c r="E186" s="11" t="n"/>
      <c r="F186" s="11" t="n"/>
      <c r="G186" s="11" t="n"/>
      <c r="H186" s="11" t="n"/>
      <c r="I186" s="11" t="n"/>
      <c r="J186" s="11" t="n"/>
      <c r="K186" s="11" t="n"/>
      <c r="L186" s="11" t="n"/>
      <c r="M186" s="11" t="n"/>
      <c r="N186" s="11" t="n"/>
      <c r="O186" s="11" t="n"/>
      <c r="P186" s="11" t="n"/>
      <c r="Q186" s="11" t="n"/>
      <c r="R186" s="11" t="n"/>
      <c r="S186" s="11" t="n"/>
      <c r="T186" s="655" t="n"/>
      <c r="U186" s="655" t="n"/>
      <c r="V186" s="655" t="n"/>
      <c r="W186" s="655" t="n"/>
      <c r="X186" s="655" t="n"/>
      <c r="Y186" s="655" t="n"/>
      <c r="Z186" s="655" t="n"/>
      <c r="AA186" s="655" t="n"/>
      <c r="AB186" s="655" t="n"/>
      <c r="AC186" s="655" t="n"/>
      <c r="AD186" s="655" t="n"/>
      <c r="AE186" s="11" t="n"/>
      <c r="AF186" s="11" t="n"/>
      <c r="AG186" s="11" t="n"/>
      <c r="AH186" s="4328" t="n"/>
      <c r="AI186" s="4328" t="n"/>
      <c r="AJ186" s="17" t="n"/>
      <c r="AK186" s="6" t="n"/>
      <c r="AL186" s="508" t="n"/>
      <c r="AM186" s="140" t="n"/>
      <c r="AN186" s="140" t="n"/>
      <c r="AO186" s="140" t="n"/>
      <c r="AP186" s="140" t="n"/>
      <c r="AQ186" s="140" t="n"/>
      <c r="AR186" s="508" t="n"/>
      <c r="AS186" s="508" t="n"/>
      <c r="AT186" s="508" t="n"/>
      <c r="AU186" s="508" t="n"/>
      <c r="AV186" s="508" t="n"/>
      <c r="AW186" s="508" t="n"/>
      <c r="AX186" s="508" t="n"/>
      <c r="AY186" s="508" t="n"/>
      <c r="AZ186" s="508" t="n"/>
      <c r="BA186" s="508" t="n"/>
      <c r="BB186" s="508" t="n"/>
      <c r="BC186" s="508" t="n"/>
      <c r="BD186" s="508" t="n"/>
      <c r="BE186" s="508" t="n"/>
      <c r="BF186" s="508" t="n"/>
      <c r="BG186" s="508" t="n"/>
      <c r="BH186" s="508" t="n"/>
      <c r="BI186" s="508" t="n"/>
      <c r="BJ186" s="508" t="n"/>
      <c r="BK186" s="508" t="n"/>
      <c r="BL186" s="2" t="n"/>
      <c r="BM186" s="2" t="n"/>
      <c r="BN186" s="2" t="n"/>
      <c r="BO186" s="2" t="n"/>
      <c r="BP186" s="2" t="n"/>
      <c r="BQ186" s="4001" t="n"/>
      <c r="BR186" s="4001" t="n"/>
      <c r="BS186" s="4325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</row>
    <row r="187">
      <c r="A187" s="16" t="inlineStr">
        <is>
          <t>Декан факультета заочного образования</t>
        </is>
      </c>
      <c r="B187" s="16" t="n"/>
      <c r="C187" s="16" t="n"/>
      <c r="D187" s="16" t="n"/>
      <c r="E187" s="16" t="n"/>
      <c r="F187" s="16" t="n"/>
      <c r="G187" s="16" t="n"/>
      <c r="H187" s="16" t="n"/>
      <c r="I187" s="16" t="n"/>
      <c r="J187" s="16" t="n"/>
      <c r="K187" s="16" t="n"/>
      <c r="L187" s="16" t="n"/>
      <c r="M187" s="16" t="n"/>
      <c r="N187" s="16" t="n"/>
      <c r="O187" s="16" t="n"/>
      <c r="P187" s="16" t="n"/>
      <c r="Q187" s="4329" t="n"/>
      <c r="R187" s="4329" t="n"/>
      <c r="S187" s="4329" t="n"/>
      <c r="T187" s="667" t="n"/>
      <c r="U187" s="659" t="n"/>
      <c r="V187" s="659" t="n"/>
      <c r="W187" s="659" t="n"/>
      <c r="X187" s="659" t="n"/>
      <c r="Y187" s="659" t="n"/>
      <c r="Z187" s="659" t="n"/>
      <c r="AA187" s="659" t="n"/>
      <c r="AB187" s="659" t="n"/>
      <c r="AC187" s="659" t="n"/>
      <c r="AD187" s="659" t="n"/>
      <c r="AE187" s="16" t="inlineStr">
        <is>
          <t>С.А. Прохорчик</t>
        </is>
      </c>
      <c r="AF187" s="2" t="n"/>
      <c r="AG187" s="2" t="n"/>
      <c r="AH187" s="2" t="n"/>
      <c r="AI187" s="2" t="n"/>
      <c r="AJ187" s="2" t="n"/>
      <c r="AK187" s="2" t="n"/>
      <c r="AL187" s="508" t="n"/>
      <c r="AM187" s="140" t="n"/>
      <c r="AN187" s="140" t="n"/>
      <c r="AO187" s="140" t="n"/>
      <c r="AP187" s="140" t="n"/>
      <c r="AQ187" s="140" t="n"/>
      <c r="AR187" s="508" t="n"/>
      <c r="AS187" s="508" t="n"/>
      <c r="AT187" s="508" t="n"/>
      <c r="AU187" s="508" t="n"/>
      <c r="AV187" s="508" t="n"/>
      <c r="AW187" s="508" t="n"/>
      <c r="AX187" s="508" t="n"/>
      <c r="AY187" s="508" t="n"/>
      <c r="AZ187" s="508" t="n"/>
      <c r="BA187" s="508" t="n"/>
      <c r="BB187" s="508" t="n"/>
      <c r="BC187" s="508" t="n"/>
      <c r="BD187" s="508" t="n"/>
      <c r="BE187" s="508" t="n"/>
      <c r="BF187" s="508" t="n"/>
      <c r="BG187" s="508" t="n"/>
      <c r="BH187" s="508" t="n"/>
      <c r="BI187" s="508" t="n"/>
      <c r="BJ187" s="508" t="n"/>
      <c r="BK187" s="508" t="n"/>
      <c r="BL187" s="2" t="n"/>
      <c r="BM187" s="2" t="n"/>
      <c r="BN187" s="2" t="n"/>
      <c r="BO187" s="2" t="n"/>
      <c r="BP187" s="2" t="n"/>
      <c r="BQ187" s="4001" t="n"/>
      <c r="BR187" s="4001" t="n"/>
      <c r="BS187" s="4325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</row>
    <row r="188">
      <c r="A188" s="1455" t="n"/>
      <c r="B188" s="1455" t="n"/>
      <c r="C188" s="1455" t="n"/>
      <c r="D188" s="1455" t="n"/>
      <c r="E188" s="1455" t="n"/>
      <c r="F188" s="1455" t="n"/>
      <c r="G188" s="1455" t="n"/>
      <c r="H188" s="1455" t="n"/>
      <c r="I188" s="1455" t="n"/>
      <c r="J188" s="1449" t="n"/>
      <c r="K188" s="1449" t="n"/>
      <c r="L188" s="1449" t="n"/>
      <c r="M188" s="1449" t="n"/>
      <c r="N188" s="1449" t="n"/>
      <c r="O188" s="1449" t="n"/>
      <c r="P188" s="1449" t="n"/>
      <c r="Q188" s="1455" t="n"/>
      <c r="R188" s="4328" t="n"/>
      <c r="S188" s="4328" t="n"/>
      <c r="T188" s="669" t="n"/>
      <c r="U188" s="670" t="n"/>
      <c r="V188" s="670" t="n"/>
      <c r="W188" s="671" t="n"/>
      <c r="X188" s="671" t="n"/>
      <c r="Y188" s="661" t="n">
        <v>2023</v>
      </c>
      <c r="Z188" s="662" t="n"/>
      <c r="AA188" s="655" t="n"/>
      <c r="AB188" s="655" t="n"/>
      <c r="AC188" s="655" t="n"/>
      <c r="AD188" s="655" t="n"/>
      <c r="AE188" s="11" t="n"/>
      <c r="AF188" s="11" t="n"/>
      <c r="AG188" s="11" t="n"/>
      <c r="AH188" s="4328" t="n"/>
      <c r="AI188" s="4328" t="n"/>
      <c r="AJ188" s="17" t="n"/>
      <c r="AK188" s="6" t="n"/>
      <c r="AL188" s="508" t="n"/>
      <c r="AM188" s="140" t="n"/>
      <c r="AN188" s="140" t="n"/>
      <c r="AO188" s="140" t="n"/>
      <c r="AP188" s="140" t="n"/>
      <c r="AQ188" s="140" t="n"/>
      <c r="AR188" s="508" t="n"/>
      <c r="AS188" s="508" t="n"/>
      <c r="AT188" s="508" t="n"/>
      <c r="AU188" s="508" t="n"/>
      <c r="AV188" s="508" t="n"/>
      <c r="AW188" s="508" t="n"/>
      <c r="AX188" s="508" t="n"/>
      <c r="AY188" s="508" t="n"/>
      <c r="AZ188" s="508" t="n"/>
      <c r="BA188" s="508" t="n"/>
      <c r="BB188" s="508" t="n"/>
      <c r="BC188" s="508" t="n"/>
      <c r="BD188" s="508" t="n"/>
      <c r="BE188" s="508" t="n"/>
      <c r="BF188" s="508" t="n"/>
      <c r="BG188" s="508" t="n"/>
      <c r="BH188" s="508" t="n"/>
      <c r="BI188" s="508" t="n"/>
      <c r="BJ188" s="508" t="n"/>
      <c r="BK188" s="508" t="n"/>
      <c r="BL188" s="2" t="n"/>
      <c r="BM188" s="2" t="n"/>
      <c r="BN188" s="2" t="n"/>
      <c r="BO188" s="2" t="n"/>
      <c r="BP188" s="2" t="n"/>
      <c r="BQ188" s="4001" t="n"/>
      <c r="BR188" s="4001" t="n"/>
      <c r="BS188" s="4325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</row>
    <row r="189">
      <c r="A189" s="1455" t="n"/>
      <c r="B189" s="1455" t="n"/>
      <c r="C189" s="1455" t="n"/>
      <c r="D189" s="1455" t="n"/>
      <c r="E189" s="1455" t="n"/>
      <c r="F189" s="1455" t="n"/>
      <c r="G189" s="1455" t="n"/>
      <c r="H189" s="1455" t="n"/>
      <c r="I189" s="1455" t="n"/>
      <c r="J189" s="1455" t="n"/>
      <c r="K189" s="1455" t="n"/>
      <c r="L189" s="1455" t="n"/>
      <c r="M189" s="1455" t="n"/>
      <c r="N189" s="1455" t="n"/>
      <c r="O189" s="1455" t="n"/>
      <c r="P189" s="1455" t="n"/>
      <c r="Q189" s="1455" t="n"/>
      <c r="R189" s="11" t="n"/>
      <c r="S189" s="11" t="n"/>
      <c r="T189" s="655" t="n"/>
      <c r="U189" s="655" t="n"/>
      <c r="V189" s="655" t="n"/>
      <c r="W189" s="655" t="n"/>
      <c r="X189" s="655" t="n"/>
      <c r="Y189" s="655" t="n"/>
      <c r="Z189" s="655" t="n"/>
      <c r="AA189" s="655" t="n"/>
      <c r="AB189" s="655" t="n"/>
      <c r="AC189" s="655" t="n"/>
      <c r="AD189" s="655" t="n"/>
      <c r="AE189" s="11" t="n"/>
      <c r="AF189" s="11" t="n"/>
      <c r="AG189" s="11" t="n"/>
      <c r="AH189" s="4328" t="n"/>
      <c r="AI189" s="4328" t="n"/>
      <c r="AJ189" s="17" t="n"/>
      <c r="AK189" s="6" t="n"/>
      <c r="AL189" s="508" t="n"/>
      <c r="AM189" s="140" t="n"/>
      <c r="AN189" s="140" t="n"/>
      <c r="AO189" s="140" t="n"/>
      <c r="AP189" s="140" t="n"/>
      <c r="AQ189" s="140" t="n"/>
      <c r="AR189" s="508" t="n"/>
      <c r="AS189" s="508" t="n"/>
      <c r="AT189" s="508" t="n"/>
      <c r="AU189" s="508" t="n"/>
      <c r="AV189" s="508" t="n"/>
      <c r="AW189" s="508" t="n"/>
      <c r="AX189" s="508" t="n"/>
      <c r="AY189" s="508" t="n"/>
      <c r="AZ189" s="508" t="n"/>
      <c r="BA189" s="508" t="n"/>
      <c r="BB189" s="508" t="n"/>
      <c r="BC189" s="508" t="n"/>
      <c r="BD189" s="508" t="n"/>
      <c r="BE189" s="508" t="n"/>
      <c r="BF189" s="508" t="n"/>
      <c r="BG189" s="508" t="n"/>
      <c r="BH189" s="508" t="n"/>
      <c r="BI189" s="508" t="n"/>
      <c r="BJ189" s="508" t="n"/>
      <c r="BK189" s="508" t="n"/>
      <c r="BL189" s="2" t="n"/>
      <c r="BM189" s="2" t="n"/>
      <c r="BN189" s="2" t="n"/>
      <c r="BO189" s="2" t="n"/>
      <c r="BP189" s="2" t="n"/>
      <c r="BQ189" s="4001" t="n"/>
      <c r="BR189" s="4001" t="n"/>
      <c r="BS189" s="4325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</row>
    <row r="190">
      <c r="A190" s="6" t="inlineStr">
        <is>
          <t>Заведующий кафедрой машин и аппаратов</t>
        </is>
      </c>
      <c r="B190" s="1455" t="n"/>
      <c r="C190" s="1455" t="n"/>
      <c r="D190" s="1455" t="n"/>
      <c r="E190" s="1455" t="n"/>
      <c r="F190" s="1455" t="n"/>
      <c r="G190" s="1455" t="n"/>
      <c r="H190" s="1455" t="n"/>
      <c r="I190" s="1455" t="n"/>
      <c r="J190" s="1455" t="n"/>
      <c r="K190" s="1455" t="n"/>
      <c r="L190" s="1455" t="n"/>
      <c r="M190" s="1455" t="n"/>
      <c r="N190" s="3536" t="n"/>
      <c r="O190" s="1455" t="n"/>
      <c r="P190" s="1455" t="n"/>
      <c r="Q190" s="4330" t="n"/>
      <c r="R190" s="4331" t="n"/>
      <c r="S190" s="4331" t="n"/>
      <c r="T190" s="667" t="n"/>
      <c r="U190" s="659" t="n"/>
      <c r="V190" s="659" t="n"/>
      <c r="W190" s="659" t="n"/>
      <c r="X190" s="659" t="n"/>
      <c r="Y190" s="659" t="n"/>
      <c r="Z190" s="659" t="n"/>
      <c r="AA190" s="659" t="n"/>
      <c r="AB190" s="659" t="n"/>
      <c r="AC190" s="659" t="n"/>
      <c r="AD190" s="659" t="n"/>
      <c r="AE190" s="11" t="inlineStr">
        <is>
          <t>В.С.Францкевич</t>
        </is>
      </c>
      <c r="AF190" s="4328" t="n"/>
      <c r="AG190" s="1449" t="n"/>
      <c r="AH190" s="11" t="n"/>
      <c r="AI190" s="11" t="n"/>
      <c r="AJ190" s="17" t="n"/>
      <c r="AK190" s="6" t="n"/>
      <c r="AL190" s="508" t="n"/>
      <c r="AM190" s="140" t="n"/>
      <c r="AN190" s="140" t="n"/>
      <c r="AO190" s="140" t="n"/>
      <c r="AP190" s="140" t="n"/>
      <c r="AQ190" s="140" t="n"/>
      <c r="AR190" s="508" t="n"/>
      <c r="AS190" s="508" t="n"/>
      <c r="AT190" s="508" t="n"/>
      <c r="AU190" s="508" t="n"/>
      <c r="AV190" s="508" t="n"/>
      <c r="AW190" s="508" t="n"/>
      <c r="AX190" s="508" t="n"/>
      <c r="AY190" s="508" t="n"/>
      <c r="AZ190" s="508" t="n"/>
      <c r="BA190" s="508" t="n"/>
      <c r="BB190" s="508" t="n"/>
      <c r="BC190" s="508" t="n"/>
      <c r="BD190" s="508" t="n"/>
      <c r="BE190" s="508" t="n"/>
      <c r="BF190" s="508" t="n"/>
      <c r="BG190" s="508" t="n"/>
      <c r="BH190" s="508" t="n"/>
      <c r="BI190" s="508" t="n"/>
      <c r="BJ190" s="508" t="n"/>
      <c r="BK190" s="508" t="n"/>
      <c r="BL190" s="2" t="n"/>
      <c r="BM190" s="2" t="n"/>
      <c r="BN190" s="2" t="n"/>
      <c r="BO190" s="2" t="n"/>
      <c r="BP190" s="2" t="n"/>
      <c r="BQ190" s="4001" t="n"/>
      <c r="BR190" s="4001" t="n"/>
      <c r="BS190" s="4325" t="n"/>
      <c r="BT190" s="2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</row>
    <row r="191">
      <c r="A191" s="11" t="inlineStr">
        <is>
          <t>химических и силикатных производств</t>
        </is>
      </c>
      <c r="B191" s="1455" t="n"/>
      <c r="C191" s="1455" t="n"/>
      <c r="D191" s="1455" t="n"/>
      <c r="E191" s="1455" t="n"/>
      <c r="F191" s="1455" t="n"/>
      <c r="G191" s="1455" t="n"/>
      <c r="H191" s="1455" t="n"/>
      <c r="I191" s="1455" t="n"/>
      <c r="J191" s="1455" t="n"/>
      <c r="K191" s="1455" t="n"/>
      <c r="L191" s="1455" t="n"/>
      <c r="M191" s="1455" t="n"/>
      <c r="N191" s="1455" t="n"/>
      <c r="O191" s="1455" t="n"/>
      <c r="P191" s="1455" t="n"/>
      <c r="Q191" s="1449" t="n"/>
      <c r="R191" s="4328" t="n"/>
      <c r="S191" s="4328" t="n"/>
      <c r="T191" s="669" t="n"/>
      <c r="U191" s="671" t="n"/>
      <c r="V191" s="660" t="n"/>
      <c r="W191" s="660" t="n"/>
      <c r="X191" s="660" t="n"/>
      <c r="Y191" s="661" t="n">
        <v>2023</v>
      </c>
      <c r="Z191" s="662" t="n"/>
      <c r="AA191" s="655" t="n"/>
      <c r="AB191" s="655" t="n"/>
      <c r="AC191" s="656" t="n"/>
      <c r="AD191" s="655" t="n"/>
      <c r="AE191" s="11" t="n"/>
      <c r="AF191" s="11" t="n"/>
      <c r="AG191" s="11" t="n"/>
      <c r="AH191" s="1456" t="n"/>
      <c r="AI191" s="1456" t="n"/>
      <c r="AJ191" s="140" t="n"/>
      <c r="AK191" s="508" t="n"/>
      <c r="AL191" s="508" t="n"/>
      <c r="AM191" s="140" t="n"/>
      <c r="AN191" s="140" t="n"/>
      <c r="AO191" s="140" t="n"/>
      <c r="AP191" s="140" t="n"/>
      <c r="AQ191" s="140" t="n"/>
      <c r="AR191" s="508" t="n"/>
      <c r="AS191" s="508" t="n"/>
      <c r="AT191" s="508" t="n"/>
      <c r="AU191" s="508" t="n"/>
      <c r="AV191" s="508" t="n"/>
      <c r="AW191" s="508" t="n"/>
      <c r="AX191" s="508" t="n"/>
      <c r="AY191" s="508" t="n"/>
      <c r="AZ191" s="508" t="n"/>
      <c r="BA191" s="508" t="n"/>
      <c r="BB191" s="508" t="n"/>
      <c r="BC191" s="508" t="n"/>
      <c r="BD191" s="508" t="n"/>
      <c r="BE191" s="508" t="n"/>
      <c r="BF191" s="508" t="n"/>
      <c r="BG191" s="508" t="n"/>
      <c r="BH191" s="508" t="n"/>
      <c r="BI191" s="508" t="n"/>
      <c r="BJ191" s="508" t="n"/>
      <c r="BK191" s="508" t="n"/>
      <c r="BL191" s="2" t="n"/>
      <c r="BM191" s="2" t="n"/>
      <c r="BN191" s="2" t="n"/>
      <c r="BO191" s="2" t="n"/>
      <c r="BP191" s="2" t="n"/>
      <c r="BQ191" s="4001" t="n"/>
      <c r="BR191" s="4001" t="n"/>
      <c r="BS191" s="4325" t="n"/>
      <c r="BT191" s="2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</row>
    <row r="192">
      <c r="A192" s="11" t="n"/>
      <c r="B192" s="11" t="n"/>
      <c r="C192" s="11" t="n"/>
      <c r="D192" s="11" t="n"/>
      <c r="E192" s="11" t="n"/>
      <c r="F192" s="11" t="n"/>
      <c r="G192" s="11" t="n"/>
      <c r="H192" s="11" t="n"/>
      <c r="I192" s="11" t="n"/>
      <c r="J192" s="11" t="n"/>
      <c r="K192" s="11" t="n"/>
      <c r="L192" s="11" t="n"/>
      <c r="M192" s="11" t="n"/>
      <c r="N192" s="11" t="n"/>
      <c r="O192" s="11" t="n"/>
      <c r="P192" s="11" t="n"/>
      <c r="Q192" s="11" t="n"/>
      <c r="R192" s="11" t="n"/>
      <c r="S192" s="11" t="n"/>
      <c r="T192" s="11" t="n"/>
      <c r="U192" s="11" t="n"/>
      <c r="V192" s="11" t="n"/>
      <c r="W192" s="11" t="n"/>
      <c r="X192" s="11" t="n"/>
      <c r="Y192" s="11" t="n"/>
      <c r="Z192" s="11" t="n"/>
      <c r="AA192" s="11" t="n"/>
      <c r="AB192" s="11" t="n"/>
      <c r="AC192" s="11" t="n"/>
      <c r="AD192" s="11" t="n"/>
      <c r="AE192" s="11" t="n"/>
      <c r="AF192" s="11" t="n"/>
      <c r="AG192" s="11" t="n"/>
      <c r="AH192" s="1456" t="n"/>
      <c r="AI192" s="1456" t="n"/>
      <c r="AJ192" s="140" t="n"/>
      <c r="AK192" s="508" t="n"/>
      <c r="AL192" s="508" t="n"/>
      <c r="AM192" s="140" t="n"/>
      <c r="AN192" s="140" t="n"/>
      <c r="AO192" s="140" t="n"/>
      <c r="AP192" s="140" t="n"/>
      <c r="AQ192" s="140" t="n"/>
      <c r="AR192" s="508" t="n"/>
      <c r="AS192" s="508" t="n"/>
      <c r="AT192" s="508" t="n"/>
      <c r="AU192" s="508" t="n"/>
      <c r="AV192" s="508" t="n"/>
      <c r="AW192" s="508" t="n"/>
      <c r="AX192" s="508" t="n"/>
      <c r="AY192" s="508" t="n"/>
      <c r="AZ192" s="508" t="n"/>
      <c r="BA192" s="508" t="n"/>
      <c r="BB192" s="508" t="n"/>
      <c r="BC192" s="508" t="n"/>
      <c r="BD192" s="508" t="n"/>
      <c r="BE192" s="508" t="n"/>
      <c r="BF192" s="508" t="n"/>
      <c r="BG192" s="508" t="n"/>
      <c r="BH192" s="508" t="n"/>
      <c r="BI192" s="508" t="n"/>
      <c r="BJ192" s="508" t="n"/>
      <c r="BK192" s="508" t="n"/>
      <c r="BL192" s="2" t="n"/>
      <c r="BM192" s="2" t="n"/>
      <c r="BN192" s="2" t="n"/>
      <c r="BO192" s="2" t="n"/>
      <c r="BP192" s="2" t="n"/>
      <c r="BQ192" s="4001" t="n"/>
      <c r="BR192" s="4001" t="n"/>
      <c r="BS192" s="4325" t="n"/>
      <c r="BT192" s="2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</row>
    <row r="193">
      <c r="A193" s="11" t="inlineStr">
        <is>
          <t>Рекомендован к утверждению научно-методическим советом БГТУ, протокол № 6  от  28.04.2023</t>
        </is>
      </c>
      <c r="B193" s="11" t="n"/>
      <c r="C193" s="11" t="n"/>
      <c r="D193" s="11" t="n"/>
      <c r="E193" s="11" t="n"/>
      <c r="F193" s="11" t="n"/>
      <c r="G193" s="11" t="n"/>
      <c r="H193" s="11" t="n"/>
      <c r="I193" s="11" t="n"/>
      <c r="J193" s="11" t="n"/>
      <c r="K193" s="11" t="n"/>
      <c r="L193" s="11" t="n"/>
      <c r="M193" s="11" t="n"/>
      <c r="N193" s="11" t="n"/>
      <c r="O193" s="11" t="n"/>
      <c r="P193" s="11" t="n"/>
      <c r="Q193" s="11" t="n"/>
      <c r="R193" s="16" t="n"/>
      <c r="S193" s="16" t="n"/>
      <c r="T193" s="16" t="n"/>
      <c r="U193" s="11" t="n"/>
      <c r="V193" s="11" t="n"/>
      <c r="W193" s="11" t="n"/>
      <c r="X193" s="11" t="n"/>
      <c r="Y193" s="11" t="n"/>
      <c r="Z193" s="11" t="n"/>
      <c r="AA193" s="11" t="n"/>
      <c r="AB193" s="11" t="n"/>
      <c r="AC193" s="11" t="n"/>
      <c r="AD193" s="11" t="n"/>
      <c r="AE193" s="11" t="n"/>
      <c r="AF193" s="11" t="n"/>
      <c r="AG193" s="11" t="n"/>
      <c r="AH193" s="11" t="n"/>
      <c r="AI193" s="11" t="n"/>
      <c r="AJ193" s="1481" t="n"/>
      <c r="AK193" s="1481" t="n"/>
      <c r="AL193" s="508" t="n"/>
      <c r="AM193" s="508" t="n"/>
      <c r="AN193" s="508" t="n"/>
      <c r="AO193" s="508" t="n"/>
      <c r="AP193" s="508" t="n"/>
      <c r="AQ193" s="508" t="n"/>
      <c r="AR193" s="508" t="n"/>
      <c r="AS193" s="508" t="n"/>
      <c r="AT193" s="508" t="n"/>
      <c r="AU193" s="137" t="n"/>
      <c r="AV193" s="137" t="n"/>
      <c r="AW193" s="137" t="n"/>
      <c r="AX193" s="137" t="n"/>
      <c r="AY193" s="508" t="n"/>
      <c r="AZ193" s="508" t="n"/>
      <c r="BA193" s="508" t="n"/>
      <c r="BB193" s="508" t="n"/>
      <c r="BC193" s="508" t="n"/>
      <c r="BD193" s="508" t="n"/>
      <c r="BE193" s="508" t="n"/>
      <c r="BF193" s="508" t="n"/>
      <c r="BG193" s="508" t="n"/>
      <c r="BH193" s="508" t="n"/>
      <c r="BI193" s="508" t="n"/>
      <c r="BJ193" s="508" t="n"/>
      <c r="BK193" s="508" t="n"/>
      <c r="BL193" s="2" t="n"/>
      <c r="BM193" s="2" t="n"/>
      <c r="BN193" s="2" t="n"/>
      <c r="BO193" s="2" t="n"/>
      <c r="BP193" s="2" t="n"/>
      <c r="BQ193" s="4001" t="n"/>
      <c r="BR193" s="4001" t="n"/>
      <c r="BS193" s="2" t="n"/>
      <c r="BT193" s="2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U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7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</row>
    <row r="3">
      <c r="A3" s="2" t="n"/>
      <c r="B3" s="4" t="n"/>
      <c r="C3" s="4" t="n"/>
      <c r="D3" s="5" t="inlineStr">
        <is>
          <t>Ректором БГТУ</t>
        </is>
      </c>
      <c r="E3" s="2" t="n"/>
      <c r="F3" s="2" t="n"/>
      <c r="G3" s="2" t="n"/>
      <c r="H3" s="2" t="n"/>
      <c r="I3" s="2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</row>
    <row r="4">
      <c r="A4" s="2" t="n"/>
      <c r="B4" s="4" t="n"/>
      <c r="C4" s="4" t="n"/>
      <c r="D4" s="5" t="inlineStr">
        <is>
          <t>И.В.Войтовым</t>
        </is>
      </c>
      <c r="E4" s="2" t="n"/>
      <c r="F4" s="2" t="n"/>
      <c r="G4" s="2" t="n"/>
      <c r="H4" s="2" t="n"/>
      <c r="I4" s="2" t="n"/>
      <c r="J4" s="5" t="n"/>
      <c r="K4" s="2" t="n"/>
      <c r="L4" s="2" t="n"/>
      <c r="M4" s="2" t="n"/>
      <c r="N4" s="2" t="n"/>
      <c r="O4" s="2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</row>
    <row r="5">
      <c r="A5" s="2" t="n"/>
      <c r="B5" s="4" t="n"/>
      <c r="C5" s="4" t="n"/>
      <c r="D5" s="32" t="inlineStr">
        <is>
          <t>28.04.2023</t>
        </is>
      </c>
      <c r="E5" s="2" t="n"/>
      <c r="F5" s="2" t="n"/>
      <c r="G5" s="2" t="n"/>
      <c r="H5" s="2" t="n"/>
      <c r="I5" s="2" t="n"/>
      <c r="J5" s="2" t="n"/>
      <c r="K5" s="6" t="n"/>
      <c r="L5" s="4" t="n"/>
      <c r="M5" s="4" t="n"/>
      <c r="N5" s="4" t="n"/>
      <c r="O5" s="4" t="n"/>
      <c r="P5" s="11" t="n"/>
      <c r="Q5" s="11" t="n"/>
      <c r="R5" s="20" t="n"/>
      <c r="S5" s="21" t="inlineStr">
        <is>
          <t>Специальность: 6-05-0714-04 Технологические машины и оборудование</t>
        </is>
      </c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2" t="inlineStr">
        <is>
          <t>Квалификация: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</row>
    <row r="6">
      <c r="A6" s="2" t="n"/>
      <c r="B6" s="4" t="n"/>
      <c r="C6" s="4" t="n"/>
      <c r="D6" s="23" t="inlineStr">
        <is>
          <t>Регистрационный № 05-071-020/уч.</t>
        </is>
      </c>
      <c r="E6" s="4" t="n"/>
      <c r="F6" s="4" t="n"/>
      <c r="G6" s="4" t="n"/>
      <c r="H6" s="4" t="n"/>
      <c r="I6" s="4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2" t="inlineStr">
        <is>
          <t>Инженер-механик</t>
        </is>
      </c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" t="n"/>
      <c r="S7" s="26" t="n"/>
      <c r="T7" s="26" t="n"/>
      <c r="U7" s="2" t="n"/>
      <c r="V7" s="2" t="n"/>
      <c r="W7" s="26" t="n"/>
      <c r="X7" s="2" t="n"/>
      <c r="Y7" s="26" t="inlineStr">
        <is>
          <t>Профилизации:</t>
        </is>
      </c>
      <c r="Z7" s="27" t="n"/>
      <c r="AA7" s="27" t="n"/>
      <c r="AB7" s="27" t="n"/>
      <c r="AC7" s="27" t="n"/>
      <c r="AD7" s="27" t="n"/>
      <c r="AE7" s="26" t="inlineStr">
        <is>
          <t xml:space="preserve"> Химические производства</t>
        </is>
      </c>
      <c r="AF7" s="2" t="n"/>
      <c r="AG7" s="27" t="n"/>
      <c r="AH7" s="27" t="n"/>
      <c r="AI7" s="2" t="n"/>
      <c r="AJ7" s="27" t="n"/>
      <c r="AK7" s="27" t="n"/>
      <c r="AL7" s="27" t="n"/>
      <c r="AM7" s="27" t="n"/>
      <c r="AN7" s="27" t="n"/>
      <c r="AO7" s="27" t="n"/>
      <c r="AP7" s="27" t="n"/>
      <c r="AQ7" s="27" t="n"/>
      <c r="AR7" s="27" t="n"/>
      <c r="AS7" s="2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" t="n"/>
      <c r="BE7" s="2" t="n"/>
      <c r="BF7" s="2" t="n"/>
      <c r="BG7" s="2" t="n"/>
      <c r="BH7" s="2" t="n"/>
      <c r="BI7" s="29" t="n"/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inlineStr">
        <is>
          <t xml:space="preserve"> Предприятия строительных материалов</t>
        </is>
      </c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32" t="inlineStr">
        <is>
          <t>Степень: Бакалавр</t>
        </is>
      </c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36" t="n"/>
      <c r="S9" s="36" t="n"/>
      <c r="T9" s="36" t="n"/>
      <c r="U9" s="2" t="n"/>
      <c r="V9" s="36" t="n"/>
      <c r="W9" s="36" t="n"/>
      <c r="X9" s="36" t="n"/>
      <c r="Y9" s="36" t="n"/>
      <c r="Z9" s="36" t="n"/>
      <c r="AA9" s="36" t="n"/>
      <c r="AB9" s="36" t="n"/>
      <c r="AC9" s="36" t="n"/>
      <c r="AD9" s="36" t="n"/>
      <c r="AE9" s="38" t="n"/>
      <c r="AF9" s="36" t="n"/>
      <c r="AG9" s="36" t="n"/>
      <c r="AH9" s="36" t="n"/>
      <c r="AI9" s="2" t="n"/>
      <c r="AJ9" s="36" t="n"/>
      <c r="AK9" s="36" t="n"/>
      <c r="AL9" s="36" t="n"/>
      <c r="AM9" s="36" t="n"/>
      <c r="AN9" s="36" t="n"/>
      <c r="AO9" s="36" t="n"/>
      <c r="AP9" s="36" t="n"/>
      <c r="AQ9" s="36" t="n"/>
      <c r="AR9" s="36" t="n"/>
      <c r="AS9" s="36" t="n"/>
      <c r="AT9" s="36" t="n"/>
      <c r="AU9" s="36" t="n"/>
      <c r="AV9" s="36" t="n"/>
      <c r="AW9" s="36" t="n"/>
      <c r="AX9" s="36" t="n"/>
      <c r="AY9" s="36" t="n"/>
      <c r="AZ9" s="36" t="n"/>
      <c r="BA9" s="36" t="n"/>
      <c r="BB9" s="36" t="n"/>
      <c r="BC9" s="36" t="n"/>
      <c r="BD9" s="36" t="n"/>
      <c r="BE9" s="2" t="n"/>
      <c r="BF9" s="2" t="n"/>
      <c r="BG9" s="2" t="n"/>
      <c r="BH9" s="2" t="n"/>
      <c r="BI9" s="39" t="n"/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2" t="n"/>
      <c r="BF10" s="2" t="n"/>
      <c r="BG10" s="2" t="n"/>
      <c r="BH10" s="2" t="n"/>
      <c r="BI10" s="22" t="inlineStr">
        <is>
          <t>Срок обучения: 4 года</t>
        </is>
      </c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43" t="inlineStr">
        <is>
          <t>Форма получения образования: заочная</t>
        </is>
      </c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36" t="n"/>
      <c r="BE11" s="2" t="n"/>
      <c r="BF11" s="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2" t="n"/>
      <c r="BU11" s="2" t="n"/>
    </row>
    <row r="12">
      <c r="A12" s="36" t="n"/>
      <c r="B12" s="35" t="n"/>
      <c r="C12" s="35" t="n"/>
      <c r="D12" s="35" t="n"/>
      <c r="E12" s="35" t="n"/>
      <c r="F12" s="35" t="n"/>
      <c r="G12" s="35" t="n"/>
      <c r="H12" s="35" t="n"/>
      <c r="I12" s="35" t="n"/>
      <c r="J12" s="35" t="n"/>
      <c r="K12" s="35" t="n"/>
      <c r="L12" s="35" t="n"/>
      <c r="M12" s="35" t="n"/>
      <c r="N12" s="36" t="n"/>
      <c r="O12" s="36" t="n"/>
      <c r="P12" s="37" t="n"/>
      <c r="Q12" s="37" t="n"/>
      <c r="R12" s="43" t="inlineStr">
        <is>
          <t>(интегрированная с образовательными программами среднего специального образования)</t>
        </is>
      </c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36" t="n"/>
      <c r="BE12" s="2" t="n"/>
      <c r="BF12" s="2" t="n"/>
      <c r="BG12" s="22" t="n"/>
      <c r="BH12" s="36" t="n"/>
      <c r="BI12" s="40" t="n"/>
      <c r="BJ12" s="41" t="n"/>
      <c r="BK12" s="41" t="n"/>
      <c r="BL12" s="41" t="n"/>
      <c r="BM12" s="41" t="n"/>
      <c r="BN12" s="41" t="n"/>
      <c r="BO12" s="41" t="n"/>
      <c r="BP12" s="41" t="n"/>
      <c r="BQ12" s="41" t="n"/>
      <c r="BR12" s="41" t="n"/>
      <c r="BS12" s="41" t="n"/>
      <c r="BT12" s="2" t="n"/>
      <c r="BU12" s="2" t="n"/>
    </row>
    <row r="13">
      <c r="A13" s="145" t="n"/>
      <c r="B13" s="2163" t="n"/>
      <c r="C13" s="2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2" t="n"/>
      <c r="S13" s="2164" t="n"/>
      <c r="T13" s="145" t="n"/>
      <c r="U13" s="142" t="n"/>
      <c r="V13" s="145" t="n"/>
      <c r="W13" s="145" t="n"/>
      <c r="X13" s="145" t="n"/>
      <c r="Y13" s="145" t="n"/>
      <c r="Z13" s="142" t="n"/>
      <c r="AA13" s="142" t="n"/>
      <c r="AB13" s="145" t="n"/>
      <c r="AC13" s="145" t="n"/>
      <c r="AD13" s="145" t="n"/>
      <c r="AE13" s="145" t="n"/>
      <c r="AF13" s="145" t="n"/>
      <c r="AG13" s="145" t="n"/>
      <c r="AH13" s="2164" t="n"/>
      <c r="AI13" s="145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145" t="n"/>
      <c r="BG13" s="145" t="n"/>
      <c r="BH13" s="145" t="n"/>
      <c r="BI13" s="145" t="n"/>
      <c r="BJ13" s="145" t="n"/>
      <c r="BK13" s="145" t="n"/>
      <c r="BL13" s="145" t="n"/>
      <c r="BM13" s="145" t="n"/>
      <c r="BN13" s="2163" t="n"/>
      <c r="BO13" s="2163" t="n"/>
      <c r="BP13" s="2163" t="n"/>
      <c r="BQ13" s="2163" t="n"/>
      <c r="BR13" s="2165" t="n"/>
      <c r="BS13" s="2" t="n"/>
      <c r="BT13" s="2" t="n"/>
      <c r="BU13" s="2" t="n"/>
    </row>
    <row r="14">
      <c r="A14" s="2163" t="n"/>
      <c r="B14" s="2163" t="n"/>
      <c r="C14" s="145" t="inlineStr">
        <is>
          <t>Специальность: 2-36 01 01 Технология машиностроения (по направлениям)</t>
        </is>
      </c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2" t="n"/>
      <c r="S14" s="145" t="n"/>
      <c r="T14" s="145" t="n"/>
      <c r="U14" s="145" t="n"/>
      <c r="V14" s="145" t="n"/>
      <c r="W14" s="145" t="n"/>
      <c r="X14" s="145" t="n"/>
      <c r="Y14" s="145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inlineStr">
        <is>
          <t>Специальность: 2-36 01 56 Мехатроника</t>
        </is>
      </c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37" t="n"/>
      <c r="BG14" s="137" t="n"/>
      <c r="BH14" s="137" t="n"/>
      <c r="BI14" s="137" t="n"/>
      <c r="BJ14" s="137" t="n"/>
      <c r="BK14" s="137" t="n"/>
      <c r="BL14" s="508" t="n"/>
      <c r="BM14" s="508" t="n"/>
      <c r="BN14" s="508" t="n"/>
      <c r="BO14" s="508" t="n"/>
      <c r="BP14" s="2163" t="n"/>
      <c r="BQ14" s="2163" t="n"/>
      <c r="BR14" s="2165" t="n"/>
      <c r="BS14" s="2" t="n"/>
      <c r="BT14" s="2" t="n"/>
      <c r="BU14" s="2" t="n"/>
    </row>
    <row r="15">
      <c r="A15" s="2163" t="n"/>
      <c r="B15" s="2163" t="n"/>
      <c r="C15" s="145" t="inlineStr">
        <is>
          <t>Квалификация специалиста: техник</t>
        </is>
      </c>
      <c r="D15" s="145" t="n"/>
      <c r="E15" s="145" t="n"/>
      <c r="F15" s="145" t="n"/>
      <c r="G15" s="145" t="n"/>
      <c r="H15" s="145" t="n"/>
      <c r="I15" s="145" t="n"/>
      <c r="J15" s="145" t="n"/>
      <c r="K15" s="145" t="n"/>
      <c r="L15" s="145" t="n"/>
      <c r="M15" s="145" t="n"/>
      <c r="N15" s="145" t="n"/>
      <c r="O15" s="145" t="n"/>
      <c r="P15" s="145" t="n"/>
      <c r="Q15" s="145" t="n"/>
      <c r="R15" s="145" t="n"/>
      <c r="S15" s="2164" t="n"/>
      <c r="T15" s="145" t="n"/>
      <c r="U15" s="142" t="n"/>
      <c r="V15" s="145" t="n"/>
      <c r="W15" s="2" t="n"/>
      <c r="X15" s="145" t="n"/>
      <c r="Y15" s="145" t="n"/>
      <c r="Z15" s="145" t="n"/>
      <c r="AA15" s="145" t="n"/>
      <c r="AB15" s="145" t="n"/>
      <c r="AC15" s="145" t="n"/>
      <c r="AD15" s="145" t="n"/>
      <c r="AE15" s="145" t="n"/>
      <c r="AF15" s="145" t="n"/>
      <c r="AG15" s="145" t="n"/>
      <c r="AH15" s="145" t="n"/>
      <c r="AI15" s="145" t="n"/>
      <c r="AJ15" s="145" t="n"/>
      <c r="AK15" s="145" t="n"/>
      <c r="AL15" s="145" t="n"/>
      <c r="AM15" s="145" t="inlineStr">
        <is>
          <t>Специализации по профессии рабочего: 2-36 01 56-51 01 Мехатроник 5-го разряда (машиностроение),</t>
        </is>
      </c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2" t="n"/>
      <c r="BE15" s="2" t="n"/>
      <c r="BF15" s="35" t="n"/>
      <c r="BG15" s="35" t="n"/>
      <c r="BH15" s="35" t="n"/>
      <c r="BI15" s="35" t="n"/>
      <c r="BJ15" s="35" t="n"/>
      <c r="BK15" s="35" t="n"/>
      <c r="BL15" s="35" t="n"/>
      <c r="BM15" s="508" t="n"/>
      <c r="BN15" s="508" t="n"/>
      <c r="BO15" s="508" t="n"/>
      <c r="BP15" s="2163" t="n"/>
      <c r="BQ15" s="2163" t="n"/>
      <c r="BR15" s="2165" t="n"/>
      <c r="BS15" s="2" t="n"/>
      <c r="BT15" s="2" t="n"/>
      <c r="BU15" s="2" t="n"/>
    </row>
    <row r="16">
      <c r="A16" s="2163" t="n"/>
      <c r="B16" s="2163" t="n"/>
      <c r="C16" s="145" t="n"/>
      <c r="D16" s="145" t="n"/>
      <c r="E16" s="145" t="n"/>
      <c r="F16" s="145" t="n"/>
      <c r="G16" s="145" t="n"/>
      <c r="H16" s="145" t="n"/>
      <c r="I16" s="145" t="n"/>
      <c r="J16" s="145" t="n"/>
      <c r="K16" s="145" t="n"/>
      <c r="L16" s="145" t="n"/>
      <c r="M16" s="145" t="n"/>
      <c r="N16" s="145" t="n"/>
      <c r="O16" s="145" t="n"/>
      <c r="P16" s="145" t="n"/>
      <c r="Q16" s="145" t="n"/>
      <c r="R16" s="2" t="n"/>
      <c r="S16" s="145" t="n"/>
      <c r="T16" s="145" t="n"/>
      <c r="U16" s="145" t="n"/>
      <c r="V16" s="145" t="n"/>
      <c r="W16" s="145" t="n"/>
      <c r="X16" s="145" t="n"/>
      <c r="Y16" s="145" t="n"/>
      <c r="Z16" s="145" t="n"/>
      <c r="AA16" s="145" t="n"/>
      <c r="AB16" s="145" t="n"/>
      <c r="AC16" s="145" t="n"/>
      <c r="AD16" s="145" t="n"/>
      <c r="AE16" s="145" t="n"/>
      <c r="AF16" s="145" t="n"/>
      <c r="AG16" s="145" t="n"/>
      <c r="AH16" s="145" t="n"/>
      <c r="AI16" s="145" t="n"/>
      <c r="AJ16" s="145" t="n"/>
      <c r="AK16" s="145" t="n"/>
      <c r="AL16" s="145" t="n"/>
      <c r="AM16" s="145" t="inlineStr">
        <is>
          <t xml:space="preserve">                                                                     2-36 01 56-51 03 Мехатроник 5-го разряда (производство пищевых продуктов)</t>
        </is>
      </c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2" t="n"/>
      <c r="BE16" s="2" t="n"/>
      <c r="BF16" s="137" t="n"/>
      <c r="BG16" s="137" t="n"/>
      <c r="BH16" s="137" t="n"/>
      <c r="BI16" s="137" t="n"/>
      <c r="BJ16" s="137" t="n"/>
      <c r="BK16" s="137" t="n"/>
      <c r="BL16" s="137" t="n"/>
      <c r="BM16" s="508" t="n"/>
      <c r="BN16" s="508" t="n"/>
      <c r="BO16" s="508" t="n"/>
      <c r="BP16" s="2163" t="n"/>
      <c r="BQ16" s="2163" t="n"/>
      <c r="BR16" s="2165" t="n"/>
      <c r="BS16" s="2" t="n"/>
      <c r="BT16" s="2" t="n"/>
      <c r="BU16" s="2" t="n"/>
    </row>
    <row r="17">
      <c r="A17" s="2163" t="n"/>
      <c r="B17" s="2163" t="n"/>
      <c r="C17" s="145" t="inlineStr">
        <is>
          <t>Специальность: 2-36 01 03 Технологическое оборудование машиностроительного производства (по направлениям)</t>
        </is>
      </c>
      <c r="D17" s="145" t="n"/>
      <c r="E17" s="145" t="n"/>
      <c r="F17" s="145" t="n"/>
      <c r="G17" s="145" t="n"/>
      <c r="H17" s="145" t="n"/>
      <c r="I17" s="145" t="n"/>
      <c r="J17" s="145" t="n"/>
      <c r="K17" s="145" t="n"/>
      <c r="L17" s="145" t="n"/>
      <c r="M17" s="145" t="n"/>
      <c r="N17" s="145" t="n"/>
      <c r="O17" s="145" t="n"/>
      <c r="P17" s="145" t="n"/>
      <c r="Q17" s="145" t="n"/>
      <c r="R17" s="145" t="n"/>
      <c r="S17" s="2164" t="n"/>
      <c r="T17" s="145" t="n"/>
      <c r="U17" s="142" t="n"/>
      <c r="V17" s="145" t="n"/>
      <c r="W17" s="2" t="n"/>
      <c r="X17" s="145" t="n"/>
      <c r="Y17" s="145" t="n"/>
      <c r="Z17" s="145" t="n"/>
      <c r="AA17" s="145" t="n"/>
      <c r="AB17" s="145" t="n"/>
      <c r="AC17" s="145" t="n"/>
      <c r="AD17" s="145" t="n"/>
      <c r="AE17" s="145" t="n"/>
      <c r="AF17" s="145" t="n"/>
      <c r="AG17" s="145" t="n"/>
      <c r="AH17" s="145" t="n"/>
      <c r="AI17" s="145" t="n"/>
      <c r="AJ17" s="145" t="n"/>
      <c r="AK17" s="145" t="n"/>
      <c r="AL17" s="145" t="n"/>
      <c r="AM17" s="145" t="inlineStr">
        <is>
          <t>Квалификация рабочего: 2-36 01 56-51 Мехатроник 5-го разряда</t>
        </is>
      </c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2" t="n"/>
      <c r="BE17" s="2" t="n"/>
      <c r="BF17" s="137" t="n"/>
      <c r="BG17" s="137" t="n"/>
      <c r="BH17" s="137" t="n"/>
      <c r="BI17" s="137" t="n"/>
      <c r="BJ17" s="137" t="n"/>
      <c r="BK17" s="137" t="n"/>
      <c r="BL17" s="137" t="n"/>
      <c r="BM17" s="508" t="n"/>
      <c r="BN17" s="508" t="n"/>
      <c r="BO17" s="508" t="n"/>
      <c r="BP17" s="2163" t="n"/>
      <c r="BQ17" s="2163" t="n"/>
      <c r="BR17" s="2165" t="n"/>
      <c r="BS17" s="2" t="n"/>
      <c r="BT17" s="2" t="n"/>
      <c r="BU17" s="2" t="n"/>
    </row>
    <row r="18">
      <c r="A18" s="2163" t="n"/>
      <c r="B18" s="2163" t="n"/>
      <c r="C18" s="145" t="inlineStr">
        <is>
          <t>Квалификация специалиста: техник-механик</t>
        </is>
      </c>
      <c r="D18" s="145" t="n"/>
      <c r="E18" s="145" t="n"/>
      <c r="F18" s="145" t="n"/>
      <c r="G18" s="145" t="n"/>
      <c r="H18" s="145" t="n"/>
      <c r="I18" s="145" t="n"/>
      <c r="J18" s="145" t="n"/>
      <c r="K18" s="145" t="n"/>
      <c r="L18" s="145" t="n"/>
      <c r="M18" s="145" t="n"/>
      <c r="N18" s="145" t="n"/>
      <c r="O18" s="145" t="n"/>
      <c r="P18" s="145" t="n"/>
      <c r="Q18" s="145" t="n"/>
      <c r="R18" s="2" t="n"/>
      <c r="S18" s="145" t="n"/>
      <c r="T18" s="145" t="n"/>
      <c r="U18" s="145" t="n"/>
      <c r="V18" s="145" t="n"/>
      <c r="W18" s="145" t="n"/>
      <c r="X18" s="145" t="n"/>
      <c r="Y18" s="145" t="n"/>
      <c r="Z18" s="145" t="n"/>
      <c r="AA18" s="145" t="n"/>
      <c r="AB18" s="145" t="n"/>
      <c r="AC18" s="145" t="n"/>
      <c r="AD18" s="145" t="n"/>
      <c r="AE18" s="145" t="n"/>
      <c r="AF18" s="145" t="n"/>
      <c r="AG18" s="145" t="n"/>
      <c r="AH18" s="145" t="n"/>
      <c r="AI18" s="145" t="n"/>
      <c r="AJ18" s="145" t="n"/>
      <c r="AK18" s="145" t="n"/>
      <c r="AL18" s="145" t="n"/>
      <c r="AM18" s="2" t="n"/>
      <c r="AN18" s="145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45" t="n"/>
      <c r="BB18" s="145" t="n"/>
      <c r="BC18" s="145" t="n"/>
      <c r="BD18" s="2" t="n"/>
      <c r="BE18" s="2" t="n"/>
      <c r="BF18" s="145" t="n"/>
      <c r="BG18" s="145" t="n"/>
      <c r="BH18" s="145" t="n"/>
      <c r="BI18" s="145" t="n"/>
      <c r="BJ18" s="145" t="n"/>
      <c r="BK18" s="145" t="n"/>
      <c r="BL18" s="145" t="n"/>
      <c r="BM18" s="145" t="n"/>
      <c r="BN18" s="2163" t="n"/>
      <c r="BO18" s="2163" t="n"/>
      <c r="BP18" s="2163" t="n"/>
      <c r="BQ18" s="2163" t="n"/>
      <c r="BR18" s="2165" t="n"/>
      <c r="BS18" s="2" t="n"/>
      <c r="BT18" s="2" t="n"/>
      <c r="BU18" s="2" t="n"/>
    </row>
    <row r="19">
      <c r="A19" s="2163" t="n"/>
      <c r="B19" s="2163" t="n"/>
      <c r="C19" s="145" t="n"/>
      <c r="D19" s="145" t="n"/>
      <c r="E19" s="145" t="n"/>
      <c r="F19" s="145" t="n"/>
      <c r="G19" s="145" t="n"/>
      <c r="H19" s="145" t="n"/>
      <c r="I19" s="145" t="n"/>
      <c r="J19" s="145" t="n"/>
      <c r="K19" s="145" t="n"/>
      <c r="L19" s="145" t="n"/>
      <c r="M19" s="145" t="n"/>
      <c r="N19" s="145" t="n"/>
      <c r="O19" s="145" t="n"/>
      <c r="P19" s="145" t="n"/>
      <c r="Q19" s="145" t="n"/>
      <c r="R19" s="145" t="n"/>
      <c r="S19" s="2164" t="n"/>
      <c r="T19" s="145" t="n"/>
      <c r="U19" s="142" t="n"/>
      <c r="V19" s="145" t="n"/>
      <c r="W19" s="2" t="n"/>
      <c r="X19" s="145" t="n"/>
      <c r="Y19" s="145" t="n"/>
      <c r="Z19" s="145" t="n"/>
      <c r="AA19" s="145" t="n"/>
      <c r="AB19" s="145" t="n"/>
      <c r="AC19" s="145" t="n"/>
      <c r="AD19" s="145" t="n"/>
      <c r="AE19" s="145" t="n"/>
      <c r="AF19" s="145" t="n"/>
      <c r="AG19" s="145" t="n"/>
      <c r="AH19" s="145" t="n"/>
      <c r="AI19" s="145" t="n"/>
      <c r="AJ19" s="145" t="n"/>
      <c r="AK19" s="145" t="n"/>
      <c r="AL19" s="145" t="n"/>
      <c r="AM19" s="145" t="n"/>
      <c r="AN19" s="145" t="n"/>
      <c r="AO19" s="145" t="n"/>
      <c r="AP19" s="145" t="n"/>
      <c r="AQ19" s="145" t="n"/>
      <c r="AR19" s="145" t="n"/>
      <c r="AS19" s="145" t="n"/>
      <c r="AT19" s="145" t="n"/>
      <c r="AU19" s="145" t="n"/>
      <c r="AV19" s="145" t="n"/>
      <c r="AW19" s="145" t="n"/>
      <c r="AX19" s="145" t="n"/>
      <c r="AY19" s="145" t="n"/>
      <c r="AZ19" s="145" t="n"/>
      <c r="BA19" s="145" t="n"/>
      <c r="BB19" s="145" t="n"/>
      <c r="BC19" s="145" t="n"/>
      <c r="BD19" s="2" t="n"/>
      <c r="BE19" s="2" t="n"/>
      <c r="BF19" s="145" t="n"/>
      <c r="BG19" s="145" t="n"/>
      <c r="BH19" s="145" t="n"/>
      <c r="BI19" s="145" t="n"/>
      <c r="BJ19" s="145" t="n"/>
      <c r="BK19" s="145" t="n"/>
      <c r="BL19" s="145" t="n"/>
      <c r="BM19" s="145" t="n"/>
      <c r="BN19" s="2163" t="n"/>
      <c r="BO19" s="2163" t="n"/>
      <c r="BP19" s="2163" t="n"/>
      <c r="BQ19" s="2163" t="n"/>
      <c r="BR19" s="2165" t="n"/>
      <c r="BS19" s="2" t="n"/>
      <c r="BT19" s="2" t="n"/>
      <c r="BU19" s="2" t="n"/>
    </row>
    <row r="20">
      <c r="A20" s="2163" t="n"/>
      <c r="B20" s="2163" t="n"/>
      <c r="C20" s="145" t="inlineStr">
        <is>
          <t>Специальность: 2-36 01 33 Эксплуатация мехатронных систем промышленного оборудования</t>
        </is>
      </c>
      <c r="D20" s="145" t="n"/>
      <c r="E20" s="145" t="n"/>
      <c r="F20" s="145" t="n"/>
      <c r="G20" s="145" t="n"/>
      <c r="H20" s="145" t="n"/>
      <c r="I20" s="145" t="n"/>
      <c r="J20" s="145" t="n"/>
      <c r="K20" s="145" t="n"/>
      <c r="L20" s="145" t="n"/>
      <c r="M20" s="145" t="n"/>
      <c r="N20" s="145" t="n"/>
      <c r="O20" s="145" t="n"/>
      <c r="P20" s="145" t="n"/>
      <c r="Q20" s="145" t="n"/>
      <c r="R20" s="2" t="n"/>
      <c r="S20" s="145" t="n"/>
      <c r="T20" s="145" t="n"/>
      <c r="U20" s="145" t="n"/>
      <c r="V20" s="145" t="n"/>
      <c r="W20" s="145" t="n"/>
      <c r="X20" s="145" t="n"/>
      <c r="Y20" s="145" t="n"/>
      <c r="Z20" s="145" t="n"/>
      <c r="AA20" s="145" t="n"/>
      <c r="AB20" s="145" t="n"/>
      <c r="AC20" s="145" t="n"/>
      <c r="AD20" s="145" t="n"/>
      <c r="AE20" s="145" t="n"/>
      <c r="AF20" s="145" t="n"/>
      <c r="AG20" s="145" t="n"/>
      <c r="AH20" s="145" t="n"/>
      <c r="AI20" s="145" t="n"/>
      <c r="AJ20" s="145" t="n"/>
      <c r="AK20" s="145" t="n"/>
      <c r="AL20" s="145" t="n"/>
      <c r="AM20" s="145" t="inlineStr">
        <is>
          <t>Специальность: 2-36 07 01 Машины и аппараты химических производств и предприятий строительных материалов</t>
        </is>
      </c>
      <c r="AN20" s="2" t="n"/>
      <c r="AO20" s="145" t="n"/>
      <c r="AP20" s="145" t="n"/>
      <c r="AQ20" s="145" t="n"/>
      <c r="AR20" s="145" t="n"/>
      <c r="AS20" s="145" t="n"/>
      <c r="AT20" s="145" t="n"/>
      <c r="AU20" s="145" t="n"/>
      <c r="AV20" s="145" t="n"/>
      <c r="AW20" s="145" t="n"/>
      <c r="AX20" s="145" t="n"/>
      <c r="AY20" s="145" t="n"/>
      <c r="AZ20" s="145" t="n"/>
      <c r="BA20" s="145" t="n"/>
      <c r="BB20" s="145" t="n"/>
      <c r="BC20" s="145" t="n"/>
      <c r="BD20" s="2" t="n"/>
      <c r="BE20" s="2" t="n"/>
      <c r="BF20" s="145" t="n"/>
      <c r="BG20" s="145" t="n"/>
      <c r="BH20" s="145" t="n"/>
      <c r="BI20" s="145" t="n"/>
      <c r="BJ20" s="145" t="n"/>
      <c r="BK20" s="145" t="n"/>
      <c r="BL20" s="145" t="n"/>
      <c r="BM20" s="145" t="n"/>
      <c r="BN20" s="2163" t="n"/>
      <c r="BO20" s="2163" t="n"/>
      <c r="BP20" s="2163" t="n"/>
      <c r="BQ20" s="2163" t="n"/>
      <c r="BR20" s="2165" t="n"/>
      <c r="BS20" s="2" t="n"/>
      <c r="BT20" s="2" t="n"/>
      <c r="BU20" s="2" t="n"/>
    </row>
    <row r="21">
      <c r="A21" s="2163" t="n"/>
      <c r="B21" s="2163" t="n"/>
      <c r="C21" s="145" t="inlineStr">
        <is>
          <t>Квалификация специалиста: техник-мехатроник</t>
        </is>
      </c>
      <c r="D21" s="145" t="n"/>
      <c r="E21" s="145" t="n"/>
      <c r="F21" s="145" t="n"/>
      <c r="G21" s="145" t="n"/>
      <c r="H21" s="145" t="n"/>
      <c r="I21" s="145" t="n"/>
      <c r="J21" s="145" t="n"/>
      <c r="K21" s="145" t="n"/>
      <c r="L21" s="145" t="n"/>
      <c r="M21" s="145" t="n"/>
      <c r="N21" s="145" t="n"/>
      <c r="O21" s="145" t="n"/>
      <c r="P21" s="145" t="n"/>
      <c r="Q21" s="145" t="n"/>
      <c r="R21" s="145" t="n"/>
      <c r="S21" s="2164" t="n"/>
      <c r="T21" s="145" t="n"/>
      <c r="U21" s="142" t="n"/>
      <c r="V21" s="145" t="n"/>
      <c r="W21" s="2" t="n"/>
      <c r="X21" s="145" t="n"/>
      <c r="Y21" s="145" t="n"/>
      <c r="Z21" s="145" t="n"/>
      <c r="AA21" s="145" t="n"/>
      <c r="AB21" s="145" t="n"/>
      <c r="AC21" s="145" t="n"/>
      <c r="AD21" s="145" t="n"/>
      <c r="AE21" s="145" t="n"/>
      <c r="AF21" s="145" t="n"/>
      <c r="AG21" s="145" t="n"/>
      <c r="AH21" s="145" t="n"/>
      <c r="AI21" s="145" t="n"/>
      <c r="AJ21" s="145" t="n"/>
      <c r="AK21" s="145" t="n"/>
      <c r="AL21" s="145" t="n"/>
      <c r="AM21" s="145" t="inlineStr">
        <is>
          <t>Квалификация специалиста: техник-механик</t>
        </is>
      </c>
      <c r="AN21" s="2" t="n"/>
      <c r="AO21" s="145" t="n"/>
      <c r="AP21" s="145" t="n"/>
      <c r="AQ21" s="145" t="n"/>
      <c r="AR21" s="145" t="n"/>
      <c r="AS21" s="145" t="n"/>
      <c r="AT21" s="145" t="n"/>
      <c r="AU21" s="145" t="n"/>
      <c r="AV21" s="145" t="n"/>
      <c r="AW21" s="145" t="n"/>
      <c r="AX21" s="145" t="n"/>
      <c r="AY21" s="145" t="n"/>
      <c r="AZ21" s="145" t="n"/>
      <c r="BA21" s="145" t="n"/>
      <c r="BB21" s="145" t="n"/>
      <c r="BC21" s="145" t="n"/>
      <c r="BD21" s="2" t="n"/>
      <c r="BE21" s="2" t="n"/>
      <c r="BF21" s="145" t="n"/>
      <c r="BG21" s="145" t="n"/>
      <c r="BH21" s="145" t="n"/>
      <c r="BI21" s="145" t="n"/>
      <c r="BJ21" s="145" t="n"/>
      <c r="BK21" s="145" t="n"/>
      <c r="BL21" s="145" t="n"/>
      <c r="BM21" s="145" t="n"/>
      <c r="BN21" s="2163" t="n"/>
      <c r="BO21" s="2163" t="n"/>
      <c r="BP21" s="2163" t="n"/>
      <c r="BQ21" s="2163" t="n"/>
      <c r="BR21" s="2165" t="n"/>
      <c r="BS21" s="2" t="n"/>
      <c r="BT21" s="2" t="n"/>
      <c r="BU21" s="2" t="n"/>
    </row>
    <row r="22">
      <c r="A22" s="2163" t="n"/>
      <c r="B22" s="2163" t="n"/>
      <c r="C22" s="145" t="n"/>
      <c r="D22" s="145" t="n"/>
      <c r="E22" s="145" t="n"/>
      <c r="F22" s="145" t="n"/>
      <c r="G22" s="145" t="n"/>
      <c r="H22" s="145" t="n"/>
      <c r="I22" s="145" t="n"/>
      <c r="J22" s="145" t="n"/>
      <c r="K22" s="145" t="n"/>
      <c r="L22" s="145" t="n"/>
      <c r="M22" s="145" t="n"/>
      <c r="N22" s="145" t="n"/>
      <c r="O22" s="145" t="n"/>
      <c r="P22" s="145" t="n"/>
      <c r="Q22" s="145" t="n"/>
      <c r="R22" s="2" t="n"/>
      <c r="S22" s="145" t="n"/>
      <c r="T22" s="145" t="n"/>
      <c r="U22" s="145" t="n"/>
      <c r="V22" s="145" t="n"/>
      <c r="W22" s="145" t="n"/>
      <c r="X22" s="145" t="n"/>
      <c r="Y22" s="145" t="n"/>
      <c r="Z22" s="145" t="n"/>
      <c r="AA22" s="145" t="n"/>
      <c r="AB22" s="145" t="n"/>
      <c r="AC22" s="145" t="n"/>
      <c r="AD22" s="145" t="n"/>
      <c r="AE22" s="145" t="n"/>
      <c r="AF22" s="145" t="n"/>
      <c r="AG22" s="145" t="n"/>
      <c r="AH22" s="145" t="n"/>
      <c r="AI22" s="145" t="n"/>
      <c r="AJ22" s="145" t="n"/>
      <c r="AK22" s="145" t="n"/>
      <c r="AL22" s="145" t="n"/>
      <c r="AM22" s="145" t="n"/>
      <c r="AN22" s="2" t="n"/>
      <c r="AO22" s="145" t="n"/>
      <c r="AP22" s="145" t="n"/>
      <c r="AQ22" s="145" t="n"/>
      <c r="AR22" s="145" t="n"/>
      <c r="AS22" s="145" t="n"/>
      <c r="AT22" s="145" t="n"/>
      <c r="AU22" s="145" t="n"/>
      <c r="AV22" s="145" t="n"/>
      <c r="AW22" s="145" t="n"/>
      <c r="AX22" s="145" t="n"/>
      <c r="AY22" s="145" t="n"/>
      <c r="AZ22" s="145" t="n"/>
      <c r="BA22" s="145" t="n"/>
      <c r="BB22" s="145" t="n"/>
      <c r="BC22" s="145" t="n"/>
      <c r="BD22" s="2" t="n"/>
      <c r="BE22" s="2" t="n"/>
      <c r="BF22" s="145" t="n"/>
      <c r="BG22" s="145" t="n"/>
      <c r="BH22" s="145" t="n"/>
      <c r="BI22" s="145" t="n"/>
      <c r="BJ22" s="145" t="n"/>
      <c r="BK22" s="145" t="n"/>
      <c r="BL22" s="145" t="n"/>
      <c r="BM22" s="145" t="n"/>
      <c r="BN22" s="2163" t="n"/>
      <c r="BO22" s="2163" t="n"/>
      <c r="BP22" s="2163" t="n"/>
      <c r="BQ22" s="2163" t="n"/>
      <c r="BR22" s="2165" t="n"/>
      <c r="BS22" s="2" t="n"/>
      <c r="BT22" s="2" t="n"/>
      <c r="BU22" s="2" t="n"/>
    </row>
    <row r="23">
      <c r="A23" s="2163" t="n"/>
      <c r="B23" s="2163" t="n"/>
      <c r="C23" s="145" t="inlineStr">
        <is>
          <t>Специальность: 2-36 01 53 Техническая эксплуатация оборудования</t>
        </is>
      </c>
      <c r="D23" s="145" t="n"/>
      <c r="E23" s="145" t="n"/>
      <c r="F23" s="145" t="n"/>
      <c r="G23" s="145" t="n"/>
      <c r="H23" s="145" t="n"/>
      <c r="I23" s="145" t="n"/>
      <c r="J23" s="145" t="n"/>
      <c r="K23" s="145" t="n"/>
      <c r="L23" s="145" t="n"/>
      <c r="M23" s="145" t="n"/>
      <c r="N23" s="145" t="n"/>
      <c r="O23" s="145" t="n"/>
      <c r="P23" s="145" t="n"/>
      <c r="Q23" s="145" t="n"/>
      <c r="R23" s="145" t="n"/>
      <c r="S23" s="145" t="n"/>
      <c r="T23" s="145" t="n"/>
      <c r="U23" s="145" t="n"/>
      <c r="V23" s="145" t="n"/>
      <c r="W23" s="2" t="n"/>
      <c r="X23" s="145" t="n"/>
      <c r="Y23" s="145" t="n"/>
      <c r="Z23" s="145" t="n"/>
      <c r="AA23" s="145" t="n"/>
      <c r="AB23" s="145" t="n"/>
      <c r="AC23" s="145" t="n"/>
      <c r="AD23" s="145" t="n"/>
      <c r="AE23" s="145" t="n"/>
      <c r="AF23" s="145" t="n"/>
      <c r="AG23" s="145" t="n"/>
      <c r="AH23" s="145" t="n"/>
      <c r="AI23" s="145" t="n"/>
      <c r="AJ23" s="145" t="n"/>
      <c r="AK23" s="145" t="n"/>
      <c r="AL23" s="145" t="n"/>
      <c r="AM23" s="145" t="inlineStr">
        <is>
          <t>Специальность: 2-36 08 01 Машины и аппараты легкой, текстильной промышленности и бытового обслуживания</t>
        </is>
      </c>
      <c r="AN23" s="2" t="n"/>
      <c r="AO23" s="145" t="n"/>
      <c r="AP23" s="145" t="n"/>
      <c r="AQ23" s="145" t="n"/>
      <c r="AR23" s="145" t="n"/>
      <c r="AS23" s="145" t="n"/>
      <c r="AT23" s="145" t="n"/>
      <c r="AU23" s="145" t="n"/>
      <c r="AV23" s="145" t="n"/>
      <c r="AW23" s="145" t="n"/>
      <c r="AX23" s="145" t="n"/>
      <c r="AY23" s="145" t="n"/>
      <c r="AZ23" s="145" t="n"/>
      <c r="BA23" s="145" t="n"/>
      <c r="BB23" s="145" t="n"/>
      <c r="BC23" s="145" t="n"/>
      <c r="BD23" s="2" t="n"/>
      <c r="BE23" s="2" t="n"/>
      <c r="BF23" s="145" t="n"/>
      <c r="BG23" s="145" t="n"/>
      <c r="BH23" s="145" t="n"/>
      <c r="BI23" s="145" t="n"/>
      <c r="BJ23" s="145" t="n"/>
      <c r="BK23" s="145" t="n"/>
      <c r="BL23" s="145" t="n"/>
      <c r="BM23" s="145" t="n"/>
      <c r="BN23" s="2163" t="n"/>
      <c r="BO23" s="2163" t="n"/>
      <c r="BP23" s="2163" t="n"/>
      <c r="BQ23" s="2163" t="n"/>
      <c r="BR23" s="2165" t="n"/>
      <c r="BS23" s="2" t="n"/>
      <c r="BT23" s="2" t="n"/>
      <c r="BU23" s="2" t="n"/>
    </row>
    <row r="24">
      <c r="A24" s="2163" t="n"/>
      <c r="B24" s="2163" t="n"/>
      <c r="C24" s="145" t="inlineStr">
        <is>
          <t>Квалификация специалиста: наладчик станков и манипуляторов с программным управлением 5-го разряда</t>
        </is>
      </c>
      <c r="D24" s="145" t="n"/>
      <c r="E24" s="145" t="n"/>
      <c r="F24" s="145" t="n"/>
      <c r="G24" s="145" t="n"/>
      <c r="H24" s="145" t="n"/>
      <c r="I24" s="145" t="n"/>
      <c r="J24" s="145" t="n"/>
      <c r="K24" s="145" t="n"/>
      <c r="L24" s="145" t="n"/>
      <c r="M24" s="145" t="n"/>
      <c r="N24" s="145" t="n"/>
      <c r="O24" s="145" t="n"/>
      <c r="P24" s="145" t="n"/>
      <c r="Q24" s="145" t="n"/>
      <c r="R24" s="2" t="n"/>
      <c r="S24" s="145" t="n"/>
      <c r="T24" s="145" t="n"/>
      <c r="U24" s="145" t="n"/>
      <c r="V24" s="145" t="n"/>
      <c r="W24" s="145" t="n"/>
      <c r="X24" s="145" t="n"/>
      <c r="Y24" s="145" t="n"/>
      <c r="Z24" s="145" t="n"/>
      <c r="AA24" s="145" t="n"/>
      <c r="AB24" s="145" t="n"/>
      <c r="AC24" s="145" t="n"/>
      <c r="AD24" s="145" t="n"/>
      <c r="AE24" s="145" t="n"/>
      <c r="AF24" s="145" t="n"/>
      <c r="AG24" s="145" t="n"/>
      <c r="AH24" s="145" t="n"/>
      <c r="AI24" s="145" t="n"/>
      <c r="AJ24" s="145" t="n"/>
      <c r="AK24" s="145" t="n"/>
      <c r="AL24" s="145" t="n"/>
      <c r="AM24" s="145" t="inlineStr">
        <is>
          <t>Квалификация специалиста: техник-механик</t>
        </is>
      </c>
      <c r="AN24" s="2" t="n"/>
      <c r="AO24" s="145" t="n"/>
      <c r="AP24" s="145" t="n"/>
      <c r="AQ24" s="145" t="n"/>
      <c r="AR24" s="145" t="n"/>
      <c r="AS24" s="145" t="n"/>
      <c r="AT24" s="145" t="n"/>
      <c r="AU24" s="145" t="n"/>
      <c r="AV24" s="145" t="n"/>
      <c r="AW24" s="145" t="n"/>
      <c r="AX24" s="145" t="n"/>
      <c r="AY24" s="145" t="n"/>
      <c r="AZ24" s="145" t="n"/>
      <c r="BA24" s="145" t="n"/>
      <c r="BB24" s="145" t="n"/>
      <c r="BC24" s="145" t="n"/>
      <c r="BD24" s="2" t="n"/>
      <c r="BE24" s="2" t="n"/>
      <c r="BF24" s="145" t="n"/>
      <c r="BG24" s="145" t="n"/>
      <c r="BH24" s="145" t="n"/>
      <c r="BI24" s="145" t="n"/>
      <c r="BJ24" s="145" t="n"/>
      <c r="BK24" s="145" t="n"/>
      <c r="BL24" s="145" t="n"/>
      <c r="BM24" s="145" t="n"/>
      <c r="BN24" s="2163" t="n"/>
      <c r="BO24" s="2163" t="n"/>
      <c r="BP24" s="2163" t="n"/>
      <c r="BQ24" s="2163" t="n"/>
      <c r="BR24" s="2165" t="n"/>
      <c r="BS24" s="2" t="n"/>
      <c r="BT24" s="2" t="n"/>
      <c r="BU24" s="2" t="n"/>
    </row>
    <row r="25">
      <c r="A25" s="2163" t="n"/>
      <c r="B25" s="2163" t="n"/>
      <c r="C25" s="145" t="n"/>
      <c r="D25" s="145" t="n"/>
      <c r="E25" s="145" t="n"/>
      <c r="F25" s="145" t="n"/>
      <c r="G25" s="145" t="n"/>
      <c r="H25" s="145" t="n"/>
      <c r="I25" s="145" t="n"/>
      <c r="J25" s="145" t="n"/>
      <c r="K25" s="145" t="n"/>
      <c r="L25" s="145" t="n"/>
      <c r="M25" s="145" t="n"/>
      <c r="N25" s="145" t="n"/>
      <c r="O25" s="145" t="n"/>
      <c r="P25" s="145" t="n"/>
      <c r="Q25" s="145" t="n"/>
      <c r="R25" s="145" t="n"/>
      <c r="S25" s="2164" t="n"/>
      <c r="T25" s="145" t="n"/>
      <c r="U25" s="142" t="n"/>
      <c r="V25" s="145" t="n"/>
      <c r="W25" s="2" t="n"/>
      <c r="X25" s="145" t="n"/>
      <c r="Y25" s="145" t="n"/>
      <c r="Z25" s="145" t="n"/>
      <c r="AA25" s="145" t="n"/>
      <c r="AB25" s="145" t="n"/>
      <c r="AC25" s="145" t="n"/>
      <c r="AD25" s="145" t="n"/>
      <c r="AE25" s="145" t="n"/>
      <c r="AF25" s="145" t="n"/>
      <c r="AG25" s="145" t="n"/>
      <c r="AH25" s="145" t="n"/>
      <c r="AI25" s="145" t="n"/>
      <c r="AJ25" s="145" t="n"/>
      <c r="AK25" s="145" t="n"/>
      <c r="AL25" s="145" t="n"/>
      <c r="AM25" s="2" t="n"/>
      <c r="AN25" s="145" t="n"/>
      <c r="AO25" s="145" t="n"/>
      <c r="AP25" s="145" t="n"/>
      <c r="AQ25" s="145" t="n"/>
      <c r="AR25" s="145" t="n"/>
      <c r="AS25" s="145" t="n"/>
      <c r="AT25" s="145" t="n"/>
      <c r="AU25" s="145" t="n"/>
      <c r="AV25" s="145" t="n"/>
      <c r="AW25" s="145" t="n"/>
      <c r="AX25" s="145" t="n"/>
      <c r="AY25" s="145" t="n"/>
      <c r="AZ25" s="145" t="n"/>
      <c r="BA25" s="145" t="n"/>
      <c r="BB25" s="145" t="n"/>
      <c r="BC25" s="145" t="n"/>
      <c r="BD25" s="2" t="n"/>
      <c r="BE25" s="2" t="n"/>
      <c r="BF25" s="145" t="n"/>
      <c r="BG25" s="145" t="n"/>
      <c r="BH25" s="145" t="n"/>
      <c r="BI25" s="145" t="n"/>
      <c r="BJ25" s="145" t="n"/>
      <c r="BK25" s="145" t="n"/>
      <c r="BL25" s="145" t="n"/>
      <c r="BM25" s="145" t="n"/>
      <c r="BN25" s="2163" t="n"/>
      <c r="BO25" s="2163" t="n"/>
      <c r="BP25" s="2163" t="n"/>
      <c r="BQ25" s="2163" t="n"/>
      <c r="BR25" s="2165" t="n"/>
      <c r="BS25" s="2" t="n"/>
      <c r="BT25" s="2" t="n"/>
      <c r="BU25" s="2" t="n"/>
    </row>
    <row r="26">
      <c r="A26" s="2163" t="n"/>
      <c r="B26" s="2163" t="n"/>
      <c r="C26" s="2" t="n"/>
      <c r="D26" s="145" t="n"/>
      <c r="E26" s="145" t="n"/>
      <c r="F26" s="145" t="n"/>
      <c r="G26" s="145" t="n"/>
      <c r="H26" s="145" t="n"/>
      <c r="I26" s="145" t="n"/>
      <c r="J26" s="145" t="n"/>
      <c r="K26" s="145" t="n"/>
      <c r="L26" s="145" t="n"/>
      <c r="M26" s="145" t="n"/>
      <c r="N26" s="145" t="n"/>
      <c r="O26" s="145" t="n"/>
      <c r="P26" s="145" t="n"/>
      <c r="Q26" s="145" t="n"/>
      <c r="R26" s="2" t="n"/>
      <c r="S26" s="145" t="n"/>
      <c r="T26" s="145" t="n"/>
      <c r="U26" s="145" t="n"/>
      <c r="V26" s="145" t="n"/>
      <c r="W26" s="145" t="n"/>
      <c r="X26" s="145" t="n"/>
      <c r="Y26" s="145" t="n"/>
      <c r="Z26" s="145" t="n"/>
      <c r="AA26" s="145" t="n"/>
      <c r="AB26" s="145" t="n"/>
      <c r="AC26" s="145" t="n"/>
      <c r="AD26" s="145" t="n"/>
      <c r="AE26" s="145" t="n"/>
      <c r="AF26" s="145" t="n"/>
      <c r="AG26" s="145" t="n"/>
      <c r="AH26" s="145" t="n"/>
      <c r="AI26" s="145" t="n"/>
      <c r="AJ26" s="145" t="n"/>
      <c r="AK26" s="145" t="n"/>
      <c r="AL26" s="145" t="n"/>
      <c r="AM26" s="145" t="inlineStr">
        <is>
          <t>Специальность: 2-36 09 01 Машины иаппараты пищевых произвоств</t>
        </is>
      </c>
      <c r="AN26" s="145" t="n"/>
      <c r="AO26" s="145" t="n"/>
      <c r="AP26" s="145" t="n"/>
      <c r="AQ26" s="145" t="n"/>
      <c r="AR26" s="145" t="n"/>
      <c r="AS26" s="145" t="n"/>
      <c r="AT26" s="145" t="n"/>
      <c r="AU26" s="145" t="n"/>
      <c r="AV26" s="145" t="n"/>
      <c r="AW26" s="145" t="n"/>
      <c r="AX26" s="145" t="n"/>
      <c r="AY26" s="145" t="n"/>
      <c r="AZ26" s="145" t="n"/>
      <c r="BA26" s="145" t="n"/>
      <c r="BB26" s="145" t="n"/>
      <c r="BC26" s="145" t="n"/>
      <c r="BD26" s="2" t="n"/>
      <c r="BE26" s="2" t="n"/>
      <c r="BF26" s="145" t="n"/>
      <c r="BG26" s="145" t="n"/>
      <c r="BH26" s="145" t="n"/>
      <c r="BI26" s="145" t="n"/>
      <c r="BJ26" s="145" t="n"/>
      <c r="BK26" s="145" t="n"/>
      <c r="BL26" s="145" t="n"/>
      <c r="BM26" s="145" t="n"/>
      <c r="BN26" s="2163" t="n"/>
      <c r="BO26" s="2163" t="n"/>
      <c r="BP26" s="2163" t="n"/>
      <c r="BQ26" s="2163" t="n"/>
      <c r="BR26" s="2165" t="n"/>
      <c r="BS26" s="2" t="n"/>
      <c r="BT26" s="2" t="n"/>
      <c r="BU26" s="2" t="n"/>
    </row>
    <row r="27">
      <c r="A27" s="2163" t="n"/>
      <c r="B27" s="2163" t="n"/>
      <c r="C27" s="2" t="n"/>
      <c r="D27" s="145" t="n"/>
      <c r="E27" s="145" t="n"/>
      <c r="F27" s="145" t="n"/>
      <c r="G27" s="145" t="n"/>
      <c r="H27" s="145" t="n"/>
      <c r="I27" s="145" t="n"/>
      <c r="J27" s="145" t="n"/>
      <c r="K27" s="145" t="n"/>
      <c r="L27" s="145" t="n"/>
      <c r="M27" s="145" t="n"/>
      <c r="N27" s="145" t="n"/>
      <c r="O27" s="145" t="n"/>
      <c r="P27" s="145" t="n"/>
      <c r="Q27" s="145" t="n"/>
      <c r="R27" s="145" t="n"/>
      <c r="S27" s="145" t="n"/>
      <c r="T27" s="145" t="n"/>
      <c r="U27" s="145" t="n"/>
      <c r="V27" s="145" t="n"/>
      <c r="W27" s="145" t="n"/>
      <c r="X27" s="145" t="n"/>
      <c r="Y27" s="145" t="n"/>
      <c r="Z27" s="145" t="n"/>
      <c r="AA27" s="145" t="n"/>
      <c r="AB27" s="145" t="n"/>
      <c r="AC27" s="145" t="n"/>
      <c r="AD27" s="145" t="n"/>
      <c r="AE27" s="145" t="n"/>
      <c r="AF27" s="145" t="n"/>
      <c r="AG27" s="145" t="n"/>
      <c r="AH27" s="145" t="n"/>
      <c r="AI27" s="145" t="n"/>
      <c r="AJ27" s="145" t="n"/>
      <c r="AK27" s="145" t="n"/>
      <c r="AL27" s="145" t="n"/>
      <c r="AM27" s="145" t="inlineStr">
        <is>
          <t>Квалификация специалиста: техник-механик</t>
        </is>
      </c>
      <c r="AN27" s="145" t="n"/>
      <c r="AO27" s="145" t="n"/>
      <c r="AP27" s="145" t="n"/>
      <c r="AQ27" s="145" t="n"/>
      <c r="AR27" s="145" t="n"/>
      <c r="AS27" s="145" t="n"/>
      <c r="AT27" s="145" t="n"/>
      <c r="AU27" s="145" t="n"/>
      <c r="AV27" s="145" t="n"/>
      <c r="AW27" s="145" t="n"/>
      <c r="AX27" s="145" t="n"/>
      <c r="AY27" s="145" t="n"/>
      <c r="AZ27" s="145" t="n"/>
      <c r="BA27" s="145" t="n"/>
      <c r="BB27" s="145" t="n"/>
      <c r="BC27" s="145" t="n"/>
      <c r="BD27" s="2" t="n"/>
      <c r="BE27" s="2" t="n"/>
      <c r="BF27" s="145" t="n"/>
      <c r="BG27" s="145" t="n"/>
      <c r="BH27" s="145" t="n"/>
      <c r="BI27" s="145" t="n"/>
      <c r="BJ27" s="145" t="n"/>
      <c r="BK27" s="145" t="n"/>
      <c r="BL27" s="145" t="n"/>
      <c r="BM27" s="145" t="n"/>
      <c r="BN27" s="2163" t="n"/>
      <c r="BO27" s="2163" t="n"/>
      <c r="BP27" s="2163" t="n"/>
      <c r="BQ27" s="2163" t="n"/>
      <c r="BR27" s="2165" t="n"/>
      <c r="BS27" s="2" t="n"/>
      <c r="BT27" s="2" t="n"/>
      <c r="BU27" s="2" t="n"/>
    </row>
    <row r="28">
      <c r="A28" s="36" t="n"/>
      <c r="B28" s="35" t="n"/>
      <c r="C28" s="2" t="n"/>
      <c r="D28" s="35" t="n"/>
      <c r="E28" s="35" t="n"/>
      <c r="F28" s="35" t="n"/>
      <c r="G28" s="35" t="n"/>
      <c r="H28" s="35" t="n"/>
      <c r="I28" s="35" t="n"/>
      <c r="J28" s="35" t="n"/>
      <c r="K28" s="35" t="n"/>
      <c r="L28" s="35" t="n"/>
      <c r="M28" s="35" t="n"/>
      <c r="N28" s="36" t="n"/>
      <c r="O28" s="36" t="n"/>
      <c r="P28" s="37" t="n"/>
      <c r="Q28" s="37" t="n"/>
      <c r="R28" s="43" t="n"/>
      <c r="S28" s="44" t="n"/>
      <c r="T28" s="44" t="n"/>
      <c r="U28" s="4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  <c r="AH28" s="44" t="n"/>
      <c r="AI28" s="44" t="n"/>
      <c r="AJ28" s="44" t="n"/>
      <c r="AK28" s="44" t="n"/>
      <c r="AL28" s="44" t="n"/>
      <c r="AM28" s="44" t="n"/>
      <c r="AN28" s="44" t="n"/>
      <c r="AO28" s="44" t="n"/>
      <c r="AP28" s="44" t="n"/>
      <c r="AQ28" s="44" t="n"/>
      <c r="AR28" s="44" t="n"/>
      <c r="AS28" s="44" t="n"/>
      <c r="AT28" s="44" t="n"/>
      <c r="AU28" s="44" t="n"/>
      <c r="AV28" s="44" t="n"/>
      <c r="AW28" s="44" t="n"/>
      <c r="AX28" s="44" t="n"/>
      <c r="AY28" s="44" t="n"/>
      <c r="AZ28" s="44" t="n"/>
      <c r="BA28" s="44" t="n"/>
      <c r="BB28" s="44" t="n"/>
      <c r="BC28" s="44" t="n"/>
      <c r="BD28" s="36" t="n"/>
      <c r="BE28" s="2" t="n"/>
      <c r="BF28" s="2" t="n"/>
      <c r="BG28" s="22" t="n"/>
      <c r="BH28" s="36" t="n"/>
      <c r="BI28" s="40" t="n"/>
      <c r="BJ28" s="41" t="n"/>
      <c r="BK28" s="41" t="n"/>
      <c r="BL28" s="41" t="n"/>
      <c r="BM28" s="41" t="n"/>
      <c r="BN28" s="41" t="n"/>
      <c r="BO28" s="41" t="n"/>
      <c r="BP28" s="41" t="n"/>
      <c r="BQ28" s="41" t="n"/>
      <c r="BR28" s="41" t="n"/>
      <c r="BS28" s="41" t="n"/>
      <c r="BT28" s="2" t="n"/>
      <c r="BU28" s="2" t="n"/>
    </row>
    <row r="29">
      <c r="A29" s="2" t="n"/>
      <c r="B29" s="696" t="inlineStr">
        <is>
          <t>I. График образовательного процесса</t>
        </is>
      </c>
      <c r="C29" s="47" t="n"/>
      <c r="D29" s="47" t="n"/>
      <c r="E29" s="47" t="n"/>
      <c r="F29" s="47" t="n"/>
      <c r="G29" s="47" t="n"/>
      <c r="H29" s="47" t="n"/>
      <c r="I29" s="47" t="n"/>
      <c r="J29" s="47" t="n"/>
      <c r="K29" s="47" t="n"/>
      <c r="L29" s="47" t="n"/>
      <c r="M29" s="47" t="n"/>
      <c r="N29" s="47" t="n"/>
      <c r="O29" s="47" t="n"/>
      <c r="P29" s="47" t="n"/>
      <c r="Q29" s="47" t="n"/>
      <c r="R29" s="47" t="n"/>
      <c r="S29" s="35" t="n"/>
      <c r="T29" s="35" t="n"/>
      <c r="U29" s="35" t="n"/>
      <c r="V29" s="35" t="n"/>
      <c r="W29" s="35" t="n"/>
      <c r="X29" s="35" t="n"/>
      <c r="Y29" s="35" t="n"/>
      <c r="Z29" s="35" t="n"/>
      <c r="AA29" s="35" t="n"/>
      <c r="AB29" s="35" t="n"/>
      <c r="AC29" s="35" t="n"/>
      <c r="AD29" s="35" t="n"/>
      <c r="AE29" s="35" t="n"/>
      <c r="AF29" s="35" t="n"/>
      <c r="AG29" s="35" t="n"/>
      <c r="AH29" s="35" t="n"/>
      <c r="AI29" s="35" t="n"/>
      <c r="AJ29" s="35" t="n"/>
      <c r="AK29" s="35" t="n"/>
      <c r="AL29" s="35" t="n"/>
      <c r="AM29" s="35" t="n"/>
      <c r="AN29" s="35" t="n"/>
      <c r="AO29" s="35" t="n"/>
      <c r="AP29" s="35" t="n"/>
      <c r="AQ29" s="35" t="n"/>
      <c r="AR29" s="35" t="n"/>
      <c r="AS29" s="35" t="n"/>
      <c r="AT29" s="35" t="n"/>
      <c r="AU29" s="35" t="n"/>
      <c r="AV29" s="35" t="n"/>
      <c r="AW29" s="35" t="n"/>
      <c r="AX29" s="35" t="n"/>
      <c r="AY29" s="2" t="n"/>
      <c r="AZ29" s="696" t="inlineStr">
        <is>
          <t>II. Сводные данные по бюджету времени (в неделях)</t>
        </is>
      </c>
      <c r="BA29" s="2" t="n"/>
      <c r="BB29" s="2" t="n"/>
      <c r="BC29" s="2" t="n"/>
      <c r="BD29" s="2" t="n"/>
      <c r="BE29" s="49" t="n"/>
      <c r="BF29" s="49" t="n"/>
      <c r="BG29" s="49" t="n"/>
      <c r="BH29" s="49" t="n"/>
      <c r="BI29" s="49" t="n"/>
      <c r="BJ29" s="49" t="n"/>
      <c r="BK29" s="11" t="n"/>
      <c r="BL29" s="11" t="n"/>
      <c r="BM29" s="11" t="n"/>
      <c r="BN29" s="11" t="n"/>
      <c r="BO29" s="47" t="n"/>
      <c r="BP29" s="697" t="n"/>
      <c r="BQ29" s="53" t="n"/>
      <c r="BR29" s="2" t="n"/>
      <c r="BS29" s="2" t="n"/>
      <c r="BT29" s="2" t="n"/>
      <c r="BU29" s="2" t="n"/>
    </row>
    <row r="30">
      <c r="A30" s="2" t="n"/>
      <c r="B30" s="1484" t="inlineStr">
        <is>
          <t>КУРСЫ</t>
        </is>
      </c>
      <c r="C30" s="55" t="inlineStr">
        <is>
          <t>СЕНТЯБРЬ</t>
        </is>
      </c>
      <c r="D30" s="56" t="n"/>
      <c r="E30" s="56" t="n"/>
      <c r="F30" s="57" t="n"/>
      <c r="G30" s="58" t="n"/>
      <c r="H30" s="58" t="inlineStr">
        <is>
          <t>ОКТЯБРЬ</t>
        </is>
      </c>
      <c r="I30" s="56" t="n"/>
      <c r="J30" s="57" t="n"/>
      <c r="K30" s="58" t="n"/>
      <c r="L30" s="58" t="inlineStr">
        <is>
          <t>НОЯБРЬ</t>
        </is>
      </c>
      <c r="M30" s="56" t="n"/>
      <c r="N30" s="56" t="n"/>
      <c r="O30" s="57" t="n"/>
      <c r="P30" s="58" t="inlineStr">
        <is>
          <t>ДЕКАБРЬ</t>
        </is>
      </c>
      <c r="Q30" s="56" t="n"/>
      <c r="R30" s="56" t="n"/>
      <c r="S30" s="56" t="n"/>
      <c r="T30" s="57" t="n"/>
      <c r="U30" s="58" t="n"/>
      <c r="V30" s="58" t="inlineStr">
        <is>
          <t>ЯНВАРЬ</t>
        </is>
      </c>
      <c r="W30" s="56" t="n"/>
      <c r="X30" s="57" t="n"/>
      <c r="Y30" s="58" t="n"/>
      <c r="Z30" s="58" t="inlineStr">
        <is>
          <t>ФЕВРАЛЬ</t>
        </is>
      </c>
      <c r="AA30" s="56" t="n"/>
      <c r="AB30" s="57" t="n"/>
      <c r="AC30" s="58" t="n"/>
      <c r="AD30" s="58" t="inlineStr">
        <is>
          <t>МАРТ</t>
        </is>
      </c>
      <c r="AE30" s="56" t="n"/>
      <c r="AF30" s="56" t="n"/>
      <c r="AG30" s="57" t="n"/>
      <c r="AH30" s="58" t="n"/>
      <c r="AI30" s="58" t="inlineStr">
        <is>
          <t>АПРЕЛЬ</t>
        </is>
      </c>
      <c r="AJ30" s="56" t="n"/>
      <c r="AK30" s="57" t="n"/>
      <c r="AL30" s="58" t="n"/>
      <c r="AM30" s="58" t="inlineStr">
        <is>
          <t>МАЙ</t>
        </is>
      </c>
      <c r="AN30" s="56" t="n"/>
      <c r="AO30" s="56" t="n"/>
      <c r="AP30" s="57" t="n"/>
      <c r="AQ30" s="58" t="inlineStr">
        <is>
          <t>ИЮНЬ</t>
        </is>
      </c>
      <c r="AR30" s="56" t="n"/>
      <c r="AS30" s="56" t="n"/>
      <c r="AT30" s="57" t="n"/>
      <c r="AU30" s="58" t="n"/>
      <c r="AV30" s="58" t="inlineStr">
        <is>
          <t>ИЮЛЬ</t>
        </is>
      </c>
      <c r="AW30" s="56" t="n"/>
      <c r="AX30" s="57" t="n"/>
      <c r="AY30" s="58" t="n"/>
      <c r="AZ30" s="58" t="inlineStr">
        <is>
          <t>АВГУСТ</t>
        </is>
      </c>
      <c r="BA30" s="56" t="n"/>
      <c r="BB30" s="56" t="n"/>
      <c r="BC30" s="57" t="n"/>
      <c r="BD30" s="2167" t="inlineStr">
        <is>
          <t>Лабораторно-экзаменационная (установочная) сессия</t>
        </is>
      </c>
      <c r="BE30" s="60" t="n"/>
      <c r="BF30" s="61" t="n"/>
      <c r="BG30" s="62" t="inlineStr">
        <is>
          <t>Учебные практики</t>
        </is>
      </c>
      <c r="BH30" s="61" t="n"/>
      <c r="BI30" s="62" t="inlineStr">
        <is>
          <t>Производственные  практики</t>
        </is>
      </c>
      <c r="BJ30" s="61" t="n"/>
      <c r="BK30" s="62" t="inlineStr">
        <is>
          <t>Дипломное проектирование</t>
        </is>
      </c>
      <c r="BL30" s="61" t="n"/>
      <c r="BM30" s="62" t="inlineStr">
        <is>
          <t>Итоговая аттестация</t>
        </is>
      </c>
      <c r="BN30" s="61" t="n"/>
      <c r="BO30" s="1485" t="inlineStr">
        <is>
          <t>ВСЕГО</t>
        </is>
      </c>
      <c r="BP30" s="64" t="n"/>
      <c r="BQ30" s="53" t="n"/>
      <c r="BR30" s="2" t="n"/>
      <c r="BS30" s="2" t="n"/>
      <c r="BT30" s="2" t="n"/>
      <c r="BU30" s="2" t="n"/>
    </row>
    <row r="31">
      <c r="A31" s="2" t="n"/>
      <c r="B31" s="65" t="n"/>
      <c r="C31" s="66" t="n">
        <v>1</v>
      </c>
      <c r="D31" s="67" t="n">
        <v>8</v>
      </c>
      <c r="E31" s="67" t="n">
        <v>15</v>
      </c>
      <c r="F31" s="67" t="n">
        <v>22</v>
      </c>
      <c r="G31" s="67" t="n">
        <v>29</v>
      </c>
      <c r="H31" s="67" t="n">
        <v>6</v>
      </c>
      <c r="I31" s="67" t="n">
        <v>13</v>
      </c>
      <c r="J31" s="67" t="n">
        <v>20</v>
      </c>
      <c r="K31" s="67" t="n">
        <v>27</v>
      </c>
      <c r="L31" s="67" t="n">
        <v>3</v>
      </c>
      <c r="M31" s="67" t="n">
        <v>10</v>
      </c>
      <c r="N31" s="67" t="n">
        <v>17</v>
      </c>
      <c r="O31" s="67" t="n">
        <v>24</v>
      </c>
      <c r="P31" s="67" t="n">
        <v>1</v>
      </c>
      <c r="Q31" s="67" t="n"/>
      <c r="R31" s="67" t="n">
        <v>8</v>
      </c>
      <c r="S31" s="67" t="n">
        <v>15</v>
      </c>
      <c r="T31" s="67" t="n">
        <v>22</v>
      </c>
      <c r="U31" s="67" t="n">
        <v>29</v>
      </c>
      <c r="V31" s="67" t="n">
        <v>5</v>
      </c>
      <c r="W31" s="67" t="n">
        <v>12</v>
      </c>
      <c r="X31" s="67" t="n">
        <v>19</v>
      </c>
      <c r="Y31" s="67" t="n">
        <v>26</v>
      </c>
      <c r="Z31" s="67" t="n">
        <v>2</v>
      </c>
      <c r="AA31" s="67" t="n">
        <v>9</v>
      </c>
      <c r="AB31" s="67" t="n">
        <v>16</v>
      </c>
      <c r="AC31" s="67" t="n">
        <v>23</v>
      </c>
      <c r="AD31" s="67" t="n">
        <v>2</v>
      </c>
      <c r="AE31" s="67" t="n">
        <v>9</v>
      </c>
      <c r="AF31" s="67" t="n">
        <v>16</v>
      </c>
      <c r="AG31" s="67" t="n">
        <v>23</v>
      </c>
      <c r="AH31" s="67" t="n">
        <v>30</v>
      </c>
      <c r="AI31" s="67" t="n">
        <v>6</v>
      </c>
      <c r="AJ31" s="67" t="n">
        <v>13</v>
      </c>
      <c r="AK31" s="67" t="n">
        <v>20</v>
      </c>
      <c r="AL31" s="67" t="n">
        <v>27</v>
      </c>
      <c r="AM31" s="67" t="n">
        <v>4</v>
      </c>
      <c r="AN31" s="67" t="n">
        <v>11</v>
      </c>
      <c r="AO31" s="67" t="n">
        <v>18</v>
      </c>
      <c r="AP31" s="67" t="n">
        <v>25</v>
      </c>
      <c r="AQ31" s="67" t="n">
        <v>1</v>
      </c>
      <c r="AR31" s="67" t="n">
        <v>8</v>
      </c>
      <c r="AS31" s="67" t="n">
        <v>15</v>
      </c>
      <c r="AT31" s="67" t="n">
        <v>22</v>
      </c>
      <c r="AU31" s="67" t="n">
        <v>29</v>
      </c>
      <c r="AV31" s="67" t="n">
        <v>6</v>
      </c>
      <c r="AW31" s="67" t="n">
        <v>13</v>
      </c>
      <c r="AX31" s="67" t="n">
        <v>20</v>
      </c>
      <c r="AY31" s="67" t="n">
        <v>27</v>
      </c>
      <c r="AZ31" s="67" t="n">
        <v>3</v>
      </c>
      <c r="BA31" s="67" t="n">
        <v>10</v>
      </c>
      <c r="BB31" s="67" t="n">
        <v>17</v>
      </c>
      <c r="BC31" s="68" t="n">
        <v>24</v>
      </c>
      <c r="BD31" s="69" t="n"/>
      <c r="BE31" s="2" t="n"/>
      <c r="BF31" s="70" t="n"/>
      <c r="BG31" s="71" t="n"/>
      <c r="BH31" s="70" t="n"/>
      <c r="BI31" s="71" t="n"/>
      <c r="BJ31" s="70" t="n"/>
      <c r="BK31" s="71" t="n"/>
      <c r="BL31" s="70" t="n"/>
      <c r="BM31" s="71" t="n"/>
      <c r="BN31" s="70" t="n"/>
      <c r="BO31" s="71" t="n"/>
      <c r="BP31" s="72" t="n"/>
      <c r="BQ31" s="53" t="n"/>
      <c r="BR31" s="2" t="n"/>
      <c r="BS31" s="2" t="n"/>
      <c r="BT31" s="2" t="n"/>
      <c r="BU31" s="2" t="n"/>
    </row>
    <row r="32">
      <c r="A32" s="2" t="n"/>
      <c r="B32" s="65" t="n"/>
      <c r="C32" s="66" t="n">
        <v>7</v>
      </c>
      <c r="D32" s="67" t="n">
        <v>14</v>
      </c>
      <c r="E32" s="67" t="n">
        <v>21</v>
      </c>
      <c r="F32" s="67" t="n">
        <v>28</v>
      </c>
      <c r="G32" s="67" t="n">
        <v>5</v>
      </c>
      <c r="H32" s="67" t="n">
        <v>12</v>
      </c>
      <c r="I32" s="67" t="n">
        <v>19</v>
      </c>
      <c r="J32" s="67" t="n">
        <v>26</v>
      </c>
      <c r="K32" s="67" t="n">
        <v>2</v>
      </c>
      <c r="L32" s="67" t="n">
        <v>9</v>
      </c>
      <c r="M32" s="67" t="n">
        <v>16</v>
      </c>
      <c r="N32" s="67" t="n">
        <v>23</v>
      </c>
      <c r="O32" s="67" t="n">
        <v>30</v>
      </c>
      <c r="P32" s="67" t="n">
        <v>7</v>
      </c>
      <c r="Q32" s="67" t="n"/>
      <c r="R32" s="67" t="n">
        <v>14</v>
      </c>
      <c r="S32" s="67" t="n">
        <v>21</v>
      </c>
      <c r="T32" s="67" t="n">
        <v>28</v>
      </c>
      <c r="U32" s="67" t="n">
        <v>4</v>
      </c>
      <c r="V32" s="67" t="n">
        <v>11</v>
      </c>
      <c r="W32" s="67" t="n">
        <v>18</v>
      </c>
      <c r="X32" s="67" t="n">
        <v>25</v>
      </c>
      <c r="Y32" s="67" t="n">
        <v>1</v>
      </c>
      <c r="Z32" s="67" t="n">
        <v>8</v>
      </c>
      <c r="AA32" s="67" t="n">
        <v>15</v>
      </c>
      <c r="AB32" s="67" t="n">
        <v>22</v>
      </c>
      <c r="AC32" s="67" t="n">
        <v>1</v>
      </c>
      <c r="AD32" s="67" t="n">
        <v>8</v>
      </c>
      <c r="AE32" s="67" t="n">
        <v>15</v>
      </c>
      <c r="AF32" s="67" t="n">
        <v>22</v>
      </c>
      <c r="AG32" s="67" t="n">
        <v>29</v>
      </c>
      <c r="AH32" s="67" t="n">
        <v>5</v>
      </c>
      <c r="AI32" s="67" t="n">
        <v>12</v>
      </c>
      <c r="AJ32" s="67" t="n">
        <v>19</v>
      </c>
      <c r="AK32" s="67" t="n">
        <v>26</v>
      </c>
      <c r="AL32" s="67" t="n">
        <v>3</v>
      </c>
      <c r="AM32" s="67" t="n">
        <v>10</v>
      </c>
      <c r="AN32" s="67" t="n">
        <v>17</v>
      </c>
      <c r="AO32" s="67" t="n">
        <v>24</v>
      </c>
      <c r="AP32" s="67" t="n">
        <v>31</v>
      </c>
      <c r="AQ32" s="67" t="n">
        <v>7</v>
      </c>
      <c r="AR32" s="67" t="n">
        <v>14</v>
      </c>
      <c r="AS32" s="67" t="n">
        <v>21</v>
      </c>
      <c r="AT32" s="67" t="n">
        <v>28</v>
      </c>
      <c r="AU32" s="67" t="n">
        <v>5</v>
      </c>
      <c r="AV32" s="67" t="n">
        <v>12</v>
      </c>
      <c r="AW32" s="67" t="n">
        <v>19</v>
      </c>
      <c r="AX32" s="67" t="n">
        <v>26</v>
      </c>
      <c r="AY32" s="67" t="n">
        <v>2</v>
      </c>
      <c r="AZ32" s="67" t="n">
        <v>9</v>
      </c>
      <c r="BA32" s="67" t="n">
        <v>16</v>
      </c>
      <c r="BB32" s="67" t="n">
        <v>23</v>
      </c>
      <c r="BC32" s="68" t="n">
        <v>31</v>
      </c>
      <c r="BD32" s="69" t="n"/>
      <c r="BE32" s="2" t="n"/>
      <c r="BF32" s="70" t="n"/>
      <c r="BG32" s="71" t="n"/>
      <c r="BH32" s="70" t="n"/>
      <c r="BI32" s="71" t="n"/>
      <c r="BJ32" s="70" t="n"/>
      <c r="BK32" s="71" t="n"/>
      <c r="BL32" s="70" t="n"/>
      <c r="BM32" s="71" t="n"/>
      <c r="BN32" s="70" t="n"/>
      <c r="BO32" s="71" t="n"/>
      <c r="BP32" s="72" t="n"/>
      <c r="BQ32" s="53" t="n"/>
      <c r="BR32" s="2" t="n"/>
      <c r="BS32" s="2" t="n"/>
      <c r="BT32" s="2" t="n"/>
      <c r="BU32" s="2" t="n"/>
    </row>
    <row r="33">
      <c r="A33" s="2" t="n"/>
      <c r="B33" s="73" t="n"/>
      <c r="C33" s="1486" t="n">
        <v>1</v>
      </c>
      <c r="D33" s="1487">
        <f>C33+1</f>
        <v/>
      </c>
      <c r="E33" s="1487">
        <f>D33+1</f>
        <v/>
      </c>
      <c r="F33" s="1487">
        <f>E33+1</f>
        <v/>
      </c>
      <c r="G33" s="1487">
        <f>F33+1</f>
        <v/>
      </c>
      <c r="H33" s="1487">
        <f>G33+1</f>
        <v/>
      </c>
      <c r="I33" s="1487">
        <f>H33+1</f>
        <v/>
      </c>
      <c r="J33" s="1487">
        <f>I33+1</f>
        <v/>
      </c>
      <c r="K33" s="1487">
        <f>J33+1</f>
        <v/>
      </c>
      <c r="L33" s="1487">
        <f>K33+1</f>
        <v/>
      </c>
      <c r="M33" s="1487">
        <f>L33+1</f>
        <v/>
      </c>
      <c r="N33" s="1487">
        <f>M33+1</f>
        <v/>
      </c>
      <c r="O33" s="1487">
        <f>N33+1</f>
        <v/>
      </c>
      <c r="P33" s="1487">
        <f>O33+1</f>
        <v/>
      </c>
      <c r="Q33" s="1487" t="n"/>
      <c r="R33" s="1487">
        <f>P33+1</f>
        <v/>
      </c>
      <c r="S33" s="1487">
        <f>R33+1</f>
        <v/>
      </c>
      <c r="T33" s="1487">
        <f>S33+1</f>
        <v/>
      </c>
      <c r="U33" s="1487">
        <f>T33+1</f>
        <v/>
      </c>
      <c r="V33" s="1487">
        <f>U33+1</f>
        <v/>
      </c>
      <c r="W33" s="1487">
        <f>V33+1</f>
        <v/>
      </c>
      <c r="X33" s="1487">
        <f>W33+1</f>
        <v/>
      </c>
      <c r="Y33" s="1487">
        <f>X33+1</f>
        <v/>
      </c>
      <c r="Z33" s="1487">
        <f>Y33+1</f>
        <v/>
      </c>
      <c r="AA33" s="1487">
        <f>Z33+1</f>
        <v/>
      </c>
      <c r="AB33" s="1487">
        <f>AA33+1</f>
        <v/>
      </c>
      <c r="AC33" s="1487">
        <f>AB33+1</f>
        <v/>
      </c>
      <c r="AD33" s="1487">
        <f>AC33+1</f>
        <v/>
      </c>
      <c r="AE33" s="1487">
        <f>AD33+1</f>
        <v/>
      </c>
      <c r="AF33" s="1487">
        <f>AE33+1</f>
        <v/>
      </c>
      <c r="AG33" s="1487">
        <f>AF33+1</f>
        <v/>
      </c>
      <c r="AH33" s="1487">
        <f>AG33+1</f>
        <v/>
      </c>
      <c r="AI33" s="1487">
        <f>AH33+1</f>
        <v/>
      </c>
      <c r="AJ33" s="1487">
        <f>AI33+1</f>
        <v/>
      </c>
      <c r="AK33" s="1487">
        <f>AJ33+1</f>
        <v/>
      </c>
      <c r="AL33" s="1487">
        <f>AK33+1</f>
        <v/>
      </c>
      <c r="AM33" s="1487">
        <f>AL33+1</f>
        <v/>
      </c>
      <c r="AN33" s="1487">
        <f>AM33+1</f>
        <v/>
      </c>
      <c r="AO33" s="1487">
        <f>AN33+1</f>
        <v/>
      </c>
      <c r="AP33" s="1487">
        <f>AO33+1</f>
        <v/>
      </c>
      <c r="AQ33" s="1487">
        <f>AP33+1</f>
        <v/>
      </c>
      <c r="AR33" s="1487">
        <f>AQ33+1</f>
        <v/>
      </c>
      <c r="AS33" s="1487">
        <f>AR33+1</f>
        <v/>
      </c>
      <c r="AT33" s="1487">
        <f>AS33+1</f>
        <v/>
      </c>
      <c r="AU33" s="1487">
        <f>AT33+1</f>
        <v/>
      </c>
      <c r="AV33" s="1487">
        <f>AU33+1</f>
        <v/>
      </c>
      <c r="AW33" s="1487">
        <f>AV33+1</f>
        <v/>
      </c>
      <c r="AX33" s="1487">
        <f>AW33+1</f>
        <v/>
      </c>
      <c r="AY33" s="1487">
        <f>AX33+1</f>
        <v/>
      </c>
      <c r="AZ33" s="1487">
        <f>AY33+1</f>
        <v/>
      </c>
      <c r="BA33" s="1487">
        <f>AZ33+1</f>
        <v/>
      </c>
      <c r="BB33" s="1487">
        <f>BA33+1</f>
        <v/>
      </c>
      <c r="BC33" s="1488">
        <f>BB33+1</f>
        <v/>
      </c>
      <c r="BD33" s="77" t="n"/>
      <c r="BE33" s="78" t="n"/>
      <c r="BF33" s="79" t="n"/>
      <c r="BG33" s="80" t="n"/>
      <c r="BH33" s="79" t="n"/>
      <c r="BI33" s="80" t="n"/>
      <c r="BJ33" s="79" t="n"/>
      <c r="BK33" s="80" t="n"/>
      <c r="BL33" s="79" t="n"/>
      <c r="BM33" s="80" t="n"/>
      <c r="BN33" s="79" t="n"/>
      <c r="BO33" s="80" t="n"/>
      <c r="BP33" s="81" t="n"/>
      <c r="BQ33" s="53" t="n"/>
      <c r="BR33" s="2" t="n"/>
      <c r="BS33" s="2" t="n"/>
      <c r="BT33" s="2" t="n"/>
      <c r="BU33" s="2" t="n"/>
    </row>
    <row r="34">
      <c r="A34" s="2" t="n"/>
      <c r="B34" s="1489" t="inlineStr">
        <is>
          <t>I</t>
        </is>
      </c>
      <c r="C34" s="1490" t="n"/>
      <c r="D34" s="83" t="n"/>
      <c r="E34" s="83" t="inlineStr">
        <is>
          <t>:</t>
        </is>
      </c>
      <c r="F34" s="83" t="n"/>
      <c r="G34" s="83" t="n"/>
      <c r="H34" s="83" t="n"/>
      <c r="I34" s="83" t="n"/>
      <c r="J34" s="83" t="n"/>
      <c r="K34" s="83" t="n"/>
      <c r="L34" s="83" t="n"/>
      <c r="M34" s="83" t="n"/>
      <c r="N34" s="83" t="n"/>
      <c r="O34" s="83" t="n"/>
      <c r="P34" s="83" t="n"/>
      <c r="Q34" s="83" t="n"/>
      <c r="R34" s="83" t="n"/>
      <c r="S34" s="83" t="n"/>
      <c r="T34" s="83" t="n"/>
      <c r="U34" s="83" t="n"/>
      <c r="V34" s="83" t="n"/>
      <c r="W34" s="83" t="inlineStr">
        <is>
          <t>:</t>
        </is>
      </c>
      <c r="X34" s="83" t="inlineStr">
        <is>
          <t>:</t>
        </is>
      </c>
      <c r="Y34" s="83" t="n"/>
      <c r="Z34" s="83" t="n"/>
      <c r="AA34" s="83" t="n"/>
      <c r="AB34" s="83" t="n"/>
      <c r="AC34" s="83" t="n"/>
      <c r="AD34" s="83" t="n"/>
      <c r="AE34" s="83" t="n"/>
      <c r="AF34" s="83" t="n"/>
      <c r="AG34" s="83" t="n"/>
      <c r="AH34" s="83" t="n"/>
      <c r="AI34" s="83" t="n"/>
      <c r="AJ34" s="83" t="n"/>
      <c r="AK34" s="83" t="n"/>
      <c r="AL34" s="83" t="n"/>
      <c r="AM34" s="83" t="n"/>
      <c r="AN34" s="83" t="n"/>
      <c r="AO34" s="83" t="n"/>
      <c r="AP34" s="83" t="inlineStr">
        <is>
          <t>:</t>
        </is>
      </c>
      <c r="AQ34" s="83" t="inlineStr">
        <is>
          <t>:</t>
        </is>
      </c>
      <c r="AR34" s="83" t="inlineStr">
        <is>
          <t>:</t>
        </is>
      </c>
      <c r="AS34" s="86" t="n"/>
      <c r="AT34" s="86" t="n"/>
      <c r="AU34" s="86" t="n"/>
      <c r="AV34" s="83" t="n"/>
      <c r="AW34" s="83" t="n"/>
      <c r="AX34" s="83" t="n"/>
      <c r="AY34" s="87" t="n"/>
      <c r="AZ34" s="83" t="n"/>
      <c r="BA34" s="83" t="n"/>
      <c r="BB34" s="83" t="n"/>
      <c r="BC34" s="4007" t="n"/>
      <c r="BD34" s="90" t="n">
        <v>6</v>
      </c>
      <c r="BE34" s="56" t="n"/>
      <c r="BF34" s="57" t="n"/>
      <c r="BG34" s="91" t="n"/>
      <c r="BH34" s="57" t="n"/>
      <c r="BI34" s="91" t="n"/>
      <c r="BJ34" s="57" t="n"/>
      <c r="BK34" s="91" t="n"/>
      <c r="BL34" s="57" t="n"/>
      <c r="BM34" s="91" t="n"/>
      <c r="BN34" s="57" t="n"/>
      <c r="BO34" s="92">
        <f>SUM(BD34:BN34)</f>
        <v/>
      </c>
      <c r="BP34" s="93" t="n"/>
      <c r="BQ34" s="53" t="n"/>
      <c r="BR34" s="2" t="n"/>
      <c r="BS34" s="2" t="n"/>
      <c r="BT34" s="2" t="n"/>
      <c r="BU34" s="2" t="n"/>
    </row>
    <row r="35">
      <c r="A35" s="2" t="n"/>
      <c r="B35" s="1492" t="inlineStr">
        <is>
          <t>II</t>
        </is>
      </c>
      <c r="C35" s="1493" t="n"/>
      <c r="D35" s="95" t="n"/>
      <c r="E35" s="95" t="n"/>
      <c r="F35" s="95" t="n"/>
      <c r="G35" s="95" t="n"/>
      <c r="H35" s="95" t="n"/>
      <c r="I35" s="96" t="n"/>
      <c r="J35" s="97" t="n"/>
      <c r="K35" s="95" t="n"/>
      <c r="L35" s="95" t="n"/>
      <c r="M35" s="95" t="n"/>
      <c r="N35" s="95" t="inlineStr">
        <is>
          <t>:</t>
        </is>
      </c>
      <c r="O35" s="95" t="inlineStr">
        <is>
          <t>:</t>
        </is>
      </c>
      <c r="P35" s="95" t="inlineStr">
        <is>
          <t>:</t>
        </is>
      </c>
      <c r="Q35" s="95" t="n"/>
      <c r="R35" s="95" t="n"/>
      <c r="S35" s="95" t="n"/>
      <c r="T35" s="95" t="n"/>
      <c r="U35" s="95" t="n"/>
      <c r="V35" s="95" t="n"/>
      <c r="W35" s="95" t="n"/>
      <c r="X35" s="95" t="n"/>
      <c r="Y35" s="95" t="n"/>
      <c r="Z35" s="95" t="n"/>
      <c r="AA35" s="95" t="n"/>
      <c r="AB35" s="95" t="n"/>
      <c r="AC35" s="95" t="n"/>
      <c r="AD35" s="95" t="n"/>
      <c r="AE35" s="95" t="inlineStr">
        <is>
          <t>:</t>
        </is>
      </c>
      <c r="AF35" s="95" t="inlineStr">
        <is>
          <t>:</t>
        </is>
      </c>
      <c r="AG35" s="95" t="inlineStr">
        <is>
          <t>:</t>
        </is>
      </c>
      <c r="AH35" s="95" t="n"/>
      <c r="AI35" s="95" t="n"/>
      <c r="AJ35" s="95" t="n"/>
      <c r="AK35" s="95" t="n"/>
      <c r="AL35" s="95" t="n"/>
      <c r="AM35" s="95" t="n"/>
      <c r="AN35" s="95" t="n"/>
      <c r="AO35" s="95" t="n"/>
      <c r="AP35" s="95" t="n"/>
      <c r="AQ35" s="95" t="n"/>
      <c r="AR35" s="95" t="n"/>
      <c r="AS35" s="95" t="n"/>
      <c r="AT35" s="95" t="n"/>
      <c r="AU35" s="95" t="n"/>
      <c r="AV35" s="95" t="n"/>
      <c r="AW35" s="95" t="n"/>
      <c r="AX35" s="95" t="n"/>
      <c r="AY35" s="99" t="n"/>
      <c r="AZ35" s="99" t="n"/>
      <c r="BA35" s="99" t="n"/>
      <c r="BB35" s="99" t="n"/>
      <c r="BC35" s="4009" t="n"/>
      <c r="BD35" s="102" t="n">
        <v>6</v>
      </c>
      <c r="BE35" s="103" t="n"/>
      <c r="BF35" s="104" t="n"/>
      <c r="BG35" s="105" t="n"/>
      <c r="BH35" s="104" t="n"/>
      <c r="BI35" s="105" t="n"/>
      <c r="BJ35" s="104" t="n"/>
      <c r="BK35" s="105" t="n"/>
      <c r="BL35" s="104" t="n"/>
      <c r="BM35" s="105" t="n"/>
      <c r="BN35" s="104" t="n"/>
      <c r="BO35" s="106">
        <f>SUM(BD35:BN35)</f>
        <v/>
      </c>
      <c r="BP35" s="107" t="n"/>
      <c r="BQ35" s="53" t="n"/>
      <c r="BR35" s="2" t="n"/>
      <c r="BS35" s="2" t="n"/>
      <c r="BT35" s="2" t="n"/>
      <c r="BU35" s="2" t="n"/>
    </row>
    <row r="36">
      <c r="A36" s="2" t="n"/>
      <c r="B36" s="1492" t="inlineStr">
        <is>
          <t>III</t>
        </is>
      </c>
      <c r="C36" s="1496" t="n"/>
      <c r="D36" s="111" t="n"/>
      <c r="E36" s="111" t="n"/>
      <c r="F36" s="111" t="n"/>
      <c r="G36" s="111" t="n"/>
      <c r="H36" s="111" t="n"/>
      <c r="I36" s="111" t="n"/>
      <c r="J36" s="111" t="n"/>
      <c r="K36" s="111" t="n"/>
      <c r="L36" s="111" t="n"/>
      <c r="M36" s="111" t="n"/>
      <c r="N36" s="111" t="n"/>
      <c r="O36" s="111" t="n"/>
      <c r="P36" s="111" t="n"/>
      <c r="Q36" s="111" t="n"/>
      <c r="R36" s="111" t="n"/>
      <c r="S36" s="111" t="n"/>
      <c r="T36" s="111" t="n"/>
      <c r="U36" s="111" t="n"/>
      <c r="V36" s="111" t="inlineStr">
        <is>
          <t>:</t>
        </is>
      </c>
      <c r="W36" s="4011" t="inlineStr">
        <is>
          <t>:</t>
        </is>
      </c>
      <c r="X36" s="111" t="inlineStr">
        <is>
          <t>:</t>
        </is>
      </c>
      <c r="Y36" s="111" t="n"/>
      <c r="Z36" s="4011" t="n"/>
      <c r="AA36" s="4011" t="n"/>
      <c r="AB36" s="4011" t="n"/>
      <c r="AC36" s="4011" t="n"/>
      <c r="AD36" s="4012" t="n"/>
      <c r="AE36" s="4012" t="n"/>
      <c r="AF36" s="4012" t="n"/>
      <c r="AG36" s="4012" t="n"/>
      <c r="AH36" s="111" t="n"/>
      <c r="AI36" s="111" t="n"/>
      <c r="AJ36" s="111" t="n"/>
      <c r="AK36" s="111" t="n"/>
      <c r="AL36" s="111" t="n"/>
      <c r="AM36" s="111" t="n"/>
      <c r="AN36" s="111" t="inlineStr">
        <is>
          <t>:</t>
        </is>
      </c>
      <c r="AO36" s="111" t="inlineStr">
        <is>
          <t>:</t>
        </is>
      </c>
      <c r="AP36" s="111" t="inlineStr">
        <is>
          <t>:</t>
        </is>
      </c>
      <c r="AQ36" s="111" t="n"/>
      <c r="AR36" s="111" t="n"/>
      <c r="AS36" s="111" t="n"/>
      <c r="AT36" s="111" t="n"/>
      <c r="AU36" s="111" t="n"/>
      <c r="AV36" s="111" t="n"/>
      <c r="AW36" s="111" t="n"/>
      <c r="AX36" s="111" t="n"/>
      <c r="AY36" s="111" t="n"/>
      <c r="AZ36" s="111" t="n"/>
      <c r="BA36" s="111" t="n"/>
      <c r="BB36" s="111" t="n"/>
      <c r="BC36" s="4013" t="n"/>
      <c r="BD36" s="102" t="n">
        <v>6</v>
      </c>
      <c r="BE36" s="103" t="n"/>
      <c r="BF36" s="104" t="n"/>
      <c r="BG36" s="105" t="n"/>
      <c r="BH36" s="104" t="n"/>
      <c r="BI36" s="105" t="n"/>
      <c r="BJ36" s="104" t="n"/>
      <c r="BK36" s="105" t="n"/>
      <c r="BL36" s="104" t="n"/>
      <c r="BM36" s="105" t="n"/>
      <c r="BN36" s="104" t="n"/>
      <c r="BO36" s="106">
        <f>SUM(BD36:BN36)</f>
        <v/>
      </c>
      <c r="BP36" s="107" t="n"/>
      <c r="BQ36" s="53" t="n"/>
      <c r="BR36" s="2" t="n"/>
      <c r="BS36" s="2" t="n"/>
      <c r="BT36" s="2" t="n"/>
      <c r="BU36" s="2" t="n"/>
    </row>
    <row r="37">
      <c r="A37" s="2" t="n"/>
      <c r="B37" s="1498" t="inlineStr">
        <is>
          <t>IV</t>
        </is>
      </c>
      <c r="C37" s="1499" t="n"/>
      <c r="D37" s="116" t="n"/>
      <c r="E37" s="116" t="n"/>
      <c r="F37" s="116" t="n"/>
      <c r="G37" s="116" t="n"/>
      <c r="H37" s="116" t="n"/>
      <c r="I37" s="116" t="n"/>
      <c r="J37" s="116" t="n"/>
      <c r="K37" s="116" t="n"/>
      <c r="L37" s="116" t="n"/>
      <c r="M37" s="116" t="inlineStr">
        <is>
          <t>:</t>
        </is>
      </c>
      <c r="N37" s="116" t="inlineStr">
        <is>
          <t>:</t>
        </is>
      </c>
      <c r="O37" s="116" t="inlineStr">
        <is>
          <t>:</t>
        </is>
      </c>
      <c r="P37" s="116" t="n"/>
      <c r="Q37" s="116" t="n"/>
      <c r="R37" s="116" t="n"/>
      <c r="S37" s="116" t="n"/>
      <c r="T37" s="116" t="n"/>
      <c r="U37" s="116" t="n"/>
      <c r="V37" s="116" t="n"/>
      <c r="W37" s="116" t="n"/>
      <c r="X37" s="4015" t="n"/>
      <c r="Y37" s="4015" t="inlineStr">
        <is>
          <t>Х</t>
        </is>
      </c>
      <c r="Z37" s="4015" t="inlineStr">
        <is>
          <t>Х</t>
        </is>
      </c>
      <c r="AA37" s="4015" t="inlineStr">
        <is>
          <t>Х</t>
        </is>
      </c>
      <c r="AB37" s="4015" t="inlineStr">
        <is>
          <t>Х</t>
        </is>
      </c>
      <c r="AC37" s="4015" t="inlineStr">
        <is>
          <t>Х</t>
        </is>
      </c>
      <c r="AD37" s="4015" t="inlineStr">
        <is>
          <t>Х</t>
        </is>
      </c>
      <c r="AE37" s="116" t="inlineStr">
        <is>
          <t>:</t>
        </is>
      </c>
      <c r="AF37" s="116" t="inlineStr">
        <is>
          <t>:</t>
        </is>
      </c>
      <c r="AG37" s="116" t="inlineStr">
        <is>
          <t>//</t>
        </is>
      </c>
      <c r="AH37" s="116" t="inlineStr">
        <is>
          <t>//</t>
        </is>
      </c>
      <c r="AI37" s="116" t="inlineStr">
        <is>
          <t>/</t>
        </is>
      </c>
      <c r="AJ37" s="4016" t="inlineStr">
        <is>
          <t>/</t>
        </is>
      </c>
      <c r="AK37" s="4016" t="inlineStr">
        <is>
          <t>/</t>
        </is>
      </c>
      <c r="AL37" s="4016" t="inlineStr">
        <is>
          <t>/</t>
        </is>
      </c>
      <c r="AM37" s="4016" t="inlineStr">
        <is>
          <t>/</t>
        </is>
      </c>
      <c r="AN37" s="4016" t="inlineStr">
        <is>
          <t>/</t>
        </is>
      </c>
      <c r="AO37" s="4016" t="inlineStr">
        <is>
          <t>/</t>
        </is>
      </c>
      <c r="AP37" s="4016" t="inlineStr">
        <is>
          <t>/</t>
        </is>
      </c>
      <c r="AQ37" s="4016" t="inlineStr">
        <is>
          <t>/</t>
        </is>
      </c>
      <c r="AR37" s="4016" t="inlineStr">
        <is>
          <t>/</t>
        </is>
      </c>
      <c r="AS37" s="4016" t="inlineStr">
        <is>
          <t>/</t>
        </is>
      </c>
      <c r="AT37" s="4016" t="inlineStr">
        <is>
          <t>//</t>
        </is>
      </c>
      <c r="AU37" s="4016" t="n"/>
      <c r="AV37" s="117" t="n"/>
      <c r="AW37" s="117" t="n"/>
      <c r="AX37" s="116" t="n"/>
      <c r="AY37" s="116" t="n"/>
      <c r="AZ37" s="116" t="n"/>
      <c r="BA37" s="116" t="n"/>
      <c r="BB37" s="116" t="n"/>
      <c r="BC37" s="4017" t="n"/>
      <c r="BD37" s="121" t="n">
        <v>5</v>
      </c>
      <c r="BE37" s="122" t="n"/>
      <c r="BF37" s="123" t="n"/>
      <c r="BG37" s="124" t="n"/>
      <c r="BH37" s="123" t="n"/>
      <c r="BI37" s="124" t="n">
        <v>6</v>
      </c>
      <c r="BJ37" s="123" t="n"/>
      <c r="BK37" s="124" t="n">
        <v>11</v>
      </c>
      <c r="BL37" s="123" t="n"/>
      <c r="BM37" s="124" t="n">
        <v>3</v>
      </c>
      <c r="BN37" s="123" t="n"/>
      <c r="BO37" s="125">
        <f>SUM(BD37:BN37)</f>
        <v/>
      </c>
      <c r="BP37" s="126" t="n"/>
      <c r="BQ37" s="53" t="n"/>
      <c r="BR37" s="2" t="n"/>
      <c r="BS37" s="2" t="n"/>
      <c r="BT37" s="2" t="n"/>
      <c r="BU37" s="2" t="n"/>
    </row>
    <row r="38">
      <c r="A38" s="146" t="n"/>
      <c r="B38" s="146" t="n"/>
      <c r="C38" s="128" t="n"/>
      <c r="D38" s="128" t="n"/>
      <c r="E38" s="128" t="n"/>
      <c r="F38" s="128" t="n"/>
      <c r="G38" s="128" t="n"/>
      <c r="H38" s="128" t="n"/>
      <c r="I38" s="128" t="n"/>
      <c r="J38" s="128" t="n"/>
      <c r="K38" s="128" t="n"/>
      <c r="L38" s="128" t="n"/>
      <c r="M38" s="128" t="n"/>
      <c r="N38" s="128" t="n"/>
      <c r="O38" s="128" t="n"/>
      <c r="P38" s="128" t="n"/>
      <c r="Q38" s="128" t="n"/>
      <c r="R38" s="128" t="n"/>
      <c r="S38" s="128" t="n"/>
      <c r="T38" s="128" t="n"/>
      <c r="U38" s="128" t="n"/>
      <c r="V38" s="128" t="n"/>
      <c r="W38" s="128" t="n"/>
      <c r="X38" s="128" t="n"/>
      <c r="Y38" s="128" t="n"/>
      <c r="Z38" s="128" t="n"/>
      <c r="AA38" s="128" t="n"/>
      <c r="AB38" s="128" t="n"/>
      <c r="AC38" s="128" t="n"/>
      <c r="AD38" s="128" t="n"/>
      <c r="AE38" s="128" t="n"/>
      <c r="AF38" s="128" t="n"/>
      <c r="AG38" s="129" t="n"/>
      <c r="AH38" s="129" t="n"/>
      <c r="AI38" s="129" t="n"/>
      <c r="AJ38" s="129" t="n"/>
      <c r="AK38" s="129" t="n"/>
      <c r="AL38" s="129" t="n"/>
      <c r="AM38" s="129" t="n"/>
      <c r="AN38" s="129" t="n"/>
      <c r="AO38" s="129" t="n"/>
      <c r="AP38" s="129" t="n"/>
      <c r="AQ38" s="129" t="n"/>
      <c r="AR38" s="128" t="n"/>
      <c r="AS38" s="128" t="n"/>
      <c r="AT38" s="128" t="n"/>
      <c r="AU38" s="128" t="n"/>
      <c r="AV38" s="128" t="n"/>
      <c r="AW38" s="128" t="n"/>
      <c r="AX38" s="128" t="n"/>
      <c r="AY38" s="128" t="n"/>
      <c r="AZ38" s="128" t="n"/>
      <c r="BA38" s="128" t="n"/>
      <c r="BB38" s="128" t="n"/>
      <c r="BC38" s="2" t="n"/>
      <c r="BD38" s="2181">
        <f>SUM(BD34:BE37)</f>
        <v/>
      </c>
      <c r="BE38" s="1410" t="n"/>
      <c r="BF38" s="2182" t="n"/>
      <c r="BG38" s="133">
        <f>SUM(BG34:BH37)</f>
        <v/>
      </c>
      <c r="BH38" s="134" t="n"/>
      <c r="BI38" s="133">
        <f>SUM(BI34:BJ37)</f>
        <v/>
      </c>
      <c r="BJ38" s="134" t="n"/>
      <c r="BK38" s="133">
        <f>SUM(BK34:BL37)</f>
        <v/>
      </c>
      <c r="BL38" s="134" t="n"/>
      <c r="BM38" s="133">
        <f>SUM(BM34:BN37)</f>
        <v/>
      </c>
      <c r="BN38" s="134" t="n"/>
      <c r="BO38" s="2183">
        <f>SUM(BO34:BP37)</f>
        <v/>
      </c>
      <c r="BP38" s="2184" t="n"/>
      <c r="BQ38" s="53" t="n"/>
      <c r="BR38" s="2" t="n"/>
      <c r="BS38" s="2" t="n"/>
      <c r="BT38" s="2" t="n"/>
      <c r="BU38" s="2" t="n"/>
    </row>
    <row r="39">
      <c r="A39" s="146" t="n"/>
      <c r="B39" s="146" t="n"/>
      <c r="C39" s="137" t="inlineStr">
        <is>
          <t>Обозначения:</t>
        </is>
      </c>
      <c r="D39" s="138" t="n"/>
      <c r="E39" s="139" t="n"/>
      <c r="F39" s="139" t="n"/>
      <c r="G39" s="139" t="n"/>
      <c r="H39" s="138" t="n"/>
      <c r="I39" s="105" t="n"/>
      <c r="J39" s="140" t="inlineStr">
        <is>
          <t>−</t>
        </is>
      </c>
      <c r="K39" s="137" t="inlineStr">
        <is>
          <t>теоретическое обучение</t>
        </is>
      </c>
      <c r="L39" s="137" t="n"/>
      <c r="M39" s="137" t="n"/>
      <c r="N39" s="137" t="n"/>
      <c r="O39" s="137" t="n"/>
      <c r="P39" s="137" t="n"/>
      <c r="Q39" s="137" t="n"/>
      <c r="R39" s="137" t="n"/>
      <c r="S39" s="137" t="n"/>
      <c r="T39" s="141" t="n"/>
      <c r="U39" s="141" t="n"/>
      <c r="V39" s="142" t="n"/>
      <c r="W39" s="142" t="n"/>
      <c r="X39" s="142" t="n"/>
      <c r="Y39" s="142" t="n"/>
      <c r="Z39" s="142" t="n"/>
      <c r="AA39" s="142" t="n"/>
      <c r="AB39" s="142" t="n"/>
      <c r="AC39" s="142" t="n"/>
      <c r="AD39" s="142" t="n"/>
      <c r="AE39" s="143" t="inlineStr">
        <is>
          <t>О</t>
        </is>
      </c>
      <c r="AF39" s="140" t="inlineStr">
        <is>
          <t>−</t>
        </is>
      </c>
      <c r="AG39" s="137" t="inlineStr">
        <is>
          <t>учебная практика</t>
        </is>
      </c>
      <c r="AH39" s="141" t="n"/>
      <c r="AI39" s="142" t="n"/>
      <c r="AJ39" s="142" t="n"/>
      <c r="AK39" s="142" t="n"/>
      <c r="AL39" s="137" t="n"/>
      <c r="AM39" s="137" t="n"/>
      <c r="AN39" s="144" t="n"/>
      <c r="AO39" s="142" t="n"/>
      <c r="AP39" s="142" t="n"/>
      <c r="AQ39" s="142" t="n"/>
      <c r="AR39" s="141" t="n"/>
      <c r="AS39" s="143" t="inlineStr">
        <is>
          <t>/</t>
        </is>
      </c>
      <c r="AT39" s="140" t="inlineStr">
        <is>
          <t>−</t>
        </is>
      </c>
      <c r="AU39" s="137" t="inlineStr">
        <is>
          <t>дипломное проектирование</t>
        </is>
      </c>
      <c r="AV39" s="141" t="n"/>
      <c r="AW39" s="141" t="n"/>
      <c r="AX39" s="141" t="n"/>
      <c r="AY39" s="141" t="n"/>
      <c r="AZ39" s="141" t="n"/>
      <c r="BA39" s="141" t="n"/>
      <c r="BB39" s="137" t="n"/>
      <c r="BC39" s="137" t="n"/>
      <c r="BD39" s="137" t="n"/>
      <c r="BE39" s="145" t="n"/>
      <c r="BF39" s="139" t="n"/>
      <c r="BG39" s="139" t="n"/>
      <c r="BH39" s="139" t="n"/>
      <c r="BI39" s="146" t="n"/>
      <c r="BJ39" s="146" t="n"/>
      <c r="BK39" s="146" t="n"/>
      <c r="BL39" s="146" t="n"/>
      <c r="BM39" s="146" t="n"/>
      <c r="BN39" s="146" t="n"/>
      <c r="BO39" s="739" t="n"/>
      <c r="BP39" s="697" t="n"/>
      <c r="BQ39" s="53" t="n"/>
      <c r="BR39" s="2" t="n"/>
      <c r="BS39" s="2" t="n"/>
      <c r="BT39" s="2" t="n"/>
      <c r="BU39" s="2" t="n"/>
    </row>
    <row r="40">
      <c r="A40" s="2" t="n"/>
      <c r="B40" s="2" t="n"/>
      <c r="C40" s="148" t="n"/>
      <c r="D40" s="149" t="n"/>
      <c r="E40" s="148" t="n"/>
      <c r="F40" s="148" t="n"/>
      <c r="G40" s="148" t="n"/>
      <c r="H40" s="148" t="n"/>
      <c r="I40" s="137" t="n"/>
      <c r="J40" s="137" t="n"/>
      <c r="K40" s="137" t="n"/>
      <c r="L40" s="137" t="n"/>
      <c r="M40" s="137" t="n"/>
      <c r="N40" s="137" t="n"/>
      <c r="O40" s="137" t="n"/>
      <c r="P40" s="137" t="n"/>
      <c r="Q40" s="137" t="n"/>
      <c r="R40" s="137" t="n"/>
      <c r="S40" s="137" t="n"/>
      <c r="T40" s="137" t="n"/>
      <c r="U40" s="137" t="n"/>
      <c r="V40" s="137" t="n"/>
      <c r="W40" s="137" t="n"/>
      <c r="X40" s="137" t="n"/>
      <c r="Y40" s="137" t="n"/>
      <c r="Z40" s="137" t="n"/>
      <c r="AA40" s="137" t="n"/>
      <c r="AB40" s="137" t="n"/>
      <c r="AC40" s="137" t="n"/>
      <c r="AD40" s="137" t="n"/>
      <c r="AE40" s="137" t="n"/>
      <c r="AF40" s="137" t="n"/>
      <c r="AG40" s="137" t="n"/>
      <c r="AH40" s="137" t="n"/>
      <c r="AI40" s="137" t="n"/>
      <c r="AJ40" s="137" t="n"/>
      <c r="AK40" s="137" t="n"/>
      <c r="AL40" s="137" t="n"/>
      <c r="AM40" s="137" t="n"/>
      <c r="AN40" s="137" t="n"/>
      <c r="AO40" s="137" t="n"/>
      <c r="AP40" s="137" t="n"/>
      <c r="AQ40" s="137" t="n"/>
      <c r="AR40" s="137" t="n"/>
      <c r="AS40" s="137" t="n"/>
      <c r="AT40" s="137" t="n"/>
      <c r="AU40" s="137" t="n"/>
      <c r="AV40" s="137" t="n"/>
      <c r="AW40" s="137" t="n"/>
      <c r="AX40" s="137" t="n"/>
      <c r="AY40" s="137" t="n"/>
      <c r="AZ40" s="137" t="n"/>
      <c r="BA40" s="137" t="n"/>
      <c r="BB40" s="137" t="n"/>
      <c r="BC40" s="137" t="n"/>
      <c r="BD40" s="137" t="n"/>
      <c r="BE40" s="145" t="n"/>
      <c r="BF40" s="148" t="n"/>
      <c r="BG40" s="148" t="n"/>
      <c r="BH40" s="148" t="n"/>
      <c r="BI40" s="2" t="n"/>
      <c r="BJ40" s="2" t="n"/>
      <c r="BK40" s="2" t="n"/>
      <c r="BL40" s="2" t="n"/>
      <c r="BM40" s="2" t="n"/>
      <c r="BN40" s="2" t="n"/>
      <c r="BO40" s="149" t="n"/>
      <c r="BP40" s="697" t="n"/>
      <c r="BQ40" s="53" t="n"/>
      <c r="BR40" s="2" t="n"/>
      <c r="BS40" s="2" t="n"/>
      <c r="BT40" s="2" t="n"/>
      <c r="BU40" s="2" t="n"/>
    </row>
    <row r="41">
      <c r="A41" s="146" t="n"/>
      <c r="B41" s="146" t="n"/>
      <c r="C41" s="139" t="n"/>
      <c r="D41" s="139" t="n"/>
      <c r="E41" s="139" t="n"/>
      <c r="F41" s="139" t="n"/>
      <c r="G41" s="139" t="n"/>
      <c r="H41" s="138" t="n"/>
      <c r="I41" s="151" t="inlineStr">
        <is>
          <t>:</t>
        </is>
      </c>
      <c r="J41" s="140" t="inlineStr">
        <is>
          <t>−</t>
        </is>
      </c>
      <c r="K41" s="137" t="inlineStr">
        <is>
          <t>лабораторно-экзаменационная (установочная) сессия</t>
        </is>
      </c>
      <c r="L41" s="137" t="n"/>
      <c r="M41" s="137" t="n"/>
      <c r="N41" s="137" t="n"/>
      <c r="O41" s="137" t="n"/>
      <c r="P41" s="137" t="n"/>
      <c r="Q41" s="137" t="n"/>
      <c r="R41" s="137" t="n"/>
      <c r="S41" s="137" t="n"/>
      <c r="T41" s="141" t="n"/>
      <c r="U41" s="141" t="n"/>
      <c r="V41" s="142" t="n"/>
      <c r="W41" s="142" t="n"/>
      <c r="X41" s="142" t="n"/>
      <c r="Y41" s="142" t="n"/>
      <c r="Z41" s="142" t="n"/>
      <c r="AA41" s="142" t="n"/>
      <c r="AB41" s="142" t="n"/>
      <c r="AC41" s="142" t="n"/>
      <c r="AD41" s="142" t="n"/>
      <c r="AE41" s="151" t="inlineStr">
        <is>
          <t>Х</t>
        </is>
      </c>
      <c r="AF41" s="140" t="inlineStr">
        <is>
          <t>−</t>
        </is>
      </c>
      <c r="AG41" s="137" t="inlineStr">
        <is>
          <t>производственная практика</t>
        </is>
      </c>
      <c r="AH41" s="141" t="n"/>
      <c r="AI41" s="142" t="n"/>
      <c r="AJ41" s="142" t="n"/>
      <c r="AK41" s="142" t="n"/>
      <c r="AL41" s="137" t="n"/>
      <c r="AM41" s="137" t="n"/>
      <c r="AN41" s="144" t="n"/>
      <c r="AO41" s="142" t="n"/>
      <c r="AP41" s="142" t="n"/>
      <c r="AQ41" s="142" t="n"/>
      <c r="AR41" s="144" t="n"/>
      <c r="AS41" s="143" t="inlineStr">
        <is>
          <t>//</t>
        </is>
      </c>
      <c r="AT41" s="140" t="inlineStr">
        <is>
          <t>−</t>
        </is>
      </c>
      <c r="AU41" s="137" t="inlineStr">
        <is>
          <t>итоговая аттестация</t>
        </is>
      </c>
      <c r="AV41" s="144" t="n"/>
      <c r="AW41" s="144" t="n"/>
      <c r="AX41" s="144" t="n"/>
      <c r="AY41" s="144" t="n"/>
      <c r="AZ41" s="144" t="n"/>
      <c r="BA41" s="144" t="n"/>
      <c r="BB41" s="137" t="n"/>
      <c r="BC41" s="137" t="n"/>
      <c r="BD41" s="137" t="n"/>
      <c r="BE41" s="145" t="n"/>
      <c r="BF41" s="139" t="n"/>
      <c r="BG41" s="139" t="n"/>
      <c r="BH41" s="139" t="n"/>
      <c r="BI41" s="146" t="n"/>
      <c r="BJ41" s="146" t="n"/>
      <c r="BK41" s="146" t="n"/>
      <c r="BL41" s="146" t="n"/>
      <c r="BM41" s="146" t="n"/>
      <c r="BN41" s="146" t="n"/>
      <c r="BO41" s="739" t="n"/>
      <c r="BP41" s="697" t="n"/>
      <c r="BQ41" s="53" t="n"/>
      <c r="BR41" s="2" t="n"/>
      <c r="BS41" s="2" t="n"/>
      <c r="BT41" s="2" t="n"/>
      <c r="BU41" s="2" t="n"/>
    </row>
    <row r="42">
      <c r="A42" s="2185" t="n"/>
      <c r="B42" s="2185" t="n"/>
      <c r="C42" s="2186" t="n"/>
      <c r="D42" s="2186" t="n"/>
      <c r="E42" s="2186" t="n"/>
      <c r="F42" s="2186" t="n"/>
      <c r="G42" s="2186" t="n"/>
      <c r="H42" s="739" t="n"/>
      <c r="I42" s="2187" t="n"/>
      <c r="J42" s="2188" t="n"/>
      <c r="K42" s="2186" t="n"/>
      <c r="L42" s="2186" t="n"/>
      <c r="M42" s="2186" t="n"/>
      <c r="N42" s="2186" t="n"/>
      <c r="O42" s="2186" t="n"/>
      <c r="P42" s="2186" t="n"/>
      <c r="Q42" s="2186" t="n"/>
      <c r="R42" s="2186" t="n"/>
      <c r="S42" s="2186" t="n"/>
      <c r="T42" s="739" t="n"/>
      <c r="U42" s="739" t="n"/>
      <c r="V42" s="2189" t="n"/>
      <c r="W42" s="2189" t="n"/>
      <c r="X42" s="2189" t="n"/>
      <c r="Y42" s="2189" t="n"/>
      <c r="Z42" s="2189" t="n"/>
      <c r="AA42" s="2189" t="n"/>
      <c r="AB42" s="2189" t="n"/>
      <c r="AC42" s="2189" t="n"/>
      <c r="AD42" s="2189" t="n"/>
      <c r="AE42" s="2190" t="n"/>
      <c r="AF42" s="2191" t="n"/>
      <c r="AG42" s="2186" t="n"/>
      <c r="AH42" s="695" t="n"/>
      <c r="AI42" s="2192" t="n"/>
      <c r="AJ42" s="2189" t="n"/>
      <c r="AK42" s="2189" t="n"/>
      <c r="AL42" s="2186" t="n"/>
      <c r="AM42" s="2186" t="n"/>
      <c r="AN42" s="2193" t="n"/>
      <c r="AO42" s="2189" t="n"/>
      <c r="AP42" s="2189" t="n"/>
      <c r="AQ42" s="2189" t="n"/>
      <c r="AR42" s="2193" t="n"/>
      <c r="AS42" s="2194" t="n"/>
      <c r="AT42" s="2188" t="n"/>
      <c r="AU42" s="2186" t="n"/>
      <c r="AV42" s="2193" t="n"/>
      <c r="AW42" s="2193" t="n"/>
      <c r="AX42" s="2193" t="n"/>
      <c r="AY42" s="2193" t="n"/>
      <c r="AZ42" s="2193" t="n"/>
      <c r="BA42" s="2193" t="n"/>
      <c r="BB42" s="2186" t="n"/>
      <c r="BC42" s="2186" t="n"/>
      <c r="BD42" s="2186" t="n"/>
      <c r="BE42" s="2195" t="n"/>
      <c r="BF42" s="2195" t="n"/>
      <c r="BG42" s="2195" t="n"/>
      <c r="BH42" s="2195" t="n"/>
      <c r="BI42" s="2195" t="n"/>
      <c r="BJ42" s="2195" t="n"/>
      <c r="BK42" s="2195" t="n"/>
      <c r="BL42" s="2195" t="n"/>
      <c r="BM42" s="2195" t="n"/>
      <c r="BN42" s="2185" t="n"/>
      <c r="BO42" s="2185" t="n"/>
      <c r="BP42" s="2185" t="n"/>
      <c r="BQ42" s="2185" t="n"/>
      <c r="BR42" s="2185" t="n"/>
      <c r="BS42" s="2" t="n"/>
      <c r="BT42" s="2" t="n"/>
      <c r="BU42" s="2" t="n"/>
    </row>
    <row r="43">
      <c r="A43" s="1504" t="inlineStr">
        <is>
          <t>III. План образовательного процесса</t>
        </is>
      </c>
      <c r="B43" s="78" t="n"/>
      <c r="C43" s="78" t="n"/>
      <c r="D43" s="78" t="n"/>
      <c r="E43" s="78" t="n"/>
      <c r="F43" s="78" t="n"/>
      <c r="G43" s="78" t="n"/>
      <c r="H43" s="78" t="n"/>
      <c r="I43" s="78" t="n"/>
      <c r="J43" s="78" t="n"/>
      <c r="K43" s="78" t="n"/>
      <c r="L43" s="78" t="n"/>
      <c r="M43" s="78" t="n"/>
      <c r="N43" s="78" t="n"/>
      <c r="O43" s="78" t="n"/>
      <c r="P43" s="78" t="n"/>
      <c r="Q43" s="78" t="n"/>
      <c r="R43" s="78" t="n"/>
      <c r="S43" s="78" t="n"/>
      <c r="T43" s="78" t="n"/>
      <c r="U43" s="78" t="n"/>
      <c r="V43" s="78" t="n"/>
      <c r="W43" s="78" t="n"/>
      <c r="X43" s="78" t="n"/>
      <c r="Y43" s="78" t="n"/>
      <c r="Z43" s="78" t="n"/>
      <c r="AA43" s="78" t="n"/>
      <c r="AB43" s="78" t="n"/>
      <c r="AC43" s="78" t="n"/>
      <c r="AD43" s="78" t="n"/>
      <c r="AE43" s="78" t="n"/>
      <c r="AF43" s="78" t="n"/>
      <c r="AG43" s="78" t="n"/>
      <c r="AH43" s="78" t="n"/>
      <c r="AI43" s="78" t="n"/>
      <c r="AJ43" s="78" t="n"/>
      <c r="AK43" s="78" t="n"/>
      <c r="AL43" s="78" t="n"/>
      <c r="AM43" s="78" t="n"/>
      <c r="AN43" s="78" t="n"/>
      <c r="AO43" s="78" t="n"/>
      <c r="AP43" s="78" t="n"/>
      <c r="AQ43" s="78" t="n"/>
      <c r="AR43" s="78" t="n"/>
      <c r="AS43" s="78" t="n"/>
      <c r="AT43" s="78" t="n"/>
      <c r="AU43" s="78" t="n"/>
      <c r="AV43" s="78" t="n"/>
      <c r="AW43" s="78" t="n"/>
      <c r="AX43" s="78" t="n"/>
      <c r="AY43" s="78" t="n"/>
      <c r="AZ43" s="78" t="n"/>
      <c r="BA43" s="78" t="n"/>
      <c r="BB43" s="78" t="n"/>
      <c r="BC43" s="78" t="n"/>
      <c r="BD43" s="78" t="n"/>
      <c r="BE43" s="78" t="n"/>
      <c r="BF43" s="78" t="n"/>
      <c r="BG43" s="78" t="n"/>
      <c r="BH43" s="78" t="n"/>
      <c r="BI43" s="78" t="n"/>
      <c r="BJ43" s="78" t="n"/>
      <c r="BK43" s="78" t="n"/>
      <c r="BL43" s="78" t="n"/>
      <c r="BM43" s="78" t="n"/>
      <c r="BN43" s="78" t="n"/>
      <c r="BO43" s="78" t="n"/>
      <c r="BP43" s="78" t="n"/>
      <c r="BQ43" s="78" t="n"/>
      <c r="BR43" s="78" t="n"/>
      <c r="BS43" s="2196" t="n"/>
      <c r="BT43" s="2" t="n"/>
      <c r="BU43" s="2" t="n"/>
    </row>
    <row r="44">
      <c r="A44" s="3553" t="inlineStr">
        <is>
          <t>№
п/п</t>
        </is>
      </c>
      <c r="B44" s="2202" t="n"/>
      <c r="C44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44" s="60" t="n"/>
      <c r="E44" s="60" t="n"/>
      <c r="F44" s="60" t="n"/>
      <c r="G44" s="60" t="n"/>
      <c r="H44" s="60" t="n"/>
      <c r="I44" s="60" t="n"/>
      <c r="J44" s="60" t="n"/>
      <c r="K44" s="60" t="n"/>
      <c r="L44" s="60" t="n"/>
      <c r="M44" s="60" t="n"/>
      <c r="N44" s="60" t="n"/>
      <c r="O44" s="60" t="n"/>
      <c r="P44" s="64" t="n"/>
      <c r="Q44" s="2200" t="n"/>
      <c r="R44" s="2200" t="inlineStr">
        <is>
          <t>Уровень ССО</t>
        </is>
      </c>
      <c r="S44" s="1410" t="n"/>
      <c r="T44" s="1410" t="n"/>
      <c r="U44" s="1414" t="n"/>
      <c r="V44" s="2201" t="inlineStr">
        <is>
          <t>Экзамены</t>
        </is>
      </c>
      <c r="W44" s="2202" t="n"/>
      <c r="X44" s="2203" t="inlineStr">
        <is>
          <t>Зачеты</t>
        </is>
      </c>
      <c r="Y44" s="2202" t="n"/>
      <c r="Z44" s="2204" t="inlineStr">
        <is>
          <t>Общее количество акад. часов по учебному плану для дневной формы</t>
        </is>
      </c>
      <c r="AA44" s="2198" t="n"/>
      <c r="AB44" s="2205" t="inlineStr">
        <is>
          <t>Количество аудиторных часов по учебному плану для дневной формы</t>
        </is>
      </c>
      <c r="AC44" s="60" t="n"/>
      <c r="AD44" s="2200" t="inlineStr">
        <is>
          <t>ВСЕГО                  академических  часов</t>
        </is>
      </c>
      <c r="AE44" s="64" t="n"/>
      <c r="AF44" s="2206" t="inlineStr">
        <is>
          <t>Количество аудиторных часов</t>
        </is>
      </c>
      <c r="AG44" s="164" t="n"/>
      <c r="AH44" s="164" t="n"/>
      <c r="AI44" s="164" t="n"/>
      <c r="AJ44" s="164" t="n"/>
      <c r="AK44" s="164" t="n"/>
      <c r="AL44" s="164" t="n"/>
      <c r="AM44" s="164" t="n"/>
      <c r="AN44" s="164" t="n"/>
      <c r="AO44" s="165" t="n"/>
      <c r="AP44" s="2206" t="inlineStr">
        <is>
          <t>Распределение по курсам и семестрам</t>
        </is>
      </c>
      <c r="AQ44" s="164" t="n"/>
      <c r="AR44" s="164" t="n"/>
      <c r="AS44" s="164" t="n"/>
      <c r="AT44" s="164" t="n"/>
      <c r="AU44" s="164" t="n"/>
      <c r="AV44" s="164" t="n"/>
      <c r="AW44" s="164" t="n"/>
      <c r="AX44" s="164" t="n"/>
      <c r="AY44" s="164" t="n"/>
      <c r="AZ44" s="164" t="n"/>
      <c r="BA44" s="164" t="n"/>
      <c r="BB44" s="164" t="n"/>
      <c r="BC44" s="164" t="n"/>
      <c r="BD44" s="164" t="n"/>
      <c r="BE44" s="164" t="n"/>
      <c r="BF44" s="164" t="n"/>
      <c r="BG44" s="164" t="n"/>
      <c r="BH44" s="164" t="n"/>
      <c r="BI44" s="164" t="n"/>
      <c r="BJ44" s="164" t="n"/>
      <c r="BK44" s="164" t="n"/>
      <c r="BL44" s="164" t="n"/>
      <c r="BM44" s="164" t="n"/>
      <c r="BN44" s="165" t="n"/>
      <c r="BO44" s="2201" t="inlineStr">
        <is>
          <t>Всего зачетных единиц</t>
        </is>
      </c>
      <c r="BP44" s="2202" t="n"/>
      <c r="BQ44" s="2203" t="inlineStr">
        <is>
          <t>Кафедра</t>
        </is>
      </c>
      <c r="BR44" s="2202" t="n"/>
      <c r="BS44" s="2" t="n"/>
      <c r="BT44" s="2" t="n"/>
      <c r="BU44" s="2" t="n"/>
    </row>
    <row r="45">
      <c r="A45" s="69" t="n"/>
      <c r="B45" s="2211" t="n"/>
      <c r="C45" s="171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72" t="n"/>
      <c r="Q45" s="65" t="n"/>
      <c r="R45" s="2207" t="inlineStr">
        <is>
          <t>Количество ауд.часов</t>
        </is>
      </c>
      <c r="S45" s="2208" t="inlineStr">
        <is>
          <t>Количество экзаменов</t>
        </is>
      </c>
      <c r="T45" s="3555" t="inlineStr">
        <is>
          <t>Всего часов</t>
        </is>
      </c>
      <c r="U45" s="3556" t="inlineStr">
        <is>
          <t>Зачетных единиц</t>
        </is>
      </c>
      <c r="V45" s="69" t="n"/>
      <c r="W45" s="2211" t="n"/>
      <c r="X45" s="2" t="n"/>
      <c r="Y45" s="2211" t="n"/>
      <c r="Z45" s="69" t="n"/>
      <c r="AA45" s="173" t="n"/>
      <c r="AB45" s="2" t="n"/>
      <c r="AC45" s="2" t="n"/>
      <c r="AD45" s="69" t="n"/>
      <c r="AE45" s="72" t="n"/>
      <c r="AF45" s="3354" t="inlineStr">
        <is>
          <t>Всего</t>
        </is>
      </c>
      <c r="AG45" s="2213" t="n"/>
      <c r="AH45" s="2214" t="inlineStr">
        <is>
          <t>Из них</t>
        </is>
      </c>
      <c r="AI45" s="175" t="n"/>
      <c r="AJ45" s="175" t="n"/>
      <c r="AK45" s="175" t="n"/>
      <c r="AL45" s="175" t="n"/>
      <c r="AM45" s="175" t="n"/>
      <c r="AN45" s="175" t="n"/>
      <c r="AO45" s="2215" t="n"/>
      <c r="AP45" s="2873" t="inlineStr">
        <is>
          <t>I курс</t>
        </is>
      </c>
      <c r="AQ45" s="477" t="n"/>
      <c r="AR45" s="477" t="n"/>
      <c r="AS45" s="477" t="n"/>
      <c r="AT45" s="477" t="n"/>
      <c r="AU45" s="477" t="n"/>
      <c r="AV45" s="2231" t="n"/>
      <c r="AW45" s="2874" t="inlineStr">
        <is>
          <t>II курс</t>
        </is>
      </c>
      <c r="AX45" s="477" t="n"/>
      <c r="AY45" s="477" t="n"/>
      <c r="AZ45" s="477" t="n"/>
      <c r="BA45" s="477" t="n"/>
      <c r="BB45" s="2227" t="n"/>
      <c r="BC45" s="2875" t="inlineStr">
        <is>
          <t>III курс</t>
        </is>
      </c>
      <c r="BD45" s="477" t="n"/>
      <c r="BE45" s="477" t="n"/>
      <c r="BF45" s="477" t="n"/>
      <c r="BG45" s="477" t="n"/>
      <c r="BH45" s="2231" t="n"/>
      <c r="BI45" s="2876" t="inlineStr">
        <is>
          <t>IV курс</t>
        </is>
      </c>
      <c r="BJ45" s="477" t="n"/>
      <c r="BK45" s="477" t="n"/>
      <c r="BL45" s="477" t="n"/>
      <c r="BM45" s="477" t="n"/>
      <c r="BN45" s="2227" t="n"/>
      <c r="BO45" s="69" t="n"/>
      <c r="BP45" s="2211" t="n"/>
      <c r="BQ45" s="2" t="n"/>
      <c r="BR45" s="2211" t="n"/>
      <c r="BS45" s="2" t="n"/>
      <c r="BT45" s="2" t="n"/>
      <c r="BU45" s="2" t="n"/>
    </row>
    <row r="46">
      <c r="A46" s="69" t="n"/>
      <c r="B46" s="2211" t="n"/>
      <c r="C46" s="171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72" t="n"/>
      <c r="Q46" s="65" t="n"/>
      <c r="R46" s="2218" t="n"/>
      <c r="S46" s="2219" t="n"/>
      <c r="T46" s="2" t="n"/>
      <c r="U46" s="2877" t="n"/>
      <c r="V46" s="69" t="n"/>
      <c r="W46" s="2211" t="n"/>
      <c r="X46" s="2" t="n"/>
      <c r="Y46" s="2211" t="n"/>
      <c r="Z46" s="69" t="n"/>
      <c r="AA46" s="173" t="n"/>
      <c r="AB46" s="2" t="n"/>
      <c r="AC46" s="2" t="n"/>
      <c r="AD46" s="69" t="n"/>
      <c r="AE46" s="72" t="n"/>
      <c r="AF46" s="69" t="n"/>
      <c r="AG46" s="173" t="n"/>
      <c r="AH46" s="2220" t="inlineStr">
        <is>
          <t>Лекции</t>
        </is>
      </c>
      <c r="AI46" s="2221" t="n"/>
      <c r="AJ46" s="2222" t="inlineStr">
        <is>
          <t>Лабораторные</t>
        </is>
      </c>
      <c r="AK46" s="2221" t="n"/>
      <c r="AL46" s="2222" t="inlineStr">
        <is>
          <t>Практические</t>
        </is>
      </c>
      <c r="AM46" s="2221" t="n"/>
      <c r="AN46" s="2223" t="inlineStr">
        <is>
          <t>Семинарские</t>
        </is>
      </c>
      <c r="AO46" s="2224" t="n"/>
      <c r="AP46" s="2225" t="inlineStr">
        <is>
          <t>УС</t>
        </is>
      </c>
      <c r="AQ46" s="2226" t="inlineStr">
        <is>
          <t>1 семестр</t>
        </is>
      </c>
      <c r="AR46" s="477" t="n"/>
      <c r="AS46" s="2227" t="n"/>
      <c r="AT46" s="2228" t="inlineStr">
        <is>
          <t>2 семестр</t>
        </is>
      </c>
      <c r="AU46" s="477" t="n"/>
      <c r="AV46" s="2227" t="n"/>
      <c r="AW46" s="2228" t="inlineStr">
        <is>
          <t>3 семестр</t>
        </is>
      </c>
      <c r="AX46" s="477" t="n"/>
      <c r="AY46" s="2227" t="n"/>
      <c r="AZ46" s="2228" t="inlineStr">
        <is>
          <t>4 семестр</t>
        </is>
      </c>
      <c r="BA46" s="477" t="n"/>
      <c r="BB46" s="2227" t="n"/>
      <c r="BC46" s="2229" t="inlineStr">
        <is>
          <t>5 семестр</t>
        </is>
      </c>
      <c r="BD46" s="477" t="n"/>
      <c r="BE46" s="2227" t="n"/>
      <c r="BF46" s="2230" t="inlineStr">
        <is>
          <t>6 семестр</t>
        </is>
      </c>
      <c r="BG46" s="477" t="n"/>
      <c r="BH46" s="2231" t="n"/>
      <c r="BI46" s="2229" t="inlineStr">
        <is>
          <t>7 семестр</t>
        </is>
      </c>
      <c r="BJ46" s="477" t="n"/>
      <c r="BK46" s="2227" t="n"/>
      <c r="BL46" s="2882" t="inlineStr">
        <is>
          <t>8 семестр</t>
        </is>
      </c>
      <c r="BM46" s="477" t="n"/>
      <c r="BN46" s="2227" t="n"/>
      <c r="BO46" s="69" t="n"/>
      <c r="BP46" s="2211" t="n"/>
      <c r="BQ46" s="2" t="n"/>
      <c r="BR46" s="2211" t="n"/>
      <c r="BS46" s="2" t="n"/>
      <c r="BT46" s="2" t="n"/>
      <c r="BU46" s="2" t="n"/>
    </row>
    <row r="47">
      <c r="A47" s="69" t="n"/>
      <c r="B47" s="2211" t="n"/>
      <c r="C47" s="171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72" t="n"/>
      <c r="Q47" s="65" t="n"/>
      <c r="R47" s="2218" t="n"/>
      <c r="S47" s="2219" t="n"/>
      <c r="T47" s="2" t="n"/>
      <c r="U47" s="2877" t="n"/>
      <c r="V47" s="69" t="n"/>
      <c r="W47" s="2211" t="n"/>
      <c r="X47" s="2" t="n"/>
      <c r="Y47" s="2211" t="n"/>
      <c r="Z47" s="69" t="n"/>
      <c r="AA47" s="173" t="n"/>
      <c r="AB47" s="2" t="n"/>
      <c r="AC47" s="2" t="n"/>
      <c r="AD47" s="69" t="n"/>
      <c r="AE47" s="72" t="n"/>
      <c r="AF47" s="69" t="n"/>
      <c r="AG47" s="173" t="n"/>
      <c r="AH47" s="2" t="n"/>
      <c r="AI47" s="186" t="n"/>
      <c r="AJ47" s="2232" t="n"/>
      <c r="AK47" s="186" t="n"/>
      <c r="AL47" s="2232" t="n"/>
      <c r="AM47" s="186" t="n"/>
      <c r="AN47" s="2232" t="n"/>
      <c r="AO47" s="72" t="n"/>
      <c r="AP47" s="2218" t="n"/>
      <c r="AQ47" s="806" t="n">
        <v>2</v>
      </c>
      <c r="AR47" s="2228" t="inlineStr">
        <is>
          <t>недели</t>
        </is>
      </c>
      <c r="AS47" s="2227" t="n"/>
      <c r="AT47" s="2234" t="n">
        <v>3</v>
      </c>
      <c r="AU47" s="2883" t="inlineStr">
        <is>
          <t>недели</t>
        </is>
      </c>
      <c r="AV47" s="2231" t="n"/>
      <c r="AW47" s="2234" t="n">
        <v>3</v>
      </c>
      <c r="AX47" s="2884" t="inlineStr">
        <is>
          <t>недели</t>
        </is>
      </c>
      <c r="AY47" s="480" t="n"/>
      <c r="AZ47" s="2234" t="n">
        <v>3</v>
      </c>
      <c r="BA47" s="2883" t="inlineStr">
        <is>
          <t>недели</t>
        </is>
      </c>
      <c r="BB47" s="2231" t="n"/>
      <c r="BC47" s="2237" t="n">
        <v>3</v>
      </c>
      <c r="BD47" s="2238" t="inlineStr">
        <is>
          <t>недели</t>
        </is>
      </c>
      <c r="BE47" s="480" t="n"/>
      <c r="BF47" s="2237" t="n">
        <v>3</v>
      </c>
      <c r="BG47" s="2230" t="inlineStr">
        <is>
          <t>недели</t>
        </is>
      </c>
      <c r="BH47" s="2231" t="n"/>
      <c r="BI47" s="2237" t="n">
        <v>3</v>
      </c>
      <c r="BJ47" s="2238" t="inlineStr">
        <is>
          <t>недели</t>
        </is>
      </c>
      <c r="BK47" s="480" t="n"/>
      <c r="BL47" s="2237" t="n">
        <v>2</v>
      </c>
      <c r="BM47" s="2230" t="inlineStr">
        <is>
          <t>недели</t>
        </is>
      </c>
      <c r="BN47" s="2231" t="n"/>
      <c r="BO47" s="69" t="n"/>
      <c r="BP47" s="2211" t="n"/>
      <c r="BQ47" s="2" t="n"/>
      <c r="BR47" s="2211" t="n"/>
      <c r="BS47" s="2" t="n"/>
      <c r="BT47" s="2" t="n"/>
      <c r="BU47" s="2" t="n"/>
    </row>
    <row r="48">
      <c r="A48" s="2244" t="n"/>
      <c r="B48" s="2245" t="n"/>
      <c r="C48" s="2240" t="n"/>
      <c r="D48" s="78" t="n"/>
      <c r="E48" s="78" t="n"/>
      <c r="F48" s="78" t="n"/>
      <c r="G48" s="78" t="n"/>
      <c r="H48" s="78" t="n"/>
      <c r="I48" s="78" t="n"/>
      <c r="J48" s="78" t="n"/>
      <c r="K48" s="78" t="n"/>
      <c r="L48" s="78" t="n"/>
      <c r="M48" s="78" t="n"/>
      <c r="N48" s="78" t="n"/>
      <c r="O48" s="78" t="n"/>
      <c r="P48" s="81" t="n"/>
      <c r="Q48" s="2241" t="n"/>
      <c r="R48" s="2242" t="n"/>
      <c r="S48" s="2243" t="n"/>
      <c r="T48" s="78" t="n"/>
      <c r="U48" s="3154" t="n"/>
      <c r="V48" s="2244" t="n"/>
      <c r="W48" s="2245" t="n"/>
      <c r="X48" s="2246" t="n"/>
      <c r="Y48" s="2245" t="n"/>
      <c r="Z48" s="77" t="n"/>
      <c r="AA48" s="2239" t="n"/>
      <c r="AB48" s="78" t="n"/>
      <c r="AC48" s="78" t="n"/>
      <c r="AD48" s="77" t="n"/>
      <c r="AE48" s="81" t="n"/>
      <c r="AF48" s="77" t="n"/>
      <c r="AG48" s="2239" t="n"/>
      <c r="AH48" s="78" t="n"/>
      <c r="AI48" s="2247" t="n"/>
      <c r="AJ48" s="2248" t="n"/>
      <c r="AK48" s="2247" t="n"/>
      <c r="AL48" s="2248" t="n"/>
      <c r="AM48" s="2247" t="n"/>
      <c r="AN48" s="2248" t="n"/>
      <c r="AO48" s="81" t="n"/>
      <c r="AP48" s="2249" t="inlineStr">
        <is>
          <t>Ауд. часов</t>
        </is>
      </c>
      <c r="AQ48" s="2250" t="inlineStr">
        <is>
          <t>Всего часов</t>
        </is>
      </c>
      <c r="AR48" s="2251" t="inlineStr">
        <is>
          <t>Ауд. часов</t>
        </is>
      </c>
      <c r="AS48" s="2252" t="inlineStr">
        <is>
          <t>Зач. единиц</t>
        </is>
      </c>
      <c r="AT48" s="2250" t="inlineStr">
        <is>
          <t>Всего часов</t>
        </is>
      </c>
      <c r="AU48" s="2253" t="inlineStr">
        <is>
          <t>Ауд. часов</t>
        </is>
      </c>
      <c r="AV48" s="2254" t="inlineStr">
        <is>
          <t>Зач. единиц</t>
        </is>
      </c>
      <c r="AW48" s="2255" t="inlineStr">
        <is>
          <t>Всего часов</t>
        </is>
      </c>
      <c r="AX48" s="2253" t="inlineStr">
        <is>
          <t>Ауд. часов</t>
        </is>
      </c>
      <c r="AY48" s="2256" t="inlineStr">
        <is>
          <t>Зач. единиц</t>
        </is>
      </c>
      <c r="AZ48" s="2250" t="inlineStr">
        <is>
          <t>Всего часов</t>
        </is>
      </c>
      <c r="BA48" s="2251" t="inlineStr">
        <is>
          <t>Ауд. часов</t>
        </is>
      </c>
      <c r="BB48" s="2257" t="inlineStr">
        <is>
          <t>Зач. единиц</t>
        </is>
      </c>
      <c r="BC48" s="2258" t="inlineStr">
        <is>
          <t>Всего часов</t>
        </is>
      </c>
      <c r="BD48" s="2259" t="inlineStr">
        <is>
          <t>Ауд. часов</t>
        </is>
      </c>
      <c r="BE48" s="2260" t="inlineStr">
        <is>
          <t>Зач. единиц</t>
        </is>
      </c>
      <c r="BF48" s="2261" t="inlineStr">
        <is>
          <t>Всего часов</t>
        </is>
      </c>
      <c r="BG48" s="2262" t="inlineStr">
        <is>
          <t>Ауд. часов</t>
        </is>
      </c>
      <c r="BH48" s="2263" t="inlineStr">
        <is>
          <t>Зач. единиц</t>
        </is>
      </c>
      <c r="BI48" s="2258" t="inlineStr">
        <is>
          <t>Всего часов</t>
        </is>
      </c>
      <c r="BJ48" s="2259" t="inlineStr">
        <is>
          <t>Ауд. часов</t>
        </is>
      </c>
      <c r="BK48" s="2260" t="inlineStr">
        <is>
          <t>Зач. единиц</t>
        </is>
      </c>
      <c r="BL48" s="2258" t="inlineStr">
        <is>
          <t>Всего часов</t>
        </is>
      </c>
      <c r="BM48" s="2262" t="inlineStr">
        <is>
          <t>Ауд. часов</t>
        </is>
      </c>
      <c r="BN48" s="3557" t="inlineStr">
        <is>
          <t>Зач. единиц</t>
        </is>
      </c>
      <c r="BO48" s="2244" t="n"/>
      <c r="BP48" s="2245" t="n"/>
      <c r="BQ48" s="2246" t="n"/>
      <c r="BR48" s="2245" t="n"/>
      <c r="BS48" s="2" t="n"/>
      <c r="BT48" s="2" t="n"/>
      <c r="BU48" s="2" t="n"/>
    </row>
    <row r="49">
      <c r="A49" s="4332" t="n">
        <v>1</v>
      </c>
      <c r="B49" s="2494" t="n"/>
      <c r="C49" s="2488" t="inlineStr">
        <is>
          <t>Государственный компонент</t>
        </is>
      </c>
      <c r="D49" s="1410" t="n"/>
      <c r="E49" s="1410" t="n"/>
      <c r="F49" s="1410" t="n"/>
      <c r="G49" s="1410" t="n"/>
      <c r="H49" s="1410" t="n"/>
      <c r="I49" s="1410" t="n"/>
      <c r="J49" s="1410" t="n"/>
      <c r="K49" s="1410" t="n"/>
      <c r="L49" s="1410" t="n"/>
      <c r="M49" s="1410" t="n"/>
      <c r="N49" s="1410" t="n"/>
      <c r="O49" s="1410" t="n"/>
      <c r="P49" s="1414" t="n"/>
      <c r="Q49" s="2489" t="n"/>
      <c r="R49" s="4333">
        <f>SUM(R50:R71)</f>
        <v/>
      </c>
      <c r="S49" s="4334" t="n"/>
      <c r="T49" s="4334">
        <f>SUM(T50:T71)</f>
        <v/>
      </c>
      <c r="U49" s="4334">
        <f>SUM(U50:U71)</f>
        <v/>
      </c>
      <c r="V49" s="4333" t="n"/>
      <c r="W49" s="2494" t="n"/>
      <c r="X49" s="4335" t="n"/>
      <c r="Y49" s="1414" t="n"/>
      <c r="Z49" s="4333">
        <f>SUM(Z50:AA71)</f>
        <v/>
      </c>
      <c r="AA49" s="2494" t="n"/>
      <c r="AB49" s="4336">
        <f>SUM(AB50:AC71)</f>
        <v/>
      </c>
      <c r="AC49" s="1414" t="n"/>
      <c r="AD49" s="4337">
        <f>SUM(AD50:AE71)</f>
        <v/>
      </c>
      <c r="AE49" s="1414" t="n"/>
      <c r="AF49" s="4333">
        <f>SUM(AF50:AG71)</f>
        <v/>
      </c>
      <c r="AG49" s="2494" t="n"/>
      <c r="AH49" s="4338">
        <f>SUM(AH50:AI71)</f>
        <v/>
      </c>
      <c r="AI49" s="2793" t="n"/>
      <c r="AJ49" s="4339">
        <f>SUM(AJ50:AK71)</f>
        <v/>
      </c>
      <c r="AK49" s="2793" t="n"/>
      <c r="AL49" s="4339">
        <f>SUM(AL50:AM71)</f>
        <v/>
      </c>
      <c r="AM49" s="2793" t="n"/>
      <c r="AN49" s="4340">
        <f>SUM(AN50:AO71)</f>
        <v/>
      </c>
      <c r="AO49" s="1414" t="n"/>
      <c r="AP49" s="4341">
        <f>SUM(AP50:AP71)</f>
        <v/>
      </c>
      <c r="AQ49" s="4342">
        <f>SUM(AQ50:AQ71)</f>
        <v/>
      </c>
      <c r="AR49" s="4343">
        <f>SUM(AR50:AR71)</f>
        <v/>
      </c>
      <c r="AS49" s="4343">
        <f>SUM(AS50:AS71)</f>
        <v/>
      </c>
      <c r="AT49" s="4342">
        <f>SUM(AT50:AT71)</f>
        <v/>
      </c>
      <c r="AU49" s="4339">
        <f>SUM(AU50:AU71)</f>
        <v/>
      </c>
      <c r="AV49" s="4344">
        <f>SUM(AV50:AV71)</f>
        <v/>
      </c>
      <c r="AW49" s="4341">
        <f>SUM(AW50:AW71)</f>
        <v/>
      </c>
      <c r="AX49" s="4343">
        <f>SUM(AX50:AX71)</f>
        <v/>
      </c>
      <c r="AY49" s="4343">
        <f>SUM(AY50:AY71)</f>
        <v/>
      </c>
      <c r="AZ49" s="4342">
        <f>SUM(AZ50:AZ71)</f>
        <v/>
      </c>
      <c r="BA49" s="4339">
        <f>SUM(BA50:BA71)</f>
        <v/>
      </c>
      <c r="BB49" s="4344">
        <f>SUM(BB50:BB71)</f>
        <v/>
      </c>
      <c r="BC49" s="4341">
        <f>SUM(BC50:BC71)</f>
        <v/>
      </c>
      <c r="BD49" s="4343">
        <f>SUM(BD50:BD71)</f>
        <v/>
      </c>
      <c r="BE49" s="4343">
        <f>SUM(BE50:BE71)</f>
        <v/>
      </c>
      <c r="BF49" s="4342">
        <f>SUM(BF50:BF71)</f>
        <v/>
      </c>
      <c r="BG49" s="4339">
        <f>SUM(BG50:BG71)</f>
        <v/>
      </c>
      <c r="BH49" s="4344">
        <f>SUM(BH50:BH71)</f>
        <v/>
      </c>
      <c r="BI49" s="4341">
        <f>SUM(BI50:BI71)</f>
        <v/>
      </c>
      <c r="BJ49" s="4343">
        <f>SUM(BJ50:BJ71)</f>
        <v/>
      </c>
      <c r="BK49" s="4343">
        <f>SUM(BK50:BK71)</f>
        <v/>
      </c>
      <c r="BL49" s="4342">
        <f>SUM(BL50:BL71)</f>
        <v/>
      </c>
      <c r="BM49" s="4343">
        <f>SUM(BM50:BM71)</f>
        <v/>
      </c>
      <c r="BN49" s="4340">
        <f>SUM(BN50:BN71)</f>
        <v/>
      </c>
      <c r="BO49" s="4337">
        <f>SUM(BO50:BP71)</f>
        <v/>
      </c>
      <c r="BP49" s="1414" t="n"/>
      <c r="BQ49" s="4345" t="n"/>
      <c r="BR49" s="1414" t="n"/>
      <c r="BS49" s="2" t="n"/>
      <c r="BT49" s="2" t="n"/>
      <c r="BU49" s="2" t="n"/>
    </row>
    <row r="50">
      <c r="A50" s="2281" t="inlineStr">
        <is>
          <t>1.1</t>
        </is>
      </c>
      <c r="B50" s="2198" t="n"/>
      <c r="C50" s="2369" t="inlineStr">
        <is>
          <t>Социально-гуманитарный модуль 1</t>
        </is>
      </c>
      <c r="D50" s="2304" t="n"/>
      <c r="E50" s="2304" t="n"/>
      <c r="F50" s="2304" t="n"/>
      <c r="G50" s="2304" t="n"/>
      <c r="H50" s="2304" t="n"/>
      <c r="I50" s="2304" t="n"/>
      <c r="J50" s="2304" t="n"/>
      <c r="K50" s="2304" t="n"/>
      <c r="L50" s="2304" t="n"/>
      <c r="M50" s="2304" t="n"/>
      <c r="N50" s="2304" t="n"/>
      <c r="O50" s="2304" t="n"/>
      <c r="P50" s="2305" t="n"/>
      <c r="Q50" s="2370" t="n"/>
      <c r="R50" s="2395" t="n"/>
      <c r="S50" s="2510" t="n"/>
      <c r="T50" s="2510" t="n"/>
      <c r="U50" s="2396" t="n"/>
      <c r="V50" s="2395" t="n"/>
      <c r="W50" s="2329" t="n"/>
      <c r="X50" s="2396" t="n"/>
      <c r="Y50" s="2305" t="n"/>
      <c r="Z50" s="2395" t="n"/>
      <c r="AA50" s="2329" t="n"/>
      <c r="AB50" s="2397" t="n"/>
      <c r="AC50" s="2305" t="n"/>
      <c r="AD50" s="2511" t="n"/>
      <c r="AE50" s="2305" t="n"/>
      <c r="AF50" s="2395" t="n"/>
      <c r="AG50" s="2329" t="n"/>
      <c r="AH50" s="2398" t="n"/>
      <c r="AI50" s="2335" t="n"/>
      <c r="AJ50" s="2399" t="n"/>
      <c r="AK50" s="2335" t="n"/>
      <c r="AL50" s="2399" t="inlineStr">
        <is>
          <t> </t>
        </is>
      </c>
      <c r="AM50" s="2335" t="n"/>
      <c r="AN50" s="2400" t="n"/>
      <c r="AO50" s="2305" t="n"/>
      <c r="AP50" s="2395" t="n"/>
      <c r="AQ50" s="2512" t="n"/>
      <c r="AR50" s="2398" t="n"/>
      <c r="AS50" s="2513" t="n"/>
      <c r="AT50" s="2512" t="n"/>
      <c r="AU50" s="2398" t="n"/>
      <c r="AV50" s="2396" t="n"/>
      <c r="AW50" s="2514" t="n"/>
      <c r="AX50" s="2399" t="n"/>
      <c r="AY50" s="2513" t="n"/>
      <c r="AZ50" s="2512" t="n"/>
      <c r="BA50" s="2399" t="n"/>
      <c r="BB50" s="2396" t="n"/>
      <c r="BC50" s="2514" t="n"/>
      <c r="BD50" s="2399" t="n"/>
      <c r="BE50" s="2513" t="n"/>
      <c r="BF50" s="2512" t="n"/>
      <c r="BG50" s="2399" t="n"/>
      <c r="BH50" s="2396" t="n"/>
      <c r="BI50" s="2514" t="n"/>
      <c r="BJ50" s="2399" t="n"/>
      <c r="BK50" s="2513" t="n"/>
      <c r="BL50" s="2512" t="n"/>
      <c r="BM50" s="4346" t="n"/>
      <c r="BN50" s="2400" t="n"/>
      <c r="BO50" s="2292" t="n"/>
      <c r="BP50" s="2284" t="n"/>
      <c r="BQ50" s="4347" t="n"/>
      <c r="BR50" s="2305" t="n"/>
      <c r="BS50" s="2" t="n"/>
      <c r="BT50" s="2" t="n"/>
      <c r="BU50" s="2" t="n"/>
    </row>
    <row r="51">
      <c r="A51" s="2457" t="inlineStr">
        <is>
          <t>1.1.1</t>
        </is>
      </c>
      <c r="B51" s="2302" t="n"/>
      <c r="C51" s="4348" t="inlineStr">
        <is>
          <t>История белорусской государственности</t>
        </is>
      </c>
      <c r="D51" s="2665" t="n"/>
      <c r="E51" s="2665" t="n"/>
      <c r="F51" s="2665" t="n"/>
      <c r="G51" s="2665" t="n"/>
      <c r="H51" s="2665" t="n"/>
      <c r="I51" s="2665" t="n"/>
      <c r="J51" s="2665" t="n"/>
      <c r="K51" s="2665" t="n"/>
      <c r="L51" s="2665" t="n"/>
      <c r="M51" s="2665" t="n"/>
      <c r="N51" s="2665" t="n"/>
      <c r="O51" s="2665" t="n"/>
      <c r="P51" s="2311" t="n"/>
      <c r="Q51" s="3028" t="n"/>
      <c r="R51" s="2310" t="n"/>
      <c r="S51" s="2308" t="n"/>
      <c r="T51" s="2308" t="n"/>
      <c r="U51" s="2309" t="n"/>
      <c r="V51" s="2310" t="n">
        <v>2</v>
      </c>
      <c r="W51" s="2302" t="n"/>
      <c r="X51" s="2309" t="n"/>
      <c r="Y51" s="2311" t="n"/>
      <c r="Z51" s="4349" t="n">
        <v>108</v>
      </c>
      <c r="AA51" s="2316" t="n"/>
      <c r="AB51" s="2421" t="n">
        <v>54</v>
      </c>
      <c r="AC51" s="2316" t="n"/>
      <c r="AD51" s="4350">
        <f>Z51-T51</f>
        <v/>
      </c>
      <c r="AE51" s="2311" t="n"/>
      <c r="AF51" s="2310">
        <f>AP51+AR51+AU51+AX51+BA51+BD51+BG51+BJ51+BM51</f>
        <v/>
      </c>
      <c r="AG51" s="2302" t="n"/>
      <c r="AH51" s="2315" t="n">
        <v>8</v>
      </c>
      <c r="AI51" s="2316" t="n"/>
      <c r="AJ51" s="2317" t="n"/>
      <c r="AK51" s="2316" t="n"/>
      <c r="AL51" s="2317" t="n"/>
      <c r="AM51" s="2316" t="n"/>
      <c r="AN51" s="2318" t="n">
        <v>4</v>
      </c>
      <c r="AO51" s="2311" t="n"/>
      <c r="AP51" s="2319" t="n"/>
      <c r="AQ51" s="2320" t="n"/>
      <c r="AR51" s="3112" t="n">
        <v>2</v>
      </c>
      <c r="AS51" s="2322" t="n"/>
      <c r="AT51" s="2320" t="n">
        <v>108</v>
      </c>
      <c r="AU51" s="3112" t="n">
        <v>10</v>
      </c>
      <c r="AV51" s="2323" t="n">
        <v>3</v>
      </c>
      <c r="AW51" s="2324" t="n"/>
      <c r="AX51" s="2321" t="n"/>
      <c r="AY51" s="2322" t="n"/>
      <c r="AZ51" s="2320" t="n"/>
      <c r="BA51" s="2321" t="n"/>
      <c r="BB51" s="2323" t="n"/>
      <c r="BC51" s="2325" t="n"/>
      <c r="BD51" s="2317" t="n"/>
      <c r="BE51" s="2314" t="n"/>
      <c r="BF51" s="2326" t="n"/>
      <c r="BG51" s="2317" t="n"/>
      <c r="BH51" s="2309" t="n"/>
      <c r="BI51" s="2325" t="n"/>
      <c r="BJ51" s="2317" t="n"/>
      <c r="BK51" s="2314" t="n"/>
      <c r="BL51" s="2326" t="n"/>
      <c r="BM51" s="3031" t="n"/>
      <c r="BN51" s="2318" t="n"/>
      <c r="BO51" s="2313">
        <f>U51+AS51+AV51+AY51+BB51+BE51+BH51+BK51+BN51</f>
        <v/>
      </c>
      <c r="BP51" s="2311" t="n"/>
      <c r="BQ51" s="3114" t="inlineStr">
        <is>
          <t>ИБиП</t>
        </is>
      </c>
      <c r="BR51" s="2311" t="n"/>
      <c r="BS51" s="2">
        <f>(AB51-R51)*0.22</f>
        <v/>
      </c>
      <c r="BT51" s="2" t="n"/>
      <c r="BU51" s="2" t="n"/>
    </row>
    <row r="52">
      <c r="A52" s="2457" t="inlineStr">
        <is>
          <t>1.1.2</t>
        </is>
      </c>
      <c r="B52" s="2302" t="n"/>
      <c r="C52" s="4348" t="inlineStr">
        <is>
          <t>Современная политэкономия</t>
        </is>
      </c>
      <c r="D52" s="2665" t="n"/>
      <c r="E52" s="2665" t="n"/>
      <c r="F52" s="2665" t="n"/>
      <c r="G52" s="2665" t="n"/>
      <c r="H52" s="2665" t="n"/>
      <c r="I52" s="2665" t="n"/>
      <c r="J52" s="2665" t="n"/>
      <c r="K52" s="2665" t="n"/>
      <c r="L52" s="2665" t="n"/>
      <c r="M52" s="2665" t="n"/>
      <c r="N52" s="2665" t="n"/>
      <c r="O52" s="2665" t="n"/>
      <c r="P52" s="2311" t="n"/>
      <c r="Q52" s="3028" t="n"/>
      <c r="R52" s="2310" t="n"/>
      <c r="S52" s="2308" t="n"/>
      <c r="T52" s="2308" t="n"/>
      <c r="U52" s="2309" t="n"/>
      <c r="V52" s="2310" t="n">
        <v>5</v>
      </c>
      <c r="W52" s="2302" t="n"/>
      <c r="X52" s="2309" t="n"/>
      <c r="Y52" s="2311" t="n"/>
      <c r="Z52" s="4349" t="n">
        <v>108</v>
      </c>
      <c r="AA52" s="2316" t="n"/>
      <c r="AB52" s="2421" t="n">
        <v>54</v>
      </c>
      <c r="AC52" s="2316" t="n"/>
      <c r="AD52" s="4350">
        <f>Z52-T52</f>
        <v/>
      </c>
      <c r="AE52" s="2311" t="n"/>
      <c r="AF52" s="2310">
        <f>AP52+AR52+AU52+AX52+BA52+BD52+BG52+BJ52+BM52</f>
        <v/>
      </c>
      <c r="AG52" s="2302" t="n"/>
      <c r="AH52" s="2315" t="n">
        <v>8</v>
      </c>
      <c r="AI52" s="2316" t="n"/>
      <c r="AJ52" s="2317" t="n"/>
      <c r="AK52" s="2316" t="n"/>
      <c r="AL52" s="2317" t="n"/>
      <c r="AM52" s="2316" t="n"/>
      <c r="AN52" s="2318" t="n">
        <v>4</v>
      </c>
      <c r="AO52" s="2311" t="n"/>
      <c r="AP52" s="2319" t="n"/>
      <c r="AQ52" s="2320" t="n"/>
      <c r="AR52" s="3112" t="n"/>
      <c r="AS52" s="2322" t="n"/>
      <c r="AT52" s="2320" t="n"/>
      <c r="AU52" s="3112" t="n"/>
      <c r="AV52" s="2323" t="n"/>
      <c r="AW52" s="2324" t="n"/>
      <c r="AX52" s="2321" t="n"/>
      <c r="AY52" s="2322" t="n"/>
      <c r="AZ52" s="2320" t="n"/>
      <c r="BA52" s="2321" t="n">
        <v>2</v>
      </c>
      <c r="BB52" s="2323" t="n"/>
      <c r="BC52" s="2325" t="n">
        <v>108</v>
      </c>
      <c r="BD52" s="2317" t="n">
        <v>10</v>
      </c>
      <c r="BE52" s="2314" t="n">
        <v>3</v>
      </c>
      <c r="BF52" s="2326" t="n"/>
      <c r="BG52" s="2317" t="n"/>
      <c r="BH52" s="2309" t="n"/>
      <c r="BI52" s="2325" t="n"/>
      <c r="BJ52" s="2317" t="n"/>
      <c r="BK52" s="2314" t="n"/>
      <c r="BL52" s="2326" t="n"/>
      <c r="BM52" s="3031" t="n"/>
      <c r="BN52" s="2318" t="n"/>
      <c r="BO52" s="2313">
        <f>U52+AS52+AV52+AY52+BB52+BE52+BH52+BK52+BN52</f>
        <v/>
      </c>
      <c r="BP52" s="2311" t="n"/>
      <c r="BQ52" s="3114" t="inlineStr">
        <is>
          <t>ЭТиМ</t>
        </is>
      </c>
      <c r="BR52" s="2311" t="n"/>
      <c r="BS52" s="2">
        <f>(AB52-R52)*0.22</f>
        <v/>
      </c>
      <c r="BT52" s="2" t="n"/>
      <c r="BU52" s="2" t="n"/>
    </row>
    <row r="53">
      <c r="A53" s="2457" t="inlineStr">
        <is>
          <t>1.1.3</t>
        </is>
      </c>
      <c r="B53" s="2302" t="n"/>
      <c r="C53" s="4348" t="inlineStr">
        <is>
          <t>Философия</t>
        </is>
      </c>
      <c r="D53" s="2665" t="n"/>
      <c r="E53" s="2665" t="n"/>
      <c r="F53" s="2665" t="n"/>
      <c r="G53" s="2665" t="n"/>
      <c r="H53" s="2665" t="n"/>
      <c r="I53" s="2665" t="n"/>
      <c r="J53" s="2665" t="n"/>
      <c r="K53" s="2665" t="n"/>
      <c r="L53" s="2665" t="n"/>
      <c r="M53" s="2665" t="n"/>
      <c r="N53" s="2665" t="n"/>
      <c r="O53" s="2665" t="n"/>
      <c r="P53" s="2311" t="n"/>
      <c r="Q53" s="3028" t="n"/>
      <c r="R53" s="2310" t="n"/>
      <c r="S53" s="2308" t="n"/>
      <c r="T53" s="2308" t="n"/>
      <c r="U53" s="2309" t="n"/>
      <c r="V53" s="2310" t="n">
        <v>4</v>
      </c>
      <c r="W53" s="2302" t="n"/>
      <c r="X53" s="2309" t="n"/>
      <c r="Y53" s="2311" t="n"/>
      <c r="Z53" s="4349" t="n">
        <v>108</v>
      </c>
      <c r="AA53" s="2316" t="n"/>
      <c r="AB53" s="2421" t="n">
        <v>54</v>
      </c>
      <c r="AC53" s="2316" t="n"/>
      <c r="AD53" s="4350">
        <f>Z53-T53</f>
        <v/>
      </c>
      <c r="AE53" s="2311" t="n"/>
      <c r="AF53" s="2310">
        <f>AP53+AR53+AU53+AX53+BA53+BD53+BG53+BJ53+BM53</f>
        <v/>
      </c>
      <c r="AG53" s="2302" t="n"/>
      <c r="AH53" s="2315" t="n">
        <v>8</v>
      </c>
      <c r="AI53" s="2316" t="n"/>
      <c r="AJ53" s="2317" t="n"/>
      <c r="AK53" s="2316" t="n"/>
      <c r="AL53" s="2317" t="n"/>
      <c r="AM53" s="2316" t="n"/>
      <c r="AN53" s="2318" t="n">
        <v>4</v>
      </c>
      <c r="AO53" s="2311" t="n"/>
      <c r="AP53" s="2319" t="n"/>
      <c r="AQ53" s="2320" t="n"/>
      <c r="AR53" s="3112" t="n"/>
      <c r="AS53" s="2322" t="n"/>
      <c r="AT53" s="2320" t="n"/>
      <c r="AU53" s="3112" t="n"/>
      <c r="AV53" s="2323" t="n"/>
      <c r="AW53" s="2324" t="n"/>
      <c r="AX53" s="2321" t="n">
        <v>4</v>
      </c>
      <c r="AY53" s="2322" t="n"/>
      <c r="AZ53" s="2320" t="n">
        <v>108</v>
      </c>
      <c r="BA53" s="2321" t="n">
        <v>8</v>
      </c>
      <c r="BB53" s="2323" t="n">
        <v>3</v>
      </c>
      <c r="BC53" s="2325" t="n"/>
      <c r="BD53" s="2317" t="n"/>
      <c r="BE53" s="2314" t="n"/>
      <c r="BF53" s="2326" t="n"/>
      <c r="BG53" s="2317" t="n"/>
      <c r="BH53" s="2309" t="n"/>
      <c r="BI53" s="2325" t="n"/>
      <c r="BJ53" s="2317" t="n"/>
      <c r="BK53" s="2314" t="n"/>
      <c r="BL53" s="2326" t="n"/>
      <c r="BM53" s="3031" t="n"/>
      <c r="BN53" s="2318" t="n"/>
      <c r="BO53" s="2313">
        <f>U53+AS53+AV53+AY53+BB53+BE53+BH53+BK53+BN53</f>
        <v/>
      </c>
      <c r="BP53" s="2311" t="n"/>
      <c r="BQ53" s="3114" t="inlineStr">
        <is>
          <t>ФиП</t>
        </is>
      </c>
      <c r="BR53" s="2311" t="n"/>
      <c r="BS53" s="2">
        <f>(AB53-R53)*0.22</f>
        <v/>
      </c>
      <c r="BT53" s="2" t="n"/>
      <c r="BU53" s="2" t="n"/>
    </row>
    <row r="54">
      <c r="A54" s="2339" t="inlineStr">
        <is>
          <t>1.2</t>
        </is>
      </c>
      <c r="B54" s="2302" t="n"/>
      <c r="C54" s="4351" t="inlineStr">
        <is>
          <t>Иностранный язык / Иностранный язык в профессии / Иностранный язык (профессиональная лексика)</t>
        </is>
      </c>
      <c r="D54" s="2665" t="n"/>
      <c r="E54" s="2665" t="n"/>
      <c r="F54" s="2665" t="n"/>
      <c r="G54" s="2665" t="n"/>
      <c r="H54" s="2665" t="n"/>
      <c r="I54" s="2665" t="n"/>
      <c r="J54" s="2665" t="n"/>
      <c r="K54" s="2665" t="n"/>
      <c r="L54" s="2665" t="n"/>
      <c r="M54" s="2665" t="n"/>
      <c r="N54" s="2665" t="n"/>
      <c r="O54" s="2665" t="n"/>
      <c r="P54" s="2311" t="n"/>
      <c r="Q54" s="2960" t="inlineStr">
        <is>
          <t>2085/2024</t>
        </is>
      </c>
      <c r="R54" s="2589" t="n">
        <v>40</v>
      </c>
      <c r="S54" s="2586" t="n"/>
      <c r="T54" s="2586" t="n">
        <v>90</v>
      </c>
      <c r="U54" s="2597" t="n">
        <v>3</v>
      </c>
      <c r="V54" s="2345" t="n">
        <v>1</v>
      </c>
      <c r="W54" s="2302" t="n"/>
      <c r="X54" s="2346" t="n">
        <v>2</v>
      </c>
      <c r="Y54" s="2344" t="n">
        <v>3</v>
      </c>
      <c r="Z54" s="4352" t="n">
        <v>324</v>
      </c>
      <c r="AA54" s="2316" t="n"/>
      <c r="AB54" s="2595" t="n">
        <v>144</v>
      </c>
      <c r="AC54" s="2316" t="n"/>
      <c r="AD54" s="3855">
        <f>Z54-T54</f>
        <v/>
      </c>
      <c r="AE54" s="2311" t="n"/>
      <c r="AF54" s="2345">
        <f>AP54+AR54+AU54+AX54+BA54+BD54+BG54+BJ54+BM54</f>
        <v/>
      </c>
      <c r="AG54" s="2302" t="n"/>
      <c r="AH54" s="2350" t="n"/>
      <c r="AI54" s="2316" t="n"/>
      <c r="AJ54" s="2351" t="n"/>
      <c r="AK54" s="2316" t="n"/>
      <c r="AL54" s="2351" t="n">
        <v>24</v>
      </c>
      <c r="AM54" s="2316" t="n"/>
      <c r="AN54" s="2352" t="n"/>
      <c r="AO54" s="2311" t="n"/>
      <c r="AP54" s="2345" t="n">
        <v>2</v>
      </c>
      <c r="AQ54" s="2353" t="n">
        <v>78</v>
      </c>
      <c r="AR54" s="2350" t="n">
        <v>6</v>
      </c>
      <c r="AS54" s="2349" t="n">
        <v>2</v>
      </c>
      <c r="AT54" s="2353" t="n">
        <v>78</v>
      </c>
      <c r="AU54" s="2350" t="n">
        <v>10</v>
      </c>
      <c r="AV54" s="2344" t="n">
        <v>2</v>
      </c>
      <c r="AW54" s="2354" t="n">
        <v>78</v>
      </c>
      <c r="AX54" s="2351" t="n">
        <v>6</v>
      </c>
      <c r="AY54" s="2349" t="n">
        <v>2</v>
      </c>
      <c r="AZ54" s="2353" t="n"/>
      <c r="BA54" s="2351" t="n"/>
      <c r="BB54" s="2344" t="n"/>
      <c r="BC54" s="2354" t="n"/>
      <c r="BD54" s="2351" t="n"/>
      <c r="BE54" s="2349" t="n"/>
      <c r="BF54" s="2353" t="n"/>
      <c r="BG54" s="2351" t="n"/>
      <c r="BH54" s="2344" t="n"/>
      <c r="BI54" s="2354" t="n"/>
      <c r="BJ54" s="2351" t="n"/>
      <c r="BK54" s="2349" t="n"/>
      <c r="BL54" s="2353" t="n"/>
      <c r="BM54" s="2346" t="n"/>
      <c r="BN54" s="2352" t="n"/>
      <c r="BO54" s="2348">
        <f>U54+AS54+AV54+AY54+BB54+BE54+BH54+BK54+BN54</f>
        <v/>
      </c>
      <c r="BP54" s="2311" t="n"/>
      <c r="BQ54" s="4353" t="inlineStr">
        <is>
          <t>МКиТП</t>
        </is>
      </c>
      <c r="BR54" s="2311" t="n"/>
      <c r="BS54" s="2">
        <f>(AB54-R54)*0.22</f>
        <v/>
      </c>
      <c r="BT54" s="2" t="n"/>
      <c r="BU54" s="2" t="n"/>
    </row>
    <row r="55">
      <c r="A55" s="2368" t="inlineStr">
        <is>
          <t>1.3</t>
        </is>
      </c>
      <c r="B55" s="2302" t="n"/>
      <c r="C55" s="4354" t="inlineStr">
        <is>
          <t>Общепрофессиональный модуль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311" t="n"/>
      <c r="Q55" s="3099" t="n"/>
      <c r="R55" s="2374" t="n"/>
      <c r="S55" s="2601" t="n"/>
      <c r="T55" s="2601" t="n"/>
      <c r="U55" s="2375" t="n"/>
      <c r="V55" s="2374" t="n"/>
      <c r="W55" s="2302" t="n"/>
      <c r="X55" s="2375" t="n"/>
      <c r="Y55" s="2311" t="n"/>
      <c r="Z55" s="2374" t="n"/>
      <c r="AA55" s="2302" t="n"/>
      <c r="AB55" s="2376" t="n"/>
      <c r="AC55" s="2311" t="n"/>
      <c r="AD55" s="4355" t="n"/>
      <c r="AE55" s="2311" t="n"/>
      <c r="AF55" s="2452" t="n"/>
      <c r="AG55" s="2302" t="n"/>
      <c r="AH55" s="2379" t="n"/>
      <c r="AI55" s="2316" t="n"/>
      <c r="AJ55" s="2380" t="n"/>
      <c r="AK55" s="2316" t="n"/>
      <c r="AL55" s="2380" t="n"/>
      <c r="AM55" s="2316" t="n"/>
      <c r="AN55" s="2381" t="n"/>
      <c r="AO55" s="2311" t="n"/>
      <c r="AP55" s="2374" t="n"/>
      <c r="AQ55" s="2431" t="n"/>
      <c r="AR55" s="2454" t="n"/>
      <c r="AS55" s="2378" t="n"/>
      <c r="AT55" s="2431" t="n"/>
      <c r="AU55" s="2454" t="n"/>
      <c r="AV55" s="2373" t="n"/>
      <c r="AW55" s="2433" t="n"/>
      <c r="AX55" s="2432" t="n"/>
      <c r="AY55" s="2383" t="n"/>
      <c r="AZ55" s="2382" t="n"/>
      <c r="BA55" s="2380" t="n"/>
      <c r="BB55" s="2375" t="n"/>
      <c r="BC55" s="2384" t="n"/>
      <c r="BD55" s="2380" t="n"/>
      <c r="BE55" s="2383" t="n"/>
      <c r="BF55" s="2382" t="n"/>
      <c r="BG55" s="2380" t="n"/>
      <c r="BH55" s="2375" t="n"/>
      <c r="BI55" s="2384" t="n"/>
      <c r="BJ55" s="2380" t="n"/>
      <c r="BK55" s="2383" t="n"/>
      <c r="BL55" s="2382" t="n"/>
      <c r="BM55" s="3874" t="n"/>
      <c r="BN55" s="2381" t="n"/>
      <c r="BO55" s="2377" t="n"/>
      <c r="BP55" s="2311" t="n"/>
      <c r="BQ55" s="3081" t="n"/>
      <c r="BR55" s="2311" t="n"/>
      <c r="BS55" s="2386">
        <f>(AB55-R55)*0.22</f>
        <v/>
      </c>
      <c r="BT55" s="2" t="n"/>
      <c r="BU55" s="2" t="n"/>
    </row>
    <row r="56">
      <c r="A56" s="2390" t="inlineStr">
        <is>
          <t>1.3.1</t>
        </is>
      </c>
      <c r="B56" s="2928" t="n"/>
      <c r="C56" s="4356" t="inlineStr">
        <is>
          <t>Высшая математика</t>
        </is>
      </c>
      <c r="D56" s="2930" t="n"/>
      <c r="E56" s="2930" t="n"/>
      <c r="F56" s="2930" t="n"/>
      <c r="G56" s="2930" t="n"/>
      <c r="H56" s="2930" t="n"/>
      <c r="I56" s="2930" t="n"/>
      <c r="J56" s="2930" t="n"/>
      <c r="K56" s="2930" t="n"/>
      <c r="L56" s="2930" t="n"/>
      <c r="M56" s="2930" t="n"/>
      <c r="N56" s="2930" t="n"/>
      <c r="O56" s="2930" t="n"/>
      <c r="P56" s="2946" t="n"/>
      <c r="Q56" s="4357" t="inlineStr">
        <is>
          <t>*</t>
        </is>
      </c>
      <c r="R56" s="4358" t="n"/>
      <c r="S56" s="4359" t="n"/>
      <c r="T56" s="4359" t="n"/>
      <c r="U56" s="4360" t="n"/>
      <c r="V56" s="4361" t="n">
        <v>1</v>
      </c>
      <c r="W56" s="4362" t="n">
        <v>2</v>
      </c>
      <c r="X56" s="4363" t="n"/>
      <c r="Y56" s="2946" t="n"/>
      <c r="Z56" s="2345" t="n">
        <v>648</v>
      </c>
      <c r="AA56" s="2928" t="n"/>
      <c r="AB56" s="2347" t="n">
        <v>324</v>
      </c>
      <c r="AC56" s="2946" t="n"/>
      <c r="AD56" s="2348">
        <f>Z56-T56</f>
        <v/>
      </c>
      <c r="AE56" s="2946" t="n"/>
      <c r="AF56" s="2345">
        <f>AP56+AR56+AU56+AX56+BA56+BD56+BG56+BJ56+BM56</f>
        <v/>
      </c>
      <c r="AG56" s="2928" t="n"/>
      <c r="AH56" s="2350" t="n">
        <v>38</v>
      </c>
      <c r="AI56" s="2948" t="n"/>
      <c r="AJ56" s="2351" t="n"/>
      <c r="AK56" s="2948" t="n"/>
      <c r="AL56" s="2351" t="n">
        <v>38</v>
      </c>
      <c r="AM56" s="2948" t="n"/>
      <c r="AN56" s="2352" t="n"/>
      <c r="AO56" s="2946" t="n"/>
      <c r="AP56" s="2345" t="n">
        <v>18</v>
      </c>
      <c r="AQ56" s="2353" t="n">
        <v>216</v>
      </c>
      <c r="AR56" s="2351" t="n">
        <v>18</v>
      </c>
      <c r="AS56" s="3856" t="n">
        <v>6</v>
      </c>
      <c r="AT56" s="2353" t="n">
        <v>216</v>
      </c>
      <c r="AU56" s="2351" t="n">
        <v>20</v>
      </c>
      <c r="AV56" s="2352" t="n">
        <v>6</v>
      </c>
      <c r="AW56" s="2354" t="n">
        <v>216</v>
      </c>
      <c r="AX56" s="2351" t="n">
        <v>20</v>
      </c>
      <c r="AY56" s="3856" t="n">
        <v>6</v>
      </c>
      <c r="AZ56" s="2353" t="n"/>
      <c r="BA56" s="2351" t="n"/>
      <c r="BB56" s="2352" t="n"/>
      <c r="BC56" s="2354" t="n"/>
      <c r="BD56" s="2351" t="n"/>
      <c r="BE56" s="3856" t="n"/>
      <c r="BF56" s="2353" t="n"/>
      <c r="BG56" s="2351" t="n"/>
      <c r="BH56" s="2352" t="n"/>
      <c r="BI56" s="2354" t="n"/>
      <c r="BJ56" s="2351" t="n"/>
      <c r="BK56" s="3856" t="n"/>
      <c r="BL56" s="2353" t="n"/>
      <c r="BM56" s="2351" t="n"/>
      <c r="BN56" s="2352" t="n"/>
      <c r="BO56" s="2348">
        <f>U56+AS56+AV56+AY56+BB56+BE56+BH56+BK56+BN56</f>
        <v/>
      </c>
      <c r="BP56" s="2946" t="n"/>
      <c r="BQ56" s="4353" t="inlineStr">
        <is>
          <t>ВМ</t>
        </is>
      </c>
      <c r="BR56" s="2946" t="n"/>
      <c r="BS56" s="2">
        <f>(AB56-R56)*0.22</f>
        <v/>
      </c>
      <c r="BT56" s="2" t="n"/>
      <c r="BU56" s="2" t="n"/>
    </row>
    <row r="57">
      <c r="A57" s="2987" t="n"/>
      <c r="B57" s="2329" t="n"/>
      <c r="C57" s="3587" t="n"/>
      <c r="D57" s="2304" t="n"/>
      <c r="E57" s="2304" t="n"/>
      <c r="F57" s="2304" t="n"/>
      <c r="G57" s="2304" t="n"/>
      <c r="H57" s="2304" t="n"/>
      <c r="I57" s="2304" t="n"/>
      <c r="J57" s="2304" t="n"/>
      <c r="K57" s="2304" t="n"/>
      <c r="L57" s="2304" t="n"/>
      <c r="M57" s="2304" t="n"/>
      <c r="N57" s="2304" t="n"/>
      <c r="O57" s="2304" t="n"/>
      <c r="P57" s="2305" t="n"/>
      <c r="Q57" s="3290" t="n"/>
      <c r="R57" s="2989" t="n"/>
      <c r="S57" s="2990" t="n"/>
      <c r="T57" s="2990" t="n"/>
      <c r="U57" s="2991" t="n"/>
      <c r="V57" s="2361" t="n">
        <v>3</v>
      </c>
      <c r="W57" s="2329" t="n"/>
      <c r="X57" s="2304" t="n"/>
      <c r="Y57" s="2305" t="n"/>
      <c r="Z57" s="2987" t="n"/>
      <c r="AA57" s="2329" t="n"/>
      <c r="AB57" s="3587" t="n"/>
      <c r="AC57" s="2305" t="n"/>
      <c r="AD57" s="2987" t="n"/>
      <c r="AE57" s="2305" t="n"/>
      <c r="AF57" s="2987" t="n"/>
      <c r="AG57" s="2329" t="n"/>
      <c r="AH57" s="2304" t="n"/>
      <c r="AI57" s="2335" t="n"/>
      <c r="AJ57" s="2995" t="n"/>
      <c r="AK57" s="2335" t="n"/>
      <c r="AL57" s="2995" t="n"/>
      <c r="AM57" s="2335" t="n"/>
      <c r="AN57" s="2995" t="n"/>
      <c r="AO57" s="2305" t="n"/>
      <c r="AP57" s="2989" t="n"/>
      <c r="AQ57" s="2996" t="n"/>
      <c r="AR57" s="2997" t="n"/>
      <c r="AS57" s="2998" t="n"/>
      <c r="AT57" s="2996" t="n"/>
      <c r="AU57" s="2997" t="n"/>
      <c r="AV57" s="2999" t="n"/>
      <c r="AW57" s="3000" t="n"/>
      <c r="AX57" s="2997" t="n"/>
      <c r="AY57" s="2998" t="n"/>
      <c r="AZ57" s="2996" t="n"/>
      <c r="BA57" s="2997" t="n"/>
      <c r="BB57" s="2999" t="n"/>
      <c r="BC57" s="3000" t="n"/>
      <c r="BD57" s="2997" t="n"/>
      <c r="BE57" s="2998" t="n"/>
      <c r="BF57" s="2996" t="n"/>
      <c r="BG57" s="2997" t="n"/>
      <c r="BH57" s="2999" t="n"/>
      <c r="BI57" s="3000" t="n"/>
      <c r="BJ57" s="2997" t="n"/>
      <c r="BK57" s="2998" t="n"/>
      <c r="BL57" s="2996" t="n"/>
      <c r="BM57" s="2997" t="n"/>
      <c r="BN57" s="2999" t="n"/>
      <c r="BO57" s="2987" t="n"/>
      <c r="BP57" s="2305" t="n"/>
      <c r="BQ57" s="2304" t="n"/>
      <c r="BR57" s="2305" t="n"/>
      <c r="BS57" s="2">
        <f>(AB57-R57)*0.22</f>
        <v/>
      </c>
      <c r="BT57" s="2" t="n"/>
      <c r="BU57" s="2" t="n"/>
    </row>
    <row r="58">
      <c r="A58" s="2390" t="inlineStr">
        <is>
          <t>1.3.2</t>
        </is>
      </c>
      <c r="B58" s="2302" t="n"/>
      <c r="C58" s="4356" t="inlineStr">
        <is>
          <t>Информатика / Информационные технологии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4364" t="inlineStr">
        <is>
          <t>2051/2024</t>
        </is>
      </c>
      <c r="R58" s="2345" t="n">
        <v>20</v>
      </c>
      <c r="S58" s="2343" t="n"/>
      <c r="T58" s="2343" t="n">
        <v>46</v>
      </c>
      <c r="U58" s="2597" t="n">
        <v>1</v>
      </c>
      <c r="V58" s="2588" t="n">
        <v>1</v>
      </c>
      <c r="W58" s="2329" t="n"/>
      <c r="X58" s="2597" t="n"/>
      <c r="Y58" s="2311" t="n"/>
      <c r="Z58" s="2589" t="n">
        <v>108</v>
      </c>
      <c r="AA58" s="2302" t="n"/>
      <c r="AB58" s="2590" t="n">
        <v>72</v>
      </c>
      <c r="AC58" s="2311" t="n"/>
      <c r="AD58" s="2591">
        <f>Z58-T58</f>
        <v/>
      </c>
      <c r="AE58" s="2311" t="n"/>
      <c r="AF58" s="2589">
        <f>AP58+AR58+AU58+AX58+BA58+BD58+BG58+BJ58+BM58</f>
        <v/>
      </c>
      <c r="AG58" s="2302" t="n"/>
      <c r="AH58" s="2982" t="n">
        <v>6</v>
      </c>
      <c r="AI58" s="2316" t="n"/>
      <c r="AJ58" s="2596" t="n">
        <v>6</v>
      </c>
      <c r="AK58" s="2316" t="n"/>
      <c r="AL58" s="2596" t="n"/>
      <c r="AM58" s="2316" t="n"/>
      <c r="AN58" s="2983" t="n"/>
      <c r="AO58" s="2311" t="n"/>
      <c r="AP58" s="2589" t="n">
        <v>6</v>
      </c>
      <c r="AQ58" s="2595" t="n">
        <v>62</v>
      </c>
      <c r="AR58" s="2982" t="n">
        <v>6</v>
      </c>
      <c r="AS58" s="2355" t="n">
        <v>2</v>
      </c>
      <c r="AT58" s="2595" t="n"/>
      <c r="AU58" s="2982" t="n"/>
      <c r="AV58" s="2597" t="n"/>
      <c r="AW58" s="2598" t="n"/>
      <c r="AX58" s="2596" t="n"/>
      <c r="AY58" s="2355" t="n"/>
      <c r="AZ58" s="2595" t="n"/>
      <c r="BA58" s="2351" t="n"/>
      <c r="BB58" s="2344" t="n"/>
      <c r="BC58" s="2354" t="n"/>
      <c r="BD58" s="2351" t="n"/>
      <c r="BE58" s="2349" t="n"/>
      <c r="BF58" s="2353" t="n"/>
      <c r="BG58" s="2351" t="n"/>
      <c r="BH58" s="2344" t="n"/>
      <c r="BI58" s="2354" t="n"/>
      <c r="BJ58" s="2351" t="n"/>
      <c r="BK58" s="2349" t="n"/>
      <c r="BL58" s="2353" t="n"/>
      <c r="BM58" s="2346" t="n"/>
      <c r="BN58" s="2352" t="n"/>
      <c r="BO58" s="2348">
        <f>U58+AS58+AV58+AY58+BB58+BE58+BH58+BK58+BN58</f>
        <v/>
      </c>
      <c r="BP58" s="2311" t="n"/>
      <c r="BQ58" s="4353" t="inlineStr">
        <is>
          <t>ИиВД</t>
        </is>
      </c>
      <c r="BR58" s="2311" t="n"/>
      <c r="BS58" s="2">
        <f>(AB58-R58)*0.22</f>
        <v/>
      </c>
      <c r="BT58" s="2" t="n"/>
      <c r="BU58" s="2" t="n"/>
    </row>
    <row r="59">
      <c r="A59" s="2390" t="inlineStr">
        <is>
          <t>1.3.3</t>
        </is>
      </c>
      <c r="B59" s="2302" t="n"/>
      <c r="C59" s="4356" t="inlineStr">
        <is>
          <t>Инженерная и машинная графика / Инженерная графика / Основы инженерной графики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311" t="n"/>
      <c r="Q59" s="4364" t="inlineStr">
        <is>
          <t>2082.1/2024</t>
        </is>
      </c>
      <c r="R59" s="2345" t="n">
        <v>60</v>
      </c>
      <c r="S59" s="2343" t="n"/>
      <c r="T59" s="2343" t="n">
        <v>120</v>
      </c>
      <c r="U59" s="2344" t="n">
        <v>3</v>
      </c>
      <c r="V59" s="2345" t="n">
        <v>1</v>
      </c>
      <c r="W59" s="2302" t="n"/>
      <c r="X59" s="2362" t="n">
        <v>2</v>
      </c>
      <c r="Y59" s="2363" t="inlineStr">
        <is>
          <t>д</t>
        </is>
      </c>
      <c r="Z59" s="2345" t="n">
        <v>324</v>
      </c>
      <c r="AA59" s="2302" t="n"/>
      <c r="AB59" s="2347" t="n">
        <v>162</v>
      </c>
      <c r="AC59" s="2311" t="n"/>
      <c r="AD59" s="2348">
        <f>Z59-T59</f>
        <v/>
      </c>
      <c r="AE59" s="2311" t="n"/>
      <c r="AF59" s="2345">
        <f>AP59+AR59+AU59+AX59+BA59+BD59+BG59+BJ59+BM59</f>
        <v/>
      </c>
      <c r="AG59" s="2302" t="n"/>
      <c r="AH59" s="2350" t="n">
        <v>4</v>
      </c>
      <c r="AI59" s="2316" t="n"/>
      <c r="AJ59" s="2351" t="n"/>
      <c r="AK59" s="2316" t="n"/>
      <c r="AL59" s="2351" t="n">
        <v>18</v>
      </c>
      <c r="AM59" s="2316" t="n"/>
      <c r="AN59" s="2352" t="n"/>
      <c r="AO59" s="2311" t="n"/>
      <c r="AP59" s="2345" t="n">
        <v>4</v>
      </c>
      <c r="AQ59" s="2595" t="n">
        <v>108</v>
      </c>
      <c r="AR59" s="2350" t="n">
        <v>10</v>
      </c>
      <c r="AS59" s="2349" t="n">
        <v>3</v>
      </c>
      <c r="AT59" s="2595" t="n">
        <v>96</v>
      </c>
      <c r="AU59" s="2350" t="n">
        <v>8</v>
      </c>
      <c r="AV59" s="2344" t="n">
        <v>3</v>
      </c>
      <c r="AW59" s="2354" t="n"/>
      <c r="AX59" s="2351" t="n"/>
      <c r="AY59" s="2349" t="n"/>
      <c r="AZ59" s="2353" t="n"/>
      <c r="BA59" s="2351" t="n"/>
      <c r="BB59" s="2344" t="n"/>
      <c r="BC59" s="2354" t="n"/>
      <c r="BD59" s="2351" t="n"/>
      <c r="BE59" s="2349" t="n"/>
      <c r="BF59" s="2353" t="n"/>
      <c r="BG59" s="2351" t="n"/>
      <c r="BH59" s="2344" t="n"/>
      <c r="BI59" s="2354" t="n"/>
      <c r="BJ59" s="2351" t="n"/>
      <c r="BK59" s="2349" t="n"/>
      <c r="BL59" s="2353" t="n"/>
      <c r="BM59" s="2346" t="n"/>
      <c r="BN59" s="2352" t="n"/>
      <c r="BO59" s="2348">
        <f>U59+AS59+AV59+AY59+BB59+BE59+BH59+BK59+BN59</f>
        <v/>
      </c>
      <c r="BP59" s="2311" t="n"/>
      <c r="BQ59" s="4353" t="inlineStr">
        <is>
          <t>ИГ</t>
        </is>
      </c>
      <c r="BR59" s="2311" t="n"/>
      <c r="BS59" s="2">
        <f>(AB59-R59)*0.22</f>
        <v/>
      </c>
      <c r="BT59" s="2" t="n"/>
      <c r="BU59" s="2" t="n"/>
    </row>
    <row r="60">
      <c r="A60" s="2457" t="inlineStr">
        <is>
          <t>1.3.4</t>
        </is>
      </c>
      <c r="B60" s="2302" t="n"/>
      <c r="C60" s="4348" t="inlineStr">
        <is>
          <t>Общая и неорганическая химия</t>
        </is>
      </c>
      <c r="D60" s="2665" t="n"/>
      <c r="E60" s="2665" t="n"/>
      <c r="F60" s="2665" t="n"/>
      <c r="G60" s="2665" t="n"/>
      <c r="H60" s="2665" t="n"/>
      <c r="I60" s="2665" t="n"/>
      <c r="J60" s="2665" t="n"/>
      <c r="K60" s="2665" t="n"/>
      <c r="L60" s="2665" t="n"/>
      <c r="M60" s="2665" t="n"/>
      <c r="N60" s="2665" t="n"/>
      <c r="O60" s="2665" t="n"/>
      <c r="P60" s="2311" t="n"/>
      <c r="Q60" s="3028" t="n"/>
      <c r="R60" s="2310" t="n"/>
      <c r="S60" s="2308" t="n"/>
      <c r="T60" s="2308">
        <f>Z60/AB60*R60</f>
        <v/>
      </c>
      <c r="U60" s="2309" t="n"/>
      <c r="V60" s="2307" t="n">
        <v>1</v>
      </c>
      <c r="W60" s="2314" t="n">
        <v>2</v>
      </c>
      <c r="X60" s="2309" t="n"/>
      <c r="Y60" s="2311" t="n"/>
      <c r="Z60" s="2310" t="n">
        <v>216</v>
      </c>
      <c r="AA60" s="2302" t="n"/>
      <c r="AB60" s="2312" t="n">
        <v>144</v>
      </c>
      <c r="AC60" s="2311" t="n"/>
      <c r="AD60" s="2313">
        <f>Z60-T60</f>
        <v/>
      </c>
      <c r="AE60" s="2311" t="n"/>
      <c r="AF60" s="2310">
        <f>AP60+AR60+AU60+AX60+BA60+BD60+BG60+BJ60+BM60</f>
        <v/>
      </c>
      <c r="AG60" s="2302" t="n"/>
      <c r="AH60" s="2315" t="n">
        <v>18</v>
      </c>
      <c r="AI60" s="2316" t="n"/>
      <c r="AJ60" s="2317" t="n">
        <v>8</v>
      </c>
      <c r="AK60" s="2316" t="n"/>
      <c r="AL60" s="2317" t="n">
        <v>8</v>
      </c>
      <c r="AM60" s="2316" t="n"/>
      <c r="AN60" s="2318" t="n"/>
      <c r="AO60" s="2311" t="n"/>
      <c r="AP60" s="2319" t="n">
        <v>4</v>
      </c>
      <c r="AQ60" s="2320" t="n">
        <v>108</v>
      </c>
      <c r="AR60" s="3112" t="n">
        <v>16</v>
      </c>
      <c r="AS60" s="2322" t="n">
        <v>3</v>
      </c>
      <c r="AT60" s="2320" t="n">
        <v>108</v>
      </c>
      <c r="AU60" s="3112" t="n">
        <v>14</v>
      </c>
      <c r="AV60" s="2323" t="n">
        <v>3</v>
      </c>
      <c r="AW60" s="2324" t="n"/>
      <c r="AX60" s="2321" t="n"/>
      <c r="AY60" s="2322" t="n"/>
      <c r="AZ60" s="2320" t="n"/>
      <c r="BA60" s="2321" t="n"/>
      <c r="BB60" s="2323" t="n"/>
      <c r="BC60" s="2325" t="n"/>
      <c r="BD60" s="2317" t="n"/>
      <c r="BE60" s="2314" t="n"/>
      <c r="BF60" s="2326" t="n"/>
      <c r="BG60" s="2317" t="n"/>
      <c r="BH60" s="2309" t="n"/>
      <c r="BI60" s="2325" t="n"/>
      <c r="BJ60" s="2317" t="n"/>
      <c r="BK60" s="2314" t="n"/>
      <c r="BL60" s="2326" t="n"/>
      <c r="BM60" s="3031" t="n"/>
      <c r="BN60" s="2318" t="n"/>
      <c r="BO60" s="2313">
        <f>U60+AS60+AV60+AY60+BB60+BE60+BH60+BK60+BN60</f>
        <v/>
      </c>
      <c r="BP60" s="2311" t="n"/>
      <c r="BQ60" s="3114" t="inlineStr">
        <is>
          <t>ХТЭПиМЭТ</t>
        </is>
      </c>
      <c r="BR60" s="2311" t="n"/>
      <c r="BS60" s="2">
        <f>(AB60-R60)*0.22</f>
        <v/>
      </c>
      <c r="BT60" s="2" t="n"/>
      <c r="BU60" s="2" t="n"/>
    </row>
    <row r="61">
      <c r="A61" s="2457" t="inlineStr">
        <is>
          <t>1.3.5</t>
        </is>
      </c>
      <c r="B61" s="2302" t="n"/>
      <c r="C61" s="4348" t="inlineStr">
        <is>
          <t>Физика</t>
        </is>
      </c>
      <c r="D61" s="2665" t="n"/>
      <c r="E61" s="2665" t="n"/>
      <c r="F61" s="2665" t="n"/>
      <c r="G61" s="2665" t="n"/>
      <c r="H61" s="2665" t="n"/>
      <c r="I61" s="2665" t="n"/>
      <c r="J61" s="2665" t="n"/>
      <c r="K61" s="2665" t="n"/>
      <c r="L61" s="2665" t="n"/>
      <c r="M61" s="2665" t="n"/>
      <c r="N61" s="2665" t="n"/>
      <c r="O61" s="2665" t="n"/>
      <c r="P61" s="2311" t="n"/>
      <c r="Q61" s="3028" t="n"/>
      <c r="R61" s="2310" t="n"/>
      <c r="S61" s="2308" t="n"/>
      <c r="T61" s="2308">
        <f>Z61/AB61*R61</f>
        <v/>
      </c>
      <c r="U61" s="2309" t="n"/>
      <c r="V61" s="2307" t="n">
        <v>2</v>
      </c>
      <c r="W61" s="2314" t="n">
        <v>3</v>
      </c>
      <c r="X61" s="2309" t="n"/>
      <c r="Y61" s="2311" t="n"/>
      <c r="Z61" s="2310" t="n">
        <v>432</v>
      </c>
      <c r="AA61" s="2302" t="n"/>
      <c r="AB61" s="2312" t="n">
        <v>216</v>
      </c>
      <c r="AC61" s="2311" t="n"/>
      <c r="AD61" s="2313">
        <f>Z61-T61</f>
        <v/>
      </c>
      <c r="AE61" s="2311" t="n"/>
      <c r="AF61" s="2310">
        <f>AP61+AR61+AU61+AX61+BA61+BD61+BG61+BJ61+BM61</f>
        <v/>
      </c>
      <c r="AG61" s="2302" t="n"/>
      <c r="AH61" s="2315" t="n">
        <v>20</v>
      </c>
      <c r="AI61" s="2316" t="n"/>
      <c r="AJ61" s="2317" t="n">
        <v>20</v>
      </c>
      <c r="AK61" s="2316" t="n"/>
      <c r="AL61" s="2317" t="n">
        <v>20</v>
      </c>
      <c r="AM61" s="2316" t="n"/>
      <c r="AN61" s="2318" t="n"/>
      <c r="AO61" s="2311" t="n"/>
      <c r="AP61" s="2319" t="n"/>
      <c r="AQ61" s="2320" t="n"/>
      <c r="AR61" s="3112" t="n">
        <v>4</v>
      </c>
      <c r="AS61" s="2322" t="n"/>
      <c r="AT61" s="2320" t="n">
        <v>216</v>
      </c>
      <c r="AU61" s="3112" t="n">
        <v>28</v>
      </c>
      <c r="AV61" s="2323" t="n">
        <v>6</v>
      </c>
      <c r="AW61" s="2324" t="n">
        <v>216</v>
      </c>
      <c r="AX61" s="2321" t="n">
        <v>28</v>
      </c>
      <c r="AY61" s="2322" t="n">
        <v>6</v>
      </c>
      <c r="AZ61" s="2320" t="n"/>
      <c r="BA61" s="2321" t="n"/>
      <c r="BB61" s="2323" t="n"/>
      <c r="BC61" s="2325" t="n"/>
      <c r="BD61" s="2317" t="n"/>
      <c r="BE61" s="2314" t="n"/>
      <c r="BF61" s="2326" t="n"/>
      <c r="BG61" s="2317" t="n"/>
      <c r="BH61" s="2309" t="n"/>
      <c r="BI61" s="2325" t="n"/>
      <c r="BJ61" s="2317" t="n"/>
      <c r="BK61" s="2314" t="n"/>
      <c r="BL61" s="2326" t="n"/>
      <c r="BM61" s="3031" t="n"/>
      <c r="BN61" s="2318" t="n"/>
      <c r="BO61" s="2313">
        <f>U61+AS61+AV61+AY61+BB61+BE61+BH61+BK61+BN61</f>
        <v/>
      </c>
      <c r="BP61" s="2311" t="n"/>
      <c r="BQ61" s="3114" t="inlineStr">
        <is>
          <t>физики</t>
        </is>
      </c>
      <c r="BR61" s="2311" t="n"/>
      <c r="BS61" s="2">
        <f>(AB61-R61)*0.22</f>
        <v/>
      </c>
      <c r="BT61" s="2" t="n"/>
      <c r="BU61" s="2" t="n"/>
    </row>
    <row r="62">
      <c r="A62" s="2457" t="inlineStr">
        <is>
          <t>1.3.6</t>
        </is>
      </c>
      <c r="B62" s="2302" t="n"/>
      <c r="C62" s="4348" t="inlineStr">
        <is>
          <t>Физическая и коллоидная химия</t>
        </is>
      </c>
      <c r="D62" s="2665" t="n"/>
      <c r="E62" s="2665" t="n"/>
      <c r="F62" s="2665" t="n"/>
      <c r="G62" s="2665" t="n"/>
      <c r="H62" s="2665" t="n"/>
      <c r="I62" s="2665" t="n"/>
      <c r="J62" s="2665" t="n"/>
      <c r="K62" s="2665" t="n"/>
      <c r="L62" s="2665" t="n"/>
      <c r="M62" s="2665" t="n"/>
      <c r="N62" s="2665" t="n"/>
      <c r="O62" s="2665" t="n"/>
      <c r="P62" s="2311" t="n"/>
      <c r="Q62" s="3028" t="n"/>
      <c r="R62" s="2310" t="n"/>
      <c r="S62" s="2308" t="n"/>
      <c r="T62" s="2308">
        <f>Z62/AB62*R62</f>
        <v/>
      </c>
      <c r="U62" s="2309" t="n"/>
      <c r="V62" s="2310" t="n"/>
      <c r="W62" s="2302" t="n"/>
      <c r="X62" s="2309" t="n">
        <v>4</v>
      </c>
      <c r="Y62" s="2311" t="n"/>
      <c r="Z62" s="2310" t="n">
        <v>108</v>
      </c>
      <c r="AA62" s="2302" t="n"/>
      <c r="AB62" s="2312" t="n">
        <v>36</v>
      </c>
      <c r="AC62" s="2311" t="n"/>
      <c r="AD62" s="2313">
        <f>Z62-T62</f>
        <v/>
      </c>
      <c r="AE62" s="2311" t="n"/>
      <c r="AF62" s="2310">
        <f>AP62+AR62+AU62+AX62+BA62+BD62+BG62+BJ62+BM62</f>
        <v/>
      </c>
      <c r="AG62" s="2302" t="n"/>
      <c r="AH62" s="2315" t="n">
        <v>6</v>
      </c>
      <c r="AI62" s="2316" t="n"/>
      <c r="AJ62" s="2317" t="n">
        <v>6</v>
      </c>
      <c r="AK62" s="2316" t="n"/>
      <c r="AL62" s="2317" t="n"/>
      <c r="AM62" s="2316" t="n"/>
      <c r="AN62" s="2318" t="n"/>
      <c r="AO62" s="2311" t="n"/>
      <c r="AP62" s="2319" t="n"/>
      <c r="AQ62" s="2320" t="n"/>
      <c r="AR62" s="3112" t="n"/>
      <c r="AS62" s="2322" t="n"/>
      <c r="AT62" s="2320" t="n"/>
      <c r="AU62" s="3073" t="n"/>
      <c r="AV62" s="2418" t="n"/>
      <c r="AW62" s="2419" t="n"/>
      <c r="AX62" s="2416" t="n">
        <v>2</v>
      </c>
      <c r="AY62" s="2417" t="n"/>
      <c r="AZ62" s="2415" t="n">
        <v>108</v>
      </c>
      <c r="BA62" s="2416" t="n">
        <v>10</v>
      </c>
      <c r="BB62" s="2418" t="n">
        <v>3</v>
      </c>
      <c r="BC62" s="2325" t="n"/>
      <c r="BD62" s="2317" t="n"/>
      <c r="BE62" s="2314" t="n"/>
      <c r="BF62" s="2326" t="n"/>
      <c r="BG62" s="2317" t="n"/>
      <c r="BH62" s="2309" t="n"/>
      <c r="BI62" s="2325" t="n"/>
      <c r="BJ62" s="2317" t="n"/>
      <c r="BK62" s="2314" t="n"/>
      <c r="BL62" s="2326" t="n"/>
      <c r="BM62" s="3031" t="n"/>
      <c r="BN62" s="2318" t="n"/>
      <c r="BO62" s="2313">
        <f>U62+AS62+AV62+AY62+BB62+BE62+BH62+BK62+BN62</f>
        <v/>
      </c>
      <c r="BP62" s="2311" t="n"/>
      <c r="BQ62" s="3114" t="inlineStr">
        <is>
          <t>ФКиАХ</t>
        </is>
      </c>
      <c r="BR62" s="2311" t="n"/>
      <c r="BS62" s="2">
        <f>(AB62-R62)*0.22</f>
        <v/>
      </c>
      <c r="BT62" s="2" t="n"/>
      <c r="BU62" s="2" t="n"/>
    </row>
    <row r="63">
      <c r="A63" s="2368" t="inlineStr">
        <is>
          <t>1.4</t>
        </is>
      </c>
      <c r="B63" s="2302" t="n"/>
      <c r="C63" s="4354" t="inlineStr">
        <is>
          <t>Модуль "Механика"</t>
        </is>
      </c>
      <c r="D63" s="2665" t="n"/>
      <c r="E63" s="2665" t="n"/>
      <c r="F63" s="2665" t="n"/>
      <c r="G63" s="2665" t="n"/>
      <c r="H63" s="2665" t="n"/>
      <c r="I63" s="2665" t="n"/>
      <c r="J63" s="2665" t="n"/>
      <c r="K63" s="2665" t="n"/>
      <c r="L63" s="2665" t="n"/>
      <c r="M63" s="2665" t="n"/>
      <c r="N63" s="2665" t="n"/>
      <c r="O63" s="2665" t="n"/>
      <c r="P63" s="2311" t="n"/>
      <c r="Q63" s="3099" t="n"/>
      <c r="R63" s="2374" t="n"/>
      <c r="S63" s="2601" t="n"/>
      <c r="T63" s="2372" t="n"/>
      <c r="U63" s="2375" t="n"/>
      <c r="V63" s="2374" t="n"/>
      <c r="W63" s="2302" t="n"/>
      <c r="X63" s="2375" t="n"/>
      <c r="Y63" s="2311" t="n"/>
      <c r="Z63" s="2374" t="n"/>
      <c r="AA63" s="2302" t="n"/>
      <c r="AB63" s="2376" t="n"/>
      <c r="AC63" s="2311" t="n"/>
      <c r="AD63" s="2377" t="n"/>
      <c r="AE63" s="2311" t="n"/>
      <c r="AF63" s="2452" t="n"/>
      <c r="AG63" s="2302" t="n"/>
      <c r="AH63" s="2379" t="n"/>
      <c r="AI63" s="2316" t="n"/>
      <c r="AJ63" s="2380" t="n"/>
      <c r="AK63" s="2316" t="n"/>
      <c r="AL63" s="2380" t="n"/>
      <c r="AM63" s="2316" t="n"/>
      <c r="AN63" s="2381" t="n"/>
      <c r="AO63" s="2311" t="n"/>
      <c r="AP63" s="2374" t="n"/>
      <c r="AQ63" s="2382" t="n"/>
      <c r="AR63" s="2379" t="n"/>
      <c r="AS63" s="2383" t="n"/>
      <c r="AT63" s="2382" t="n"/>
      <c r="AU63" s="2379" t="n"/>
      <c r="AV63" s="2375" t="n"/>
      <c r="AW63" s="2384" t="n"/>
      <c r="AX63" s="2380" t="n"/>
      <c r="AY63" s="2383" t="n"/>
      <c r="AZ63" s="2382" t="n"/>
      <c r="BA63" s="2380" t="n"/>
      <c r="BB63" s="2375" t="n"/>
      <c r="BC63" s="2384" t="n"/>
      <c r="BD63" s="2380" t="n"/>
      <c r="BE63" s="2383" t="n"/>
      <c r="BF63" s="2382" t="n"/>
      <c r="BG63" s="2380" t="n"/>
      <c r="BH63" s="2375" t="n"/>
      <c r="BI63" s="2384" t="n"/>
      <c r="BJ63" s="2380" t="n"/>
      <c r="BK63" s="2383" t="n"/>
      <c r="BL63" s="2382" t="n"/>
      <c r="BM63" s="3874" t="n"/>
      <c r="BN63" s="2381" t="n"/>
      <c r="BO63" s="2377" t="n"/>
      <c r="BP63" s="2311" t="n"/>
      <c r="BQ63" s="4365" t="n"/>
      <c r="BR63" s="2311" t="n"/>
      <c r="BS63" s="2386">
        <f>(AB63-R63)*0.22</f>
        <v/>
      </c>
      <c r="BT63" s="2" t="n"/>
      <c r="BU63" s="2" t="n"/>
    </row>
    <row r="64">
      <c r="A64" s="2457" t="inlineStr">
        <is>
          <t>1.4.1</t>
        </is>
      </c>
      <c r="B64" s="2302" t="n"/>
      <c r="C64" s="4348" t="inlineStr">
        <is>
          <t xml:space="preserve">Теоретическая механика </t>
        </is>
      </c>
      <c r="D64" s="2665" t="n"/>
      <c r="E64" s="2665" t="n"/>
      <c r="F64" s="2665" t="n"/>
      <c r="G64" s="2665" t="n"/>
      <c r="H64" s="2665" t="n"/>
      <c r="I64" s="2665" t="n"/>
      <c r="J64" s="2665" t="n"/>
      <c r="K64" s="2665" t="n"/>
      <c r="L64" s="2665" t="n"/>
      <c r="M64" s="2665" t="n"/>
      <c r="N64" s="2665" t="n"/>
      <c r="O64" s="2665" t="n"/>
      <c r="P64" s="2311" t="n"/>
      <c r="Q64" s="467" t="n"/>
      <c r="R64" s="3111" t="n"/>
      <c r="S64" s="3111" t="n"/>
      <c r="T64" s="2308">
        <f>Z64/AB64*R64</f>
        <v/>
      </c>
      <c r="U64" s="2308" t="n"/>
      <c r="V64" s="2307" t="n">
        <v>3</v>
      </c>
      <c r="W64" s="2314" t="n">
        <v>4</v>
      </c>
      <c r="X64" s="2309" t="n"/>
      <c r="Y64" s="2311" t="n"/>
      <c r="Z64" s="2310" t="n">
        <v>216</v>
      </c>
      <c r="AA64" s="2302" t="n"/>
      <c r="AB64" s="2312" t="n">
        <v>144</v>
      </c>
      <c r="AC64" s="2311" t="n"/>
      <c r="AD64" s="2313">
        <f>Z64-T64</f>
        <v/>
      </c>
      <c r="AE64" s="2311" t="n"/>
      <c r="AF64" s="2310">
        <f>AP64+AR64+AU64+AX64+BA64+BD64+BG64+BJ64+BM64</f>
        <v/>
      </c>
      <c r="AG64" s="2302" t="n"/>
      <c r="AH64" s="2315" t="n">
        <v>20</v>
      </c>
      <c r="AI64" s="2316" t="n"/>
      <c r="AJ64" s="2317" t="n"/>
      <c r="AK64" s="2316" t="n"/>
      <c r="AL64" s="2317" t="n">
        <v>18</v>
      </c>
      <c r="AM64" s="2316" t="n"/>
      <c r="AN64" s="2318" t="n"/>
      <c r="AO64" s="2311" t="n"/>
      <c r="AP64" s="4366" t="n"/>
      <c r="AQ64" s="3926" t="n"/>
      <c r="AR64" s="3928" t="n"/>
      <c r="AS64" s="3864" t="n"/>
      <c r="AT64" s="3926" t="n"/>
      <c r="AU64" s="3928" t="n">
        <v>6</v>
      </c>
      <c r="AV64" s="3866" t="n"/>
      <c r="AW64" s="3927" t="n">
        <v>108</v>
      </c>
      <c r="AX64" s="3865" t="n">
        <v>16</v>
      </c>
      <c r="AY64" s="3864" t="n">
        <v>3</v>
      </c>
      <c r="AZ64" s="3926" t="n">
        <v>108</v>
      </c>
      <c r="BA64" s="3865" t="n">
        <v>16</v>
      </c>
      <c r="BB64" s="3866" t="n">
        <v>3</v>
      </c>
      <c r="BC64" s="3861" t="n"/>
      <c r="BD64" s="3862" t="n"/>
      <c r="BE64" s="2090" t="n"/>
      <c r="BF64" s="3867" t="n"/>
      <c r="BG64" s="3862" t="n"/>
      <c r="BH64" s="3868" t="n"/>
      <c r="BI64" s="3861" t="n"/>
      <c r="BJ64" s="3862" t="n"/>
      <c r="BK64" s="2090" t="n"/>
      <c r="BL64" s="3867" t="n"/>
      <c r="BM64" s="468" t="n"/>
      <c r="BN64" s="3863" t="n"/>
      <c r="BO64" s="2313">
        <f>U64+AS64+AV64+AY64+BB64+BE64+BH64+BK64+BN64</f>
        <v/>
      </c>
      <c r="BP64" s="2311" t="n"/>
      <c r="BQ64" s="3114" t="inlineStr">
        <is>
          <t>МиК</t>
        </is>
      </c>
      <c r="BR64" s="2311" t="n"/>
      <c r="BS64" s="2">
        <f>(AB64-R64)*0.22</f>
        <v/>
      </c>
      <c r="BT64" s="2" t="n"/>
      <c r="BU64" s="2" t="n"/>
    </row>
    <row r="65">
      <c r="A65" s="2457" t="inlineStr">
        <is>
          <t>1.4.2</t>
        </is>
      </c>
      <c r="B65" s="2302" t="n"/>
      <c r="C65" s="4348" t="inlineStr">
        <is>
          <t>Механика материалов и конструкций / Техническая механика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3028" t="n"/>
      <c r="R65" s="2310" t="n">
        <v>28</v>
      </c>
      <c r="S65" s="2308" t="n">
        <v>1</v>
      </c>
      <c r="T65" s="3858" t="n">
        <v>44</v>
      </c>
      <c r="U65" s="2309" t="n">
        <v>2</v>
      </c>
      <c r="V65" s="2310" t="n">
        <v>5</v>
      </c>
      <c r="W65" s="2302" t="n"/>
      <c r="X65" s="2448" t="n">
        <v>4</v>
      </c>
      <c r="Y65" s="2449" t="inlineStr">
        <is>
          <t>д</t>
        </is>
      </c>
      <c r="Z65" s="2310" t="n">
        <v>252</v>
      </c>
      <c r="AA65" s="2302" t="n"/>
      <c r="AB65" s="2312" t="n">
        <v>162</v>
      </c>
      <c r="AC65" s="2311" t="n"/>
      <c r="AD65" s="2313">
        <f>Z65-T65</f>
        <v/>
      </c>
      <c r="AE65" s="2311" t="n"/>
      <c r="AF65" s="2310">
        <f>AP65+AR65+AU65+AX65+BA65+BD65+BG65+BJ65+BM65</f>
        <v/>
      </c>
      <c r="AG65" s="2302" t="n"/>
      <c r="AH65" s="2315" t="n">
        <v>12</v>
      </c>
      <c r="AI65" s="2316" t="n"/>
      <c r="AJ65" s="2317" t="n">
        <v>6</v>
      </c>
      <c r="AK65" s="2316" t="n"/>
      <c r="AL65" s="2317" t="n">
        <v>12</v>
      </c>
      <c r="AM65" s="2316" t="n"/>
      <c r="AN65" s="2318" t="n"/>
      <c r="AO65" s="2311" t="n"/>
      <c r="AP65" s="2319" t="n"/>
      <c r="AQ65" s="2320" t="n"/>
      <c r="AR65" s="3112" t="n"/>
      <c r="AS65" s="2322" t="n"/>
      <c r="AT65" s="2320" t="n"/>
      <c r="AU65" s="3112" t="n"/>
      <c r="AV65" s="2323" t="n"/>
      <c r="AW65" s="2324" t="n"/>
      <c r="AX65" s="2321" t="n">
        <v>2</v>
      </c>
      <c r="AY65" s="2322" t="n"/>
      <c r="AZ65" s="2320" t="n">
        <v>120</v>
      </c>
      <c r="BA65" s="2321" t="n">
        <v>12</v>
      </c>
      <c r="BB65" s="2323" t="n">
        <v>3</v>
      </c>
      <c r="BC65" s="2325" t="n">
        <v>88</v>
      </c>
      <c r="BD65" s="2317" t="n">
        <v>16</v>
      </c>
      <c r="BE65" s="2314" t="n">
        <v>2</v>
      </c>
      <c r="BF65" s="2326" t="n"/>
      <c r="BG65" s="2317" t="n"/>
      <c r="BH65" s="2309" t="n"/>
      <c r="BI65" s="2325" t="n"/>
      <c r="BJ65" s="2317" t="n"/>
      <c r="BK65" s="2314" t="n"/>
      <c r="BL65" s="2326" t="n"/>
      <c r="BM65" s="3031" t="n"/>
      <c r="BN65" s="2318" t="n"/>
      <c r="BO65" s="2313">
        <f>U65+AS65+AV65+AY65+BB65+BE65+BH65+BK65+BN65</f>
        <v/>
      </c>
      <c r="BP65" s="2311" t="n"/>
      <c r="BQ65" s="3114" t="inlineStr">
        <is>
          <t>МиК</t>
        </is>
      </c>
      <c r="BR65" s="2311" t="n"/>
      <c r="BS65" s="2">
        <f>(AB65-R65)*0.22</f>
        <v/>
      </c>
      <c r="BT65" s="2" t="n"/>
      <c r="BU65" s="2" t="n"/>
    </row>
    <row r="66">
      <c r="A66" s="2457" t="inlineStr">
        <is>
          <t>1.4.3</t>
        </is>
      </c>
      <c r="B66" s="2302" t="n"/>
      <c r="C66" s="4348" t="inlineStr">
        <is>
          <t>Теория механизмов и машин</t>
        </is>
      </c>
      <c r="D66" s="2665" t="n"/>
      <c r="E66" s="2665" t="n"/>
      <c r="F66" s="2665" t="n"/>
      <c r="G66" s="2665" t="n"/>
      <c r="H66" s="2665" t="n"/>
      <c r="I66" s="2665" t="n"/>
      <c r="J66" s="2665" t="n"/>
      <c r="K66" s="2665" t="n"/>
      <c r="L66" s="2665" t="n"/>
      <c r="M66" s="2665" t="n"/>
      <c r="N66" s="2665" t="n"/>
      <c r="O66" s="2665" t="n"/>
      <c r="P66" s="2311" t="n"/>
      <c r="Q66" s="467" t="n"/>
      <c r="R66" s="3860" t="n"/>
      <c r="S66" s="3111" t="n"/>
      <c r="T66" s="3858">
        <f>Z66/AB66*R66</f>
        <v/>
      </c>
      <c r="U66" s="3868" t="n"/>
      <c r="V66" s="2310" t="n">
        <v>5</v>
      </c>
      <c r="W66" s="2302" t="n"/>
      <c r="X66" s="2309" t="n"/>
      <c r="Y66" s="2311" t="n"/>
      <c r="Z66" s="2310" t="n">
        <v>216</v>
      </c>
      <c r="AA66" s="2302" t="n"/>
      <c r="AB66" s="2312" t="n">
        <v>108</v>
      </c>
      <c r="AC66" s="2311" t="n"/>
      <c r="AD66" s="2313">
        <f>Z66-T66</f>
        <v/>
      </c>
      <c r="AE66" s="2311" t="n"/>
      <c r="AF66" s="2310">
        <f>AP66+AR66+AU66+AX66+BA66+BD66+BG66+BJ66+BM66</f>
        <v/>
      </c>
      <c r="AG66" s="2302" t="n"/>
      <c r="AH66" s="2315" t="n">
        <v>14</v>
      </c>
      <c r="AI66" s="2316" t="n"/>
      <c r="AJ66" s="2317" t="n">
        <v>6</v>
      </c>
      <c r="AK66" s="2316" t="n"/>
      <c r="AL66" s="2317" t="n">
        <v>10</v>
      </c>
      <c r="AM66" s="2316" t="n"/>
      <c r="AN66" s="2318" t="n"/>
      <c r="AO66" s="2311" t="n"/>
      <c r="AP66" s="4366" t="n"/>
      <c r="AQ66" s="3926" t="n"/>
      <c r="AR66" s="3928" t="n"/>
      <c r="AS66" s="3864" t="n"/>
      <c r="AT66" s="3926" t="n"/>
      <c r="AU66" s="3928" t="n"/>
      <c r="AV66" s="3866" t="n"/>
      <c r="AW66" s="3927" t="n"/>
      <c r="AX66" s="3865" t="n"/>
      <c r="AY66" s="3864" t="n"/>
      <c r="AZ66" s="3926" t="n"/>
      <c r="BA66" s="3865" t="n">
        <v>2</v>
      </c>
      <c r="BB66" s="3866" t="n"/>
      <c r="BC66" s="3861" t="n">
        <v>216</v>
      </c>
      <c r="BD66" s="3862" t="n">
        <v>28</v>
      </c>
      <c r="BE66" s="2090" t="n">
        <v>6</v>
      </c>
      <c r="BF66" s="3867" t="n"/>
      <c r="BG66" s="3862" t="n"/>
      <c r="BH66" s="3868" t="n"/>
      <c r="BI66" s="3861" t="n"/>
      <c r="BJ66" s="3862" t="n"/>
      <c r="BK66" s="2090" t="n"/>
      <c r="BL66" s="3867" t="n"/>
      <c r="BM66" s="468" t="n"/>
      <c r="BN66" s="3863" t="n"/>
      <c r="BO66" s="2313">
        <f>U66+AS66+AV66+AY66+BB66+BE66+BH66+BK66+BN66</f>
        <v/>
      </c>
      <c r="BP66" s="2311" t="n"/>
      <c r="BQ66" s="3114" t="inlineStr">
        <is>
          <t>МиК</t>
        </is>
      </c>
      <c r="BR66" s="2311" t="n"/>
      <c r="BS66" s="2">
        <f>(AB66-R66)*0.22</f>
        <v/>
      </c>
      <c r="BT66" s="2" t="n"/>
      <c r="BU66" s="2" t="n"/>
    </row>
    <row r="67">
      <c r="A67" s="2451" t="inlineStr">
        <is>
          <t>1.4.4</t>
        </is>
      </c>
      <c r="B67" s="2302" t="n"/>
      <c r="C67" s="4367" t="inlineStr">
        <is>
          <t>Курсовой проект по учебной дисциплине "Теория механизмов и машин"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311" t="n"/>
      <c r="Q67" s="3119" t="n"/>
      <c r="R67" s="2452" t="n"/>
      <c r="S67" s="2372" t="n"/>
      <c r="T67" s="3872" t="n"/>
      <c r="U67" s="2373" t="n"/>
      <c r="V67" s="2452" t="n"/>
      <c r="W67" s="2302" t="n"/>
      <c r="X67" s="2373" t="n"/>
      <c r="Y67" s="2311" t="n"/>
      <c r="Z67" s="2452" t="n">
        <v>40</v>
      </c>
      <c r="AA67" s="2302" t="n"/>
      <c r="AB67" s="2453" t="n"/>
      <c r="AC67" s="2311" t="n"/>
      <c r="AD67" s="2377">
        <f>Z67-T67</f>
        <v/>
      </c>
      <c r="AE67" s="2311" t="n"/>
      <c r="AF67" s="2452" t="n"/>
      <c r="AG67" s="2302" t="n"/>
      <c r="AH67" s="2454" t="n"/>
      <c r="AI67" s="2316" t="n"/>
      <c r="AJ67" s="2432" t="n"/>
      <c r="AK67" s="2316" t="n"/>
      <c r="AL67" s="2432" t="n"/>
      <c r="AM67" s="2316" t="n"/>
      <c r="AN67" s="2455" t="n"/>
      <c r="AO67" s="2311" t="n"/>
      <c r="AP67" s="2452" t="n"/>
      <c r="AQ67" s="2431" t="n"/>
      <c r="AR67" s="2454" t="n"/>
      <c r="AS67" s="2378" t="n"/>
      <c r="AT67" s="2431" t="n"/>
      <c r="AU67" s="2454" t="n"/>
      <c r="AV67" s="2373" t="n"/>
      <c r="AW67" s="2433" t="n"/>
      <c r="AX67" s="2432" t="n"/>
      <c r="AY67" s="2378" t="n"/>
      <c r="AZ67" s="2431" t="n"/>
      <c r="BA67" s="2432" t="n"/>
      <c r="BB67" s="2373" t="n"/>
      <c r="BC67" s="2433" t="n">
        <v>40</v>
      </c>
      <c r="BD67" s="2432" t="n"/>
      <c r="BE67" s="2378" t="n">
        <v>1</v>
      </c>
      <c r="BF67" s="2431" t="n"/>
      <c r="BG67" s="2432" t="n"/>
      <c r="BH67" s="2373" t="n"/>
      <c r="BI67" s="2433" t="n"/>
      <c r="BJ67" s="2432" t="n"/>
      <c r="BK67" s="2378" t="n"/>
      <c r="BL67" s="2431" t="n"/>
      <c r="BM67" s="3122" t="n"/>
      <c r="BN67" s="2455" t="n"/>
      <c r="BO67" s="2377">
        <f>U67+AS67+AV67+AY67+BB67+BE67+BH67+BK67+BN67</f>
        <v/>
      </c>
      <c r="BP67" s="2311" t="n"/>
      <c r="BQ67" s="3081" t="n"/>
      <c r="BR67" s="2311" t="n"/>
      <c r="BS67" s="2386">
        <f>(AB67-R67)*0.22</f>
        <v/>
      </c>
      <c r="BT67" s="2" t="n"/>
      <c r="BU67" s="2" t="n"/>
    </row>
    <row r="68">
      <c r="A68" s="2368" t="inlineStr">
        <is>
          <t>1.5</t>
        </is>
      </c>
      <c r="B68" s="2302" t="n"/>
      <c r="C68" s="4354" t="inlineStr">
        <is>
          <t>Модуль "Безопасность жизнедеятельности"</t>
        </is>
      </c>
      <c r="D68" s="2665" t="n"/>
      <c r="E68" s="2665" t="n"/>
      <c r="F68" s="2665" t="n"/>
      <c r="G68" s="2665" t="n"/>
      <c r="H68" s="2665" t="n"/>
      <c r="I68" s="2665" t="n"/>
      <c r="J68" s="2665" t="n"/>
      <c r="K68" s="2665" t="n"/>
      <c r="L68" s="2665" t="n"/>
      <c r="M68" s="2665" t="n"/>
      <c r="N68" s="2665" t="n"/>
      <c r="O68" s="2665" t="n"/>
      <c r="P68" s="2311" t="n"/>
      <c r="Q68" s="1926" t="n"/>
      <c r="R68" s="3102" t="n"/>
      <c r="S68" s="3100" t="n"/>
      <c r="T68" s="3872" t="n"/>
      <c r="U68" s="3108" t="n"/>
      <c r="V68" s="2374" t="n"/>
      <c r="W68" s="2302" t="n"/>
      <c r="X68" s="2375" t="n"/>
      <c r="Y68" s="2311" t="n"/>
      <c r="Z68" s="2374" t="n"/>
      <c r="AA68" s="2302" t="n"/>
      <c r="AB68" s="2376" t="n"/>
      <c r="AC68" s="2311" t="n"/>
      <c r="AD68" s="2377" t="n"/>
      <c r="AE68" s="2311" t="n"/>
      <c r="AF68" s="2452" t="n"/>
      <c r="AG68" s="2302" t="n"/>
      <c r="AH68" s="2379" t="n"/>
      <c r="AI68" s="2316" t="n"/>
      <c r="AJ68" s="2380" t="n"/>
      <c r="AK68" s="2316" t="n"/>
      <c r="AL68" s="2380" t="n"/>
      <c r="AM68" s="2316" t="n"/>
      <c r="AN68" s="2381" t="n"/>
      <c r="AO68" s="2311" t="n"/>
      <c r="AP68" s="3102" t="n"/>
      <c r="AQ68" s="3107" t="n"/>
      <c r="AR68" s="3104" t="n"/>
      <c r="AS68" s="1931" t="n"/>
      <c r="AT68" s="3107" t="n"/>
      <c r="AU68" s="3104" t="n"/>
      <c r="AV68" s="3108" t="n"/>
      <c r="AW68" s="3109" t="n"/>
      <c r="AX68" s="3105" t="n"/>
      <c r="AY68" s="1931" t="n"/>
      <c r="AZ68" s="3107" t="n"/>
      <c r="BA68" s="3105" t="n"/>
      <c r="BB68" s="3108" t="n"/>
      <c r="BC68" s="3109" t="n"/>
      <c r="BD68" s="3105" t="n"/>
      <c r="BE68" s="1931" t="n"/>
      <c r="BF68" s="3107" t="n"/>
      <c r="BG68" s="3105" t="n"/>
      <c r="BH68" s="3108" t="n"/>
      <c r="BI68" s="3109" t="n"/>
      <c r="BJ68" s="3105" t="n"/>
      <c r="BK68" s="1931" t="n"/>
      <c r="BL68" s="3107" t="n"/>
      <c r="BM68" s="3847" t="n"/>
      <c r="BN68" s="3106" t="n"/>
      <c r="BO68" s="2377" t="n"/>
      <c r="BP68" s="2311" t="n"/>
      <c r="BQ68" s="4365" t="n"/>
      <c r="BR68" s="2311" t="n"/>
      <c r="BS68" s="2386">
        <f>(AB68-R68)*0.22</f>
        <v/>
      </c>
      <c r="BT68" s="2" t="n"/>
      <c r="BU68" s="2" t="n"/>
    </row>
    <row r="69">
      <c r="A69" s="2451" t="inlineStr">
        <is>
          <t>1.5.1</t>
        </is>
      </c>
      <c r="B69" s="2302" t="n"/>
      <c r="C69" s="4367" t="inlineStr">
        <is>
          <t>Безопасность жизнедеятельности человека*</t>
        </is>
      </c>
      <c r="D69" s="2665" t="n"/>
      <c r="E69" s="2665" t="n"/>
      <c r="F69" s="2665" t="n"/>
      <c r="G69" s="2665" t="n"/>
      <c r="H69" s="2665" t="n"/>
      <c r="I69" s="2665" t="n"/>
      <c r="J69" s="2665" t="n"/>
      <c r="K69" s="2665" t="n"/>
      <c r="L69" s="2665" t="n"/>
      <c r="M69" s="2665" t="n"/>
      <c r="N69" s="2665" t="n"/>
      <c r="O69" s="2665" t="n"/>
      <c r="P69" s="2311" t="n"/>
      <c r="Q69" s="3119" t="n"/>
      <c r="R69" s="2452" t="n"/>
      <c r="S69" s="2372" t="n"/>
      <c r="T69" s="3872" t="n"/>
      <c r="U69" s="2373" t="n"/>
      <c r="V69" s="2452" t="n"/>
      <c r="W69" s="2302" t="n"/>
      <c r="X69" s="2373" t="n">
        <v>6</v>
      </c>
      <c r="Y69" s="2311" t="n"/>
      <c r="Z69" s="2452" t="n">
        <v>108</v>
      </c>
      <c r="AA69" s="2302" t="n"/>
      <c r="AB69" s="2453" t="n">
        <v>72</v>
      </c>
      <c r="AC69" s="2311" t="n"/>
      <c r="AD69" s="2377">
        <f>Z69-T69</f>
        <v/>
      </c>
      <c r="AE69" s="2311" t="n"/>
      <c r="AF69" s="2452">
        <f>AP69+AR69+AU69+AX69+BA69+BD69+BG69+BJ69+BM69</f>
        <v/>
      </c>
      <c r="AG69" s="2302" t="n"/>
      <c r="AH69" s="2454" t="n">
        <v>8</v>
      </c>
      <c r="AI69" s="2316" t="n"/>
      <c r="AJ69" s="2432" t="n">
        <v>4</v>
      </c>
      <c r="AK69" s="2316" t="n"/>
      <c r="AL69" s="2432" t="n">
        <v>4</v>
      </c>
      <c r="AM69" s="2316" t="n"/>
      <c r="AN69" s="2455" t="n"/>
      <c r="AO69" s="2311" t="n"/>
      <c r="AP69" s="2452" t="n"/>
      <c r="AQ69" s="2431" t="n"/>
      <c r="AR69" s="2454" t="n"/>
      <c r="AS69" s="2378" t="n"/>
      <c r="AT69" s="2431" t="n"/>
      <c r="AU69" s="2454" t="n"/>
      <c r="AV69" s="2373" t="n"/>
      <c r="AW69" s="2433" t="n"/>
      <c r="AX69" s="2432" t="n"/>
      <c r="AY69" s="2378" t="n"/>
      <c r="AZ69" s="2431" t="n"/>
      <c r="BA69" s="2432" t="n"/>
      <c r="BB69" s="2373" t="n"/>
      <c r="BC69" s="2433" t="n"/>
      <c r="BD69" s="2432" t="n">
        <v>4</v>
      </c>
      <c r="BE69" s="2378" t="n"/>
      <c r="BF69" s="2431" t="n">
        <v>108</v>
      </c>
      <c r="BG69" s="2432" t="n">
        <v>12</v>
      </c>
      <c r="BH69" s="2373" t="n">
        <v>3</v>
      </c>
      <c r="BI69" s="2433" t="n"/>
      <c r="BJ69" s="2432" t="n"/>
      <c r="BK69" s="2378" t="n"/>
      <c r="BL69" s="2431" t="n"/>
      <c r="BM69" s="3122" t="n"/>
      <c r="BN69" s="2455" t="n"/>
      <c r="BO69" s="2377">
        <f>U69+AS69+AV69+AY69+BB69+BE69+BH69+BK69+BN69</f>
        <v/>
      </c>
      <c r="BP69" s="2311" t="n"/>
      <c r="BQ69" s="3081" t="n"/>
      <c r="BR69" s="2311" t="n"/>
      <c r="BS69" s="2386">
        <f>(AB69-R69)*0.22</f>
        <v/>
      </c>
      <c r="BT69" s="2" t="n"/>
      <c r="BU69" s="2" t="n"/>
    </row>
    <row r="70">
      <c r="A70" s="2451" t="inlineStr">
        <is>
          <t>1.5.2</t>
        </is>
      </c>
      <c r="B70" s="2302" t="n"/>
      <c r="C70" s="4367" t="inlineStr">
        <is>
          <t xml:space="preserve">Промышленная экология </t>
        </is>
      </c>
      <c r="D70" s="2665" t="n"/>
      <c r="E70" s="2665" t="n"/>
      <c r="F70" s="2665" t="n"/>
      <c r="G70" s="2665" t="n"/>
      <c r="H70" s="2665" t="n"/>
      <c r="I70" s="2665" t="n"/>
      <c r="J70" s="2665" t="n"/>
      <c r="K70" s="2665" t="n"/>
      <c r="L70" s="2665" t="n"/>
      <c r="M70" s="2665" t="n"/>
      <c r="N70" s="2665" t="n"/>
      <c r="O70" s="2665" t="n"/>
      <c r="P70" s="2311" t="n"/>
      <c r="Q70" s="3119" t="n"/>
      <c r="R70" s="2452" t="n"/>
      <c r="S70" s="2372" t="n"/>
      <c r="T70" s="3872" t="n"/>
      <c r="U70" s="2373" t="n"/>
      <c r="V70" s="2452" t="n"/>
      <c r="W70" s="2302" t="n"/>
      <c r="X70" s="2373" t="n">
        <v>7</v>
      </c>
      <c r="Y70" s="2311" t="n"/>
      <c r="Z70" s="2452" t="n">
        <v>108</v>
      </c>
      <c r="AA70" s="2302" t="n"/>
      <c r="AB70" s="2453" t="n">
        <v>54</v>
      </c>
      <c r="AC70" s="2311" t="n"/>
      <c r="AD70" s="2377">
        <f>Z70-T70</f>
        <v/>
      </c>
      <c r="AE70" s="2311" t="n"/>
      <c r="AF70" s="2452">
        <f>AP70+AR70+AU70+AX70+BA70+BD70+BG70+BJ70+BM70</f>
        <v/>
      </c>
      <c r="AG70" s="2302" t="n"/>
      <c r="AH70" s="2454" t="n">
        <v>8</v>
      </c>
      <c r="AI70" s="2316" t="n"/>
      <c r="AJ70" s="2432" t="n"/>
      <c r="AK70" s="2316" t="n"/>
      <c r="AL70" s="2432" t="n">
        <v>4</v>
      </c>
      <c r="AM70" s="2316" t="n"/>
      <c r="AN70" s="2455" t="n"/>
      <c r="AO70" s="2311" t="n"/>
      <c r="AP70" s="2452" t="n"/>
      <c r="AQ70" s="2431" t="n"/>
      <c r="AR70" s="2454" t="n"/>
      <c r="AS70" s="2378" t="n"/>
      <c r="AT70" s="2431" t="n"/>
      <c r="AU70" s="2454" t="n"/>
      <c r="AV70" s="2373" t="n"/>
      <c r="AW70" s="2433" t="n"/>
      <c r="AX70" s="2432" t="n"/>
      <c r="AY70" s="2378" t="n"/>
      <c r="AZ70" s="2431" t="n"/>
      <c r="BA70" s="2432" t="n"/>
      <c r="BB70" s="2373" t="n"/>
      <c r="BC70" s="2433" t="n"/>
      <c r="BD70" s="2432" t="n"/>
      <c r="BE70" s="2378" t="n"/>
      <c r="BF70" s="2431" t="n"/>
      <c r="BG70" s="2432" t="n">
        <v>4</v>
      </c>
      <c r="BH70" s="2373" t="n"/>
      <c r="BI70" s="2433" t="n">
        <v>108</v>
      </c>
      <c r="BJ70" s="2432" t="n">
        <v>8</v>
      </c>
      <c r="BK70" s="2378" t="n">
        <v>3</v>
      </c>
      <c r="BL70" s="2431" t="n"/>
      <c r="BM70" s="3122" t="n"/>
      <c r="BN70" s="2455" t="n"/>
      <c r="BO70" s="2377">
        <f>U70+AS70+AV70+AY70+BB70+BE70+BH70+BK70+BN70</f>
        <v/>
      </c>
      <c r="BP70" s="2311" t="n"/>
      <c r="BQ70" s="3081" t="n"/>
      <c r="BR70" s="2311" t="n"/>
      <c r="BS70" s="2386">
        <f>(AB70-R70)*0.22</f>
        <v/>
      </c>
      <c r="BT70" s="2" t="n"/>
      <c r="BU70" s="2" t="n"/>
    </row>
    <row r="71">
      <c r="A71" s="2464" t="inlineStr">
        <is>
          <t>1.5.3</t>
        </is>
      </c>
      <c r="B71" s="2465" t="n"/>
      <c r="C71" s="4368" t="inlineStr">
        <is>
          <t>Охрана труда / Охрана труда</t>
        </is>
      </c>
      <c r="D71" s="2930" t="n"/>
      <c r="E71" s="2930" t="n"/>
      <c r="F71" s="2930" t="n"/>
      <c r="G71" s="2930" t="n"/>
      <c r="H71" s="2930" t="n"/>
      <c r="I71" s="2930" t="n"/>
      <c r="J71" s="2930" t="n"/>
      <c r="K71" s="2930" t="n"/>
      <c r="L71" s="2930" t="n"/>
      <c r="M71" s="2930" t="n"/>
      <c r="N71" s="2930" t="n"/>
      <c r="O71" s="2930" t="n"/>
      <c r="P71" s="2946" t="n"/>
      <c r="Q71" s="3083" t="n"/>
      <c r="R71" s="2646" t="n">
        <v>18</v>
      </c>
      <c r="S71" s="3086" t="n">
        <v>1</v>
      </c>
      <c r="T71" s="3872" t="n">
        <v>30</v>
      </c>
      <c r="U71" s="3093" t="n">
        <v>1</v>
      </c>
      <c r="V71" s="3950" t="n"/>
      <c r="W71" s="2928" t="n"/>
      <c r="X71" s="3949" t="n">
        <v>8</v>
      </c>
      <c r="Y71" s="2946" t="n"/>
      <c r="Z71" s="3950" t="n">
        <v>102</v>
      </c>
      <c r="AA71" s="2928" t="n"/>
      <c r="AB71" s="3951" t="n">
        <v>54</v>
      </c>
      <c r="AC71" s="2946" t="n"/>
      <c r="AD71" s="4355">
        <f>Z71-T71</f>
        <v/>
      </c>
      <c r="AE71" s="2311" t="n"/>
      <c r="AF71" s="2452">
        <f>AP71+AR71+AU71+AX71+BA71+BD71+BG71+BJ71+BM71</f>
        <v/>
      </c>
      <c r="AG71" s="2302" t="n"/>
      <c r="AH71" s="4369" t="n">
        <v>6</v>
      </c>
      <c r="AI71" s="2948" t="n"/>
      <c r="AJ71" s="3940" t="n">
        <v>4</v>
      </c>
      <c r="AK71" s="2948" t="n"/>
      <c r="AL71" s="3940" t="n"/>
      <c r="AM71" s="2948" t="n"/>
      <c r="AN71" s="3116" t="n"/>
      <c r="AO71" s="2946" t="n"/>
      <c r="AP71" s="3088" t="n"/>
      <c r="AQ71" s="3092" t="n"/>
      <c r="AR71" s="3089" t="n"/>
      <c r="AS71" s="3085" t="n"/>
      <c r="AT71" s="3092" t="n"/>
      <c r="AU71" s="3089" t="n"/>
      <c r="AV71" s="3093" t="n"/>
      <c r="AW71" s="3094" t="n"/>
      <c r="AX71" s="3090" t="n"/>
      <c r="AY71" s="3085" t="n"/>
      <c r="AZ71" s="3092" t="n"/>
      <c r="BA71" s="3090" t="n"/>
      <c r="BB71" s="3093" t="n"/>
      <c r="BC71" s="3094" t="n"/>
      <c r="BD71" s="3090" t="n"/>
      <c r="BE71" s="3085" t="n"/>
      <c r="BF71" s="3092" t="n"/>
      <c r="BG71" s="3090" t="n"/>
      <c r="BH71" s="3093" t="n"/>
      <c r="BI71" s="3094" t="n"/>
      <c r="BJ71" s="3090" t="n">
        <v>2</v>
      </c>
      <c r="BK71" s="3085" t="n"/>
      <c r="BL71" s="3092" t="n">
        <v>72</v>
      </c>
      <c r="BM71" s="3628" t="n">
        <v>8</v>
      </c>
      <c r="BN71" s="3091" t="n">
        <v>2</v>
      </c>
      <c r="BO71" s="2485">
        <f>U71+AS71+AV71+AY71+BB71+BE71+BH71+BK71+BN71</f>
        <v/>
      </c>
      <c r="BP71" s="2472" t="n"/>
      <c r="BQ71" s="3944" t="n"/>
      <c r="BR71" s="2946" t="n"/>
      <c r="BS71" s="4370" t="inlineStr">
        <is>
          <t>4/6/</t>
        </is>
      </c>
      <c r="BT71" s="2386" t="n">
        <v>4</v>
      </c>
      <c r="BU71" s="2" t="n"/>
    </row>
    <row r="72">
      <c r="A72" s="2910" t="inlineStr">
        <is>
          <t>2</t>
        </is>
      </c>
      <c r="B72" s="2494" t="n"/>
      <c r="C72" s="3916" t="inlineStr">
        <is>
          <t>Компонент учреждения образования</t>
        </is>
      </c>
      <c r="D72" s="60" t="n"/>
      <c r="E72" s="60" t="n"/>
      <c r="F72" s="60" t="n"/>
      <c r="G72" s="60" t="n"/>
      <c r="H72" s="60" t="n"/>
      <c r="I72" s="60" t="n"/>
      <c r="J72" s="60" t="n"/>
      <c r="K72" s="60" t="n"/>
      <c r="L72" s="60" t="n"/>
      <c r="M72" s="60" t="n"/>
      <c r="N72" s="60" t="n"/>
      <c r="O72" s="60" t="n"/>
      <c r="P72" s="60" t="n"/>
      <c r="Q72" s="4371" t="n"/>
      <c r="R72" s="4333">
        <f>SUM(R73:R117)</f>
        <v/>
      </c>
      <c r="S72" s="4334" t="n"/>
      <c r="T72" s="4334">
        <f>SUM(T73:T117)</f>
        <v/>
      </c>
      <c r="U72" s="4334">
        <f>SUM(U73:U117)</f>
        <v/>
      </c>
      <c r="V72" s="4333" t="n"/>
      <c r="W72" s="2494" t="n"/>
      <c r="X72" s="4335" t="n"/>
      <c r="Y72" s="1414" t="n"/>
      <c r="Z72" s="4333">
        <f>SUM(Z73:AA117)</f>
        <v/>
      </c>
      <c r="AA72" s="2494" t="n"/>
      <c r="AB72" s="4336">
        <f>SUM(AB73:AC117)</f>
        <v/>
      </c>
      <c r="AC72" s="1414" t="n"/>
      <c r="AD72" s="4337">
        <f>SUM(AD73:AE117)</f>
        <v/>
      </c>
      <c r="AE72" s="1414" t="n"/>
      <c r="AF72" s="4333">
        <f>SUM(AF73:AG117)</f>
        <v/>
      </c>
      <c r="AG72" s="2494" t="n"/>
      <c r="AH72" s="4338">
        <f>SUM(AH73:AI117)</f>
        <v/>
      </c>
      <c r="AI72" s="2793" t="n"/>
      <c r="AJ72" s="4339">
        <f>SUM(AJ73:AK117)</f>
        <v/>
      </c>
      <c r="AK72" s="2793" t="n"/>
      <c r="AL72" s="4343">
        <f>SUM(AL73:AM117)</f>
        <v/>
      </c>
      <c r="AM72" s="1410" t="n"/>
      <c r="AN72" s="4340">
        <f>SUM(AN73:AO117)</f>
        <v/>
      </c>
      <c r="AO72" s="1414" t="n"/>
      <c r="AP72" s="4341">
        <f>SUM(AP73:AP117)</f>
        <v/>
      </c>
      <c r="AQ72" s="4342">
        <f>SUM(AQ73:AQ117)</f>
        <v/>
      </c>
      <c r="AR72" s="4343">
        <f>SUM(AR73:AR117)</f>
        <v/>
      </c>
      <c r="AS72" s="4343">
        <f>SUM(AS73:AS117)</f>
        <v/>
      </c>
      <c r="AT72" s="4342">
        <f>SUM(AT73:AT117)</f>
        <v/>
      </c>
      <c r="AU72" s="4343">
        <f>SUM(AU73:AU117)</f>
        <v/>
      </c>
      <c r="AV72" s="4340">
        <f>SUM(AV73:AV117)</f>
        <v/>
      </c>
      <c r="AW72" s="4341">
        <f>SUM(AW73:AW117)</f>
        <v/>
      </c>
      <c r="AX72" s="4343">
        <f>SUM(AX73:AX117)</f>
        <v/>
      </c>
      <c r="AY72" s="4343">
        <f>SUM(AY73:AY117)</f>
        <v/>
      </c>
      <c r="AZ72" s="4342">
        <f>SUM(AZ73:AZ117)</f>
        <v/>
      </c>
      <c r="BA72" s="4339">
        <f>SUM(BA73:BA117)</f>
        <v/>
      </c>
      <c r="BB72" s="4344">
        <f>SUM(BB73:BB117)</f>
        <v/>
      </c>
      <c r="BC72" s="4341">
        <f>SUM(BC73:BC117)</f>
        <v/>
      </c>
      <c r="BD72" s="4343">
        <f>SUM(BD73:BD117)</f>
        <v/>
      </c>
      <c r="BE72" s="4343">
        <f>SUM(BE73:BE117)</f>
        <v/>
      </c>
      <c r="BF72" s="4342">
        <f>SUM(BF73:BF117)</f>
        <v/>
      </c>
      <c r="BG72" s="4343">
        <f>SUM(BG73:BG117)</f>
        <v/>
      </c>
      <c r="BH72" s="4340">
        <f>SUM(BH73:BH117)</f>
        <v/>
      </c>
      <c r="BI72" s="4341">
        <f>SUM(BI73:BI117)</f>
        <v/>
      </c>
      <c r="BJ72" s="4343">
        <f>SUM(BJ73:BJ117)</f>
        <v/>
      </c>
      <c r="BK72" s="4343">
        <f>SUM(BK73:BK117)</f>
        <v/>
      </c>
      <c r="BL72" s="4342">
        <f>SUM(BL73:BL117)</f>
        <v/>
      </c>
      <c r="BM72" s="4343">
        <f>SUM(BM73:BM117)</f>
        <v/>
      </c>
      <c r="BN72" s="4340">
        <f>SUM(BN73:BN117)</f>
        <v/>
      </c>
      <c r="BO72" s="4337">
        <f>SUM(BO73:BP117)</f>
        <v/>
      </c>
      <c r="BP72" s="1414" t="n"/>
      <c r="BQ72" s="4335" t="n"/>
      <c r="BR72" s="1414" t="n"/>
      <c r="BS72" s="4372">
        <f>(AB72-R72)*0.22</f>
        <v/>
      </c>
      <c r="BT72" s="2" t="n"/>
      <c r="BU72" s="2" t="n"/>
    </row>
    <row r="73">
      <c r="A73" s="2391" t="inlineStr">
        <is>
          <t>2.1</t>
        </is>
      </c>
      <c r="B73" s="2329" t="n"/>
      <c r="C73" s="2282" t="inlineStr">
        <is>
          <t>Социально-гуманитарный модуль 2</t>
        </is>
      </c>
      <c r="D73" s="2283" t="n"/>
      <c r="E73" s="2283" t="n"/>
      <c r="F73" s="2283" t="n"/>
      <c r="G73" s="2283" t="n"/>
      <c r="H73" s="2283" t="n"/>
      <c r="I73" s="2283" t="n"/>
      <c r="J73" s="2283" t="n"/>
      <c r="K73" s="2283" t="n"/>
      <c r="L73" s="2283" t="n"/>
      <c r="M73" s="2283" t="n"/>
      <c r="N73" s="2283" t="n"/>
      <c r="O73" s="2283" t="n"/>
      <c r="P73" s="2284" t="n"/>
      <c r="Q73" s="1926" t="n"/>
      <c r="R73" s="3102" t="n"/>
      <c r="S73" s="3100" t="n"/>
      <c r="T73" s="3100" t="n"/>
      <c r="U73" s="3108" t="n"/>
      <c r="V73" s="2395" t="n"/>
      <c r="W73" s="2329" t="n"/>
      <c r="X73" s="2396" t="n"/>
      <c r="Y73" s="2305" t="n"/>
      <c r="Z73" s="2395" t="n"/>
      <c r="AA73" s="2329" t="n"/>
      <c r="AB73" s="2397" t="n"/>
      <c r="AC73" s="2305" t="n"/>
      <c r="AD73" s="2511" t="n"/>
      <c r="AE73" s="2305" t="n"/>
      <c r="AF73" s="2395" t="n"/>
      <c r="AG73" s="2329" t="n"/>
      <c r="AH73" s="2398" t="n"/>
      <c r="AI73" s="2335" t="n"/>
      <c r="AJ73" s="2399" t="n"/>
      <c r="AK73" s="2335" t="n"/>
      <c r="AL73" s="2399" t="n"/>
      <c r="AM73" s="2335" t="n"/>
      <c r="AN73" s="2400" t="n"/>
      <c r="AO73" s="2305" t="n"/>
      <c r="AP73" s="3102" t="n"/>
      <c r="AQ73" s="3107" t="n"/>
      <c r="AR73" s="3104" t="n"/>
      <c r="AS73" s="1931" t="n"/>
      <c r="AT73" s="3107" t="n"/>
      <c r="AU73" s="3104" t="n"/>
      <c r="AV73" s="3108" t="n"/>
      <c r="AW73" s="3109" t="n"/>
      <c r="AX73" s="3105" t="n"/>
      <c r="AY73" s="1931" t="n"/>
      <c r="AZ73" s="3107" t="n"/>
      <c r="BA73" s="3105" t="n"/>
      <c r="BB73" s="3108" t="n"/>
      <c r="BC73" s="3109" t="n"/>
      <c r="BD73" s="3105" t="n"/>
      <c r="BE73" s="1931" t="n"/>
      <c r="BF73" s="3107" t="n"/>
      <c r="BG73" s="3105" t="n"/>
      <c r="BH73" s="3108" t="n"/>
      <c r="BI73" s="3109" t="n"/>
      <c r="BJ73" s="3105" t="n"/>
      <c r="BK73" s="1931" t="n"/>
      <c r="BL73" s="3107" t="n"/>
      <c r="BM73" s="3847" t="n"/>
      <c r="BN73" s="3106" t="n"/>
      <c r="BO73" s="2292" t="n"/>
      <c r="BP73" s="2284" t="n"/>
      <c r="BQ73" s="4347" t="n"/>
      <c r="BR73" s="2305" t="n"/>
      <c r="BS73" s="2386">
        <f>(AB73-R73)*0.22</f>
        <v/>
      </c>
      <c r="BT73" s="2" t="n"/>
      <c r="BU73" s="2" t="n"/>
    </row>
    <row r="74">
      <c r="A74" s="2457" t="inlineStr">
        <is>
          <t>2.1.1</t>
        </is>
      </c>
      <c r="B74" s="2302" t="n"/>
      <c r="C74" s="4348" t="inlineStr">
        <is>
          <t>Личностно-профессиональное развитие специалиста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311" t="n"/>
      <c r="Q74" s="3028" t="n"/>
      <c r="R74" s="2310" t="n"/>
      <c r="S74" s="2308" t="n"/>
      <c r="T74" s="2308" t="n"/>
      <c r="U74" s="2309" t="n"/>
      <c r="V74" s="2310" t="n"/>
      <c r="W74" s="2302" t="n"/>
      <c r="X74" s="4373" t="n">
        <v>1</v>
      </c>
      <c r="Y74" s="4374" t="inlineStr">
        <is>
          <t>д</t>
        </is>
      </c>
      <c r="Z74" s="2310" t="n">
        <v>72</v>
      </c>
      <c r="AA74" s="2302" t="n"/>
      <c r="AB74" s="2312" t="n">
        <v>36</v>
      </c>
      <c r="AC74" s="2311" t="n"/>
      <c r="AD74" s="2313">
        <f>Z74-T74</f>
        <v/>
      </c>
      <c r="AE74" s="2311" t="n"/>
      <c r="AF74" s="2310">
        <f>AP74+AR74+AU74+AX74+BA74+BD74+BG74+BJ74+BM74</f>
        <v/>
      </c>
      <c r="AG74" s="2302" t="n"/>
      <c r="AH74" s="2315" t="n">
        <v>6</v>
      </c>
      <c r="AI74" s="2316" t="n"/>
      <c r="AJ74" s="2317" t="n"/>
      <c r="AK74" s="2316" t="n"/>
      <c r="AL74" s="2317" t="n"/>
      <c r="AM74" s="2316" t="n"/>
      <c r="AN74" s="2318" t="n">
        <v>2</v>
      </c>
      <c r="AO74" s="2311" t="n"/>
      <c r="AP74" s="2319" t="n">
        <v>2</v>
      </c>
      <c r="AQ74" s="2320" t="n">
        <v>72</v>
      </c>
      <c r="AR74" s="3112" t="n">
        <v>6</v>
      </c>
      <c r="AS74" s="2322" t="n">
        <v>2</v>
      </c>
      <c r="AT74" s="2320" t="n"/>
      <c r="AU74" s="3112" t="n"/>
      <c r="AV74" s="2323" t="n"/>
      <c r="AW74" s="2324" t="n"/>
      <c r="AX74" s="2321" t="n"/>
      <c r="AY74" s="2322" t="n"/>
      <c r="AZ74" s="2320" t="n"/>
      <c r="BA74" s="2321" t="n"/>
      <c r="BB74" s="2323" t="n"/>
      <c r="BC74" s="2325" t="n"/>
      <c r="BD74" s="2317" t="n"/>
      <c r="BE74" s="2314" t="n"/>
      <c r="BF74" s="2326" t="n"/>
      <c r="BG74" s="2317" t="n"/>
      <c r="BH74" s="2309" t="n"/>
      <c r="BI74" s="2325" t="n"/>
      <c r="BJ74" s="2317" t="n"/>
      <c r="BK74" s="2314" t="n"/>
      <c r="BL74" s="2326" t="n"/>
      <c r="BM74" s="3031" t="n"/>
      <c r="BN74" s="2318" t="n"/>
      <c r="BO74" s="2313">
        <f>U74+AS74+AV74+AY74+BB74+BE74+BH74+BK74+BN74</f>
        <v/>
      </c>
      <c r="BP74" s="2311" t="n"/>
      <c r="BQ74" s="2327" t="inlineStr">
        <is>
          <t>ИБиП</t>
        </is>
      </c>
      <c r="BR74" s="2311" t="n"/>
      <c r="BS74" s="2">
        <f>(AB74-R74)*0.22</f>
        <v/>
      </c>
      <c r="BT74" s="2" t="n"/>
      <c r="BU74" s="2" t="n"/>
    </row>
    <row r="75">
      <c r="A75" s="2451" t="inlineStr">
        <is>
          <t>2.1.2</t>
        </is>
      </c>
      <c r="B75" s="2302" t="n"/>
      <c r="C75" s="4367" t="inlineStr">
        <is>
          <t>Политология</t>
        </is>
      </c>
      <c r="D75" s="2665" t="n"/>
      <c r="E75" s="2665" t="n"/>
      <c r="F75" s="2665" t="n"/>
      <c r="G75" s="2665" t="n"/>
      <c r="H75" s="2665" t="n"/>
      <c r="I75" s="2665" t="n"/>
      <c r="J75" s="2665" t="n"/>
      <c r="K75" s="2665" t="n"/>
      <c r="L75" s="2665" t="n"/>
      <c r="M75" s="2665" t="n"/>
      <c r="N75" s="2665" t="n"/>
      <c r="O75" s="2665" t="n"/>
      <c r="P75" s="2311" t="n"/>
      <c r="Q75" s="3083" t="n"/>
      <c r="R75" s="3088" t="n"/>
      <c r="S75" s="3086" t="n"/>
      <c r="T75" s="3086" t="n"/>
      <c r="U75" s="3093" t="n"/>
      <c r="V75" s="2452" t="n"/>
      <c r="W75" s="2302" t="n"/>
      <c r="X75" s="2519" t="n">
        <v>7</v>
      </c>
      <c r="Y75" s="2520" t="inlineStr">
        <is>
          <t>д</t>
        </is>
      </c>
      <c r="Z75" s="2452" t="n">
        <v>72</v>
      </c>
      <c r="AA75" s="2302" t="n"/>
      <c r="AB75" s="2453" t="n">
        <v>36</v>
      </c>
      <c r="AC75" s="2311" t="n"/>
      <c r="AD75" s="2377">
        <f>Z75-T75</f>
        <v/>
      </c>
      <c r="AE75" s="2311" t="n"/>
      <c r="AF75" s="2452">
        <f>AP75+AR75+AU75+AX75+BA75+BD75+BG75+BJ75+BM75</f>
        <v/>
      </c>
      <c r="AG75" s="2302" t="n"/>
      <c r="AH75" s="2454" t="n">
        <v>6</v>
      </c>
      <c r="AI75" s="2316" t="n"/>
      <c r="AJ75" s="2432" t="n"/>
      <c r="AK75" s="2316" t="n"/>
      <c r="AL75" s="2432" t="n"/>
      <c r="AM75" s="2316" t="n"/>
      <c r="AN75" s="2455" t="n">
        <v>2</v>
      </c>
      <c r="AO75" s="2311" t="n"/>
      <c r="AP75" s="3088" t="n"/>
      <c r="AQ75" s="3092" t="n"/>
      <c r="AR75" s="3089" t="n"/>
      <c r="AS75" s="3085" t="n"/>
      <c r="AT75" s="3092" t="n"/>
      <c r="AU75" s="3089" t="n"/>
      <c r="AV75" s="3093" t="n"/>
      <c r="AW75" s="3094" t="n"/>
      <c r="AX75" s="3090" t="n"/>
      <c r="AY75" s="3085" t="n"/>
      <c r="AZ75" s="3092" t="n"/>
      <c r="BA75" s="3090" t="n"/>
      <c r="BB75" s="3093" t="n"/>
      <c r="BC75" s="3094" t="n"/>
      <c r="BD75" s="3090" t="n"/>
      <c r="BE75" s="3085" t="n"/>
      <c r="BF75" s="3092" t="n"/>
      <c r="BG75" s="3090" t="n">
        <v>2</v>
      </c>
      <c r="BH75" s="3093" t="n"/>
      <c r="BI75" s="3094" t="n">
        <v>72</v>
      </c>
      <c r="BJ75" s="3090" t="n">
        <v>6</v>
      </c>
      <c r="BK75" s="3085" t="n">
        <v>2</v>
      </c>
      <c r="BL75" s="3092" t="n"/>
      <c r="BM75" s="3628" t="n"/>
      <c r="BN75" s="3091" t="n"/>
      <c r="BO75" s="2377">
        <f>U75+AS75+AV75+AY75+BB75+BE75+BH75+BK75+BN75</f>
        <v/>
      </c>
      <c r="BP75" s="2311" t="n"/>
      <c r="BQ75" s="2385" t="n"/>
      <c r="BR75" s="2311" t="n"/>
      <c r="BS75" s="2386">
        <f>(AB75-R75)*0.22</f>
        <v/>
      </c>
      <c r="BT75" s="2" t="n"/>
      <c r="BU75" s="2" t="n"/>
    </row>
    <row r="76">
      <c r="A76" s="2457" t="inlineStr">
        <is>
          <t>2.1.3</t>
        </is>
      </c>
      <c r="B76" s="2302" t="n"/>
      <c r="C76" s="4348" t="inlineStr">
        <is>
          <t xml:space="preserve">Основы права / Культурология </t>
        </is>
      </c>
      <c r="D76" s="2665" t="n"/>
      <c r="E76" s="2665" t="n"/>
      <c r="F76" s="2665" t="n"/>
      <c r="G76" s="2665" t="n"/>
      <c r="H76" s="2665" t="n"/>
      <c r="I76" s="2665" t="n"/>
      <c r="J76" s="2665" t="n"/>
      <c r="K76" s="2665" t="n"/>
      <c r="L76" s="2665" t="n"/>
      <c r="M76" s="2665" t="n"/>
      <c r="N76" s="2665" t="n"/>
      <c r="O76" s="2665" t="n"/>
      <c r="P76" s="2311" t="n"/>
      <c r="Q76" s="4375" t="n"/>
      <c r="R76" s="4376" t="n"/>
      <c r="S76" s="4376" t="n"/>
      <c r="T76" s="4376" t="n"/>
      <c r="U76" s="4377" t="n"/>
      <c r="V76" s="2310" t="n"/>
      <c r="W76" s="2302" t="n"/>
      <c r="X76" s="4373" t="n">
        <v>5</v>
      </c>
      <c r="Y76" s="4374" t="inlineStr">
        <is>
          <t>д</t>
        </is>
      </c>
      <c r="Z76" s="2310" t="n">
        <v>72</v>
      </c>
      <c r="AA76" s="2302" t="n"/>
      <c r="AB76" s="2312" t="n">
        <v>36</v>
      </c>
      <c r="AC76" s="2311" t="n"/>
      <c r="AD76" s="2313">
        <f>Z76-T76</f>
        <v/>
      </c>
      <c r="AE76" s="2311" t="n"/>
      <c r="AF76" s="2310">
        <f>AP76+AR76+AU76+AX76+BA76+BD76+BG76+BJ76+BM76</f>
        <v/>
      </c>
      <c r="AG76" s="2302" t="n"/>
      <c r="AH76" s="2315" t="n">
        <v>6</v>
      </c>
      <c r="AI76" s="2316" t="n"/>
      <c r="AJ76" s="2317" t="n"/>
      <c r="AK76" s="2316" t="n"/>
      <c r="AL76" s="2317" t="n"/>
      <c r="AM76" s="2316" t="n"/>
      <c r="AN76" s="2318" t="n">
        <v>2</v>
      </c>
      <c r="AO76" s="2311" t="n"/>
      <c r="AP76" s="4378" t="n"/>
      <c r="AQ76" s="4379" t="n"/>
      <c r="AR76" s="4380" t="n"/>
      <c r="AS76" s="4381" t="n"/>
      <c r="AT76" s="4379" t="n"/>
      <c r="AU76" s="4380" t="n"/>
      <c r="AV76" s="4382" t="n"/>
      <c r="AW76" s="4383" t="n"/>
      <c r="AX76" s="4384" t="n"/>
      <c r="AY76" s="4381" t="n"/>
      <c r="AZ76" s="4379" t="n"/>
      <c r="BA76" s="4384" t="n">
        <v>2</v>
      </c>
      <c r="BB76" s="4382" t="n"/>
      <c r="BC76" s="4385" t="n">
        <v>72</v>
      </c>
      <c r="BD76" s="4386" t="n">
        <v>6</v>
      </c>
      <c r="BE76" s="4387" t="n">
        <v>2</v>
      </c>
      <c r="BF76" s="4388" t="n"/>
      <c r="BG76" s="4386" t="n"/>
      <c r="BH76" s="4377" t="n"/>
      <c r="BI76" s="4385" t="n"/>
      <c r="BJ76" s="4386" t="n"/>
      <c r="BK76" s="4387" t="n"/>
      <c r="BL76" s="4388" t="n"/>
      <c r="BM76" s="4389" t="n"/>
      <c r="BN76" s="4390" t="n"/>
      <c r="BO76" s="2313">
        <f>U76+AS76+AV76+AY76+BB76+BE76+BH76+BK76+BN76</f>
        <v/>
      </c>
      <c r="BP76" s="2311" t="n"/>
      <c r="BQ76" s="2327" t="inlineStr">
        <is>
          <t>ФиП / ИБиП</t>
        </is>
      </c>
      <c r="BR76" s="2311" t="n"/>
      <c r="BS76" s="2">
        <f>(AB76-R76)*0.22</f>
        <v/>
      </c>
      <c r="BT76" s="2" t="n"/>
      <c r="BU76" s="2" t="n"/>
    </row>
    <row r="77">
      <c r="A77" s="2368" t="inlineStr">
        <is>
          <t>2.2</t>
        </is>
      </c>
      <c r="B77" s="2302" t="n"/>
      <c r="C77" s="4354" t="inlineStr">
        <is>
          <t>Модуль "Технические дисциплины"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311" t="n"/>
      <c r="Q77" s="3099" t="n"/>
      <c r="R77" s="2374" t="n"/>
      <c r="S77" s="2601" t="n"/>
      <c r="T77" s="2601" t="n"/>
      <c r="U77" s="2375" t="n"/>
      <c r="V77" s="2374" t="n"/>
      <c r="W77" s="2302" t="n"/>
      <c r="X77" s="2375" t="n"/>
      <c r="Y77" s="2311" t="n"/>
      <c r="Z77" s="2374" t="n"/>
      <c r="AA77" s="2302" t="n"/>
      <c r="AB77" s="2376" t="n"/>
      <c r="AC77" s="2311" t="n"/>
      <c r="AD77" s="2377" t="n"/>
      <c r="AE77" s="2311" t="n"/>
      <c r="AF77" s="2452" t="n"/>
      <c r="AG77" s="2302" t="n"/>
      <c r="AH77" s="2379" t="n"/>
      <c r="AI77" s="2316" t="n"/>
      <c r="AJ77" s="2380" t="n"/>
      <c r="AK77" s="2316" t="n"/>
      <c r="AL77" s="2380" t="n"/>
      <c r="AM77" s="2316" t="n"/>
      <c r="AN77" s="2381" t="n"/>
      <c r="AO77" s="2311" t="n"/>
      <c r="AP77" s="2374" t="n"/>
      <c r="AQ77" s="2382" t="n"/>
      <c r="AR77" s="2379" t="n"/>
      <c r="AS77" s="2383" t="n"/>
      <c r="AT77" s="2382" t="n"/>
      <c r="AU77" s="2379" t="n"/>
      <c r="AV77" s="2375" t="n"/>
      <c r="AW77" s="2384" t="n"/>
      <c r="AX77" s="2380" t="n"/>
      <c r="AY77" s="2383" t="n"/>
      <c r="AZ77" s="2382" t="n"/>
      <c r="BA77" s="2380" t="n"/>
      <c r="BB77" s="2375" t="n"/>
      <c r="BC77" s="2384" t="n"/>
      <c r="BD77" s="2380" t="n"/>
      <c r="BE77" s="2383" t="n"/>
      <c r="BF77" s="2382" t="n"/>
      <c r="BG77" s="2380" t="n"/>
      <c r="BH77" s="2375" t="n"/>
      <c r="BI77" s="2384" t="n"/>
      <c r="BJ77" s="2380" t="n"/>
      <c r="BK77" s="2383" t="n"/>
      <c r="BL77" s="2382" t="n"/>
      <c r="BM77" s="2380" t="n"/>
      <c r="BN77" s="2375" t="n"/>
      <c r="BO77" s="2377" t="n"/>
      <c r="BP77" s="2311" t="n"/>
      <c r="BQ77" s="2385" t="n"/>
      <c r="BR77" s="2311" t="n"/>
      <c r="BS77" s="2386">
        <f>(AB77-R77)*0.22</f>
        <v/>
      </c>
      <c r="BT77" s="2" t="n"/>
      <c r="BU77" s="2" t="n"/>
    </row>
    <row r="78">
      <c r="A78" s="2457" t="inlineStr">
        <is>
          <t>2.2.1</t>
        </is>
      </c>
      <c r="B78" s="2302" t="n"/>
      <c r="C78" s="4348" t="inlineStr">
        <is>
          <t>Материаловедение и технология конструкционных материалов / Материаловедение и основы технологии материалов / Материаловедение и технология конструкционных материалов / Конструкционные материалы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2306" t="n"/>
      <c r="R78" s="2333" t="n">
        <v>68</v>
      </c>
      <c r="S78" s="2331" t="n">
        <v>1</v>
      </c>
      <c r="T78" s="2331" t="n">
        <v>106</v>
      </c>
      <c r="U78" s="2332" t="n">
        <v>3</v>
      </c>
      <c r="V78" s="2310" t="n">
        <v>4</v>
      </c>
      <c r="W78" s="2302" t="n"/>
      <c r="X78" s="2309" t="n">
        <v>3</v>
      </c>
      <c r="Y78" s="2311" t="n"/>
      <c r="Z78" s="2310" t="n">
        <v>252</v>
      </c>
      <c r="AA78" s="2302" t="n"/>
      <c r="AB78" s="2312" t="n">
        <v>162</v>
      </c>
      <c r="AC78" s="2311" t="n"/>
      <c r="AD78" s="2313">
        <f>Z78-T78</f>
        <v/>
      </c>
      <c r="AE78" s="2311" t="n"/>
      <c r="AF78" s="2310">
        <f>AP78+AR78+AU78+AX78+BA78+BD78+BG78+BJ78+BM78</f>
        <v/>
      </c>
      <c r="AG78" s="2302" t="n"/>
      <c r="AH78" s="2315" t="n">
        <v>10</v>
      </c>
      <c r="AI78" s="2316" t="n"/>
      <c r="AJ78" s="2317" t="n">
        <v>12</v>
      </c>
      <c r="AK78" s="2316" t="n"/>
      <c r="AL78" s="2317" t="n"/>
      <c r="AM78" s="2316" t="n"/>
      <c r="AN78" s="2318" t="n"/>
      <c r="AO78" s="2311" t="n"/>
      <c r="AP78" s="2338" t="n"/>
      <c r="AQ78" s="3903" t="n"/>
      <c r="AR78" s="4391" t="n"/>
      <c r="AS78" s="3953" t="n"/>
      <c r="AT78" s="3903" t="n"/>
      <c r="AU78" s="4391" t="n">
        <v>2</v>
      </c>
      <c r="AV78" s="3954" t="n"/>
      <c r="AW78" s="3907" t="n">
        <v>72</v>
      </c>
      <c r="AX78" s="3904" t="n">
        <v>8</v>
      </c>
      <c r="AY78" s="3953" t="n">
        <v>2</v>
      </c>
      <c r="AZ78" s="3903" t="n">
        <v>74</v>
      </c>
      <c r="BA78" s="3904" t="n">
        <v>12</v>
      </c>
      <c r="BB78" s="3954" t="n">
        <v>2</v>
      </c>
      <c r="BC78" s="3902" t="n"/>
      <c r="BD78" s="2336" t="n"/>
      <c r="BE78" s="3898" t="n"/>
      <c r="BF78" s="3909" t="n"/>
      <c r="BG78" s="2336" t="n"/>
      <c r="BH78" s="2332" t="n"/>
      <c r="BI78" s="3902" t="n"/>
      <c r="BJ78" s="2336" t="n"/>
      <c r="BK78" s="3898" t="n"/>
      <c r="BL78" s="3909" t="n"/>
      <c r="BM78" s="2336" t="n"/>
      <c r="BN78" s="2332" t="n"/>
      <c r="BO78" s="2313">
        <f>U78+AS78+AV78+AY78+BB78+BE78+BH78+BK78+BN78</f>
        <v/>
      </c>
      <c r="BP78" s="2311" t="n"/>
      <c r="BQ78" s="2327" t="inlineStr">
        <is>
          <t>МиПТС</t>
        </is>
      </c>
      <c r="BR78" s="2311" t="n"/>
      <c r="BS78" s="2">
        <f>(AB78-R78)*0.22</f>
        <v/>
      </c>
      <c r="BT78" s="2" t="n"/>
      <c r="BU78" s="2" t="n"/>
    </row>
    <row r="79">
      <c r="A79" s="2457" t="inlineStr">
        <is>
          <t>2.2.2</t>
        </is>
      </c>
      <c r="B79" s="2302" t="n"/>
      <c r="C79" s="4348" t="inlineStr">
        <is>
          <t>Термодинамика и теплопередача</t>
        </is>
      </c>
      <c r="D79" s="2665" t="n"/>
      <c r="E79" s="2665" t="n"/>
      <c r="F79" s="2665" t="n"/>
      <c r="G79" s="2665" t="n"/>
      <c r="H79" s="2665" t="n"/>
      <c r="I79" s="2665" t="n"/>
      <c r="J79" s="2665" t="n"/>
      <c r="K79" s="2665" t="n"/>
      <c r="L79" s="2665" t="n"/>
      <c r="M79" s="2665" t="n"/>
      <c r="N79" s="2665" t="n"/>
      <c r="O79" s="2665" t="n"/>
      <c r="P79" s="2311" t="n"/>
      <c r="Q79" s="467" t="n"/>
      <c r="R79" s="3860" t="n"/>
      <c r="S79" s="4392" t="n"/>
      <c r="T79" s="2331">
        <f>Z79/AB79*R79</f>
        <v/>
      </c>
      <c r="U79" s="3868" t="n"/>
      <c r="V79" s="2310" t="n">
        <v>4</v>
      </c>
      <c r="W79" s="2302" t="n"/>
      <c r="X79" s="2309" t="n"/>
      <c r="Y79" s="2311" t="n"/>
      <c r="Z79" s="2310" t="n">
        <v>108</v>
      </c>
      <c r="AA79" s="2302" t="n"/>
      <c r="AB79" s="2312" t="n">
        <v>72</v>
      </c>
      <c r="AC79" s="2311" t="n"/>
      <c r="AD79" s="2313">
        <f>Z79-T79</f>
        <v/>
      </c>
      <c r="AE79" s="2311" t="n"/>
      <c r="AF79" s="2310">
        <f>AP79+AR79+AU79+AX79+BA79+BD79+BG79+BJ79+BM79</f>
        <v/>
      </c>
      <c r="AG79" s="2302" t="n"/>
      <c r="AH79" s="2315" t="n">
        <v>8</v>
      </c>
      <c r="AI79" s="2316" t="n"/>
      <c r="AJ79" s="2317" t="n">
        <v>4</v>
      </c>
      <c r="AK79" s="2316" t="n"/>
      <c r="AL79" s="2317" t="n">
        <v>4</v>
      </c>
      <c r="AM79" s="2316" t="n"/>
      <c r="AN79" s="2318" t="n"/>
      <c r="AO79" s="2311" t="n"/>
      <c r="AP79" s="4366" t="n"/>
      <c r="AQ79" s="3926" t="n"/>
      <c r="AR79" s="3928" t="n"/>
      <c r="AS79" s="3864" t="n"/>
      <c r="AT79" s="3926" t="n"/>
      <c r="AU79" s="3928" t="n"/>
      <c r="AV79" s="3866" t="n"/>
      <c r="AW79" s="3927" t="n"/>
      <c r="AX79" s="3865" t="n">
        <v>4</v>
      </c>
      <c r="AY79" s="3864" t="n"/>
      <c r="AZ79" s="3926" t="n">
        <v>108</v>
      </c>
      <c r="BA79" s="3865" t="n">
        <v>12</v>
      </c>
      <c r="BB79" s="3866" t="n">
        <v>3</v>
      </c>
      <c r="BC79" s="3861" t="n"/>
      <c r="BD79" s="3862" t="n"/>
      <c r="BE79" s="2090" t="n"/>
      <c r="BF79" s="3867" t="n"/>
      <c r="BG79" s="3862" t="n"/>
      <c r="BH79" s="3868" t="n"/>
      <c r="BI79" s="3861" t="n"/>
      <c r="BJ79" s="3862" t="n"/>
      <c r="BK79" s="2090" t="n"/>
      <c r="BL79" s="3867" t="n"/>
      <c r="BM79" s="3862" t="n"/>
      <c r="BN79" s="3868" t="n"/>
      <c r="BO79" s="2313">
        <f>U79+AS79+AV79+AY79+BB79+BE79+BH79+BK79+BN79</f>
        <v/>
      </c>
      <c r="BP79" s="2311" t="n"/>
      <c r="BQ79" s="2327" t="inlineStr">
        <is>
          <t>ЭГиТ</t>
        </is>
      </c>
      <c r="BR79" s="2311" t="n"/>
      <c r="BS79" s="2">
        <f>(AB79-R79)*0.22</f>
        <v/>
      </c>
      <c r="BT79" s="2" t="n"/>
      <c r="BU79" s="2" t="n"/>
    </row>
    <row r="80">
      <c r="A80" s="2457" t="inlineStr">
        <is>
          <t>2.2.3</t>
        </is>
      </c>
      <c r="B80" s="2302" t="n"/>
      <c r="C80" s="4348" t="inlineStr">
        <is>
          <t>Гидромеханика, гидро- и пневмотехника / Гидропривод и гидропневмоавтоматика / Гидравлика, насосы и компрессоры / Приводы технологического оборудования/Гидропневмоавтоматика/Основы гидропневмоавтоматика/Привод металорежущих/Основы гидропривода и пневмопривода станков</t>
        </is>
      </c>
      <c r="D80" s="2665" t="n"/>
      <c r="E80" s="2665" t="n"/>
      <c r="F80" s="2665" t="n"/>
      <c r="G80" s="2665" t="n"/>
      <c r="H80" s="2665" t="n"/>
      <c r="I80" s="2665" t="n"/>
      <c r="J80" s="2665" t="n"/>
      <c r="K80" s="2665" t="n"/>
      <c r="L80" s="2665" t="n"/>
      <c r="M80" s="2665" t="n"/>
      <c r="N80" s="2665" t="n"/>
      <c r="O80" s="2665" t="n"/>
      <c r="P80" s="2311" t="n"/>
      <c r="Q80" s="3028" t="n"/>
      <c r="R80" s="2310" t="n">
        <v>40</v>
      </c>
      <c r="S80" s="2331" t="n"/>
      <c r="T80" s="2331">
        <f>Z80/AB80*R80</f>
        <v/>
      </c>
      <c r="U80" s="2309" t="n">
        <v>2</v>
      </c>
      <c r="V80" s="2310" t="n">
        <v>6</v>
      </c>
      <c r="W80" s="2302" t="n"/>
      <c r="X80" s="2309" t="n">
        <v>5</v>
      </c>
      <c r="Y80" s="2311" t="n"/>
      <c r="Z80" s="2310" t="n">
        <v>216</v>
      </c>
      <c r="AA80" s="2302" t="n"/>
      <c r="AB80" s="2312" t="n">
        <v>144</v>
      </c>
      <c r="AC80" s="2311" t="n"/>
      <c r="AD80" s="2313">
        <f>Z80-T80</f>
        <v/>
      </c>
      <c r="AE80" s="2311" t="n"/>
      <c r="AF80" s="2310">
        <f>AP80+AR80+AU80+AX80+BA80+BD80+BG80+BJ80+BM80</f>
        <v/>
      </c>
      <c r="AG80" s="2302" t="n"/>
      <c r="AH80" s="2315" t="n">
        <v>8</v>
      </c>
      <c r="AI80" s="2316" t="n"/>
      <c r="AJ80" s="2317" t="n">
        <v>8</v>
      </c>
      <c r="AK80" s="2316" t="n"/>
      <c r="AL80" s="2317" t="n">
        <v>8</v>
      </c>
      <c r="AM80" s="2316" t="n"/>
      <c r="AN80" s="2318" t="n"/>
      <c r="AO80" s="2311" t="n"/>
      <c r="AP80" s="2319" t="n"/>
      <c r="AQ80" s="2320" t="n"/>
      <c r="AR80" s="3112" t="n"/>
      <c r="AS80" s="2322" t="n"/>
      <c r="AT80" s="2320" t="n"/>
      <c r="AU80" s="2321" t="n"/>
      <c r="AV80" s="2323" t="n"/>
      <c r="AW80" s="2324" t="n"/>
      <c r="AX80" s="2321" t="n"/>
      <c r="AY80" s="2322" t="n"/>
      <c r="AZ80" s="2320" t="n"/>
      <c r="BA80" s="2321" t="n">
        <v>2</v>
      </c>
      <c r="BB80" s="2323" t="n"/>
      <c r="BC80" s="2325" t="n">
        <v>72</v>
      </c>
      <c r="BD80" s="2317" t="n">
        <v>16</v>
      </c>
      <c r="BE80" s="2314" t="n">
        <v>2</v>
      </c>
      <c r="BF80" s="2326" t="n">
        <v>84</v>
      </c>
      <c r="BG80" s="2317" t="n">
        <v>6</v>
      </c>
      <c r="BH80" s="2309" t="n">
        <v>2</v>
      </c>
      <c r="BI80" s="2325" t="n"/>
      <c r="BJ80" s="2317" t="n"/>
      <c r="BK80" s="2314" t="n"/>
      <c r="BL80" s="2326" t="n"/>
      <c r="BM80" s="2317" t="n"/>
      <c r="BN80" s="2309" t="n"/>
      <c r="BO80" s="2313">
        <f>U80+AS80+AV80+AY80+BB80+BE80+BH80+BK80+BN80</f>
        <v/>
      </c>
      <c r="BP80" s="2311" t="n"/>
      <c r="BQ80" s="2327" t="inlineStr">
        <is>
          <t>ЭГиТ</t>
        </is>
      </c>
      <c r="BR80" s="2311" t="n"/>
      <c r="BS80" s="2">
        <f>(AB80-R80)*0.22</f>
        <v/>
      </c>
      <c r="BT80" s="2" t="n"/>
      <c r="BU80" s="2" t="n"/>
    </row>
    <row r="81">
      <c r="A81" s="2451" t="inlineStr">
        <is>
          <t>2.2.4</t>
        </is>
      </c>
      <c r="B81" s="2302" t="n"/>
      <c r="C81" s="4367" t="inlineStr">
        <is>
          <t>Курсовая работа по учебной дисциплине "Гидромеханика, гидро- и пневмотехника"</t>
        </is>
      </c>
      <c r="D81" s="2665" t="n"/>
      <c r="E81" s="2665" t="n"/>
      <c r="F81" s="2665" t="n"/>
      <c r="G81" s="2665" t="n"/>
      <c r="H81" s="2665" t="n"/>
      <c r="I81" s="2665" t="n"/>
      <c r="J81" s="2665" t="n"/>
      <c r="K81" s="2665" t="n"/>
      <c r="L81" s="2665" t="n"/>
      <c r="M81" s="2665" t="n"/>
      <c r="N81" s="2665" t="n"/>
      <c r="O81" s="2665" t="n"/>
      <c r="P81" s="2311" t="n"/>
      <c r="Q81" s="3083" t="n"/>
      <c r="R81" s="3088" t="n"/>
      <c r="S81" s="3086" t="n"/>
      <c r="T81" s="2393" t="n"/>
      <c r="U81" s="3093" t="n"/>
      <c r="V81" s="2452" t="n"/>
      <c r="W81" s="2302" t="n"/>
      <c r="X81" s="2373" t="n"/>
      <c r="Y81" s="2311" t="n"/>
      <c r="Z81" s="2452" t="n">
        <v>30</v>
      </c>
      <c r="AA81" s="2302" t="n"/>
      <c r="AB81" s="2453" t="n"/>
      <c r="AC81" s="2311" t="n"/>
      <c r="AD81" s="2377">
        <f>Z81-T81</f>
        <v/>
      </c>
      <c r="AE81" s="2311" t="n"/>
      <c r="AF81" s="2452" t="n"/>
      <c r="AG81" s="2302" t="n"/>
      <c r="AH81" s="2454" t="n"/>
      <c r="AI81" s="2316" t="n"/>
      <c r="AJ81" s="2432" t="n"/>
      <c r="AK81" s="2316" t="n"/>
      <c r="AL81" s="2432" t="n"/>
      <c r="AM81" s="2316" t="n"/>
      <c r="AN81" s="2455" t="n"/>
      <c r="AO81" s="2311" t="n"/>
      <c r="AP81" s="3088" t="n"/>
      <c r="AQ81" s="3092" t="n"/>
      <c r="AR81" s="3089" t="n"/>
      <c r="AS81" s="3085" t="n"/>
      <c r="AT81" s="3092" t="n"/>
      <c r="AU81" s="3090" t="n"/>
      <c r="AV81" s="3093" t="n"/>
      <c r="AW81" s="3094" t="n"/>
      <c r="AX81" s="3090" t="n"/>
      <c r="AY81" s="3085" t="n"/>
      <c r="AZ81" s="3092" t="n"/>
      <c r="BA81" s="3090" t="n"/>
      <c r="BB81" s="3093" t="n"/>
      <c r="BC81" s="3094" t="n"/>
      <c r="BD81" s="3090" t="n"/>
      <c r="BE81" s="3085" t="n"/>
      <c r="BF81" s="3092" t="n">
        <v>30</v>
      </c>
      <c r="BG81" s="3090" t="n"/>
      <c r="BH81" s="3093" t="n">
        <v>1</v>
      </c>
      <c r="BI81" s="3094" t="n"/>
      <c r="BJ81" s="3090" t="n"/>
      <c r="BK81" s="3085" t="n"/>
      <c r="BL81" s="3092" t="n"/>
      <c r="BM81" s="3090" t="n"/>
      <c r="BN81" s="3093" t="n"/>
      <c r="BO81" s="2377">
        <f>U81+AS81+AV81+AY81+BB81+BE81+BH81+BK81+BN81</f>
        <v/>
      </c>
      <c r="BP81" s="2311" t="n"/>
      <c r="BQ81" s="2385" t="n"/>
      <c r="BR81" s="2311" t="n"/>
      <c r="BS81" s="2386">
        <f>(AB81-R81)*0.22</f>
        <v/>
      </c>
      <c r="BT81" s="2" t="n"/>
      <c r="BU81" s="2" t="n"/>
    </row>
    <row r="82">
      <c r="A82" s="2457" t="inlineStr">
        <is>
          <t>2.2.5</t>
        </is>
      </c>
      <c r="B82" s="2302" t="n"/>
      <c r="C82" s="4348" t="inlineStr">
        <is>
          <t>Детали машин и основы конструирования / Техническая механика</t>
        </is>
      </c>
      <c r="D82" s="2665" t="n"/>
      <c r="E82" s="2665" t="n"/>
      <c r="F82" s="2665" t="n"/>
      <c r="G82" s="2665" t="n"/>
      <c r="H82" s="2665" t="n"/>
      <c r="I82" s="2665" t="n"/>
      <c r="J82" s="2665" t="n"/>
      <c r="K82" s="2665" t="n"/>
      <c r="L82" s="2665" t="n"/>
      <c r="M82" s="2665" t="n"/>
      <c r="N82" s="2665" t="n"/>
      <c r="O82" s="2665" t="n"/>
      <c r="P82" s="2311" t="n"/>
      <c r="Q82" s="3028" t="n"/>
      <c r="R82" s="2310" t="n">
        <v>22</v>
      </c>
      <c r="S82" s="2308" t="n">
        <v>1</v>
      </c>
      <c r="T82" s="3899" t="n">
        <v>36</v>
      </c>
      <c r="U82" s="2309" t="n">
        <v>1</v>
      </c>
      <c r="V82" s="2310" t="n">
        <v>5</v>
      </c>
      <c r="W82" s="2302" t="n"/>
      <c r="X82" s="4393" t="n"/>
      <c r="Y82" s="2311" t="n"/>
      <c r="Z82" s="2310" t="n">
        <v>144</v>
      </c>
      <c r="AA82" s="2302" t="n"/>
      <c r="AB82" s="2312" t="n">
        <v>90</v>
      </c>
      <c r="AC82" s="2311" t="n"/>
      <c r="AD82" s="2313">
        <f>Z82-T82</f>
        <v/>
      </c>
      <c r="AE82" s="2311" t="n"/>
      <c r="AF82" s="2310">
        <f>AP82+AR82+AU82+AX82+BA82+BD82+BG82+BJ82+BM82</f>
        <v/>
      </c>
      <c r="AG82" s="2302" t="n"/>
      <c r="AH82" s="2315" t="n">
        <v>8</v>
      </c>
      <c r="AI82" s="2316" t="n"/>
      <c r="AJ82" s="2317" t="n">
        <v>2</v>
      </c>
      <c r="AK82" s="2316" t="n"/>
      <c r="AL82" s="2317" t="n">
        <v>4</v>
      </c>
      <c r="AM82" s="2316" t="n"/>
      <c r="AN82" s="2318" t="n"/>
      <c r="AO82" s="2311" t="n"/>
      <c r="AP82" s="2319" t="n"/>
      <c r="AQ82" s="2320" t="n"/>
      <c r="AR82" s="3112" t="n"/>
      <c r="AS82" s="2322" t="n"/>
      <c r="AT82" s="2320" t="n"/>
      <c r="AU82" s="2321" t="n"/>
      <c r="AV82" s="2323" t="n"/>
      <c r="AW82" s="2324" t="n"/>
      <c r="AX82" s="2321" t="n"/>
      <c r="AY82" s="2322" t="n"/>
      <c r="AZ82" s="2320" t="n"/>
      <c r="BA82" s="2321" t="n">
        <v>4</v>
      </c>
      <c r="BB82" s="2323" t="n"/>
      <c r="BC82" s="2325" t="n">
        <v>108</v>
      </c>
      <c r="BD82" s="2317" t="n">
        <v>10</v>
      </c>
      <c r="BE82" s="2314" t="n">
        <v>3</v>
      </c>
      <c r="BF82" s="2326" t="n"/>
      <c r="BG82" s="2317" t="n"/>
      <c r="BH82" s="2309" t="n"/>
      <c r="BI82" s="2325" t="n"/>
      <c r="BJ82" s="2317" t="n"/>
      <c r="BK82" s="2314" t="n"/>
      <c r="BL82" s="2326" t="n"/>
      <c r="BM82" s="2317" t="n"/>
      <c r="BN82" s="2309" t="n"/>
      <c r="BO82" s="2313">
        <f>U82+AS82+AV82+AY82+BB82+BE82+BH82+BK82+BN82</f>
        <v/>
      </c>
      <c r="BP82" s="2311" t="n"/>
      <c r="BQ82" s="3114" t="inlineStr">
        <is>
          <t>МиПТС</t>
        </is>
      </c>
      <c r="BR82" s="2311" t="n"/>
      <c r="BS82" s="2">
        <f>(AB82-R82)*0.22</f>
        <v/>
      </c>
      <c r="BT82" s="2" t="n"/>
      <c r="BU82" s="2" t="n"/>
    </row>
    <row r="83">
      <c r="A83" s="2451" t="inlineStr">
        <is>
          <t>2.2.6</t>
        </is>
      </c>
      <c r="B83" s="2302" t="n"/>
      <c r="C83" s="4367" t="inlineStr">
        <is>
          <t>Курсовой проект по учебной дисциплине "Детали машин и основы конструирования"</t>
        </is>
      </c>
      <c r="D83" s="2665" t="n"/>
      <c r="E83" s="2665" t="n"/>
      <c r="F83" s="2665" t="n"/>
      <c r="G83" s="2665" t="n"/>
      <c r="H83" s="2665" t="n"/>
      <c r="I83" s="2665" t="n"/>
      <c r="J83" s="2665" t="n"/>
      <c r="K83" s="2665" t="n"/>
      <c r="L83" s="2665" t="n"/>
      <c r="M83" s="2665" t="n"/>
      <c r="N83" s="2665" t="n"/>
      <c r="O83" s="2665" t="n"/>
      <c r="P83" s="2311" t="n"/>
      <c r="Q83" s="3083" t="n"/>
      <c r="R83" s="3088" t="n"/>
      <c r="S83" s="3086" t="n"/>
      <c r="T83" s="2393" t="n"/>
      <c r="U83" s="3093" t="n"/>
      <c r="V83" s="2452" t="n"/>
      <c r="W83" s="2302" t="n"/>
      <c r="X83" s="2373" t="n"/>
      <c r="Y83" s="2311" t="n"/>
      <c r="Z83" s="2452" t="n">
        <v>40</v>
      </c>
      <c r="AA83" s="2302" t="n"/>
      <c r="AB83" s="2453" t="n"/>
      <c r="AC83" s="2311" t="n"/>
      <c r="AD83" s="2377">
        <f>Z83-T83</f>
        <v/>
      </c>
      <c r="AE83" s="2311" t="n"/>
      <c r="AF83" s="2452" t="n"/>
      <c r="AG83" s="2302" t="n"/>
      <c r="AH83" s="2454" t="n"/>
      <c r="AI83" s="2316" t="n"/>
      <c r="AJ83" s="2432" t="n"/>
      <c r="AK83" s="2316" t="n"/>
      <c r="AL83" s="2432" t="n"/>
      <c r="AM83" s="2316" t="n"/>
      <c r="AN83" s="2455" t="n"/>
      <c r="AO83" s="2311" t="n"/>
      <c r="AP83" s="3088" t="n"/>
      <c r="AQ83" s="3092" t="n"/>
      <c r="AR83" s="3089" t="n"/>
      <c r="AS83" s="3085" t="n"/>
      <c r="AT83" s="3092" t="n"/>
      <c r="AU83" s="3090" t="n"/>
      <c r="AV83" s="3093" t="n"/>
      <c r="AW83" s="3094" t="n"/>
      <c r="AX83" s="3090" t="n"/>
      <c r="AY83" s="3085" t="n"/>
      <c r="AZ83" s="3092" t="n"/>
      <c r="BA83" s="3090" t="n"/>
      <c r="BB83" s="3093" t="n"/>
      <c r="BC83" s="3094" t="n">
        <v>40</v>
      </c>
      <c r="BD83" s="3090" t="n"/>
      <c r="BE83" s="3085" t="n">
        <v>1</v>
      </c>
      <c r="BF83" s="3092" t="n"/>
      <c r="BG83" s="3090" t="n"/>
      <c r="BH83" s="3093" t="n"/>
      <c r="BI83" s="3094" t="n"/>
      <c r="BJ83" s="3090" t="n"/>
      <c r="BK83" s="3085" t="n"/>
      <c r="BL83" s="3092" t="n"/>
      <c r="BM83" s="3090" t="n"/>
      <c r="BN83" s="3093" t="n"/>
      <c r="BO83" s="2377">
        <f>U83+AS83+AV83+AY83+BB83+BE83+BH83+BK83+BN83</f>
        <v/>
      </c>
      <c r="BP83" s="2311" t="n"/>
      <c r="BQ83" s="3081" t="n"/>
      <c r="BR83" s="2311" t="n"/>
      <c r="BS83" s="2386">
        <f>(AB83-R83)*0.22</f>
        <v/>
      </c>
      <c r="BT83" s="2" t="n"/>
      <c r="BU83" s="2" t="n"/>
    </row>
    <row r="84">
      <c r="A84" s="2451" t="inlineStr">
        <is>
          <t>2.2.7</t>
        </is>
      </c>
      <c r="B84" s="2302" t="n"/>
      <c r="C84" s="4367" t="inlineStr">
        <is>
          <t>Расчет и конструирование машин и аппаратов</t>
        </is>
      </c>
      <c r="D84" s="2665" t="n"/>
      <c r="E84" s="2665" t="n"/>
      <c r="F84" s="2665" t="n"/>
      <c r="G84" s="2665" t="n"/>
      <c r="H84" s="2665" t="n"/>
      <c r="I84" s="2665" t="n"/>
      <c r="J84" s="2665" t="n"/>
      <c r="K84" s="2665" t="n"/>
      <c r="L84" s="2665" t="n"/>
      <c r="M84" s="2665" t="n"/>
      <c r="N84" s="2665" t="n"/>
      <c r="O84" s="2665" t="n"/>
      <c r="P84" s="2311" t="n"/>
      <c r="Q84" s="3119" t="n"/>
      <c r="R84" s="2452" t="n"/>
      <c r="S84" s="2372" t="n"/>
      <c r="T84" s="2393">
        <f>Z84/AB84*R84</f>
        <v/>
      </c>
      <c r="U84" s="2373" t="n"/>
      <c r="V84" s="2452" t="n">
        <v>6</v>
      </c>
      <c r="W84" s="2302" t="n"/>
      <c r="X84" s="2373" t="n"/>
      <c r="Y84" s="2311" t="n"/>
      <c r="Z84" s="2452" t="n">
        <v>144</v>
      </c>
      <c r="AA84" s="2302" t="n"/>
      <c r="AB84" s="2453" t="n">
        <v>90</v>
      </c>
      <c r="AC84" s="2311" t="n"/>
      <c r="AD84" s="2377">
        <f>Z84-T84</f>
        <v/>
      </c>
      <c r="AE84" s="2311" t="n"/>
      <c r="AF84" s="2452">
        <f>AP84+AR84+AU84+AX84+BA84+BD84+BG84+BJ84+BM84</f>
        <v/>
      </c>
      <c r="AG84" s="2302" t="n"/>
      <c r="AH84" s="2454" t="n">
        <v>14</v>
      </c>
      <c r="AI84" s="2316" t="n"/>
      <c r="AJ84" s="2432" t="n"/>
      <c r="AK84" s="2316" t="n"/>
      <c r="AL84" s="2432" t="n">
        <v>14</v>
      </c>
      <c r="AM84" s="2316" t="n"/>
      <c r="AN84" s="2455" t="n"/>
      <c r="AO84" s="2311" t="n"/>
      <c r="AP84" s="2452" t="n"/>
      <c r="AQ84" s="2431" t="n"/>
      <c r="AR84" s="2454" t="n"/>
      <c r="AS84" s="2378" t="n"/>
      <c r="AT84" s="2431" t="n"/>
      <c r="AU84" s="2432" t="n"/>
      <c r="AV84" s="2373" t="n"/>
      <c r="AW84" s="2433" t="n"/>
      <c r="AX84" s="2432" t="n"/>
      <c r="AY84" s="2378" t="n"/>
      <c r="AZ84" s="2431" t="n"/>
      <c r="BA84" s="2432" t="n"/>
      <c r="BB84" s="2373" t="n"/>
      <c r="BC84" s="2433" t="n"/>
      <c r="BD84" s="2432" t="n">
        <v>4</v>
      </c>
      <c r="BE84" s="2378" t="n"/>
      <c r="BF84" s="2431" t="n">
        <v>144</v>
      </c>
      <c r="BG84" s="2432" t="n">
        <v>24</v>
      </c>
      <c r="BH84" s="2373" t="n">
        <v>4</v>
      </c>
      <c r="BI84" s="2433" t="n"/>
      <c r="BJ84" s="2432" t="n"/>
      <c r="BK84" s="2378" t="n"/>
      <c r="BL84" s="2431" t="n"/>
      <c r="BM84" s="2432" t="n"/>
      <c r="BN84" s="2373" t="n"/>
      <c r="BO84" s="2377">
        <f>U84+AS84+AV84+AY84+BB84+BE84+BH84+BK84+BN84</f>
        <v/>
      </c>
      <c r="BP84" s="2311" t="n"/>
      <c r="BQ84" s="3081" t="n"/>
      <c r="BR84" s="2311" t="n"/>
      <c r="BS84" s="2386">
        <f>(AB84-R84)*0.22</f>
        <v/>
      </c>
      <c r="BT84" s="2" t="n"/>
      <c r="BU84" s="2" t="n"/>
    </row>
    <row r="85">
      <c r="A85" s="2451" t="inlineStr">
        <is>
          <t>2.2.8</t>
        </is>
      </c>
      <c r="B85" s="2302" t="n"/>
      <c r="C85" s="4367" t="inlineStr">
        <is>
          <t>Курсовой проект по учебной дисциплине "Расчет и конструирование машин и аппаратов"</t>
        </is>
      </c>
      <c r="D85" s="2665" t="n"/>
      <c r="E85" s="2665" t="n"/>
      <c r="F85" s="2665" t="n"/>
      <c r="G85" s="2665" t="n"/>
      <c r="H85" s="2665" t="n"/>
      <c r="I85" s="2665" t="n"/>
      <c r="J85" s="2665" t="n"/>
      <c r="K85" s="2665" t="n"/>
      <c r="L85" s="2665" t="n"/>
      <c r="M85" s="2665" t="n"/>
      <c r="N85" s="2665" t="n"/>
      <c r="O85" s="2665" t="n"/>
      <c r="P85" s="2311" t="n"/>
      <c r="Q85" s="3083" t="n"/>
      <c r="R85" s="3088" t="n"/>
      <c r="S85" s="3086" t="n"/>
      <c r="T85" s="2393" t="n"/>
      <c r="U85" s="3093" t="n"/>
      <c r="V85" s="2452" t="n"/>
      <c r="W85" s="2302" t="n"/>
      <c r="X85" s="2373" t="n"/>
      <c r="Y85" s="2311" t="n"/>
      <c r="Z85" s="2452" t="n">
        <v>40</v>
      </c>
      <c r="AA85" s="2302" t="n"/>
      <c r="AB85" s="2453" t="n"/>
      <c r="AC85" s="2311" t="n"/>
      <c r="AD85" s="2377">
        <f>Z85-T85</f>
        <v/>
      </c>
      <c r="AE85" s="2311" t="n"/>
      <c r="AF85" s="2452" t="n"/>
      <c r="AG85" s="2302" t="n"/>
      <c r="AH85" s="2454" t="n"/>
      <c r="AI85" s="2316" t="n"/>
      <c r="AJ85" s="2432" t="n"/>
      <c r="AK85" s="2316" t="n"/>
      <c r="AL85" s="2432" t="n"/>
      <c r="AM85" s="2316" t="n"/>
      <c r="AN85" s="2455" t="n"/>
      <c r="AO85" s="2311" t="n"/>
      <c r="AP85" s="3088" t="n"/>
      <c r="AQ85" s="3092" t="n"/>
      <c r="AR85" s="3089" t="n"/>
      <c r="AS85" s="3085" t="n"/>
      <c r="AT85" s="3092" t="n"/>
      <c r="AU85" s="3090" t="n"/>
      <c r="AV85" s="3093" t="n"/>
      <c r="AW85" s="3094" t="n"/>
      <c r="AX85" s="3090" t="n"/>
      <c r="AY85" s="3085" t="n"/>
      <c r="AZ85" s="3092" t="n"/>
      <c r="BA85" s="3090" t="n"/>
      <c r="BB85" s="3093" t="n"/>
      <c r="BC85" s="3094" t="n"/>
      <c r="BD85" s="3090" t="n"/>
      <c r="BE85" s="3085" t="n"/>
      <c r="BF85" s="3092" t="n">
        <v>40</v>
      </c>
      <c r="BG85" s="3090" t="n"/>
      <c r="BH85" s="3093" t="n">
        <v>1</v>
      </c>
      <c r="BI85" s="3094" t="n"/>
      <c r="BJ85" s="3090" t="n"/>
      <c r="BK85" s="3085" t="n"/>
      <c r="BL85" s="3092" t="n"/>
      <c r="BM85" s="3090" t="n"/>
      <c r="BN85" s="3093" t="n"/>
      <c r="BO85" s="2377">
        <f>U85+AS85+AV85+AY85+BB85+BE85+BH85+BK85+BN85</f>
        <v/>
      </c>
      <c r="BP85" s="2311" t="n"/>
      <c r="BQ85" s="3081" t="n"/>
      <c r="BR85" s="2311" t="n"/>
      <c r="BS85" s="2386">
        <f>(AB85-R85)*0.22</f>
        <v/>
      </c>
      <c r="BT85" s="2" t="n"/>
      <c r="BU85" s="2" t="n"/>
    </row>
    <row r="86">
      <c r="A86" s="2368" t="inlineStr">
        <is>
          <t>2.3</t>
        </is>
      </c>
      <c r="B86" s="2302" t="n"/>
      <c r="C86" s="4354" t="inlineStr">
        <is>
          <t>Технико-эксплуатационный модуль</t>
        </is>
      </c>
      <c r="D86" s="2665" t="n"/>
      <c r="E86" s="2665" t="n"/>
      <c r="F86" s="2665" t="n"/>
      <c r="G86" s="2665" t="n"/>
      <c r="H86" s="2665" t="n"/>
      <c r="I86" s="2665" t="n"/>
      <c r="J86" s="2665" t="n"/>
      <c r="K86" s="2665" t="n"/>
      <c r="L86" s="2665" t="n"/>
      <c r="M86" s="2665" t="n"/>
      <c r="N86" s="2665" t="n"/>
      <c r="O86" s="2665" t="n"/>
      <c r="P86" s="2311" t="n"/>
      <c r="Q86" s="3099" t="n"/>
      <c r="R86" s="2374" t="n"/>
      <c r="S86" s="2601" t="n"/>
      <c r="T86" s="2393" t="n"/>
      <c r="U86" s="2375" t="n"/>
      <c r="V86" s="2374" t="n"/>
      <c r="W86" s="2302" t="n"/>
      <c r="X86" s="2375" t="n"/>
      <c r="Y86" s="2311" t="n"/>
      <c r="Z86" s="2374" t="n"/>
      <c r="AA86" s="2302" t="n"/>
      <c r="AB86" s="2376" t="n"/>
      <c r="AC86" s="2311" t="n"/>
      <c r="AD86" s="2377" t="n"/>
      <c r="AE86" s="2311" t="n"/>
      <c r="AF86" s="2452" t="n"/>
      <c r="AG86" s="2302" t="n"/>
      <c r="AH86" s="2379" t="n"/>
      <c r="AI86" s="2316" t="n"/>
      <c r="AJ86" s="2380" t="n"/>
      <c r="AK86" s="2316" t="n"/>
      <c r="AL86" s="2380" t="n"/>
      <c r="AM86" s="2316" t="n"/>
      <c r="AN86" s="2381" t="n"/>
      <c r="AO86" s="2311" t="n"/>
      <c r="AP86" s="2374" t="n"/>
      <c r="AQ86" s="2382" t="n"/>
      <c r="AR86" s="2379" t="n"/>
      <c r="AS86" s="2383" t="n"/>
      <c r="AT86" s="2382" t="n"/>
      <c r="AU86" s="2380" t="n"/>
      <c r="AV86" s="2375" t="n"/>
      <c r="AW86" s="2384" t="n"/>
      <c r="AX86" s="2380" t="n"/>
      <c r="AY86" s="2383" t="n"/>
      <c r="AZ86" s="2382" t="n"/>
      <c r="BA86" s="2380" t="n"/>
      <c r="BB86" s="2375" t="n"/>
      <c r="BC86" s="2384" t="n"/>
      <c r="BD86" s="2380" t="n"/>
      <c r="BE86" s="2383" t="n"/>
      <c r="BF86" s="2382" t="n"/>
      <c r="BG86" s="2380" t="n"/>
      <c r="BH86" s="2375" t="n"/>
      <c r="BI86" s="2384" t="n"/>
      <c r="BJ86" s="2380" t="n"/>
      <c r="BK86" s="2383" t="n"/>
      <c r="BL86" s="2382" t="n"/>
      <c r="BM86" s="2380" t="n"/>
      <c r="BN86" s="2375" t="n"/>
      <c r="BO86" s="2377" t="n"/>
      <c r="BP86" s="2311" t="n"/>
      <c r="BQ86" s="4365" t="n"/>
      <c r="BR86" s="2311" t="n"/>
      <c r="BS86" s="2386">
        <f>(AB86-R86)*0.22</f>
        <v/>
      </c>
      <c r="BT86" s="2" t="n"/>
      <c r="BU86" s="2" t="n"/>
    </row>
    <row r="87">
      <c r="A87" s="2451" t="inlineStr">
        <is>
          <t>2.3.1</t>
        </is>
      </c>
      <c r="B87" s="2302" t="n"/>
      <c r="C87" s="4367" t="inlineStr">
        <is>
          <t>Нормирование точности и технические измерения / Нормирование точности и технические измерения</t>
        </is>
      </c>
      <c r="D87" s="2665" t="n"/>
      <c r="E87" s="2665" t="n"/>
      <c r="F87" s="2665" t="n"/>
      <c r="G87" s="2665" t="n"/>
      <c r="H87" s="2665" t="n"/>
      <c r="I87" s="2665" t="n"/>
      <c r="J87" s="2665" t="n"/>
      <c r="K87" s="2665" t="n"/>
      <c r="L87" s="2665" t="n"/>
      <c r="M87" s="2665" t="n"/>
      <c r="N87" s="2665" t="n"/>
      <c r="O87" s="2665" t="n"/>
      <c r="P87" s="2311" t="n"/>
      <c r="Q87" s="3083" t="n"/>
      <c r="R87" s="3088" t="n">
        <v>22</v>
      </c>
      <c r="S87" s="3086" t="n"/>
      <c r="T87" s="2393">
        <f>Z87/AB87*R87</f>
        <v/>
      </c>
      <c r="U87" s="3093" t="n">
        <v>1</v>
      </c>
      <c r="V87" s="2452" t="n"/>
      <c r="W87" s="2302" t="n"/>
      <c r="X87" s="2373" t="n">
        <v>6</v>
      </c>
      <c r="Y87" s="2311" t="n"/>
      <c r="Z87" s="2452" t="n">
        <v>108</v>
      </c>
      <c r="AA87" s="2302" t="n"/>
      <c r="AB87" s="2453" t="n">
        <v>54</v>
      </c>
      <c r="AC87" s="2311" t="n"/>
      <c r="AD87" s="2377">
        <f>Z87-T87</f>
        <v/>
      </c>
      <c r="AE87" s="2311" t="n"/>
      <c r="AF87" s="2452" t="n">
        <v>8</v>
      </c>
      <c r="AG87" s="2302" t="n"/>
      <c r="AH87" s="2454" t="n">
        <v>4</v>
      </c>
      <c r="AI87" s="2316" t="n"/>
      <c r="AJ87" s="2432" t="n">
        <v>2</v>
      </c>
      <c r="AK87" s="2316" t="n"/>
      <c r="AL87" s="2432" t="n">
        <v>2</v>
      </c>
      <c r="AM87" s="2316" t="n"/>
      <c r="AN87" s="2455" t="n"/>
      <c r="AO87" s="2311" t="n"/>
      <c r="AP87" s="3088" t="n"/>
      <c r="AQ87" s="3092" t="n"/>
      <c r="AR87" s="3089" t="n"/>
      <c r="AS87" s="3085" t="n"/>
      <c r="AT87" s="3092" t="n"/>
      <c r="AU87" s="3090" t="n"/>
      <c r="AV87" s="3093" t="n"/>
      <c r="AW87" s="3094" t="n"/>
      <c r="AX87" s="3090" t="n"/>
      <c r="AY87" s="3085" t="n"/>
      <c r="AZ87" s="3092" t="n"/>
      <c r="BA87" s="3090" t="n"/>
      <c r="BB87" s="3093" t="n"/>
      <c r="BC87" s="3094" t="n"/>
      <c r="BD87" s="3090" t="n">
        <v>4</v>
      </c>
      <c r="BE87" s="3085" t="n"/>
      <c r="BF87" s="3092" t="n">
        <v>64</v>
      </c>
      <c r="BG87" s="3090" t="n">
        <v>4</v>
      </c>
      <c r="BH87" s="3093" t="n">
        <v>2</v>
      </c>
      <c r="BI87" s="3094" t="n"/>
      <c r="BJ87" s="3090" t="n"/>
      <c r="BK87" s="3085" t="n"/>
      <c r="BL87" s="3092" t="n"/>
      <c r="BM87" s="3090" t="n"/>
      <c r="BN87" s="3093" t="n"/>
      <c r="BO87" s="2377">
        <f>U87+AS87+AV87+AY87+BB87+BE87+BH87+BK87+BN87</f>
        <v/>
      </c>
      <c r="BP87" s="2311" t="n"/>
      <c r="BQ87" s="3081" t="n"/>
      <c r="BR87" s="2311" t="n"/>
      <c r="BS87" s="2386">
        <f>(AB87-R87)*0.22</f>
        <v/>
      </c>
      <c r="BT87" s="2" t="n"/>
      <c r="BU87" s="2" t="n"/>
    </row>
    <row r="88">
      <c r="A88" s="2457" t="inlineStr">
        <is>
          <t>2.3.2</t>
        </is>
      </c>
      <c r="B88" s="2302" t="n"/>
      <c r="C88" s="4348" t="inlineStr">
        <is>
          <t>Защита материалов и оборудования от коррозии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311" t="n"/>
      <c r="Q88" s="3028" t="n"/>
      <c r="R88" s="2310" t="n"/>
      <c r="S88" s="2308" t="n"/>
      <c r="T88" s="2331">
        <f>Z88/AB88*R88</f>
        <v/>
      </c>
      <c r="U88" s="2309" t="n"/>
      <c r="V88" s="2310" t="n"/>
      <c r="W88" s="2302" t="n"/>
      <c r="X88" s="2309" t="n">
        <v>4</v>
      </c>
      <c r="Y88" s="2311" t="n"/>
      <c r="Z88" s="2310" t="n">
        <v>108</v>
      </c>
      <c r="AA88" s="2302" t="n"/>
      <c r="AB88" s="2312" t="n">
        <v>36</v>
      </c>
      <c r="AC88" s="2311" t="n"/>
      <c r="AD88" s="2313">
        <f>Z88-T88</f>
        <v/>
      </c>
      <c r="AE88" s="2311" t="n"/>
      <c r="AF88" s="2310">
        <f>AP88+AR88+AU88+AX88+BA88+BD88+BG88+BJ88+BM88</f>
        <v/>
      </c>
      <c r="AG88" s="2302" t="n"/>
      <c r="AH88" s="2315" t="n">
        <v>6</v>
      </c>
      <c r="AI88" s="2316" t="n"/>
      <c r="AJ88" s="2317" t="n">
        <v>4</v>
      </c>
      <c r="AK88" s="2316" t="n"/>
      <c r="AL88" s="2317" t="n"/>
      <c r="AM88" s="2316" t="n"/>
      <c r="AN88" s="2318" t="n"/>
      <c r="AO88" s="2311" t="n"/>
      <c r="AP88" s="2319" t="n"/>
      <c r="AQ88" s="2320" t="n"/>
      <c r="AR88" s="3112" t="n"/>
      <c r="AS88" s="2322" t="n"/>
      <c r="AT88" s="2320" t="n"/>
      <c r="AU88" s="2321" t="n"/>
      <c r="AV88" s="2323" t="n"/>
      <c r="AW88" s="2324" t="n"/>
      <c r="AX88" s="2321" t="n">
        <v>4</v>
      </c>
      <c r="AY88" s="2322" t="n"/>
      <c r="AZ88" s="2320" t="n">
        <v>108</v>
      </c>
      <c r="BA88" s="2321" t="n">
        <v>6</v>
      </c>
      <c r="BB88" s="2323" t="n">
        <v>3</v>
      </c>
      <c r="BC88" s="2325" t="n"/>
      <c r="BD88" s="2317" t="n"/>
      <c r="BE88" s="2314" t="n"/>
      <c r="BF88" s="2326" t="n"/>
      <c r="BG88" s="2317" t="n"/>
      <c r="BH88" s="2309" t="n"/>
      <c r="BI88" s="2325" t="n"/>
      <c r="BJ88" s="2317" t="n"/>
      <c r="BK88" s="2314" t="n"/>
      <c r="BL88" s="2326" t="n"/>
      <c r="BM88" s="2317" t="n"/>
      <c r="BN88" s="2309" t="n"/>
      <c r="BO88" s="2313">
        <f>U88+AS88+AV88+AY88+BB88+BE88+BH88+BK88+BN88</f>
        <v/>
      </c>
      <c r="BP88" s="2311" t="n"/>
      <c r="BQ88" s="3114" t="inlineStr">
        <is>
          <t>ХТЭПиМЭТ</t>
        </is>
      </c>
      <c r="BR88" s="2311" t="n"/>
      <c r="BS88" s="2">
        <f>(AB88-R88)*0.22</f>
        <v/>
      </c>
      <c r="BT88" s="2" t="n"/>
      <c r="BU88" s="2" t="n"/>
    </row>
    <row r="89">
      <c r="A89" s="2457" t="inlineStr">
        <is>
          <t>2.3.3</t>
        </is>
      </c>
      <c r="B89" s="2302" t="n"/>
      <c r="C89" s="4348" t="inlineStr">
        <is>
          <t>Трение и износ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311" t="n"/>
      <c r="Q89" s="3028" t="n"/>
      <c r="R89" s="2310" t="n"/>
      <c r="S89" s="2308" t="n"/>
      <c r="T89" s="2331">
        <f>Z89/AB89*R89</f>
        <v/>
      </c>
      <c r="U89" s="2309" t="n"/>
      <c r="V89" s="2310" t="n"/>
      <c r="W89" s="2302" t="n"/>
      <c r="X89" s="2309" t="n">
        <v>4</v>
      </c>
      <c r="Y89" s="2311" t="n"/>
      <c r="Z89" s="2310" t="n">
        <v>108</v>
      </c>
      <c r="AA89" s="2302" t="n"/>
      <c r="AB89" s="2312" t="n">
        <v>36</v>
      </c>
      <c r="AC89" s="2311" t="n"/>
      <c r="AD89" s="2313">
        <f>Z89-T89</f>
        <v/>
      </c>
      <c r="AE89" s="2311" t="n"/>
      <c r="AF89" s="2310">
        <f>AP89+AR89+AU89+AX89+BA89+BD89+BG89+BJ89+BM89</f>
        <v/>
      </c>
      <c r="AG89" s="2302" t="n"/>
      <c r="AH89" s="2315" t="n">
        <v>6</v>
      </c>
      <c r="AI89" s="2316" t="n"/>
      <c r="AJ89" s="2317" t="n">
        <v>4</v>
      </c>
      <c r="AK89" s="2316" t="n"/>
      <c r="AL89" s="2317" t="n"/>
      <c r="AM89" s="2316" t="n"/>
      <c r="AN89" s="2318" t="n"/>
      <c r="AO89" s="2311" t="n"/>
      <c r="AP89" s="2319" t="n"/>
      <c r="AQ89" s="3030" t="n"/>
      <c r="AR89" s="2321" t="n"/>
      <c r="AS89" s="2322" t="n"/>
      <c r="AT89" s="2320" t="n"/>
      <c r="AU89" s="2321" t="n"/>
      <c r="AV89" s="2323" t="n"/>
      <c r="AW89" s="2324" t="n"/>
      <c r="AX89" s="2321" t="n">
        <v>4</v>
      </c>
      <c r="AY89" s="2322" t="n"/>
      <c r="AZ89" s="2320" t="n">
        <v>108</v>
      </c>
      <c r="BA89" s="2321" t="n">
        <v>6</v>
      </c>
      <c r="BB89" s="2323" t="n">
        <v>3</v>
      </c>
      <c r="BC89" s="2325" t="n"/>
      <c r="BD89" s="2315" t="n"/>
      <c r="BE89" s="2314" t="n"/>
      <c r="BF89" s="2326" t="n"/>
      <c r="BG89" s="2315" t="n"/>
      <c r="BH89" s="2309" t="n"/>
      <c r="BI89" s="2325" t="n"/>
      <c r="BJ89" s="2317" t="n"/>
      <c r="BK89" s="2314" t="n"/>
      <c r="BL89" s="2326" t="n"/>
      <c r="BM89" s="2317" t="n"/>
      <c r="BN89" s="2309" t="n"/>
      <c r="BO89" s="2313">
        <f>U89+AS89+AV89+AY89+BB89+BE89+BH89+BK89+BN89</f>
        <v/>
      </c>
      <c r="BP89" s="2311" t="n"/>
      <c r="BQ89" s="3114" t="inlineStr">
        <is>
          <t>МиАХиСП</t>
        </is>
      </c>
      <c r="BR89" s="2311" t="n"/>
      <c r="BS89" s="2">
        <f>(AB89-R89)*0.22</f>
        <v/>
      </c>
      <c r="BT89" s="2" t="n"/>
      <c r="BU89" s="2" t="n"/>
    </row>
    <row r="90">
      <c r="A90" s="2457" t="inlineStr">
        <is>
          <t>2.3.4</t>
        </is>
      </c>
      <c r="B90" s="2302" t="n"/>
      <c r="C90" s="4348" t="inlineStr">
        <is>
          <t>Электротехника, электроника и электрооборудование / Электротехника с основами электроники / Электротехника/ Электропривод и электроавтоматика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311" t="n"/>
      <c r="Q90" s="467" t="n"/>
      <c r="R90" s="3860" t="n">
        <v>24</v>
      </c>
      <c r="S90" s="2308" t="n"/>
      <c r="T90" s="2331">
        <f>Z90/AB90*R90</f>
        <v/>
      </c>
      <c r="U90" s="3868" t="n">
        <v>1</v>
      </c>
      <c r="V90" s="2310" t="n">
        <v>5</v>
      </c>
      <c r="W90" s="2302" t="n"/>
      <c r="X90" s="2309" t="n"/>
      <c r="Y90" s="2311" t="n"/>
      <c r="Z90" s="2310" t="n">
        <v>108</v>
      </c>
      <c r="AA90" s="2302" t="n"/>
      <c r="AB90" s="2312" t="n">
        <v>72</v>
      </c>
      <c r="AC90" s="2311" t="n"/>
      <c r="AD90" s="2313">
        <f>Z90-T90</f>
        <v/>
      </c>
      <c r="AE90" s="2311" t="n"/>
      <c r="AF90" s="2310">
        <f>AP90+AR90+AU90+AX90+BA90+BD90+BG90+BJ90+BM90</f>
        <v/>
      </c>
      <c r="AG90" s="2302" t="n"/>
      <c r="AH90" s="2315" t="n">
        <v>4</v>
      </c>
      <c r="AI90" s="2316" t="n"/>
      <c r="AJ90" s="2317" t="n">
        <v>4</v>
      </c>
      <c r="AK90" s="2316" t="n"/>
      <c r="AL90" s="2317" t="n">
        <v>2</v>
      </c>
      <c r="AM90" s="2316" t="n"/>
      <c r="AN90" s="2318" t="n"/>
      <c r="AO90" s="2311" t="n"/>
      <c r="AP90" s="4366" t="n"/>
      <c r="AQ90" s="4379" t="n"/>
      <c r="AR90" s="3928" t="n"/>
      <c r="AS90" s="3864" t="n"/>
      <c r="AT90" s="3926" t="n"/>
      <c r="AU90" s="3865" t="n"/>
      <c r="AV90" s="3866" t="n"/>
      <c r="AW90" s="3927" t="n"/>
      <c r="AX90" s="3865" t="n"/>
      <c r="AY90" s="3864" t="n"/>
      <c r="AZ90" s="3926" t="n"/>
      <c r="BA90" s="3865" t="n">
        <v>2</v>
      </c>
      <c r="BB90" s="3866" t="n"/>
      <c r="BC90" s="3861" t="n">
        <v>72</v>
      </c>
      <c r="BD90" s="4394" t="n">
        <v>8</v>
      </c>
      <c r="BE90" s="2090" t="n">
        <v>2</v>
      </c>
      <c r="BF90" s="3867" t="n"/>
      <c r="BG90" s="4394" t="n"/>
      <c r="BH90" s="3868" t="n"/>
      <c r="BI90" s="3861" t="n"/>
      <c r="BJ90" s="3862" t="n"/>
      <c r="BK90" s="2090" t="n"/>
      <c r="BL90" s="3867" t="n"/>
      <c r="BM90" s="4386" t="n"/>
      <c r="BN90" s="3868" t="n"/>
      <c r="BO90" s="2313">
        <f>U90+AS90+AV90+AY90+BB90+BE90+BH90+BK90+BN90</f>
        <v/>
      </c>
      <c r="BP90" s="2311" t="n"/>
      <c r="BQ90" s="3114" t="inlineStr">
        <is>
          <t>АППиЭ</t>
        </is>
      </c>
      <c r="BR90" s="2311" t="n"/>
      <c r="BS90" s="2">
        <f>(AB90-R90)*0.22</f>
        <v/>
      </c>
      <c r="BT90" s="2" t="n"/>
      <c r="BU90" s="2" t="n"/>
    </row>
    <row r="91">
      <c r="A91" s="2604" t="inlineStr">
        <is>
          <t>2.3.5</t>
        </is>
      </c>
      <c r="B91" s="2605" t="n"/>
      <c r="C91" s="2606" t="inlineStr">
        <is>
          <t>Технология машиностроения / Технологические процессы в машиностроении/ Технология машиностроения/ Технология обработки крнструкционных материалов/ Основы обработки конструкционных материалов</t>
        </is>
      </c>
      <c r="D91" s="2607" t="n"/>
      <c r="E91" s="2607" t="n"/>
      <c r="F91" s="2607" t="n"/>
      <c r="G91" s="2607" t="n"/>
      <c r="H91" s="2607" t="n"/>
      <c r="I91" s="2607" t="n"/>
      <c r="J91" s="2607" t="n"/>
      <c r="K91" s="2607" t="n"/>
      <c r="L91" s="2607" t="n"/>
      <c r="M91" s="2607" t="n"/>
      <c r="N91" s="2607" t="n"/>
      <c r="O91" s="2607" t="n"/>
      <c r="P91" s="2608" t="n"/>
      <c r="Q91" s="2609" t="n"/>
      <c r="R91" s="2613" t="n">
        <v>18</v>
      </c>
      <c r="S91" s="2611" t="n"/>
      <c r="T91" s="2611">
        <f>Z91/AB91*R91</f>
        <v/>
      </c>
      <c r="U91" s="2612" t="n">
        <v>1</v>
      </c>
      <c r="V91" s="2613" t="n">
        <v>8</v>
      </c>
      <c r="W91" s="2605" t="n"/>
      <c r="X91" s="2612" t="n"/>
      <c r="Y91" s="2608" t="n"/>
      <c r="Z91" s="2613" t="n">
        <v>108</v>
      </c>
      <c r="AA91" s="2605" t="n"/>
      <c r="AB91" s="2614" t="n">
        <v>54</v>
      </c>
      <c r="AC91" s="2608" t="n"/>
      <c r="AD91" s="2622">
        <f>Z91-T91</f>
        <v/>
      </c>
      <c r="AE91" s="2618" t="n"/>
      <c r="AF91" s="2613">
        <f>AP91+AR91+AU91+AX91+BA91+BD91+BG91+BJ91+BM91</f>
        <v/>
      </c>
      <c r="AG91" s="2605" t="n"/>
      <c r="AH91" s="2617" t="n">
        <v>6</v>
      </c>
      <c r="AI91" s="2618" t="n"/>
      <c r="AJ91" s="2619" t="n">
        <v>4</v>
      </c>
      <c r="AK91" s="2618" t="n"/>
      <c r="AL91" s="2619" t="n"/>
      <c r="AM91" s="2618" t="n"/>
      <c r="AN91" s="2620" t="n"/>
      <c r="AO91" s="2608" t="n"/>
      <c r="AP91" s="2613" t="n"/>
      <c r="AQ91" s="2621" t="n"/>
      <c r="AR91" s="2617" t="n"/>
      <c r="AS91" s="2616" t="n"/>
      <c r="AT91" s="2621" t="n"/>
      <c r="AU91" s="2619" t="n"/>
      <c r="AV91" s="2612" t="n"/>
      <c r="AW91" s="2622" t="n"/>
      <c r="AX91" s="2619" t="n"/>
      <c r="AY91" s="2616" t="n"/>
      <c r="AZ91" s="2621" t="n"/>
      <c r="BA91" s="2619" t="n"/>
      <c r="BB91" s="2612" t="n"/>
      <c r="BC91" s="2622" t="n"/>
      <c r="BD91" s="2617" t="n"/>
      <c r="BE91" s="2616" t="n"/>
      <c r="BF91" s="2621" t="n"/>
      <c r="BG91" s="2617" t="n"/>
      <c r="BH91" s="2612" t="n"/>
      <c r="BI91" s="2622" t="n"/>
      <c r="BJ91" s="2619" t="n">
        <v>2</v>
      </c>
      <c r="BK91" s="2616" t="n"/>
      <c r="BL91" s="2621" t="n">
        <v>72</v>
      </c>
      <c r="BM91" s="2619" t="n">
        <v>8</v>
      </c>
      <c r="BN91" s="2612" t="n">
        <v>2</v>
      </c>
      <c r="BO91" s="2615">
        <f>U91+AS91+AV91+AY91+BB91+BE91+BH91+BK91+BN91</f>
        <v/>
      </c>
      <c r="BP91" s="2608" t="n"/>
      <c r="BQ91" s="4395" t="n"/>
      <c r="BR91" s="2608" t="n"/>
      <c r="BS91" s="2386">
        <f>(AB91-R91)*0.22</f>
        <v/>
      </c>
      <c r="BT91" s="2" t="n"/>
      <c r="BU91" s="2" t="n"/>
    </row>
    <row r="92">
      <c r="A92" s="4396" t="n"/>
      <c r="B92" s="4397" t="n"/>
      <c r="C92" s="3083" t="n"/>
      <c r="D92" s="3083" t="n"/>
      <c r="E92" s="3083" t="n"/>
      <c r="F92" s="3083" t="n"/>
      <c r="G92" s="3083" t="n"/>
      <c r="H92" s="3083" t="n"/>
      <c r="I92" s="3083" t="n"/>
      <c r="J92" s="3083" t="n"/>
      <c r="K92" s="3083" t="n"/>
      <c r="L92" s="3083" t="n"/>
      <c r="M92" s="3083" t="n"/>
      <c r="N92" s="3083" t="n"/>
      <c r="O92" s="3083" t="n"/>
      <c r="P92" s="3083" t="n"/>
      <c r="Q92" s="3083" t="n"/>
      <c r="R92" s="3628" t="n"/>
      <c r="S92" s="3628" t="n"/>
      <c r="T92" s="3628" t="n"/>
      <c r="U92" s="3628" t="n"/>
      <c r="V92" s="3628" t="n"/>
      <c r="W92" s="3628" t="n"/>
      <c r="X92" s="3628" t="n"/>
      <c r="Y92" s="3628" t="n"/>
      <c r="Z92" s="3628" t="n"/>
      <c r="AA92" s="3628" t="n"/>
      <c r="AB92" s="3628" t="n"/>
      <c r="AC92" s="3628" t="n"/>
      <c r="AD92" s="3628" t="n"/>
      <c r="AE92" s="3628" t="n"/>
      <c r="AF92" s="3628" t="n"/>
      <c r="AG92" s="3628" t="n"/>
      <c r="AH92" s="3628" t="n"/>
      <c r="AI92" s="3628" t="n"/>
      <c r="AJ92" s="3628" t="n"/>
      <c r="AK92" s="3628" t="n"/>
      <c r="AL92" s="3628" t="n"/>
      <c r="AM92" s="3628" t="n"/>
      <c r="AN92" s="3628" t="n"/>
      <c r="AO92" s="3628" t="n"/>
      <c r="AP92" s="3628" t="n"/>
      <c r="AQ92" s="3628" t="n"/>
      <c r="AR92" s="3628" t="n"/>
      <c r="AS92" s="3628" t="n"/>
      <c r="AT92" s="3628" t="n"/>
      <c r="AU92" s="3628" t="n"/>
      <c r="AV92" s="3628" t="n"/>
      <c r="AW92" s="3628" t="n"/>
      <c r="AX92" s="3628" t="n"/>
      <c r="AY92" s="3628" t="n"/>
      <c r="AZ92" s="3628" t="n"/>
      <c r="BA92" s="3628" t="n"/>
      <c r="BB92" s="3628" t="n"/>
      <c r="BC92" s="3628" t="n"/>
      <c r="BD92" s="3628" t="n"/>
      <c r="BE92" s="3628" t="n"/>
      <c r="BF92" s="3628" t="n"/>
      <c r="BG92" s="3628" t="n"/>
      <c r="BH92" s="3628" t="n"/>
      <c r="BI92" s="3628" t="n"/>
      <c r="BJ92" s="3628" t="n"/>
      <c r="BK92" s="3628" t="n"/>
      <c r="BL92" s="3628" t="n"/>
      <c r="BM92" s="3628" t="n"/>
      <c r="BN92" s="3628" t="n"/>
      <c r="BO92" s="3628" t="n"/>
      <c r="BP92" s="3628" t="n"/>
      <c r="BQ92" s="4398" t="n"/>
      <c r="BR92" s="4398" t="n"/>
      <c r="BS92" s="2" t="n"/>
      <c r="BT92" s="2" t="n"/>
      <c r="BU92" s="2" t="n"/>
    </row>
    <row r="93">
      <c r="A93" s="2630" t="inlineStr">
        <is>
          <t>№
п/п</t>
        </is>
      </c>
      <c r="B93" s="2202" t="n"/>
      <c r="C93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3" s="60" t="n"/>
      <c r="E93" s="60" t="n"/>
      <c r="F93" s="60" t="n"/>
      <c r="G93" s="60" t="n"/>
      <c r="H93" s="60" t="n"/>
      <c r="I93" s="60" t="n"/>
      <c r="J93" s="60" t="n"/>
      <c r="K93" s="60" t="n"/>
      <c r="L93" s="60" t="n"/>
      <c r="M93" s="60" t="n"/>
      <c r="N93" s="60" t="n"/>
      <c r="O93" s="60" t="n"/>
      <c r="P93" s="64" t="n"/>
      <c r="Q93" s="3142" t="n"/>
      <c r="R93" s="2629" t="inlineStr">
        <is>
          <t>Уровень ССО</t>
        </is>
      </c>
      <c r="S93" s="1410" t="n"/>
      <c r="T93" s="1410" t="n"/>
      <c r="U93" s="1414" t="n"/>
      <c r="V93" s="2630" t="inlineStr">
        <is>
          <t>Экзамены</t>
        </is>
      </c>
      <c r="W93" s="2202" t="n"/>
      <c r="X93" s="2631" t="inlineStr">
        <is>
          <t>Зачеты</t>
        </is>
      </c>
      <c r="Y93" s="2202" t="n"/>
      <c r="Z93" s="2632" t="inlineStr">
        <is>
          <t>Общее количество акад. часов по учебному плану для дневной формы</t>
        </is>
      </c>
      <c r="AA93" s="2198" t="n"/>
      <c r="AB93" s="2633" t="inlineStr">
        <is>
          <t>Количество аудиторных часов по учебному плану для дневной формы</t>
        </is>
      </c>
      <c r="AC93" s="60" t="n"/>
      <c r="AD93" s="2629" t="inlineStr">
        <is>
          <t>ВСЕГО                  академических  часов</t>
        </is>
      </c>
      <c r="AE93" s="64" t="n"/>
      <c r="AF93" s="2635" t="inlineStr">
        <is>
          <t>Количество аудиторных часов</t>
        </is>
      </c>
      <c r="AG93" s="164" t="n"/>
      <c r="AH93" s="164" t="n"/>
      <c r="AI93" s="164" t="n"/>
      <c r="AJ93" s="164" t="n"/>
      <c r="AK93" s="164" t="n"/>
      <c r="AL93" s="164" t="n"/>
      <c r="AM93" s="164" t="n"/>
      <c r="AN93" s="164" t="n"/>
      <c r="AO93" s="165" t="n"/>
      <c r="AP93" s="2635" t="inlineStr">
        <is>
          <t>Распределение по курсам и семестрам</t>
        </is>
      </c>
      <c r="AQ93" s="164" t="n"/>
      <c r="AR93" s="164" t="n"/>
      <c r="AS93" s="164" t="n"/>
      <c r="AT93" s="164" t="n"/>
      <c r="AU93" s="164" t="n"/>
      <c r="AV93" s="164" t="n"/>
      <c r="AW93" s="164" t="n"/>
      <c r="AX93" s="164" t="n"/>
      <c r="AY93" s="164" t="n"/>
      <c r="AZ93" s="164" t="n"/>
      <c r="BA93" s="164" t="n"/>
      <c r="BB93" s="164" t="n"/>
      <c r="BC93" s="164" t="n"/>
      <c r="BD93" s="164" t="n"/>
      <c r="BE93" s="164" t="n"/>
      <c r="BF93" s="164" t="n"/>
      <c r="BG93" s="164" t="n"/>
      <c r="BH93" s="164" t="n"/>
      <c r="BI93" s="164" t="n"/>
      <c r="BJ93" s="164" t="n"/>
      <c r="BK93" s="164" t="n"/>
      <c r="BL93" s="164" t="n"/>
      <c r="BM93" s="164" t="n"/>
      <c r="BN93" s="165" t="n"/>
      <c r="BO93" s="2630" t="inlineStr">
        <is>
          <t>Всего зачетных единиц</t>
        </is>
      </c>
      <c r="BP93" s="2202" t="n"/>
      <c r="BQ93" s="2631" t="n"/>
      <c r="BR93" s="2202" t="n"/>
      <c r="BS93" s="3937" t="n"/>
      <c r="BT93" s="2" t="n"/>
      <c r="BU93" s="2" t="n"/>
    </row>
    <row r="94">
      <c r="A94" s="69" t="n"/>
      <c r="B94" s="2211" t="n"/>
      <c r="C94" s="171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72" t="n"/>
      <c r="Q94" s="851" t="n"/>
      <c r="R94" s="2636" t="inlineStr">
        <is>
          <t>Количество ауд.часов</t>
        </is>
      </c>
      <c r="S94" s="2637" t="inlineStr">
        <is>
          <t>Количество экзаменов</t>
        </is>
      </c>
      <c r="T94" s="3652" t="inlineStr">
        <is>
          <t>Всего часов</t>
        </is>
      </c>
      <c r="U94" s="3653" t="inlineStr">
        <is>
          <t>Зачетных единиц</t>
        </is>
      </c>
      <c r="V94" s="69" t="n"/>
      <c r="W94" s="2211" t="n"/>
      <c r="X94" s="2" t="n"/>
      <c r="Y94" s="2211" t="n"/>
      <c r="Z94" s="69" t="n"/>
      <c r="AA94" s="173" t="n"/>
      <c r="AB94" s="2" t="n"/>
      <c r="AC94" s="2" t="n"/>
      <c r="AD94" s="69" t="n"/>
      <c r="AE94" s="72" t="n"/>
      <c r="AF94" s="3145" t="inlineStr">
        <is>
          <t>Всего</t>
        </is>
      </c>
      <c r="AG94" s="2213" t="n"/>
      <c r="AH94" s="2641" t="inlineStr">
        <is>
          <t>Из них</t>
        </is>
      </c>
      <c r="AI94" s="175" t="n"/>
      <c r="AJ94" s="175" t="n"/>
      <c r="AK94" s="175" t="n"/>
      <c r="AL94" s="175" t="n"/>
      <c r="AM94" s="175" t="n"/>
      <c r="AN94" s="175" t="n"/>
      <c r="AO94" s="2215" t="n"/>
      <c r="AP94" s="3654" t="inlineStr">
        <is>
          <t>I курс</t>
        </is>
      </c>
      <c r="AQ94" s="477" t="n"/>
      <c r="AR94" s="477" t="n"/>
      <c r="AS94" s="477" t="n"/>
      <c r="AT94" s="477" t="n"/>
      <c r="AU94" s="477" t="n"/>
      <c r="AV94" s="2231" t="n"/>
      <c r="AW94" s="3655" t="inlineStr">
        <is>
          <t>II курс</t>
        </is>
      </c>
      <c r="AX94" s="477" t="n"/>
      <c r="AY94" s="477" t="n"/>
      <c r="AZ94" s="477" t="n"/>
      <c r="BA94" s="477" t="n"/>
      <c r="BB94" s="2227" t="n"/>
      <c r="BC94" s="3654" t="inlineStr">
        <is>
          <t>III курс</t>
        </is>
      </c>
      <c r="BD94" s="477" t="n"/>
      <c r="BE94" s="477" t="n"/>
      <c r="BF94" s="477" t="n"/>
      <c r="BG94" s="477" t="n"/>
      <c r="BH94" s="2231" t="n"/>
      <c r="BI94" s="3655" t="inlineStr">
        <is>
          <t>IV курс</t>
        </is>
      </c>
      <c r="BJ94" s="477" t="n"/>
      <c r="BK94" s="477" t="n"/>
      <c r="BL94" s="477" t="n"/>
      <c r="BM94" s="477" t="n"/>
      <c r="BN94" s="2227" t="n"/>
      <c r="BO94" s="69" t="n"/>
      <c r="BP94" s="2211" t="n"/>
      <c r="BQ94" s="2" t="n"/>
      <c r="BR94" s="2211" t="n"/>
      <c r="BS94" s="3937" t="n"/>
      <c r="BT94" s="2" t="n"/>
      <c r="BU94" s="2" t="n"/>
    </row>
    <row r="95">
      <c r="A95" s="69" t="n"/>
      <c r="B95" s="2211" t="n"/>
      <c r="C95" s="171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72" t="n"/>
      <c r="Q95" s="851" t="n"/>
      <c r="R95" s="2218" t="n"/>
      <c r="S95" s="2219" t="n"/>
      <c r="T95" s="2" t="n"/>
      <c r="U95" s="2877" t="n"/>
      <c r="V95" s="69" t="n"/>
      <c r="W95" s="2211" t="n"/>
      <c r="X95" s="2" t="n"/>
      <c r="Y95" s="2211" t="n"/>
      <c r="Z95" s="69" t="n"/>
      <c r="AA95" s="173" t="n"/>
      <c r="AB95" s="2" t="n"/>
      <c r="AC95" s="2" t="n"/>
      <c r="AD95" s="69" t="n"/>
      <c r="AE95" s="72" t="n"/>
      <c r="AF95" s="69" t="n"/>
      <c r="AG95" s="173" t="n"/>
      <c r="AH95" s="2643" t="inlineStr">
        <is>
          <t>Лекции</t>
        </is>
      </c>
      <c r="AI95" s="2221" t="n"/>
      <c r="AJ95" s="2644" t="inlineStr">
        <is>
          <t>Лабораторные</t>
        </is>
      </c>
      <c r="AK95" s="2221" t="n"/>
      <c r="AL95" s="2644" t="inlineStr">
        <is>
          <t>Практические</t>
        </is>
      </c>
      <c r="AM95" s="2221" t="n"/>
      <c r="AN95" s="2645" t="inlineStr">
        <is>
          <t>Семинарские</t>
        </is>
      </c>
      <c r="AO95" s="2224" t="n"/>
      <c r="AP95" s="2646" t="inlineStr">
        <is>
          <t>УС</t>
        </is>
      </c>
      <c r="AQ95" s="2647" t="inlineStr">
        <is>
          <t>1 семестр</t>
        </is>
      </c>
      <c r="AR95" s="477" t="n"/>
      <c r="AS95" s="2227" t="n"/>
      <c r="AT95" s="2648" t="inlineStr">
        <is>
          <t>2 семестр</t>
        </is>
      </c>
      <c r="AU95" s="477" t="n"/>
      <c r="AV95" s="2227" t="n"/>
      <c r="AW95" s="2648" t="inlineStr">
        <is>
          <t>3 семестр</t>
        </is>
      </c>
      <c r="AX95" s="477" t="n"/>
      <c r="AY95" s="2227" t="n"/>
      <c r="AZ95" s="2648" t="inlineStr">
        <is>
          <t>4 семестр</t>
        </is>
      </c>
      <c r="BA95" s="477" t="n"/>
      <c r="BB95" s="2227" t="n"/>
      <c r="BC95" s="2648" t="inlineStr">
        <is>
          <t>5 семестр</t>
        </is>
      </c>
      <c r="BD95" s="477" t="n"/>
      <c r="BE95" s="2227" t="n"/>
      <c r="BF95" s="2649" t="inlineStr">
        <is>
          <t>6 семестр</t>
        </is>
      </c>
      <c r="BG95" s="477" t="n"/>
      <c r="BH95" s="2231" t="n"/>
      <c r="BI95" s="2648" t="inlineStr">
        <is>
          <t>7 семестр</t>
        </is>
      </c>
      <c r="BJ95" s="477" t="n"/>
      <c r="BK95" s="2227" t="n"/>
      <c r="BL95" s="2647" t="inlineStr">
        <is>
          <t>8 семестр</t>
        </is>
      </c>
      <c r="BM95" s="477" t="n"/>
      <c r="BN95" s="2227" t="n"/>
      <c r="BO95" s="69" t="n"/>
      <c r="BP95" s="2211" t="n"/>
      <c r="BQ95" s="2" t="n"/>
      <c r="BR95" s="2211" t="n"/>
      <c r="BS95" s="3937" t="n"/>
      <c r="BT95" s="2" t="n"/>
      <c r="BU95" s="2" t="n"/>
    </row>
    <row r="96">
      <c r="A96" s="69" t="n"/>
      <c r="B96" s="2211" t="n"/>
      <c r="C96" s="171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72" t="n"/>
      <c r="Q96" s="851" t="n"/>
      <c r="R96" s="2218" t="n"/>
      <c r="S96" s="2219" t="n"/>
      <c r="T96" s="2" t="n"/>
      <c r="U96" s="2877" t="n"/>
      <c r="V96" s="69" t="n"/>
      <c r="W96" s="2211" t="n"/>
      <c r="X96" s="2" t="n"/>
      <c r="Y96" s="2211" t="n"/>
      <c r="Z96" s="69" t="n"/>
      <c r="AA96" s="173" t="n"/>
      <c r="AB96" s="2" t="n"/>
      <c r="AC96" s="2" t="n"/>
      <c r="AD96" s="69" t="n"/>
      <c r="AE96" s="72" t="n"/>
      <c r="AF96" s="69" t="n"/>
      <c r="AG96" s="173" t="n"/>
      <c r="AH96" s="2" t="n"/>
      <c r="AI96" s="186" t="n"/>
      <c r="AJ96" s="2232" t="n"/>
      <c r="AK96" s="186" t="n"/>
      <c r="AL96" s="2232" t="n"/>
      <c r="AM96" s="186" t="n"/>
      <c r="AN96" s="2232" t="n"/>
      <c r="AO96" s="72" t="n"/>
      <c r="AP96" s="2218" t="n"/>
      <c r="AQ96" s="3150" t="inlineStr">
        <is>
          <t>2 недели</t>
        </is>
      </c>
      <c r="AR96" s="175" t="n"/>
      <c r="AS96" s="474" t="n"/>
      <c r="AT96" s="3151" t="inlineStr">
        <is>
          <t>3 недели</t>
        </is>
      </c>
      <c r="AU96" s="175" t="n"/>
      <c r="AV96" s="2215" t="n"/>
      <c r="AW96" s="3656" t="inlineStr">
        <is>
          <t>3 недели</t>
        </is>
      </c>
      <c r="AX96" s="477" t="n"/>
      <c r="AY96" s="2227" t="n"/>
      <c r="AZ96" s="3151" t="inlineStr">
        <is>
          <t>3 недели</t>
        </is>
      </c>
      <c r="BA96" s="175" t="n"/>
      <c r="BB96" s="2215" t="n"/>
      <c r="BC96" s="3656" t="inlineStr">
        <is>
          <t>3 недели</t>
        </is>
      </c>
      <c r="BD96" s="477" t="n"/>
      <c r="BE96" s="2227" t="n"/>
      <c r="BF96" s="3151" t="inlineStr">
        <is>
          <t>3 недели</t>
        </is>
      </c>
      <c r="BG96" s="175" t="n"/>
      <c r="BH96" s="2215" t="n"/>
      <c r="BI96" s="3656" t="inlineStr">
        <is>
          <t>3 недели</t>
        </is>
      </c>
      <c r="BJ96" s="477" t="n"/>
      <c r="BK96" s="2227" t="n"/>
      <c r="BL96" s="3151" t="inlineStr">
        <is>
          <t>2 недели</t>
        </is>
      </c>
      <c r="BM96" s="175" t="n"/>
      <c r="BN96" s="2215" t="n"/>
      <c r="BO96" s="69" t="n"/>
      <c r="BP96" s="2211" t="n"/>
      <c r="BQ96" s="2" t="n"/>
      <c r="BR96" s="2211" t="n"/>
      <c r="BS96" s="3937" t="n"/>
      <c r="BT96" s="2" t="n"/>
      <c r="BU96" s="2" t="n"/>
    </row>
    <row r="97">
      <c r="A97" s="2244" t="n"/>
      <c r="B97" s="2245" t="n"/>
      <c r="C97" s="2240" t="n"/>
      <c r="D97" s="78" t="n"/>
      <c r="E97" s="78" t="n"/>
      <c r="F97" s="78" t="n"/>
      <c r="G97" s="78" t="n"/>
      <c r="H97" s="78" t="n"/>
      <c r="I97" s="78" t="n"/>
      <c r="J97" s="78" t="n"/>
      <c r="K97" s="78" t="n"/>
      <c r="L97" s="78" t="n"/>
      <c r="M97" s="78" t="n"/>
      <c r="N97" s="78" t="n"/>
      <c r="O97" s="78" t="n"/>
      <c r="P97" s="81" t="n"/>
      <c r="Q97" s="3153" t="n"/>
      <c r="R97" s="2242" t="n"/>
      <c r="S97" s="2243" t="n"/>
      <c r="T97" s="78" t="n"/>
      <c r="U97" s="3154" t="n"/>
      <c r="V97" s="2244" t="n"/>
      <c r="W97" s="2245" t="n"/>
      <c r="X97" s="2246" t="n"/>
      <c r="Y97" s="2245" t="n"/>
      <c r="Z97" s="77" t="n"/>
      <c r="AA97" s="2239" t="n"/>
      <c r="AB97" s="78" t="n"/>
      <c r="AC97" s="78" t="n"/>
      <c r="AD97" s="77" t="n"/>
      <c r="AE97" s="81" t="n"/>
      <c r="AF97" s="77" t="n"/>
      <c r="AG97" s="2239" t="n"/>
      <c r="AH97" s="78" t="n"/>
      <c r="AI97" s="2247" t="n"/>
      <c r="AJ97" s="2248" t="n"/>
      <c r="AK97" s="2247" t="n"/>
      <c r="AL97" s="2248" t="n"/>
      <c r="AM97" s="2247" t="n"/>
      <c r="AN97" s="2248" t="n"/>
      <c r="AO97" s="81" t="n"/>
      <c r="AP97" s="2654" t="inlineStr">
        <is>
          <t>Ауд. часов</t>
        </is>
      </c>
      <c r="AQ97" s="2655" t="inlineStr">
        <is>
          <t>Всего часов</t>
        </is>
      </c>
      <c r="AR97" s="2656" t="inlineStr">
        <is>
          <t>Ауд. часов</t>
        </is>
      </c>
      <c r="AS97" s="2657" t="inlineStr">
        <is>
          <t>Зач. единиц</t>
        </is>
      </c>
      <c r="AT97" s="2655" t="inlineStr">
        <is>
          <t>Всего часов</t>
        </is>
      </c>
      <c r="AU97" s="2658" t="inlineStr">
        <is>
          <t>Ауд. часов</t>
        </is>
      </c>
      <c r="AV97" s="2659" t="inlineStr">
        <is>
          <t>Зач. единиц</t>
        </is>
      </c>
      <c r="AW97" s="2660" t="inlineStr">
        <is>
          <t>Всего часов</t>
        </is>
      </c>
      <c r="AX97" s="2658" t="inlineStr">
        <is>
          <t>Ауд. часов</t>
        </is>
      </c>
      <c r="AY97" s="2661" t="inlineStr">
        <is>
          <t>Зач. единиц</t>
        </is>
      </c>
      <c r="AZ97" s="2655" t="inlineStr">
        <is>
          <t>Всего часов</t>
        </is>
      </c>
      <c r="BA97" s="2656" t="inlineStr">
        <is>
          <t>Ауд. часов</t>
        </is>
      </c>
      <c r="BB97" s="2662" t="inlineStr">
        <is>
          <t>Зач. единиц</t>
        </is>
      </c>
      <c r="BC97" s="2658" t="inlineStr">
        <is>
          <t>Всего часов</t>
        </is>
      </c>
      <c r="BD97" s="2663" t="inlineStr">
        <is>
          <t>Ауд. часов</t>
        </is>
      </c>
      <c r="BE97" s="2661" t="inlineStr">
        <is>
          <t>Зач. единиц</t>
        </is>
      </c>
      <c r="BF97" s="2655" t="inlineStr">
        <is>
          <t>Всего часов</t>
        </is>
      </c>
      <c r="BG97" s="2656" t="inlineStr">
        <is>
          <t>Ауд. часов</t>
        </is>
      </c>
      <c r="BH97" s="2662" t="inlineStr">
        <is>
          <t>Зач. единиц</t>
        </is>
      </c>
      <c r="BI97" s="2658" t="inlineStr">
        <is>
          <t>Всего часов</t>
        </is>
      </c>
      <c r="BJ97" s="2663" t="inlineStr">
        <is>
          <t>Ауд. часов</t>
        </is>
      </c>
      <c r="BK97" s="2661" t="inlineStr">
        <is>
          <t>Зач. единиц</t>
        </is>
      </c>
      <c r="BL97" s="2658" t="inlineStr">
        <is>
          <t>Всего часов</t>
        </is>
      </c>
      <c r="BM97" s="2656" t="inlineStr">
        <is>
          <t>Ауд. часов</t>
        </is>
      </c>
      <c r="BN97" s="2662" t="inlineStr">
        <is>
          <t>Зач. единиц</t>
        </is>
      </c>
      <c r="BO97" s="2244" t="n"/>
      <c r="BP97" s="2245" t="n"/>
      <c r="BQ97" s="2246" t="n"/>
      <c r="BR97" s="2245" t="n"/>
      <c r="BS97" s="3937" t="n"/>
      <c r="BT97" s="2" t="n"/>
      <c r="BU97" s="2" t="n"/>
    </row>
    <row r="98">
      <c r="A98" s="2456" t="inlineStr">
        <is>
          <t>2.3.6</t>
        </is>
      </c>
      <c r="B98" s="2329" t="n"/>
      <c r="C98" s="2303" t="inlineStr">
        <is>
          <t>Подъемно-транспортные машины / Подъемно-транспортное оборудование / Технологическая оснастка /  Системы управления оборудованием / Основы механики манипуляторов / Механизмы манипуляторов / Подъемно-транспортные машины и оборудование</t>
        </is>
      </c>
      <c r="D98" s="2304" t="n"/>
      <c r="E98" s="2304" t="n"/>
      <c r="F98" s="2304" t="n"/>
      <c r="G98" s="2304" t="n"/>
      <c r="H98" s="2304" t="n"/>
      <c r="I98" s="2304" t="n"/>
      <c r="J98" s="2304" t="n"/>
      <c r="K98" s="2304" t="n"/>
      <c r="L98" s="2304" t="n"/>
      <c r="M98" s="2304" t="n"/>
      <c r="N98" s="2304" t="n"/>
      <c r="O98" s="2304" t="n"/>
      <c r="P98" s="2305" t="n"/>
      <c r="Q98" s="467" t="n"/>
      <c r="R98" s="3860" t="n">
        <v>24</v>
      </c>
      <c r="S98" s="3111" t="n"/>
      <c r="T98" s="4399">
        <f>Z98/AB98*R98</f>
        <v/>
      </c>
      <c r="U98" s="3868" t="n">
        <v>1</v>
      </c>
      <c r="V98" s="2333" t="n"/>
      <c r="W98" s="2329" t="n"/>
      <c r="X98" s="2332" t="n">
        <v>5</v>
      </c>
      <c r="Y98" s="2305" t="n"/>
      <c r="Z98" s="2333" t="n">
        <v>108</v>
      </c>
      <c r="AA98" s="2329" t="n"/>
      <c r="AB98" s="2450" t="n">
        <v>72</v>
      </c>
      <c r="AC98" s="2305" t="n"/>
      <c r="AD98" s="3901">
        <f>Z98-T98</f>
        <v/>
      </c>
      <c r="AE98" s="2305" t="n"/>
      <c r="AF98" s="4400">
        <f>AP98+AR98+AU98+AX98+BA98+BD98+BG98+BJ98+BM98</f>
        <v/>
      </c>
      <c r="AG98" s="2290" t="n"/>
      <c r="AH98" s="2334" t="n">
        <v>8</v>
      </c>
      <c r="AI98" s="2335" t="n"/>
      <c r="AJ98" s="2336" t="n">
        <v>2</v>
      </c>
      <c r="AK98" s="2335" t="n"/>
      <c r="AL98" s="2336" t="n">
        <v>2</v>
      </c>
      <c r="AM98" s="2335" t="n"/>
      <c r="AN98" s="2337" t="n"/>
      <c r="AO98" s="2305" t="n"/>
      <c r="AP98" s="4366" t="n"/>
      <c r="AQ98" s="3926" t="n"/>
      <c r="AR98" s="3928" t="n"/>
      <c r="AS98" s="3864" t="n"/>
      <c r="AT98" s="3926" t="n"/>
      <c r="AU98" s="3865" t="n"/>
      <c r="AV98" s="3866" t="n"/>
      <c r="AW98" s="3927" t="n"/>
      <c r="AX98" s="3865" t="n"/>
      <c r="AY98" s="3864" t="n"/>
      <c r="AZ98" s="3926" t="n"/>
      <c r="BA98" s="3865" t="n">
        <v>4</v>
      </c>
      <c r="BB98" s="3866" t="n"/>
      <c r="BC98" s="3861" t="n">
        <v>72</v>
      </c>
      <c r="BD98" s="4394" t="n">
        <v>8</v>
      </c>
      <c r="BE98" s="2090" t="n">
        <v>2</v>
      </c>
      <c r="BF98" s="3867" t="n"/>
      <c r="BG98" s="4394" t="n"/>
      <c r="BH98" s="3868" t="n"/>
      <c r="BI98" s="3861" t="n"/>
      <c r="BJ98" s="3862" t="n"/>
      <c r="BK98" s="2090" t="n"/>
      <c r="BL98" s="3867" t="n"/>
      <c r="BM98" s="3862" t="n"/>
      <c r="BN98" s="3868" t="n"/>
      <c r="BO98" s="4401">
        <f>U98+AS98+AV98+AY98+BB98+BE98+BH98+BK98+BN98</f>
        <v/>
      </c>
      <c r="BP98" s="2284" t="n"/>
      <c r="BQ98" s="3955" t="inlineStr">
        <is>
          <t>МиПТС</t>
        </is>
      </c>
      <c r="BR98" s="2305" t="n"/>
      <c r="BS98" s="2">
        <f>(AB98-R98)*0.22</f>
        <v/>
      </c>
      <c r="BT98" s="2" t="n"/>
      <c r="BU98" s="2" t="n"/>
    </row>
    <row r="99">
      <c r="A99" s="2451" t="inlineStr">
        <is>
          <t>2.3.7</t>
        </is>
      </c>
      <c r="B99" s="2302" t="n"/>
      <c r="C99" s="4367" t="inlineStr">
        <is>
          <t>Эксплуатация, ремонт и монтаж машин и оборудования / Ремонт технологического оборудования / Системы управления оборудованием / Программирование и наладка автоматизированного оборудования / Програмирование обработки для автоматического оборудования / Надежность и диагностика технологического оборудования/  Ремонт машин и оборудования пищевых производств / Техническая эксплуатация автоматизированного оборудования</t>
        </is>
      </c>
      <c r="D99" s="2665" t="n"/>
      <c r="E99" s="2665" t="n"/>
      <c r="F99" s="2665" t="n"/>
      <c r="G99" s="2665" t="n"/>
      <c r="H99" s="2665" t="n"/>
      <c r="I99" s="2665" t="n"/>
      <c r="J99" s="2665" t="n"/>
      <c r="K99" s="2665" t="n"/>
      <c r="L99" s="2665" t="n"/>
      <c r="M99" s="2665" t="n"/>
      <c r="N99" s="2665" t="n"/>
      <c r="O99" s="2665" t="n"/>
      <c r="P99" s="2311" t="n"/>
      <c r="Q99" s="3119" t="n"/>
      <c r="R99" s="2452" t="n">
        <v>20</v>
      </c>
      <c r="S99" s="2372" t="n"/>
      <c r="T99" s="3086" t="n">
        <v>30</v>
      </c>
      <c r="U99" s="2373" t="n">
        <v>1</v>
      </c>
      <c r="V99" s="2452" t="n">
        <v>8</v>
      </c>
      <c r="W99" s="2302" t="n"/>
      <c r="X99" s="2373" t="n"/>
      <c r="Y99" s="2311" t="n"/>
      <c r="Z99" s="2452" t="n">
        <v>136</v>
      </c>
      <c r="AA99" s="2302" t="n"/>
      <c r="AB99" s="2453" t="n">
        <v>90</v>
      </c>
      <c r="AC99" s="2311" t="n"/>
      <c r="AD99" s="2377">
        <f>Z99-T99</f>
        <v/>
      </c>
      <c r="AE99" s="2311" t="n"/>
      <c r="AF99" s="2426">
        <f>AP99+AR99+AU99+AX99+BA99+BD99+BG99+BJ99+BM99</f>
        <v/>
      </c>
      <c r="AG99" s="2329" t="n"/>
      <c r="AH99" s="2454" t="n">
        <v>6</v>
      </c>
      <c r="AI99" s="2316" t="n"/>
      <c r="AJ99" s="2432" t="n">
        <v>4</v>
      </c>
      <c r="AK99" s="2316" t="n"/>
      <c r="AL99" s="2432" t="n">
        <v>6</v>
      </c>
      <c r="AM99" s="2316" t="n"/>
      <c r="AN99" s="2455" t="n"/>
      <c r="AO99" s="2311" t="n"/>
      <c r="AP99" s="2452" t="n"/>
      <c r="AQ99" s="2431" t="n"/>
      <c r="AR99" s="2454" t="n"/>
      <c r="AS99" s="2378" t="n"/>
      <c r="AT99" s="2431" t="n"/>
      <c r="AU99" s="2432" t="n"/>
      <c r="AV99" s="2373" t="n"/>
      <c r="AW99" s="2433" t="n"/>
      <c r="AX99" s="2432" t="n"/>
      <c r="AY99" s="2378" t="n"/>
      <c r="AZ99" s="2431" t="n"/>
      <c r="BA99" s="2432" t="n"/>
      <c r="BB99" s="2373" t="n"/>
      <c r="BC99" s="2433" t="n"/>
      <c r="BD99" s="2454" t="n"/>
      <c r="BE99" s="2378" t="n"/>
      <c r="BF99" s="2431" t="n"/>
      <c r="BG99" s="2454" t="n"/>
      <c r="BH99" s="2373" t="n"/>
      <c r="BI99" s="2433" t="n"/>
      <c r="BJ99" s="2432" t="n">
        <v>2</v>
      </c>
      <c r="BK99" s="2378" t="n"/>
      <c r="BL99" s="2431" t="n">
        <v>106</v>
      </c>
      <c r="BM99" s="2432" t="n">
        <v>14</v>
      </c>
      <c r="BN99" s="2373" t="n">
        <v>3</v>
      </c>
      <c r="BO99" s="2377">
        <f>U99+AS99+AV99+AY99+BB99+BE99+BH99+BK99+BN99</f>
        <v/>
      </c>
      <c r="BP99" s="2311" t="n"/>
      <c r="BQ99" s="3081" t="n"/>
      <c r="BR99" s="2311" t="n"/>
      <c r="BS99" s="2386">
        <f>(AB99-R99)*0.22</f>
        <v/>
      </c>
      <c r="BT99" s="2" t="n"/>
      <c r="BU99" s="2" t="n"/>
    </row>
    <row r="100">
      <c r="A100" s="2451" t="inlineStr">
        <is>
          <t>2.3.8</t>
        </is>
      </c>
      <c r="B100" s="2302" t="n"/>
      <c r="C100" s="4367" t="inlineStr">
        <is>
          <t>Механизация технологических процессов и основы робототехники</t>
        </is>
      </c>
      <c r="D100" s="2665" t="n"/>
      <c r="E100" s="2665" t="n"/>
      <c r="F100" s="2665" t="n"/>
      <c r="G100" s="2665" t="n"/>
      <c r="H100" s="2665" t="n"/>
      <c r="I100" s="2665" t="n"/>
      <c r="J100" s="2665" t="n"/>
      <c r="K100" s="2665" t="n"/>
      <c r="L100" s="2665" t="n"/>
      <c r="M100" s="2665" t="n"/>
      <c r="N100" s="2665" t="n"/>
      <c r="O100" s="2665" t="n"/>
      <c r="P100" s="2311" t="n"/>
      <c r="Q100" s="3083" t="n"/>
      <c r="R100" s="3088" t="n"/>
      <c r="S100" s="3086" t="n"/>
      <c r="T100" s="3123">
        <f>Z100/AB100*R100</f>
        <v/>
      </c>
      <c r="U100" s="3093" t="n"/>
      <c r="V100" s="2452" t="n"/>
      <c r="W100" s="2302" t="n"/>
      <c r="X100" s="2373" t="n">
        <v>6</v>
      </c>
      <c r="Y100" s="2311" t="n"/>
      <c r="Z100" s="2452" t="n">
        <v>102</v>
      </c>
      <c r="AA100" s="2302" t="n"/>
      <c r="AB100" s="2453" t="n">
        <v>36</v>
      </c>
      <c r="AC100" s="2311" t="n"/>
      <c r="AD100" s="2377">
        <f>Z100-T100</f>
        <v/>
      </c>
      <c r="AE100" s="2311" t="n"/>
      <c r="AF100" s="2452">
        <f>AP100+AR100+AU100+AX100+BA100+BD100+BG100+BJ100+BM100</f>
        <v/>
      </c>
      <c r="AG100" s="2302" t="n"/>
      <c r="AH100" s="2454" t="n">
        <v>8</v>
      </c>
      <c r="AI100" s="2316" t="n"/>
      <c r="AJ100" s="2432" t="n"/>
      <c r="AK100" s="2316" t="n"/>
      <c r="AL100" s="2432" t="n">
        <v>6</v>
      </c>
      <c r="AM100" s="2316" t="n"/>
      <c r="AN100" s="2455" t="n"/>
      <c r="AO100" s="2311" t="n"/>
      <c r="AP100" s="3088" t="n"/>
      <c r="AQ100" s="3092" t="n"/>
      <c r="AR100" s="3089" t="n"/>
      <c r="AS100" s="3085" t="n"/>
      <c r="AT100" s="3092" t="n"/>
      <c r="AU100" s="3090" t="n"/>
      <c r="AV100" s="3093" t="n"/>
      <c r="AW100" s="3094" t="n"/>
      <c r="AX100" s="3090" t="n"/>
      <c r="AY100" s="3085" t="n"/>
      <c r="AZ100" s="3092" t="n"/>
      <c r="BA100" s="3090" t="n"/>
      <c r="BB100" s="3093" t="n"/>
      <c r="BC100" s="3094" t="n"/>
      <c r="BD100" s="3089" t="n">
        <v>4</v>
      </c>
      <c r="BE100" s="3085" t="n"/>
      <c r="BF100" s="3092" t="n">
        <v>102</v>
      </c>
      <c r="BG100" s="3089" t="n">
        <v>10</v>
      </c>
      <c r="BH100" s="3093" t="n">
        <v>3</v>
      </c>
      <c r="BI100" s="3094" t="n"/>
      <c r="BJ100" s="3090" t="n"/>
      <c r="BK100" s="3085" t="n"/>
      <c r="BL100" s="3092" t="n"/>
      <c r="BM100" s="3090" t="n"/>
      <c r="BN100" s="3093" t="n"/>
      <c r="BO100" s="2377">
        <f>U100+AS100+AV100+AY100+BB100+BE100+BH100+BK100+BN100</f>
        <v/>
      </c>
      <c r="BP100" s="2311" t="n"/>
      <c r="BQ100" s="3081" t="n"/>
      <c r="BR100" s="2311" t="n"/>
      <c r="BS100" s="2386">
        <f>(AB100-R100)*0.22</f>
        <v/>
      </c>
      <c r="BT100" s="2" t="n"/>
      <c r="BU100" s="2" t="n"/>
    </row>
    <row r="101">
      <c r="A101" s="2451" t="inlineStr">
        <is>
          <t>2.3.9</t>
        </is>
      </c>
      <c r="B101" s="2302" t="n"/>
      <c r="C101" s="4367" t="inlineStr">
        <is>
          <t xml:space="preserve">Диагностика и надежность машин </t>
        </is>
      </c>
      <c r="D101" s="2665" t="n"/>
      <c r="E101" s="2665" t="n"/>
      <c r="F101" s="2665" t="n"/>
      <c r="G101" s="2665" t="n"/>
      <c r="H101" s="2665" t="n"/>
      <c r="I101" s="2665" t="n"/>
      <c r="J101" s="2665" t="n"/>
      <c r="K101" s="2665" t="n"/>
      <c r="L101" s="2665" t="n"/>
      <c r="M101" s="2665" t="n"/>
      <c r="N101" s="2665" t="n"/>
      <c r="O101" s="2665" t="n"/>
      <c r="P101" s="2311" t="n"/>
      <c r="Q101" s="3119" t="n"/>
      <c r="R101" s="2372" t="n"/>
      <c r="S101" s="2372" t="n"/>
      <c r="T101" s="2372">
        <f>Z101/AB101*R101</f>
        <v/>
      </c>
      <c r="U101" s="2373" t="n"/>
      <c r="V101" s="2452" t="n"/>
      <c r="W101" s="2302" t="n"/>
      <c r="X101" s="2373" t="n">
        <v>8</v>
      </c>
      <c r="Y101" s="2311" t="n"/>
      <c r="Z101" s="2452" t="n">
        <v>102</v>
      </c>
      <c r="AA101" s="2302" t="n"/>
      <c r="AB101" s="2453" t="n">
        <v>36</v>
      </c>
      <c r="AC101" s="2311" t="n"/>
      <c r="AD101" s="2377">
        <f>Z101-T101</f>
        <v/>
      </c>
      <c r="AE101" s="2311" t="n"/>
      <c r="AF101" s="2452">
        <f>AP101+AR101+AU101+AX101+BA101+BD101+BG101+BJ101+BM101</f>
        <v/>
      </c>
      <c r="AG101" s="2302" t="n"/>
      <c r="AH101" s="2454" t="n">
        <v>6</v>
      </c>
      <c r="AI101" s="2316" t="n"/>
      <c r="AJ101" s="2432" t="n"/>
      <c r="AK101" s="2316" t="n"/>
      <c r="AL101" s="2432" t="n">
        <v>6</v>
      </c>
      <c r="AM101" s="2316" t="n"/>
      <c r="AN101" s="2455" t="n"/>
      <c r="AO101" s="2311" t="n"/>
      <c r="AP101" s="2452" t="n"/>
      <c r="AQ101" s="2431" t="n"/>
      <c r="AR101" s="2454" t="n"/>
      <c r="AS101" s="2378" t="n"/>
      <c r="AT101" s="2431" t="n"/>
      <c r="AU101" s="2432" t="n"/>
      <c r="AV101" s="2373" t="n"/>
      <c r="AW101" s="2433" t="n"/>
      <c r="AX101" s="2432" t="n"/>
      <c r="AY101" s="2378" t="n"/>
      <c r="AZ101" s="2431" t="n"/>
      <c r="BA101" s="2432" t="n"/>
      <c r="BB101" s="2373" t="n"/>
      <c r="BC101" s="2433" t="n"/>
      <c r="BD101" s="2454" t="n"/>
      <c r="BE101" s="2378" t="n"/>
      <c r="BF101" s="2431" t="n"/>
      <c r="BG101" s="2454" t="n"/>
      <c r="BH101" s="2373" t="n"/>
      <c r="BI101" s="2433" t="n"/>
      <c r="BJ101" s="2432" t="n">
        <v>2</v>
      </c>
      <c r="BK101" s="2378" t="n"/>
      <c r="BL101" s="2431" t="n">
        <v>102</v>
      </c>
      <c r="BM101" s="2432" t="n">
        <v>10</v>
      </c>
      <c r="BN101" s="2373" t="n">
        <v>3</v>
      </c>
      <c r="BO101" s="2377">
        <f>U101+AS101+AV101+AY101+BB101+BE101+BH101+BK101+BN101</f>
        <v/>
      </c>
      <c r="BP101" s="2311" t="n"/>
      <c r="BQ101" s="3081" t="n"/>
      <c r="BR101" s="2311" t="n"/>
      <c r="BS101" s="2386">
        <f>(AB101-R101)*0.22</f>
        <v/>
      </c>
      <c r="BT101" s="2" t="n"/>
      <c r="BU101" s="2" t="n"/>
    </row>
    <row r="102">
      <c r="A102" s="2368" t="inlineStr">
        <is>
          <t>2.4</t>
        </is>
      </c>
      <c r="B102" s="2302" t="n"/>
      <c r="C102" s="4354" t="inlineStr">
        <is>
          <t>Модуль "Моделирование и автоматизация"</t>
        </is>
      </c>
      <c r="D102" s="2665" t="n"/>
      <c r="E102" s="2665" t="n"/>
      <c r="F102" s="2665" t="n"/>
      <c r="G102" s="2665" t="n"/>
      <c r="H102" s="2665" t="n"/>
      <c r="I102" s="2665" t="n"/>
      <c r="J102" s="2665" t="n"/>
      <c r="K102" s="2665" t="n"/>
      <c r="L102" s="2665" t="n"/>
      <c r="M102" s="2665" t="n"/>
      <c r="N102" s="2665" t="n"/>
      <c r="O102" s="2665" t="n"/>
      <c r="P102" s="2311" t="n"/>
      <c r="Q102" s="1926" t="n"/>
      <c r="R102" s="3102" t="n"/>
      <c r="S102" s="3100" t="n"/>
      <c r="T102" s="2372" t="n"/>
      <c r="U102" s="3108" t="n"/>
      <c r="V102" s="2374" t="n"/>
      <c r="W102" s="2302" t="n"/>
      <c r="X102" s="2375" t="n"/>
      <c r="Y102" s="2311" t="n"/>
      <c r="Z102" s="2374" t="n"/>
      <c r="AA102" s="2302" t="n"/>
      <c r="AB102" s="2376" t="n"/>
      <c r="AC102" s="2311" t="n"/>
      <c r="AD102" s="2377" t="n"/>
      <c r="AE102" s="2311" t="n"/>
      <c r="AF102" s="2452" t="n"/>
      <c r="AG102" s="2302" t="n"/>
      <c r="AH102" s="2379" t="n"/>
      <c r="AI102" s="2316" t="n"/>
      <c r="AJ102" s="2380" t="n"/>
      <c r="AK102" s="2316" t="n"/>
      <c r="AL102" s="2380" t="n"/>
      <c r="AM102" s="2316" t="n"/>
      <c r="AN102" s="2381" t="n"/>
      <c r="AO102" s="2311" t="n"/>
      <c r="AP102" s="3102" t="n"/>
      <c r="AQ102" s="3107" t="n"/>
      <c r="AR102" s="3104" t="n"/>
      <c r="AS102" s="1931" t="n"/>
      <c r="AT102" s="3107" t="n"/>
      <c r="AU102" s="3105" t="n"/>
      <c r="AV102" s="3108" t="n"/>
      <c r="AW102" s="3109" t="n"/>
      <c r="AX102" s="3105" t="n"/>
      <c r="AY102" s="1931" t="n"/>
      <c r="AZ102" s="3107" t="n"/>
      <c r="BA102" s="3105" t="n"/>
      <c r="BB102" s="3108" t="n"/>
      <c r="BC102" s="3109" t="n"/>
      <c r="BD102" s="3104" t="n"/>
      <c r="BE102" s="1931" t="n"/>
      <c r="BF102" s="3107" t="n"/>
      <c r="BG102" s="3104" t="n"/>
      <c r="BH102" s="3108" t="n"/>
      <c r="BI102" s="3109" t="n"/>
      <c r="BJ102" s="3105" t="n"/>
      <c r="BK102" s="1931" t="n"/>
      <c r="BL102" s="3107" t="n"/>
      <c r="BM102" s="3105" t="n"/>
      <c r="BN102" s="2396" t="n"/>
      <c r="BO102" s="2377" t="n"/>
      <c r="BP102" s="2311" t="n"/>
      <c r="BQ102" s="3081" t="n"/>
      <c r="BR102" s="2311" t="n"/>
      <c r="BS102" s="2386">
        <f>(AB102-R102)*0.22</f>
        <v/>
      </c>
      <c r="BT102" s="2" t="n"/>
      <c r="BU102" s="2" t="n"/>
    </row>
    <row r="103">
      <c r="A103" s="2451" t="inlineStr">
        <is>
          <t>2.4.1</t>
        </is>
      </c>
      <c r="B103" s="2302" t="n"/>
      <c r="C103" s="4367" t="inlineStr">
        <is>
          <t>САПР машин и оборудования</t>
        </is>
      </c>
      <c r="D103" s="2665" t="n"/>
      <c r="E103" s="2665" t="n"/>
      <c r="F103" s="2665" t="n"/>
      <c r="G103" s="2665" t="n"/>
      <c r="H103" s="2665" t="n"/>
      <c r="I103" s="2665" t="n"/>
      <c r="J103" s="2665" t="n"/>
      <c r="K103" s="2665" t="n"/>
      <c r="L103" s="2665" t="n"/>
      <c r="M103" s="2665" t="n"/>
      <c r="N103" s="2665" t="n"/>
      <c r="O103" s="2665" t="n"/>
      <c r="P103" s="2311" t="n"/>
      <c r="Q103" s="3119" t="n"/>
      <c r="R103" s="2452" t="n"/>
      <c r="S103" s="2372" t="n"/>
      <c r="T103" s="2393">
        <f>Z103/AB103*R103</f>
        <v/>
      </c>
      <c r="U103" s="2373" t="n"/>
      <c r="V103" s="2452" t="n"/>
      <c r="W103" s="2302" t="n"/>
      <c r="X103" s="2373" t="n">
        <v>8</v>
      </c>
      <c r="Y103" s="2311" t="n"/>
      <c r="Z103" s="2452" t="n">
        <v>108</v>
      </c>
      <c r="AA103" s="2302" t="n"/>
      <c r="AB103" s="2453" t="n">
        <v>54</v>
      </c>
      <c r="AC103" s="2311" t="n"/>
      <c r="AD103" s="2377">
        <f>Z103-T103</f>
        <v/>
      </c>
      <c r="AE103" s="2311" t="n"/>
      <c r="AF103" s="2452">
        <f>AP103+AR103+AU103+AX103+BA103+BD103+BG103+BJ103+BM103</f>
        <v/>
      </c>
      <c r="AG103" s="2302" t="n"/>
      <c r="AH103" s="2454" t="n">
        <v>10</v>
      </c>
      <c r="AI103" s="2316" t="n"/>
      <c r="AJ103" s="2432" t="n">
        <v>8</v>
      </c>
      <c r="AK103" s="2316" t="n"/>
      <c r="AL103" s="2432" t="n"/>
      <c r="AM103" s="2316" t="n"/>
      <c r="AN103" s="2455" t="n"/>
      <c r="AO103" s="2311" t="n"/>
      <c r="AP103" s="2452" t="n"/>
      <c r="AQ103" s="2431" t="n"/>
      <c r="AR103" s="2454" t="n"/>
      <c r="AS103" s="2378" t="n"/>
      <c r="AT103" s="2431" t="n"/>
      <c r="AU103" s="2432" t="n"/>
      <c r="AV103" s="2373" t="n"/>
      <c r="AW103" s="2433" t="n"/>
      <c r="AX103" s="2432" t="n"/>
      <c r="AY103" s="2378" t="n"/>
      <c r="AZ103" s="2431" t="n"/>
      <c r="BA103" s="2432" t="n"/>
      <c r="BB103" s="2373" t="n"/>
      <c r="BC103" s="2433" t="n"/>
      <c r="BD103" s="2454" t="n"/>
      <c r="BE103" s="2378" t="n"/>
      <c r="BF103" s="2431" t="n"/>
      <c r="BG103" s="2454" t="n"/>
      <c r="BH103" s="2373" t="n"/>
      <c r="BI103" s="2433" t="n"/>
      <c r="BJ103" s="2432" t="n">
        <v>2</v>
      </c>
      <c r="BK103" s="2378" t="n"/>
      <c r="BL103" s="2431" t="n">
        <v>108</v>
      </c>
      <c r="BM103" s="2432" t="n">
        <v>16</v>
      </c>
      <c r="BN103" s="2394" t="n">
        <v>3</v>
      </c>
      <c r="BO103" s="2377">
        <f>U103+AS103+AV103+AY103+BB103+BE103+BH103+BK103+BN103</f>
        <v/>
      </c>
      <c r="BP103" s="2311" t="n"/>
      <c r="BQ103" s="3081" t="n"/>
      <c r="BR103" s="2311" t="n"/>
      <c r="BS103" s="2386">
        <f>(AB103-R103)*0.22</f>
        <v/>
      </c>
      <c r="BT103" s="2" t="n"/>
      <c r="BU103" s="2" t="n"/>
    </row>
    <row r="104">
      <c r="A104" s="2451" t="inlineStr">
        <is>
          <t>2.4.2</t>
        </is>
      </c>
      <c r="B104" s="2302" t="n"/>
      <c r="C104" s="4367" t="inlineStr">
        <is>
          <t>Курсовой проект по учебной дисциплине "САПР машин и оборудования"</t>
        </is>
      </c>
      <c r="D104" s="2665" t="n"/>
      <c r="E104" s="2665" t="n"/>
      <c r="F104" s="2665" t="n"/>
      <c r="G104" s="2665" t="n"/>
      <c r="H104" s="2665" t="n"/>
      <c r="I104" s="2665" t="n"/>
      <c r="J104" s="2665" t="n"/>
      <c r="K104" s="2665" t="n"/>
      <c r="L104" s="2665" t="n"/>
      <c r="M104" s="2665" t="n"/>
      <c r="N104" s="2665" t="n"/>
      <c r="O104" s="2665" t="n"/>
      <c r="P104" s="2311" t="n"/>
      <c r="Q104" s="3083" t="n"/>
      <c r="R104" s="3088" t="n"/>
      <c r="S104" s="3086" t="n"/>
      <c r="T104" s="3086" t="n"/>
      <c r="U104" s="3093" t="n"/>
      <c r="V104" s="2452" t="n"/>
      <c r="W104" s="2302" t="n"/>
      <c r="X104" s="2373" t="n"/>
      <c r="Y104" s="2311" t="n"/>
      <c r="Z104" s="2452" t="n">
        <v>40</v>
      </c>
      <c r="AA104" s="2302" t="n"/>
      <c r="AB104" s="2453" t="n"/>
      <c r="AC104" s="2311" t="n"/>
      <c r="AD104" s="2377">
        <f>Z104-T104</f>
        <v/>
      </c>
      <c r="AE104" s="2311" t="n"/>
      <c r="AF104" s="2452" t="n"/>
      <c r="AG104" s="2302" t="n"/>
      <c r="AH104" s="2454" t="n"/>
      <c r="AI104" s="2316" t="n"/>
      <c r="AJ104" s="2432" t="n"/>
      <c r="AK104" s="2316" t="n"/>
      <c r="AL104" s="2432" t="n"/>
      <c r="AM104" s="2316" t="n"/>
      <c r="AN104" s="2455" t="n"/>
      <c r="AO104" s="2311" t="n"/>
      <c r="AP104" s="3088" t="n"/>
      <c r="AQ104" s="3092" t="n"/>
      <c r="AR104" s="3089" t="n"/>
      <c r="AS104" s="3085" t="n"/>
      <c r="AT104" s="3092" t="n"/>
      <c r="AU104" s="3090" t="n"/>
      <c r="AV104" s="3093" t="n"/>
      <c r="AW104" s="3094" t="n"/>
      <c r="AX104" s="3090" t="n"/>
      <c r="AY104" s="3085" t="n"/>
      <c r="AZ104" s="3092" t="n"/>
      <c r="BA104" s="3090" t="n"/>
      <c r="BB104" s="3093" t="n"/>
      <c r="BC104" s="3094" t="n"/>
      <c r="BD104" s="3089" t="n"/>
      <c r="BE104" s="3085" t="n"/>
      <c r="BF104" s="3092" t="n"/>
      <c r="BG104" s="3089" t="n"/>
      <c r="BH104" s="3093" t="n"/>
      <c r="BI104" s="3094" t="n"/>
      <c r="BJ104" s="3090" t="n"/>
      <c r="BK104" s="3085" t="n"/>
      <c r="BL104" s="3092" t="n">
        <v>40</v>
      </c>
      <c r="BM104" s="3090" t="n"/>
      <c r="BN104" s="3093" t="n">
        <v>1</v>
      </c>
      <c r="BO104" s="2377">
        <f>U104+AS104+AV104+AY104+BB104+BE104+BH104+BK104+BN104</f>
        <v/>
      </c>
      <c r="BP104" s="2311" t="n"/>
      <c r="BQ104" s="3081" t="n"/>
      <c r="BR104" s="2311" t="n"/>
      <c r="BS104" s="2386">
        <f>(AB104-R104)*0.22</f>
        <v/>
      </c>
      <c r="BT104" s="2" t="n"/>
      <c r="BU104" s="2" t="n"/>
    </row>
    <row r="105">
      <c r="A105" s="2451" t="inlineStr">
        <is>
          <t>2.4.3</t>
        </is>
      </c>
      <c r="B105" s="2302" t="n"/>
      <c r="C105" s="4367" t="inlineStr">
        <is>
          <t>Моделирование и оптимизация технологических процессов и оборудования</t>
        </is>
      </c>
      <c r="D105" s="2665" t="n"/>
      <c r="E105" s="2665" t="n"/>
      <c r="F105" s="2665" t="n"/>
      <c r="G105" s="2665" t="n"/>
      <c r="H105" s="2665" t="n"/>
      <c r="I105" s="2665" t="n"/>
      <c r="J105" s="2665" t="n"/>
      <c r="K105" s="2665" t="n"/>
      <c r="L105" s="2665" t="n"/>
      <c r="M105" s="2665" t="n"/>
      <c r="N105" s="2665" t="n"/>
      <c r="O105" s="2665" t="n"/>
      <c r="P105" s="2311" t="n"/>
      <c r="Q105" s="3119" t="n"/>
      <c r="R105" s="2452" t="n"/>
      <c r="S105" s="2372" t="n"/>
      <c r="T105" s="2372">
        <f>Z105/AB105*R105</f>
        <v/>
      </c>
      <c r="U105" s="2373" t="n"/>
      <c r="V105" s="2452" t="n">
        <v>7</v>
      </c>
      <c r="W105" s="2302" t="n"/>
      <c r="X105" s="2373" t="n"/>
      <c r="Y105" s="2311" t="n"/>
      <c r="Z105" s="2452" t="n">
        <v>102</v>
      </c>
      <c r="AA105" s="2302" t="n"/>
      <c r="AB105" s="2453" t="n">
        <v>72</v>
      </c>
      <c r="AC105" s="2311" t="n"/>
      <c r="AD105" s="2377">
        <f>Z105-T105</f>
        <v/>
      </c>
      <c r="AE105" s="2311" t="n"/>
      <c r="AF105" s="2452">
        <f>AP105+AR105+AU105+AX105+BA105+BD105+BG105+BJ105+BM105</f>
        <v/>
      </c>
      <c r="AG105" s="2302" t="n"/>
      <c r="AH105" s="2454" t="n">
        <v>14</v>
      </c>
      <c r="AI105" s="2316" t="n"/>
      <c r="AJ105" s="2432" t="n">
        <v>12</v>
      </c>
      <c r="AK105" s="2316" t="n"/>
      <c r="AL105" s="2432" t="n"/>
      <c r="AM105" s="2316" t="n"/>
      <c r="AN105" s="2455" t="n"/>
      <c r="AO105" s="2311" t="n"/>
      <c r="AP105" s="2452" t="n"/>
      <c r="AQ105" s="2431" t="n"/>
      <c r="AR105" s="2454" t="n"/>
      <c r="AS105" s="2378" t="n"/>
      <c r="AT105" s="2431" t="n"/>
      <c r="AU105" s="2432" t="n"/>
      <c r="AV105" s="2373" t="n"/>
      <c r="AW105" s="2433" t="n"/>
      <c r="AX105" s="2432" t="n"/>
      <c r="AY105" s="2378" t="n"/>
      <c r="AZ105" s="2431" t="n"/>
      <c r="BA105" s="2432" t="n"/>
      <c r="BB105" s="2373" t="n"/>
      <c r="BC105" s="2433" t="n"/>
      <c r="BD105" s="2454" t="n"/>
      <c r="BE105" s="2378" t="n"/>
      <c r="BF105" s="2431" t="n"/>
      <c r="BG105" s="2454" t="n">
        <v>2</v>
      </c>
      <c r="BH105" s="2373" t="n"/>
      <c r="BI105" s="2433" t="n">
        <v>102</v>
      </c>
      <c r="BJ105" s="2432" t="n">
        <v>24</v>
      </c>
      <c r="BK105" s="2378" t="n">
        <v>3</v>
      </c>
      <c r="BL105" s="2431" t="n"/>
      <c r="BM105" s="2432" t="n"/>
      <c r="BN105" s="2373" t="n"/>
      <c r="BO105" s="2377">
        <f>U105+AS105+AV105+AY105+BB105+BE105+BH105+BK105+BN105</f>
        <v/>
      </c>
      <c r="BP105" s="2311" t="n"/>
      <c r="BQ105" s="3081" t="n"/>
      <c r="BR105" s="2311" t="n"/>
      <c r="BS105" s="2386">
        <f>(AB105-R105)*0.22</f>
        <v/>
      </c>
      <c r="BT105" s="2" t="n"/>
      <c r="BU105" s="2" t="n"/>
    </row>
    <row r="106">
      <c r="A106" s="2451" t="inlineStr">
        <is>
          <t>2.4.4</t>
        </is>
      </c>
      <c r="B106" s="2302" t="n"/>
      <c r="C106" s="4367" t="inlineStr">
        <is>
          <t>Автоматизация технологических процессов / Автоматизация производственных процессов в машиностроении / Основы автоматики / Основы автоматики и автоматизации производства / Электропривод и электроавтоматика / Программирование и наладка автоматизированного оборудования / Основы автоматизированного производства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311" t="n"/>
      <c r="Q106" s="3083" t="n"/>
      <c r="R106" s="3088" t="n">
        <v>24</v>
      </c>
      <c r="S106" s="3086" t="n"/>
      <c r="T106" s="2372" t="n">
        <v>34</v>
      </c>
      <c r="U106" s="3093" t="n">
        <v>1</v>
      </c>
      <c r="V106" s="2452" t="n">
        <v>8</v>
      </c>
      <c r="W106" s="2302" t="n"/>
      <c r="X106" s="2373" t="n"/>
      <c r="Y106" s="2311" t="n"/>
      <c r="Z106" s="2452" t="n">
        <v>102</v>
      </c>
      <c r="AA106" s="2302" t="n"/>
      <c r="AB106" s="2453" t="n">
        <v>72</v>
      </c>
      <c r="AC106" s="2311" t="n"/>
      <c r="AD106" s="2377">
        <f>Z106-T106</f>
        <v/>
      </c>
      <c r="AE106" s="2311" t="n"/>
      <c r="AF106" s="2452">
        <f>AP106+AR106+AU106+AX106+BA106+BD106+BG106+BJ106+BM106</f>
        <v/>
      </c>
      <c r="AG106" s="2302" t="n"/>
      <c r="AH106" s="2454" t="n">
        <v>6</v>
      </c>
      <c r="AI106" s="2316" t="n"/>
      <c r="AJ106" s="2432" t="n">
        <v>4</v>
      </c>
      <c r="AK106" s="2316" t="n"/>
      <c r="AL106" s="2432" t="n">
        <v>4</v>
      </c>
      <c r="AM106" s="2316" t="n"/>
      <c r="AN106" s="2455" t="n"/>
      <c r="AO106" s="2311" t="n"/>
      <c r="AP106" s="3088" t="n"/>
      <c r="AQ106" s="3092" t="n"/>
      <c r="AR106" s="3089" t="n"/>
      <c r="AS106" s="3085" t="n"/>
      <c r="AT106" s="3092" t="n"/>
      <c r="AU106" s="3090" t="n"/>
      <c r="AV106" s="3093" t="n"/>
      <c r="AW106" s="3094" t="n"/>
      <c r="AX106" s="3090" t="n"/>
      <c r="AY106" s="3085" t="n"/>
      <c r="AZ106" s="3092" t="n"/>
      <c r="BA106" s="3090" t="n"/>
      <c r="BB106" s="3093" t="n"/>
      <c r="BC106" s="3094" t="n"/>
      <c r="BD106" s="3089" t="n"/>
      <c r="BE106" s="3085" t="n"/>
      <c r="BF106" s="3092" t="n"/>
      <c r="BG106" s="3089" t="n"/>
      <c r="BH106" s="3093" t="n"/>
      <c r="BI106" s="3094" t="n"/>
      <c r="BJ106" s="3090" t="n">
        <v>2</v>
      </c>
      <c r="BK106" s="3085" t="n"/>
      <c r="BL106" s="3092" t="n">
        <v>68</v>
      </c>
      <c r="BM106" s="3090" t="n">
        <v>12</v>
      </c>
      <c r="BN106" s="3093" t="n">
        <v>2</v>
      </c>
      <c r="BO106" s="2377">
        <f>U106+AS106+AV106+AY106+BB106+BE106+BH106+BK106+BN106</f>
        <v/>
      </c>
      <c r="BP106" s="2311" t="n"/>
      <c r="BQ106" s="3081" t="n"/>
      <c r="BR106" s="2311" t="n"/>
      <c r="BS106" s="2386">
        <f>(AB106-R106)*0.22</f>
        <v/>
      </c>
      <c r="BT106" s="2" t="n"/>
      <c r="BU106" s="2" t="n"/>
    </row>
    <row r="107">
      <c r="A107" s="2451" t="inlineStr">
        <is>
          <t>2.4.5</t>
        </is>
      </c>
      <c r="B107" s="2302" t="n"/>
      <c r="C107" s="4367" t="inlineStr">
        <is>
          <t>Учебно-исследовательская работа студентов</t>
        </is>
      </c>
      <c r="D107" s="2665" t="n"/>
      <c r="E107" s="2665" t="n"/>
      <c r="F107" s="2665" t="n"/>
      <c r="G107" s="2665" t="n"/>
      <c r="H107" s="2665" t="n"/>
      <c r="I107" s="2665" t="n"/>
      <c r="J107" s="2665" t="n"/>
      <c r="K107" s="2665" t="n"/>
      <c r="L107" s="2665" t="n"/>
      <c r="M107" s="2665" t="n"/>
      <c r="N107" s="2665" t="n"/>
      <c r="O107" s="2665" t="n"/>
      <c r="P107" s="2311" t="n"/>
      <c r="Q107" s="3119" t="n"/>
      <c r="R107" s="2452" t="n"/>
      <c r="S107" s="2372" t="n"/>
      <c r="T107" s="3086">
        <f>Z107/AB107*R107</f>
        <v/>
      </c>
      <c r="U107" s="2373" t="n"/>
      <c r="V107" s="2452" t="n"/>
      <c r="W107" s="2302" t="n"/>
      <c r="X107" s="2373" t="n">
        <v>7</v>
      </c>
      <c r="Y107" s="2311" t="n"/>
      <c r="Z107" s="2452" t="n">
        <v>102</v>
      </c>
      <c r="AA107" s="2302" t="n"/>
      <c r="AB107" s="2453" t="n">
        <v>54</v>
      </c>
      <c r="AC107" s="2311" t="n"/>
      <c r="AD107" s="2377">
        <f>Z107-T107</f>
        <v/>
      </c>
      <c r="AE107" s="2311" t="n"/>
      <c r="AF107" s="2452">
        <f>AP107+AR107+AU107+AX107+BA107+BD107+BG107+BJ107+BM107</f>
        <v/>
      </c>
      <c r="AG107" s="2302" t="n"/>
      <c r="AH107" s="2454" t="n"/>
      <c r="AI107" s="2316" t="n"/>
      <c r="AJ107" s="2432" t="n">
        <v>14</v>
      </c>
      <c r="AK107" s="2316" t="n"/>
      <c r="AL107" s="2432" t="n"/>
      <c r="AM107" s="2316" t="n"/>
      <c r="AN107" s="2455" t="n"/>
      <c r="AO107" s="2311" t="n"/>
      <c r="AP107" s="2452" t="n"/>
      <c r="AQ107" s="2431" t="n"/>
      <c r="AR107" s="2454" t="n"/>
      <c r="AS107" s="2378" t="n"/>
      <c r="AT107" s="2431" t="n"/>
      <c r="AU107" s="2432" t="n"/>
      <c r="AV107" s="2373" t="n"/>
      <c r="AW107" s="2433" t="n"/>
      <c r="AX107" s="2432" t="n"/>
      <c r="AY107" s="2378" t="n"/>
      <c r="AZ107" s="2431" t="n"/>
      <c r="BA107" s="2432" t="n"/>
      <c r="BB107" s="2373" t="n"/>
      <c r="BC107" s="2433" t="n"/>
      <c r="BD107" s="2454" t="n"/>
      <c r="BE107" s="2378" t="n"/>
      <c r="BF107" s="2431" t="n"/>
      <c r="BG107" s="2454" t="n">
        <v>2</v>
      </c>
      <c r="BH107" s="2373" t="n"/>
      <c r="BI107" s="2433" t="n">
        <v>102</v>
      </c>
      <c r="BJ107" s="2432" t="n">
        <v>12</v>
      </c>
      <c r="BK107" s="2378" t="n">
        <v>3</v>
      </c>
      <c r="BL107" s="2431" t="n"/>
      <c r="BM107" s="2432" t="n"/>
      <c r="BN107" s="2373" t="n"/>
      <c r="BO107" s="2377">
        <f>U107+AS107+AV107+AY107+BB107+BE107+BH107+BK107+BN107</f>
        <v/>
      </c>
      <c r="BP107" s="2311" t="n"/>
      <c r="BQ107" s="3081" t="n"/>
      <c r="BR107" s="2311" t="n"/>
      <c r="BS107" s="2386">
        <f>(AB107-R107)*0.22</f>
        <v/>
      </c>
      <c r="BT107" s="2" t="n"/>
      <c r="BU107" s="2" t="n"/>
    </row>
    <row r="108">
      <c r="A108" s="2368" t="inlineStr">
        <is>
          <t>2.5</t>
        </is>
      </c>
      <c r="B108" s="2302" t="n"/>
      <c r="C108" s="4354" t="inlineStr">
        <is>
          <t>Модуль "Экономика"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311" t="n"/>
      <c r="Q108" s="3096" t="n"/>
      <c r="R108" s="4402" t="n"/>
      <c r="S108" s="3100" t="n"/>
      <c r="T108" s="2372" t="n"/>
      <c r="U108" s="3108" t="n"/>
      <c r="V108" s="2374" t="n"/>
      <c r="W108" s="2302" t="n"/>
      <c r="X108" s="2375" t="n"/>
      <c r="Y108" s="2311" t="n"/>
      <c r="Z108" s="2374" t="n"/>
      <c r="AA108" s="2302" t="n"/>
      <c r="AB108" s="2376" t="n"/>
      <c r="AC108" s="2311" t="n"/>
      <c r="AD108" s="2377" t="n"/>
      <c r="AE108" s="2311" t="n"/>
      <c r="AF108" s="2452" t="n"/>
      <c r="AG108" s="2302" t="n"/>
      <c r="AH108" s="2379" t="n"/>
      <c r="AI108" s="2316" t="n"/>
      <c r="AJ108" s="2380" t="n"/>
      <c r="AK108" s="2316" t="n"/>
      <c r="AL108" s="2380" t="n"/>
      <c r="AM108" s="2316" t="n"/>
      <c r="AN108" s="2381" t="n"/>
      <c r="AO108" s="2311" t="n"/>
      <c r="AP108" s="3102" t="n"/>
      <c r="AQ108" s="3107" t="n"/>
      <c r="AR108" s="3104" t="n"/>
      <c r="AS108" s="1931" t="n"/>
      <c r="AT108" s="3107" t="n"/>
      <c r="AU108" s="3105" t="n"/>
      <c r="AV108" s="3108" t="n"/>
      <c r="AW108" s="3109" t="n"/>
      <c r="AX108" s="3105" t="n"/>
      <c r="AY108" s="1931" t="n"/>
      <c r="AZ108" s="3107" t="n"/>
      <c r="BA108" s="3105" t="n"/>
      <c r="BB108" s="3108" t="n"/>
      <c r="BC108" s="3109" t="n"/>
      <c r="BD108" s="3104" t="n"/>
      <c r="BE108" s="1931" t="n"/>
      <c r="BF108" s="3107" t="n"/>
      <c r="BG108" s="3104" t="n"/>
      <c r="BH108" s="3108" t="n"/>
      <c r="BI108" s="3109" t="n"/>
      <c r="BJ108" s="3105" t="n"/>
      <c r="BK108" s="1931" t="n"/>
      <c r="BL108" s="3107" t="n"/>
      <c r="BM108" s="3105" t="n"/>
      <c r="BN108" s="3108" t="n"/>
      <c r="BO108" s="2377" t="n"/>
      <c r="BP108" s="2311" t="n"/>
      <c r="BQ108" s="4365" t="n"/>
      <c r="BR108" s="2311" t="n"/>
      <c r="BS108" s="2386">
        <f>(AB108-R108)*0.22</f>
        <v/>
      </c>
      <c r="BT108" s="2" t="n"/>
      <c r="BU108" s="2" t="n"/>
    </row>
    <row r="109">
      <c r="A109" s="2451" t="inlineStr">
        <is>
          <t>2.5.1</t>
        </is>
      </c>
      <c r="B109" s="2302" t="n"/>
      <c r="C109" s="4367" t="inlineStr">
        <is>
          <t xml:space="preserve">Экономика отрасли / Экономика организации/ Основы экономики </t>
        </is>
      </c>
      <c r="D109" s="2665" t="n"/>
      <c r="E109" s="2665" t="n"/>
      <c r="F109" s="2665" t="n"/>
      <c r="G109" s="2665" t="n"/>
      <c r="H109" s="2665" t="n"/>
      <c r="I109" s="2665" t="n"/>
      <c r="J109" s="2665" t="n"/>
      <c r="K109" s="2665" t="n"/>
      <c r="L109" s="2665" t="n"/>
      <c r="M109" s="2665" t="n"/>
      <c r="N109" s="2665" t="n"/>
      <c r="O109" s="2665" t="n"/>
      <c r="P109" s="2311" t="n"/>
      <c r="Q109" s="3083" t="n"/>
      <c r="R109" s="3088" t="n">
        <v>24</v>
      </c>
      <c r="S109" s="2372" t="n">
        <v>1</v>
      </c>
      <c r="T109" s="2372" t="n">
        <v>36</v>
      </c>
      <c r="U109" s="2373" t="n">
        <v>1</v>
      </c>
      <c r="V109" s="2452" t="n">
        <v>7</v>
      </c>
      <c r="W109" s="2302" t="n"/>
      <c r="X109" s="2373" t="n"/>
      <c r="Y109" s="2311" t="n"/>
      <c r="Z109" s="2452" t="n">
        <v>108</v>
      </c>
      <c r="AA109" s="2302" t="n"/>
      <c r="AB109" s="2453" t="n">
        <v>72</v>
      </c>
      <c r="AC109" s="2311" t="n"/>
      <c r="AD109" s="2377">
        <f>Z109-T109</f>
        <v/>
      </c>
      <c r="AE109" s="2311" t="n"/>
      <c r="AF109" s="2452">
        <f>AP109+AR109+AU109+AX109+BA109+BD109+BG109+BJ109+BM109</f>
        <v/>
      </c>
      <c r="AG109" s="2302" t="n"/>
      <c r="AH109" s="2454" t="n">
        <v>6</v>
      </c>
      <c r="AI109" s="2316" t="n"/>
      <c r="AJ109" s="2432" t="n"/>
      <c r="AK109" s="2316" t="n"/>
      <c r="AL109" s="2432" t="n">
        <v>4</v>
      </c>
      <c r="AM109" s="2316" t="n"/>
      <c r="AN109" s="2455" t="n"/>
      <c r="AO109" s="2311" t="n"/>
      <c r="AP109" s="2452" t="n"/>
      <c r="AQ109" s="2431" t="n"/>
      <c r="AR109" s="2454" t="n"/>
      <c r="AS109" s="2378" t="n"/>
      <c r="AT109" s="2431" t="n"/>
      <c r="AU109" s="2432" t="n"/>
      <c r="AV109" s="2373" t="n"/>
      <c r="AW109" s="2433" t="n"/>
      <c r="AX109" s="2432" t="n"/>
      <c r="AY109" s="2378" t="n"/>
      <c r="AZ109" s="2431" t="n"/>
      <c r="BA109" s="2432" t="n"/>
      <c r="BB109" s="2373" t="n"/>
      <c r="BC109" s="2433" t="n"/>
      <c r="BD109" s="2454" t="n"/>
      <c r="BE109" s="2378" t="n"/>
      <c r="BF109" s="2431" t="n"/>
      <c r="BG109" s="2454" t="n">
        <v>2</v>
      </c>
      <c r="BH109" s="2373" t="n"/>
      <c r="BI109" s="2433" t="n">
        <v>72</v>
      </c>
      <c r="BJ109" s="2432" t="n">
        <v>8</v>
      </c>
      <c r="BK109" s="2378" t="n">
        <v>2</v>
      </c>
      <c r="BL109" s="2431" t="n"/>
      <c r="BM109" s="2432" t="n"/>
      <c r="BN109" s="2373" t="n"/>
      <c r="BO109" s="2377">
        <f>U109+AS109+AV109+AY109+BB109+BE109+BH109+BK109+BN109</f>
        <v/>
      </c>
      <c r="BP109" s="2311" t="n"/>
      <c r="BQ109" s="3081" t="n"/>
      <c r="BR109" s="2311" t="n"/>
      <c r="BS109" s="2386">
        <f>(AB109-R109)*0.22</f>
        <v/>
      </c>
      <c r="BT109" s="2" t="n"/>
      <c r="BU109" s="2" t="n"/>
    </row>
    <row r="110">
      <c r="A110" s="2451" t="inlineStr">
        <is>
          <t>2.5.2</t>
        </is>
      </c>
      <c r="B110" s="2302" t="n"/>
      <c r="C110" s="4367" t="inlineStr">
        <is>
          <t>Организация производства и управление предприятием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311" t="n"/>
      <c r="Q110" s="3119" t="n"/>
      <c r="R110" s="2372" t="n"/>
      <c r="S110" s="3086" t="n"/>
      <c r="T110" s="3086">
        <f>Z110/AB110*R110</f>
        <v/>
      </c>
      <c r="U110" s="3093" t="n"/>
      <c r="V110" s="2452" t="n">
        <v>8</v>
      </c>
      <c r="W110" s="2302" t="n"/>
      <c r="X110" s="2373" t="n"/>
      <c r="Y110" s="2311" t="n"/>
      <c r="Z110" s="2452" t="n">
        <v>102</v>
      </c>
      <c r="AA110" s="2302" t="n"/>
      <c r="AB110" s="2453" t="n">
        <v>54</v>
      </c>
      <c r="AC110" s="2311" t="n"/>
      <c r="AD110" s="2377">
        <f>Z110-T110</f>
        <v/>
      </c>
      <c r="AE110" s="2311" t="n"/>
      <c r="AF110" s="2452">
        <f>AP110+AR110+AU110+AX110+BA110+BD110+BG110+BJ110+BM110</f>
        <v/>
      </c>
      <c r="AG110" s="2302" t="n"/>
      <c r="AH110" s="2454" t="n">
        <v>8</v>
      </c>
      <c r="AI110" s="2316" t="n"/>
      <c r="AJ110" s="2432" t="n"/>
      <c r="AK110" s="2316" t="n"/>
      <c r="AL110" s="2432" t="n">
        <v>8</v>
      </c>
      <c r="AM110" s="2316" t="n"/>
      <c r="AN110" s="2455" t="n"/>
      <c r="AO110" s="2311" t="n"/>
      <c r="AP110" s="3088" t="n"/>
      <c r="AQ110" s="3092" t="n"/>
      <c r="AR110" s="3089" t="n"/>
      <c r="AS110" s="3085" t="n"/>
      <c r="AT110" s="3092" t="n"/>
      <c r="AU110" s="3090" t="n"/>
      <c r="AV110" s="3093" t="n"/>
      <c r="AW110" s="3094" t="n"/>
      <c r="AX110" s="3090" t="n"/>
      <c r="AY110" s="3085" t="n"/>
      <c r="AZ110" s="3092" t="n"/>
      <c r="BA110" s="3090" t="n"/>
      <c r="BB110" s="3093" t="n"/>
      <c r="BC110" s="3094" t="n"/>
      <c r="BD110" s="3089" t="n"/>
      <c r="BE110" s="3085" t="n"/>
      <c r="BF110" s="3092" t="n"/>
      <c r="BG110" s="3089" t="n"/>
      <c r="BH110" s="3093" t="n"/>
      <c r="BI110" s="3094" t="n"/>
      <c r="BJ110" s="3090" t="n">
        <v>4</v>
      </c>
      <c r="BK110" s="3085" t="n"/>
      <c r="BL110" s="3092" t="n">
        <v>102</v>
      </c>
      <c r="BM110" s="3090" t="n">
        <v>12</v>
      </c>
      <c r="BN110" s="3093" t="n">
        <v>3</v>
      </c>
      <c r="BO110" s="2377">
        <f>U110+AS110+AV110+AY110+BB110+BE110+BH110+BK110+BN110</f>
        <v/>
      </c>
      <c r="BP110" s="2311" t="n"/>
      <c r="BQ110" s="3081" t="n"/>
      <c r="BR110" s="2311" t="n"/>
      <c r="BS110" s="2386">
        <f>(AB110-R110)*0.22</f>
        <v/>
      </c>
      <c r="BT110" s="2" t="n"/>
      <c r="BU110" s="2" t="n"/>
    </row>
    <row r="111">
      <c r="A111" s="2451" t="inlineStr">
        <is>
          <t>2.5.3</t>
        </is>
      </c>
      <c r="B111" s="2302" t="n"/>
      <c r="C111" s="4367" t="inlineStr">
        <is>
          <t>Курсовая работа по учебной дисциплине "Организация производства и управление предприятием"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311" t="n"/>
      <c r="Q111" s="3119" t="n"/>
      <c r="R111" s="2452" t="n"/>
      <c r="S111" s="2372" t="n"/>
      <c r="T111" s="2372" t="n"/>
      <c r="U111" s="2373" t="n"/>
      <c r="V111" s="2452" t="n"/>
      <c r="W111" s="2302" t="n"/>
      <c r="X111" s="2373" t="n"/>
      <c r="Y111" s="2311" t="n"/>
      <c r="Z111" s="2452" t="n">
        <v>30</v>
      </c>
      <c r="AA111" s="2302" t="n"/>
      <c r="AB111" s="2453" t="n"/>
      <c r="AC111" s="2311" t="n"/>
      <c r="AD111" s="2377">
        <f>Z111-T111</f>
        <v/>
      </c>
      <c r="AE111" s="2311" t="n"/>
      <c r="AF111" s="2452" t="n"/>
      <c r="AG111" s="2302" t="n"/>
      <c r="AH111" s="2454" t="n"/>
      <c r="AI111" s="2316" t="n"/>
      <c r="AJ111" s="2432" t="n"/>
      <c r="AK111" s="2316" t="n"/>
      <c r="AL111" s="2432" t="n"/>
      <c r="AM111" s="2316" t="n"/>
      <c r="AN111" s="2455" t="n"/>
      <c r="AO111" s="2311" t="n"/>
      <c r="AP111" s="2452" t="n"/>
      <c r="AQ111" s="2431" t="n"/>
      <c r="AR111" s="2454" t="n"/>
      <c r="AS111" s="2378" t="n"/>
      <c r="AT111" s="2431" t="n"/>
      <c r="AU111" s="2432" t="n"/>
      <c r="AV111" s="2373" t="n"/>
      <c r="AW111" s="2433" t="n"/>
      <c r="AX111" s="2432" t="n"/>
      <c r="AY111" s="2378" t="n"/>
      <c r="AZ111" s="2431" t="n"/>
      <c r="BA111" s="2432" t="n"/>
      <c r="BB111" s="2373" t="n"/>
      <c r="BC111" s="2433" t="n"/>
      <c r="BD111" s="2454" t="n"/>
      <c r="BE111" s="2378" t="n"/>
      <c r="BF111" s="2431" t="n"/>
      <c r="BG111" s="2454" t="n"/>
      <c r="BH111" s="2373" t="n"/>
      <c r="BI111" s="2433" t="n"/>
      <c r="BJ111" s="2432" t="n"/>
      <c r="BK111" s="2378" t="n"/>
      <c r="BL111" s="2431" t="n">
        <v>30</v>
      </c>
      <c r="BM111" s="2432" t="n"/>
      <c r="BN111" s="2373" t="n">
        <v>1</v>
      </c>
      <c r="BO111" s="2377">
        <f>U111+AS111+AV111+AY111+BB111+BE111+BH111+BK111+BN111</f>
        <v/>
      </c>
      <c r="BP111" s="2311" t="n"/>
      <c r="BQ111" s="3081" t="n"/>
      <c r="BR111" s="2311" t="n"/>
      <c r="BS111" s="2386">
        <f>(AB111-R111)*0.22</f>
        <v/>
      </c>
      <c r="BT111" s="2" t="n"/>
      <c r="BU111" s="2" t="n"/>
    </row>
    <row r="112">
      <c r="A112" s="2368" t="inlineStr">
        <is>
          <t>2.6</t>
        </is>
      </c>
      <c r="B112" s="2302" t="n"/>
      <c r="C112" s="4354" t="inlineStr">
        <is>
          <t>Модуль "Химические производства"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311" t="n"/>
      <c r="Q112" s="1926" t="n"/>
      <c r="R112" s="3102" t="n"/>
      <c r="S112" s="3100" t="n"/>
      <c r="T112" s="3086" t="n"/>
      <c r="U112" s="3108" t="n"/>
      <c r="V112" s="2374" t="n"/>
      <c r="W112" s="2302" t="n"/>
      <c r="X112" s="2375" t="n"/>
      <c r="Y112" s="2311" t="n"/>
      <c r="Z112" s="2374" t="n"/>
      <c r="AA112" s="2302" t="n"/>
      <c r="AB112" s="2376" t="n"/>
      <c r="AC112" s="2311" t="n"/>
      <c r="AD112" s="2377" t="n"/>
      <c r="AE112" s="2311" t="n"/>
      <c r="AF112" s="2452" t="n"/>
      <c r="AG112" s="2302" t="n"/>
      <c r="AH112" s="2379" t="n"/>
      <c r="AI112" s="2316" t="n"/>
      <c r="AJ112" s="2380" t="n"/>
      <c r="AK112" s="2316" t="n"/>
      <c r="AL112" s="2380" t="n"/>
      <c r="AM112" s="2316" t="n"/>
      <c r="AN112" s="2381" t="n"/>
      <c r="AO112" s="2311" t="n"/>
      <c r="AP112" s="3102" t="n"/>
      <c r="AQ112" s="3107" t="n"/>
      <c r="AR112" s="3104" t="n"/>
      <c r="AS112" s="1931" t="n"/>
      <c r="AT112" s="3107" t="n"/>
      <c r="AU112" s="3105" t="n"/>
      <c r="AV112" s="3108" t="n"/>
      <c r="AW112" s="3109" t="n"/>
      <c r="AX112" s="3105" t="n"/>
      <c r="AY112" s="1931" t="n"/>
      <c r="AZ112" s="3107" t="n"/>
      <c r="BA112" s="3105" t="n"/>
      <c r="BB112" s="3108" t="n"/>
      <c r="BC112" s="3109" t="n"/>
      <c r="BD112" s="3104" t="n"/>
      <c r="BE112" s="1931" t="n"/>
      <c r="BF112" s="3107" t="n"/>
      <c r="BG112" s="3104" t="n"/>
      <c r="BH112" s="3108" t="n"/>
      <c r="BI112" s="3109" t="n"/>
      <c r="BJ112" s="3105" t="n"/>
      <c r="BK112" s="1931" t="n"/>
      <c r="BL112" s="3107" t="n"/>
      <c r="BM112" s="3105" t="n"/>
      <c r="BN112" s="3108" t="n"/>
      <c r="BO112" s="2377" t="n"/>
      <c r="BP112" s="2311" t="n"/>
      <c r="BQ112" s="4365" t="n"/>
      <c r="BR112" s="2311" t="n"/>
      <c r="BS112" s="2386">
        <f>(AB112-R112)*0.22</f>
        <v/>
      </c>
      <c r="BT112" s="2" t="n"/>
      <c r="BU112" s="2" t="n"/>
    </row>
    <row r="113">
      <c r="A113" s="2451" t="inlineStr">
        <is>
          <t>2.6.1</t>
        </is>
      </c>
      <c r="B113" s="2302" t="n"/>
      <c r="C113" s="4367" t="inlineStr">
        <is>
          <t>Технология основных химических производств</t>
        </is>
      </c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3119" t="n"/>
      <c r="R113" s="2452" t="n"/>
      <c r="S113" s="2372" t="n"/>
      <c r="T113" s="2372">
        <f>Z113/AB113*R113</f>
        <v/>
      </c>
      <c r="U113" s="2373" t="n"/>
      <c r="V113" s="2452" t="n"/>
      <c r="W113" s="2302" t="n"/>
      <c r="X113" s="2373" t="n">
        <v>6</v>
      </c>
      <c r="Y113" s="2311" t="n"/>
      <c r="Z113" s="2452" t="n">
        <v>108</v>
      </c>
      <c r="AA113" s="2302" t="n"/>
      <c r="AB113" s="2453" t="n">
        <v>72</v>
      </c>
      <c r="AC113" s="2311" t="n"/>
      <c r="AD113" s="2377">
        <f>Z113-T113</f>
        <v/>
      </c>
      <c r="AE113" s="2311" t="n"/>
      <c r="AF113" s="2452">
        <f>AP113+AR113+AU113+AX113+BA113+BD113+BG113+BJ113+BM113</f>
        <v/>
      </c>
      <c r="AG113" s="2302" t="n"/>
      <c r="AH113" s="2454" t="n">
        <v>10</v>
      </c>
      <c r="AI113" s="2316" t="n"/>
      <c r="AJ113" s="2432" t="n">
        <v>4</v>
      </c>
      <c r="AK113" s="2316" t="n"/>
      <c r="AL113" s="2432" t="n">
        <v>4</v>
      </c>
      <c r="AM113" s="2316" t="n"/>
      <c r="AN113" s="2455" t="n"/>
      <c r="AO113" s="2311" t="n"/>
      <c r="AP113" s="2452" t="n"/>
      <c r="AQ113" s="2431" t="n"/>
      <c r="AR113" s="2454" t="n"/>
      <c r="AS113" s="2378" t="n"/>
      <c r="AT113" s="2431" t="n"/>
      <c r="AU113" s="2432" t="n"/>
      <c r="AV113" s="2373" t="n"/>
      <c r="AW113" s="2433" t="n"/>
      <c r="AX113" s="2432" t="n"/>
      <c r="AY113" s="2378" t="n"/>
      <c r="AZ113" s="2431" t="n"/>
      <c r="BA113" s="2432" t="n"/>
      <c r="BB113" s="2373" t="n"/>
      <c r="BC113" s="2433" t="n"/>
      <c r="BD113" s="2454" t="n">
        <v>2</v>
      </c>
      <c r="BE113" s="2378" t="n"/>
      <c r="BF113" s="2431" t="n">
        <v>108</v>
      </c>
      <c r="BG113" s="2454" t="n">
        <v>16</v>
      </c>
      <c r="BH113" s="2373" t="n">
        <v>3</v>
      </c>
      <c r="BI113" s="2433" t="n"/>
      <c r="BJ113" s="2432" t="n"/>
      <c r="BK113" s="2378" t="n"/>
      <c r="BL113" s="2431" t="n"/>
      <c r="BM113" s="2432" t="n"/>
      <c r="BN113" s="2373" t="n"/>
      <c r="BO113" s="2377">
        <f>U113+AS113+AV113+AY113+BB113+BE113+BH113+BK113+BN113</f>
        <v/>
      </c>
      <c r="BP113" s="2311" t="n"/>
      <c r="BQ113" s="3081" t="n"/>
      <c r="BR113" s="2311" t="n"/>
      <c r="BS113" s="2386">
        <f>(AB113-R113)*0.22</f>
        <v/>
      </c>
      <c r="BT113" s="2" t="n"/>
      <c r="BU113" s="2" t="n"/>
    </row>
    <row r="114">
      <c r="A114" s="2451" t="inlineStr">
        <is>
          <t>2.6.2</t>
        </is>
      </c>
      <c r="B114" s="2302" t="n"/>
      <c r="C114" s="4367" t="inlineStr">
        <is>
          <t>Процессы и аппараты химических производств</t>
        </is>
      </c>
      <c r="D114" s="2665" t="n"/>
      <c r="E114" s="2665" t="n"/>
      <c r="F114" s="2665" t="n"/>
      <c r="G114" s="2665" t="n"/>
      <c r="H114" s="2665" t="n"/>
      <c r="I114" s="2665" t="n"/>
      <c r="J114" s="2665" t="n"/>
      <c r="K114" s="2665" t="n"/>
      <c r="L114" s="2665" t="n"/>
      <c r="M114" s="2665" t="n"/>
      <c r="N114" s="2665" t="n"/>
      <c r="O114" s="2665" t="n"/>
      <c r="P114" s="2311" t="n"/>
      <c r="Q114" s="3083" t="n"/>
      <c r="R114" s="3088" t="n"/>
      <c r="S114" s="3086" t="n"/>
      <c r="T114" s="3086">
        <f>Z114/AB114*R114</f>
        <v/>
      </c>
      <c r="U114" s="3093" t="n"/>
      <c r="V114" s="2371" t="n">
        <v>6</v>
      </c>
      <c r="W114" s="2378" t="n">
        <v>7</v>
      </c>
      <c r="X114" s="2373" t="n"/>
      <c r="Y114" s="2311" t="n"/>
      <c r="Z114" s="2452" t="n">
        <v>324</v>
      </c>
      <c r="AA114" s="2302" t="n"/>
      <c r="AB114" s="2453" t="n">
        <v>198</v>
      </c>
      <c r="AC114" s="2311" t="n"/>
      <c r="AD114" s="2377">
        <f>Z114-T114</f>
        <v/>
      </c>
      <c r="AE114" s="2311" t="n"/>
      <c r="AF114" s="2452">
        <f>AP114+AR114+AU114+AX114+BA114+BD114+BG114+BJ114+BM114</f>
        <v/>
      </c>
      <c r="AG114" s="2302" t="n"/>
      <c r="AH114" s="2454" t="n">
        <v>20</v>
      </c>
      <c r="AI114" s="2316" t="n"/>
      <c r="AJ114" s="2432" t="n">
        <v>20</v>
      </c>
      <c r="AK114" s="2316" t="n"/>
      <c r="AL114" s="2432" t="n">
        <v>18</v>
      </c>
      <c r="AM114" s="2316" t="n"/>
      <c r="AN114" s="2455" t="n"/>
      <c r="AO114" s="2311" t="n"/>
      <c r="AP114" s="3088" t="n"/>
      <c r="AQ114" s="3092" t="n"/>
      <c r="AR114" s="3089" t="n"/>
      <c r="AS114" s="3085" t="n"/>
      <c r="AT114" s="3092" t="n"/>
      <c r="AU114" s="3090" t="n"/>
      <c r="AV114" s="3093" t="n"/>
      <c r="AW114" s="3094" t="n"/>
      <c r="AX114" s="3090" t="n"/>
      <c r="AY114" s="3085" t="n"/>
      <c r="AZ114" s="3092" t="n"/>
      <c r="BA114" s="3090" t="n"/>
      <c r="BB114" s="3093" t="n"/>
      <c r="BC114" s="3094" t="n"/>
      <c r="BD114" s="3089" t="n">
        <v>6</v>
      </c>
      <c r="BE114" s="3085" t="n"/>
      <c r="BF114" s="3092" t="n">
        <v>108</v>
      </c>
      <c r="BG114" s="3089" t="n">
        <v>28</v>
      </c>
      <c r="BH114" s="3093" t="n">
        <v>3</v>
      </c>
      <c r="BI114" s="3094" t="n">
        <v>216</v>
      </c>
      <c r="BJ114" s="3090" t="n">
        <v>24</v>
      </c>
      <c r="BK114" s="3085" t="n">
        <v>6</v>
      </c>
      <c r="BL114" s="3092" t="n"/>
      <c r="BM114" s="3090" t="n"/>
      <c r="BN114" s="3093" t="n"/>
      <c r="BO114" s="2377">
        <f>U114+AS114+AV114+AY114+BB114+BE114+BH114+BK114+BN114</f>
        <v/>
      </c>
      <c r="BP114" s="2311" t="n"/>
      <c r="BQ114" s="3081" t="n"/>
      <c r="BR114" s="2311" t="n"/>
      <c r="BS114" s="2386">
        <f>(AB114-R114)*0.22</f>
        <v/>
      </c>
      <c r="BT114" s="2" t="n"/>
      <c r="BU114" s="2" t="n"/>
    </row>
    <row r="115">
      <c r="A115" s="2451" t="inlineStr">
        <is>
          <t>2.6.3</t>
        </is>
      </c>
      <c r="B115" s="2302" t="n"/>
      <c r="C115" s="4367" t="inlineStr">
        <is>
          <t>Курсовой проект по учебной дисциплине "Процессы и аппараты химических производств"</t>
        </is>
      </c>
      <c r="D115" s="2665" t="n"/>
      <c r="E115" s="2665" t="n"/>
      <c r="F115" s="2665" t="n"/>
      <c r="G115" s="2665" t="n"/>
      <c r="H115" s="2665" t="n"/>
      <c r="I115" s="2665" t="n"/>
      <c r="J115" s="2665" t="n"/>
      <c r="K115" s="2665" t="n"/>
      <c r="L115" s="2665" t="n"/>
      <c r="M115" s="2665" t="n"/>
      <c r="N115" s="2665" t="n"/>
      <c r="O115" s="2665" t="n"/>
      <c r="P115" s="2311" t="n"/>
      <c r="Q115" s="3119" t="n"/>
      <c r="R115" s="2452" t="n"/>
      <c r="S115" s="2372" t="n"/>
      <c r="T115" s="2372" t="n"/>
      <c r="U115" s="2373" t="n"/>
      <c r="V115" s="2452" t="n"/>
      <c r="W115" s="2302" t="n"/>
      <c r="X115" s="2373" t="n"/>
      <c r="Y115" s="2311" t="n"/>
      <c r="Z115" s="2452" t="n">
        <v>40</v>
      </c>
      <c r="AA115" s="2302" t="n"/>
      <c r="AB115" s="2453" t="n"/>
      <c r="AC115" s="2311" t="n"/>
      <c r="AD115" s="2377">
        <f>Z115-T115</f>
        <v/>
      </c>
      <c r="AE115" s="2311" t="n"/>
      <c r="AF115" s="2452" t="n"/>
      <c r="AG115" s="2302" t="n"/>
      <c r="AH115" s="2454" t="n"/>
      <c r="AI115" s="2316" t="n"/>
      <c r="AJ115" s="2432" t="n"/>
      <c r="AK115" s="2316" t="n"/>
      <c r="AL115" s="2432" t="n"/>
      <c r="AM115" s="2316" t="n"/>
      <c r="AN115" s="2455" t="n"/>
      <c r="AO115" s="2311" t="n"/>
      <c r="AP115" s="2452" t="n"/>
      <c r="AQ115" s="2431" t="n"/>
      <c r="AR115" s="2454" t="n"/>
      <c r="AS115" s="2378" t="n"/>
      <c r="AT115" s="2431" t="n"/>
      <c r="AU115" s="2432" t="n"/>
      <c r="AV115" s="2373" t="n"/>
      <c r="AW115" s="2433" t="n"/>
      <c r="AX115" s="2432" t="n"/>
      <c r="AY115" s="2378" t="n"/>
      <c r="AZ115" s="2431" t="n"/>
      <c r="BA115" s="2432" t="n"/>
      <c r="BB115" s="2373" t="n"/>
      <c r="BC115" s="2433" t="n"/>
      <c r="BD115" s="2454" t="n"/>
      <c r="BE115" s="2378" t="n"/>
      <c r="BF115" s="2431" t="n"/>
      <c r="BG115" s="2454" t="n"/>
      <c r="BH115" s="2373" t="n"/>
      <c r="BI115" s="2433" t="n">
        <v>40</v>
      </c>
      <c r="BJ115" s="2432" t="n"/>
      <c r="BK115" s="2378" t="n">
        <v>1</v>
      </c>
      <c r="BL115" s="2431" t="n"/>
      <c r="BM115" s="2432" t="n"/>
      <c r="BN115" s="2373" t="n"/>
      <c r="BO115" s="2377">
        <f>U115+AS115+AV115+AY115+BB115+BE115+BH115+BK115+BN115</f>
        <v/>
      </c>
      <c r="BP115" s="2311" t="n"/>
      <c r="BQ115" s="3081" t="n"/>
      <c r="BR115" s="2311" t="n"/>
      <c r="BS115" s="2386">
        <f>(AB115-R115)*0.22</f>
        <v/>
      </c>
      <c r="BT115" s="2" t="n"/>
      <c r="BU115" s="2" t="n"/>
    </row>
    <row r="116">
      <c r="A116" s="2451" t="inlineStr">
        <is>
          <t>2.6.4</t>
        </is>
      </c>
      <c r="B116" s="2302" t="n"/>
      <c r="C116" s="4367" t="inlineStr">
        <is>
          <t>Оборудование химических производств</t>
        </is>
      </c>
      <c r="D116" s="2665" t="n"/>
      <c r="E116" s="2665" t="n"/>
      <c r="F116" s="2665" t="n"/>
      <c r="G116" s="2665" t="n"/>
      <c r="H116" s="2665" t="n"/>
      <c r="I116" s="2665" t="n"/>
      <c r="J116" s="2665" t="n"/>
      <c r="K116" s="2665" t="n"/>
      <c r="L116" s="2665" t="n"/>
      <c r="M116" s="2665" t="n"/>
      <c r="N116" s="2665" t="n"/>
      <c r="O116" s="2665" t="n"/>
      <c r="P116" s="2311" t="n"/>
      <c r="Q116" s="3083" t="n"/>
      <c r="R116" s="3088" t="n"/>
      <c r="S116" s="3086" t="n"/>
      <c r="T116" s="3086">
        <f>Z116/AB116*R116</f>
        <v/>
      </c>
      <c r="U116" s="3093" t="n"/>
      <c r="V116" s="2371" t="n">
        <v>6</v>
      </c>
      <c r="W116" s="2378" t="n">
        <v>7</v>
      </c>
      <c r="X116" s="2373" t="n"/>
      <c r="Y116" s="2311" t="n"/>
      <c r="Z116" s="2452" t="n">
        <v>396</v>
      </c>
      <c r="AA116" s="2302" t="n"/>
      <c r="AB116" s="2453" t="n">
        <v>216</v>
      </c>
      <c r="AC116" s="2311" t="n"/>
      <c r="AD116" s="2377">
        <f>Z116-T116</f>
        <v/>
      </c>
      <c r="AE116" s="2311" t="n"/>
      <c r="AF116" s="2452">
        <f>AP116+AR116+AU116+AX116+BA116+BD116+BG116+BJ116+BM116</f>
        <v/>
      </c>
      <c r="AG116" s="2302" t="n"/>
      <c r="AH116" s="2454" t="n">
        <v>22</v>
      </c>
      <c r="AI116" s="2316" t="n"/>
      <c r="AJ116" s="2432" t="n">
        <v>18</v>
      </c>
      <c r="AK116" s="2316" t="n"/>
      <c r="AL116" s="2432" t="n">
        <v>18</v>
      </c>
      <c r="AM116" s="2316" t="n"/>
      <c r="AN116" s="2455" t="n"/>
      <c r="AO116" s="2311" t="n"/>
      <c r="AP116" s="3088" t="n"/>
      <c r="AQ116" s="3629" t="n"/>
      <c r="AR116" s="3089" t="n"/>
      <c r="AS116" s="3085" t="n"/>
      <c r="AT116" s="3092" t="n"/>
      <c r="AU116" s="2429" t="n"/>
      <c r="AV116" s="3093" t="n"/>
      <c r="AW116" s="3094" t="n"/>
      <c r="AX116" s="3090" t="n"/>
      <c r="AY116" s="3085" t="n"/>
      <c r="AZ116" s="3092" t="n"/>
      <c r="BA116" s="3090" t="n"/>
      <c r="BB116" s="3093" t="n"/>
      <c r="BC116" s="3630" t="n"/>
      <c r="BD116" s="3089" t="n">
        <v>6</v>
      </c>
      <c r="BE116" s="3085" t="n"/>
      <c r="BF116" s="3629" t="n">
        <v>108</v>
      </c>
      <c r="BG116" s="3089" t="n">
        <v>24</v>
      </c>
      <c r="BH116" s="3093" t="n">
        <v>3</v>
      </c>
      <c r="BI116" s="3094" t="n">
        <v>288</v>
      </c>
      <c r="BJ116" s="3090" t="n">
        <v>28</v>
      </c>
      <c r="BK116" s="3085" t="n">
        <v>9</v>
      </c>
      <c r="BL116" s="3092" t="n"/>
      <c r="BM116" s="3090" t="n"/>
      <c r="BN116" s="3093" t="n"/>
      <c r="BO116" s="2377">
        <f>U116+AS116+AV116+AY116+BB116+BE116+BH116+BK116+BN116</f>
        <v/>
      </c>
      <c r="BP116" s="2311" t="n"/>
      <c r="BQ116" s="3081" t="n"/>
      <c r="BR116" s="2311" t="n"/>
      <c r="BS116" s="2386">
        <f>(AB116-R116)*0.22</f>
        <v/>
      </c>
      <c r="BT116" s="2" t="n"/>
      <c r="BU116" s="2" t="n"/>
    </row>
    <row r="117">
      <c r="A117" s="2451" t="inlineStr">
        <is>
          <t>2.6.5</t>
        </is>
      </c>
      <c r="B117" s="2302" t="n"/>
      <c r="C117" s="4367" t="inlineStr">
        <is>
          <t>Курсовой проект по учебной дисциплине " Оборудование химических производств"</t>
        </is>
      </c>
      <c r="D117" s="2665" t="n"/>
      <c r="E117" s="2665" t="n"/>
      <c r="F117" s="2665" t="n"/>
      <c r="G117" s="2665" t="n"/>
      <c r="H117" s="2665" t="n"/>
      <c r="I117" s="2665" t="n"/>
      <c r="J117" s="2665" t="n"/>
      <c r="K117" s="2665" t="n"/>
      <c r="L117" s="2665" t="n"/>
      <c r="M117" s="2665" t="n"/>
      <c r="N117" s="2665" t="n"/>
      <c r="O117" s="2665" t="n"/>
      <c r="P117" s="2311" t="n"/>
      <c r="Q117" s="3119" t="n"/>
      <c r="R117" s="2452" t="n"/>
      <c r="S117" s="2372" t="n"/>
      <c r="T117" s="2372" t="n"/>
      <c r="U117" s="2373" t="n"/>
      <c r="V117" s="2452" t="n"/>
      <c r="W117" s="2302" t="n"/>
      <c r="X117" s="2373" t="n"/>
      <c r="Y117" s="2311" t="n"/>
      <c r="Z117" s="2452" t="n">
        <v>40</v>
      </c>
      <c r="AA117" s="2302" t="n"/>
      <c r="AB117" s="2453" t="n"/>
      <c r="AC117" s="2311" t="n"/>
      <c r="AD117" s="2377">
        <f>Z117-T117</f>
        <v/>
      </c>
      <c r="AE117" s="2311" t="n"/>
      <c r="AF117" s="2452" t="n"/>
      <c r="AG117" s="2302" t="n"/>
      <c r="AH117" s="2454" t="n"/>
      <c r="AI117" s="2316" t="n"/>
      <c r="AJ117" s="2432" t="n"/>
      <c r="AK117" s="2316" t="n"/>
      <c r="AL117" s="2432" t="n"/>
      <c r="AM117" s="2316" t="n"/>
      <c r="AN117" s="2455" t="n"/>
      <c r="AO117" s="2311" t="n"/>
      <c r="AP117" s="2452" t="n"/>
      <c r="AQ117" s="3122" t="n"/>
      <c r="AR117" s="2432" t="n"/>
      <c r="AS117" s="2378" t="n"/>
      <c r="AT117" s="2431" t="n"/>
      <c r="AU117" s="2432" t="n"/>
      <c r="AV117" s="2373" t="n"/>
      <c r="AW117" s="2433" t="n"/>
      <c r="AX117" s="2432" t="n"/>
      <c r="AY117" s="2378" t="n"/>
      <c r="AZ117" s="2431" t="n"/>
      <c r="BA117" s="2432" t="n"/>
      <c r="BB117" s="2373" t="n"/>
      <c r="BC117" s="2433" t="n"/>
      <c r="BD117" s="2454" t="n"/>
      <c r="BE117" s="2378" t="n"/>
      <c r="BF117" s="3122" t="n"/>
      <c r="BG117" s="2432" t="n"/>
      <c r="BH117" s="2373" t="n"/>
      <c r="BI117" s="2433" t="n">
        <v>40</v>
      </c>
      <c r="BJ117" s="2432" t="n"/>
      <c r="BK117" s="2378" t="n">
        <v>1</v>
      </c>
      <c r="BL117" s="2431" t="n"/>
      <c r="BM117" s="2432" t="n"/>
      <c r="BN117" s="2373" t="n"/>
      <c r="BO117" s="2377">
        <f>U117+AS117+AV117+AY117+BB117+BE117+BH117+BK117+BN117</f>
        <v/>
      </c>
      <c r="BP117" s="2311" t="n"/>
      <c r="BQ117" s="3081" t="n"/>
      <c r="BR117" s="2311" t="n"/>
      <c r="BS117" s="2386">
        <f>(AB117-R117)*0.22</f>
        <v/>
      </c>
      <c r="BT117" s="2" t="n"/>
      <c r="BU117" s="2" t="n"/>
    </row>
    <row r="118">
      <c r="A118" s="2368" t="inlineStr">
        <is>
          <t>2.7</t>
        </is>
      </c>
      <c r="B118" s="2302" t="n"/>
      <c r="C118" s="4354" t="inlineStr">
        <is>
          <t>Модуль "Предприятия строительных материалов"</t>
        </is>
      </c>
      <c r="D118" s="2665" t="n"/>
      <c r="E118" s="2665" t="n"/>
      <c r="F118" s="2665" t="n"/>
      <c r="G118" s="2665" t="n"/>
      <c r="H118" s="2665" t="n"/>
      <c r="I118" s="2665" t="n"/>
      <c r="J118" s="2665" t="n"/>
      <c r="K118" s="2665" t="n"/>
      <c r="L118" s="2665" t="n"/>
      <c r="M118" s="2665" t="n"/>
      <c r="N118" s="2665" t="n"/>
      <c r="O118" s="2665" t="n"/>
      <c r="P118" s="2311" t="n"/>
      <c r="Q118" s="3099" t="n"/>
      <c r="R118" s="2374" t="n"/>
      <c r="S118" s="2601" t="n"/>
      <c r="T118" s="3086" t="n"/>
      <c r="U118" s="2375" t="n"/>
      <c r="V118" s="2374" t="n"/>
      <c r="W118" s="2302" t="n"/>
      <c r="X118" s="2375" t="n"/>
      <c r="Y118" s="2311" t="n"/>
      <c r="Z118" s="2374" t="n"/>
      <c r="AA118" s="2302" t="n"/>
      <c r="AB118" s="2376" t="n"/>
      <c r="AC118" s="2311" t="n"/>
      <c r="AD118" s="2377" t="n"/>
      <c r="AE118" s="2311" t="n"/>
      <c r="AF118" s="2452" t="n"/>
      <c r="AG118" s="2302" t="n"/>
      <c r="AH118" s="2379" t="n"/>
      <c r="AI118" s="2316" t="n"/>
      <c r="AJ118" s="2380" t="n"/>
      <c r="AK118" s="2316" t="n"/>
      <c r="AL118" s="2380" t="n"/>
      <c r="AM118" s="2316" t="n"/>
      <c r="AN118" s="2381" t="n"/>
      <c r="AO118" s="2311" t="n"/>
      <c r="AP118" s="2374" t="n"/>
      <c r="AQ118" s="2382" t="n"/>
      <c r="AR118" s="2380" t="n"/>
      <c r="AS118" s="2383" t="n"/>
      <c r="AT118" s="2382" t="n"/>
      <c r="AU118" s="2380" t="n"/>
      <c r="AV118" s="2375" t="n"/>
      <c r="AW118" s="2384" t="n"/>
      <c r="AX118" s="2380" t="n"/>
      <c r="AY118" s="2383" t="n"/>
      <c r="AZ118" s="2382" t="n"/>
      <c r="BA118" s="2380" t="n"/>
      <c r="BB118" s="2375" t="n"/>
      <c r="BC118" s="2384" t="n"/>
      <c r="BD118" s="2380" t="n"/>
      <c r="BE118" s="2383" t="n"/>
      <c r="BF118" s="2382" t="n"/>
      <c r="BG118" s="2380" t="n"/>
      <c r="BH118" s="2375" t="n"/>
      <c r="BI118" s="2384" t="n"/>
      <c r="BJ118" s="2380" t="n"/>
      <c r="BK118" s="2383" t="n"/>
      <c r="BL118" s="2382" t="n"/>
      <c r="BM118" s="2379" t="n"/>
      <c r="BN118" s="2381" t="n"/>
      <c r="BO118" s="2377" t="n"/>
      <c r="BP118" s="2311" t="n"/>
      <c r="BQ118" s="4365" t="n"/>
      <c r="BR118" s="2311" t="n"/>
      <c r="BS118" s="2386">
        <f>(AB118-R118)*0.22</f>
        <v/>
      </c>
      <c r="BT118" s="2" t="n"/>
      <c r="BU118" s="2" t="n"/>
    </row>
    <row r="119">
      <c r="A119" s="2451" t="inlineStr">
        <is>
          <t>2.7.1</t>
        </is>
      </c>
      <c r="B119" s="2302" t="n"/>
      <c r="C119" s="4367" t="inlineStr">
        <is>
          <t>Технология строительных материалов</t>
        </is>
      </c>
      <c r="D119" s="2665" t="n"/>
      <c r="E119" s="2665" t="n"/>
      <c r="F119" s="2665" t="n"/>
      <c r="G119" s="2665" t="n"/>
      <c r="H119" s="2665" t="n"/>
      <c r="I119" s="2665" t="n"/>
      <c r="J119" s="2665" t="n"/>
      <c r="K119" s="2665" t="n"/>
      <c r="L119" s="2665" t="n"/>
      <c r="M119" s="2665" t="n"/>
      <c r="N119" s="2665" t="n"/>
      <c r="O119" s="2665" t="n"/>
      <c r="P119" s="2311" t="n"/>
      <c r="Q119" s="3119" t="n"/>
      <c r="R119" s="2452" t="n"/>
      <c r="S119" s="2372" t="n"/>
      <c r="T119" s="2372">
        <f>Z119/AB119*R119</f>
        <v/>
      </c>
      <c r="U119" s="2373" t="n"/>
      <c r="V119" s="2452" t="n"/>
      <c r="W119" s="2302" t="n"/>
      <c r="X119" s="2373" t="n">
        <v>6</v>
      </c>
      <c r="Y119" s="2311" t="n"/>
      <c r="Z119" s="2452" t="n">
        <v>108</v>
      </c>
      <c r="AA119" s="2302" t="n"/>
      <c r="AB119" s="2453" t="n">
        <v>72</v>
      </c>
      <c r="AC119" s="2311" t="n"/>
      <c r="AD119" s="2377">
        <f>Z119-T119</f>
        <v/>
      </c>
      <c r="AE119" s="2311" t="n"/>
      <c r="AF119" s="2452">
        <f>AP119+AR119+AU119+AX119+BA119+BD119+BG119+BJ119+BM119</f>
        <v/>
      </c>
      <c r="AG119" s="2302" t="n"/>
      <c r="AH119" s="2454" t="n">
        <v>10</v>
      </c>
      <c r="AI119" s="2316" t="n"/>
      <c r="AJ119" s="2432" t="n">
        <v>4</v>
      </c>
      <c r="AK119" s="2316" t="n"/>
      <c r="AL119" s="2432" t="n">
        <v>4</v>
      </c>
      <c r="AM119" s="2316" t="n"/>
      <c r="AN119" s="2455" t="n"/>
      <c r="AO119" s="2311" t="n"/>
      <c r="AP119" s="2452" t="n"/>
      <c r="AQ119" s="2431" t="n"/>
      <c r="AR119" s="2432" t="n"/>
      <c r="AS119" s="2378" t="n"/>
      <c r="AT119" s="2431" t="n"/>
      <c r="AU119" s="2432" t="n"/>
      <c r="AV119" s="2373" t="n"/>
      <c r="AW119" s="2433" t="n"/>
      <c r="AX119" s="2432" t="n"/>
      <c r="AY119" s="2378" t="n"/>
      <c r="AZ119" s="2431" t="n"/>
      <c r="BA119" s="2432" t="n"/>
      <c r="BB119" s="2373" t="n"/>
      <c r="BC119" s="2433" t="n"/>
      <c r="BD119" s="2432" t="n">
        <v>2</v>
      </c>
      <c r="BE119" s="2378" t="n"/>
      <c r="BF119" s="2431" t="n">
        <v>108</v>
      </c>
      <c r="BG119" s="2432" t="n">
        <v>16</v>
      </c>
      <c r="BH119" s="2373" t="n">
        <v>3</v>
      </c>
      <c r="BI119" s="2433" t="n"/>
      <c r="BJ119" s="2432" t="n"/>
      <c r="BK119" s="2378" t="n"/>
      <c r="BL119" s="2431" t="n"/>
      <c r="BM119" s="2454" t="n"/>
      <c r="BN119" s="3093" t="n"/>
      <c r="BO119" s="2377">
        <f>U119+AS119+AV119+AY119+BB119+BE119+BH119+BK119+BN119</f>
        <v/>
      </c>
      <c r="BP119" s="2311" t="n"/>
      <c r="BQ119" s="3081" t="n"/>
      <c r="BR119" s="2311" t="n"/>
      <c r="BS119" s="2386">
        <f>(AB119-R119)*0.22</f>
        <v/>
      </c>
      <c r="BT119" s="2" t="n"/>
      <c r="BU119" s="2" t="n"/>
    </row>
    <row r="120">
      <c r="A120" s="2451" t="inlineStr">
        <is>
          <t>2.7.2</t>
        </is>
      </c>
      <c r="B120" s="2302" t="n"/>
      <c r="C120" s="4367" t="inlineStr">
        <is>
          <t>Процессы и агрегаты производста строительных материалов</t>
        </is>
      </c>
      <c r="D120" s="2665" t="n"/>
      <c r="E120" s="2665" t="n"/>
      <c r="F120" s="2665" t="n"/>
      <c r="G120" s="2665" t="n"/>
      <c r="H120" s="2665" t="n"/>
      <c r="I120" s="2665" t="n"/>
      <c r="J120" s="2665" t="n"/>
      <c r="K120" s="2665" t="n"/>
      <c r="L120" s="2665" t="n"/>
      <c r="M120" s="2665" t="n"/>
      <c r="N120" s="2665" t="n"/>
      <c r="O120" s="2665" t="n"/>
      <c r="P120" s="2311" t="n"/>
      <c r="Q120" s="3119" t="n"/>
      <c r="R120" s="2452" t="n"/>
      <c r="S120" s="2372" t="n"/>
      <c r="T120" s="2393">
        <f>Z120/AB120*R120</f>
        <v/>
      </c>
      <c r="U120" s="2373" t="n"/>
      <c r="V120" s="2371" t="n">
        <v>6</v>
      </c>
      <c r="W120" s="2378" t="n">
        <v>7</v>
      </c>
      <c r="X120" s="2373" t="n"/>
      <c r="Y120" s="2311" t="n"/>
      <c r="Z120" s="2452" t="n">
        <v>324</v>
      </c>
      <c r="AA120" s="2302" t="n"/>
      <c r="AB120" s="2453" t="n">
        <v>198</v>
      </c>
      <c r="AC120" s="2311" t="n"/>
      <c r="AD120" s="2377">
        <f>Z120-T120</f>
        <v/>
      </c>
      <c r="AE120" s="2311" t="n"/>
      <c r="AF120" s="2452">
        <f>AP120+AR120+AU120+AX120+BA120+BD120+BG120+BJ120+BM120</f>
        <v/>
      </c>
      <c r="AG120" s="2302" t="n"/>
      <c r="AH120" s="2454" t="n">
        <v>20</v>
      </c>
      <c r="AI120" s="2316" t="n"/>
      <c r="AJ120" s="2432" t="n">
        <v>20</v>
      </c>
      <c r="AK120" s="2316" t="n"/>
      <c r="AL120" s="2432" t="n">
        <v>18</v>
      </c>
      <c r="AM120" s="2316" t="n"/>
      <c r="AN120" s="2455" t="n"/>
      <c r="AO120" s="2311" t="n"/>
      <c r="AP120" s="2452" t="n"/>
      <c r="AQ120" s="2431" t="n"/>
      <c r="AR120" s="2432" t="n"/>
      <c r="AS120" s="2378" t="n"/>
      <c r="AT120" s="2431" t="n"/>
      <c r="AU120" s="2432" t="n"/>
      <c r="AV120" s="2373" t="n"/>
      <c r="AW120" s="2433" t="n"/>
      <c r="AX120" s="2432" t="n"/>
      <c r="AY120" s="2378" t="n"/>
      <c r="AZ120" s="2431" t="n"/>
      <c r="BA120" s="2432" t="n"/>
      <c r="BB120" s="2373" t="n"/>
      <c r="BC120" s="2433" t="n"/>
      <c r="BD120" s="2454" t="n">
        <v>6</v>
      </c>
      <c r="BE120" s="2378" t="n"/>
      <c r="BF120" s="2431" t="n">
        <v>108</v>
      </c>
      <c r="BG120" s="2454" t="n">
        <v>28</v>
      </c>
      <c r="BH120" s="2373" t="n">
        <v>3</v>
      </c>
      <c r="BI120" s="2433" t="n">
        <v>216</v>
      </c>
      <c r="BJ120" s="2432" t="n">
        <v>24</v>
      </c>
      <c r="BK120" s="2378" t="n">
        <v>6</v>
      </c>
      <c r="BL120" s="2431" t="n"/>
      <c r="BM120" s="2454" t="n"/>
      <c r="BN120" s="2455" t="n"/>
      <c r="BO120" s="2377">
        <f>U120+AS120+AV120+AY120+BB120+BE120+BH120+BK120+BN120</f>
        <v/>
      </c>
      <c r="BP120" s="2311" t="n"/>
      <c r="BQ120" s="3081" t="n"/>
      <c r="BR120" s="2311" t="n"/>
      <c r="BS120" s="2386">
        <f>(AB120-R120)*0.22</f>
        <v/>
      </c>
      <c r="BT120" s="2" t="n"/>
      <c r="BU120" s="2" t="n"/>
    </row>
    <row r="121">
      <c r="A121" s="2451" t="inlineStr">
        <is>
          <t>2.7.3</t>
        </is>
      </c>
      <c r="B121" s="2302" t="n"/>
      <c r="C121" s="4367" t="inlineStr">
        <is>
          <t>Курсовой проект по учебной дисциплине "Процессы и агрегаты производства строительных материалов"</t>
        </is>
      </c>
      <c r="D121" s="2665" t="n"/>
      <c r="E121" s="2665" t="n"/>
      <c r="F121" s="2665" t="n"/>
      <c r="G121" s="2665" t="n"/>
      <c r="H121" s="2665" t="n"/>
      <c r="I121" s="2665" t="n"/>
      <c r="J121" s="2665" t="n"/>
      <c r="K121" s="2665" t="n"/>
      <c r="L121" s="2665" t="n"/>
      <c r="M121" s="2665" t="n"/>
      <c r="N121" s="2665" t="n"/>
      <c r="O121" s="2665" t="n"/>
      <c r="P121" s="2311" t="n"/>
      <c r="Q121" s="3083" t="n"/>
      <c r="R121" s="3088" t="n"/>
      <c r="S121" s="3086" t="n"/>
      <c r="T121" s="3086" t="n"/>
      <c r="U121" s="3093" t="n"/>
      <c r="V121" s="2452" t="n"/>
      <c r="W121" s="2302" t="n"/>
      <c r="X121" s="2373" t="n"/>
      <c r="Y121" s="2311" t="n"/>
      <c r="Z121" s="2452" t="n">
        <v>40</v>
      </c>
      <c r="AA121" s="2302" t="n"/>
      <c r="AB121" s="2453" t="n"/>
      <c r="AC121" s="2311" t="n"/>
      <c r="AD121" s="2377">
        <f>Z121-T121</f>
        <v/>
      </c>
      <c r="AE121" s="2311" t="n"/>
      <c r="AF121" s="2452" t="n"/>
      <c r="AG121" s="2302" t="n"/>
      <c r="AH121" s="2454" t="n"/>
      <c r="AI121" s="2316" t="n"/>
      <c r="AJ121" s="2432" t="n"/>
      <c r="AK121" s="2316" t="n"/>
      <c r="AL121" s="2432" t="n"/>
      <c r="AM121" s="2316" t="n"/>
      <c r="AN121" s="2455" t="n"/>
      <c r="AO121" s="2311" t="n"/>
      <c r="AP121" s="3088" t="n"/>
      <c r="AQ121" s="3092" t="n"/>
      <c r="AR121" s="3090" t="n"/>
      <c r="AS121" s="3085" t="n"/>
      <c r="AT121" s="3092" t="n"/>
      <c r="AU121" s="3090" t="n"/>
      <c r="AV121" s="3093" t="n"/>
      <c r="AW121" s="3094" t="n"/>
      <c r="AX121" s="3090" t="n"/>
      <c r="AY121" s="3085" t="n"/>
      <c r="AZ121" s="3092" t="n"/>
      <c r="BA121" s="3090" t="n"/>
      <c r="BB121" s="3093" t="n"/>
      <c r="BC121" s="3094" t="n"/>
      <c r="BD121" s="3090" t="n"/>
      <c r="BE121" s="3085" t="n"/>
      <c r="BF121" s="3092" t="n"/>
      <c r="BG121" s="2429" t="n"/>
      <c r="BH121" s="2430" t="n"/>
      <c r="BI121" s="3094" t="n">
        <v>40</v>
      </c>
      <c r="BJ121" s="3090" t="n"/>
      <c r="BK121" s="4403" t="n">
        <v>1</v>
      </c>
      <c r="BL121" s="3092" t="n"/>
      <c r="BM121" s="3089" t="n"/>
      <c r="BN121" s="2455" t="n"/>
      <c r="BO121" s="2377">
        <f>U121+AS121+AV121+AY121+BB121+BE121+BH121+BK121+BN121</f>
        <v/>
      </c>
      <c r="BP121" s="2311" t="n"/>
      <c r="BQ121" s="3081" t="n"/>
      <c r="BR121" s="2311" t="n"/>
      <c r="BS121" s="2386">
        <f>(AB121-R121)*0.22</f>
        <v/>
      </c>
      <c r="BT121" s="2" t="n"/>
      <c r="BU121" s="2" t="n"/>
    </row>
    <row r="122">
      <c r="A122" s="2451" t="inlineStr">
        <is>
          <t>2.7.4</t>
        </is>
      </c>
      <c r="B122" s="2302" t="n"/>
      <c r="C122" s="4367" t="inlineStr">
        <is>
          <t>Оборудование предприятий строительных материалов</t>
        </is>
      </c>
      <c r="D122" s="2665" t="n"/>
      <c r="E122" s="2665" t="n"/>
      <c r="F122" s="2665" t="n"/>
      <c r="G122" s="2665" t="n"/>
      <c r="H122" s="2665" t="n"/>
      <c r="I122" s="2665" t="n"/>
      <c r="J122" s="2665" t="n"/>
      <c r="K122" s="2665" t="n"/>
      <c r="L122" s="2665" t="n"/>
      <c r="M122" s="2665" t="n"/>
      <c r="N122" s="2665" t="n"/>
      <c r="O122" s="2665" t="n"/>
      <c r="P122" s="2311" t="n"/>
      <c r="Q122" s="3119" t="n"/>
      <c r="R122" s="2452" t="n"/>
      <c r="S122" s="2372" t="n"/>
      <c r="T122" s="2372">
        <f>Z122/AB122*R122</f>
        <v/>
      </c>
      <c r="U122" s="2373" t="n"/>
      <c r="V122" s="2371" t="n">
        <v>6</v>
      </c>
      <c r="W122" s="2378" t="n">
        <v>7</v>
      </c>
      <c r="X122" s="2373" t="n"/>
      <c r="Y122" s="2311" t="n"/>
      <c r="Z122" s="2452" t="n">
        <v>396</v>
      </c>
      <c r="AA122" s="2302" t="n"/>
      <c r="AB122" s="2453" t="n">
        <v>216</v>
      </c>
      <c r="AC122" s="2311" t="n"/>
      <c r="AD122" s="2377">
        <f>Z122-T122</f>
        <v/>
      </c>
      <c r="AE122" s="2311" t="n"/>
      <c r="AF122" s="2452">
        <f>AP122+AR122+AU122+AX122+BA122+BD122+BG122+BJ122+BM122</f>
        <v/>
      </c>
      <c r="AG122" s="2302" t="n"/>
      <c r="AH122" s="2454" t="n">
        <v>22</v>
      </c>
      <c r="AI122" s="2316" t="n"/>
      <c r="AJ122" s="2432" t="n">
        <v>18</v>
      </c>
      <c r="AK122" s="2316" t="n"/>
      <c r="AL122" s="2432" t="n">
        <v>18</v>
      </c>
      <c r="AM122" s="2316" t="n"/>
      <c r="AN122" s="2455" t="n"/>
      <c r="AO122" s="2311" t="n"/>
      <c r="AP122" s="2452" t="n"/>
      <c r="AQ122" s="2431" t="n"/>
      <c r="AR122" s="2432" t="n"/>
      <c r="AS122" s="2378" t="n"/>
      <c r="AT122" s="2431" t="n"/>
      <c r="AU122" s="2432" t="n"/>
      <c r="AV122" s="2373" t="n"/>
      <c r="AW122" s="2433" t="n"/>
      <c r="AX122" s="2432" t="n"/>
      <c r="AY122" s="2378" t="n"/>
      <c r="AZ122" s="2431" t="n"/>
      <c r="BA122" s="2432" t="n"/>
      <c r="BB122" s="2373" t="n"/>
      <c r="BC122" s="2433" t="n"/>
      <c r="BD122" s="2432" t="n">
        <v>6</v>
      </c>
      <c r="BE122" s="2378" t="n"/>
      <c r="BF122" s="2431" t="n">
        <v>108</v>
      </c>
      <c r="BG122" s="3089" t="n">
        <v>24</v>
      </c>
      <c r="BH122" s="3093" t="n">
        <v>3</v>
      </c>
      <c r="BI122" s="3942" t="n">
        <v>288</v>
      </c>
      <c r="BJ122" s="3940" t="n">
        <v>28</v>
      </c>
      <c r="BK122" s="4404" t="n">
        <v>9</v>
      </c>
      <c r="BL122" s="3941" t="n"/>
      <c r="BM122" s="3940" t="n"/>
      <c r="BN122" s="3093" t="n"/>
      <c r="BO122" s="2377">
        <f>U122+AS122+AV122+AY122+BB122+BE122+BH122+BK122+BN122</f>
        <v/>
      </c>
      <c r="BP122" s="2311" t="n"/>
      <c r="BQ122" s="3081" t="n"/>
      <c r="BR122" s="2311" t="n"/>
      <c r="BS122" s="2386">
        <f>(AB122-R122)*0.22</f>
        <v/>
      </c>
      <c r="BT122" s="2" t="n"/>
      <c r="BU122" s="2" t="n"/>
    </row>
    <row r="123">
      <c r="A123" s="2451" t="inlineStr">
        <is>
          <t>2.7.5</t>
        </is>
      </c>
      <c r="B123" s="2302" t="n"/>
      <c r="C123" s="4367" t="inlineStr">
        <is>
          <t>Курсовой проект по учебной дисциплине "Оборудование предприятий строительных материалов"</t>
        </is>
      </c>
      <c r="D123" s="2665" t="n"/>
      <c r="E123" s="2665" t="n"/>
      <c r="F123" s="2665" t="n"/>
      <c r="G123" s="2665" t="n"/>
      <c r="H123" s="2665" t="n"/>
      <c r="I123" s="2665" t="n"/>
      <c r="J123" s="2665" t="n"/>
      <c r="K123" s="2665" t="n"/>
      <c r="L123" s="2665" t="n"/>
      <c r="M123" s="2665" t="n"/>
      <c r="N123" s="2665" t="n"/>
      <c r="O123" s="2665" t="n"/>
      <c r="P123" s="2311" t="n"/>
      <c r="Q123" s="3083" t="n"/>
      <c r="R123" s="3088" t="n"/>
      <c r="S123" s="3086" t="n"/>
      <c r="T123" s="3086" t="n"/>
      <c r="U123" s="3093" t="n"/>
      <c r="V123" s="2452" t="n"/>
      <c r="W123" s="2302" t="n"/>
      <c r="X123" s="2373" t="n"/>
      <c r="Y123" s="2311" t="n"/>
      <c r="Z123" s="2452" t="n">
        <v>40</v>
      </c>
      <c r="AA123" s="2302" t="n"/>
      <c r="AB123" s="2453" t="n"/>
      <c r="AC123" s="2311" t="n"/>
      <c r="AD123" s="2377">
        <f>Z123-T123</f>
        <v/>
      </c>
      <c r="AE123" s="2311" t="n"/>
      <c r="AF123" s="2452" t="n"/>
      <c r="AG123" s="2302" t="n"/>
      <c r="AH123" s="2454" t="n"/>
      <c r="AI123" s="2316" t="n"/>
      <c r="AJ123" s="2432" t="n"/>
      <c r="AK123" s="2316" t="n"/>
      <c r="AL123" s="2432" t="n"/>
      <c r="AM123" s="2316" t="n"/>
      <c r="AN123" s="2455" t="n"/>
      <c r="AO123" s="2311" t="n"/>
      <c r="AP123" s="3088" t="n"/>
      <c r="AQ123" s="3092" t="n"/>
      <c r="AR123" s="3090" t="n"/>
      <c r="AS123" s="3085" t="n"/>
      <c r="AT123" s="3092" t="n"/>
      <c r="AU123" s="3090" t="n"/>
      <c r="AV123" s="3093" t="n"/>
      <c r="AW123" s="3094" t="n"/>
      <c r="AX123" s="3090" t="n"/>
      <c r="AY123" s="3085" t="n"/>
      <c r="AZ123" s="3092" t="n"/>
      <c r="BA123" s="3090" t="n"/>
      <c r="BB123" s="3093" t="n"/>
      <c r="BC123" s="3094" t="n"/>
      <c r="BD123" s="3090" t="n"/>
      <c r="BE123" s="3085" t="n"/>
      <c r="BF123" s="3092" t="n"/>
      <c r="BG123" s="2432" t="n"/>
      <c r="BH123" s="2455" t="n"/>
      <c r="BI123" s="2433" t="n">
        <v>40</v>
      </c>
      <c r="BJ123" s="2432" t="n"/>
      <c r="BK123" s="3085" t="n">
        <v>1</v>
      </c>
      <c r="BL123" s="2431" t="n"/>
      <c r="BM123" s="2432" t="n"/>
      <c r="BN123" s="2455" t="n"/>
      <c r="BO123" s="2377">
        <f>U123+AS123+AV123+AY123+BB123+BE123+BH123+BK123+BN123</f>
        <v/>
      </c>
      <c r="BP123" s="2311" t="n"/>
      <c r="BQ123" s="3081" t="n"/>
      <c r="BR123" s="2311" t="n"/>
      <c r="BS123" s="2386">
        <f>(AB123-R123)*0.22</f>
        <v/>
      </c>
      <c r="BT123" s="2" t="n"/>
      <c r="BU123" s="2" t="n"/>
    </row>
    <row r="124">
      <c r="A124" s="2368" t="inlineStr">
        <is>
          <t>2.8</t>
        </is>
      </c>
      <c r="B124" s="2302" t="n"/>
      <c r="C124" s="4354" t="inlineStr">
        <is>
          <t>Факультативные дисциплины</t>
        </is>
      </c>
      <c r="D124" s="2665" t="n"/>
      <c r="E124" s="2665" t="n"/>
      <c r="F124" s="2665" t="n"/>
      <c r="G124" s="2665" t="n"/>
      <c r="H124" s="2665" t="n"/>
      <c r="I124" s="2665" t="n"/>
      <c r="J124" s="2665" t="n"/>
      <c r="K124" s="2665" t="n"/>
      <c r="L124" s="2665" t="n"/>
      <c r="M124" s="2665" t="n"/>
      <c r="N124" s="2665" t="n"/>
      <c r="O124" s="2665" t="n"/>
      <c r="P124" s="2311" t="n"/>
      <c r="Q124" s="3099" t="n"/>
      <c r="R124" s="2374" t="n"/>
      <c r="S124" s="2601" t="n"/>
      <c r="T124" s="2372" t="n"/>
      <c r="U124" s="2375" t="n"/>
      <c r="V124" s="2374" t="n"/>
      <c r="W124" s="2302" t="n"/>
      <c r="X124" s="2375" t="n"/>
      <c r="Y124" s="2311" t="n"/>
      <c r="Z124" s="2374" t="n"/>
      <c r="AA124" s="2302" t="n"/>
      <c r="AB124" s="2376" t="n"/>
      <c r="AC124" s="2311" t="n"/>
      <c r="AD124" s="3873" t="n"/>
      <c r="AE124" s="2311" t="n"/>
      <c r="AF124" s="2374" t="n"/>
      <c r="AG124" s="2302" t="n"/>
      <c r="AH124" s="2379" t="n"/>
      <c r="AI124" s="2316" t="n"/>
      <c r="AJ124" s="2380" t="n"/>
      <c r="AK124" s="2316" t="n"/>
      <c r="AL124" s="2380" t="n"/>
      <c r="AM124" s="2316" t="n"/>
      <c r="AN124" s="2381" t="n"/>
      <c r="AO124" s="2311" t="n"/>
      <c r="AP124" s="2374" t="n"/>
      <c r="AQ124" s="2382" t="n"/>
      <c r="AR124" s="2380" t="n"/>
      <c r="AS124" s="2383" t="n"/>
      <c r="AT124" s="2382" t="n"/>
      <c r="AU124" s="2380" t="n"/>
      <c r="AV124" s="2375" t="n"/>
      <c r="AW124" s="2384" t="n"/>
      <c r="AX124" s="2380" t="n"/>
      <c r="AY124" s="2383" t="n"/>
      <c r="AZ124" s="2382" t="n"/>
      <c r="BA124" s="2380" t="n"/>
      <c r="BB124" s="2375" t="n"/>
      <c r="BC124" s="2384" t="n"/>
      <c r="BD124" s="2380" t="n"/>
      <c r="BE124" s="2383" t="n"/>
      <c r="BF124" s="2382" t="n"/>
      <c r="BG124" s="2380" t="n"/>
      <c r="BH124" s="2375" t="n"/>
      <c r="BI124" s="2384" t="n"/>
      <c r="BJ124" s="2380" t="n"/>
      <c r="BK124" s="2383" t="n"/>
      <c r="BL124" s="2382" t="n"/>
      <c r="BM124" s="2379" t="n"/>
      <c r="BN124" s="2381" t="n"/>
      <c r="BO124" s="3873" t="n"/>
      <c r="BP124" s="2311" t="n"/>
      <c r="BQ124" s="2375" t="n"/>
      <c r="BR124" s="2311" t="n"/>
      <c r="BS124" s="2386">
        <f>(AB124-R124)*0.22</f>
        <v/>
      </c>
      <c r="BT124" s="2" t="n"/>
      <c r="BU124" s="2" t="n"/>
    </row>
    <row r="125">
      <c r="A125" s="2457" t="inlineStr">
        <is>
          <t>2.8.1</t>
        </is>
      </c>
      <c r="B125" s="2302" t="n"/>
      <c r="C125" s="4348" t="inlineStr">
        <is>
          <t>Коррупция и ее общественная опасность</t>
        </is>
      </c>
      <c r="D125" s="2665" t="n"/>
      <c r="E125" s="2665" t="n"/>
      <c r="F125" s="2665" t="n"/>
      <c r="G125" s="2665" t="n"/>
      <c r="H125" s="2665" t="n"/>
      <c r="I125" s="2665" t="n"/>
      <c r="J125" s="2665" t="n"/>
      <c r="K125" s="2665" t="n"/>
      <c r="L125" s="2665" t="n"/>
      <c r="M125" s="2665" t="n"/>
      <c r="N125" s="2665" t="n"/>
      <c r="O125" s="2665" t="n"/>
      <c r="P125" s="2311" t="n"/>
      <c r="Q125" s="467" t="n"/>
      <c r="R125" s="3860" t="n"/>
      <c r="S125" s="3111" t="n"/>
      <c r="T125" s="3111" t="n"/>
      <c r="U125" s="3868" t="n"/>
      <c r="V125" s="2310" t="n"/>
      <c r="W125" s="2302" t="n"/>
      <c r="X125" s="2411" t="n"/>
      <c r="Y125" s="2316" t="n"/>
      <c r="Z125" s="2420" t="inlineStr">
        <is>
          <t>/10</t>
        </is>
      </c>
      <c r="AA125" s="2316" t="n"/>
      <c r="AB125" s="2421" t="inlineStr">
        <is>
          <t>/10</t>
        </is>
      </c>
      <c r="AC125" s="2316" t="n"/>
      <c r="AD125" s="2420" t="inlineStr">
        <is>
          <t>/10</t>
        </is>
      </c>
      <c r="AE125" s="2316" t="n"/>
      <c r="AF125" s="2407" t="inlineStr">
        <is>
          <t>/4</t>
        </is>
      </c>
      <c r="AG125" s="2302" t="n"/>
      <c r="AH125" s="2411" t="inlineStr">
        <is>
          <t>/4</t>
        </is>
      </c>
      <c r="AI125" s="2316" t="n"/>
      <c r="AJ125" s="2412" t="n"/>
      <c r="AK125" s="2316" t="n"/>
      <c r="AL125" s="2412" t="n"/>
      <c r="AM125" s="2316" t="n"/>
      <c r="AN125" s="2412" t="n"/>
      <c r="AO125" s="2316" t="n"/>
      <c r="AP125" s="4366" t="n"/>
      <c r="AQ125" s="3073" t="n"/>
      <c r="AR125" s="2416" t="n"/>
      <c r="AS125" s="3374" t="n"/>
      <c r="AT125" s="2415" t="inlineStr">
        <is>
          <t>/10</t>
        </is>
      </c>
      <c r="AU125" s="2416" t="inlineStr">
        <is>
          <t>/4</t>
        </is>
      </c>
      <c r="AV125" s="3374" t="n"/>
      <c r="AW125" s="2419" t="n"/>
      <c r="AX125" s="2416" t="n"/>
      <c r="AY125" s="3375" t="n"/>
      <c r="AZ125" s="3073" t="n"/>
      <c r="BA125" s="2416" t="n"/>
      <c r="BB125" s="3172" t="n"/>
      <c r="BC125" s="2411" t="n"/>
      <c r="BD125" s="2412" t="n"/>
      <c r="BE125" s="3376" t="n"/>
      <c r="BF125" s="2421" t="n"/>
      <c r="BG125" s="2412" t="n"/>
      <c r="BH125" s="3376" t="n"/>
      <c r="BI125" s="2420" t="n"/>
      <c r="BJ125" s="2412" t="n"/>
      <c r="BK125" s="278" t="n"/>
      <c r="BL125" s="3867" t="n"/>
      <c r="BM125" s="4394" t="n"/>
      <c r="BN125" s="2337" t="n"/>
      <c r="BO125" s="2313" t="n"/>
      <c r="BP125" s="2311" t="n"/>
      <c r="BQ125" s="2323" t="inlineStr">
        <is>
          <t>ФиП</t>
        </is>
      </c>
      <c r="BR125" s="2311" t="n"/>
      <c r="BS125" s="2">
        <f>(AB125-R125)*0.22</f>
        <v/>
      </c>
      <c r="BT125" s="2" t="n"/>
      <c r="BU125" s="2" t="n"/>
    </row>
    <row r="126">
      <c r="A126" s="2457" t="inlineStr">
        <is>
          <t>2.8.2</t>
        </is>
      </c>
      <c r="B126" s="2302" t="n"/>
      <c r="C126" s="4348" t="inlineStr">
        <is>
          <t>Великая Отечественная война советского народа (в контексте Второй мировой войны)</t>
        </is>
      </c>
      <c r="D126" s="2665" t="n"/>
      <c r="E126" s="2665" t="n"/>
      <c r="F126" s="2665" t="n"/>
      <c r="G126" s="2665" t="n"/>
      <c r="H126" s="2665" t="n"/>
      <c r="I126" s="2665" t="n"/>
      <c r="J126" s="2665" t="n"/>
      <c r="K126" s="2665" t="n"/>
      <c r="L126" s="2665" t="n"/>
      <c r="M126" s="2665" t="n"/>
      <c r="N126" s="2665" t="n"/>
      <c r="O126" s="2665" t="n"/>
      <c r="P126" s="2311" t="n"/>
      <c r="Q126" s="3028" t="n"/>
      <c r="R126" s="2310" t="n"/>
      <c r="S126" s="2308" t="n"/>
      <c r="T126" s="2308" t="n"/>
      <c r="U126" s="2309" t="n"/>
      <c r="V126" s="2310" t="n"/>
      <c r="W126" s="2302" t="n"/>
      <c r="X126" s="2411" t="n"/>
      <c r="Y126" s="2316" t="n"/>
      <c r="Z126" s="2420" t="inlineStr">
        <is>
          <t>/10</t>
        </is>
      </c>
      <c r="AA126" s="2316" t="n"/>
      <c r="AB126" s="2421" t="inlineStr">
        <is>
          <t>/10</t>
        </is>
      </c>
      <c r="AC126" s="2316" t="n"/>
      <c r="AD126" s="2420" t="inlineStr">
        <is>
          <t>/10</t>
        </is>
      </c>
      <c r="AE126" s="2316" t="n"/>
      <c r="AF126" s="2407" t="inlineStr">
        <is>
          <t>/4</t>
        </is>
      </c>
      <c r="AG126" s="2302" t="n"/>
      <c r="AH126" s="2411" t="inlineStr">
        <is>
          <t>/4</t>
        </is>
      </c>
      <c r="AI126" s="2316" t="n"/>
      <c r="AJ126" s="2412" t="n"/>
      <c r="AK126" s="2316" t="n"/>
      <c r="AL126" s="2412" t="n"/>
      <c r="AM126" s="2316" t="n"/>
      <c r="AN126" s="2412" t="n"/>
      <c r="AO126" s="2316" t="n"/>
      <c r="AP126" s="2319" t="n"/>
      <c r="AQ126" s="3073" t="inlineStr">
        <is>
          <t>/10</t>
        </is>
      </c>
      <c r="AR126" s="2416" t="inlineStr">
        <is>
          <t>/4</t>
        </is>
      </c>
      <c r="AS126" s="3374" t="n"/>
      <c r="AT126" s="2415" t="n"/>
      <c r="AU126" s="2416" t="n"/>
      <c r="AV126" s="3374" t="n"/>
      <c r="AW126" s="2419" t="n"/>
      <c r="AX126" s="2416" t="n"/>
      <c r="AY126" s="3375" t="n"/>
      <c r="AZ126" s="3073" t="n"/>
      <c r="BA126" s="2416" t="n"/>
      <c r="BB126" s="3172" t="n"/>
      <c r="BC126" s="2411" t="n"/>
      <c r="BD126" s="2412" t="n"/>
      <c r="BE126" s="3376" t="n"/>
      <c r="BF126" s="2421" t="n"/>
      <c r="BG126" s="2412" t="n"/>
      <c r="BH126" s="3376" t="n"/>
      <c r="BI126" s="2420" t="n"/>
      <c r="BJ126" s="2412" t="n"/>
      <c r="BK126" s="278" t="n"/>
      <c r="BL126" s="2326" t="n"/>
      <c r="BM126" s="2315" t="n"/>
      <c r="BN126" s="2309" t="n"/>
      <c r="BO126" s="2313" t="n"/>
      <c r="BP126" s="2311" t="n"/>
      <c r="BQ126" s="2323" t="inlineStr">
        <is>
          <t>ИБиП</t>
        </is>
      </c>
      <c r="BR126" s="2311" t="n"/>
      <c r="BS126" s="2">
        <f>(AB126-R126)*0.22</f>
        <v/>
      </c>
      <c r="BT126" s="2" t="n"/>
      <c r="BU126" s="2" t="n"/>
    </row>
    <row r="127">
      <c r="A127" s="2368" t="inlineStr">
        <is>
          <t>2.9</t>
        </is>
      </c>
      <c r="B127" s="2302" t="n"/>
      <c r="C127" s="4354" t="inlineStr">
        <is>
          <t>Дополнительные виды обучения</t>
        </is>
      </c>
      <c r="D127" s="2665" t="n"/>
      <c r="E127" s="2665" t="n"/>
      <c r="F127" s="2665" t="n"/>
      <c r="G127" s="2665" t="n"/>
      <c r="H127" s="2665" t="n"/>
      <c r="I127" s="2665" t="n"/>
      <c r="J127" s="2665" t="n"/>
      <c r="K127" s="2665" t="n"/>
      <c r="L127" s="2665" t="n"/>
      <c r="M127" s="2665" t="n"/>
      <c r="N127" s="2665" t="n"/>
      <c r="O127" s="2665" t="n"/>
      <c r="P127" s="2311" t="n"/>
      <c r="Q127" s="3099" t="n"/>
      <c r="R127" s="2374" t="n"/>
      <c r="S127" s="2601" t="n"/>
      <c r="T127" s="3086" t="n"/>
      <c r="U127" s="2375" t="n"/>
      <c r="V127" s="2374" t="n"/>
      <c r="W127" s="2302" t="n"/>
      <c r="X127" s="3035" t="n"/>
      <c r="Y127" s="2665" t="n"/>
      <c r="Z127" s="4405" t="n"/>
      <c r="AA127" s="2665" t="n"/>
      <c r="AB127" s="4406" t="n"/>
      <c r="AC127" s="2311" t="n"/>
      <c r="AD127" s="4407" t="n"/>
      <c r="AE127" s="2311" t="n"/>
      <c r="AF127" s="2436" t="n"/>
      <c r="AG127" s="2302" t="n"/>
      <c r="AH127" s="4408" t="n"/>
      <c r="AI127" s="2316" t="n"/>
      <c r="AJ127" s="3682" t="n"/>
      <c r="AK127" s="2316" t="n"/>
      <c r="AL127" s="3682" t="n"/>
      <c r="AM127" s="2316" t="n"/>
      <c r="AN127" s="3677" t="n"/>
      <c r="AO127" s="2311" t="n"/>
      <c r="AP127" s="2374" t="n"/>
      <c r="AQ127" s="2579" t="n"/>
      <c r="AR127" s="2558" t="n"/>
      <c r="AS127" s="3672" t="n"/>
      <c r="AT127" s="2557" t="n"/>
      <c r="AU127" s="2558" t="n"/>
      <c r="AV127" s="3672" t="n"/>
      <c r="AW127" s="2561" t="n"/>
      <c r="AX127" s="2558" t="n"/>
      <c r="AY127" s="4197" t="n"/>
      <c r="AZ127" s="2579" t="n"/>
      <c r="BA127" s="2558" t="n"/>
      <c r="BB127" s="2580" t="n"/>
      <c r="BC127" s="2579" t="n"/>
      <c r="BD127" s="2558" t="n"/>
      <c r="BE127" s="3672" t="n"/>
      <c r="BF127" s="2557" t="n"/>
      <c r="BG127" s="2558" t="n"/>
      <c r="BH127" s="3672" t="n"/>
      <c r="BI127" s="2561" t="n"/>
      <c r="BJ127" s="2558" t="n"/>
      <c r="BK127" s="4197" t="n"/>
      <c r="BL127" s="2382" t="n"/>
      <c r="BM127" s="2379" t="n"/>
      <c r="BN127" s="2375" t="n"/>
      <c r="BO127" s="3873" t="n"/>
      <c r="BP127" s="2311" t="n"/>
      <c r="BQ127" s="2375" t="n"/>
      <c r="BR127" s="2311" t="n"/>
      <c r="BS127" s="2386">
        <f>(AB127-R127)*0.22</f>
        <v/>
      </c>
      <c r="BT127" s="2" t="n"/>
      <c r="BU127" s="2" t="n"/>
    </row>
    <row r="128">
      <c r="A128" s="2457" t="inlineStr">
        <is>
          <t>2.9.1</t>
        </is>
      </c>
      <c r="B128" s="2302" t="n"/>
      <c r="C128" s="4348" t="inlineStr">
        <is>
          <t>Белорусский язык (профессиональная лексика)</t>
        </is>
      </c>
      <c r="D128" s="2665" t="n"/>
      <c r="E128" s="2665" t="n"/>
      <c r="F128" s="2665" t="n"/>
      <c r="G128" s="2665" t="n"/>
      <c r="H128" s="2665" t="n"/>
      <c r="I128" s="2665" t="n"/>
      <c r="J128" s="2665" t="n"/>
      <c r="K128" s="2665" t="n"/>
      <c r="L128" s="2665" t="n"/>
      <c r="M128" s="2665" t="n"/>
      <c r="N128" s="2665" t="n"/>
      <c r="O128" s="2665" t="n"/>
      <c r="P128" s="2311" t="n"/>
      <c r="Q128" s="467" t="n"/>
      <c r="R128" s="3860" t="n"/>
      <c r="S128" s="3111" t="n"/>
      <c r="T128" s="2308" t="n"/>
      <c r="U128" s="3868" t="n"/>
      <c r="V128" s="2310" t="n"/>
      <c r="W128" s="2302" t="n"/>
      <c r="X128" s="2411" t="inlineStr">
        <is>
          <t>/1</t>
        </is>
      </c>
      <c r="Y128" s="2316" t="n"/>
      <c r="Z128" s="2420" t="inlineStr">
        <is>
          <t>/72</t>
        </is>
      </c>
      <c r="AA128" s="2316" t="n"/>
      <c r="AB128" s="2421" t="inlineStr">
        <is>
          <t>/36</t>
        </is>
      </c>
      <c r="AC128" s="2316" t="n"/>
      <c r="AD128" s="2420" t="inlineStr">
        <is>
          <t>/72</t>
        </is>
      </c>
      <c r="AE128" s="2316" t="n"/>
      <c r="AF128" s="2407" t="inlineStr">
        <is>
          <t>/8</t>
        </is>
      </c>
      <c r="AG128" s="2302" t="n"/>
      <c r="AH128" s="2411" t="n"/>
      <c r="AI128" s="2316" t="n"/>
      <c r="AJ128" s="2412" t="n"/>
      <c r="AK128" s="2316" t="n"/>
      <c r="AL128" s="2412" t="inlineStr">
        <is>
          <t>/8</t>
        </is>
      </c>
      <c r="AM128" s="2316" t="n"/>
      <c r="AN128" s="2412" t="n"/>
      <c r="AO128" s="2316" t="n"/>
      <c r="AP128" s="4366" t="inlineStr">
        <is>
          <t>/2</t>
        </is>
      </c>
      <c r="AQ128" s="3073" t="inlineStr">
        <is>
          <t>/72</t>
        </is>
      </c>
      <c r="AR128" s="2416" t="inlineStr">
        <is>
          <t>/6</t>
        </is>
      </c>
      <c r="AS128" s="3374" t="n"/>
      <c r="AT128" s="2415" t="n"/>
      <c r="AU128" s="2416" t="n"/>
      <c r="AV128" s="3374" t="n"/>
      <c r="AW128" s="2419" t="n"/>
      <c r="AX128" s="2416" t="n"/>
      <c r="AY128" s="3375" t="n"/>
      <c r="AZ128" s="3073" t="n"/>
      <c r="BA128" s="2416" t="n"/>
      <c r="BB128" s="3172" t="n"/>
      <c r="BC128" s="2411" t="n"/>
      <c r="BD128" s="2412" t="n"/>
      <c r="BE128" s="3376" t="n"/>
      <c r="BF128" s="2421" t="n"/>
      <c r="BG128" s="2412" t="n"/>
      <c r="BH128" s="3376" t="n"/>
      <c r="BI128" s="2420" t="n"/>
      <c r="BJ128" s="2412" t="n"/>
      <c r="BK128" s="278" t="n"/>
      <c r="BL128" s="3867" t="n"/>
      <c r="BM128" s="4394" t="n"/>
      <c r="BN128" s="3868" t="n"/>
      <c r="BO128" s="2313" t="n"/>
      <c r="BP128" s="2311" t="n"/>
      <c r="BQ128" s="2323" t="inlineStr">
        <is>
          <t>БФ</t>
        </is>
      </c>
      <c r="BR128" s="2311" t="n"/>
      <c r="BS128" s="2">
        <f>(AB128-R128)*0.22</f>
        <v/>
      </c>
      <c r="BT128" s="2" t="n"/>
      <c r="BU128" s="2" t="n"/>
    </row>
    <row r="129">
      <c r="A129" s="2457" t="inlineStr">
        <is>
          <t>2.9.2</t>
        </is>
      </c>
      <c r="B129" s="2302" t="n"/>
      <c r="C129" s="4348" t="inlineStr">
        <is>
          <t>Органическая химия</t>
        </is>
      </c>
      <c r="D129" s="2665" t="n"/>
      <c r="E129" s="2665" t="n"/>
      <c r="F129" s="2665" t="n"/>
      <c r="G129" s="2665" t="n"/>
      <c r="H129" s="2665" t="n"/>
      <c r="I129" s="2665" t="n"/>
      <c r="J129" s="2665" t="n"/>
      <c r="K129" s="2665" t="n"/>
      <c r="L129" s="2665" t="n"/>
      <c r="M129" s="2665" t="n"/>
      <c r="N129" s="2665" t="n"/>
      <c r="O129" s="2665" t="n"/>
      <c r="P129" s="2311" t="n"/>
      <c r="Q129" s="3028" t="n"/>
      <c r="R129" s="2310" t="n"/>
      <c r="S129" s="2308" t="n"/>
      <c r="T129" s="3111" t="n"/>
      <c r="U129" s="2309" t="n"/>
      <c r="V129" s="2310" t="n"/>
      <c r="W129" s="2302" t="n"/>
      <c r="X129" s="2411" t="inlineStr">
        <is>
          <t>/3</t>
        </is>
      </c>
      <c r="Y129" s="2316" t="n"/>
      <c r="Z129" s="2420" t="inlineStr">
        <is>
          <t>/72</t>
        </is>
      </c>
      <c r="AA129" s="2316" t="n"/>
      <c r="AB129" s="2421" t="inlineStr">
        <is>
          <t>/36</t>
        </is>
      </c>
      <c r="AC129" s="2316" t="n"/>
      <c r="AD129" s="2420" t="inlineStr">
        <is>
          <t>/72</t>
        </is>
      </c>
      <c r="AE129" s="2316" t="n"/>
      <c r="AF129" s="2407" t="inlineStr">
        <is>
          <t>/8</t>
        </is>
      </c>
      <c r="AG129" s="2302" t="n"/>
      <c r="AH129" s="2411" t="inlineStr">
        <is>
          <t>/4</t>
        </is>
      </c>
      <c r="AI129" s="2316" t="n"/>
      <c r="AJ129" s="2412" t="inlineStr">
        <is>
          <t>/4</t>
        </is>
      </c>
      <c r="AK129" s="2316" t="n"/>
      <c r="AL129" s="2412" t="n"/>
      <c r="AM129" s="2316" t="n"/>
      <c r="AN129" s="2412" t="n"/>
      <c r="AO129" s="2316" t="n"/>
      <c r="AP129" s="2319" t="n"/>
      <c r="AQ129" s="3073" t="n"/>
      <c r="AR129" s="2416" t="n"/>
      <c r="AS129" s="3374" t="n"/>
      <c r="AT129" s="2415" t="n"/>
      <c r="AU129" s="2416" t="inlineStr">
        <is>
          <t>/2</t>
        </is>
      </c>
      <c r="AV129" s="3374" t="n"/>
      <c r="AW129" s="2419" t="inlineStr">
        <is>
          <t>/72</t>
        </is>
      </c>
      <c r="AX129" s="2416" t="inlineStr">
        <is>
          <t>/6</t>
        </is>
      </c>
      <c r="AY129" s="3375" t="n"/>
      <c r="AZ129" s="3073" t="n"/>
      <c r="BA129" s="2416" t="n"/>
      <c r="BB129" s="3172" t="n"/>
      <c r="BC129" s="2411" t="n"/>
      <c r="BD129" s="2412" t="n"/>
      <c r="BE129" s="3376" t="n"/>
      <c r="BF129" s="2421" t="n"/>
      <c r="BG129" s="2412" t="n"/>
      <c r="BH129" s="3376" t="n"/>
      <c r="BI129" s="2420" t="n"/>
      <c r="BJ129" s="2412" t="n"/>
      <c r="BK129" s="278" t="n"/>
      <c r="BL129" s="2326" t="n"/>
      <c r="BM129" s="2315" t="n"/>
      <c r="BN129" s="2309" t="n"/>
      <c r="BO129" s="2313" t="n"/>
      <c r="BP129" s="2311" t="n"/>
      <c r="BQ129" s="2323" t="inlineStr">
        <is>
          <t>ОХ</t>
        </is>
      </c>
      <c r="BR129" s="2311" t="n"/>
      <c r="BS129" s="2">
        <f>(AB129-R129)*0.22</f>
        <v/>
      </c>
      <c r="BT129" s="2" t="n"/>
      <c r="BU129" s="2" t="n"/>
    </row>
    <row r="130">
      <c r="A130" s="2301" t="inlineStr">
        <is>
          <t>2.9.3</t>
        </is>
      </c>
      <c r="B130" s="2302" t="n"/>
      <c r="C130" s="4348" t="inlineStr">
        <is>
          <t>Основы инженерного творчества и инноватика</t>
        </is>
      </c>
      <c r="D130" s="2665" t="n"/>
      <c r="E130" s="2665" t="n"/>
      <c r="F130" s="2665" t="n"/>
      <c r="G130" s="2665" t="n"/>
      <c r="H130" s="2665" t="n"/>
      <c r="I130" s="2665" t="n"/>
      <c r="J130" s="2665" t="n"/>
      <c r="K130" s="2665" t="n"/>
      <c r="L130" s="2665" t="n"/>
      <c r="M130" s="2665" t="n"/>
      <c r="N130" s="2665" t="n"/>
      <c r="O130" s="2665" t="n"/>
      <c r="P130" s="2311" t="n"/>
      <c r="Q130" s="467" t="n"/>
      <c r="R130" s="3860" t="n"/>
      <c r="S130" s="3111" t="n"/>
      <c r="T130" s="2308" t="n"/>
      <c r="U130" s="3868" t="n"/>
      <c r="V130" s="2310" t="n"/>
      <c r="W130" s="2302" t="n"/>
      <c r="X130" s="2972" t="inlineStr">
        <is>
          <t>/5</t>
        </is>
      </c>
      <c r="Y130" s="2665" t="n"/>
      <c r="Z130" s="2420" t="inlineStr">
        <is>
          <t>/72</t>
        </is>
      </c>
      <c r="AA130" s="2316" t="n"/>
      <c r="AB130" s="2421" t="inlineStr">
        <is>
          <t>/36</t>
        </is>
      </c>
      <c r="AC130" s="2316" t="n"/>
      <c r="AD130" s="2420" t="inlineStr">
        <is>
          <t>/72</t>
        </is>
      </c>
      <c r="AE130" s="2316" t="n"/>
      <c r="AF130" s="2407" t="inlineStr">
        <is>
          <t>/8</t>
        </is>
      </c>
      <c r="AG130" s="2302" t="n"/>
      <c r="AH130" s="2411" t="inlineStr">
        <is>
          <t>/4</t>
        </is>
      </c>
      <c r="AI130" s="2316" t="n"/>
      <c r="AJ130" s="2412" t="n"/>
      <c r="AK130" s="2316" t="n"/>
      <c r="AL130" s="2412" t="inlineStr">
        <is>
          <t>/4</t>
        </is>
      </c>
      <c r="AM130" s="2316" t="n"/>
      <c r="AN130" s="2412" t="n"/>
      <c r="AO130" s="2316" t="n"/>
      <c r="AP130" s="4366" t="n"/>
      <c r="AQ130" s="3073" t="n"/>
      <c r="AR130" s="2416" t="n"/>
      <c r="AS130" s="3374" t="n"/>
      <c r="AT130" s="2415" t="n"/>
      <c r="AU130" s="2416" t="n"/>
      <c r="AV130" s="3374" t="n"/>
      <c r="AW130" s="3173" t="n"/>
      <c r="AX130" s="3058" t="n"/>
      <c r="AY130" s="4409" t="n"/>
      <c r="AZ130" s="3056" t="n"/>
      <c r="BA130" s="3058" t="inlineStr">
        <is>
          <t>/2</t>
        </is>
      </c>
      <c r="BB130" s="4410" t="n"/>
      <c r="BC130" s="2572" t="inlineStr">
        <is>
          <t>/72</t>
        </is>
      </c>
      <c r="BD130" s="2573" t="inlineStr">
        <is>
          <t>/6</t>
        </is>
      </c>
      <c r="BE130" s="4411" t="n"/>
      <c r="BF130" s="4412" t="n"/>
      <c r="BG130" s="2573" t="n"/>
      <c r="BH130" s="4411" t="n"/>
      <c r="BI130" s="2795" t="n"/>
      <c r="BJ130" s="2412" t="n"/>
      <c r="BK130" s="278" t="n"/>
      <c r="BL130" s="3867" t="n"/>
      <c r="BM130" s="4394" t="n"/>
      <c r="BN130" s="3868" t="n"/>
      <c r="BO130" s="2313" t="n"/>
      <c r="BP130" s="2311" t="n"/>
      <c r="BQ130" s="2323" t="inlineStr">
        <is>
          <t>МиАХиСП</t>
        </is>
      </c>
      <c r="BR130" s="2311" t="n"/>
      <c r="BS130" s="2">
        <f>(AB130-R130)*0.22</f>
        <v/>
      </c>
      <c r="BT130" s="2" t="n"/>
      <c r="BU130" s="2" t="n"/>
    </row>
    <row r="131">
      <c r="A131" s="2451" t="inlineStr">
        <is>
          <t>2.9.4</t>
        </is>
      </c>
      <c r="B131" s="2302" t="n"/>
      <c r="C131" s="4367" t="inlineStr">
        <is>
          <t>Основы управления интеллектуальной собственностью</t>
        </is>
      </c>
      <c r="D131" s="2665" t="n"/>
      <c r="E131" s="2665" t="n"/>
      <c r="F131" s="2665" t="n"/>
      <c r="G131" s="2665" t="n"/>
      <c r="H131" s="2665" t="n"/>
      <c r="I131" s="2665" t="n"/>
      <c r="J131" s="2665" t="n"/>
      <c r="K131" s="2665" t="n"/>
      <c r="L131" s="2665" t="n"/>
      <c r="M131" s="2665" t="n"/>
      <c r="N131" s="2665" t="n"/>
      <c r="O131" s="2665" t="n"/>
      <c r="P131" s="2311" t="n"/>
      <c r="Q131" s="3119" t="n"/>
      <c r="R131" s="2452" t="n"/>
      <c r="S131" s="2372" t="n"/>
      <c r="T131" s="2372" t="n"/>
      <c r="U131" s="2373" t="n"/>
      <c r="V131" s="2452" t="n"/>
      <c r="W131" s="2302" t="n"/>
      <c r="X131" s="3035" t="inlineStr">
        <is>
          <t>/6</t>
        </is>
      </c>
      <c r="Y131" s="2665" t="n"/>
      <c r="Z131" s="2518" t="inlineStr">
        <is>
          <t>/60</t>
        </is>
      </c>
      <c r="AA131" s="2665" t="n"/>
      <c r="AB131" s="2437" t="inlineStr">
        <is>
          <t>/34</t>
        </is>
      </c>
      <c r="AC131" s="2311" t="n"/>
      <c r="AD131" s="2438" t="inlineStr">
        <is>
          <t>/60</t>
        </is>
      </c>
      <c r="AE131" s="2311" t="n"/>
      <c r="AF131" s="2436" t="inlineStr">
        <is>
          <t>/8</t>
        </is>
      </c>
      <c r="AG131" s="2302" t="n"/>
      <c r="AH131" s="2521" t="inlineStr">
        <is>
          <t>/4</t>
        </is>
      </c>
      <c r="AI131" s="2316" t="n"/>
      <c r="AJ131" s="2445" t="n"/>
      <c r="AK131" s="2316" t="n"/>
      <c r="AL131" s="2445" t="inlineStr">
        <is>
          <t>/4</t>
        </is>
      </c>
      <c r="AM131" s="2316" t="n"/>
      <c r="AN131" s="2522" t="n"/>
      <c r="AO131" s="2311" t="n"/>
      <c r="AP131" s="2452" t="n"/>
      <c r="AQ131" s="2521" t="n"/>
      <c r="AR131" s="2445" t="n"/>
      <c r="AS131" s="3671" t="n"/>
      <c r="AT131" s="2444" t="n"/>
      <c r="AU131" s="2445" t="n"/>
      <c r="AV131" s="3671" t="n"/>
      <c r="AW131" s="2447" t="n"/>
      <c r="AX131" s="2445" t="n"/>
      <c r="AY131" s="4114" t="n"/>
      <c r="AZ131" s="2521" t="n"/>
      <c r="BA131" s="2445" t="n"/>
      <c r="BB131" s="2522" t="n"/>
      <c r="BC131" s="2521" t="n"/>
      <c r="BD131" s="2445" t="inlineStr">
        <is>
          <t>/2</t>
        </is>
      </c>
      <c r="BE131" s="3671" t="n"/>
      <c r="BF131" s="2444" t="inlineStr">
        <is>
          <t>/60</t>
        </is>
      </c>
      <c r="BG131" s="2445" t="inlineStr">
        <is>
          <t>/6</t>
        </is>
      </c>
      <c r="BH131" s="3671" t="n"/>
      <c r="BI131" s="2447" t="n"/>
      <c r="BJ131" s="2445" t="n"/>
      <c r="BK131" s="4114" t="n"/>
      <c r="BL131" s="2444" t="n"/>
      <c r="BM131" s="2445" t="n"/>
      <c r="BN131" s="2373" t="n"/>
      <c r="BO131" s="2377" t="n"/>
      <c r="BP131" s="2311" t="n"/>
      <c r="BQ131" s="2373" t="n"/>
      <c r="BR131" s="2311" t="n"/>
      <c r="BS131" s="2386">
        <f>(AB131-R131)*0.22</f>
        <v/>
      </c>
      <c r="BT131" s="2" t="n"/>
      <c r="BU131" s="2" t="n"/>
    </row>
    <row r="132">
      <c r="A132" s="2464" t="inlineStr">
        <is>
          <t>2.9.5</t>
        </is>
      </c>
      <c r="B132" s="2465" t="n"/>
      <c r="C132" s="4413" t="inlineStr">
        <is>
          <t>Обзорные лекции по специальности</t>
        </is>
      </c>
      <c r="D132" s="2674" t="n"/>
      <c r="E132" s="2674" t="n"/>
      <c r="F132" s="2674" t="n"/>
      <c r="G132" s="2674" t="n"/>
      <c r="H132" s="2674" t="n"/>
      <c r="I132" s="2674" t="n"/>
      <c r="J132" s="2674" t="n"/>
      <c r="K132" s="2674" t="n"/>
      <c r="L132" s="2674" t="n"/>
      <c r="M132" s="2674" t="n"/>
      <c r="N132" s="2674" t="n"/>
      <c r="O132" s="2674" t="n"/>
      <c r="P132" s="2472" t="n"/>
      <c r="Q132" s="3691" t="n"/>
      <c r="R132" s="3692" t="n"/>
      <c r="S132" s="3693" t="n"/>
      <c r="T132" s="4414" t="n"/>
      <c r="U132" s="2483" t="n"/>
      <c r="V132" s="3692" t="n"/>
      <c r="W132" s="2465" t="n"/>
      <c r="X132" s="3048" t="n"/>
      <c r="Y132" s="2674" t="n"/>
      <c r="Z132" s="2480" t="inlineStr">
        <is>
          <t>/16</t>
        </is>
      </c>
      <c r="AA132" s="2475" t="n"/>
      <c r="AB132" s="2478" t="inlineStr">
        <is>
          <t>/16</t>
        </is>
      </c>
      <c r="AC132" s="2475" t="n"/>
      <c r="AD132" s="2480" t="inlineStr">
        <is>
          <t>/16</t>
        </is>
      </c>
      <c r="AE132" s="2475" t="n"/>
      <c r="AF132" s="2471" t="inlineStr">
        <is>
          <t>/16</t>
        </is>
      </c>
      <c r="AG132" s="2465" t="n"/>
      <c r="AH132" s="2474" t="inlineStr">
        <is>
          <t>/16</t>
        </is>
      </c>
      <c r="AI132" s="2475" t="n"/>
      <c r="AJ132" s="2476" t="n"/>
      <c r="AK132" s="2475" t="n"/>
      <c r="AL132" s="2476" t="n"/>
      <c r="AM132" s="2475" t="n"/>
      <c r="AN132" s="2476" t="n"/>
      <c r="AO132" s="2475" t="n"/>
      <c r="AP132" s="3913" t="n"/>
      <c r="AQ132" s="2478" t="n"/>
      <c r="AR132" s="2476" t="n"/>
      <c r="AS132" s="4415" t="n"/>
      <c r="AT132" s="2478" t="n"/>
      <c r="AU132" s="2476" t="n"/>
      <c r="AV132" s="4415" t="n"/>
      <c r="AW132" s="2480" t="n"/>
      <c r="AX132" s="2476" t="n"/>
      <c r="AY132" s="4416" t="n"/>
      <c r="AZ132" s="2474" t="n"/>
      <c r="BA132" s="2476" t="n"/>
      <c r="BB132" s="4417" t="n"/>
      <c r="BC132" s="2474" t="n"/>
      <c r="BD132" s="2476" t="n"/>
      <c r="BE132" s="4415" t="n"/>
      <c r="BF132" s="2478" t="n"/>
      <c r="BG132" s="2476" t="n"/>
      <c r="BH132" s="4415" t="n"/>
      <c r="BI132" s="2480" t="n"/>
      <c r="BJ132" s="2476" t="n"/>
      <c r="BK132" s="4416" t="n"/>
      <c r="BL132" s="4418" t="inlineStr">
        <is>
          <t>/16</t>
        </is>
      </c>
      <c r="BM132" s="4419" t="inlineStr">
        <is>
          <t>/16</t>
        </is>
      </c>
      <c r="BN132" s="2483" t="n"/>
      <c r="BO132" s="2485" t="n"/>
      <c r="BP132" s="2472" t="n"/>
      <c r="BQ132" s="2483" t="n"/>
      <c r="BR132" s="2472" t="n"/>
      <c r="BS132" s="2386">
        <f>(AB132-R132)*0.22</f>
        <v/>
      </c>
      <c r="BT132" s="2" t="n"/>
      <c r="BU132" s="2" t="n"/>
    </row>
    <row r="133">
      <c r="A133" s="2679" t="n"/>
      <c r="B133" s="2679" t="n"/>
      <c r="C133" s="467" t="n"/>
      <c r="D133" s="467" t="n"/>
      <c r="E133" s="467" t="n"/>
      <c r="F133" s="467" t="n"/>
      <c r="G133" s="467" t="n"/>
      <c r="H133" s="467" t="n"/>
      <c r="I133" s="467" t="n"/>
      <c r="J133" s="467" t="n"/>
      <c r="K133" s="467" t="n"/>
      <c r="L133" s="467" t="n"/>
      <c r="M133" s="467" t="n"/>
      <c r="N133" s="467" t="n"/>
      <c r="O133" s="467" t="n"/>
      <c r="P133" s="467" t="n"/>
      <c r="Q133" s="467" t="n"/>
      <c r="R133" s="468" t="n"/>
      <c r="S133" s="468" t="n"/>
      <c r="T133" s="468" t="n"/>
      <c r="U133" s="468" t="n"/>
      <c r="V133" s="468" t="n"/>
      <c r="W133" s="468" t="n"/>
      <c r="X133" s="140" t="n"/>
      <c r="Y133" s="140" t="n"/>
      <c r="Z133" s="140" t="n"/>
      <c r="AA133" s="140" t="n"/>
      <c r="AB133" s="140" t="n"/>
      <c r="AC133" s="140" t="n"/>
      <c r="AD133" s="140" t="n"/>
      <c r="AE133" s="140" t="n"/>
      <c r="AF133" s="140" t="n"/>
      <c r="AG133" s="140" t="n"/>
      <c r="AH133" s="140" t="n"/>
      <c r="AI133" s="140" t="n"/>
      <c r="AJ133" s="140" t="n"/>
      <c r="AK133" s="140" t="n"/>
      <c r="AL133" s="140" t="n"/>
      <c r="AM133" s="140" t="n"/>
      <c r="AN133" s="140" t="n"/>
      <c r="AO133" s="140" t="n"/>
      <c r="AP133" s="468" t="n"/>
      <c r="AQ133" s="140" t="n"/>
      <c r="AR133" s="140" t="n"/>
      <c r="AS133" s="140" t="n"/>
      <c r="AT133" s="140" t="n"/>
      <c r="AU133" s="140" t="n"/>
      <c r="AV133" s="140" t="n"/>
      <c r="AW133" s="140" t="n"/>
      <c r="AX133" s="140" t="n"/>
      <c r="AY133" s="140" t="n"/>
      <c r="AZ133" s="140" t="n"/>
      <c r="BA133" s="140" t="n"/>
      <c r="BB133" s="140" t="n"/>
      <c r="BC133" s="140" t="n"/>
      <c r="BD133" s="140" t="n"/>
      <c r="BE133" s="140" t="n"/>
      <c r="BF133" s="140" t="n"/>
      <c r="BG133" s="140" t="n"/>
      <c r="BH133" s="140" t="n"/>
      <c r="BI133" s="140" t="n"/>
      <c r="BJ133" s="140" t="n"/>
      <c r="BK133" s="140" t="n"/>
      <c r="BL133" s="508" t="n"/>
      <c r="BM133" s="508" t="n"/>
      <c r="BN133" s="468" t="n"/>
      <c r="BO133" s="468" t="n"/>
      <c r="BP133" s="468" t="n"/>
      <c r="BQ133" s="468" t="n"/>
      <c r="BR133" s="468" t="n"/>
      <c r="BS133" s="2" t="n"/>
      <c r="BT133" s="2" t="n"/>
      <c r="BU133" s="2" t="n"/>
    </row>
    <row r="134">
      <c r="A134" s="4420" t="inlineStr">
        <is>
          <t xml:space="preserve">Количество часов учебных занятий </t>
        </is>
      </c>
      <c r="B134" s="2283" t="n"/>
      <c r="C134" s="2283" t="n"/>
      <c r="D134" s="2283" t="n"/>
      <c r="E134" s="2283" t="n"/>
      <c r="F134" s="2283" t="n"/>
      <c r="G134" s="2283" t="n"/>
      <c r="H134" s="2283" t="n"/>
      <c r="I134" s="2283" t="n"/>
      <c r="J134" s="2283" t="n"/>
      <c r="K134" s="2283" t="n"/>
      <c r="L134" s="2283" t="n"/>
      <c r="M134" s="2283" t="n"/>
      <c r="N134" s="2283" t="n"/>
      <c r="O134" s="2283" t="n"/>
      <c r="P134" s="2284" t="n"/>
      <c r="Q134" s="4421" t="n"/>
      <c r="R134" s="4422">
        <f>R49+R72</f>
        <v/>
      </c>
      <c r="S134" s="4423" t="n"/>
      <c r="T134" s="4423">
        <f>T49+T72</f>
        <v/>
      </c>
      <c r="U134" s="4423">
        <f>U49+U72</f>
        <v/>
      </c>
      <c r="V134" s="4400" t="n"/>
      <c r="W134" s="2290" t="n"/>
      <c r="X134" s="4424" t="n"/>
      <c r="Y134" s="2284" t="n"/>
      <c r="Z134" s="4422">
        <f>Z49+Z72</f>
        <v/>
      </c>
      <c r="AA134" s="2290" t="n"/>
      <c r="AB134" s="4425">
        <f>AB49+AB72</f>
        <v/>
      </c>
      <c r="AC134" s="2284" t="n"/>
      <c r="AD134" s="4426">
        <f>AD49+AD72</f>
        <v/>
      </c>
      <c r="AE134" s="2284" t="n"/>
      <c r="AF134" s="4422">
        <f>AF49+AF72</f>
        <v/>
      </c>
      <c r="AG134" s="2290" t="n"/>
      <c r="AH134" s="4427">
        <f>AH49+AH72</f>
        <v/>
      </c>
      <c r="AI134" s="2295" t="n"/>
      <c r="AJ134" s="4428">
        <f>AJ49+AJ72</f>
        <v/>
      </c>
      <c r="AK134" s="2295" t="n"/>
      <c r="AL134" s="4428">
        <f>AL49+AL72</f>
        <v/>
      </c>
      <c r="AM134" s="2295" t="n"/>
      <c r="AN134" s="4429">
        <f>AN49+AN72</f>
        <v/>
      </c>
      <c r="AO134" s="2284" t="n"/>
      <c r="AP134" s="4430">
        <f>AP49+AP72</f>
        <v/>
      </c>
      <c r="AQ134" s="4431">
        <f>AQ49+AQ72</f>
        <v/>
      </c>
      <c r="AR134" s="4432">
        <f>AR49+AR72</f>
        <v/>
      </c>
      <c r="AS134" s="4433">
        <f>AS49+AS72</f>
        <v/>
      </c>
      <c r="AT134" s="4431">
        <f>AT49+AT72</f>
        <v/>
      </c>
      <c r="AU134" s="4432">
        <f>AU49+AU72</f>
        <v/>
      </c>
      <c r="AV134" s="4429">
        <f>AV49+AV72</f>
        <v/>
      </c>
      <c r="AW134" s="4430">
        <f>AW49+AW72</f>
        <v/>
      </c>
      <c r="AX134" s="4432">
        <f>AX49+AX72</f>
        <v/>
      </c>
      <c r="AY134" s="4433">
        <f>AY49+AY72</f>
        <v/>
      </c>
      <c r="AZ134" s="4431">
        <f>AZ49+AZ72</f>
        <v/>
      </c>
      <c r="BA134" s="4432">
        <f>BA49+BA72</f>
        <v/>
      </c>
      <c r="BB134" s="4429">
        <f>BB49+BB72</f>
        <v/>
      </c>
      <c r="BC134" s="4434">
        <f>BC49+BC72</f>
        <v/>
      </c>
      <c r="BD134" s="4435">
        <f>BD49+BD72</f>
        <v/>
      </c>
      <c r="BE134" s="4433">
        <f>BE49+BE72</f>
        <v/>
      </c>
      <c r="BF134" s="4435">
        <f>BF49+BF72</f>
        <v/>
      </c>
      <c r="BG134" s="4432">
        <f>BG49+BG72</f>
        <v/>
      </c>
      <c r="BH134" s="4429">
        <f>BH49+BH72</f>
        <v/>
      </c>
      <c r="BI134" s="4430">
        <f>BI49+BI72</f>
        <v/>
      </c>
      <c r="BJ134" s="4432">
        <f>BJ49+BJ72</f>
        <v/>
      </c>
      <c r="BK134" s="4433">
        <f>BK49+BK72</f>
        <v/>
      </c>
      <c r="BL134" s="4435">
        <f>BL49+BL72</f>
        <v/>
      </c>
      <c r="BM134" s="4428">
        <f>BM49+BM72</f>
        <v/>
      </c>
      <c r="BN134" s="4436">
        <f>BN49+BN72</f>
        <v/>
      </c>
      <c r="BO134" s="4426">
        <f>BO49+BO72</f>
        <v/>
      </c>
      <c r="BP134" s="2284" t="n"/>
      <c r="BQ134" s="4437" t="n"/>
      <c r="BR134" s="2284" t="n"/>
      <c r="BS134" s="2">
        <f>(AB134-R134)*0.22</f>
        <v/>
      </c>
      <c r="BT134" s="2" t="n"/>
      <c r="BU134" s="2" t="n"/>
    </row>
    <row r="135">
      <c r="A135" s="4438" t="inlineStr">
        <is>
          <t>Количество часов учебных занятий в неделю</t>
        </is>
      </c>
      <c r="B135" s="2304" t="n"/>
      <c r="C135" s="2304" t="n"/>
      <c r="D135" s="2304" t="n"/>
      <c r="E135" s="2304" t="n"/>
      <c r="F135" s="2304" t="n"/>
      <c r="G135" s="2304" t="n"/>
      <c r="H135" s="2304" t="n"/>
      <c r="I135" s="2304" t="n"/>
      <c r="J135" s="2304" t="n"/>
      <c r="K135" s="2304" t="n"/>
      <c r="L135" s="2304" t="n"/>
      <c r="M135" s="2304" t="n"/>
      <c r="N135" s="2304" t="n"/>
      <c r="O135" s="2304" t="n"/>
      <c r="P135" s="2305" t="n"/>
      <c r="Q135" s="4439" t="n"/>
      <c r="R135" s="4440" t="n"/>
      <c r="S135" s="4441" t="n"/>
      <c r="T135" s="4441" t="n"/>
      <c r="U135" s="4442" t="n"/>
      <c r="V135" s="4440" t="n"/>
      <c r="W135" s="2302" t="n"/>
      <c r="X135" s="4442" t="n"/>
      <c r="Y135" s="2311" t="n"/>
      <c r="Z135" s="4443">
        <f>AD135+T134</f>
        <v/>
      </c>
      <c r="AA135" s="2302" t="n"/>
      <c r="AB135" s="4444" t="n"/>
      <c r="AC135" s="2311" t="n"/>
      <c r="AD135" s="4445">
        <f>AQ134+AT134+AW134+AZ134+BC134+BF134+BI134+BL134</f>
        <v/>
      </c>
      <c r="AE135" s="2311" t="n"/>
      <c r="AF135" s="4446" t="n"/>
      <c r="AG135" s="2302" t="n"/>
      <c r="AH135" s="4447" t="n"/>
      <c r="AI135" s="2316" t="n"/>
      <c r="AJ135" s="4448" t="n"/>
      <c r="AK135" s="2316" t="n"/>
      <c r="AL135" s="4448" t="n"/>
      <c r="AM135" s="2316" t="n"/>
      <c r="AN135" s="4449" t="n"/>
      <c r="AO135" s="2311" t="n"/>
      <c r="AP135" s="4440" t="n"/>
      <c r="AQ135" s="4450" t="n"/>
      <c r="AR135" s="4451">
        <f>AR134/AQ47</f>
        <v/>
      </c>
      <c r="AS135" s="4452" t="n"/>
      <c r="AT135" s="4453" t="n"/>
      <c r="AU135" s="4451">
        <f>AU134/AT47</f>
        <v/>
      </c>
      <c r="AV135" s="4454">
        <f>AV134+AS134</f>
        <v/>
      </c>
      <c r="AW135" s="4455" t="n"/>
      <c r="AX135" s="4456">
        <f>AX134/AW47</f>
        <v/>
      </c>
      <c r="AY135" s="4457" t="n"/>
      <c r="AZ135" s="4450" t="n"/>
      <c r="BA135" s="4456">
        <f>BA134/AZ47</f>
        <v/>
      </c>
      <c r="BB135" s="4454">
        <f>BB134+AY134</f>
        <v/>
      </c>
      <c r="BC135" s="4455" t="n"/>
      <c r="BD135" s="4456">
        <f>BD134/BC47</f>
        <v/>
      </c>
      <c r="BE135" s="4457" t="n"/>
      <c r="BF135" s="4450" t="n"/>
      <c r="BG135" s="4458">
        <f>BG134/BF47</f>
        <v/>
      </c>
      <c r="BH135" s="4454">
        <f>BH134+BE134</f>
        <v/>
      </c>
      <c r="BI135" s="4455" t="n"/>
      <c r="BJ135" s="4456">
        <f>BJ134/BI47</f>
        <v/>
      </c>
      <c r="BK135" s="4457" t="n"/>
      <c r="BL135" s="4450" t="n"/>
      <c r="BM135" s="4456">
        <f>BM134/BL47</f>
        <v/>
      </c>
      <c r="BN135" s="4454">
        <f>BK134+BN134+X144+X146+AU144+AU146+BC144</f>
        <v/>
      </c>
      <c r="BO135" s="4445">
        <f>BO134+X144+X146+AU144+AU146+BC144</f>
        <v/>
      </c>
      <c r="BP135" s="2311" t="n"/>
      <c r="BQ135" s="4454">
        <f>AV135+BB135+BH135+BN135+U134</f>
        <v/>
      </c>
      <c r="BR135" s="2311" t="n"/>
      <c r="BS135" s="2">
        <f>(AB135-R135)*0.22</f>
        <v/>
      </c>
      <c r="BT135" s="2" t="n"/>
      <c r="BU135" s="2" t="n"/>
    </row>
    <row r="136">
      <c r="A136" s="4459" t="inlineStr">
        <is>
          <t>Количество курсовых проектов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4287" t="n"/>
      <c r="R136" s="4440" t="n"/>
      <c r="S136" s="4441" t="n"/>
      <c r="T136" s="4441" t="n"/>
      <c r="U136" s="4442" t="n"/>
      <c r="V136" s="4440" t="n"/>
      <c r="W136" s="2302" t="n"/>
      <c r="X136" s="4442" t="n"/>
      <c r="Y136" s="2311" t="n"/>
      <c r="Z136" s="4460">
        <f>SUM(AQ136:BN136)</f>
        <v/>
      </c>
      <c r="AA136" s="2302" t="n"/>
      <c r="AB136" s="4461" t="n"/>
      <c r="AC136" s="2311" t="n"/>
      <c r="AD136" s="4462" t="n">
        <v>6</v>
      </c>
      <c r="AE136" s="2311" t="n"/>
      <c r="AF136" s="4463" t="n"/>
      <c r="AG136" s="2302" t="n"/>
      <c r="AH136" s="4447" t="n"/>
      <c r="AI136" s="2316" t="n"/>
      <c r="AJ136" s="4448" t="n"/>
      <c r="AK136" s="2316" t="n"/>
      <c r="AL136" s="4448" t="n"/>
      <c r="AM136" s="2316" t="n"/>
      <c r="AN136" s="4449" t="n"/>
      <c r="AO136" s="2311" t="n"/>
      <c r="AP136" s="4464" t="n"/>
      <c r="AQ136" s="4465">
        <f>COUNTIF(AQ50:AQ117,40)+COUNTIF(AQ50:AQ117,60)</f>
        <v/>
      </c>
      <c r="AR136" s="2665" t="n"/>
      <c r="AS136" s="2302" t="n"/>
      <c r="AT136" s="4466">
        <f>COUNTIF(AT50:AT117,40)+COUNTIF(AT50:AT117,60)</f>
        <v/>
      </c>
      <c r="AU136" s="2665" t="n"/>
      <c r="AV136" s="2311" t="n"/>
      <c r="AW136" s="4467">
        <f>COUNTIF(AW50:AW117,40)+COUNTIF(AW50:AW117,60)</f>
        <v/>
      </c>
      <c r="AX136" s="2665" t="n"/>
      <c r="AY136" s="2302" t="n"/>
      <c r="AZ136" s="4466">
        <f>COUNTIF(AZ50:AZ117,40)+COUNTIF(AZ50:AZ117,60)</f>
        <v/>
      </c>
      <c r="BA136" s="2665" t="n"/>
      <c r="BB136" s="2311" t="n"/>
      <c r="BC136" s="4467">
        <f>COUNTIF(BC50:BC117,40)+COUNTIF(BC50:BC117,60)</f>
        <v/>
      </c>
      <c r="BD136" s="2665" t="n"/>
      <c r="BE136" s="2302" t="n"/>
      <c r="BF136" s="4466">
        <f>COUNTIF(BF50:BF117,40)+COUNTIF(BF50:BF117,60)</f>
        <v/>
      </c>
      <c r="BG136" s="2665" t="n"/>
      <c r="BH136" s="2311" t="n"/>
      <c r="BI136" s="4467">
        <f>COUNTIF(BI50:BI117,40)+COUNTIF(BI50:BI117,60)</f>
        <v/>
      </c>
      <c r="BJ136" s="2665" t="n"/>
      <c r="BK136" s="2302" t="n"/>
      <c r="BL136" s="4466">
        <f>COUNTIF(BL50:BL117,40)+COUNTIF(BL50:BL117,60)</f>
        <v/>
      </c>
      <c r="BM136" s="2665" t="n"/>
      <c r="BN136" s="2311" t="n"/>
      <c r="BO136" s="4468" t="n"/>
      <c r="BP136" s="2311" t="n"/>
      <c r="BQ136" s="4469" t="n"/>
      <c r="BR136" s="2311" t="n"/>
      <c r="BS136" s="2">
        <f>(AB136-R136)*0.22</f>
        <v/>
      </c>
      <c r="BT136" s="2" t="n"/>
      <c r="BU136" s="2" t="n"/>
    </row>
    <row r="137">
      <c r="A137" s="4470" t="inlineStr">
        <is>
          <t>Количество курсовых работ</t>
        </is>
      </c>
      <c r="B137" s="2930" t="n"/>
      <c r="C137" s="2930" t="n"/>
      <c r="D137" s="2930" t="n"/>
      <c r="E137" s="2930" t="n"/>
      <c r="F137" s="2930" t="n"/>
      <c r="G137" s="2930" t="n"/>
      <c r="H137" s="2930" t="n"/>
      <c r="I137" s="2930" t="n"/>
      <c r="J137" s="2930" t="n"/>
      <c r="K137" s="2930" t="n"/>
      <c r="L137" s="2930" t="n"/>
      <c r="M137" s="2930" t="n"/>
      <c r="N137" s="2930" t="n"/>
      <c r="O137" s="2930" t="n"/>
      <c r="P137" s="2946" t="n"/>
      <c r="Q137" s="4471" t="n"/>
      <c r="R137" s="4440" t="n"/>
      <c r="S137" s="4441" t="n"/>
      <c r="T137" s="4441" t="n"/>
      <c r="U137" s="4442" t="n"/>
      <c r="V137" s="4440" t="n"/>
      <c r="W137" s="2302" t="n"/>
      <c r="X137" s="4442" t="n"/>
      <c r="Y137" s="2311" t="n"/>
      <c r="Z137" s="4460">
        <f>SUM(AQ137:BN137)</f>
        <v/>
      </c>
      <c r="AA137" s="2302" t="n"/>
      <c r="AB137" s="4461" t="n"/>
      <c r="AC137" s="2311" t="n"/>
      <c r="AD137" s="4462" t="n">
        <v>2</v>
      </c>
      <c r="AE137" s="2311" t="n"/>
      <c r="AF137" s="4440" t="n"/>
      <c r="AG137" s="2302" t="n"/>
      <c r="AH137" s="4447" t="n"/>
      <c r="AI137" s="2316" t="n"/>
      <c r="AJ137" s="4448" t="n"/>
      <c r="AK137" s="2316" t="n"/>
      <c r="AL137" s="4448" t="n"/>
      <c r="AM137" s="2316" t="n"/>
      <c r="AN137" s="4449" t="n"/>
      <c r="AO137" s="2311" t="n"/>
      <c r="AP137" s="4464" t="n"/>
      <c r="AQ137" s="4465">
        <f>COUNTIF(AQ50:AQ117,30)</f>
        <v/>
      </c>
      <c r="AR137" s="2665" t="n"/>
      <c r="AS137" s="2302" t="n"/>
      <c r="AT137" s="4466">
        <f>COUNTIF(AT50:AT117,30)</f>
        <v/>
      </c>
      <c r="AU137" s="2665" t="n"/>
      <c r="AV137" s="2311" t="n"/>
      <c r="AW137" s="4467">
        <f>COUNTIF(AW50:AW117,30)</f>
        <v/>
      </c>
      <c r="AX137" s="2665" t="n"/>
      <c r="AY137" s="2302" t="n"/>
      <c r="AZ137" s="4466">
        <f>COUNTIF(AZ50:AZ117,30)</f>
        <v/>
      </c>
      <c r="BA137" s="2665" t="n"/>
      <c r="BB137" s="2311" t="n"/>
      <c r="BC137" s="4467">
        <f>COUNTIF(BC50:BC117,30)</f>
        <v/>
      </c>
      <c r="BD137" s="2665" t="n"/>
      <c r="BE137" s="2302" t="n"/>
      <c r="BF137" s="4466">
        <f>COUNTIF(BF50:BF117,30)</f>
        <v/>
      </c>
      <c r="BG137" s="2665" t="n"/>
      <c r="BH137" s="2311" t="n"/>
      <c r="BI137" s="4467">
        <f>COUNTIF(BI50:BI117,30)</f>
        <v/>
      </c>
      <c r="BJ137" s="2665" t="n"/>
      <c r="BK137" s="2302" t="n"/>
      <c r="BL137" s="4466">
        <f>COUNTIF(BL50:BL117,30)</f>
        <v/>
      </c>
      <c r="BM137" s="2665" t="n"/>
      <c r="BN137" s="2311" t="n"/>
      <c r="BO137" s="4468" t="n"/>
      <c r="BP137" s="2311" t="n"/>
      <c r="BQ137" s="4469" t="n"/>
      <c r="BR137" s="2311" t="n"/>
      <c r="BS137" s="2">
        <f>(AB137-R137)*0.22</f>
        <v/>
      </c>
      <c r="BT137" s="2" t="n"/>
      <c r="BU137" s="2" t="n"/>
    </row>
    <row r="138">
      <c r="A138" s="4470" t="inlineStr">
        <is>
          <t>Количество экзаменов</t>
        </is>
      </c>
      <c r="B138" s="2930" t="n"/>
      <c r="C138" s="2930" t="n"/>
      <c r="D138" s="2930" t="n"/>
      <c r="E138" s="2930" t="n"/>
      <c r="F138" s="2930" t="n"/>
      <c r="G138" s="2930" t="n"/>
      <c r="H138" s="2930" t="n"/>
      <c r="I138" s="2930" t="n"/>
      <c r="J138" s="2930" t="n"/>
      <c r="K138" s="2930" t="n"/>
      <c r="L138" s="2930" t="n"/>
      <c r="M138" s="2930" t="n"/>
      <c r="N138" s="2930" t="n"/>
      <c r="O138" s="2930" t="n"/>
      <c r="P138" s="2946" t="n"/>
      <c r="Q138" s="4471" t="n"/>
      <c r="R138" s="4440" t="n"/>
      <c r="S138" s="4441" t="n"/>
      <c r="T138" s="4441" t="n"/>
      <c r="U138" s="4442" t="n"/>
      <c r="V138" s="4440" t="n"/>
      <c r="W138" s="2302" t="n"/>
      <c r="X138" s="4442" t="n"/>
      <c r="Y138" s="2311" t="n"/>
      <c r="Z138" s="4460">
        <f>SUM(AQ138:BN138)</f>
        <v/>
      </c>
      <c r="AA138" s="2302" t="n"/>
      <c r="AB138" s="4461" t="n"/>
      <c r="AC138" s="2311" t="n"/>
      <c r="AD138" s="4462">
        <f>SUM(AQ138:BN138)</f>
        <v/>
      </c>
      <c r="AE138" s="2311" t="n"/>
      <c r="AF138" s="4440" t="n"/>
      <c r="AG138" s="2302" t="n"/>
      <c r="AH138" s="4447" t="n"/>
      <c r="AI138" s="2316" t="n"/>
      <c r="AJ138" s="4448" t="n"/>
      <c r="AK138" s="2316" t="n"/>
      <c r="AL138" s="4448" t="n"/>
      <c r="AM138" s="2316" t="n"/>
      <c r="AN138" s="4449" t="n"/>
      <c r="AO138" s="2311" t="n"/>
      <c r="AP138" s="4464" t="n"/>
      <c r="AQ138" s="4465">
        <f>COUNTIF(V50:W117,1)</f>
        <v/>
      </c>
      <c r="AR138" s="2665" t="n"/>
      <c r="AS138" s="2302" t="n"/>
      <c r="AT138" s="4466">
        <f>COUNTIF(V50:W117,2)</f>
        <v/>
      </c>
      <c r="AU138" s="2665" t="n"/>
      <c r="AV138" s="2311" t="n"/>
      <c r="AW138" s="4460">
        <f>COUNTIF(V50:W117,3)</f>
        <v/>
      </c>
      <c r="AX138" s="2665" t="n"/>
      <c r="AY138" s="2302" t="n"/>
      <c r="AZ138" s="4466">
        <f>COUNTIF(V50:W117,4)</f>
        <v/>
      </c>
      <c r="BA138" s="2665" t="n"/>
      <c r="BB138" s="2311" t="n"/>
      <c r="BC138" s="4460">
        <f>COUNTIF(V50:W117,5)</f>
        <v/>
      </c>
      <c r="BD138" s="2665" t="n"/>
      <c r="BE138" s="2302" t="n"/>
      <c r="BF138" s="4466">
        <f>COUNTIF(V50:W117,6)</f>
        <v/>
      </c>
      <c r="BG138" s="2665" t="n"/>
      <c r="BH138" s="2311" t="n"/>
      <c r="BI138" s="4460">
        <f>COUNTIF(V50:W117,7)</f>
        <v/>
      </c>
      <c r="BJ138" s="2665" t="n"/>
      <c r="BK138" s="2302" t="n"/>
      <c r="BL138" s="4466">
        <f>COUNTIF(V50:W117,8)</f>
        <v/>
      </c>
      <c r="BM138" s="2665" t="n"/>
      <c r="BN138" s="2311" t="n"/>
      <c r="BO138" s="4468" t="n"/>
      <c r="BP138" s="2311" t="n"/>
      <c r="BQ138" s="4469" t="n"/>
      <c r="BR138" s="2311" t="n"/>
      <c r="BS138" s="2">
        <f>(AB138-R138)*0.22</f>
        <v/>
      </c>
      <c r="BT138" s="2" t="n"/>
      <c r="BU138" s="2" t="n"/>
    </row>
    <row r="139">
      <c r="A139" s="4472" t="inlineStr">
        <is>
          <t>Количество зачетов</t>
        </is>
      </c>
      <c r="B139" s="2674" t="n"/>
      <c r="C139" s="2674" t="n"/>
      <c r="D139" s="2674" t="n"/>
      <c r="E139" s="2674" t="n"/>
      <c r="F139" s="2674" t="n"/>
      <c r="G139" s="2674" t="n"/>
      <c r="H139" s="2674" t="n"/>
      <c r="I139" s="2674" t="n"/>
      <c r="J139" s="2674" t="n"/>
      <c r="K139" s="2674" t="n"/>
      <c r="L139" s="2674" t="n"/>
      <c r="M139" s="2674" t="n"/>
      <c r="N139" s="2674" t="n"/>
      <c r="O139" s="2674" t="n"/>
      <c r="P139" s="2472" t="n"/>
      <c r="Q139" s="4473" t="n"/>
      <c r="R139" s="4474" t="n"/>
      <c r="S139" s="4475" t="n"/>
      <c r="T139" s="4475" t="n"/>
      <c r="U139" s="4476" t="n"/>
      <c r="V139" s="4477" t="n"/>
      <c r="W139" s="2465" t="n"/>
      <c r="X139" s="4478" t="n"/>
      <c r="Y139" s="2472" t="n"/>
      <c r="Z139" s="4479">
        <f>SUM(AQ139:BN139)</f>
        <v/>
      </c>
      <c r="AA139" s="2465" t="n"/>
      <c r="AB139" s="4480" t="n"/>
      <c r="AC139" s="2472" t="n"/>
      <c r="AD139" s="4481">
        <f>SUM(AQ139:BN139)</f>
        <v/>
      </c>
      <c r="AE139" s="2472" t="n"/>
      <c r="AF139" s="4482">
        <f>AP134+AR134+AU134+AX134+BA134+BD134+BG134+BJ134+BM134</f>
        <v/>
      </c>
      <c r="AG139" s="2465" t="n"/>
      <c r="AH139" s="4483" t="n"/>
      <c r="AI139" s="2475" t="n"/>
      <c r="AJ139" s="4484" t="n"/>
      <c r="AK139" s="2475" t="n"/>
      <c r="AL139" s="4484" t="n"/>
      <c r="AM139" s="2475" t="n"/>
      <c r="AN139" s="4485" t="n"/>
      <c r="AO139" s="2472" t="n"/>
      <c r="AP139" s="4477" t="n"/>
      <c r="AQ139" s="4486">
        <f>COUNTIF(X50:Y117,1)</f>
        <v/>
      </c>
      <c r="AR139" s="2674" t="n"/>
      <c r="AS139" s="2465" t="n"/>
      <c r="AT139" s="4487">
        <f>COUNTIF(X50:Y117,2)</f>
        <v/>
      </c>
      <c r="AU139" s="2674" t="n"/>
      <c r="AV139" s="2472" t="n"/>
      <c r="AW139" s="4479">
        <f>COUNTIF(X50:Y117,3)</f>
        <v/>
      </c>
      <c r="AX139" s="2674" t="n"/>
      <c r="AY139" s="2465" t="n"/>
      <c r="AZ139" s="4487">
        <f>COUNTIF(X50:Y117,4)</f>
        <v/>
      </c>
      <c r="BA139" s="2674" t="n"/>
      <c r="BB139" s="2472" t="n"/>
      <c r="BC139" s="4479">
        <f>COUNTIF(X50:Y117,5)</f>
        <v/>
      </c>
      <c r="BD139" s="2674" t="n"/>
      <c r="BE139" s="2465" t="n"/>
      <c r="BF139" s="4487">
        <f>COUNTIF(X50:Y117,6)</f>
        <v/>
      </c>
      <c r="BG139" s="2674" t="n"/>
      <c r="BH139" s="2472" t="n"/>
      <c r="BI139" s="4479">
        <f>COUNTIF(X50:Y117,7)</f>
        <v/>
      </c>
      <c r="BJ139" s="2674" t="n"/>
      <c r="BK139" s="2465" t="n"/>
      <c r="BL139" s="4487">
        <f>COUNTIF(X50:Y117,8)</f>
        <v/>
      </c>
      <c r="BM139" s="2674" t="n"/>
      <c r="BN139" s="2472" t="n"/>
      <c r="BO139" s="4488" t="n"/>
      <c r="BP139" s="2472" t="n"/>
      <c r="BQ139" s="4478" t="n"/>
      <c r="BR139" s="2472" t="n"/>
      <c r="BS139" s="2">
        <f>(AB139-R139)*0.22</f>
        <v/>
      </c>
      <c r="BT139" s="2" t="n"/>
      <c r="BU139" s="2" t="n"/>
    </row>
    <row r="140">
      <c r="A140" s="4287" t="n"/>
      <c r="B140" s="4287" t="n"/>
      <c r="C140" s="4287" t="n"/>
      <c r="D140" s="4287" t="n"/>
      <c r="E140" s="4287" t="n"/>
      <c r="F140" s="4287" t="n"/>
      <c r="G140" s="4287" t="n"/>
      <c r="H140" s="4287" t="n"/>
      <c r="I140" s="4287" t="n"/>
      <c r="J140" s="4287" t="n"/>
      <c r="K140" s="4287" t="n"/>
      <c r="L140" s="4287" t="n"/>
      <c r="M140" s="4287" t="n"/>
      <c r="N140" s="4287" t="n"/>
      <c r="O140" s="4287" t="n"/>
      <c r="P140" s="4287" t="n"/>
      <c r="Q140" s="4287" t="n"/>
      <c r="R140" s="4489" t="n"/>
      <c r="S140" s="4489" t="n"/>
      <c r="T140" s="4489" t="n"/>
      <c r="U140" s="4489" t="n"/>
      <c r="V140" s="4490" t="n"/>
      <c r="W140" s="4490" t="n"/>
      <c r="X140" s="4490" t="n"/>
      <c r="Y140" s="4490" t="n"/>
      <c r="Z140" s="4491" t="n"/>
      <c r="AA140" s="4491" t="n"/>
      <c r="AB140" s="4489" t="n"/>
      <c r="AC140" s="4489" t="n"/>
      <c r="AD140" s="4489" t="n"/>
      <c r="AE140" s="4489" t="n"/>
      <c r="AF140" s="4489" t="n"/>
      <c r="AG140" s="4489" t="n"/>
      <c r="AH140" s="4489" t="n"/>
      <c r="AI140" s="4489" t="n"/>
      <c r="AJ140" s="4489" t="n"/>
      <c r="AK140" s="4489" t="n"/>
      <c r="AL140" s="4489" t="n"/>
      <c r="AM140" s="4489" t="n"/>
      <c r="AN140" s="4489" t="n"/>
      <c r="AO140" s="4489" t="n"/>
      <c r="AP140" s="4490" t="n"/>
      <c r="AQ140" s="4491" t="n"/>
      <c r="AR140" s="4491" t="n"/>
      <c r="AS140" s="4491" t="n"/>
      <c r="AT140" s="4491" t="n"/>
      <c r="AU140" s="4491" t="n"/>
      <c r="AV140" s="4491" t="n"/>
      <c r="AW140" s="4491" t="n"/>
      <c r="AX140" s="4491" t="n"/>
      <c r="AY140" s="4491" t="n"/>
      <c r="AZ140" s="4491" t="n"/>
      <c r="BA140" s="4491" t="n"/>
      <c r="BB140" s="4491" t="n"/>
      <c r="BC140" s="4491" t="n"/>
      <c r="BD140" s="4491" t="n"/>
      <c r="BE140" s="4491" t="n"/>
      <c r="BF140" s="4491" t="n"/>
      <c r="BG140" s="4491" t="n"/>
      <c r="BH140" s="4491" t="n"/>
      <c r="BI140" s="4491" t="n"/>
      <c r="BJ140" s="4491" t="n"/>
      <c r="BK140" s="4491" t="n"/>
      <c r="BL140" s="4491" t="n"/>
      <c r="BM140" s="4491" t="n"/>
      <c r="BN140" s="4491" t="n"/>
      <c r="BO140" s="4489" t="n"/>
      <c r="BP140" s="4489" t="n"/>
      <c r="BQ140" s="4490" t="n"/>
      <c r="BR140" s="4490" t="n"/>
      <c r="BS140" s="2" t="n"/>
      <c r="BT140" s="2" t="n"/>
      <c r="BU140" s="2" t="n"/>
    </row>
    <row r="141">
      <c r="A141" s="3766" t="inlineStr">
        <is>
          <t>IV. Учебные практики</t>
        </is>
      </c>
      <c r="B141" s="1410" t="n"/>
      <c r="C141" s="1410" t="n"/>
      <c r="D141" s="1410" t="n"/>
      <c r="E141" s="1410" t="n"/>
      <c r="F141" s="1410" t="n"/>
      <c r="G141" s="1410" t="n"/>
      <c r="H141" s="1410" t="n"/>
      <c r="I141" s="1410" t="n"/>
      <c r="J141" s="1410" t="n"/>
      <c r="K141" s="1410" t="n"/>
      <c r="L141" s="1410" t="n"/>
      <c r="M141" s="1410" t="n"/>
      <c r="N141" s="1410" t="n"/>
      <c r="O141" s="1410" t="n"/>
      <c r="P141" s="1410" t="n"/>
      <c r="Q141" s="1410" t="n"/>
      <c r="R141" s="1410" t="n"/>
      <c r="S141" s="1410" t="n"/>
      <c r="T141" s="1410" t="n"/>
      <c r="U141" s="1410" t="n"/>
      <c r="V141" s="1410" t="n"/>
      <c r="W141" s="1410" t="n"/>
      <c r="X141" s="1410" t="n"/>
      <c r="Y141" s="1414" t="n"/>
      <c r="Z141" s="3767" t="inlineStr">
        <is>
          <t>V. Производственные практики</t>
        </is>
      </c>
      <c r="AA141" s="1410" t="n"/>
      <c r="AB141" s="1410" t="n"/>
      <c r="AC141" s="1410" t="n"/>
      <c r="AD141" s="1410" t="n"/>
      <c r="AE141" s="1410" t="n"/>
      <c r="AF141" s="1410" t="n"/>
      <c r="AG141" s="1410" t="n"/>
      <c r="AH141" s="1410" t="n"/>
      <c r="AI141" s="1410" t="n"/>
      <c r="AJ141" s="1410" t="n"/>
      <c r="AK141" s="1410" t="n"/>
      <c r="AL141" s="1410" t="n"/>
      <c r="AM141" s="1410" t="n"/>
      <c r="AN141" s="1410" t="n"/>
      <c r="AO141" s="1410" t="n"/>
      <c r="AP141" s="1410" t="n"/>
      <c r="AQ141" s="1410" t="n"/>
      <c r="AR141" s="1410" t="n"/>
      <c r="AS141" s="1410" t="n"/>
      <c r="AT141" s="1410" t="n"/>
      <c r="AU141" s="1410" t="n"/>
      <c r="AV141" s="1414" t="n"/>
      <c r="AW141" s="3766" t="inlineStr">
        <is>
          <t>VI. Дипломное проектирование</t>
        </is>
      </c>
      <c r="AX141" s="1410" t="n"/>
      <c r="AY141" s="1410" t="n"/>
      <c r="AZ141" s="1410" t="n"/>
      <c r="BA141" s="1410" t="n"/>
      <c r="BB141" s="1410" t="n"/>
      <c r="BC141" s="1410" t="n"/>
      <c r="BD141" s="1410" t="n"/>
      <c r="BE141" s="1414" t="n"/>
      <c r="BF141" s="3766" t="inlineStr">
        <is>
          <t>VII. Итоговая аттестация</t>
        </is>
      </c>
      <c r="BG141" s="1410" t="n"/>
      <c r="BH141" s="1410" t="n"/>
      <c r="BI141" s="1410" t="n"/>
      <c r="BJ141" s="1410" t="n"/>
      <c r="BK141" s="1410" t="n"/>
      <c r="BL141" s="1410" t="n"/>
      <c r="BM141" s="1410" t="n"/>
      <c r="BN141" s="1410" t="n"/>
      <c r="BO141" s="1410" t="n"/>
      <c r="BP141" s="1410" t="n"/>
      <c r="BQ141" s="1410" t="n"/>
      <c r="BR141" s="1414" t="n"/>
      <c r="BS141" s="2" t="n"/>
      <c r="BT141" s="2" t="n"/>
      <c r="BU141" s="2" t="n"/>
    </row>
    <row r="142">
      <c r="A142" s="90" t="inlineStr">
        <is>
          <t>Название практики
(уровень высшего образования / уровень среднего специального образования)</t>
        </is>
      </c>
      <c r="B142" s="60" t="n"/>
      <c r="C142" s="60" t="n"/>
      <c r="D142" s="60" t="n"/>
      <c r="E142" s="60" t="n"/>
      <c r="F142" s="60" t="n"/>
      <c r="G142" s="60" t="n"/>
      <c r="H142" s="60" t="n"/>
      <c r="I142" s="60" t="n"/>
      <c r="J142" s="61" t="n"/>
      <c r="K142" s="2763" t="inlineStr">
        <is>
          <t>Уровень среднего специального образования</t>
        </is>
      </c>
      <c r="L142" s="164" t="n"/>
      <c r="M142" s="164" t="n"/>
      <c r="N142" s="164" t="n"/>
      <c r="O142" s="164" t="n"/>
      <c r="P142" s="2764" t="n"/>
      <c r="Q142" s="3224" t="n"/>
      <c r="R142" s="2765" t="inlineStr">
        <is>
          <t>Уровень высшего образования</t>
        </is>
      </c>
      <c r="S142" s="60" t="n"/>
      <c r="T142" s="60" t="n"/>
      <c r="U142" s="60" t="n"/>
      <c r="V142" s="60" t="n"/>
      <c r="W142" s="61" t="n"/>
      <c r="X142" s="2766" t="inlineStr">
        <is>
          <t>Всего зачетных единиц</t>
        </is>
      </c>
      <c r="Y142" s="61" t="n"/>
      <c r="Z142" s="90" t="inlineStr">
        <is>
          <t>Название практики
(уровень высшего образования / уровень среднего специального образования)</t>
        </is>
      </c>
      <c r="AA142" s="60" t="n"/>
      <c r="AB142" s="60" t="n"/>
      <c r="AC142" s="60" t="n"/>
      <c r="AD142" s="60" t="n"/>
      <c r="AE142" s="60" t="n"/>
      <c r="AF142" s="60" t="n"/>
      <c r="AG142" s="60" t="n"/>
      <c r="AH142" s="61" t="n"/>
      <c r="AI142" s="2763" t="inlineStr">
        <is>
          <t>Уровень среднего специального образования</t>
        </is>
      </c>
      <c r="AJ142" s="164" t="n"/>
      <c r="AK142" s="164" t="n"/>
      <c r="AL142" s="164" t="n"/>
      <c r="AM142" s="164" t="n"/>
      <c r="AN142" s="2764" t="n"/>
      <c r="AO142" s="2767" t="inlineStr">
        <is>
          <t>Уровень высшего образования</t>
        </is>
      </c>
      <c r="AP142" s="164" t="n"/>
      <c r="AQ142" s="164" t="n"/>
      <c r="AR142" s="164" t="n"/>
      <c r="AS142" s="164" t="n"/>
      <c r="AT142" s="2764" t="n"/>
      <c r="AU142" s="2766" t="inlineStr">
        <is>
          <t>Всего зачетных единиц</t>
        </is>
      </c>
      <c r="AV142" s="61" t="n"/>
      <c r="AW142" s="90" t="inlineStr">
        <is>
          <t>Семестр</t>
        </is>
      </c>
      <c r="AX142" s="60" t="n"/>
      <c r="AY142" s="61" t="n"/>
      <c r="AZ142" s="2768" t="inlineStr">
        <is>
          <t>Недель</t>
        </is>
      </c>
      <c r="BA142" s="60" t="n"/>
      <c r="BB142" s="61" t="n"/>
      <c r="BC142" s="2768" t="inlineStr">
        <is>
          <t>Зачетных единиц</t>
        </is>
      </c>
      <c r="BD142" s="60" t="n"/>
      <c r="BE142" s="61" t="n"/>
      <c r="BF142" s="3226" t="inlineStr">
        <is>
          <t>1. Государственный экзамен
2. Защита дипломного проекта (дипломной работы)</t>
        </is>
      </c>
      <c r="BG142" s="60" t="n"/>
      <c r="BH142" s="60" t="n"/>
      <c r="BI142" s="60" t="n"/>
      <c r="BJ142" s="60" t="n"/>
      <c r="BK142" s="60" t="n"/>
      <c r="BL142" s="60" t="n"/>
      <c r="BM142" s="60" t="n"/>
      <c r="BN142" s="60" t="n"/>
      <c r="BO142" s="60" t="n"/>
      <c r="BP142" s="60" t="n"/>
      <c r="BQ142" s="60" t="n"/>
      <c r="BR142" s="64" t="n"/>
      <c r="BS142" s="2" t="n"/>
      <c r="BT142" s="2" t="n"/>
      <c r="BU142" s="2" t="n"/>
    </row>
    <row r="143">
      <c r="A143" s="203" t="n"/>
      <c r="B143" s="767" t="n"/>
      <c r="C143" s="767" t="n"/>
      <c r="D143" s="767" t="n"/>
      <c r="E143" s="767" t="n"/>
      <c r="F143" s="767" t="n"/>
      <c r="G143" s="767" t="n"/>
      <c r="H143" s="767" t="n"/>
      <c r="I143" s="767" t="n"/>
      <c r="J143" s="204" t="n"/>
      <c r="K143" s="2770" t="inlineStr">
        <is>
          <t>Недель</t>
        </is>
      </c>
      <c r="L143" s="78" t="n"/>
      <c r="M143" s="79" t="n"/>
      <c r="N143" s="2771" t="inlineStr">
        <is>
          <t>Зачетных единиц</t>
        </is>
      </c>
      <c r="O143" s="2772" t="n"/>
      <c r="P143" s="2773" t="n"/>
      <c r="Q143" s="2774" t="n"/>
      <c r="R143" s="2771" t="inlineStr">
        <is>
          <t>Недель</t>
        </is>
      </c>
      <c r="S143" s="2772" t="n"/>
      <c r="T143" s="2773" t="n"/>
      <c r="U143" s="2771" t="inlineStr">
        <is>
          <t>Зачетных единиц</t>
        </is>
      </c>
      <c r="V143" s="2772" t="n"/>
      <c r="W143" s="2773" t="n"/>
      <c r="X143" s="205" t="n"/>
      <c r="Y143" s="204" t="n"/>
      <c r="Z143" s="203" t="n"/>
      <c r="AA143" s="767" t="n"/>
      <c r="AB143" s="767" t="n"/>
      <c r="AC143" s="767" t="n"/>
      <c r="AD143" s="767" t="n"/>
      <c r="AE143" s="767" t="n"/>
      <c r="AF143" s="767" t="n"/>
      <c r="AG143" s="767" t="n"/>
      <c r="AH143" s="204" t="n"/>
      <c r="AI143" s="2775" t="inlineStr">
        <is>
          <t>Недель</t>
        </is>
      </c>
      <c r="AJ143" s="78" t="n"/>
      <c r="AK143" s="79" t="n"/>
      <c r="AL143" s="2771" t="inlineStr">
        <is>
          <t>Зачетных единиц</t>
        </is>
      </c>
      <c r="AM143" s="2772" t="n"/>
      <c r="AN143" s="2773" t="n"/>
      <c r="AO143" s="2777" t="inlineStr">
        <is>
          <t>Недель</t>
        </is>
      </c>
      <c r="AP143" s="2772" t="n"/>
      <c r="AQ143" s="2773" t="n"/>
      <c r="AR143" s="2778" t="inlineStr">
        <is>
          <t>Зачетных единиц</t>
        </is>
      </c>
      <c r="AS143" s="2772" t="n"/>
      <c r="AT143" s="2773" t="n"/>
      <c r="AU143" s="205" t="n"/>
      <c r="AV143" s="204" t="n"/>
      <c r="AW143" s="203" t="n"/>
      <c r="AX143" s="767" t="n"/>
      <c r="AY143" s="204" t="n"/>
      <c r="AZ143" s="205" t="n"/>
      <c r="BA143" s="767" t="n"/>
      <c r="BB143" s="204" t="n"/>
      <c r="BC143" s="205" t="n"/>
      <c r="BD143" s="767" t="n"/>
      <c r="BE143" s="204" t="n"/>
      <c r="BF143" s="69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72" t="n"/>
      <c r="BS143" s="2" t="n"/>
      <c r="BT143" s="2" t="n"/>
      <c r="BU143" s="2" t="n"/>
    </row>
    <row r="144">
      <c r="A144" s="4492" t="inlineStr">
        <is>
          <t>Ознакомительная / Ознакомительная / Слесарная / По эксплуатации и основам диагностики металорежущих станков с программным управлением / Слесарно-механическая / По сборке и пусконаладке мехатронных систем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70" t="n"/>
      <c r="K144" s="2785" t="n">
        <v>1</v>
      </c>
      <c r="L144" s="2" t="n"/>
      <c r="M144" s="70" t="n"/>
      <c r="N144" s="2785" t="n">
        <v>2</v>
      </c>
      <c r="O144" s="2" t="n"/>
      <c r="P144" s="70" t="n"/>
      <c r="Q144" s="3770" t="n"/>
      <c r="R144" s="2785" t="n"/>
      <c r="S144" s="2" t="n"/>
      <c r="T144" s="70" t="n"/>
      <c r="U144" s="2785" t="n"/>
      <c r="V144" s="2" t="n"/>
      <c r="W144" s="70" t="n"/>
      <c r="X144" s="2785">
        <f>N144+U144</f>
        <v/>
      </c>
      <c r="Y144" s="70" t="n"/>
      <c r="Z144" s="3996" t="inlineStr">
        <is>
          <t>Конструкторско-технологическая / Технологическая</t>
        </is>
      </c>
      <c r="AA144" s="60" t="n"/>
      <c r="AB144" s="60" t="n"/>
      <c r="AC144" s="60" t="n"/>
      <c r="AD144" s="60" t="n"/>
      <c r="AE144" s="60" t="n"/>
      <c r="AF144" s="60" t="n"/>
      <c r="AG144" s="60" t="n"/>
      <c r="AH144" s="2198" t="n"/>
      <c r="AI144" s="2782" t="n">
        <v>1</v>
      </c>
      <c r="AJ144" s="60" t="n"/>
      <c r="AK144" s="2198" t="n"/>
      <c r="AL144" s="2782" t="n">
        <v>2</v>
      </c>
      <c r="AM144" s="60" t="n"/>
      <c r="AN144" s="2198" t="n"/>
      <c r="AO144" s="2782" t="n">
        <v>2</v>
      </c>
      <c r="AP144" s="60" t="n"/>
      <c r="AQ144" s="2198" t="n"/>
      <c r="AR144" s="2782" t="n">
        <v>3</v>
      </c>
      <c r="AS144" s="60" t="n"/>
      <c r="AT144" s="2198" t="n"/>
      <c r="AU144" s="2783">
        <f>AL144+AR144</f>
        <v/>
      </c>
      <c r="AV144" s="64" t="n"/>
      <c r="AW144" s="2784" t="n">
        <v>8</v>
      </c>
      <c r="AX144" s="2" t="n"/>
      <c r="AY144" s="70" t="n"/>
      <c r="AZ144" s="2785" t="n">
        <v>11</v>
      </c>
      <c r="BA144" s="2" t="n"/>
      <c r="BB144" s="70" t="n"/>
      <c r="BC144" s="2785" t="n">
        <v>17</v>
      </c>
      <c r="BD144" s="2" t="n"/>
      <c r="BE144" s="70" t="n"/>
      <c r="BF144" s="69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72" t="n"/>
      <c r="BS144" s="2" t="n"/>
      <c r="BT144" s="2" t="n"/>
      <c r="BU144" s="2" t="n"/>
    </row>
    <row r="145">
      <c r="A145" s="203" t="n"/>
      <c r="B145" s="767" t="n"/>
      <c r="C145" s="767" t="n"/>
      <c r="D145" s="767" t="n"/>
      <c r="E145" s="767" t="n"/>
      <c r="F145" s="767" t="n"/>
      <c r="G145" s="767" t="n"/>
      <c r="H145" s="767" t="n"/>
      <c r="I145" s="767" t="n"/>
      <c r="J145" s="204" t="n"/>
      <c r="K145" s="205" t="n"/>
      <c r="L145" s="767" t="n"/>
      <c r="M145" s="204" t="n"/>
      <c r="N145" s="205" t="n"/>
      <c r="O145" s="767" t="n"/>
      <c r="P145" s="204" t="n"/>
      <c r="Q145" s="4493" t="n"/>
      <c r="R145" s="205" t="n"/>
      <c r="S145" s="767" t="n"/>
      <c r="T145" s="204" t="n"/>
      <c r="U145" s="205" t="n"/>
      <c r="V145" s="767" t="n"/>
      <c r="W145" s="204" t="n"/>
      <c r="X145" s="205" t="n"/>
      <c r="Y145" s="204" t="n"/>
      <c r="Z145" s="69" t="n"/>
      <c r="AA145" s="2" t="n"/>
      <c r="AB145" s="2" t="n"/>
      <c r="AC145" s="2" t="n"/>
      <c r="AD145" s="2" t="n"/>
      <c r="AE145" s="2" t="n"/>
      <c r="AF145" s="2" t="n"/>
      <c r="AG145" s="2" t="n"/>
      <c r="AH145" s="173" t="n"/>
      <c r="AI145" s="171" t="n"/>
      <c r="AJ145" s="2" t="n"/>
      <c r="AK145" s="173" t="n"/>
      <c r="AL145" s="171" t="n"/>
      <c r="AM145" s="2" t="n"/>
      <c r="AN145" s="173" t="n"/>
      <c r="AO145" s="171" t="n"/>
      <c r="AP145" s="2" t="n"/>
      <c r="AQ145" s="173" t="n"/>
      <c r="AR145" s="171" t="n"/>
      <c r="AS145" s="2" t="n"/>
      <c r="AT145" s="173" t="n"/>
      <c r="AU145" s="171" t="n"/>
      <c r="AV145" s="72" t="n"/>
      <c r="AW145" s="2" t="n"/>
      <c r="AX145" s="2" t="n"/>
      <c r="AY145" s="70" t="n"/>
      <c r="AZ145" s="171" t="n"/>
      <c r="BA145" s="2" t="n"/>
      <c r="BB145" s="70" t="n"/>
      <c r="BC145" s="171" t="n"/>
      <c r="BD145" s="2" t="n"/>
      <c r="BE145" s="70" t="n"/>
      <c r="BF145" s="69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72" t="n"/>
      <c r="BS145" s="2" t="n"/>
      <c r="BT145" s="2" t="n"/>
      <c r="BU145" s="2" t="n"/>
    </row>
    <row r="146">
      <c r="A146" s="4492" t="inlineStr">
        <is>
          <t>Общеинженерная / Механическая / По специальности / Для получения квалификации рабочего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70" t="n"/>
      <c r="K146" s="4494" t="n">
        <v>4</v>
      </c>
      <c r="L146" s="662" t="n"/>
      <c r="M146" s="3236" t="n"/>
      <c r="N146" s="4494" t="n">
        <v>5</v>
      </c>
      <c r="O146" s="662" t="n"/>
      <c r="P146" s="3236" t="n"/>
      <c r="Q146" s="3770" t="n"/>
      <c r="R146" s="2785" t="n"/>
      <c r="S146" s="2" t="n"/>
      <c r="T146" s="70" t="n"/>
      <c r="U146" s="4494" t="n"/>
      <c r="V146" s="662" t="n"/>
      <c r="W146" s="3236" t="n"/>
      <c r="X146" s="4494">
        <f>N146+U147</f>
        <v/>
      </c>
      <c r="Y146" s="3236" t="n"/>
      <c r="Z146" s="4495" t="inlineStr">
        <is>
          <t>Преддипломная</t>
        </is>
      </c>
      <c r="AA146" s="662" t="n"/>
      <c r="AB146" s="662" t="n"/>
      <c r="AC146" s="662" t="n"/>
      <c r="AD146" s="662" t="n"/>
      <c r="AE146" s="662" t="n"/>
      <c r="AF146" s="662" t="n"/>
      <c r="AG146" s="662" t="n"/>
      <c r="AH146" s="2213" t="n"/>
      <c r="AI146" s="3774" t="n"/>
      <c r="AJ146" s="662" t="n"/>
      <c r="AK146" s="2213" t="n"/>
      <c r="AL146" s="3774" t="n"/>
      <c r="AM146" s="662" t="n"/>
      <c r="AN146" s="2213" t="n"/>
      <c r="AO146" s="3774" t="n">
        <v>4</v>
      </c>
      <c r="AP146" s="662" t="n"/>
      <c r="AQ146" s="2213" t="n"/>
      <c r="AR146" s="3774" t="n">
        <v>6</v>
      </c>
      <c r="AS146" s="662" t="n"/>
      <c r="AT146" s="2213" t="n"/>
      <c r="AU146" s="3775">
        <f>AL147+AR146</f>
        <v/>
      </c>
      <c r="AV146" s="2224" t="n"/>
      <c r="AW146" s="2" t="n"/>
      <c r="AX146" s="2" t="n"/>
      <c r="AY146" s="70" t="n"/>
      <c r="AZ146" s="171" t="n"/>
      <c r="BA146" s="2" t="n"/>
      <c r="BB146" s="70" t="n"/>
      <c r="BC146" s="171" t="n"/>
      <c r="BD146" s="2" t="n"/>
      <c r="BE146" s="70" t="n"/>
      <c r="BF146" s="69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72" t="n"/>
      <c r="BS146" s="2" t="n"/>
      <c r="BT146" s="2" t="n"/>
      <c r="BU146" s="2" t="n"/>
    </row>
    <row r="147">
      <c r="A147" s="203" t="n"/>
      <c r="B147" s="767" t="n"/>
      <c r="C147" s="767" t="n"/>
      <c r="D147" s="767" t="n"/>
      <c r="E147" s="767" t="n"/>
      <c r="F147" s="767" t="n"/>
      <c r="G147" s="767" t="n"/>
      <c r="H147" s="767" t="n"/>
      <c r="I147" s="767" t="n"/>
      <c r="J147" s="204" t="n"/>
      <c r="K147" s="205" t="n"/>
      <c r="L147" s="767" t="n"/>
      <c r="M147" s="204" t="n"/>
      <c r="N147" s="205" t="n"/>
      <c r="O147" s="767" t="n"/>
      <c r="P147" s="204" t="n"/>
      <c r="Q147" s="4496" t="n"/>
      <c r="R147" s="205" t="n"/>
      <c r="S147" s="767" t="n"/>
      <c r="T147" s="204" t="n"/>
      <c r="U147" s="205" t="n"/>
      <c r="V147" s="767" t="n"/>
      <c r="W147" s="204" t="n"/>
      <c r="X147" s="205" t="n"/>
      <c r="Y147" s="204" t="n"/>
      <c r="Z147" s="77" t="n"/>
      <c r="AA147" s="78" t="n"/>
      <c r="AB147" s="78" t="n"/>
      <c r="AC147" s="78" t="n"/>
      <c r="AD147" s="78" t="n"/>
      <c r="AE147" s="78" t="n"/>
      <c r="AF147" s="78" t="n"/>
      <c r="AG147" s="78" t="n"/>
      <c r="AH147" s="2239" t="n"/>
      <c r="AI147" s="2240" t="n"/>
      <c r="AJ147" s="78" t="n"/>
      <c r="AK147" s="2239" t="n"/>
      <c r="AL147" s="2240" t="n"/>
      <c r="AM147" s="78" t="n"/>
      <c r="AN147" s="2239" t="n"/>
      <c r="AO147" s="2240" t="n"/>
      <c r="AP147" s="78" t="n"/>
      <c r="AQ147" s="2239" t="n"/>
      <c r="AR147" s="2240" t="n"/>
      <c r="AS147" s="78" t="n"/>
      <c r="AT147" s="2239" t="n"/>
      <c r="AU147" s="2240" t="n"/>
      <c r="AV147" s="81" t="n"/>
      <c r="AW147" s="767" t="n"/>
      <c r="AX147" s="767" t="n"/>
      <c r="AY147" s="204" t="n"/>
      <c r="AZ147" s="205" t="n"/>
      <c r="BA147" s="767" t="n"/>
      <c r="BB147" s="204" t="n"/>
      <c r="BC147" s="205" t="n"/>
      <c r="BD147" s="767" t="n"/>
      <c r="BE147" s="204" t="n"/>
      <c r="BF147" s="77" t="n"/>
      <c r="BG147" s="78" t="n"/>
      <c r="BH147" s="78" t="n"/>
      <c r="BI147" s="78" t="n"/>
      <c r="BJ147" s="78" t="n"/>
      <c r="BK147" s="78" t="n"/>
      <c r="BL147" s="78" t="n"/>
      <c r="BM147" s="78" t="n"/>
      <c r="BN147" s="78" t="n"/>
      <c r="BO147" s="78" t="n"/>
      <c r="BP147" s="78" t="n"/>
      <c r="BQ147" s="78" t="n"/>
      <c r="BR147" s="81" t="n"/>
      <c r="BS147" s="2" t="n"/>
      <c r="BT147" s="2" t="n"/>
      <c r="BU147" s="2" t="n"/>
    </row>
    <row r="148">
      <c r="A148" s="4497" t="n"/>
      <c r="B148" s="4497" t="n"/>
      <c r="C148" s="4497" t="n"/>
      <c r="D148" s="4497" t="n"/>
      <c r="E148" s="4497" t="n"/>
      <c r="F148" s="4497" t="n"/>
      <c r="G148" s="4497" t="n"/>
      <c r="H148" s="4497" t="n"/>
      <c r="I148" s="4497" t="n"/>
      <c r="J148" s="4497" t="n"/>
      <c r="K148" s="2188" t="n"/>
      <c r="L148" s="2188" t="n"/>
      <c r="M148" s="2188" t="n"/>
      <c r="N148" s="2188" t="n"/>
      <c r="O148" s="2188" t="n"/>
      <c r="P148" s="2188" t="n"/>
      <c r="Q148" s="2188" t="n"/>
      <c r="R148" s="2188" t="n"/>
      <c r="S148" s="2188" t="n"/>
      <c r="T148" s="2188" t="n"/>
      <c r="U148" s="2188" t="n"/>
      <c r="V148" s="2188" t="n"/>
      <c r="W148" s="2188" t="n"/>
      <c r="X148" s="2188" t="n"/>
      <c r="Y148" s="2188" t="n"/>
      <c r="Z148" s="4497" t="n"/>
      <c r="AA148" s="4497" t="n"/>
      <c r="AB148" s="4497" t="n"/>
      <c r="AC148" s="4497" t="n"/>
      <c r="AD148" s="4497" t="n"/>
      <c r="AE148" s="4497" t="n"/>
      <c r="AF148" s="4497" t="n"/>
      <c r="AG148" s="4497" t="n"/>
      <c r="AH148" s="4497" t="n"/>
      <c r="AI148" s="2188" t="n"/>
      <c r="AJ148" s="2188" t="n"/>
      <c r="AK148" s="2188" t="n"/>
      <c r="AL148" s="2188" t="n"/>
      <c r="AM148" s="2188" t="n"/>
      <c r="AN148" s="2188" t="n"/>
      <c r="AO148" s="2188" t="n"/>
      <c r="AP148" s="2188" t="n"/>
      <c r="AQ148" s="2188" t="n"/>
      <c r="AR148" s="2188" t="n"/>
      <c r="AS148" s="2188" t="n"/>
      <c r="AT148" s="2188" t="n"/>
      <c r="AU148" s="2188" t="n"/>
      <c r="AV148" s="2188" t="n"/>
      <c r="AW148" s="2188" t="n"/>
      <c r="AX148" s="2188" t="n"/>
      <c r="AY148" s="2188" t="n"/>
      <c r="AZ148" s="2188" t="n"/>
      <c r="BA148" s="2188" t="n"/>
      <c r="BB148" s="2188" t="n"/>
      <c r="BC148" s="2188" t="n"/>
      <c r="BD148" s="2188" t="n"/>
      <c r="BE148" s="2188" t="n"/>
      <c r="BF148" s="4497" t="n"/>
      <c r="BG148" s="4497" t="n"/>
      <c r="BH148" s="4497" t="n"/>
      <c r="BI148" s="4497" t="n"/>
      <c r="BJ148" s="4497" t="n"/>
      <c r="BK148" s="4497" t="n"/>
      <c r="BL148" s="4497" t="n"/>
      <c r="BM148" s="4497" t="n"/>
      <c r="BN148" s="4497" t="n"/>
      <c r="BO148" s="4498" t="n"/>
      <c r="BP148" s="4498" t="n"/>
      <c r="BQ148" s="4498" t="n"/>
      <c r="BR148" s="4498" t="n"/>
      <c r="BS148" s="2" t="n"/>
      <c r="BT148" s="2" t="n"/>
      <c r="BU148" s="2" t="n"/>
    </row>
    <row r="149">
      <c r="A149" s="11" t="inlineStr">
        <is>
          <t>Проректор по учебной работе</t>
        </is>
      </c>
      <c r="B149" s="11" t="n"/>
      <c r="C149" s="11" t="n"/>
      <c r="D149" s="11" t="n"/>
      <c r="E149" s="11" t="n"/>
      <c r="F149" s="11" t="n"/>
      <c r="G149" s="11" t="n"/>
      <c r="H149" s="11" t="n"/>
      <c r="I149" s="11" t="n"/>
      <c r="J149" s="11" t="n"/>
      <c r="K149" s="11" t="n"/>
      <c r="L149" s="11" t="n"/>
      <c r="M149" s="11" t="n"/>
      <c r="N149" s="11" t="n"/>
      <c r="O149" s="11" t="n"/>
      <c r="P149" s="11" t="n"/>
      <c r="Q149" s="11" t="n"/>
      <c r="R149" s="4326" t="n"/>
      <c r="S149" s="4327" t="n"/>
      <c r="T149" s="658" t="n"/>
      <c r="U149" s="659" t="n"/>
      <c r="V149" s="659" t="n"/>
      <c r="W149" s="659" t="n"/>
      <c r="X149" s="659" t="n"/>
      <c r="Y149" s="659" t="n"/>
      <c r="Z149" s="659" t="n"/>
      <c r="AA149" s="659" t="n"/>
      <c r="AB149" s="659" t="n"/>
      <c r="AC149" s="659" t="n"/>
      <c r="AD149" s="659" t="n"/>
      <c r="AE149" s="11" t="inlineStr">
        <is>
          <t>А.А.Сакович</t>
        </is>
      </c>
      <c r="AF149" s="6" t="n"/>
      <c r="AG149" s="1449" t="n"/>
      <c r="AH149" s="11" t="n"/>
      <c r="AI149" s="11" t="n"/>
      <c r="AJ149" s="6" t="n"/>
      <c r="AK149" s="6" t="n"/>
      <c r="AL149" s="508" t="n"/>
      <c r="AM149" s="508" t="n"/>
      <c r="AN149" s="508" t="n"/>
      <c r="AO149" s="508" t="n"/>
      <c r="AP149" s="508" t="n"/>
      <c r="AQ149" s="508" t="n"/>
      <c r="AR149" s="508" t="n"/>
      <c r="AS149" s="508" t="n"/>
      <c r="AT149" s="508" t="n"/>
      <c r="AU149" s="508" t="n"/>
      <c r="AV149" s="508" t="n"/>
      <c r="AW149" s="508" t="n"/>
      <c r="AX149" s="508" t="n"/>
      <c r="AY149" s="508" t="n"/>
      <c r="AZ149" s="508" t="n"/>
      <c r="BA149" s="508" t="n"/>
      <c r="BB149" s="508" t="n"/>
      <c r="BC149" s="508" t="n"/>
      <c r="BD149" s="508" t="n"/>
      <c r="BE149" s="508" t="n"/>
      <c r="BF149" s="508" t="n"/>
      <c r="BG149" s="508" t="n"/>
      <c r="BH149" s="508" t="n"/>
      <c r="BI149" s="508" t="n"/>
      <c r="BJ149" s="508" t="n"/>
      <c r="BK149" s="508" t="n"/>
      <c r="BL149" s="2" t="n"/>
      <c r="BM149" s="2" t="n"/>
      <c r="BN149" s="2" t="n"/>
      <c r="BO149" s="2" t="n"/>
      <c r="BP149" s="2" t="n"/>
      <c r="BQ149" s="4001" t="n"/>
      <c r="BR149" s="4001" t="n"/>
      <c r="BS149" s="2" t="n"/>
      <c r="BT149" s="2" t="n"/>
      <c r="BU149" s="2" t="n"/>
    </row>
    <row r="150">
      <c r="A150" s="11" t="n"/>
      <c r="B150" s="11" t="n"/>
      <c r="C150" s="11" t="n"/>
      <c r="D150" s="11" t="n"/>
      <c r="E150" s="11" t="n"/>
      <c r="F150" s="11" t="n"/>
      <c r="G150" s="11" t="n"/>
      <c r="H150" s="11" t="n"/>
      <c r="I150" s="11" t="n"/>
      <c r="J150" s="11" t="n"/>
      <c r="K150" s="11" t="n"/>
      <c r="L150" s="11" t="n"/>
      <c r="M150" s="11" t="n"/>
      <c r="N150" s="11" t="n"/>
      <c r="O150" s="11" t="n"/>
      <c r="P150" s="11" t="n"/>
      <c r="Q150" s="11" t="n"/>
      <c r="R150" s="1449" t="n"/>
      <c r="S150" s="6" t="n"/>
      <c r="T150" s="3532" t="n"/>
      <c r="U150" s="660" t="n"/>
      <c r="V150" s="660" t="n"/>
      <c r="W150" s="660" t="n"/>
      <c r="X150" s="660" t="n"/>
      <c r="Y150" s="661" t="n">
        <v>2023</v>
      </c>
      <c r="Z150" s="662" t="n"/>
      <c r="AA150" s="655" t="n"/>
      <c r="AB150" s="657" t="n"/>
      <c r="AC150" s="657" t="n"/>
      <c r="AD150" s="657" t="n"/>
      <c r="AE150" s="11" t="n"/>
      <c r="AF150" s="11" t="n"/>
      <c r="AG150" s="11" t="n"/>
      <c r="AH150" s="6" t="n"/>
      <c r="AI150" s="6" t="n"/>
      <c r="AJ150" s="17" t="n"/>
      <c r="AK150" s="6" t="n"/>
      <c r="AL150" s="508" t="n"/>
      <c r="AM150" s="140" t="n"/>
      <c r="AN150" s="140" t="n"/>
      <c r="AO150" s="140" t="n"/>
      <c r="AP150" s="140" t="n"/>
      <c r="AQ150" s="140" t="n"/>
      <c r="AR150" s="508" t="n"/>
      <c r="AS150" s="508" t="n"/>
      <c r="AT150" s="508" t="n"/>
      <c r="AU150" s="508" t="n"/>
      <c r="AV150" s="508" t="n"/>
      <c r="AW150" s="508" t="n"/>
      <c r="AX150" s="508" t="n"/>
      <c r="AY150" s="508" t="n"/>
      <c r="AZ150" s="508" t="n"/>
      <c r="BA150" s="508" t="n"/>
      <c r="BB150" s="508" t="n"/>
      <c r="BC150" s="508" t="n"/>
      <c r="BD150" s="508" t="n"/>
      <c r="BE150" s="508" t="n"/>
      <c r="BF150" s="508" t="n"/>
      <c r="BG150" s="508" t="n"/>
      <c r="BH150" s="508" t="n"/>
      <c r="BI150" s="508" t="n"/>
      <c r="BJ150" s="508" t="n"/>
      <c r="BK150" s="508" t="n"/>
      <c r="BL150" s="2" t="n"/>
      <c r="BM150" s="2" t="n"/>
      <c r="BN150" s="2" t="n"/>
      <c r="BO150" s="2" t="n"/>
      <c r="BP150" s="2" t="n"/>
      <c r="BQ150" s="4001" t="n"/>
      <c r="BR150" s="4001" t="n"/>
      <c r="BS150" s="2" t="n"/>
      <c r="BT150" s="2" t="n"/>
      <c r="BU150" s="2" t="n"/>
    </row>
    <row r="151">
      <c r="A151" s="11" t="n"/>
      <c r="B151" s="11" t="n"/>
      <c r="C151" s="11" t="n"/>
      <c r="D151" s="11" t="n"/>
      <c r="E151" s="11" t="n"/>
      <c r="F151" s="11" t="n"/>
      <c r="G151" s="11" t="n"/>
      <c r="H151" s="11" t="n"/>
      <c r="I151" s="11" t="n"/>
      <c r="J151" s="11" t="n"/>
      <c r="K151" s="11" t="n"/>
      <c r="L151" s="11" t="n"/>
      <c r="M151" s="11" t="n"/>
      <c r="N151" s="11" t="n"/>
      <c r="O151" s="11" t="n"/>
      <c r="P151" s="11" t="n"/>
      <c r="Q151" s="11" t="n"/>
      <c r="R151" s="11" t="n"/>
      <c r="S151" s="11" t="n"/>
      <c r="T151" s="655" t="n"/>
      <c r="U151" s="655" t="n"/>
      <c r="V151" s="655" t="n"/>
      <c r="W151" s="655" t="n"/>
      <c r="X151" s="655" t="n"/>
      <c r="Y151" s="655" t="n"/>
      <c r="Z151" s="655" t="n"/>
      <c r="AA151" s="655" t="n"/>
      <c r="AB151" s="655" t="n"/>
      <c r="AC151" s="655" t="n"/>
      <c r="AD151" s="655" t="n"/>
      <c r="AE151" s="11" t="n"/>
      <c r="AF151" s="11" t="n"/>
      <c r="AG151" s="11" t="n"/>
      <c r="AH151" s="4328" t="n"/>
      <c r="AI151" s="4328" t="n"/>
      <c r="AJ151" s="17" t="n"/>
      <c r="AK151" s="6" t="n"/>
      <c r="AL151" s="508" t="n"/>
      <c r="AM151" s="140" t="n"/>
      <c r="AN151" s="140" t="n"/>
      <c r="AO151" s="140" t="n"/>
      <c r="AP151" s="140" t="n"/>
      <c r="AQ151" s="140" t="n"/>
      <c r="AR151" s="508" t="n"/>
      <c r="AS151" s="508" t="n"/>
      <c r="AT151" s="508" t="n"/>
      <c r="AU151" s="508" t="n"/>
      <c r="AV151" s="508" t="n"/>
      <c r="AW151" s="508" t="n"/>
      <c r="AX151" s="508" t="n"/>
      <c r="AY151" s="508" t="n"/>
      <c r="AZ151" s="508" t="n"/>
      <c r="BA151" s="508" t="n"/>
      <c r="BB151" s="508" t="n"/>
      <c r="BC151" s="508" t="n"/>
      <c r="BD151" s="508" t="n"/>
      <c r="BE151" s="508" t="n"/>
      <c r="BF151" s="508" t="n"/>
      <c r="BG151" s="508" t="n"/>
      <c r="BH151" s="508" t="n"/>
      <c r="BI151" s="508" t="n"/>
      <c r="BJ151" s="508" t="n"/>
      <c r="BK151" s="508" t="n"/>
      <c r="BL151" s="2" t="n"/>
      <c r="BM151" s="2" t="n"/>
      <c r="BN151" s="2" t="n"/>
      <c r="BO151" s="2" t="n"/>
      <c r="BP151" s="2" t="n"/>
      <c r="BQ151" s="4001" t="n"/>
      <c r="BR151" s="4001" t="n"/>
      <c r="BS151" s="2" t="n"/>
      <c r="BT151" s="2" t="n"/>
      <c r="BU151" s="2" t="n"/>
    </row>
    <row r="152">
      <c r="A152" s="16" t="inlineStr">
        <is>
          <t>Декан факультета заочного образования</t>
        </is>
      </c>
      <c r="B152" s="16" t="n"/>
      <c r="C152" s="16" t="n"/>
      <c r="D152" s="16" t="n"/>
      <c r="E152" s="16" t="n"/>
      <c r="F152" s="16" t="n"/>
      <c r="G152" s="16" t="n"/>
      <c r="H152" s="16" t="n"/>
      <c r="I152" s="16" t="n"/>
      <c r="J152" s="16" t="n"/>
      <c r="K152" s="16" t="n"/>
      <c r="L152" s="16" t="n"/>
      <c r="M152" s="16" t="n"/>
      <c r="N152" s="16" t="n"/>
      <c r="O152" s="16" t="n"/>
      <c r="P152" s="16" t="n"/>
      <c r="Q152" s="16" t="n"/>
      <c r="R152" s="4329" t="n"/>
      <c r="S152" s="4329" t="n"/>
      <c r="T152" s="667" t="n"/>
      <c r="U152" s="659" t="n"/>
      <c r="V152" s="659" t="n"/>
      <c r="W152" s="659" t="n"/>
      <c r="X152" s="659" t="n"/>
      <c r="Y152" s="659" t="n"/>
      <c r="Z152" s="659" t="n"/>
      <c r="AA152" s="659" t="n"/>
      <c r="AB152" s="659" t="n"/>
      <c r="AC152" s="659" t="n"/>
      <c r="AD152" s="659" t="n"/>
      <c r="AE152" s="16" t="inlineStr">
        <is>
          <t>С.А.Прохорчик</t>
        </is>
      </c>
      <c r="AF152" s="2" t="n"/>
      <c r="AG152" s="2" t="n"/>
      <c r="AH152" s="2" t="n"/>
      <c r="AI152" s="2" t="n"/>
      <c r="AJ152" s="2" t="n"/>
      <c r="AK152" s="2" t="n"/>
      <c r="AL152" s="508" t="n"/>
      <c r="AM152" s="140" t="n"/>
      <c r="AN152" s="140" t="n"/>
      <c r="AO152" s="140" t="n"/>
      <c r="AP152" s="140" t="n"/>
      <c r="AQ152" s="140" t="n"/>
      <c r="AR152" s="508" t="n"/>
      <c r="AS152" s="508" t="n"/>
      <c r="AT152" s="508" t="n"/>
      <c r="AU152" s="508" t="n"/>
      <c r="AV152" s="508" t="n"/>
      <c r="AW152" s="508" t="n"/>
      <c r="AX152" s="508" t="n"/>
      <c r="AY152" s="508" t="n"/>
      <c r="AZ152" s="508" t="n"/>
      <c r="BA152" s="508" t="n"/>
      <c r="BB152" s="508" t="n"/>
      <c r="BC152" s="508" t="n"/>
      <c r="BD152" s="508" t="n"/>
      <c r="BE152" s="508" t="n"/>
      <c r="BF152" s="508" t="n"/>
      <c r="BG152" s="508" t="n"/>
      <c r="BH152" s="508" t="n"/>
      <c r="BI152" s="508" t="n"/>
      <c r="BJ152" s="508" t="n"/>
      <c r="BK152" s="508" t="n"/>
      <c r="BL152" s="2" t="n"/>
      <c r="BM152" s="2" t="n"/>
      <c r="BN152" s="2" t="n"/>
      <c r="BO152" s="2" t="n"/>
      <c r="BP152" s="2" t="n"/>
      <c r="BQ152" s="4001" t="n"/>
      <c r="BR152" s="4001" t="n"/>
      <c r="BS152" s="2" t="n"/>
      <c r="BT152" s="2" t="n"/>
      <c r="BU152" s="2" t="n"/>
    </row>
    <row r="153">
      <c r="A153" s="1455" t="n"/>
      <c r="B153" s="1455" t="n"/>
      <c r="C153" s="1455" t="n"/>
      <c r="D153" s="1455" t="n"/>
      <c r="E153" s="1455" t="n"/>
      <c r="F153" s="1455" t="n"/>
      <c r="G153" s="1455" t="n"/>
      <c r="H153" s="1455" t="n"/>
      <c r="I153" s="1455" t="n"/>
      <c r="J153" s="1449" t="n"/>
      <c r="K153" s="1449" t="n"/>
      <c r="L153" s="1449" t="n"/>
      <c r="M153" s="1449" t="n"/>
      <c r="N153" s="1449" t="n"/>
      <c r="O153" s="1449" t="n"/>
      <c r="P153" s="1449" t="n"/>
      <c r="Q153" s="1449" t="n"/>
      <c r="R153" s="1455" t="n"/>
      <c r="S153" s="4328" t="n"/>
      <c r="T153" s="669" t="n"/>
      <c r="U153" s="670" t="n"/>
      <c r="V153" s="670" t="n"/>
      <c r="W153" s="671" t="n"/>
      <c r="X153" s="671" t="n"/>
      <c r="Y153" s="661" t="n">
        <v>2023</v>
      </c>
      <c r="Z153" s="662" t="n"/>
      <c r="AA153" s="655" t="n"/>
      <c r="AB153" s="655" t="n"/>
      <c r="AC153" s="655" t="n"/>
      <c r="AD153" s="655" t="n"/>
      <c r="AE153" s="11" t="n"/>
      <c r="AF153" s="11" t="n"/>
      <c r="AG153" s="11" t="n"/>
      <c r="AH153" s="4328" t="n"/>
      <c r="AI153" s="4328" t="n"/>
      <c r="AJ153" s="17" t="n"/>
      <c r="AK153" s="6" t="n"/>
      <c r="AL153" s="508" t="n"/>
      <c r="AM153" s="140" t="n"/>
      <c r="AN153" s="140" t="n"/>
      <c r="AO153" s="140" t="n"/>
      <c r="AP153" s="140" t="n"/>
      <c r="AQ153" s="140" t="n"/>
      <c r="AR153" s="508" t="n"/>
      <c r="AS153" s="508" t="n"/>
      <c r="AT153" s="508" t="n"/>
      <c r="AU153" s="508" t="n"/>
      <c r="AV153" s="508" t="n"/>
      <c r="AW153" s="508" t="n"/>
      <c r="AX153" s="508" t="n"/>
      <c r="AY153" s="508" t="n"/>
      <c r="AZ153" s="508" t="n"/>
      <c r="BA153" s="508" t="n"/>
      <c r="BB153" s="508" t="n"/>
      <c r="BC153" s="508" t="n"/>
      <c r="BD153" s="508" t="n"/>
      <c r="BE153" s="508" t="n"/>
      <c r="BF153" s="508" t="n"/>
      <c r="BG153" s="508" t="n"/>
      <c r="BH153" s="508" t="n"/>
      <c r="BI153" s="508" t="n"/>
      <c r="BJ153" s="508" t="n"/>
      <c r="BK153" s="508" t="n"/>
      <c r="BL153" s="2" t="n"/>
      <c r="BM153" s="2" t="n"/>
      <c r="BN153" s="2" t="n"/>
      <c r="BO153" s="2" t="n"/>
      <c r="BP153" s="2" t="n"/>
      <c r="BQ153" s="4001" t="n"/>
      <c r="BR153" s="4001" t="n"/>
      <c r="BS153" s="2" t="n"/>
      <c r="BT153" s="2" t="n"/>
      <c r="BU153" s="2" t="n"/>
    </row>
    <row r="154">
      <c r="A154" s="1455" t="n"/>
      <c r="B154" s="1455" t="n"/>
      <c r="C154" s="1455" t="n"/>
      <c r="D154" s="1455" t="n"/>
      <c r="E154" s="1455" t="n"/>
      <c r="F154" s="1455" t="n"/>
      <c r="G154" s="1455" t="n"/>
      <c r="H154" s="1455" t="n"/>
      <c r="I154" s="1455" t="n"/>
      <c r="J154" s="1455" t="n"/>
      <c r="K154" s="1455" t="n"/>
      <c r="L154" s="1455" t="n"/>
      <c r="M154" s="1455" t="n"/>
      <c r="N154" s="1455" t="n"/>
      <c r="O154" s="1455" t="n"/>
      <c r="P154" s="1455" t="n"/>
      <c r="Q154" s="1455" t="n"/>
      <c r="R154" s="1455" t="n"/>
      <c r="S154" s="11" t="n"/>
      <c r="T154" s="655" t="n"/>
      <c r="U154" s="655" t="n"/>
      <c r="V154" s="655" t="n"/>
      <c r="W154" s="655" t="n"/>
      <c r="X154" s="655" t="n"/>
      <c r="Y154" s="655" t="n"/>
      <c r="Z154" s="655" t="n"/>
      <c r="AA154" s="655" t="n"/>
      <c r="AB154" s="655" t="n"/>
      <c r="AC154" s="655" t="n"/>
      <c r="AD154" s="655" t="n"/>
      <c r="AE154" s="11" t="n"/>
      <c r="AF154" s="11" t="n"/>
      <c r="AG154" s="11" t="n"/>
      <c r="AH154" s="4328" t="n"/>
      <c r="AI154" s="4328" t="n"/>
      <c r="AJ154" s="17" t="n"/>
      <c r="AK154" s="6" t="n"/>
      <c r="AL154" s="508" t="n"/>
      <c r="AM154" s="140" t="n"/>
      <c r="AN154" s="140" t="n"/>
      <c r="AO154" s="140" t="n"/>
      <c r="AP154" s="140" t="n"/>
      <c r="AQ154" s="140" t="n"/>
      <c r="AR154" s="508" t="n"/>
      <c r="AS154" s="508" t="n"/>
      <c r="AT154" s="508" t="n"/>
      <c r="AU154" s="508" t="n"/>
      <c r="AV154" s="508" t="n"/>
      <c r="AW154" s="508" t="n"/>
      <c r="AX154" s="508" t="n"/>
      <c r="AY154" s="508" t="n"/>
      <c r="AZ154" s="508" t="n"/>
      <c r="BA154" s="508" t="n"/>
      <c r="BB154" s="508" t="n"/>
      <c r="BC154" s="508" t="n"/>
      <c r="BD154" s="508" t="n"/>
      <c r="BE154" s="508" t="n"/>
      <c r="BF154" s="508" t="n"/>
      <c r="BG154" s="508" t="n"/>
      <c r="BH154" s="508" t="n"/>
      <c r="BI154" s="508" t="n"/>
      <c r="BJ154" s="508" t="n"/>
      <c r="BK154" s="508" t="n"/>
      <c r="BL154" s="2" t="n"/>
      <c r="BM154" s="2" t="n"/>
      <c r="BN154" s="2" t="n"/>
      <c r="BO154" s="2" t="n"/>
      <c r="BP154" s="2" t="n"/>
      <c r="BQ154" s="4001" t="n"/>
      <c r="BR154" s="4001" t="n"/>
      <c r="BS154" s="2" t="n"/>
      <c r="BT154" s="2" t="n"/>
      <c r="BU154" s="2" t="n"/>
    </row>
    <row r="155">
      <c r="A155" s="6" t="inlineStr">
        <is>
          <t>Заведующий кафедрой машин и аппаратов</t>
        </is>
      </c>
      <c r="B155" s="1455" t="n"/>
      <c r="C155" s="1455" t="n"/>
      <c r="D155" s="1455" t="n"/>
      <c r="E155" s="1455" t="n"/>
      <c r="F155" s="1455" t="n"/>
      <c r="G155" s="1455" t="n"/>
      <c r="H155" s="1455" t="n"/>
      <c r="I155" s="1455" t="n"/>
      <c r="J155" s="1455" t="n"/>
      <c r="K155" s="1455" t="n"/>
      <c r="L155" s="1455" t="n"/>
      <c r="M155" s="1455" t="n"/>
      <c r="N155" s="3536" t="n"/>
      <c r="O155" s="1455" t="n"/>
      <c r="P155" s="1455" t="n"/>
      <c r="Q155" s="1455" t="n"/>
      <c r="R155" s="4330" t="n"/>
      <c r="S155" s="4331" t="n"/>
      <c r="T155" s="667" t="n"/>
      <c r="U155" s="659" t="n"/>
      <c r="V155" s="659" t="n"/>
      <c r="W155" s="659" t="n"/>
      <c r="X155" s="659" t="n"/>
      <c r="Y155" s="659" t="n"/>
      <c r="Z155" s="659" t="n"/>
      <c r="AA155" s="659" t="n"/>
      <c r="AB155" s="659" t="n"/>
      <c r="AC155" s="659" t="n"/>
      <c r="AD155" s="659" t="n"/>
      <c r="AE155" s="11" t="inlineStr">
        <is>
          <t>В.С.Францкевич</t>
        </is>
      </c>
      <c r="AF155" s="4328" t="n"/>
      <c r="AG155" s="1449" t="n"/>
      <c r="AH155" s="11" t="n"/>
      <c r="AI155" s="11" t="n"/>
      <c r="AJ155" s="17" t="n"/>
      <c r="AK155" s="6" t="n"/>
      <c r="AL155" s="508" t="n"/>
      <c r="AM155" s="140" t="n"/>
      <c r="AN155" s="140" t="n"/>
      <c r="AO155" s="140" t="n"/>
      <c r="AP155" s="140" t="n"/>
      <c r="AQ155" s="140" t="n"/>
      <c r="AR155" s="508" t="n"/>
      <c r="AS155" s="508" t="n"/>
      <c r="AT155" s="508" t="n"/>
      <c r="AU155" s="508" t="n"/>
      <c r="AV155" s="508" t="n"/>
      <c r="AW155" s="508" t="n"/>
      <c r="AX155" s="508" t="n"/>
      <c r="AY155" s="508" t="n"/>
      <c r="AZ155" s="508" t="n"/>
      <c r="BA155" s="508" t="n"/>
      <c r="BB155" s="508" t="n"/>
      <c r="BC155" s="508" t="n"/>
      <c r="BD155" s="508" t="n"/>
      <c r="BE155" s="508" t="n"/>
      <c r="BF155" s="508" t="n"/>
      <c r="BG155" s="508" t="n"/>
      <c r="BH155" s="508" t="n"/>
      <c r="BI155" s="508" t="n"/>
      <c r="BJ155" s="508" t="n"/>
      <c r="BK155" s="508" t="n"/>
      <c r="BL155" s="2" t="n"/>
      <c r="BM155" s="2" t="n"/>
      <c r="BN155" s="2" t="n"/>
      <c r="BO155" s="2" t="n"/>
      <c r="BP155" s="2" t="n"/>
      <c r="BQ155" s="4001" t="n"/>
      <c r="BR155" s="4001" t="n"/>
      <c r="BS155" s="2" t="n"/>
      <c r="BT155" s="2" t="n"/>
      <c r="BU155" s="2" t="n"/>
    </row>
    <row r="156">
      <c r="A156" s="11" t="inlineStr">
        <is>
          <t>химических и силикатных производств</t>
        </is>
      </c>
      <c r="B156" s="1455" t="n"/>
      <c r="C156" s="1455" t="n"/>
      <c r="D156" s="1455" t="n"/>
      <c r="E156" s="1455" t="n"/>
      <c r="F156" s="1455" t="n"/>
      <c r="G156" s="1455" t="n"/>
      <c r="H156" s="1455" t="n"/>
      <c r="I156" s="1455" t="n"/>
      <c r="J156" s="1455" t="n"/>
      <c r="K156" s="1455" t="n"/>
      <c r="L156" s="1455" t="n"/>
      <c r="M156" s="1455" t="n"/>
      <c r="N156" s="1455" t="n"/>
      <c r="O156" s="1455" t="n"/>
      <c r="P156" s="1455" t="n"/>
      <c r="Q156" s="1455" t="n"/>
      <c r="R156" s="1449" t="n"/>
      <c r="S156" s="4328" t="n"/>
      <c r="T156" s="669" t="n"/>
      <c r="U156" s="671" t="n"/>
      <c r="V156" s="660" t="n"/>
      <c r="W156" s="660" t="n"/>
      <c r="X156" s="660" t="n"/>
      <c r="Y156" s="661" t="n">
        <v>2023</v>
      </c>
      <c r="Z156" s="662" t="n"/>
      <c r="AA156" s="655" t="n"/>
      <c r="AB156" s="655" t="n"/>
      <c r="AC156" s="656" t="n"/>
      <c r="AD156" s="655" t="n"/>
      <c r="AE156" s="11" t="n"/>
      <c r="AF156" s="11" t="n"/>
      <c r="AG156" s="11" t="n"/>
      <c r="AH156" s="1456" t="n"/>
      <c r="AI156" s="1456" t="n"/>
      <c r="AJ156" s="140" t="n"/>
      <c r="AK156" s="508" t="n"/>
      <c r="AL156" s="508" t="n"/>
      <c r="AM156" s="140" t="n"/>
      <c r="AN156" s="140" t="n"/>
      <c r="AO156" s="140" t="n"/>
      <c r="AP156" s="140" t="n"/>
      <c r="AQ156" s="140" t="n"/>
      <c r="AR156" s="508" t="n"/>
      <c r="AS156" s="508" t="n"/>
      <c r="AT156" s="508" t="n"/>
      <c r="AU156" s="508" t="n"/>
      <c r="AV156" s="508" t="n"/>
      <c r="AW156" s="508" t="n"/>
      <c r="AX156" s="508" t="n"/>
      <c r="AY156" s="508" t="n"/>
      <c r="AZ156" s="508" t="n"/>
      <c r="BA156" s="508" t="n"/>
      <c r="BB156" s="508" t="n"/>
      <c r="BC156" s="508" t="n"/>
      <c r="BD156" s="508" t="n"/>
      <c r="BE156" s="508" t="n"/>
      <c r="BF156" s="508" t="n"/>
      <c r="BG156" s="508" t="n"/>
      <c r="BH156" s="508" t="n"/>
      <c r="BI156" s="508" t="n"/>
      <c r="BJ156" s="508" t="n"/>
      <c r="BK156" s="508" t="n"/>
      <c r="BL156" s="2" t="n"/>
      <c r="BM156" s="2" t="n"/>
      <c r="BN156" s="2" t="n"/>
      <c r="BO156" s="2" t="n"/>
      <c r="BP156" s="2" t="n"/>
      <c r="BQ156" s="4001" t="n"/>
      <c r="BR156" s="4001" t="n"/>
      <c r="BS156" s="2" t="n"/>
      <c r="BT156" s="2" t="n"/>
      <c r="BU156" s="2" t="n"/>
    </row>
    <row r="157">
      <c r="A157" s="11" t="n"/>
      <c r="B157" s="11" t="n"/>
      <c r="C157" s="11" t="n"/>
      <c r="D157" s="11" t="n"/>
      <c r="E157" s="11" t="n"/>
      <c r="F157" s="11" t="n"/>
      <c r="G157" s="11" t="n"/>
      <c r="H157" s="11" t="n"/>
      <c r="I157" s="11" t="n"/>
      <c r="J157" s="11" t="n"/>
      <c r="K157" s="11" t="n"/>
      <c r="L157" s="11" t="n"/>
      <c r="M157" s="11" t="n"/>
      <c r="N157" s="11" t="n"/>
      <c r="O157" s="11" t="n"/>
      <c r="P157" s="11" t="n"/>
      <c r="Q157" s="11" t="n"/>
      <c r="R157" s="11" t="n"/>
      <c r="S157" s="11" t="n"/>
      <c r="T157" s="11" t="n"/>
      <c r="U157" s="11" t="n"/>
      <c r="V157" s="11" t="n"/>
      <c r="W157" s="11" t="n"/>
      <c r="X157" s="11" t="n"/>
      <c r="Y157" s="11" t="n"/>
      <c r="Z157" s="11" t="n"/>
      <c r="AA157" s="11" t="n"/>
      <c r="AB157" s="11" t="n"/>
      <c r="AC157" s="11" t="n"/>
      <c r="AD157" s="11" t="n"/>
      <c r="AE157" s="11" t="n"/>
      <c r="AF157" s="11" t="n"/>
      <c r="AG157" s="11" t="n"/>
      <c r="AH157" s="1456" t="n"/>
      <c r="AI157" s="1456" t="n"/>
      <c r="AJ157" s="140" t="n"/>
      <c r="AK157" s="508" t="n"/>
      <c r="AL157" s="508" t="n"/>
      <c r="AM157" s="140" t="n"/>
      <c r="AN157" s="140" t="n"/>
      <c r="AO157" s="140" t="n"/>
      <c r="AP157" s="140" t="n"/>
      <c r="AQ157" s="140" t="n"/>
      <c r="AR157" s="508" t="n"/>
      <c r="AS157" s="508" t="n"/>
      <c r="AT157" s="508" t="n"/>
      <c r="AU157" s="508" t="n"/>
      <c r="AV157" s="508" t="n"/>
      <c r="AW157" s="508" t="n"/>
      <c r="AX157" s="508" t="n"/>
      <c r="AY157" s="508" t="n"/>
      <c r="AZ157" s="508" t="n"/>
      <c r="BA157" s="508" t="n"/>
      <c r="BB157" s="508" t="n"/>
      <c r="BC157" s="508" t="n"/>
      <c r="BD157" s="508" t="n"/>
      <c r="BE157" s="508" t="n"/>
      <c r="BF157" s="508" t="n"/>
      <c r="BG157" s="508" t="n"/>
      <c r="BH157" s="508" t="n"/>
      <c r="BI157" s="508" t="n"/>
      <c r="BJ157" s="508" t="n"/>
      <c r="BK157" s="508" t="n"/>
      <c r="BL157" s="2" t="n"/>
      <c r="BM157" s="2" t="n"/>
      <c r="BN157" s="2" t="n"/>
      <c r="BO157" s="2" t="n"/>
      <c r="BP157" s="2" t="n"/>
      <c r="BQ157" s="4001" t="n"/>
      <c r="BR157" s="4001" t="n"/>
      <c r="BS157" s="2" t="n"/>
      <c r="BT157" s="2" t="n"/>
      <c r="BU157" s="2" t="n"/>
    </row>
    <row r="158">
      <c r="A158" s="11" t="inlineStr">
        <is>
          <t>Рекомендован к утверждению научно-методическим советом БГТУ, протокол № 6  от  28.04.2023</t>
        </is>
      </c>
      <c r="B158" s="11" t="n"/>
      <c r="C158" s="11" t="n"/>
      <c r="D158" s="11" t="n"/>
      <c r="E158" s="11" t="n"/>
      <c r="F158" s="11" t="n"/>
      <c r="G158" s="11" t="n"/>
      <c r="H158" s="11" t="n"/>
      <c r="I158" s="11" t="n"/>
      <c r="J158" s="11" t="n"/>
      <c r="K158" s="11" t="n"/>
      <c r="L158" s="11" t="n"/>
      <c r="M158" s="11" t="n"/>
      <c r="N158" s="11" t="n"/>
      <c r="O158" s="11" t="n"/>
      <c r="P158" s="11" t="n"/>
      <c r="Q158" s="11" t="n"/>
      <c r="R158" s="11" t="n"/>
      <c r="S158" s="16" t="n"/>
      <c r="T158" s="16" t="n"/>
      <c r="U158" s="11" t="n"/>
      <c r="V158" s="11" t="n"/>
      <c r="W158" s="11" t="n"/>
      <c r="X158" s="11" t="n"/>
      <c r="Y158" s="11" t="n"/>
      <c r="Z158" s="11" t="n"/>
      <c r="AA158" s="11" t="n"/>
      <c r="AB158" s="11" t="n"/>
      <c r="AC158" s="11" t="n"/>
      <c r="AD158" s="11" t="n"/>
      <c r="AE158" s="11" t="n"/>
      <c r="AF158" s="11" t="n"/>
      <c r="AG158" s="11" t="n"/>
      <c r="AH158" s="11" t="n"/>
      <c r="AI158" s="11" t="n"/>
      <c r="AJ158" s="1481" t="n"/>
      <c r="AK158" s="1481" t="n"/>
      <c r="AL158" s="508" t="n"/>
      <c r="AM158" s="508" t="n"/>
      <c r="AN158" s="508" t="n"/>
      <c r="AO158" s="508" t="n"/>
      <c r="AP158" s="508" t="n"/>
      <c r="AQ158" s="508" t="n"/>
      <c r="AR158" s="508" t="n"/>
      <c r="AS158" s="508" t="n"/>
      <c r="AT158" s="508" t="n"/>
      <c r="AU158" s="137" t="n"/>
      <c r="AV158" s="137" t="n"/>
      <c r="AW158" s="137" t="n"/>
      <c r="AX158" s="137" t="n"/>
      <c r="AY158" s="508" t="n"/>
      <c r="AZ158" s="508" t="n"/>
      <c r="BA158" s="508" t="n"/>
      <c r="BB158" s="508" t="n"/>
      <c r="BC158" s="508" t="n"/>
      <c r="BD158" s="508" t="n"/>
      <c r="BE158" s="508" t="n"/>
      <c r="BF158" s="508" t="n"/>
      <c r="BG158" s="508" t="n"/>
      <c r="BH158" s="508" t="n"/>
      <c r="BI158" s="508" t="n"/>
      <c r="BJ158" s="508" t="n"/>
      <c r="BK158" s="508" t="n"/>
      <c r="BL158" s="2" t="n"/>
      <c r="BM158" s="2" t="n"/>
      <c r="BN158" s="2" t="n"/>
      <c r="BO158" s="2" t="n"/>
      <c r="BP158" s="2" t="n"/>
      <c r="BQ158" s="4001" t="n"/>
      <c r="BR158" s="4001" t="n"/>
      <c r="BS158" s="2" t="n"/>
      <c r="BT158" s="2" t="n"/>
      <c r="BU158" s="2" t="n"/>
    </row>
    <row r="159">
      <c r="A159" s="11" t="inlineStr">
        <is>
          <t>Продолжение учебного плана по специальности 6-05-0714-04 Технологические машины и оборудование, регистрационный № 05-071-020/уч.</t>
        </is>
      </c>
      <c r="B159" s="37" t="n"/>
      <c r="C159" s="37" t="n"/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7" t="n"/>
      <c r="AI159" s="37" t="n"/>
      <c r="AJ159" s="37" t="n"/>
      <c r="AK159" s="37" t="n"/>
      <c r="AL159" s="37" t="n"/>
      <c r="AM159" s="37" t="n"/>
      <c r="AN159" s="37" t="n"/>
      <c r="AO159" s="37" t="n"/>
      <c r="AP159" s="37" t="n"/>
      <c r="AQ159" s="37" t="n"/>
      <c r="AR159" s="37" t="n"/>
      <c r="AS159" s="37" t="n"/>
      <c r="AT159" s="37" t="n"/>
      <c r="AU159" s="37" t="n"/>
      <c r="AV159" s="37" t="n"/>
      <c r="AW159" s="37" t="n"/>
      <c r="AX159" s="37" t="n"/>
      <c r="AY159" s="37" t="n"/>
      <c r="AZ159" s="37" t="n"/>
      <c r="BA159" s="37" t="n"/>
      <c r="BB159" s="37" t="n"/>
      <c r="BC159" s="37" t="n"/>
      <c r="BD159" s="37" t="n"/>
      <c r="BE159" s="37" t="n"/>
      <c r="BF159" s="37" t="n"/>
      <c r="BG159" s="37" t="n"/>
      <c r="BH159" s="37" t="n"/>
      <c r="BI159" s="37" t="n"/>
      <c r="BJ159" s="37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</row>
    <row r="160">
      <c r="A160" s="11" t="n"/>
      <c r="B160" s="11" t="n"/>
      <c r="C160" s="11" t="n"/>
      <c r="D160" s="11" t="n"/>
      <c r="E160" s="11" t="n"/>
      <c r="F160" s="11" t="n"/>
      <c r="G160" s="11" t="n"/>
      <c r="H160" s="11" t="n"/>
      <c r="I160" s="11" t="n"/>
      <c r="J160" s="11" t="n"/>
      <c r="K160" s="11" t="n"/>
      <c r="L160" s="11" t="n"/>
      <c r="M160" s="11" t="n"/>
      <c r="N160" s="11" t="n"/>
      <c r="O160" s="11" t="n"/>
      <c r="P160" s="11" t="n"/>
      <c r="Q160" s="11" t="n"/>
      <c r="R160" s="11" t="n"/>
      <c r="S160" s="16" t="n"/>
      <c r="T160" s="16" t="n"/>
      <c r="U160" s="11" t="n"/>
      <c r="V160" s="11" t="n"/>
      <c r="W160" s="11" t="n"/>
      <c r="X160" s="11" t="n"/>
      <c r="Y160" s="11" t="n"/>
      <c r="Z160" s="11" t="n"/>
      <c r="AA160" s="11" t="n"/>
      <c r="AB160" s="11" t="n"/>
      <c r="AC160" s="11" t="n"/>
      <c r="AD160" s="11" t="n"/>
      <c r="AE160" s="11" t="n"/>
      <c r="AF160" s="11" t="n"/>
      <c r="AG160" s="11" t="n"/>
      <c r="AH160" s="11" t="n"/>
      <c r="AI160" s="11" t="n"/>
      <c r="AJ160" s="1481" t="n"/>
      <c r="AK160" s="1481" t="n"/>
      <c r="AL160" s="508" t="n"/>
      <c r="AM160" s="508" t="n"/>
      <c r="AN160" s="508" t="n"/>
      <c r="AO160" s="508" t="n"/>
      <c r="AP160" s="508" t="n"/>
      <c r="AQ160" s="508" t="n"/>
      <c r="AR160" s="508" t="n"/>
      <c r="AS160" s="508" t="n"/>
      <c r="AT160" s="508" t="n"/>
      <c r="AU160" s="137" t="n"/>
      <c r="AV160" s="137" t="n"/>
      <c r="AW160" s="137" t="n"/>
      <c r="AX160" s="137" t="n"/>
      <c r="AY160" s="508" t="n"/>
      <c r="AZ160" s="508" t="n"/>
      <c r="BA160" s="508" t="n"/>
      <c r="BB160" s="508" t="n"/>
      <c r="BC160" s="508" t="n"/>
      <c r="BD160" s="508" t="n"/>
      <c r="BE160" s="508" t="n"/>
      <c r="BF160" s="508" t="n"/>
      <c r="BG160" s="508" t="n"/>
      <c r="BH160" s="508" t="n"/>
      <c r="BI160" s="508" t="n"/>
      <c r="BJ160" s="508" t="n"/>
      <c r="BK160" s="508" t="n"/>
      <c r="BL160" s="2" t="n"/>
      <c r="BM160" s="2" t="n"/>
      <c r="BN160" s="2" t="n"/>
      <c r="BO160" s="2" t="n"/>
      <c r="BP160" s="2" t="n"/>
      <c r="BQ160" s="4001" t="n"/>
      <c r="BR160" s="4001" t="n"/>
      <c r="BS160" s="2" t="n"/>
      <c r="BT160" s="2" t="n"/>
      <c r="BU160" s="2" t="n"/>
    </row>
    <row r="161">
      <c r="A161" s="3778" t="inlineStr">
        <is>
          <t>VIII. Матрица компетенций</t>
        </is>
      </c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78" t="n"/>
      <c r="V161" s="78" t="n"/>
      <c r="W161" s="78" t="n"/>
      <c r="X161" s="78" t="n"/>
      <c r="Y161" s="78" t="n"/>
      <c r="Z161" s="78" t="n"/>
      <c r="AA161" s="78" t="n"/>
      <c r="AB161" s="78" t="n"/>
      <c r="AC161" s="78" t="n"/>
      <c r="AD161" s="78" t="n"/>
      <c r="AE161" s="78" t="n"/>
      <c r="AF161" s="78" t="n"/>
      <c r="AG161" s="78" t="n"/>
      <c r="AH161" s="78" t="n"/>
      <c r="AI161" s="78" t="n"/>
      <c r="AJ161" s="78" t="n"/>
      <c r="AK161" s="78" t="n"/>
      <c r="AL161" s="78" t="n"/>
      <c r="AM161" s="78" t="n"/>
      <c r="AN161" s="78" t="n"/>
      <c r="AO161" s="78" t="n"/>
      <c r="AP161" s="78" t="n"/>
      <c r="AQ161" s="78" t="n"/>
      <c r="AR161" s="78" t="n"/>
      <c r="AS161" s="78" t="n"/>
      <c r="AT161" s="78" t="n"/>
      <c r="AU161" s="78" t="n"/>
      <c r="AV161" s="78" t="n"/>
      <c r="AW161" s="78" t="n"/>
      <c r="AX161" s="78" t="n"/>
      <c r="AY161" s="78" t="n"/>
      <c r="AZ161" s="78" t="n"/>
      <c r="BA161" s="78" t="n"/>
      <c r="BB161" s="78" t="n"/>
      <c r="BC161" s="78" t="n"/>
      <c r="BD161" s="78" t="n"/>
      <c r="BE161" s="78" t="n"/>
      <c r="BF161" s="78" t="n"/>
      <c r="BG161" s="78" t="n"/>
      <c r="BH161" s="78" t="n"/>
      <c r="BI161" s="78" t="n"/>
      <c r="BJ161" s="78" t="n"/>
      <c r="BK161" s="78" t="n"/>
      <c r="BL161" s="78" t="n"/>
      <c r="BM161" s="78" t="n"/>
      <c r="BN161" s="78" t="n"/>
      <c r="BO161" s="78" t="n"/>
      <c r="BP161" s="78" t="n"/>
      <c r="BQ161" s="78" t="n"/>
      <c r="BR161" s="78" t="n"/>
      <c r="BS161" s="78" t="n"/>
      <c r="BT161" s="2" t="n"/>
      <c r="BU161" s="2" t="n"/>
    </row>
    <row r="162">
      <c r="A162" s="4499" t="inlineStr">
        <is>
          <t>Код компетенции</t>
        </is>
      </c>
      <c r="B162" s="131" t="n"/>
      <c r="C162" s="131" t="n"/>
      <c r="D162" s="220" t="n"/>
      <c r="E162" s="4500" t="inlineStr">
        <is>
          <t>Наименование компетенции</t>
        </is>
      </c>
      <c r="F162" s="1410" t="n"/>
      <c r="G162" s="1410" t="n"/>
      <c r="H162" s="1410" t="n"/>
      <c r="I162" s="1410" t="n"/>
      <c r="J162" s="1410" t="n"/>
      <c r="K162" s="1410" t="n"/>
      <c r="L162" s="1410" t="n"/>
      <c r="M162" s="1410" t="n"/>
      <c r="N162" s="1410" t="n"/>
      <c r="O162" s="1410" t="n"/>
      <c r="P162" s="1410" t="n"/>
      <c r="Q162" s="1410" t="n"/>
      <c r="R162" s="1410" t="n"/>
      <c r="S162" s="1410" t="n"/>
      <c r="T162" s="1410" t="n"/>
      <c r="U162" s="1410" t="n"/>
      <c r="V162" s="1410" t="n"/>
      <c r="W162" s="1410" t="n"/>
      <c r="X162" s="1410" t="n"/>
      <c r="Y162" s="1410" t="n"/>
      <c r="Z162" s="1410" t="n"/>
      <c r="AA162" s="1410" t="n"/>
      <c r="AB162" s="1410" t="n"/>
      <c r="AC162" s="1410" t="n"/>
      <c r="AD162" s="1410" t="n"/>
      <c r="AE162" s="1410" t="n"/>
      <c r="AF162" s="1410" t="n"/>
      <c r="AG162" s="1410" t="n"/>
      <c r="AH162" s="1410" t="n"/>
      <c r="AI162" s="1410" t="n"/>
      <c r="AJ162" s="1410" t="n"/>
      <c r="AK162" s="1410" t="n"/>
      <c r="AL162" s="1410" t="n"/>
      <c r="AM162" s="1410" t="n"/>
      <c r="AN162" s="1410" t="n"/>
      <c r="AO162" s="1410" t="n"/>
      <c r="AP162" s="1410" t="n"/>
      <c r="AQ162" s="1410" t="n"/>
      <c r="AR162" s="1410" t="n"/>
      <c r="AS162" s="1410" t="n"/>
      <c r="AT162" s="1410" t="n"/>
      <c r="AU162" s="1410" t="n"/>
      <c r="AV162" s="1410" t="n"/>
      <c r="AW162" s="1410" t="n"/>
      <c r="AX162" s="1410" t="n"/>
      <c r="AY162" s="1410" t="n"/>
      <c r="AZ162" s="1410" t="n"/>
      <c r="BA162" s="1410" t="n"/>
      <c r="BB162" s="1410" t="n"/>
      <c r="BC162" s="1410" t="n"/>
      <c r="BD162" s="1410" t="n"/>
      <c r="BE162" s="1410" t="n"/>
      <c r="BF162" s="1410" t="n"/>
      <c r="BG162" s="1410" t="n"/>
      <c r="BH162" s="1410" t="n"/>
      <c r="BI162" s="1410" t="n"/>
      <c r="BJ162" s="1410" t="n"/>
      <c r="BK162" s="1410" t="n"/>
      <c r="BL162" s="1410" t="n"/>
      <c r="BM162" s="1410" t="n"/>
      <c r="BN162" s="1410" t="n"/>
      <c r="BO162" s="4501" t="inlineStr">
        <is>
          <t>Код модуля, учебной дисциплины</t>
        </is>
      </c>
      <c r="BP162" s="1410" t="n"/>
      <c r="BQ162" s="1410" t="n"/>
      <c r="BR162" s="1414" t="n"/>
      <c r="BS162" s="656" t="n"/>
      <c r="BT162" s="2" t="n"/>
      <c r="BU162" s="2" t="n"/>
    </row>
    <row r="163">
      <c r="A163" s="4502" t="inlineStr">
        <is>
          <t>УК-1</t>
        </is>
      </c>
      <c r="B163" s="2283" t="n"/>
      <c r="C163" s="2283" t="n"/>
      <c r="D163" s="2295" t="n"/>
      <c r="E163" s="4503" t="inlineStr">
        <is>
          <t>Владеть основами исследовательской деятельности, осуществлять поиск, анализ и синтез информации</t>
        </is>
      </c>
      <c r="F163" s="2283" t="n"/>
      <c r="G163" s="2283" t="n"/>
      <c r="H163" s="2283" t="n"/>
      <c r="I163" s="2283" t="n"/>
      <c r="J163" s="2283" t="n"/>
      <c r="K163" s="2283" t="n"/>
      <c r="L163" s="2283" t="n"/>
      <c r="M163" s="2283" t="n"/>
      <c r="N163" s="2283" t="n"/>
      <c r="O163" s="2283" t="n"/>
      <c r="P163" s="2283" t="n"/>
      <c r="Q163" s="2283" t="n"/>
      <c r="R163" s="2283" t="n"/>
      <c r="S163" s="2283" t="n"/>
      <c r="T163" s="2283" t="n"/>
      <c r="U163" s="2283" t="n"/>
      <c r="V163" s="2283" t="n"/>
      <c r="W163" s="2283" t="n"/>
      <c r="X163" s="2283" t="n"/>
      <c r="Y163" s="2283" t="n"/>
      <c r="Z163" s="2283" t="n"/>
      <c r="AA163" s="2283" t="n"/>
      <c r="AB163" s="2283" t="n"/>
      <c r="AC163" s="2283" t="n"/>
      <c r="AD163" s="2283" t="n"/>
      <c r="AE163" s="2283" t="n"/>
      <c r="AF163" s="2283" t="n"/>
      <c r="AG163" s="2283" t="n"/>
      <c r="AH163" s="2283" t="n"/>
      <c r="AI163" s="2283" t="n"/>
      <c r="AJ163" s="2283" t="n"/>
      <c r="AK163" s="2283" t="n"/>
      <c r="AL163" s="2283" t="n"/>
      <c r="AM163" s="2283" t="n"/>
      <c r="AN163" s="2283" t="n"/>
      <c r="AO163" s="2283" t="n"/>
      <c r="AP163" s="2283" t="n"/>
      <c r="AQ163" s="2283" t="n"/>
      <c r="AR163" s="2283" t="n"/>
      <c r="AS163" s="2283" t="n"/>
      <c r="AT163" s="2283" t="n"/>
      <c r="AU163" s="2283" t="n"/>
      <c r="AV163" s="2283" t="n"/>
      <c r="AW163" s="2283" t="n"/>
      <c r="AX163" s="2283" t="n"/>
      <c r="AY163" s="2283" t="n"/>
      <c r="AZ163" s="2283" t="n"/>
      <c r="BA163" s="2283" t="n"/>
      <c r="BB163" s="2283" t="n"/>
      <c r="BC163" s="2283" t="n"/>
      <c r="BD163" s="2283" t="n"/>
      <c r="BE163" s="2283" t="n"/>
      <c r="BF163" s="2283" t="n"/>
      <c r="BG163" s="2283" t="n"/>
      <c r="BH163" s="2283" t="n"/>
      <c r="BI163" s="2283" t="n"/>
      <c r="BJ163" s="2283" t="n"/>
      <c r="BK163" s="2283" t="n"/>
      <c r="BL163" s="2283" t="n"/>
      <c r="BM163" s="2283" t="n"/>
      <c r="BN163" s="2283" t="n"/>
      <c r="BO163" s="4504" t="inlineStr">
        <is>
          <t>1.4.3, 2.2.4, 2.2.6, 2.2.8, 2.4.2, 2.5.3, 2.6.3, 2.6.5, 2.7.3, 2.7.5</t>
        </is>
      </c>
      <c r="BP163" s="60" t="n"/>
      <c r="BQ163" s="60" t="n"/>
      <c r="BR163" s="64" t="n"/>
      <c r="BS163" s="4505" t="n"/>
      <c r="BT163" s="2" t="n"/>
      <c r="BU163" s="2" t="n"/>
    </row>
    <row r="164">
      <c r="A164" s="4506" t="inlineStr">
        <is>
          <t>УК-2</t>
        </is>
      </c>
      <c r="B164" s="2" t="n"/>
      <c r="C164" s="2" t="n"/>
      <c r="D164" s="186" t="n"/>
      <c r="E164" s="4507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64" s="2665" t="n"/>
      <c r="G164" s="2665" t="n"/>
      <c r="H164" s="2665" t="n"/>
      <c r="I164" s="2665" t="n"/>
      <c r="J164" s="2665" t="n"/>
      <c r="K164" s="2665" t="n"/>
      <c r="L164" s="2665" t="n"/>
      <c r="M164" s="2665" t="n"/>
      <c r="N164" s="2665" t="n"/>
      <c r="O164" s="2665" t="n"/>
      <c r="P164" s="2665" t="n"/>
      <c r="Q164" s="2665" t="n"/>
      <c r="R164" s="2665" t="n"/>
      <c r="S164" s="2665" t="n"/>
      <c r="T164" s="2665" t="n"/>
      <c r="U164" s="2665" t="n"/>
      <c r="V164" s="2665" t="n"/>
      <c r="W164" s="2665" t="n"/>
      <c r="X164" s="2665" t="n"/>
      <c r="Y164" s="2665" t="n"/>
      <c r="Z164" s="2665" t="n"/>
      <c r="AA164" s="2665" t="n"/>
      <c r="AB164" s="2665" t="n"/>
      <c r="AC164" s="2665" t="n"/>
      <c r="AD164" s="2665" t="n"/>
      <c r="AE164" s="2665" t="n"/>
      <c r="AF164" s="2665" t="n"/>
      <c r="AG164" s="2665" t="n"/>
      <c r="AH164" s="2665" t="n"/>
      <c r="AI164" s="2665" t="n"/>
      <c r="AJ164" s="2665" t="n"/>
      <c r="AK164" s="2665" t="n"/>
      <c r="AL164" s="2665" t="n"/>
      <c r="AM164" s="2665" t="n"/>
      <c r="AN164" s="2665" t="n"/>
      <c r="AO164" s="2665" t="n"/>
      <c r="AP164" s="2665" t="n"/>
      <c r="AQ164" s="2665" t="n"/>
      <c r="AR164" s="2665" t="n"/>
      <c r="AS164" s="2665" t="n"/>
      <c r="AT164" s="2665" t="n"/>
      <c r="AU164" s="2665" t="n"/>
      <c r="AV164" s="2665" t="n"/>
      <c r="AW164" s="2665" t="n"/>
      <c r="AX164" s="2665" t="n"/>
      <c r="AY164" s="2665" t="n"/>
      <c r="AZ164" s="2665" t="n"/>
      <c r="BA164" s="2665" t="n"/>
      <c r="BB164" s="2665" t="n"/>
      <c r="BC164" s="2665" t="n"/>
      <c r="BD164" s="2665" t="n"/>
      <c r="BE164" s="2665" t="n"/>
      <c r="BF164" s="2665" t="n"/>
      <c r="BG164" s="2665" t="n"/>
      <c r="BH164" s="2665" t="n"/>
      <c r="BI164" s="2665" t="n"/>
      <c r="BJ164" s="2665" t="n"/>
      <c r="BK164" s="2665" t="n"/>
      <c r="BL164" s="2665" t="n"/>
      <c r="BM164" s="2665" t="n"/>
      <c r="BN164" s="2665" t="n"/>
      <c r="BO164" s="3243" t="inlineStr">
        <is>
          <t>1.3.2</t>
        </is>
      </c>
      <c r="BP164" s="2665" t="n"/>
      <c r="BQ164" s="2665" t="n"/>
      <c r="BR164" s="2316" t="n"/>
      <c r="BS164" s="4505" t="n"/>
      <c r="BT164" s="2" t="n"/>
      <c r="BU164" s="2" t="n"/>
    </row>
    <row r="165">
      <c r="A165" s="4508" t="inlineStr">
        <is>
          <t>УК-3</t>
        </is>
      </c>
      <c r="B165" s="2665" t="n"/>
      <c r="C165" s="2665" t="n"/>
      <c r="D165" s="2316" t="n"/>
      <c r="E165" s="4507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65" s="2665" t="n"/>
      <c r="G165" s="2665" t="n"/>
      <c r="H165" s="2665" t="n"/>
      <c r="I165" s="2665" t="n"/>
      <c r="J165" s="2665" t="n"/>
      <c r="K165" s="2665" t="n"/>
      <c r="L165" s="2665" t="n"/>
      <c r="M165" s="2665" t="n"/>
      <c r="N165" s="2665" t="n"/>
      <c r="O165" s="2665" t="n"/>
      <c r="P165" s="2665" t="n"/>
      <c r="Q165" s="2665" t="n"/>
      <c r="R165" s="2665" t="n"/>
      <c r="S165" s="2665" t="n"/>
      <c r="T165" s="2665" t="n"/>
      <c r="U165" s="2665" t="n"/>
      <c r="V165" s="2665" t="n"/>
      <c r="W165" s="2665" t="n"/>
      <c r="X165" s="2665" t="n"/>
      <c r="Y165" s="2665" t="n"/>
      <c r="Z165" s="2665" t="n"/>
      <c r="AA165" s="2665" t="n"/>
      <c r="AB165" s="2665" t="n"/>
      <c r="AC165" s="2665" t="n"/>
      <c r="AD165" s="2665" t="n"/>
      <c r="AE165" s="2665" t="n"/>
      <c r="AF165" s="2665" t="n"/>
      <c r="AG165" s="2665" t="n"/>
      <c r="AH165" s="2665" t="n"/>
      <c r="AI165" s="2665" t="n"/>
      <c r="AJ165" s="2665" t="n"/>
      <c r="AK165" s="2665" t="n"/>
      <c r="AL165" s="2665" t="n"/>
      <c r="AM165" s="2665" t="n"/>
      <c r="AN165" s="2665" t="n"/>
      <c r="AO165" s="2665" t="n"/>
      <c r="AP165" s="2665" t="n"/>
      <c r="AQ165" s="2665" t="n"/>
      <c r="AR165" s="2665" t="n"/>
      <c r="AS165" s="2665" t="n"/>
      <c r="AT165" s="2665" t="n"/>
      <c r="AU165" s="2665" t="n"/>
      <c r="AV165" s="2665" t="n"/>
      <c r="AW165" s="2665" t="n"/>
      <c r="AX165" s="2665" t="n"/>
      <c r="AY165" s="2665" t="n"/>
      <c r="AZ165" s="2665" t="n"/>
      <c r="BA165" s="2665" t="n"/>
      <c r="BB165" s="2665" t="n"/>
      <c r="BC165" s="2665" t="n"/>
      <c r="BD165" s="2665" t="n"/>
      <c r="BE165" s="2665" t="n"/>
      <c r="BF165" s="2665" t="n"/>
      <c r="BG165" s="2665" t="n"/>
      <c r="BH165" s="2665" t="n"/>
      <c r="BI165" s="2665" t="n"/>
      <c r="BJ165" s="2665" t="n"/>
      <c r="BK165" s="2665" t="n"/>
      <c r="BL165" s="2665" t="n"/>
      <c r="BM165" s="2665" t="n"/>
      <c r="BN165" s="2665" t="n"/>
      <c r="BO165" s="3243" t="inlineStr">
        <is>
          <t>1.2</t>
        </is>
      </c>
      <c r="BP165" s="2665" t="n"/>
      <c r="BQ165" s="2665" t="n"/>
      <c r="BR165" s="2316" t="n"/>
      <c r="BS165" s="4505" t="n"/>
      <c r="BT165" s="2" t="n"/>
      <c r="BU165" s="2" t="n"/>
    </row>
    <row r="166">
      <c r="A166" s="4506" t="inlineStr">
        <is>
          <t>УК-4</t>
        </is>
      </c>
      <c r="B166" s="2" t="n"/>
      <c r="C166" s="2" t="n"/>
      <c r="D166" s="186" t="n"/>
      <c r="E166" s="4507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66" s="2665" t="n"/>
      <c r="G166" s="2665" t="n"/>
      <c r="H166" s="2665" t="n"/>
      <c r="I166" s="2665" t="n"/>
      <c r="J166" s="2665" t="n"/>
      <c r="K166" s="2665" t="n"/>
      <c r="L166" s="2665" t="n"/>
      <c r="M166" s="2665" t="n"/>
      <c r="N166" s="2665" t="n"/>
      <c r="O166" s="2665" t="n"/>
      <c r="P166" s="2665" t="n"/>
      <c r="Q166" s="2665" t="n"/>
      <c r="R166" s="2665" t="n"/>
      <c r="S166" s="2665" t="n"/>
      <c r="T166" s="2665" t="n"/>
      <c r="U166" s="2665" t="n"/>
      <c r="V166" s="2665" t="n"/>
      <c r="W166" s="2665" t="n"/>
      <c r="X166" s="2665" t="n"/>
      <c r="Y166" s="2665" t="n"/>
      <c r="Z166" s="2665" t="n"/>
      <c r="AA166" s="2665" t="n"/>
      <c r="AB166" s="2665" t="n"/>
      <c r="AC166" s="2665" t="n"/>
      <c r="AD166" s="2665" t="n"/>
      <c r="AE166" s="2665" t="n"/>
      <c r="AF166" s="2665" t="n"/>
      <c r="AG166" s="2665" t="n"/>
      <c r="AH166" s="2665" t="n"/>
      <c r="AI166" s="2665" t="n"/>
      <c r="AJ166" s="2665" t="n"/>
      <c r="AK166" s="2665" t="n"/>
      <c r="AL166" s="2665" t="n"/>
      <c r="AM166" s="2665" t="n"/>
      <c r="AN166" s="2665" t="n"/>
      <c r="AO166" s="2665" t="n"/>
      <c r="AP166" s="2665" t="n"/>
      <c r="AQ166" s="2665" t="n"/>
      <c r="AR166" s="2665" t="n"/>
      <c r="AS166" s="2665" t="n"/>
      <c r="AT166" s="2665" t="n"/>
      <c r="AU166" s="2665" t="n"/>
      <c r="AV166" s="2665" t="n"/>
      <c r="AW166" s="2665" t="n"/>
      <c r="AX166" s="2665" t="n"/>
      <c r="AY166" s="2665" t="n"/>
      <c r="AZ166" s="2665" t="n"/>
      <c r="BA166" s="2665" t="n"/>
      <c r="BB166" s="2665" t="n"/>
      <c r="BC166" s="2665" t="n"/>
      <c r="BD166" s="2665" t="n"/>
      <c r="BE166" s="2665" t="n"/>
      <c r="BF166" s="2665" t="n"/>
      <c r="BG166" s="2665" t="n"/>
      <c r="BH166" s="2665" t="n"/>
      <c r="BI166" s="2665" t="n"/>
      <c r="BJ166" s="2665" t="n"/>
      <c r="BK166" s="2665" t="n"/>
      <c r="BL166" s="2665" t="n"/>
      <c r="BM166" s="2665" t="n"/>
      <c r="BN166" s="2665" t="n"/>
      <c r="BO166" s="3243" t="inlineStr">
        <is>
          <t>1.2, 2.1.1</t>
        </is>
      </c>
      <c r="BP166" s="2665" t="n"/>
      <c r="BQ166" s="2665" t="n"/>
      <c r="BR166" s="2316" t="n"/>
      <c r="BS166" s="4505" t="n"/>
      <c r="BT166" s="2" t="n"/>
      <c r="BU166" s="2" t="n"/>
    </row>
    <row r="167">
      <c r="A167" s="4508" t="inlineStr">
        <is>
          <t>УК-5</t>
        </is>
      </c>
      <c r="B167" s="2665" t="n"/>
      <c r="C167" s="2665" t="n"/>
      <c r="D167" s="2316" t="n"/>
      <c r="E167" s="4507" t="inlineStr">
        <is>
          <t>Быть способным к саморазвитию и совершенствованию в профессиональной деятельности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4509" t="inlineStr">
        <is>
          <t>1.4.3, 2.2.4, 2.2.6, 2.2.8, 2.4.2, 2.5.3, 2.6.3, 2.6.5, 2.7.3, 2.7.5</t>
        </is>
      </c>
      <c r="BP167" s="2665" t="n"/>
      <c r="BQ167" s="2665" t="n"/>
      <c r="BR167" s="2316" t="n"/>
      <c r="BS167" s="4505" t="n"/>
      <c r="BT167" s="2" t="n"/>
      <c r="BU167" s="2" t="n"/>
    </row>
    <row r="168">
      <c r="A168" s="4506" t="inlineStr">
        <is>
          <t>УК-6</t>
        </is>
      </c>
      <c r="B168" s="2" t="n"/>
      <c r="C168" s="2" t="n"/>
      <c r="D168" s="186" t="n"/>
      <c r="E168" s="4507" t="inlineStr">
        <is>
          <t>Проявлять инициативу и адаптироваться к изменениям в профессиональной деятельности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4509" t="inlineStr">
        <is>
          <t>1.4.3, 2.2.4, 2.2.6, 2.2.8, 2.4.2, 2.5.3, 2.6.3, 2.6.5, 2.7.3, 2.7.5</t>
        </is>
      </c>
      <c r="BP168" s="2665" t="n"/>
      <c r="BQ168" s="2665" t="n"/>
      <c r="BR168" s="2316" t="n"/>
      <c r="BS168" s="4505" t="n"/>
      <c r="BT168" s="2" t="n"/>
      <c r="BU168" s="2" t="n"/>
    </row>
    <row r="169">
      <c r="A169" s="4508" t="inlineStr">
        <is>
          <t>УК-7</t>
        </is>
      </c>
      <c r="B169" s="2665" t="n"/>
      <c r="C169" s="2665" t="n"/>
      <c r="D169" s="2316" t="n"/>
      <c r="E169" s="4507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3243" t="inlineStr">
        <is>
          <t>1.1.1</t>
        </is>
      </c>
      <c r="BP169" s="2665" t="n"/>
      <c r="BQ169" s="2665" t="n"/>
      <c r="BR169" s="2316" t="n"/>
      <c r="BS169" s="4505" t="n"/>
      <c r="BT169" s="2" t="n"/>
      <c r="BU169" s="2" t="n"/>
    </row>
    <row r="170">
      <c r="A170" s="4506" t="inlineStr">
        <is>
          <t>УК-8</t>
        </is>
      </c>
      <c r="B170" s="2" t="n"/>
      <c r="C170" s="2" t="n"/>
      <c r="D170" s="186" t="n"/>
      <c r="E170" s="4507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3243" t="inlineStr">
        <is>
          <t>1.1.3</t>
        </is>
      </c>
      <c r="BP170" s="2665" t="n"/>
      <c r="BQ170" s="2665" t="n"/>
      <c r="BR170" s="2316" t="n"/>
      <c r="BS170" s="4505" t="n"/>
      <c r="BT170" s="2" t="n"/>
      <c r="BU170" s="2" t="n"/>
    </row>
    <row r="171">
      <c r="A171" s="4508" t="inlineStr">
        <is>
          <t>УК-9</t>
        </is>
      </c>
      <c r="B171" s="2665" t="n"/>
      <c r="C171" s="2665" t="n"/>
      <c r="D171" s="2316" t="n"/>
      <c r="E171" s="4507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3243" t="inlineStr">
        <is>
          <t>1.1.2</t>
        </is>
      </c>
      <c r="BP171" s="2665" t="n"/>
      <c r="BQ171" s="2665" t="n"/>
      <c r="BR171" s="2316" t="n"/>
      <c r="BS171" s="4505" t="n"/>
      <c r="BT171" s="2" t="n"/>
      <c r="BU171" s="2" t="n"/>
    </row>
    <row r="172">
      <c r="A172" s="4510" t="inlineStr">
        <is>
          <t>УК-10</t>
        </is>
      </c>
      <c r="B172" s="2930" t="n"/>
      <c r="C172" s="2930" t="n"/>
      <c r="D172" s="2948" t="n"/>
      <c r="E172" s="4507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72" s="2665" t="n"/>
      <c r="G172" s="2665" t="n"/>
      <c r="H172" s="2665" t="n"/>
      <c r="I172" s="2665" t="n"/>
      <c r="J172" s="2665" t="n"/>
      <c r="K172" s="2665" t="n"/>
      <c r="L172" s="2665" t="n"/>
      <c r="M172" s="2665" t="n"/>
      <c r="N172" s="2665" t="n"/>
      <c r="O172" s="2665" t="n"/>
      <c r="P172" s="2665" t="n"/>
      <c r="Q172" s="2665" t="n"/>
      <c r="R172" s="2665" t="n"/>
      <c r="S172" s="2665" t="n"/>
      <c r="T172" s="2665" t="n"/>
      <c r="U172" s="2665" t="n"/>
      <c r="V172" s="2665" t="n"/>
      <c r="W172" s="2665" t="n"/>
      <c r="X172" s="2665" t="n"/>
      <c r="Y172" s="2665" t="n"/>
      <c r="Z172" s="2665" t="n"/>
      <c r="AA172" s="2665" t="n"/>
      <c r="AB172" s="2665" t="n"/>
      <c r="AC172" s="2665" t="n"/>
      <c r="AD172" s="2665" t="n"/>
      <c r="AE172" s="2665" t="n"/>
      <c r="AF172" s="2665" t="n"/>
      <c r="AG172" s="2665" t="n"/>
      <c r="AH172" s="2665" t="n"/>
      <c r="AI172" s="2665" t="n"/>
      <c r="AJ172" s="2665" t="n"/>
      <c r="AK172" s="2665" t="n"/>
      <c r="AL172" s="2665" t="n"/>
      <c r="AM172" s="2665" t="n"/>
      <c r="AN172" s="2665" t="n"/>
      <c r="AO172" s="2665" t="n"/>
      <c r="AP172" s="2665" t="n"/>
      <c r="AQ172" s="2665" t="n"/>
      <c r="AR172" s="2665" t="n"/>
      <c r="AS172" s="2665" t="n"/>
      <c r="AT172" s="2665" t="n"/>
      <c r="AU172" s="2665" t="n"/>
      <c r="AV172" s="2665" t="n"/>
      <c r="AW172" s="2665" t="n"/>
      <c r="AX172" s="2665" t="n"/>
      <c r="AY172" s="2665" t="n"/>
      <c r="AZ172" s="2665" t="n"/>
      <c r="BA172" s="2665" t="n"/>
      <c r="BB172" s="2665" t="n"/>
      <c r="BC172" s="2665" t="n"/>
      <c r="BD172" s="2665" t="n"/>
      <c r="BE172" s="2665" t="n"/>
      <c r="BF172" s="2665" t="n"/>
      <c r="BG172" s="2665" t="n"/>
      <c r="BH172" s="2665" t="n"/>
      <c r="BI172" s="2665" t="n"/>
      <c r="BJ172" s="2665" t="n"/>
      <c r="BK172" s="2665" t="n"/>
      <c r="BL172" s="2665" t="n"/>
      <c r="BM172" s="2665" t="n"/>
      <c r="BN172" s="2665" t="n"/>
      <c r="BO172" s="3243" t="inlineStr">
        <is>
          <t>2.9.1</t>
        </is>
      </c>
      <c r="BP172" s="2665" t="n"/>
      <c r="BQ172" s="2665" t="n"/>
      <c r="BR172" s="2316" t="n"/>
      <c r="BS172" s="4505" t="n"/>
      <c r="BT172" s="2" t="n"/>
      <c r="BU172" s="2" t="n"/>
    </row>
    <row r="173">
      <c r="A173" s="4508" t="inlineStr">
        <is>
          <t>УК-12</t>
        </is>
      </c>
      <c r="B173" s="2665" t="n"/>
      <c r="C173" s="2665" t="n"/>
      <c r="D173" s="2316" t="n"/>
      <c r="E173" s="4507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73" s="2665" t="n"/>
      <c r="G173" s="2665" t="n"/>
      <c r="H173" s="2665" t="n"/>
      <c r="I173" s="2665" t="n"/>
      <c r="J173" s="2665" t="n"/>
      <c r="K173" s="2665" t="n"/>
      <c r="L173" s="2665" t="n"/>
      <c r="M173" s="2665" t="n"/>
      <c r="N173" s="2665" t="n"/>
      <c r="O173" s="2665" t="n"/>
      <c r="P173" s="2665" t="n"/>
      <c r="Q173" s="2665" t="n"/>
      <c r="R173" s="2665" t="n"/>
      <c r="S173" s="2665" t="n"/>
      <c r="T173" s="2665" t="n"/>
      <c r="U173" s="2665" t="n"/>
      <c r="V173" s="2665" t="n"/>
      <c r="W173" s="2665" t="n"/>
      <c r="X173" s="2665" t="n"/>
      <c r="Y173" s="2665" t="n"/>
      <c r="Z173" s="2665" t="n"/>
      <c r="AA173" s="2665" t="n"/>
      <c r="AB173" s="2665" t="n"/>
      <c r="AC173" s="2665" t="n"/>
      <c r="AD173" s="2665" t="n"/>
      <c r="AE173" s="2665" t="n"/>
      <c r="AF173" s="2665" t="n"/>
      <c r="AG173" s="2665" t="n"/>
      <c r="AH173" s="2665" t="n"/>
      <c r="AI173" s="2665" t="n"/>
      <c r="AJ173" s="2665" t="n"/>
      <c r="AK173" s="2665" t="n"/>
      <c r="AL173" s="2665" t="n"/>
      <c r="AM173" s="2665" t="n"/>
      <c r="AN173" s="2665" t="n"/>
      <c r="AO173" s="2665" t="n"/>
      <c r="AP173" s="2665" t="n"/>
      <c r="AQ173" s="2665" t="n"/>
      <c r="AR173" s="2665" t="n"/>
      <c r="AS173" s="2665" t="n"/>
      <c r="AT173" s="2665" t="n"/>
      <c r="AU173" s="2665" t="n"/>
      <c r="AV173" s="2665" t="n"/>
      <c r="AW173" s="2665" t="n"/>
      <c r="AX173" s="2665" t="n"/>
      <c r="AY173" s="2665" t="n"/>
      <c r="AZ173" s="2665" t="n"/>
      <c r="BA173" s="2665" t="n"/>
      <c r="BB173" s="2665" t="n"/>
      <c r="BC173" s="2665" t="n"/>
      <c r="BD173" s="2665" t="n"/>
      <c r="BE173" s="2665" t="n"/>
      <c r="BF173" s="2665" t="n"/>
      <c r="BG173" s="2665" t="n"/>
      <c r="BH173" s="2665" t="n"/>
      <c r="BI173" s="2665" t="n"/>
      <c r="BJ173" s="2665" t="n"/>
      <c r="BK173" s="2665" t="n"/>
      <c r="BL173" s="2665" t="n"/>
      <c r="BM173" s="2665" t="n"/>
      <c r="BN173" s="2665" t="n"/>
      <c r="BO173" s="3243" t="inlineStr">
        <is>
          <t>2.1.2</t>
        </is>
      </c>
      <c r="BP173" s="2665" t="n"/>
      <c r="BQ173" s="2665" t="n"/>
      <c r="BR173" s="2316" t="n"/>
      <c r="BS173" s="4505" t="n"/>
      <c r="BT173" s="2" t="n"/>
      <c r="BU173" s="2" t="n"/>
    </row>
    <row r="174">
      <c r="A174" s="4508" t="inlineStr">
        <is>
          <t>УК-13</t>
        </is>
      </c>
      <c r="B174" s="2665" t="n"/>
      <c r="C174" s="2665" t="n"/>
      <c r="D174" s="2316" t="n"/>
      <c r="E174" s="4507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74" s="2665" t="n"/>
      <c r="G174" s="2665" t="n"/>
      <c r="H174" s="2665" t="n"/>
      <c r="I174" s="2665" t="n"/>
      <c r="J174" s="2665" t="n"/>
      <c r="K174" s="2665" t="n"/>
      <c r="L174" s="2665" t="n"/>
      <c r="M174" s="2665" t="n"/>
      <c r="N174" s="2665" t="n"/>
      <c r="O174" s="2665" t="n"/>
      <c r="P174" s="2665" t="n"/>
      <c r="Q174" s="2665" t="n"/>
      <c r="R174" s="2665" t="n"/>
      <c r="S174" s="2665" t="n"/>
      <c r="T174" s="2665" t="n"/>
      <c r="U174" s="2665" t="n"/>
      <c r="V174" s="2665" t="n"/>
      <c r="W174" s="2665" t="n"/>
      <c r="X174" s="2665" t="n"/>
      <c r="Y174" s="2665" t="n"/>
      <c r="Z174" s="2665" t="n"/>
      <c r="AA174" s="2665" t="n"/>
      <c r="AB174" s="2665" t="n"/>
      <c r="AC174" s="2665" t="n"/>
      <c r="AD174" s="2665" t="n"/>
      <c r="AE174" s="2665" t="n"/>
      <c r="AF174" s="2665" t="n"/>
      <c r="AG174" s="2665" t="n"/>
      <c r="AH174" s="2665" t="n"/>
      <c r="AI174" s="2665" t="n"/>
      <c r="AJ174" s="2665" t="n"/>
      <c r="AK174" s="2665" t="n"/>
      <c r="AL174" s="2665" t="n"/>
      <c r="AM174" s="2665" t="n"/>
      <c r="AN174" s="2665" t="n"/>
      <c r="AO174" s="2665" t="n"/>
      <c r="AP174" s="2665" t="n"/>
      <c r="AQ174" s="2665" t="n"/>
      <c r="AR174" s="2665" t="n"/>
      <c r="AS174" s="2665" t="n"/>
      <c r="AT174" s="2665" t="n"/>
      <c r="AU174" s="2665" t="n"/>
      <c r="AV174" s="2665" t="n"/>
      <c r="AW174" s="2665" t="n"/>
      <c r="AX174" s="2665" t="n"/>
      <c r="AY174" s="2665" t="n"/>
      <c r="AZ174" s="2665" t="n"/>
      <c r="BA174" s="2665" t="n"/>
      <c r="BB174" s="2665" t="n"/>
      <c r="BC174" s="2665" t="n"/>
      <c r="BD174" s="2665" t="n"/>
      <c r="BE174" s="2665" t="n"/>
      <c r="BF174" s="2665" t="n"/>
      <c r="BG174" s="2665" t="n"/>
      <c r="BH174" s="2665" t="n"/>
      <c r="BI174" s="2665" t="n"/>
      <c r="BJ174" s="2665" t="n"/>
      <c r="BK174" s="2665" t="n"/>
      <c r="BL174" s="2665" t="n"/>
      <c r="BM174" s="2665" t="n"/>
      <c r="BN174" s="2665" t="n"/>
      <c r="BO174" s="3243" t="inlineStr">
        <is>
          <t>2.1.3</t>
        </is>
      </c>
      <c r="BP174" s="2665" t="n"/>
      <c r="BQ174" s="2665" t="n"/>
      <c r="BR174" s="2316" t="n"/>
      <c r="BS174" s="4505" t="n"/>
      <c r="BT174" s="2" t="n"/>
      <c r="BU174" s="2" t="n"/>
    </row>
    <row r="175">
      <c r="A175" s="4508" t="inlineStr">
        <is>
          <t>УК-14</t>
        </is>
      </c>
      <c r="B175" s="2665" t="n"/>
      <c r="C175" s="2665" t="n"/>
      <c r="D175" s="2316" t="n"/>
      <c r="E175" s="4507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75" s="2665" t="n"/>
      <c r="G175" s="2665" t="n"/>
      <c r="H175" s="2665" t="n"/>
      <c r="I175" s="2665" t="n"/>
      <c r="J175" s="2665" t="n"/>
      <c r="K175" s="2665" t="n"/>
      <c r="L175" s="2665" t="n"/>
      <c r="M175" s="2665" t="n"/>
      <c r="N175" s="2665" t="n"/>
      <c r="O175" s="2665" t="n"/>
      <c r="P175" s="2665" t="n"/>
      <c r="Q175" s="2665" t="n"/>
      <c r="R175" s="2665" t="n"/>
      <c r="S175" s="2665" t="n"/>
      <c r="T175" s="2665" t="n"/>
      <c r="U175" s="2665" t="n"/>
      <c r="V175" s="2665" t="n"/>
      <c r="W175" s="2665" t="n"/>
      <c r="X175" s="2665" t="n"/>
      <c r="Y175" s="2665" t="n"/>
      <c r="Z175" s="2665" t="n"/>
      <c r="AA175" s="2665" t="n"/>
      <c r="AB175" s="2665" t="n"/>
      <c r="AC175" s="2665" t="n"/>
      <c r="AD175" s="2665" t="n"/>
      <c r="AE175" s="2665" t="n"/>
      <c r="AF175" s="2665" t="n"/>
      <c r="AG175" s="2665" t="n"/>
      <c r="AH175" s="2665" t="n"/>
      <c r="AI175" s="2665" t="n"/>
      <c r="AJ175" s="2665" t="n"/>
      <c r="AK175" s="2665" t="n"/>
      <c r="AL175" s="2665" t="n"/>
      <c r="AM175" s="2665" t="n"/>
      <c r="AN175" s="2665" t="n"/>
      <c r="AO175" s="2665" t="n"/>
      <c r="AP175" s="2665" t="n"/>
      <c r="AQ175" s="2665" t="n"/>
      <c r="AR175" s="2665" t="n"/>
      <c r="AS175" s="2665" t="n"/>
      <c r="AT175" s="2665" t="n"/>
      <c r="AU175" s="2665" t="n"/>
      <c r="AV175" s="2665" t="n"/>
      <c r="AW175" s="2665" t="n"/>
      <c r="AX175" s="2665" t="n"/>
      <c r="AY175" s="2665" t="n"/>
      <c r="AZ175" s="2665" t="n"/>
      <c r="BA175" s="2665" t="n"/>
      <c r="BB175" s="2665" t="n"/>
      <c r="BC175" s="2665" t="n"/>
      <c r="BD175" s="2665" t="n"/>
      <c r="BE175" s="2665" t="n"/>
      <c r="BF175" s="2665" t="n"/>
      <c r="BG175" s="2665" t="n"/>
      <c r="BH175" s="2665" t="n"/>
      <c r="BI175" s="2665" t="n"/>
      <c r="BJ175" s="2665" t="n"/>
      <c r="BK175" s="2665" t="n"/>
      <c r="BL175" s="2665" t="n"/>
      <c r="BM175" s="2665" t="n"/>
      <c r="BN175" s="2665" t="n"/>
      <c r="BO175" s="3243" t="inlineStr">
        <is>
          <t>2.1.1</t>
        </is>
      </c>
      <c r="BP175" s="2665" t="n"/>
      <c r="BQ175" s="2665" t="n"/>
      <c r="BR175" s="2316" t="n"/>
      <c r="BS175" s="4505" t="n"/>
      <c r="BT175" s="2" t="n"/>
      <c r="BU175" s="2" t="n"/>
    </row>
    <row r="176">
      <c r="A176" s="4508" t="inlineStr">
        <is>
          <t>УК-15</t>
        </is>
      </c>
      <c r="B176" s="2665" t="n"/>
      <c r="C176" s="2665" t="n"/>
      <c r="D176" s="2316" t="n"/>
      <c r="E176" s="4507" t="inlineStr">
        <is>
          <t>Обладать способностью анализировать процессы и явления национальной и мировой культуры, устанавливать межличностное взаимодействие с учетом социально-культурных особенностей, этнических и конфессиональных различий</t>
        </is>
      </c>
      <c r="F176" s="2665" t="n"/>
      <c r="G176" s="2665" t="n"/>
      <c r="H176" s="2665" t="n"/>
      <c r="I176" s="2665" t="n"/>
      <c r="J176" s="2665" t="n"/>
      <c r="K176" s="2665" t="n"/>
      <c r="L176" s="2665" t="n"/>
      <c r="M176" s="2665" t="n"/>
      <c r="N176" s="2665" t="n"/>
      <c r="O176" s="2665" t="n"/>
      <c r="P176" s="2665" t="n"/>
      <c r="Q176" s="2665" t="n"/>
      <c r="R176" s="2665" t="n"/>
      <c r="S176" s="2665" t="n"/>
      <c r="T176" s="2665" t="n"/>
      <c r="U176" s="2665" t="n"/>
      <c r="V176" s="2665" t="n"/>
      <c r="W176" s="2665" t="n"/>
      <c r="X176" s="2665" t="n"/>
      <c r="Y176" s="2665" t="n"/>
      <c r="Z176" s="2665" t="n"/>
      <c r="AA176" s="2665" t="n"/>
      <c r="AB176" s="2665" t="n"/>
      <c r="AC176" s="2665" t="n"/>
      <c r="AD176" s="2665" t="n"/>
      <c r="AE176" s="2665" t="n"/>
      <c r="AF176" s="2665" t="n"/>
      <c r="AG176" s="2665" t="n"/>
      <c r="AH176" s="2665" t="n"/>
      <c r="AI176" s="2665" t="n"/>
      <c r="AJ176" s="2665" t="n"/>
      <c r="AK176" s="2665" t="n"/>
      <c r="AL176" s="2665" t="n"/>
      <c r="AM176" s="2665" t="n"/>
      <c r="AN176" s="2665" t="n"/>
      <c r="AO176" s="2665" t="n"/>
      <c r="AP176" s="2665" t="n"/>
      <c r="AQ176" s="2665" t="n"/>
      <c r="AR176" s="2665" t="n"/>
      <c r="AS176" s="2665" t="n"/>
      <c r="AT176" s="2665" t="n"/>
      <c r="AU176" s="2665" t="n"/>
      <c r="AV176" s="2665" t="n"/>
      <c r="AW176" s="2665" t="n"/>
      <c r="AX176" s="2665" t="n"/>
      <c r="AY176" s="2665" t="n"/>
      <c r="AZ176" s="2665" t="n"/>
      <c r="BA176" s="2665" t="n"/>
      <c r="BB176" s="2665" t="n"/>
      <c r="BC176" s="2665" t="n"/>
      <c r="BD176" s="2665" t="n"/>
      <c r="BE176" s="2665" t="n"/>
      <c r="BF176" s="2665" t="n"/>
      <c r="BG176" s="2665" t="n"/>
      <c r="BH176" s="2665" t="n"/>
      <c r="BI176" s="2665" t="n"/>
      <c r="BJ176" s="2665" t="n"/>
      <c r="BK176" s="2665" t="n"/>
      <c r="BL176" s="2665" t="n"/>
      <c r="BM176" s="2665" t="n"/>
      <c r="BN176" s="2665" t="n"/>
      <c r="BO176" s="3243" t="inlineStr">
        <is>
          <t>2.1.3</t>
        </is>
      </c>
      <c r="BP176" s="2665" t="n"/>
      <c r="BQ176" s="2665" t="n"/>
      <c r="BR176" s="2316" t="n"/>
      <c r="BS176" s="4505" t="n"/>
      <c r="BT176" s="2" t="n"/>
      <c r="BU176" s="2" t="n"/>
    </row>
    <row r="177">
      <c r="A177" s="4508" t="inlineStr">
        <is>
          <t>БПК-1</t>
        </is>
      </c>
      <c r="B177" s="2665" t="n"/>
      <c r="C177" s="2665" t="n"/>
      <c r="D177" s="2316" t="n"/>
      <c r="E177" s="4507" t="inlineStr">
        <is>
          <t>Использовать основные законы естественнонаучных дисциплин в профессиональной деятельности</t>
        </is>
      </c>
      <c r="F177" s="2665" t="n"/>
      <c r="G177" s="2665" t="n"/>
      <c r="H177" s="2665" t="n"/>
      <c r="I177" s="2665" t="n"/>
      <c r="J177" s="2665" t="n"/>
      <c r="K177" s="2665" t="n"/>
      <c r="L177" s="2665" t="n"/>
      <c r="M177" s="2665" t="n"/>
      <c r="N177" s="2665" t="n"/>
      <c r="O177" s="2665" t="n"/>
      <c r="P177" s="2665" t="n"/>
      <c r="Q177" s="2665" t="n"/>
      <c r="R177" s="2665" t="n"/>
      <c r="S177" s="2665" t="n"/>
      <c r="T177" s="2665" t="n"/>
      <c r="U177" s="2665" t="n"/>
      <c r="V177" s="2665" t="n"/>
      <c r="W177" s="2665" t="n"/>
      <c r="X177" s="2665" t="n"/>
      <c r="Y177" s="2665" t="n"/>
      <c r="Z177" s="2665" t="n"/>
      <c r="AA177" s="2665" t="n"/>
      <c r="AB177" s="2665" t="n"/>
      <c r="AC177" s="2665" t="n"/>
      <c r="AD177" s="2665" t="n"/>
      <c r="AE177" s="2665" t="n"/>
      <c r="AF177" s="2665" t="n"/>
      <c r="AG177" s="2665" t="n"/>
      <c r="AH177" s="2665" t="n"/>
      <c r="AI177" s="2665" t="n"/>
      <c r="AJ177" s="2665" t="n"/>
      <c r="AK177" s="2665" t="n"/>
      <c r="AL177" s="2665" t="n"/>
      <c r="AM177" s="2665" t="n"/>
      <c r="AN177" s="2665" t="n"/>
      <c r="AO177" s="2665" t="n"/>
      <c r="AP177" s="2665" t="n"/>
      <c r="AQ177" s="2665" t="n"/>
      <c r="AR177" s="2665" t="n"/>
      <c r="AS177" s="2665" t="n"/>
      <c r="AT177" s="2665" t="n"/>
      <c r="AU177" s="2665" t="n"/>
      <c r="AV177" s="2665" t="n"/>
      <c r="AW177" s="2665" t="n"/>
      <c r="AX177" s="2665" t="n"/>
      <c r="AY177" s="2665" t="n"/>
      <c r="AZ177" s="2665" t="n"/>
      <c r="BA177" s="2665" t="n"/>
      <c r="BB177" s="2665" t="n"/>
      <c r="BC177" s="2665" t="n"/>
      <c r="BD177" s="2665" t="n"/>
      <c r="BE177" s="2665" t="n"/>
      <c r="BF177" s="2665" t="n"/>
      <c r="BG177" s="2665" t="n"/>
      <c r="BH177" s="2665" t="n"/>
      <c r="BI177" s="2665" t="n"/>
      <c r="BJ177" s="2665" t="n"/>
      <c r="BK177" s="2665" t="n"/>
      <c r="BL177" s="2665" t="n"/>
      <c r="BM177" s="2665" t="n"/>
      <c r="BN177" s="2665" t="n"/>
      <c r="BO177" s="3243" t="inlineStr">
        <is>
          <t>1.3</t>
        </is>
      </c>
      <c r="BP177" s="2665" t="n"/>
      <c r="BQ177" s="2665" t="n"/>
      <c r="BR177" s="2316" t="n"/>
      <c r="BS177" s="4505" t="n"/>
      <c r="BT177" s="2" t="n"/>
      <c r="BU177" s="2" t="n"/>
    </row>
    <row r="178">
      <c r="A178" s="4508" t="inlineStr">
        <is>
          <t>БПК-2</t>
        </is>
      </c>
      <c r="B178" s="2665" t="n"/>
      <c r="C178" s="2665" t="n"/>
      <c r="D178" s="2316" t="n"/>
      <c r="E178" s="4507" t="inlineStr">
        <is>
          <t>Производить расчеты технических конструкций и их элементов на прочность, устойчивость, жесткость, знать устройство и принципы взаимодействия деталей машин общего назначения, определять рациональные варианты передач приводов машин и механизмов</t>
        </is>
      </c>
      <c r="F178" s="2665" t="n"/>
      <c r="G178" s="2665" t="n"/>
      <c r="H178" s="2665" t="n"/>
      <c r="I178" s="2665" t="n"/>
      <c r="J178" s="2665" t="n"/>
      <c r="K178" s="2665" t="n"/>
      <c r="L178" s="2665" t="n"/>
      <c r="M178" s="2665" t="n"/>
      <c r="N178" s="2665" t="n"/>
      <c r="O178" s="2665" t="n"/>
      <c r="P178" s="2665" t="n"/>
      <c r="Q178" s="2665" t="n"/>
      <c r="R178" s="2665" t="n"/>
      <c r="S178" s="2665" t="n"/>
      <c r="T178" s="2665" t="n"/>
      <c r="U178" s="2665" t="n"/>
      <c r="V178" s="2665" t="n"/>
      <c r="W178" s="2665" t="n"/>
      <c r="X178" s="2665" t="n"/>
      <c r="Y178" s="2665" t="n"/>
      <c r="Z178" s="2665" t="n"/>
      <c r="AA178" s="2665" t="n"/>
      <c r="AB178" s="2665" t="n"/>
      <c r="AC178" s="2665" t="n"/>
      <c r="AD178" s="2665" t="n"/>
      <c r="AE178" s="2665" t="n"/>
      <c r="AF178" s="2665" t="n"/>
      <c r="AG178" s="2665" t="n"/>
      <c r="AH178" s="2665" t="n"/>
      <c r="AI178" s="2665" t="n"/>
      <c r="AJ178" s="2665" t="n"/>
      <c r="AK178" s="2665" t="n"/>
      <c r="AL178" s="2665" t="n"/>
      <c r="AM178" s="2665" t="n"/>
      <c r="AN178" s="2665" t="n"/>
      <c r="AO178" s="2665" t="n"/>
      <c r="AP178" s="2665" t="n"/>
      <c r="AQ178" s="2665" t="n"/>
      <c r="AR178" s="2665" t="n"/>
      <c r="AS178" s="2665" t="n"/>
      <c r="AT178" s="2665" t="n"/>
      <c r="AU178" s="2665" t="n"/>
      <c r="AV178" s="2665" t="n"/>
      <c r="AW178" s="2665" t="n"/>
      <c r="AX178" s="2665" t="n"/>
      <c r="AY178" s="2665" t="n"/>
      <c r="AZ178" s="2665" t="n"/>
      <c r="BA178" s="2665" t="n"/>
      <c r="BB178" s="2665" t="n"/>
      <c r="BC178" s="2665" t="n"/>
      <c r="BD178" s="2665" t="n"/>
      <c r="BE178" s="2665" t="n"/>
      <c r="BF178" s="2665" t="n"/>
      <c r="BG178" s="2665" t="n"/>
      <c r="BH178" s="2665" t="n"/>
      <c r="BI178" s="2665" t="n"/>
      <c r="BJ178" s="2665" t="n"/>
      <c r="BK178" s="2665" t="n"/>
      <c r="BL178" s="2665" t="n"/>
      <c r="BM178" s="2665" t="n"/>
      <c r="BN178" s="2665" t="n"/>
      <c r="BO178" s="3243" t="inlineStr">
        <is>
          <t>1.4.1</t>
        </is>
      </c>
      <c r="BP178" s="2665" t="n"/>
      <c r="BQ178" s="2665" t="n"/>
      <c r="BR178" s="2316" t="n"/>
      <c r="BS178" s="4505" t="n"/>
      <c r="BT178" s="2" t="n"/>
      <c r="BU178" s="2" t="n"/>
    </row>
    <row r="179">
      <c r="A179" s="4508" t="inlineStr">
        <is>
          <t>БПК-3</t>
        </is>
      </c>
      <c r="B179" s="2665" t="n"/>
      <c r="C179" s="2665" t="n"/>
      <c r="D179" s="2316" t="n"/>
      <c r="E179" s="4507" t="inlineStr">
        <is>
          <t>Правильно выбирать конструкционные материалы и формы элементов конструкций, работающих в сложных эксплуатационных условиях под действием статических и динамических нагрузок с учетом температурного воздействия и длительности эксплуатации, производить расчет типовых элементов на прочность, жесткость и устойчивость, сравнивать варианты исполнения и по заданным параметрам получать оптимальное решение</t>
        </is>
      </c>
      <c r="F179" s="2665" t="n"/>
      <c r="G179" s="2665" t="n"/>
      <c r="H179" s="2665" t="n"/>
      <c r="I179" s="2665" t="n"/>
      <c r="J179" s="2665" t="n"/>
      <c r="K179" s="2665" t="n"/>
      <c r="L179" s="2665" t="n"/>
      <c r="M179" s="2665" t="n"/>
      <c r="N179" s="2665" t="n"/>
      <c r="O179" s="2665" t="n"/>
      <c r="P179" s="2665" t="n"/>
      <c r="Q179" s="2665" t="n"/>
      <c r="R179" s="2665" t="n"/>
      <c r="S179" s="2665" t="n"/>
      <c r="T179" s="2665" t="n"/>
      <c r="U179" s="2665" t="n"/>
      <c r="V179" s="2665" t="n"/>
      <c r="W179" s="2665" t="n"/>
      <c r="X179" s="2665" t="n"/>
      <c r="Y179" s="2665" t="n"/>
      <c r="Z179" s="2665" t="n"/>
      <c r="AA179" s="2665" t="n"/>
      <c r="AB179" s="2665" t="n"/>
      <c r="AC179" s="2665" t="n"/>
      <c r="AD179" s="2665" t="n"/>
      <c r="AE179" s="2665" t="n"/>
      <c r="AF179" s="2665" t="n"/>
      <c r="AG179" s="2665" t="n"/>
      <c r="AH179" s="2665" t="n"/>
      <c r="AI179" s="2665" t="n"/>
      <c r="AJ179" s="2665" t="n"/>
      <c r="AK179" s="2665" t="n"/>
      <c r="AL179" s="2665" t="n"/>
      <c r="AM179" s="2665" t="n"/>
      <c r="AN179" s="2665" t="n"/>
      <c r="AO179" s="2665" t="n"/>
      <c r="AP179" s="2665" t="n"/>
      <c r="AQ179" s="2665" t="n"/>
      <c r="AR179" s="2665" t="n"/>
      <c r="AS179" s="2665" t="n"/>
      <c r="AT179" s="2665" t="n"/>
      <c r="AU179" s="2665" t="n"/>
      <c r="AV179" s="2665" t="n"/>
      <c r="AW179" s="2665" t="n"/>
      <c r="AX179" s="2665" t="n"/>
      <c r="AY179" s="2665" t="n"/>
      <c r="AZ179" s="2665" t="n"/>
      <c r="BA179" s="2665" t="n"/>
      <c r="BB179" s="2665" t="n"/>
      <c r="BC179" s="2665" t="n"/>
      <c r="BD179" s="2665" t="n"/>
      <c r="BE179" s="2665" t="n"/>
      <c r="BF179" s="2665" t="n"/>
      <c r="BG179" s="2665" t="n"/>
      <c r="BH179" s="2665" t="n"/>
      <c r="BI179" s="2665" t="n"/>
      <c r="BJ179" s="2665" t="n"/>
      <c r="BK179" s="2665" t="n"/>
      <c r="BL179" s="2665" t="n"/>
      <c r="BM179" s="2665" t="n"/>
      <c r="BN179" s="2665" t="n"/>
      <c r="BO179" s="3243" t="inlineStr">
        <is>
          <t>1.4.2</t>
        </is>
      </c>
      <c r="BP179" s="2665" t="n"/>
      <c r="BQ179" s="2665" t="n"/>
      <c r="BR179" s="2316" t="n"/>
      <c r="BS179" s="4505" t="n"/>
      <c r="BT179" s="2" t="n"/>
      <c r="BU179" s="2" t="n"/>
    </row>
    <row r="180">
      <c r="A180" s="4508" t="inlineStr">
        <is>
          <t>БПК-4</t>
        </is>
      </c>
      <c r="B180" s="2665" t="n"/>
      <c r="C180" s="2665" t="n"/>
      <c r="D180" s="2316" t="n"/>
      <c r="E180" s="4507" t="inlineStr">
        <is>
          <t>Составлять и анализировать кинематические схемы механизмов и машин, владеть основными теоретическими положениями кинематики и динамики для понимания принципов устройства механизмов и машин и их аналитического исследования</t>
        </is>
      </c>
      <c r="F180" s="2665" t="n"/>
      <c r="G180" s="2665" t="n"/>
      <c r="H180" s="2665" t="n"/>
      <c r="I180" s="2665" t="n"/>
      <c r="J180" s="2665" t="n"/>
      <c r="K180" s="2665" t="n"/>
      <c r="L180" s="2665" t="n"/>
      <c r="M180" s="2665" t="n"/>
      <c r="N180" s="2665" t="n"/>
      <c r="O180" s="2665" t="n"/>
      <c r="P180" s="2665" t="n"/>
      <c r="Q180" s="2665" t="n"/>
      <c r="R180" s="2665" t="n"/>
      <c r="S180" s="2665" t="n"/>
      <c r="T180" s="2665" t="n"/>
      <c r="U180" s="2665" t="n"/>
      <c r="V180" s="2665" t="n"/>
      <c r="W180" s="2665" t="n"/>
      <c r="X180" s="2665" t="n"/>
      <c r="Y180" s="2665" t="n"/>
      <c r="Z180" s="2665" t="n"/>
      <c r="AA180" s="2665" t="n"/>
      <c r="AB180" s="2665" t="n"/>
      <c r="AC180" s="2665" t="n"/>
      <c r="AD180" s="2665" t="n"/>
      <c r="AE180" s="2665" t="n"/>
      <c r="AF180" s="2665" t="n"/>
      <c r="AG180" s="2665" t="n"/>
      <c r="AH180" s="2665" t="n"/>
      <c r="AI180" s="2665" t="n"/>
      <c r="AJ180" s="2665" t="n"/>
      <c r="AK180" s="2665" t="n"/>
      <c r="AL180" s="2665" t="n"/>
      <c r="AM180" s="2665" t="n"/>
      <c r="AN180" s="2665" t="n"/>
      <c r="AO180" s="2665" t="n"/>
      <c r="AP180" s="2665" t="n"/>
      <c r="AQ180" s="2665" t="n"/>
      <c r="AR180" s="2665" t="n"/>
      <c r="AS180" s="2665" t="n"/>
      <c r="AT180" s="2665" t="n"/>
      <c r="AU180" s="2665" t="n"/>
      <c r="AV180" s="2665" t="n"/>
      <c r="AW180" s="2665" t="n"/>
      <c r="AX180" s="2665" t="n"/>
      <c r="AY180" s="2665" t="n"/>
      <c r="AZ180" s="2665" t="n"/>
      <c r="BA180" s="2665" t="n"/>
      <c r="BB180" s="2665" t="n"/>
      <c r="BC180" s="2665" t="n"/>
      <c r="BD180" s="2665" t="n"/>
      <c r="BE180" s="2665" t="n"/>
      <c r="BF180" s="2665" t="n"/>
      <c r="BG180" s="2665" t="n"/>
      <c r="BH180" s="2665" t="n"/>
      <c r="BI180" s="2665" t="n"/>
      <c r="BJ180" s="2665" t="n"/>
      <c r="BK180" s="2665" t="n"/>
      <c r="BL180" s="2665" t="n"/>
      <c r="BM180" s="2665" t="n"/>
      <c r="BN180" s="2665" t="n"/>
      <c r="BO180" s="3243" t="inlineStr">
        <is>
          <t>1.4.3, 1.4.4</t>
        </is>
      </c>
      <c r="BP180" s="2665" t="n"/>
      <c r="BQ180" s="2665" t="n"/>
      <c r="BR180" s="2316" t="n"/>
      <c r="BS180" s="4505" t="n"/>
      <c r="BT180" s="2" t="n"/>
      <c r="BU180" s="2" t="n"/>
    </row>
    <row r="181">
      <c r="A181" s="4508" t="inlineStr">
        <is>
          <t>БПК-5</t>
        </is>
      </c>
      <c r="B181" s="2665" t="n"/>
      <c r="C181" s="2665" t="n"/>
      <c r="D181" s="2316" t="n"/>
      <c r="E181" s="4507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81" s="2665" t="n"/>
      <c r="G181" s="2665" t="n"/>
      <c r="H181" s="2665" t="n"/>
      <c r="I181" s="2665" t="n"/>
      <c r="J181" s="2665" t="n"/>
      <c r="K181" s="2665" t="n"/>
      <c r="L181" s="2665" t="n"/>
      <c r="M181" s="2665" t="n"/>
      <c r="N181" s="2665" t="n"/>
      <c r="O181" s="2665" t="n"/>
      <c r="P181" s="2665" t="n"/>
      <c r="Q181" s="2665" t="n"/>
      <c r="R181" s="2665" t="n"/>
      <c r="S181" s="2665" t="n"/>
      <c r="T181" s="2665" t="n"/>
      <c r="U181" s="2665" t="n"/>
      <c r="V181" s="2665" t="n"/>
      <c r="W181" s="2665" t="n"/>
      <c r="X181" s="2665" t="n"/>
      <c r="Y181" s="2665" t="n"/>
      <c r="Z181" s="2665" t="n"/>
      <c r="AA181" s="2665" t="n"/>
      <c r="AB181" s="2665" t="n"/>
      <c r="AC181" s="2665" t="n"/>
      <c r="AD181" s="2665" t="n"/>
      <c r="AE181" s="2665" t="n"/>
      <c r="AF181" s="2665" t="n"/>
      <c r="AG181" s="2665" t="n"/>
      <c r="AH181" s="2665" t="n"/>
      <c r="AI181" s="2665" t="n"/>
      <c r="AJ181" s="2665" t="n"/>
      <c r="AK181" s="2665" t="n"/>
      <c r="AL181" s="2665" t="n"/>
      <c r="AM181" s="2665" t="n"/>
      <c r="AN181" s="2665" t="n"/>
      <c r="AO181" s="2665" t="n"/>
      <c r="AP181" s="2665" t="n"/>
      <c r="AQ181" s="2665" t="n"/>
      <c r="AR181" s="2665" t="n"/>
      <c r="AS181" s="2665" t="n"/>
      <c r="AT181" s="2665" t="n"/>
      <c r="AU181" s="2665" t="n"/>
      <c r="AV181" s="2665" t="n"/>
      <c r="AW181" s="2665" t="n"/>
      <c r="AX181" s="2665" t="n"/>
      <c r="AY181" s="2665" t="n"/>
      <c r="AZ181" s="2665" t="n"/>
      <c r="BA181" s="2665" t="n"/>
      <c r="BB181" s="2665" t="n"/>
      <c r="BC181" s="2665" t="n"/>
      <c r="BD181" s="2665" t="n"/>
      <c r="BE181" s="2665" t="n"/>
      <c r="BF181" s="2665" t="n"/>
      <c r="BG181" s="2665" t="n"/>
      <c r="BH181" s="2665" t="n"/>
      <c r="BI181" s="2665" t="n"/>
      <c r="BJ181" s="2665" t="n"/>
      <c r="BK181" s="2665" t="n"/>
      <c r="BL181" s="2665" t="n"/>
      <c r="BM181" s="2665" t="n"/>
      <c r="BN181" s="2665" t="n"/>
      <c r="BO181" s="3243" t="inlineStr">
        <is>
          <t>1.5.1</t>
        </is>
      </c>
      <c r="BP181" s="2665" t="n"/>
      <c r="BQ181" s="2665" t="n"/>
      <c r="BR181" s="2316" t="n"/>
      <c r="BS181" s="4505" t="n"/>
      <c r="BT181" s="2" t="n"/>
      <c r="BU181" s="2" t="n"/>
    </row>
    <row r="182">
      <c r="A182" s="4508" t="inlineStr">
        <is>
          <t>БПК-6</t>
        </is>
      </c>
      <c r="B182" s="2665" t="n"/>
      <c r="C182" s="2665" t="n"/>
      <c r="D182" s="2316" t="n"/>
      <c r="E182" s="4507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82" s="2665" t="n"/>
      <c r="G182" s="2665" t="n"/>
      <c r="H182" s="2665" t="n"/>
      <c r="I182" s="2665" t="n"/>
      <c r="J182" s="2665" t="n"/>
      <c r="K182" s="2665" t="n"/>
      <c r="L182" s="2665" t="n"/>
      <c r="M182" s="2665" t="n"/>
      <c r="N182" s="2665" t="n"/>
      <c r="O182" s="2665" t="n"/>
      <c r="P182" s="2665" t="n"/>
      <c r="Q182" s="2665" t="n"/>
      <c r="R182" s="2665" t="n"/>
      <c r="S182" s="2665" t="n"/>
      <c r="T182" s="2665" t="n"/>
      <c r="U182" s="2665" t="n"/>
      <c r="V182" s="2665" t="n"/>
      <c r="W182" s="2665" t="n"/>
      <c r="X182" s="2665" t="n"/>
      <c r="Y182" s="2665" t="n"/>
      <c r="Z182" s="2665" t="n"/>
      <c r="AA182" s="2665" t="n"/>
      <c r="AB182" s="2665" t="n"/>
      <c r="AC182" s="2665" t="n"/>
      <c r="AD182" s="2665" t="n"/>
      <c r="AE182" s="2665" t="n"/>
      <c r="AF182" s="2665" t="n"/>
      <c r="AG182" s="2665" t="n"/>
      <c r="AH182" s="2665" t="n"/>
      <c r="AI182" s="2665" t="n"/>
      <c r="AJ182" s="2665" t="n"/>
      <c r="AK182" s="2665" t="n"/>
      <c r="AL182" s="2665" t="n"/>
      <c r="AM182" s="2665" t="n"/>
      <c r="AN182" s="2665" t="n"/>
      <c r="AO182" s="2665" t="n"/>
      <c r="AP182" s="2665" t="n"/>
      <c r="AQ182" s="2665" t="n"/>
      <c r="AR182" s="2665" t="n"/>
      <c r="AS182" s="2665" t="n"/>
      <c r="AT182" s="2665" t="n"/>
      <c r="AU182" s="2665" t="n"/>
      <c r="AV182" s="2665" t="n"/>
      <c r="AW182" s="2665" t="n"/>
      <c r="AX182" s="2665" t="n"/>
      <c r="AY182" s="2665" t="n"/>
      <c r="AZ182" s="2665" t="n"/>
      <c r="BA182" s="2665" t="n"/>
      <c r="BB182" s="2665" t="n"/>
      <c r="BC182" s="2665" t="n"/>
      <c r="BD182" s="2665" t="n"/>
      <c r="BE182" s="2665" t="n"/>
      <c r="BF182" s="2665" t="n"/>
      <c r="BG182" s="2665" t="n"/>
      <c r="BH182" s="2665" t="n"/>
      <c r="BI182" s="2665" t="n"/>
      <c r="BJ182" s="2665" t="n"/>
      <c r="BK182" s="2665" t="n"/>
      <c r="BL182" s="2665" t="n"/>
      <c r="BM182" s="2665" t="n"/>
      <c r="BN182" s="2665" t="n"/>
      <c r="BO182" s="3243" t="inlineStr">
        <is>
          <t>1.5.2</t>
        </is>
      </c>
      <c r="BP182" s="2665" t="n"/>
      <c r="BQ182" s="2665" t="n"/>
      <c r="BR182" s="2316" t="n"/>
      <c r="BS182" s="4505" t="n"/>
      <c r="BT182" s="2" t="n"/>
      <c r="BU182" s="2" t="n"/>
    </row>
    <row r="183">
      <c r="A183" s="4508" t="inlineStr">
        <is>
          <t>БПК-7</t>
        </is>
      </c>
      <c r="B183" s="2665" t="n"/>
      <c r="C183" s="2665" t="n"/>
      <c r="D183" s="2316" t="n"/>
      <c r="E183" s="4507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83" s="2665" t="n"/>
      <c r="G183" s="2665" t="n"/>
      <c r="H183" s="2665" t="n"/>
      <c r="I183" s="2665" t="n"/>
      <c r="J183" s="2665" t="n"/>
      <c r="K183" s="2665" t="n"/>
      <c r="L183" s="2665" t="n"/>
      <c r="M183" s="2665" t="n"/>
      <c r="N183" s="2665" t="n"/>
      <c r="O183" s="2665" t="n"/>
      <c r="P183" s="2665" t="n"/>
      <c r="Q183" s="2665" t="n"/>
      <c r="R183" s="2665" t="n"/>
      <c r="S183" s="2665" t="n"/>
      <c r="T183" s="2665" t="n"/>
      <c r="U183" s="2665" t="n"/>
      <c r="V183" s="2665" t="n"/>
      <c r="W183" s="2665" t="n"/>
      <c r="X183" s="2665" t="n"/>
      <c r="Y183" s="2665" t="n"/>
      <c r="Z183" s="2665" t="n"/>
      <c r="AA183" s="2665" t="n"/>
      <c r="AB183" s="2665" t="n"/>
      <c r="AC183" s="2665" t="n"/>
      <c r="AD183" s="2665" t="n"/>
      <c r="AE183" s="2665" t="n"/>
      <c r="AF183" s="2665" t="n"/>
      <c r="AG183" s="2665" t="n"/>
      <c r="AH183" s="2665" t="n"/>
      <c r="AI183" s="2665" t="n"/>
      <c r="AJ183" s="2665" t="n"/>
      <c r="AK183" s="2665" t="n"/>
      <c r="AL183" s="2665" t="n"/>
      <c r="AM183" s="2665" t="n"/>
      <c r="AN183" s="2665" t="n"/>
      <c r="AO183" s="2665" t="n"/>
      <c r="AP183" s="2665" t="n"/>
      <c r="AQ183" s="2665" t="n"/>
      <c r="AR183" s="2665" t="n"/>
      <c r="AS183" s="2665" t="n"/>
      <c r="AT183" s="2665" t="n"/>
      <c r="AU183" s="2665" t="n"/>
      <c r="AV183" s="2665" t="n"/>
      <c r="AW183" s="2665" t="n"/>
      <c r="AX183" s="2665" t="n"/>
      <c r="AY183" s="2665" t="n"/>
      <c r="AZ183" s="2665" t="n"/>
      <c r="BA183" s="2665" t="n"/>
      <c r="BB183" s="2665" t="n"/>
      <c r="BC183" s="2665" t="n"/>
      <c r="BD183" s="2665" t="n"/>
      <c r="BE183" s="2665" t="n"/>
      <c r="BF183" s="2665" t="n"/>
      <c r="BG183" s="2665" t="n"/>
      <c r="BH183" s="2665" t="n"/>
      <c r="BI183" s="2665" t="n"/>
      <c r="BJ183" s="2665" t="n"/>
      <c r="BK183" s="2665" t="n"/>
      <c r="BL183" s="2665" t="n"/>
      <c r="BM183" s="2665" t="n"/>
      <c r="BN183" s="2665" t="n"/>
      <c r="BO183" s="3243" t="inlineStr">
        <is>
          <t>1.5.3</t>
        </is>
      </c>
      <c r="BP183" s="2665" t="n"/>
      <c r="BQ183" s="2665" t="n"/>
      <c r="BR183" s="2316" t="n"/>
      <c r="BS183" s="4505" t="n"/>
      <c r="BT183" s="2" t="n"/>
      <c r="BU183" s="2" t="n"/>
    </row>
    <row r="184">
      <c r="A184" s="4511" t="inlineStr">
        <is>
          <t>СК-1</t>
        </is>
      </c>
      <c r="B184" s="2304" t="n"/>
      <c r="C184" s="2304" t="n"/>
      <c r="D184" s="2335" t="n"/>
      <c r="E184" s="4507" t="inlineStr">
        <is>
          <t>Обладать базовыми теоретическими знаниями и практическими навыками, позволяющими выбирать и применять материалы в зависимости от конкретных условий работы деталей машин и оборудования</t>
        </is>
      </c>
      <c r="F184" s="2665" t="n"/>
      <c r="G184" s="2665" t="n"/>
      <c r="H184" s="2665" t="n"/>
      <c r="I184" s="2665" t="n"/>
      <c r="J184" s="2665" t="n"/>
      <c r="K184" s="2665" t="n"/>
      <c r="L184" s="2665" t="n"/>
      <c r="M184" s="2665" t="n"/>
      <c r="N184" s="2665" t="n"/>
      <c r="O184" s="2665" t="n"/>
      <c r="P184" s="2665" t="n"/>
      <c r="Q184" s="2665" t="n"/>
      <c r="R184" s="2665" t="n"/>
      <c r="S184" s="2665" t="n"/>
      <c r="T184" s="2665" t="n"/>
      <c r="U184" s="2665" t="n"/>
      <c r="V184" s="2665" t="n"/>
      <c r="W184" s="2665" t="n"/>
      <c r="X184" s="2665" t="n"/>
      <c r="Y184" s="2665" t="n"/>
      <c r="Z184" s="2665" t="n"/>
      <c r="AA184" s="2665" t="n"/>
      <c r="AB184" s="2665" t="n"/>
      <c r="AC184" s="2665" t="n"/>
      <c r="AD184" s="2665" t="n"/>
      <c r="AE184" s="2665" t="n"/>
      <c r="AF184" s="2665" t="n"/>
      <c r="AG184" s="2665" t="n"/>
      <c r="AH184" s="2665" t="n"/>
      <c r="AI184" s="2665" t="n"/>
      <c r="AJ184" s="2665" t="n"/>
      <c r="AK184" s="2665" t="n"/>
      <c r="AL184" s="2665" t="n"/>
      <c r="AM184" s="2665" t="n"/>
      <c r="AN184" s="2665" t="n"/>
      <c r="AO184" s="2665" t="n"/>
      <c r="AP184" s="2665" t="n"/>
      <c r="AQ184" s="2665" t="n"/>
      <c r="AR184" s="2665" t="n"/>
      <c r="AS184" s="2665" t="n"/>
      <c r="AT184" s="2665" t="n"/>
      <c r="AU184" s="2665" t="n"/>
      <c r="AV184" s="2665" t="n"/>
      <c r="AW184" s="2665" t="n"/>
      <c r="AX184" s="2665" t="n"/>
      <c r="AY184" s="2665" t="n"/>
      <c r="AZ184" s="2665" t="n"/>
      <c r="BA184" s="2665" t="n"/>
      <c r="BB184" s="2665" t="n"/>
      <c r="BC184" s="2665" t="n"/>
      <c r="BD184" s="2665" t="n"/>
      <c r="BE184" s="2665" t="n"/>
      <c r="BF184" s="2665" t="n"/>
      <c r="BG184" s="2665" t="n"/>
      <c r="BH184" s="2665" t="n"/>
      <c r="BI184" s="2665" t="n"/>
      <c r="BJ184" s="2665" t="n"/>
      <c r="BK184" s="2665" t="n"/>
      <c r="BL184" s="2665" t="n"/>
      <c r="BM184" s="2665" t="n"/>
      <c r="BN184" s="2665" t="n"/>
      <c r="BO184" s="3243" t="inlineStr">
        <is>
          <t>2.2.1</t>
        </is>
      </c>
      <c r="BP184" s="2665" t="n"/>
      <c r="BQ184" s="2665" t="n"/>
      <c r="BR184" s="2316" t="n"/>
      <c r="BS184" s="4505" t="n"/>
      <c r="BT184" s="2" t="n"/>
      <c r="BU184" s="2" t="n"/>
    </row>
    <row r="185">
      <c r="A185" s="4508" t="inlineStr">
        <is>
          <t>СК-2</t>
        </is>
      </c>
      <c r="B185" s="2665" t="n"/>
      <c r="C185" s="2665" t="n"/>
      <c r="D185" s="2316" t="n"/>
      <c r="E185" s="4507" t="inlineStr">
        <is>
          <t>Владеть методами получения, преобразования, передачи и использования теплоты,  осуществлять выбор энергосберегающего теплотехнического оборудования и решать задачи интенсификации и оптимизации технологических процессов</t>
        </is>
      </c>
      <c r="F185" s="2665" t="n"/>
      <c r="G185" s="2665" t="n"/>
      <c r="H185" s="2665" t="n"/>
      <c r="I185" s="2665" t="n"/>
      <c r="J185" s="2665" t="n"/>
      <c r="K185" s="2665" t="n"/>
      <c r="L185" s="2665" t="n"/>
      <c r="M185" s="2665" t="n"/>
      <c r="N185" s="2665" t="n"/>
      <c r="O185" s="2665" t="n"/>
      <c r="P185" s="2665" t="n"/>
      <c r="Q185" s="2665" t="n"/>
      <c r="R185" s="2665" t="n"/>
      <c r="S185" s="2665" t="n"/>
      <c r="T185" s="2665" t="n"/>
      <c r="U185" s="2665" t="n"/>
      <c r="V185" s="2665" t="n"/>
      <c r="W185" s="2665" t="n"/>
      <c r="X185" s="2665" t="n"/>
      <c r="Y185" s="2665" t="n"/>
      <c r="Z185" s="2665" t="n"/>
      <c r="AA185" s="2665" t="n"/>
      <c r="AB185" s="2665" t="n"/>
      <c r="AC185" s="2665" t="n"/>
      <c r="AD185" s="2665" t="n"/>
      <c r="AE185" s="2665" t="n"/>
      <c r="AF185" s="2665" t="n"/>
      <c r="AG185" s="2665" t="n"/>
      <c r="AH185" s="2665" t="n"/>
      <c r="AI185" s="2665" t="n"/>
      <c r="AJ185" s="2665" t="n"/>
      <c r="AK185" s="2665" t="n"/>
      <c r="AL185" s="2665" t="n"/>
      <c r="AM185" s="2665" t="n"/>
      <c r="AN185" s="2665" t="n"/>
      <c r="AO185" s="2665" t="n"/>
      <c r="AP185" s="2665" t="n"/>
      <c r="AQ185" s="2665" t="n"/>
      <c r="AR185" s="2665" t="n"/>
      <c r="AS185" s="2665" t="n"/>
      <c r="AT185" s="2665" t="n"/>
      <c r="AU185" s="2665" t="n"/>
      <c r="AV185" s="2665" t="n"/>
      <c r="AW185" s="2665" t="n"/>
      <c r="AX185" s="2665" t="n"/>
      <c r="AY185" s="2665" t="n"/>
      <c r="AZ185" s="2665" t="n"/>
      <c r="BA185" s="2665" t="n"/>
      <c r="BB185" s="2665" t="n"/>
      <c r="BC185" s="2665" t="n"/>
      <c r="BD185" s="2665" t="n"/>
      <c r="BE185" s="2665" t="n"/>
      <c r="BF185" s="2665" t="n"/>
      <c r="BG185" s="2665" t="n"/>
      <c r="BH185" s="2665" t="n"/>
      <c r="BI185" s="2665" t="n"/>
      <c r="BJ185" s="2665" t="n"/>
      <c r="BK185" s="2665" t="n"/>
      <c r="BL185" s="2665" t="n"/>
      <c r="BM185" s="2665" t="n"/>
      <c r="BN185" s="2665" t="n"/>
      <c r="BO185" s="3243" t="inlineStr">
        <is>
          <t>2.2.2</t>
        </is>
      </c>
      <c r="BP185" s="2665" t="n"/>
      <c r="BQ185" s="2665" t="n"/>
      <c r="BR185" s="2316" t="n"/>
      <c r="BS185" s="4505" t="n"/>
      <c r="BT185" s="2" t="n"/>
      <c r="BU185" s="2" t="n"/>
    </row>
    <row r="186">
      <c r="A186" s="4508" t="inlineStr">
        <is>
          <t>СК-3</t>
        </is>
      </c>
      <c r="B186" s="2665" t="n"/>
      <c r="C186" s="2665" t="n"/>
      <c r="D186" s="2316" t="n"/>
      <c r="E186" s="4507" t="inlineStr">
        <is>
          <t>Владеть знаниями о принципах работы, применения и эксплуатации гидравлических машин и промышленного гидропривода в современном производстве и уметь применять их в практической деятельности</t>
        </is>
      </c>
      <c r="F186" s="2665" t="n"/>
      <c r="G186" s="2665" t="n"/>
      <c r="H186" s="2665" t="n"/>
      <c r="I186" s="2665" t="n"/>
      <c r="J186" s="2665" t="n"/>
      <c r="K186" s="2665" t="n"/>
      <c r="L186" s="2665" t="n"/>
      <c r="M186" s="2665" t="n"/>
      <c r="N186" s="2665" t="n"/>
      <c r="O186" s="2665" t="n"/>
      <c r="P186" s="2665" t="n"/>
      <c r="Q186" s="2665" t="n"/>
      <c r="R186" s="2665" t="n"/>
      <c r="S186" s="2665" t="n"/>
      <c r="T186" s="2665" t="n"/>
      <c r="U186" s="2665" t="n"/>
      <c r="V186" s="2665" t="n"/>
      <c r="W186" s="2665" t="n"/>
      <c r="X186" s="2665" t="n"/>
      <c r="Y186" s="2665" t="n"/>
      <c r="Z186" s="2665" t="n"/>
      <c r="AA186" s="2665" t="n"/>
      <c r="AB186" s="2665" t="n"/>
      <c r="AC186" s="2665" t="n"/>
      <c r="AD186" s="2665" t="n"/>
      <c r="AE186" s="2665" t="n"/>
      <c r="AF186" s="2665" t="n"/>
      <c r="AG186" s="2665" t="n"/>
      <c r="AH186" s="2665" t="n"/>
      <c r="AI186" s="2665" t="n"/>
      <c r="AJ186" s="2665" t="n"/>
      <c r="AK186" s="2665" t="n"/>
      <c r="AL186" s="2665" t="n"/>
      <c r="AM186" s="2665" t="n"/>
      <c r="AN186" s="2665" t="n"/>
      <c r="AO186" s="2665" t="n"/>
      <c r="AP186" s="2665" t="n"/>
      <c r="AQ186" s="2665" t="n"/>
      <c r="AR186" s="2665" t="n"/>
      <c r="AS186" s="2665" t="n"/>
      <c r="AT186" s="2665" t="n"/>
      <c r="AU186" s="2665" t="n"/>
      <c r="AV186" s="2665" t="n"/>
      <c r="AW186" s="2665" t="n"/>
      <c r="AX186" s="2665" t="n"/>
      <c r="AY186" s="2665" t="n"/>
      <c r="AZ186" s="2665" t="n"/>
      <c r="BA186" s="2665" t="n"/>
      <c r="BB186" s="2665" t="n"/>
      <c r="BC186" s="2665" t="n"/>
      <c r="BD186" s="2665" t="n"/>
      <c r="BE186" s="2665" t="n"/>
      <c r="BF186" s="2665" t="n"/>
      <c r="BG186" s="2665" t="n"/>
      <c r="BH186" s="2665" t="n"/>
      <c r="BI186" s="2665" t="n"/>
      <c r="BJ186" s="2665" t="n"/>
      <c r="BK186" s="2665" t="n"/>
      <c r="BL186" s="2665" t="n"/>
      <c r="BM186" s="2665" t="n"/>
      <c r="BN186" s="2665" t="n"/>
      <c r="BO186" s="3243" t="inlineStr">
        <is>
          <t>2.2.3, 2.2.4</t>
        </is>
      </c>
      <c r="BP186" s="2665" t="n"/>
      <c r="BQ186" s="2665" t="n"/>
      <c r="BR186" s="2316" t="n"/>
      <c r="BS186" s="4505" t="n"/>
      <c r="BT186" s="2" t="n"/>
      <c r="BU186" s="2" t="n"/>
    </row>
    <row r="187">
      <c r="A187" s="4508" t="inlineStr">
        <is>
          <t>СК-4</t>
        </is>
      </c>
      <c r="B187" s="2665" t="n"/>
      <c r="C187" s="2665" t="n"/>
      <c r="D187" s="2316" t="n"/>
      <c r="E187" s="4507" t="inlineStr">
        <is>
          <t>Владеть основами расчета и рационального проектирования машин и элементов их конструкций с обеспечением высокого уровня надежности и работоспособности</t>
        </is>
      </c>
      <c r="F187" s="2665" t="n"/>
      <c r="G187" s="2665" t="n"/>
      <c r="H187" s="2665" t="n"/>
      <c r="I187" s="2665" t="n"/>
      <c r="J187" s="2665" t="n"/>
      <c r="K187" s="2665" t="n"/>
      <c r="L187" s="2665" t="n"/>
      <c r="M187" s="2665" t="n"/>
      <c r="N187" s="2665" t="n"/>
      <c r="O187" s="2665" t="n"/>
      <c r="P187" s="2665" t="n"/>
      <c r="Q187" s="2665" t="n"/>
      <c r="R187" s="2665" t="n"/>
      <c r="S187" s="2665" t="n"/>
      <c r="T187" s="2665" t="n"/>
      <c r="U187" s="2665" t="n"/>
      <c r="V187" s="2665" t="n"/>
      <c r="W187" s="2665" t="n"/>
      <c r="X187" s="2665" t="n"/>
      <c r="Y187" s="2665" t="n"/>
      <c r="Z187" s="2665" t="n"/>
      <c r="AA187" s="2665" t="n"/>
      <c r="AB187" s="2665" t="n"/>
      <c r="AC187" s="2665" t="n"/>
      <c r="AD187" s="2665" t="n"/>
      <c r="AE187" s="2665" t="n"/>
      <c r="AF187" s="2665" t="n"/>
      <c r="AG187" s="2665" t="n"/>
      <c r="AH187" s="2665" t="n"/>
      <c r="AI187" s="2665" t="n"/>
      <c r="AJ187" s="2665" t="n"/>
      <c r="AK187" s="2665" t="n"/>
      <c r="AL187" s="2665" t="n"/>
      <c r="AM187" s="2665" t="n"/>
      <c r="AN187" s="2665" t="n"/>
      <c r="AO187" s="2665" t="n"/>
      <c r="AP187" s="2665" t="n"/>
      <c r="AQ187" s="2665" t="n"/>
      <c r="AR187" s="2665" t="n"/>
      <c r="AS187" s="2665" t="n"/>
      <c r="AT187" s="2665" t="n"/>
      <c r="AU187" s="2665" t="n"/>
      <c r="AV187" s="2665" t="n"/>
      <c r="AW187" s="2665" t="n"/>
      <c r="AX187" s="2665" t="n"/>
      <c r="AY187" s="2665" t="n"/>
      <c r="AZ187" s="2665" t="n"/>
      <c r="BA187" s="2665" t="n"/>
      <c r="BB187" s="2665" t="n"/>
      <c r="BC187" s="2665" t="n"/>
      <c r="BD187" s="2665" t="n"/>
      <c r="BE187" s="2665" t="n"/>
      <c r="BF187" s="2665" t="n"/>
      <c r="BG187" s="2665" t="n"/>
      <c r="BH187" s="2665" t="n"/>
      <c r="BI187" s="2665" t="n"/>
      <c r="BJ187" s="2665" t="n"/>
      <c r="BK187" s="2665" t="n"/>
      <c r="BL187" s="2665" t="n"/>
      <c r="BM187" s="2665" t="n"/>
      <c r="BN187" s="2665" t="n"/>
      <c r="BO187" s="3243" t="inlineStr">
        <is>
          <t>2.2.5, 2.2.6</t>
        </is>
      </c>
      <c r="BP187" s="2665" t="n"/>
      <c r="BQ187" s="2665" t="n"/>
      <c r="BR187" s="2316" t="n"/>
      <c r="BS187" s="4505" t="n"/>
      <c r="BT187" s="2" t="n"/>
      <c r="BU187" s="2" t="n"/>
    </row>
    <row r="188">
      <c r="A188" s="4508" t="inlineStr">
        <is>
          <t>СК-5</t>
        </is>
      </c>
      <c r="B188" s="2665" t="n"/>
      <c r="C188" s="2665" t="n"/>
      <c r="D188" s="2316" t="n"/>
      <c r="E188" s="4507" t="inlineStr">
        <is>
          <t>Выполнять технологические, энергетические, кинематические, конструктивные и прочностные расчеты технологического оборудования; конструировать машины и аппараты с учетом их технологического назначения</t>
        </is>
      </c>
      <c r="F188" s="2665" t="n"/>
      <c r="G188" s="2665" t="n"/>
      <c r="H188" s="2665" t="n"/>
      <c r="I188" s="2665" t="n"/>
      <c r="J188" s="2665" t="n"/>
      <c r="K188" s="2665" t="n"/>
      <c r="L188" s="2665" t="n"/>
      <c r="M188" s="2665" t="n"/>
      <c r="N188" s="2665" t="n"/>
      <c r="O188" s="2665" t="n"/>
      <c r="P188" s="2665" t="n"/>
      <c r="Q188" s="2665" t="n"/>
      <c r="R188" s="2665" t="n"/>
      <c r="S188" s="2665" t="n"/>
      <c r="T188" s="2665" t="n"/>
      <c r="U188" s="2665" t="n"/>
      <c r="V188" s="2665" t="n"/>
      <c r="W188" s="2665" t="n"/>
      <c r="X188" s="2665" t="n"/>
      <c r="Y188" s="2665" t="n"/>
      <c r="Z188" s="2665" t="n"/>
      <c r="AA188" s="2665" t="n"/>
      <c r="AB188" s="2665" t="n"/>
      <c r="AC188" s="2665" t="n"/>
      <c r="AD188" s="2665" t="n"/>
      <c r="AE188" s="2665" t="n"/>
      <c r="AF188" s="2665" t="n"/>
      <c r="AG188" s="2665" t="n"/>
      <c r="AH188" s="2665" t="n"/>
      <c r="AI188" s="2665" t="n"/>
      <c r="AJ188" s="2665" t="n"/>
      <c r="AK188" s="2665" t="n"/>
      <c r="AL188" s="2665" t="n"/>
      <c r="AM188" s="2665" t="n"/>
      <c r="AN188" s="2665" t="n"/>
      <c r="AO188" s="2665" t="n"/>
      <c r="AP188" s="2665" t="n"/>
      <c r="AQ188" s="2665" t="n"/>
      <c r="AR188" s="2665" t="n"/>
      <c r="AS188" s="2665" t="n"/>
      <c r="AT188" s="2665" t="n"/>
      <c r="AU188" s="2665" t="n"/>
      <c r="AV188" s="2665" t="n"/>
      <c r="AW188" s="2665" t="n"/>
      <c r="AX188" s="2665" t="n"/>
      <c r="AY188" s="2665" t="n"/>
      <c r="AZ188" s="2665" t="n"/>
      <c r="BA188" s="2665" t="n"/>
      <c r="BB188" s="2665" t="n"/>
      <c r="BC188" s="2665" t="n"/>
      <c r="BD188" s="2665" t="n"/>
      <c r="BE188" s="2665" t="n"/>
      <c r="BF188" s="2665" t="n"/>
      <c r="BG188" s="2665" t="n"/>
      <c r="BH188" s="2665" t="n"/>
      <c r="BI188" s="2665" t="n"/>
      <c r="BJ188" s="2665" t="n"/>
      <c r="BK188" s="2665" t="n"/>
      <c r="BL188" s="2665" t="n"/>
      <c r="BM188" s="2665" t="n"/>
      <c r="BN188" s="2665" t="n"/>
      <c r="BO188" s="3243" t="inlineStr">
        <is>
          <t>2.2.7, 2.2.8</t>
        </is>
      </c>
      <c r="BP188" s="2665" t="n"/>
      <c r="BQ188" s="2665" t="n"/>
      <c r="BR188" s="2316" t="n"/>
      <c r="BS188" s="4505" t="n"/>
      <c r="BT188" s="2" t="n"/>
      <c r="BU188" s="2" t="n"/>
    </row>
    <row r="189">
      <c r="A189" s="4508" t="inlineStr">
        <is>
          <t>СК-6</t>
        </is>
      </c>
      <c r="B189" s="2665" t="n"/>
      <c r="C189" s="2665" t="n"/>
      <c r="D189" s="2316" t="n"/>
      <c r="E189" s="4507" t="inlineStr">
        <is>
          <t>Знать системы и закономерности построения основных норм взаимозаменяемости деталей машин и их соединений, основы выбора норм точности геометрических параметров при конструировании изделий, методов измерений, методик выбора средств измерений, методов и принципов стандартизации</t>
        </is>
      </c>
      <c r="F189" s="2665" t="n"/>
      <c r="G189" s="2665" t="n"/>
      <c r="H189" s="2665" t="n"/>
      <c r="I189" s="2665" t="n"/>
      <c r="J189" s="2665" t="n"/>
      <c r="K189" s="2665" t="n"/>
      <c r="L189" s="2665" t="n"/>
      <c r="M189" s="2665" t="n"/>
      <c r="N189" s="2665" t="n"/>
      <c r="O189" s="2665" t="n"/>
      <c r="P189" s="2665" t="n"/>
      <c r="Q189" s="2665" t="n"/>
      <c r="R189" s="2665" t="n"/>
      <c r="S189" s="2665" t="n"/>
      <c r="T189" s="2665" t="n"/>
      <c r="U189" s="2665" t="n"/>
      <c r="V189" s="2665" t="n"/>
      <c r="W189" s="2665" t="n"/>
      <c r="X189" s="2665" t="n"/>
      <c r="Y189" s="2665" t="n"/>
      <c r="Z189" s="2665" t="n"/>
      <c r="AA189" s="2665" t="n"/>
      <c r="AB189" s="2665" t="n"/>
      <c r="AC189" s="2665" t="n"/>
      <c r="AD189" s="2665" t="n"/>
      <c r="AE189" s="2665" t="n"/>
      <c r="AF189" s="2665" t="n"/>
      <c r="AG189" s="2665" t="n"/>
      <c r="AH189" s="2665" t="n"/>
      <c r="AI189" s="2665" t="n"/>
      <c r="AJ189" s="2665" t="n"/>
      <c r="AK189" s="2665" t="n"/>
      <c r="AL189" s="2665" t="n"/>
      <c r="AM189" s="2665" t="n"/>
      <c r="AN189" s="2665" t="n"/>
      <c r="AO189" s="2665" t="n"/>
      <c r="AP189" s="2665" t="n"/>
      <c r="AQ189" s="2665" t="n"/>
      <c r="AR189" s="2665" t="n"/>
      <c r="AS189" s="2665" t="n"/>
      <c r="AT189" s="2665" t="n"/>
      <c r="AU189" s="2665" t="n"/>
      <c r="AV189" s="2665" t="n"/>
      <c r="AW189" s="2665" t="n"/>
      <c r="AX189" s="2665" t="n"/>
      <c r="AY189" s="2665" t="n"/>
      <c r="AZ189" s="2665" t="n"/>
      <c r="BA189" s="2665" t="n"/>
      <c r="BB189" s="2665" t="n"/>
      <c r="BC189" s="2665" t="n"/>
      <c r="BD189" s="2665" t="n"/>
      <c r="BE189" s="2665" t="n"/>
      <c r="BF189" s="2665" t="n"/>
      <c r="BG189" s="2665" t="n"/>
      <c r="BH189" s="2665" t="n"/>
      <c r="BI189" s="2665" t="n"/>
      <c r="BJ189" s="2665" t="n"/>
      <c r="BK189" s="2665" t="n"/>
      <c r="BL189" s="2665" t="n"/>
      <c r="BM189" s="2665" t="n"/>
      <c r="BN189" s="2665" t="n"/>
      <c r="BO189" s="3243" t="inlineStr">
        <is>
          <t>2.3.1</t>
        </is>
      </c>
      <c r="BP189" s="2665" t="n"/>
      <c r="BQ189" s="2665" t="n"/>
      <c r="BR189" s="2316" t="n"/>
      <c r="BS189" s="4505" t="n"/>
      <c r="BT189" s="2" t="n"/>
      <c r="BU189" s="2" t="n"/>
    </row>
    <row r="190">
      <c r="A190" s="4508" t="inlineStr">
        <is>
          <t>СК-7</t>
        </is>
      </c>
      <c r="B190" s="2665" t="n"/>
      <c r="C190" s="2665" t="n"/>
      <c r="D190" s="2316" t="n"/>
      <c r="E190" s="4507" t="inlineStr">
        <is>
          <t>Анализировать воздействия на свойства материалов в условиях производства и эксплуатации, применять современные методы защиты химического оборудования от коррозии</t>
        </is>
      </c>
      <c r="F190" s="2665" t="n"/>
      <c r="G190" s="2665" t="n"/>
      <c r="H190" s="2665" t="n"/>
      <c r="I190" s="2665" t="n"/>
      <c r="J190" s="2665" t="n"/>
      <c r="K190" s="2665" t="n"/>
      <c r="L190" s="2665" t="n"/>
      <c r="M190" s="2665" t="n"/>
      <c r="N190" s="2665" t="n"/>
      <c r="O190" s="2665" t="n"/>
      <c r="P190" s="2665" t="n"/>
      <c r="Q190" s="2665" t="n"/>
      <c r="R190" s="2665" t="n"/>
      <c r="S190" s="2665" t="n"/>
      <c r="T190" s="2665" t="n"/>
      <c r="U190" s="2665" t="n"/>
      <c r="V190" s="2665" t="n"/>
      <c r="W190" s="2665" t="n"/>
      <c r="X190" s="2665" t="n"/>
      <c r="Y190" s="2665" t="n"/>
      <c r="Z190" s="2665" t="n"/>
      <c r="AA190" s="2665" t="n"/>
      <c r="AB190" s="2665" t="n"/>
      <c r="AC190" s="2665" t="n"/>
      <c r="AD190" s="2665" t="n"/>
      <c r="AE190" s="2665" t="n"/>
      <c r="AF190" s="2665" t="n"/>
      <c r="AG190" s="2665" t="n"/>
      <c r="AH190" s="2665" t="n"/>
      <c r="AI190" s="2665" t="n"/>
      <c r="AJ190" s="2665" t="n"/>
      <c r="AK190" s="2665" t="n"/>
      <c r="AL190" s="2665" t="n"/>
      <c r="AM190" s="2665" t="n"/>
      <c r="AN190" s="2665" t="n"/>
      <c r="AO190" s="2665" t="n"/>
      <c r="AP190" s="2665" t="n"/>
      <c r="AQ190" s="2665" t="n"/>
      <c r="AR190" s="2665" t="n"/>
      <c r="AS190" s="2665" t="n"/>
      <c r="AT190" s="2665" t="n"/>
      <c r="AU190" s="2665" t="n"/>
      <c r="AV190" s="2665" t="n"/>
      <c r="AW190" s="2665" t="n"/>
      <c r="AX190" s="2665" t="n"/>
      <c r="AY190" s="2665" t="n"/>
      <c r="AZ190" s="2665" t="n"/>
      <c r="BA190" s="2665" t="n"/>
      <c r="BB190" s="2665" t="n"/>
      <c r="BC190" s="2665" t="n"/>
      <c r="BD190" s="2665" t="n"/>
      <c r="BE190" s="2665" t="n"/>
      <c r="BF190" s="2665" t="n"/>
      <c r="BG190" s="2665" t="n"/>
      <c r="BH190" s="2665" t="n"/>
      <c r="BI190" s="2665" t="n"/>
      <c r="BJ190" s="2665" t="n"/>
      <c r="BK190" s="2665" t="n"/>
      <c r="BL190" s="2665" t="n"/>
      <c r="BM190" s="2665" t="n"/>
      <c r="BN190" s="2665" t="n"/>
      <c r="BO190" s="3243" t="inlineStr">
        <is>
          <t>2.3.2</t>
        </is>
      </c>
      <c r="BP190" s="2665" t="n"/>
      <c r="BQ190" s="2665" t="n"/>
      <c r="BR190" s="2316" t="n"/>
      <c r="BS190" s="4505" t="n"/>
      <c r="BT190" s="2" t="n"/>
      <c r="BU190" s="2" t="n"/>
    </row>
    <row r="191">
      <c r="A191" s="4508" t="inlineStr">
        <is>
          <t>СК-8</t>
        </is>
      </c>
      <c r="B191" s="2665" t="n"/>
      <c r="C191" s="2665" t="n"/>
      <c r="D191" s="2316" t="n"/>
      <c r="E191" s="4507" t="inlineStr">
        <is>
          <t>Анализировать воздействие трения на долговечность материалов в условиях производства и эксплуатации, применять современные методы уменьшения износа оборудования</t>
        </is>
      </c>
      <c r="F191" s="2665" t="n"/>
      <c r="G191" s="2665" t="n"/>
      <c r="H191" s="2665" t="n"/>
      <c r="I191" s="2665" t="n"/>
      <c r="J191" s="2665" t="n"/>
      <c r="K191" s="2665" t="n"/>
      <c r="L191" s="2665" t="n"/>
      <c r="M191" s="2665" t="n"/>
      <c r="N191" s="2665" t="n"/>
      <c r="O191" s="2665" t="n"/>
      <c r="P191" s="2665" t="n"/>
      <c r="Q191" s="2665" t="n"/>
      <c r="R191" s="2665" t="n"/>
      <c r="S191" s="2665" t="n"/>
      <c r="T191" s="2665" t="n"/>
      <c r="U191" s="2665" t="n"/>
      <c r="V191" s="2665" t="n"/>
      <c r="W191" s="2665" t="n"/>
      <c r="X191" s="2665" t="n"/>
      <c r="Y191" s="2665" t="n"/>
      <c r="Z191" s="2665" t="n"/>
      <c r="AA191" s="2665" t="n"/>
      <c r="AB191" s="2665" t="n"/>
      <c r="AC191" s="2665" t="n"/>
      <c r="AD191" s="2665" t="n"/>
      <c r="AE191" s="2665" t="n"/>
      <c r="AF191" s="2665" t="n"/>
      <c r="AG191" s="2665" t="n"/>
      <c r="AH191" s="2665" t="n"/>
      <c r="AI191" s="2665" t="n"/>
      <c r="AJ191" s="2665" t="n"/>
      <c r="AK191" s="2665" t="n"/>
      <c r="AL191" s="2665" t="n"/>
      <c r="AM191" s="2665" t="n"/>
      <c r="AN191" s="2665" t="n"/>
      <c r="AO191" s="2665" t="n"/>
      <c r="AP191" s="2665" t="n"/>
      <c r="AQ191" s="2665" t="n"/>
      <c r="AR191" s="2665" t="n"/>
      <c r="AS191" s="2665" t="n"/>
      <c r="AT191" s="2665" t="n"/>
      <c r="AU191" s="2665" t="n"/>
      <c r="AV191" s="2665" t="n"/>
      <c r="AW191" s="2665" t="n"/>
      <c r="AX191" s="2665" t="n"/>
      <c r="AY191" s="2665" t="n"/>
      <c r="AZ191" s="2665" t="n"/>
      <c r="BA191" s="2665" t="n"/>
      <c r="BB191" s="2665" t="n"/>
      <c r="BC191" s="2665" t="n"/>
      <c r="BD191" s="2665" t="n"/>
      <c r="BE191" s="2665" t="n"/>
      <c r="BF191" s="2665" t="n"/>
      <c r="BG191" s="2665" t="n"/>
      <c r="BH191" s="2665" t="n"/>
      <c r="BI191" s="2665" t="n"/>
      <c r="BJ191" s="2665" t="n"/>
      <c r="BK191" s="2665" t="n"/>
      <c r="BL191" s="2665" t="n"/>
      <c r="BM191" s="2665" t="n"/>
      <c r="BN191" s="2665" t="n"/>
      <c r="BO191" s="3243" t="inlineStr">
        <is>
          <t>2.3.3</t>
        </is>
      </c>
      <c r="BP191" s="2665" t="n"/>
      <c r="BQ191" s="2665" t="n"/>
      <c r="BR191" s="2316" t="n"/>
      <c r="BS191" s="4505" t="n"/>
      <c r="BT191" s="2" t="n"/>
      <c r="BU191" s="2" t="n"/>
    </row>
    <row r="192">
      <c r="A192" s="4508" t="inlineStr">
        <is>
          <t>СК-9</t>
        </is>
      </c>
      <c r="B192" s="2665" t="n"/>
      <c r="C192" s="2665" t="n"/>
      <c r="D192" s="2316" t="n"/>
      <c r="E192" s="4507" t="inlineStr">
        <is>
          <t>Анализировать устройство, принцип работы и элементную базу современных электрических машин, аппаратов и электронных компонентов электротехнических устройств</t>
        </is>
      </c>
      <c r="F192" s="2665" t="n"/>
      <c r="G192" s="2665" t="n"/>
      <c r="H192" s="2665" t="n"/>
      <c r="I192" s="2665" t="n"/>
      <c r="J192" s="2665" t="n"/>
      <c r="K192" s="2665" t="n"/>
      <c r="L192" s="2665" t="n"/>
      <c r="M192" s="2665" t="n"/>
      <c r="N192" s="2665" t="n"/>
      <c r="O192" s="2665" t="n"/>
      <c r="P192" s="2665" t="n"/>
      <c r="Q192" s="2665" t="n"/>
      <c r="R192" s="2665" t="n"/>
      <c r="S192" s="2665" t="n"/>
      <c r="T192" s="2665" t="n"/>
      <c r="U192" s="2665" t="n"/>
      <c r="V192" s="2665" t="n"/>
      <c r="W192" s="2665" t="n"/>
      <c r="X192" s="2665" t="n"/>
      <c r="Y192" s="2665" t="n"/>
      <c r="Z192" s="2665" t="n"/>
      <c r="AA192" s="2665" t="n"/>
      <c r="AB192" s="2665" t="n"/>
      <c r="AC192" s="2665" t="n"/>
      <c r="AD192" s="2665" t="n"/>
      <c r="AE192" s="2665" t="n"/>
      <c r="AF192" s="2665" t="n"/>
      <c r="AG192" s="2665" t="n"/>
      <c r="AH192" s="2665" t="n"/>
      <c r="AI192" s="2665" t="n"/>
      <c r="AJ192" s="2665" t="n"/>
      <c r="AK192" s="2665" t="n"/>
      <c r="AL192" s="2665" t="n"/>
      <c r="AM192" s="2665" t="n"/>
      <c r="AN192" s="2665" t="n"/>
      <c r="AO192" s="2665" t="n"/>
      <c r="AP192" s="2665" t="n"/>
      <c r="AQ192" s="2665" t="n"/>
      <c r="AR192" s="2665" t="n"/>
      <c r="AS192" s="2665" t="n"/>
      <c r="AT192" s="2665" t="n"/>
      <c r="AU192" s="2665" t="n"/>
      <c r="AV192" s="2665" t="n"/>
      <c r="AW192" s="2665" t="n"/>
      <c r="AX192" s="2665" t="n"/>
      <c r="AY192" s="2665" t="n"/>
      <c r="AZ192" s="2665" t="n"/>
      <c r="BA192" s="2665" t="n"/>
      <c r="BB192" s="2665" t="n"/>
      <c r="BC192" s="2665" t="n"/>
      <c r="BD192" s="2665" t="n"/>
      <c r="BE192" s="2665" t="n"/>
      <c r="BF192" s="2665" t="n"/>
      <c r="BG192" s="2665" t="n"/>
      <c r="BH192" s="2665" t="n"/>
      <c r="BI192" s="2665" t="n"/>
      <c r="BJ192" s="2665" t="n"/>
      <c r="BK192" s="2665" t="n"/>
      <c r="BL192" s="2665" t="n"/>
      <c r="BM192" s="2665" t="n"/>
      <c r="BN192" s="2665" t="n"/>
      <c r="BO192" s="3243" t="inlineStr">
        <is>
          <t>2.3.4</t>
        </is>
      </c>
      <c r="BP192" s="2665" t="n"/>
      <c r="BQ192" s="2665" t="n"/>
      <c r="BR192" s="2316" t="n"/>
      <c r="BS192" s="4505" t="n"/>
      <c r="BT192" s="2" t="n"/>
      <c r="BU192" s="2" t="n"/>
    </row>
    <row r="193">
      <c r="A193" s="4508" t="inlineStr">
        <is>
          <t>СК-10</t>
        </is>
      </c>
      <c r="B193" s="2665" t="n"/>
      <c r="C193" s="2665" t="n"/>
      <c r="D193" s="2316" t="n"/>
      <c r="E193" s="4507" t="inlineStr">
        <is>
          <t>Применять знания и навыки, необходимые для создания и эффективного использования прогрессивных технологических процессов изготовления машин и агрегатов химической промышленности, а также их испытаний с технико-экономической оценкой предлагаемых решений</t>
        </is>
      </c>
      <c r="F193" s="2665" t="n"/>
      <c r="G193" s="2665" t="n"/>
      <c r="H193" s="2665" t="n"/>
      <c r="I193" s="2665" t="n"/>
      <c r="J193" s="2665" t="n"/>
      <c r="K193" s="2665" t="n"/>
      <c r="L193" s="2665" t="n"/>
      <c r="M193" s="2665" t="n"/>
      <c r="N193" s="2665" t="n"/>
      <c r="O193" s="2665" t="n"/>
      <c r="P193" s="2665" t="n"/>
      <c r="Q193" s="2665" t="n"/>
      <c r="R193" s="2665" t="n"/>
      <c r="S193" s="2665" t="n"/>
      <c r="T193" s="2665" t="n"/>
      <c r="U193" s="2665" t="n"/>
      <c r="V193" s="2665" t="n"/>
      <c r="W193" s="2665" t="n"/>
      <c r="X193" s="2665" t="n"/>
      <c r="Y193" s="2665" t="n"/>
      <c r="Z193" s="2665" t="n"/>
      <c r="AA193" s="2665" t="n"/>
      <c r="AB193" s="2665" t="n"/>
      <c r="AC193" s="2665" t="n"/>
      <c r="AD193" s="2665" t="n"/>
      <c r="AE193" s="2665" t="n"/>
      <c r="AF193" s="2665" t="n"/>
      <c r="AG193" s="2665" t="n"/>
      <c r="AH193" s="2665" t="n"/>
      <c r="AI193" s="2665" t="n"/>
      <c r="AJ193" s="2665" t="n"/>
      <c r="AK193" s="2665" t="n"/>
      <c r="AL193" s="2665" t="n"/>
      <c r="AM193" s="2665" t="n"/>
      <c r="AN193" s="2665" t="n"/>
      <c r="AO193" s="2665" t="n"/>
      <c r="AP193" s="2665" t="n"/>
      <c r="AQ193" s="2665" t="n"/>
      <c r="AR193" s="2665" t="n"/>
      <c r="AS193" s="2665" t="n"/>
      <c r="AT193" s="2665" t="n"/>
      <c r="AU193" s="2665" t="n"/>
      <c r="AV193" s="2665" t="n"/>
      <c r="AW193" s="2665" t="n"/>
      <c r="AX193" s="2665" t="n"/>
      <c r="AY193" s="2665" t="n"/>
      <c r="AZ193" s="2665" t="n"/>
      <c r="BA193" s="2665" t="n"/>
      <c r="BB193" s="2665" t="n"/>
      <c r="BC193" s="2665" t="n"/>
      <c r="BD193" s="2665" t="n"/>
      <c r="BE193" s="2665" t="n"/>
      <c r="BF193" s="2665" t="n"/>
      <c r="BG193" s="2665" t="n"/>
      <c r="BH193" s="2665" t="n"/>
      <c r="BI193" s="2665" t="n"/>
      <c r="BJ193" s="2665" t="n"/>
      <c r="BK193" s="2665" t="n"/>
      <c r="BL193" s="2665" t="n"/>
      <c r="BM193" s="2665" t="n"/>
      <c r="BN193" s="2665" t="n"/>
      <c r="BO193" s="3243" t="inlineStr">
        <is>
          <t>2.3.5</t>
        </is>
      </c>
      <c r="BP193" s="2665" t="n"/>
      <c r="BQ193" s="2665" t="n"/>
      <c r="BR193" s="2316" t="n"/>
      <c r="BS193" s="4505" t="n"/>
      <c r="BT193" s="2" t="n"/>
      <c r="BU193" s="2" t="n"/>
    </row>
    <row r="194">
      <c r="A194" s="4508" t="inlineStr">
        <is>
          <t>СК-11</t>
        </is>
      </c>
      <c r="B194" s="2665" t="n"/>
      <c r="C194" s="2665" t="n"/>
      <c r="D194" s="2316" t="n"/>
      <c r="E194" s="4507" t="inlineStr">
        <is>
          <t xml:space="preserve">Применять знания, умения и навыки проектирования, расчета и эксплуатации грузоподъемных, транспортирующих и погрузочно-разгрузочных машин </t>
        </is>
      </c>
      <c r="F194" s="2665" t="n"/>
      <c r="G194" s="2665" t="n"/>
      <c r="H194" s="2665" t="n"/>
      <c r="I194" s="2665" t="n"/>
      <c r="J194" s="2665" t="n"/>
      <c r="K194" s="2665" t="n"/>
      <c r="L194" s="2665" t="n"/>
      <c r="M194" s="2665" t="n"/>
      <c r="N194" s="2665" t="n"/>
      <c r="O194" s="2665" t="n"/>
      <c r="P194" s="2665" t="n"/>
      <c r="Q194" s="2665" t="n"/>
      <c r="R194" s="2665" t="n"/>
      <c r="S194" s="2665" t="n"/>
      <c r="T194" s="2665" t="n"/>
      <c r="U194" s="2665" t="n"/>
      <c r="V194" s="2665" t="n"/>
      <c r="W194" s="2665" t="n"/>
      <c r="X194" s="2665" t="n"/>
      <c r="Y194" s="2665" t="n"/>
      <c r="Z194" s="2665" t="n"/>
      <c r="AA194" s="2665" t="n"/>
      <c r="AB194" s="2665" t="n"/>
      <c r="AC194" s="2665" t="n"/>
      <c r="AD194" s="2665" t="n"/>
      <c r="AE194" s="2665" t="n"/>
      <c r="AF194" s="2665" t="n"/>
      <c r="AG194" s="2665" t="n"/>
      <c r="AH194" s="2665" t="n"/>
      <c r="AI194" s="2665" t="n"/>
      <c r="AJ194" s="2665" t="n"/>
      <c r="AK194" s="2665" t="n"/>
      <c r="AL194" s="2665" t="n"/>
      <c r="AM194" s="2665" t="n"/>
      <c r="AN194" s="2665" t="n"/>
      <c r="AO194" s="2665" t="n"/>
      <c r="AP194" s="2665" t="n"/>
      <c r="AQ194" s="2665" t="n"/>
      <c r="AR194" s="2665" t="n"/>
      <c r="AS194" s="2665" t="n"/>
      <c r="AT194" s="2665" t="n"/>
      <c r="AU194" s="2665" t="n"/>
      <c r="AV194" s="2665" t="n"/>
      <c r="AW194" s="2665" t="n"/>
      <c r="AX194" s="2665" t="n"/>
      <c r="AY194" s="2665" t="n"/>
      <c r="AZ194" s="2665" t="n"/>
      <c r="BA194" s="2665" t="n"/>
      <c r="BB194" s="2665" t="n"/>
      <c r="BC194" s="2665" t="n"/>
      <c r="BD194" s="2665" t="n"/>
      <c r="BE194" s="2665" t="n"/>
      <c r="BF194" s="2665" t="n"/>
      <c r="BG194" s="2665" t="n"/>
      <c r="BH194" s="2665" t="n"/>
      <c r="BI194" s="2665" t="n"/>
      <c r="BJ194" s="2665" t="n"/>
      <c r="BK194" s="2665" t="n"/>
      <c r="BL194" s="2665" t="n"/>
      <c r="BM194" s="2665" t="n"/>
      <c r="BN194" s="2665" t="n"/>
      <c r="BO194" s="3243" t="inlineStr">
        <is>
          <t>2.3.6</t>
        </is>
      </c>
      <c r="BP194" s="2665" t="n"/>
      <c r="BQ194" s="2665" t="n"/>
      <c r="BR194" s="2316" t="n"/>
      <c r="BS194" s="4505" t="n"/>
      <c r="BT194" s="2" t="n"/>
      <c r="BU194" s="2" t="n"/>
    </row>
    <row r="195">
      <c r="A195" s="4508" t="inlineStr">
        <is>
          <t>СК-12</t>
        </is>
      </c>
      <c r="B195" s="2665" t="n"/>
      <c r="C195" s="2665" t="n"/>
      <c r="D195" s="2316" t="n"/>
      <c r="E195" s="4507" t="inlineStr">
        <is>
          <t>Владеть техническими навыками эксплуатации и ремонта технологического оборудования, современными средствами и методами контроля его технического состояния, уметь осуществлять планирование и технологическую подготовку ремонтных и монтажных работ</t>
        </is>
      </c>
      <c r="F195" s="2665" t="n"/>
      <c r="G195" s="2665" t="n"/>
      <c r="H195" s="2665" t="n"/>
      <c r="I195" s="2665" t="n"/>
      <c r="J195" s="2665" t="n"/>
      <c r="K195" s="2665" t="n"/>
      <c r="L195" s="2665" t="n"/>
      <c r="M195" s="2665" t="n"/>
      <c r="N195" s="2665" t="n"/>
      <c r="O195" s="2665" t="n"/>
      <c r="P195" s="2665" t="n"/>
      <c r="Q195" s="2665" t="n"/>
      <c r="R195" s="2665" t="n"/>
      <c r="S195" s="2665" t="n"/>
      <c r="T195" s="2665" t="n"/>
      <c r="U195" s="2665" t="n"/>
      <c r="V195" s="2665" t="n"/>
      <c r="W195" s="2665" t="n"/>
      <c r="X195" s="2665" t="n"/>
      <c r="Y195" s="2665" t="n"/>
      <c r="Z195" s="2665" t="n"/>
      <c r="AA195" s="2665" t="n"/>
      <c r="AB195" s="2665" t="n"/>
      <c r="AC195" s="2665" t="n"/>
      <c r="AD195" s="2665" t="n"/>
      <c r="AE195" s="2665" t="n"/>
      <c r="AF195" s="2665" t="n"/>
      <c r="AG195" s="2665" t="n"/>
      <c r="AH195" s="2665" t="n"/>
      <c r="AI195" s="2665" t="n"/>
      <c r="AJ195" s="2665" t="n"/>
      <c r="AK195" s="2665" t="n"/>
      <c r="AL195" s="2665" t="n"/>
      <c r="AM195" s="2665" t="n"/>
      <c r="AN195" s="2665" t="n"/>
      <c r="AO195" s="2665" t="n"/>
      <c r="AP195" s="2665" t="n"/>
      <c r="AQ195" s="2665" t="n"/>
      <c r="AR195" s="2665" t="n"/>
      <c r="AS195" s="2665" t="n"/>
      <c r="AT195" s="2665" t="n"/>
      <c r="AU195" s="2665" t="n"/>
      <c r="AV195" s="2665" t="n"/>
      <c r="AW195" s="2665" t="n"/>
      <c r="AX195" s="2665" t="n"/>
      <c r="AY195" s="2665" t="n"/>
      <c r="AZ195" s="2665" t="n"/>
      <c r="BA195" s="2665" t="n"/>
      <c r="BB195" s="2665" t="n"/>
      <c r="BC195" s="2665" t="n"/>
      <c r="BD195" s="2665" t="n"/>
      <c r="BE195" s="2665" t="n"/>
      <c r="BF195" s="2665" t="n"/>
      <c r="BG195" s="2665" t="n"/>
      <c r="BH195" s="2665" t="n"/>
      <c r="BI195" s="2665" t="n"/>
      <c r="BJ195" s="2665" t="n"/>
      <c r="BK195" s="2665" t="n"/>
      <c r="BL195" s="2665" t="n"/>
      <c r="BM195" s="2665" t="n"/>
      <c r="BN195" s="2665" t="n"/>
      <c r="BO195" s="3243" t="inlineStr">
        <is>
          <t>2.3.7</t>
        </is>
      </c>
      <c r="BP195" s="2665" t="n"/>
      <c r="BQ195" s="2665" t="n"/>
      <c r="BR195" s="2316" t="n"/>
      <c r="BS195" s="4505" t="n"/>
      <c r="BT195" s="2" t="n"/>
      <c r="BU195" s="2" t="n"/>
    </row>
    <row r="196">
      <c r="A196" s="4508" t="inlineStr">
        <is>
          <t>СК-13</t>
        </is>
      </c>
      <c r="B196" s="2665" t="n"/>
      <c r="C196" s="2665" t="n"/>
      <c r="D196" s="2316" t="n"/>
      <c r="E196" s="4507" t="inlineStr">
        <is>
          <t>Владеть знаниями об основных типах исполнительных механизмов, применяемых в машинах-автоматах отрасли, уметь производить расчет и составлять кинематические схемы и цикловые диаграммы машин-автоматов, знать основы роботехники</t>
        </is>
      </c>
      <c r="F196" s="2665" t="n"/>
      <c r="G196" s="2665" t="n"/>
      <c r="H196" s="2665" t="n"/>
      <c r="I196" s="2665" t="n"/>
      <c r="J196" s="2665" t="n"/>
      <c r="K196" s="2665" t="n"/>
      <c r="L196" s="2665" t="n"/>
      <c r="M196" s="2665" t="n"/>
      <c r="N196" s="2665" t="n"/>
      <c r="O196" s="2665" t="n"/>
      <c r="P196" s="2665" t="n"/>
      <c r="Q196" s="2665" t="n"/>
      <c r="R196" s="2665" t="n"/>
      <c r="S196" s="2665" t="n"/>
      <c r="T196" s="2665" t="n"/>
      <c r="U196" s="2665" t="n"/>
      <c r="V196" s="2665" t="n"/>
      <c r="W196" s="2665" t="n"/>
      <c r="X196" s="2665" t="n"/>
      <c r="Y196" s="2665" t="n"/>
      <c r="Z196" s="2665" t="n"/>
      <c r="AA196" s="2665" t="n"/>
      <c r="AB196" s="2665" t="n"/>
      <c r="AC196" s="2665" t="n"/>
      <c r="AD196" s="2665" t="n"/>
      <c r="AE196" s="2665" t="n"/>
      <c r="AF196" s="2665" t="n"/>
      <c r="AG196" s="2665" t="n"/>
      <c r="AH196" s="2665" t="n"/>
      <c r="AI196" s="2665" t="n"/>
      <c r="AJ196" s="2665" t="n"/>
      <c r="AK196" s="2665" t="n"/>
      <c r="AL196" s="2665" t="n"/>
      <c r="AM196" s="2665" t="n"/>
      <c r="AN196" s="2665" t="n"/>
      <c r="AO196" s="2665" t="n"/>
      <c r="AP196" s="2665" t="n"/>
      <c r="AQ196" s="2665" t="n"/>
      <c r="AR196" s="2665" t="n"/>
      <c r="AS196" s="2665" t="n"/>
      <c r="AT196" s="2665" t="n"/>
      <c r="AU196" s="2665" t="n"/>
      <c r="AV196" s="2665" t="n"/>
      <c r="AW196" s="2665" t="n"/>
      <c r="AX196" s="2665" t="n"/>
      <c r="AY196" s="2665" t="n"/>
      <c r="AZ196" s="2665" t="n"/>
      <c r="BA196" s="2665" t="n"/>
      <c r="BB196" s="2665" t="n"/>
      <c r="BC196" s="2665" t="n"/>
      <c r="BD196" s="2665" t="n"/>
      <c r="BE196" s="2665" t="n"/>
      <c r="BF196" s="2665" t="n"/>
      <c r="BG196" s="2665" t="n"/>
      <c r="BH196" s="2665" t="n"/>
      <c r="BI196" s="2665" t="n"/>
      <c r="BJ196" s="2665" t="n"/>
      <c r="BK196" s="2665" t="n"/>
      <c r="BL196" s="2665" t="n"/>
      <c r="BM196" s="2665" t="n"/>
      <c r="BN196" s="2665" t="n"/>
      <c r="BO196" s="3243" t="inlineStr">
        <is>
          <t>2.3.8</t>
        </is>
      </c>
      <c r="BP196" s="2665" t="n"/>
      <c r="BQ196" s="2665" t="n"/>
      <c r="BR196" s="2316" t="n"/>
      <c r="BS196" s="4505" t="n"/>
      <c r="BT196" s="2" t="n"/>
      <c r="BU196" s="2" t="n"/>
    </row>
    <row r="197">
      <c r="A197" s="4508" t="inlineStr">
        <is>
          <t>СК-14</t>
        </is>
      </c>
      <c r="B197" s="2665" t="n"/>
      <c r="C197" s="2665" t="n"/>
      <c r="D197" s="2316" t="n"/>
      <c r="E197" s="4507" t="inlineStr">
        <is>
          <t>Использовать знания основ теории надежности машин при решении практических задач обеспечения показателей работоспособности и владеть навыками диагностики технологического оборудования</t>
        </is>
      </c>
      <c r="F197" s="2665" t="n"/>
      <c r="G197" s="2665" t="n"/>
      <c r="H197" s="2665" t="n"/>
      <c r="I197" s="2665" t="n"/>
      <c r="J197" s="2665" t="n"/>
      <c r="K197" s="2665" t="n"/>
      <c r="L197" s="2665" t="n"/>
      <c r="M197" s="2665" t="n"/>
      <c r="N197" s="2665" t="n"/>
      <c r="O197" s="2665" t="n"/>
      <c r="P197" s="2665" t="n"/>
      <c r="Q197" s="2665" t="n"/>
      <c r="R197" s="2665" t="n"/>
      <c r="S197" s="2665" t="n"/>
      <c r="T197" s="2665" t="n"/>
      <c r="U197" s="2665" t="n"/>
      <c r="V197" s="2665" t="n"/>
      <c r="W197" s="2665" t="n"/>
      <c r="X197" s="2665" t="n"/>
      <c r="Y197" s="2665" t="n"/>
      <c r="Z197" s="2665" t="n"/>
      <c r="AA197" s="2665" t="n"/>
      <c r="AB197" s="2665" t="n"/>
      <c r="AC197" s="2665" t="n"/>
      <c r="AD197" s="2665" t="n"/>
      <c r="AE197" s="2665" t="n"/>
      <c r="AF197" s="2665" t="n"/>
      <c r="AG197" s="2665" t="n"/>
      <c r="AH197" s="2665" t="n"/>
      <c r="AI197" s="2665" t="n"/>
      <c r="AJ197" s="2665" t="n"/>
      <c r="AK197" s="2665" t="n"/>
      <c r="AL197" s="2665" t="n"/>
      <c r="AM197" s="2665" t="n"/>
      <c r="AN197" s="2665" t="n"/>
      <c r="AO197" s="2665" t="n"/>
      <c r="AP197" s="2665" t="n"/>
      <c r="AQ197" s="2665" t="n"/>
      <c r="AR197" s="2665" t="n"/>
      <c r="AS197" s="2665" t="n"/>
      <c r="AT197" s="2665" t="n"/>
      <c r="AU197" s="2665" t="n"/>
      <c r="AV197" s="2665" t="n"/>
      <c r="AW197" s="2665" t="n"/>
      <c r="AX197" s="2665" t="n"/>
      <c r="AY197" s="2665" t="n"/>
      <c r="AZ197" s="2665" t="n"/>
      <c r="BA197" s="2665" t="n"/>
      <c r="BB197" s="2665" t="n"/>
      <c r="BC197" s="2665" t="n"/>
      <c r="BD197" s="2665" t="n"/>
      <c r="BE197" s="2665" t="n"/>
      <c r="BF197" s="2665" t="n"/>
      <c r="BG197" s="2665" t="n"/>
      <c r="BH197" s="2665" t="n"/>
      <c r="BI197" s="2665" t="n"/>
      <c r="BJ197" s="2665" t="n"/>
      <c r="BK197" s="2665" t="n"/>
      <c r="BL197" s="2665" t="n"/>
      <c r="BM197" s="2665" t="n"/>
      <c r="BN197" s="2665" t="n"/>
      <c r="BO197" s="3243" t="inlineStr">
        <is>
          <t>2.3.9</t>
        </is>
      </c>
      <c r="BP197" s="2665" t="n"/>
      <c r="BQ197" s="2665" t="n"/>
      <c r="BR197" s="2316" t="n"/>
      <c r="BS197" s="4505" t="n"/>
      <c r="BT197" s="2" t="n"/>
      <c r="BU197" s="2" t="n"/>
    </row>
    <row r="198">
      <c r="A198" s="4508" t="inlineStr">
        <is>
          <t>СК-15</t>
        </is>
      </c>
      <c r="B198" s="2665" t="n"/>
      <c r="C198" s="2665" t="n"/>
      <c r="D198" s="2316" t="n"/>
      <c r="E198" s="4507" t="inlineStr">
        <is>
          <t>Владеть навыками математического моделирования и оптимизации технологических процессов и оборудования, знать принципы автоматического регулирования в технических средствах автоматизации, методы автоматизации технологических процессов химического производства, владеть основными приемами двухмерного проектирования чертежно-конструкторской документации и трехмерного твердотельного параметрического моделирования деталей машин, сборочных узлов и механизмов с использованием САПР общего машиностроения</t>
        </is>
      </c>
      <c r="F198" s="2665" t="n"/>
      <c r="G198" s="2665" t="n"/>
      <c r="H198" s="2665" t="n"/>
      <c r="I198" s="2665" t="n"/>
      <c r="J198" s="2665" t="n"/>
      <c r="K198" s="2665" t="n"/>
      <c r="L198" s="2665" t="n"/>
      <c r="M198" s="2665" t="n"/>
      <c r="N198" s="2665" t="n"/>
      <c r="O198" s="2665" t="n"/>
      <c r="P198" s="2665" t="n"/>
      <c r="Q198" s="2665" t="n"/>
      <c r="R198" s="2665" t="n"/>
      <c r="S198" s="2665" t="n"/>
      <c r="T198" s="2665" t="n"/>
      <c r="U198" s="2665" t="n"/>
      <c r="V198" s="2665" t="n"/>
      <c r="W198" s="2665" t="n"/>
      <c r="X198" s="2665" t="n"/>
      <c r="Y198" s="2665" t="n"/>
      <c r="Z198" s="2665" t="n"/>
      <c r="AA198" s="2665" t="n"/>
      <c r="AB198" s="2665" t="n"/>
      <c r="AC198" s="2665" t="n"/>
      <c r="AD198" s="2665" t="n"/>
      <c r="AE198" s="2665" t="n"/>
      <c r="AF198" s="2665" t="n"/>
      <c r="AG198" s="2665" t="n"/>
      <c r="AH198" s="2665" t="n"/>
      <c r="AI198" s="2665" t="n"/>
      <c r="AJ198" s="2665" t="n"/>
      <c r="AK198" s="2665" t="n"/>
      <c r="AL198" s="2665" t="n"/>
      <c r="AM198" s="2665" t="n"/>
      <c r="AN198" s="2665" t="n"/>
      <c r="AO198" s="2665" t="n"/>
      <c r="AP198" s="2665" t="n"/>
      <c r="AQ198" s="2665" t="n"/>
      <c r="AR198" s="2665" t="n"/>
      <c r="AS198" s="2665" t="n"/>
      <c r="AT198" s="2665" t="n"/>
      <c r="AU198" s="2665" t="n"/>
      <c r="AV198" s="2665" t="n"/>
      <c r="AW198" s="2665" t="n"/>
      <c r="AX198" s="2665" t="n"/>
      <c r="AY198" s="2665" t="n"/>
      <c r="AZ198" s="2665" t="n"/>
      <c r="BA198" s="2665" t="n"/>
      <c r="BB198" s="2665" t="n"/>
      <c r="BC198" s="2665" t="n"/>
      <c r="BD198" s="2665" t="n"/>
      <c r="BE198" s="2665" t="n"/>
      <c r="BF198" s="2665" t="n"/>
      <c r="BG198" s="2665" t="n"/>
      <c r="BH198" s="2665" t="n"/>
      <c r="BI198" s="2665" t="n"/>
      <c r="BJ198" s="2665" t="n"/>
      <c r="BK198" s="2665" t="n"/>
      <c r="BL198" s="2665" t="n"/>
      <c r="BM198" s="2665" t="n"/>
      <c r="BN198" s="2665" t="n"/>
      <c r="BO198" s="3243" t="inlineStr">
        <is>
          <t>2.4</t>
        </is>
      </c>
      <c r="BP198" s="2665" t="n"/>
      <c r="BQ198" s="2665" t="n"/>
      <c r="BR198" s="2316" t="n"/>
      <c r="BS198" s="4505" t="n"/>
      <c r="BT198" s="2" t="n"/>
      <c r="BU198" s="2" t="n"/>
    </row>
    <row r="199">
      <c r="A199" s="4508" t="inlineStr">
        <is>
          <t>СК-16</t>
        </is>
      </c>
      <c r="B199" s="2665" t="n"/>
      <c r="C199" s="2665" t="n"/>
      <c r="D199" s="2316" t="n"/>
      <c r="E199" s="4507" t="inlineStr">
        <is>
          <t>Анализировать эффективность производственных процессов на предприятии, рассчитывать показатели эффективности использования производственных ресурсов, выявлять резервы и обосновывать направления улучшения их использования</t>
        </is>
      </c>
      <c r="F199" s="2665" t="n"/>
      <c r="G199" s="2665" t="n"/>
      <c r="H199" s="2665" t="n"/>
      <c r="I199" s="2665" t="n"/>
      <c r="J199" s="2665" t="n"/>
      <c r="K199" s="2665" t="n"/>
      <c r="L199" s="2665" t="n"/>
      <c r="M199" s="2665" t="n"/>
      <c r="N199" s="2665" t="n"/>
      <c r="O199" s="2665" t="n"/>
      <c r="P199" s="2665" t="n"/>
      <c r="Q199" s="2665" t="n"/>
      <c r="R199" s="2665" t="n"/>
      <c r="S199" s="2665" t="n"/>
      <c r="T199" s="2665" t="n"/>
      <c r="U199" s="2665" t="n"/>
      <c r="V199" s="2665" t="n"/>
      <c r="W199" s="2665" t="n"/>
      <c r="X199" s="2665" t="n"/>
      <c r="Y199" s="2665" t="n"/>
      <c r="Z199" s="2665" t="n"/>
      <c r="AA199" s="2665" t="n"/>
      <c r="AB199" s="2665" t="n"/>
      <c r="AC199" s="2665" t="n"/>
      <c r="AD199" s="2665" t="n"/>
      <c r="AE199" s="2665" t="n"/>
      <c r="AF199" s="2665" t="n"/>
      <c r="AG199" s="2665" t="n"/>
      <c r="AH199" s="2665" t="n"/>
      <c r="AI199" s="2665" t="n"/>
      <c r="AJ199" s="2665" t="n"/>
      <c r="AK199" s="2665" t="n"/>
      <c r="AL199" s="2665" t="n"/>
      <c r="AM199" s="2665" t="n"/>
      <c r="AN199" s="2665" t="n"/>
      <c r="AO199" s="2665" t="n"/>
      <c r="AP199" s="2665" t="n"/>
      <c r="AQ199" s="2665" t="n"/>
      <c r="AR199" s="2665" t="n"/>
      <c r="AS199" s="2665" t="n"/>
      <c r="AT199" s="2665" t="n"/>
      <c r="AU199" s="2665" t="n"/>
      <c r="AV199" s="2665" t="n"/>
      <c r="AW199" s="2665" t="n"/>
      <c r="AX199" s="2665" t="n"/>
      <c r="AY199" s="2665" t="n"/>
      <c r="AZ199" s="2665" t="n"/>
      <c r="BA199" s="2665" t="n"/>
      <c r="BB199" s="2665" t="n"/>
      <c r="BC199" s="2665" t="n"/>
      <c r="BD199" s="2665" t="n"/>
      <c r="BE199" s="2665" t="n"/>
      <c r="BF199" s="2665" t="n"/>
      <c r="BG199" s="2665" t="n"/>
      <c r="BH199" s="2665" t="n"/>
      <c r="BI199" s="2665" t="n"/>
      <c r="BJ199" s="2665" t="n"/>
      <c r="BK199" s="2665" t="n"/>
      <c r="BL199" s="2665" t="n"/>
      <c r="BM199" s="2665" t="n"/>
      <c r="BN199" s="2665" t="n"/>
      <c r="BO199" s="3243" t="inlineStr">
        <is>
          <t>2.5.1</t>
        </is>
      </c>
      <c r="BP199" s="2665" t="n"/>
      <c r="BQ199" s="2665" t="n"/>
      <c r="BR199" s="2316" t="n"/>
      <c r="BS199" s="4505" t="n"/>
      <c r="BT199" s="2" t="n"/>
      <c r="BU199" s="2" t="n"/>
    </row>
    <row r="200">
      <c r="A200" s="4508" t="inlineStr">
        <is>
          <t>СК-17</t>
        </is>
      </c>
      <c r="B200" s="2665" t="n"/>
      <c r="C200" s="2665" t="n"/>
      <c r="D200" s="2316" t="n"/>
      <c r="E200" s="4507" t="inlineStr">
        <is>
          <t>Осуществлять организационно-технические расчеты для планирования и регулирования  производства, выполнять оценку эффективности мероприятий по техническому и организационному развитию производства</t>
        </is>
      </c>
      <c r="F200" s="2665" t="n"/>
      <c r="G200" s="2665" t="n"/>
      <c r="H200" s="2665" t="n"/>
      <c r="I200" s="2665" t="n"/>
      <c r="J200" s="2665" t="n"/>
      <c r="K200" s="2665" t="n"/>
      <c r="L200" s="2665" t="n"/>
      <c r="M200" s="2665" t="n"/>
      <c r="N200" s="2665" t="n"/>
      <c r="O200" s="2665" t="n"/>
      <c r="P200" s="2665" t="n"/>
      <c r="Q200" s="2665" t="n"/>
      <c r="R200" s="2665" t="n"/>
      <c r="S200" s="2665" t="n"/>
      <c r="T200" s="2665" t="n"/>
      <c r="U200" s="2665" t="n"/>
      <c r="V200" s="2665" t="n"/>
      <c r="W200" s="2665" t="n"/>
      <c r="X200" s="2665" t="n"/>
      <c r="Y200" s="2665" t="n"/>
      <c r="Z200" s="2665" t="n"/>
      <c r="AA200" s="2665" t="n"/>
      <c r="AB200" s="2665" t="n"/>
      <c r="AC200" s="2665" t="n"/>
      <c r="AD200" s="2665" t="n"/>
      <c r="AE200" s="2665" t="n"/>
      <c r="AF200" s="2665" t="n"/>
      <c r="AG200" s="2665" t="n"/>
      <c r="AH200" s="2665" t="n"/>
      <c r="AI200" s="2665" t="n"/>
      <c r="AJ200" s="2665" t="n"/>
      <c r="AK200" s="2665" t="n"/>
      <c r="AL200" s="2665" t="n"/>
      <c r="AM200" s="2665" t="n"/>
      <c r="AN200" s="2665" t="n"/>
      <c r="AO200" s="2665" t="n"/>
      <c r="AP200" s="2665" t="n"/>
      <c r="AQ200" s="2665" t="n"/>
      <c r="AR200" s="2665" t="n"/>
      <c r="AS200" s="2665" t="n"/>
      <c r="AT200" s="2665" t="n"/>
      <c r="AU200" s="2665" t="n"/>
      <c r="AV200" s="2665" t="n"/>
      <c r="AW200" s="2665" t="n"/>
      <c r="AX200" s="2665" t="n"/>
      <c r="AY200" s="2665" t="n"/>
      <c r="AZ200" s="2665" t="n"/>
      <c r="BA200" s="2665" t="n"/>
      <c r="BB200" s="2665" t="n"/>
      <c r="BC200" s="2665" t="n"/>
      <c r="BD200" s="2665" t="n"/>
      <c r="BE200" s="2665" t="n"/>
      <c r="BF200" s="2665" t="n"/>
      <c r="BG200" s="2665" t="n"/>
      <c r="BH200" s="2665" t="n"/>
      <c r="BI200" s="2665" t="n"/>
      <c r="BJ200" s="2665" t="n"/>
      <c r="BK200" s="2665" t="n"/>
      <c r="BL200" s="2665" t="n"/>
      <c r="BM200" s="2665" t="n"/>
      <c r="BN200" s="2665" t="n"/>
      <c r="BO200" s="3243" t="inlineStr">
        <is>
          <t>2.5.2, 2.5.3</t>
        </is>
      </c>
      <c r="BP200" s="2665" t="n"/>
      <c r="BQ200" s="2665" t="n"/>
      <c r="BR200" s="2316" t="n"/>
      <c r="BS200" s="4505" t="n"/>
      <c r="BT200" s="2" t="n"/>
      <c r="BU200" s="2" t="n"/>
    </row>
    <row r="201">
      <c r="A201" s="4508" t="inlineStr">
        <is>
          <t>СК-18</t>
        </is>
      </c>
      <c r="B201" s="2665" t="n"/>
      <c r="C201" s="2665" t="n"/>
      <c r="D201" s="2316" t="n"/>
      <c r="E201" s="4507" t="inlineStr">
        <is>
          <t>Анализировать требования к сырью, готовой продукции, технологические схемы и оборудование основных химических производств, составлять материальные балансы, определять потребность в основных видах ресурсов по видам продукции, определять перспективные направления совершенствования отдельных технологических процессов и производств</t>
        </is>
      </c>
      <c r="F201" s="2665" t="n"/>
      <c r="G201" s="2665" t="n"/>
      <c r="H201" s="2665" t="n"/>
      <c r="I201" s="2665" t="n"/>
      <c r="J201" s="2665" t="n"/>
      <c r="K201" s="2665" t="n"/>
      <c r="L201" s="2665" t="n"/>
      <c r="M201" s="2665" t="n"/>
      <c r="N201" s="2665" t="n"/>
      <c r="O201" s="2665" t="n"/>
      <c r="P201" s="2665" t="n"/>
      <c r="Q201" s="2665" t="n"/>
      <c r="R201" s="2665" t="n"/>
      <c r="S201" s="2665" t="n"/>
      <c r="T201" s="2665" t="n"/>
      <c r="U201" s="2665" t="n"/>
      <c r="V201" s="2665" t="n"/>
      <c r="W201" s="2665" t="n"/>
      <c r="X201" s="2665" t="n"/>
      <c r="Y201" s="2665" t="n"/>
      <c r="Z201" s="2665" t="n"/>
      <c r="AA201" s="2665" t="n"/>
      <c r="AB201" s="2665" t="n"/>
      <c r="AC201" s="2665" t="n"/>
      <c r="AD201" s="2665" t="n"/>
      <c r="AE201" s="2665" t="n"/>
      <c r="AF201" s="2665" t="n"/>
      <c r="AG201" s="2665" t="n"/>
      <c r="AH201" s="2665" t="n"/>
      <c r="AI201" s="2665" t="n"/>
      <c r="AJ201" s="2665" t="n"/>
      <c r="AK201" s="2665" t="n"/>
      <c r="AL201" s="2665" t="n"/>
      <c r="AM201" s="2665" t="n"/>
      <c r="AN201" s="2665" t="n"/>
      <c r="AO201" s="2665" t="n"/>
      <c r="AP201" s="2665" t="n"/>
      <c r="AQ201" s="2665" t="n"/>
      <c r="AR201" s="2665" t="n"/>
      <c r="AS201" s="2665" t="n"/>
      <c r="AT201" s="2665" t="n"/>
      <c r="AU201" s="2665" t="n"/>
      <c r="AV201" s="2665" t="n"/>
      <c r="AW201" s="2665" t="n"/>
      <c r="AX201" s="2665" t="n"/>
      <c r="AY201" s="2665" t="n"/>
      <c r="AZ201" s="2665" t="n"/>
      <c r="BA201" s="2665" t="n"/>
      <c r="BB201" s="2665" t="n"/>
      <c r="BC201" s="2665" t="n"/>
      <c r="BD201" s="2665" t="n"/>
      <c r="BE201" s="2665" t="n"/>
      <c r="BF201" s="2665" t="n"/>
      <c r="BG201" s="2665" t="n"/>
      <c r="BH201" s="2665" t="n"/>
      <c r="BI201" s="2665" t="n"/>
      <c r="BJ201" s="2665" t="n"/>
      <c r="BK201" s="2665" t="n"/>
      <c r="BL201" s="2665" t="n"/>
      <c r="BM201" s="2665" t="n"/>
      <c r="BN201" s="2665" t="n"/>
      <c r="BO201" s="3243" t="inlineStr">
        <is>
          <t>2.6.1</t>
        </is>
      </c>
      <c r="BP201" s="2665" t="n"/>
      <c r="BQ201" s="2665" t="n"/>
      <c r="BR201" s="2316" t="n"/>
      <c r="BS201" s="4505" t="n"/>
      <c r="BT201" s="2" t="n"/>
      <c r="BU201" s="2" t="n"/>
    </row>
    <row r="202">
      <c r="A202" s="4508" t="inlineStr">
        <is>
          <t>СК-19</t>
        </is>
      </c>
      <c r="B202" s="2665" t="n"/>
      <c r="C202" s="2665" t="n"/>
      <c r="D202" s="2316" t="n"/>
      <c r="E202" s="4507" t="inlineStr">
        <is>
          <t>Применять знания процессов и аппаратов химической технологии для осуществления расчетов и выбора рациональных параметров работы технологического оборудования</t>
        </is>
      </c>
      <c r="F202" s="2665" t="n"/>
      <c r="G202" s="2665" t="n"/>
      <c r="H202" s="2665" t="n"/>
      <c r="I202" s="2665" t="n"/>
      <c r="J202" s="2665" t="n"/>
      <c r="K202" s="2665" t="n"/>
      <c r="L202" s="2665" t="n"/>
      <c r="M202" s="2665" t="n"/>
      <c r="N202" s="2665" t="n"/>
      <c r="O202" s="2665" t="n"/>
      <c r="P202" s="2665" t="n"/>
      <c r="Q202" s="2665" t="n"/>
      <c r="R202" s="2665" t="n"/>
      <c r="S202" s="2665" t="n"/>
      <c r="T202" s="2665" t="n"/>
      <c r="U202" s="2665" t="n"/>
      <c r="V202" s="2665" t="n"/>
      <c r="W202" s="2665" t="n"/>
      <c r="X202" s="2665" t="n"/>
      <c r="Y202" s="2665" t="n"/>
      <c r="Z202" s="2665" t="n"/>
      <c r="AA202" s="2665" t="n"/>
      <c r="AB202" s="2665" t="n"/>
      <c r="AC202" s="2665" t="n"/>
      <c r="AD202" s="2665" t="n"/>
      <c r="AE202" s="2665" t="n"/>
      <c r="AF202" s="2665" t="n"/>
      <c r="AG202" s="2665" t="n"/>
      <c r="AH202" s="2665" t="n"/>
      <c r="AI202" s="2665" t="n"/>
      <c r="AJ202" s="2665" t="n"/>
      <c r="AK202" s="2665" t="n"/>
      <c r="AL202" s="2665" t="n"/>
      <c r="AM202" s="2665" t="n"/>
      <c r="AN202" s="2665" t="n"/>
      <c r="AO202" s="2665" t="n"/>
      <c r="AP202" s="2665" t="n"/>
      <c r="AQ202" s="2665" t="n"/>
      <c r="AR202" s="2665" t="n"/>
      <c r="AS202" s="2665" t="n"/>
      <c r="AT202" s="2665" t="n"/>
      <c r="AU202" s="2665" t="n"/>
      <c r="AV202" s="2665" t="n"/>
      <c r="AW202" s="2665" t="n"/>
      <c r="AX202" s="2665" t="n"/>
      <c r="AY202" s="2665" t="n"/>
      <c r="AZ202" s="2665" t="n"/>
      <c r="BA202" s="2665" t="n"/>
      <c r="BB202" s="2665" t="n"/>
      <c r="BC202" s="2665" t="n"/>
      <c r="BD202" s="2665" t="n"/>
      <c r="BE202" s="2665" t="n"/>
      <c r="BF202" s="2665" t="n"/>
      <c r="BG202" s="2665" t="n"/>
      <c r="BH202" s="2665" t="n"/>
      <c r="BI202" s="2665" t="n"/>
      <c r="BJ202" s="2665" t="n"/>
      <c r="BK202" s="2665" t="n"/>
      <c r="BL202" s="2665" t="n"/>
      <c r="BM202" s="2665" t="n"/>
      <c r="BN202" s="2665" t="n"/>
      <c r="BO202" s="3243" t="inlineStr">
        <is>
          <t>2.6.2, 2.6.3</t>
        </is>
      </c>
      <c r="BP202" s="2665" t="n"/>
      <c r="BQ202" s="2665" t="n"/>
      <c r="BR202" s="2316" t="n"/>
      <c r="BS202" s="4505" t="n"/>
      <c r="BT202" s="2" t="n"/>
      <c r="BU202" s="2" t="n"/>
    </row>
    <row r="203">
      <c r="A203" s="4508" t="inlineStr">
        <is>
          <t>СК-20</t>
        </is>
      </c>
      <c r="B203" s="2665" t="n"/>
      <c r="C203" s="2665" t="n"/>
      <c r="D203" s="2316" t="n"/>
      <c r="E203" s="4507" t="inlineStr">
        <is>
          <t>Знать строение и принцип действия машин и аппаратов химических производств, владеть инженерной методикой их расчета и конструирования</t>
        </is>
      </c>
      <c r="F203" s="2665" t="n"/>
      <c r="G203" s="2665" t="n"/>
      <c r="H203" s="2665" t="n"/>
      <c r="I203" s="2665" t="n"/>
      <c r="J203" s="2665" t="n"/>
      <c r="K203" s="2665" t="n"/>
      <c r="L203" s="2665" t="n"/>
      <c r="M203" s="2665" t="n"/>
      <c r="N203" s="2665" t="n"/>
      <c r="O203" s="2665" t="n"/>
      <c r="P203" s="2665" t="n"/>
      <c r="Q203" s="2665" t="n"/>
      <c r="R203" s="2665" t="n"/>
      <c r="S203" s="2665" t="n"/>
      <c r="T203" s="2665" t="n"/>
      <c r="U203" s="2665" t="n"/>
      <c r="V203" s="2665" t="n"/>
      <c r="W203" s="2665" t="n"/>
      <c r="X203" s="2665" t="n"/>
      <c r="Y203" s="2665" t="n"/>
      <c r="Z203" s="2665" t="n"/>
      <c r="AA203" s="2665" t="n"/>
      <c r="AB203" s="2665" t="n"/>
      <c r="AC203" s="2665" t="n"/>
      <c r="AD203" s="2665" t="n"/>
      <c r="AE203" s="2665" t="n"/>
      <c r="AF203" s="2665" t="n"/>
      <c r="AG203" s="2665" t="n"/>
      <c r="AH203" s="2665" t="n"/>
      <c r="AI203" s="2665" t="n"/>
      <c r="AJ203" s="2665" t="n"/>
      <c r="AK203" s="2665" t="n"/>
      <c r="AL203" s="2665" t="n"/>
      <c r="AM203" s="2665" t="n"/>
      <c r="AN203" s="2665" t="n"/>
      <c r="AO203" s="2665" t="n"/>
      <c r="AP203" s="2665" t="n"/>
      <c r="AQ203" s="2665" t="n"/>
      <c r="AR203" s="2665" t="n"/>
      <c r="AS203" s="2665" t="n"/>
      <c r="AT203" s="2665" t="n"/>
      <c r="AU203" s="2665" t="n"/>
      <c r="AV203" s="2665" t="n"/>
      <c r="AW203" s="2665" t="n"/>
      <c r="AX203" s="2665" t="n"/>
      <c r="AY203" s="2665" t="n"/>
      <c r="AZ203" s="2665" t="n"/>
      <c r="BA203" s="2665" t="n"/>
      <c r="BB203" s="2665" t="n"/>
      <c r="BC203" s="2665" t="n"/>
      <c r="BD203" s="2665" t="n"/>
      <c r="BE203" s="2665" t="n"/>
      <c r="BF203" s="2665" t="n"/>
      <c r="BG203" s="2665" t="n"/>
      <c r="BH203" s="2665" t="n"/>
      <c r="BI203" s="2665" t="n"/>
      <c r="BJ203" s="2665" t="n"/>
      <c r="BK203" s="2665" t="n"/>
      <c r="BL203" s="2665" t="n"/>
      <c r="BM203" s="2665" t="n"/>
      <c r="BN203" s="2665" t="n"/>
      <c r="BO203" s="3243" t="inlineStr">
        <is>
          <t>2.6.4, 2.6.5</t>
        </is>
      </c>
      <c r="BP203" s="2665" t="n"/>
      <c r="BQ203" s="2665" t="n"/>
      <c r="BR203" s="2316" t="n"/>
      <c r="BS203" s="4505" t="n"/>
      <c r="BT203" s="2" t="n"/>
      <c r="BU203" s="2" t="n"/>
    </row>
    <row r="204">
      <c r="A204" s="4508" t="inlineStr">
        <is>
          <t>СК-21</t>
        </is>
      </c>
      <c r="B204" s="2665" t="n"/>
      <c r="C204" s="2665" t="n"/>
      <c r="D204" s="2316" t="n"/>
      <c r="E204" s="4507" t="inlineStr">
        <is>
          <t>Владеть необходимым объемом  знаний по органической химии, требуемых для изучения специальных дисциплин и экспериментальными навыками и приемами работы с органическими веществами, их выделения, синтеза, очистки, идентификации и утилизации отходов</t>
        </is>
      </c>
      <c r="F204" s="2665" t="n"/>
      <c r="G204" s="2665" t="n"/>
      <c r="H204" s="2665" t="n"/>
      <c r="I204" s="2665" t="n"/>
      <c r="J204" s="2665" t="n"/>
      <c r="K204" s="2665" t="n"/>
      <c r="L204" s="2665" t="n"/>
      <c r="M204" s="2665" t="n"/>
      <c r="N204" s="2665" t="n"/>
      <c r="O204" s="2665" t="n"/>
      <c r="P204" s="2665" t="n"/>
      <c r="Q204" s="2665" t="n"/>
      <c r="R204" s="2665" t="n"/>
      <c r="S204" s="2665" t="n"/>
      <c r="T204" s="2665" t="n"/>
      <c r="U204" s="2665" t="n"/>
      <c r="V204" s="2665" t="n"/>
      <c r="W204" s="2665" t="n"/>
      <c r="X204" s="2665" t="n"/>
      <c r="Y204" s="2665" t="n"/>
      <c r="Z204" s="2665" t="n"/>
      <c r="AA204" s="2665" t="n"/>
      <c r="AB204" s="2665" t="n"/>
      <c r="AC204" s="2665" t="n"/>
      <c r="AD204" s="2665" t="n"/>
      <c r="AE204" s="2665" t="n"/>
      <c r="AF204" s="2665" t="n"/>
      <c r="AG204" s="2665" t="n"/>
      <c r="AH204" s="2665" t="n"/>
      <c r="AI204" s="2665" t="n"/>
      <c r="AJ204" s="2665" t="n"/>
      <c r="AK204" s="2665" t="n"/>
      <c r="AL204" s="2665" t="n"/>
      <c r="AM204" s="2665" t="n"/>
      <c r="AN204" s="2665" t="n"/>
      <c r="AO204" s="2665" t="n"/>
      <c r="AP204" s="2665" t="n"/>
      <c r="AQ204" s="2665" t="n"/>
      <c r="AR204" s="2665" t="n"/>
      <c r="AS204" s="2665" t="n"/>
      <c r="AT204" s="2665" t="n"/>
      <c r="AU204" s="2665" t="n"/>
      <c r="AV204" s="2665" t="n"/>
      <c r="AW204" s="2665" t="n"/>
      <c r="AX204" s="2665" t="n"/>
      <c r="AY204" s="2665" t="n"/>
      <c r="AZ204" s="2665" t="n"/>
      <c r="BA204" s="2665" t="n"/>
      <c r="BB204" s="2665" t="n"/>
      <c r="BC204" s="2665" t="n"/>
      <c r="BD204" s="2665" t="n"/>
      <c r="BE204" s="2665" t="n"/>
      <c r="BF204" s="2665" t="n"/>
      <c r="BG204" s="2665" t="n"/>
      <c r="BH204" s="2665" t="n"/>
      <c r="BI204" s="2665" t="n"/>
      <c r="BJ204" s="2665" t="n"/>
      <c r="BK204" s="2665" t="n"/>
      <c r="BL204" s="2665" t="n"/>
      <c r="BM204" s="2665" t="n"/>
      <c r="BN204" s="2665" t="n"/>
      <c r="BO204" s="3243" t="inlineStr">
        <is>
          <t>2.9.2</t>
        </is>
      </c>
      <c r="BP204" s="2665" t="n"/>
      <c r="BQ204" s="2665" t="n"/>
      <c r="BR204" s="2316" t="n"/>
      <c r="BS204" s="1467" t="n"/>
      <c r="BT204" s="2" t="n"/>
      <c r="BU204" s="2" t="n"/>
    </row>
    <row r="205">
      <c r="A205" s="4508" t="inlineStr">
        <is>
          <t>СК-22</t>
        </is>
      </c>
      <c r="B205" s="2665" t="n"/>
      <c r="C205" s="2665" t="n"/>
      <c r="D205" s="2316" t="n"/>
      <c r="E205" s="4507" t="inlineStr">
        <is>
          <t>Владеть методами проведения патентного поиска и составления патентного формуляра</t>
        </is>
      </c>
      <c r="F205" s="2665" t="n"/>
      <c r="G205" s="2665" t="n"/>
      <c r="H205" s="2665" t="n"/>
      <c r="I205" s="2665" t="n"/>
      <c r="J205" s="2665" t="n"/>
      <c r="K205" s="2665" t="n"/>
      <c r="L205" s="2665" t="n"/>
      <c r="M205" s="2665" t="n"/>
      <c r="N205" s="2665" t="n"/>
      <c r="O205" s="2665" t="n"/>
      <c r="P205" s="2665" t="n"/>
      <c r="Q205" s="2665" t="n"/>
      <c r="R205" s="2665" t="n"/>
      <c r="S205" s="2665" t="n"/>
      <c r="T205" s="2665" t="n"/>
      <c r="U205" s="2665" t="n"/>
      <c r="V205" s="2665" t="n"/>
      <c r="W205" s="2665" t="n"/>
      <c r="X205" s="2665" t="n"/>
      <c r="Y205" s="2665" t="n"/>
      <c r="Z205" s="2665" t="n"/>
      <c r="AA205" s="2665" t="n"/>
      <c r="AB205" s="2665" t="n"/>
      <c r="AC205" s="2665" t="n"/>
      <c r="AD205" s="2665" t="n"/>
      <c r="AE205" s="2665" t="n"/>
      <c r="AF205" s="2665" t="n"/>
      <c r="AG205" s="2665" t="n"/>
      <c r="AH205" s="2665" t="n"/>
      <c r="AI205" s="2665" t="n"/>
      <c r="AJ205" s="2665" t="n"/>
      <c r="AK205" s="2665" t="n"/>
      <c r="AL205" s="2665" t="n"/>
      <c r="AM205" s="2665" t="n"/>
      <c r="AN205" s="2665" t="n"/>
      <c r="AO205" s="2665" t="n"/>
      <c r="AP205" s="2665" t="n"/>
      <c r="AQ205" s="2665" t="n"/>
      <c r="AR205" s="2665" t="n"/>
      <c r="AS205" s="2665" t="n"/>
      <c r="AT205" s="2665" t="n"/>
      <c r="AU205" s="2665" t="n"/>
      <c r="AV205" s="2665" t="n"/>
      <c r="AW205" s="2665" t="n"/>
      <c r="AX205" s="2665" t="n"/>
      <c r="AY205" s="2665" t="n"/>
      <c r="AZ205" s="2665" t="n"/>
      <c r="BA205" s="2665" t="n"/>
      <c r="BB205" s="2665" t="n"/>
      <c r="BC205" s="2665" t="n"/>
      <c r="BD205" s="2665" t="n"/>
      <c r="BE205" s="2665" t="n"/>
      <c r="BF205" s="2665" t="n"/>
      <c r="BG205" s="2665" t="n"/>
      <c r="BH205" s="2665" t="n"/>
      <c r="BI205" s="2665" t="n"/>
      <c r="BJ205" s="2665" t="n"/>
      <c r="BK205" s="2665" t="n"/>
      <c r="BL205" s="2665" t="n"/>
      <c r="BM205" s="2665" t="n"/>
      <c r="BN205" s="2665" t="n"/>
      <c r="BO205" s="3243" t="inlineStr">
        <is>
          <t>2.9.3</t>
        </is>
      </c>
      <c r="BP205" s="2665" t="n"/>
      <c r="BQ205" s="2665" t="n"/>
      <c r="BR205" s="2316" t="n"/>
      <c r="BS205" s="1467" t="n"/>
      <c r="BT205" s="2" t="n"/>
      <c r="BU205" s="2" t="n"/>
    </row>
    <row r="206">
      <c r="A206" s="4508" t="inlineStr">
        <is>
          <t>СК-23</t>
        </is>
      </c>
      <c r="B206" s="2665" t="n"/>
      <c r="C206" s="2665" t="n"/>
      <c r="D206" s="2316" t="n"/>
      <c r="E206" s="4507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206" s="2665" t="n"/>
      <c r="G206" s="2665" t="n"/>
      <c r="H206" s="2665" t="n"/>
      <c r="I206" s="2665" t="n"/>
      <c r="J206" s="2665" t="n"/>
      <c r="K206" s="2665" t="n"/>
      <c r="L206" s="2665" t="n"/>
      <c r="M206" s="2665" t="n"/>
      <c r="N206" s="2665" t="n"/>
      <c r="O206" s="2665" t="n"/>
      <c r="P206" s="2665" t="n"/>
      <c r="Q206" s="2665" t="n"/>
      <c r="R206" s="2665" t="n"/>
      <c r="S206" s="2665" t="n"/>
      <c r="T206" s="2665" t="n"/>
      <c r="U206" s="2665" t="n"/>
      <c r="V206" s="2665" t="n"/>
      <c r="W206" s="2665" t="n"/>
      <c r="X206" s="2665" t="n"/>
      <c r="Y206" s="2665" t="n"/>
      <c r="Z206" s="2665" t="n"/>
      <c r="AA206" s="2665" t="n"/>
      <c r="AB206" s="2665" t="n"/>
      <c r="AC206" s="2665" t="n"/>
      <c r="AD206" s="2665" t="n"/>
      <c r="AE206" s="2665" t="n"/>
      <c r="AF206" s="2665" t="n"/>
      <c r="AG206" s="2665" t="n"/>
      <c r="AH206" s="2665" t="n"/>
      <c r="AI206" s="2665" t="n"/>
      <c r="AJ206" s="2665" t="n"/>
      <c r="AK206" s="2665" t="n"/>
      <c r="AL206" s="2665" t="n"/>
      <c r="AM206" s="2665" t="n"/>
      <c r="AN206" s="2665" t="n"/>
      <c r="AO206" s="2665" t="n"/>
      <c r="AP206" s="2665" t="n"/>
      <c r="AQ206" s="2665" t="n"/>
      <c r="AR206" s="2665" t="n"/>
      <c r="AS206" s="2665" t="n"/>
      <c r="AT206" s="2665" t="n"/>
      <c r="AU206" s="2665" t="n"/>
      <c r="AV206" s="2665" t="n"/>
      <c r="AW206" s="2665" t="n"/>
      <c r="AX206" s="2665" t="n"/>
      <c r="AY206" s="2665" t="n"/>
      <c r="AZ206" s="2665" t="n"/>
      <c r="BA206" s="2665" t="n"/>
      <c r="BB206" s="2665" t="n"/>
      <c r="BC206" s="2665" t="n"/>
      <c r="BD206" s="2665" t="n"/>
      <c r="BE206" s="2665" t="n"/>
      <c r="BF206" s="2665" t="n"/>
      <c r="BG206" s="2665" t="n"/>
      <c r="BH206" s="2665" t="n"/>
      <c r="BI206" s="2665" t="n"/>
      <c r="BJ206" s="2665" t="n"/>
      <c r="BK206" s="2665" t="n"/>
      <c r="BL206" s="2665" t="n"/>
      <c r="BM206" s="2665" t="n"/>
      <c r="BN206" s="2665" t="n"/>
      <c r="BO206" s="3243" t="inlineStr">
        <is>
          <t>2.9.4</t>
        </is>
      </c>
      <c r="BP206" s="2665" t="n"/>
      <c r="BQ206" s="2665" t="n"/>
      <c r="BR206" s="2316" t="n"/>
      <c r="BS206" s="1467" t="n"/>
      <c r="BT206" s="2" t="n"/>
      <c r="BU206" s="2" t="n"/>
    </row>
    <row r="207">
      <c r="A207" s="4508" t="inlineStr">
        <is>
          <t>СК-25</t>
        </is>
      </c>
      <c r="B207" s="2665" t="n"/>
      <c r="C207" s="2665" t="n"/>
      <c r="D207" s="2316" t="n"/>
      <c r="E207" s="4507" t="inlineStr">
        <is>
          <t>Анализировать требования к сырью, готовой продукции, технологические схемы и аппаратурное оформление  предприятий строительных материалов, составлять материальные балансы, определять потребность в основных видах ресурсов по видам продукции, определять перспективные направления совершенствования отдельных технологических процессов и производств</t>
        </is>
      </c>
      <c r="F207" s="2665" t="n"/>
      <c r="G207" s="2665" t="n"/>
      <c r="H207" s="2665" t="n"/>
      <c r="I207" s="2665" t="n"/>
      <c r="J207" s="2665" t="n"/>
      <c r="K207" s="2665" t="n"/>
      <c r="L207" s="2665" t="n"/>
      <c r="M207" s="2665" t="n"/>
      <c r="N207" s="2665" t="n"/>
      <c r="O207" s="2665" t="n"/>
      <c r="P207" s="2665" t="n"/>
      <c r="Q207" s="2665" t="n"/>
      <c r="R207" s="2665" t="n"/>
      <c r="S207" s="2665" t="n"/>
      <c r="T207" s="2665" t="n"/>
      <c r="U207" s="2665" t="n"/>
      <c r="V207" s="2665" t="n"/>
      <c r="W207" s="2665" t="n"/>
      <c r="X207" s="2665" t="n"/>
      <c r="Y207" s="2665" t="n"/>
      <c r="Z207" s="2665" t="n"/>
      <c r="AA207" s="2665" t="n"/>
      <c r="AB207" s="2665" t="n"/>
      <c r="AC207" s="2665" t="n"/>
      <c r="AD207" s="2665" t="n"/>
      <c r="AE207" s="2665" t="n"/>
      <c r="AF207" s="2665" t="n"/>
      <c r="AG207" s="2665" t="n"/>
      <c r="AH207" s="2665" t="n"/>
      <c r="AI207" s="2665" t="n"/>
      <c r="AJ207" s="2665" t="n"/>
      <c r="AK207" s="2665" t="n"/>
      <c r="AL207" s="2665" t="n"/>
      <c r="AM207" s="2665" t="n"/>
      <c r="AN207" s="2665" t="n"/>
      <c r="AO207" s="2665" t="n"/>
      <c r="AP207" s="2665" t="n"/>
      <c r="AQ207" s="2665" t="n"/>
      <c r="AR207" s="2665" t="n"/>
      <c r="AS207" s="2665" t="n"/>
      <c r="AT207" s="2665" t="n"/>
      <c r="AU207" s="2665" t="n"/>
      <c r="AV207" s="2665" t="n"/>
      <c r="AW207" s="2665" t="n"/>
      <c r="AX207" s="2665" t="n"/>
      <c r="AY207" s="2665" t="n"/>
      <c r="AZ207" s="2665" t="n"/>
      <c r="BA207" s="2665" t="n"/>
      <c r="BB207" s="2665" t="n"/>
      <c r="BC207" s="2665" t="n"/>
      <c r="BD207" s="2665" t="n"/>
      <c r="BE207" s="2665" t="n"/>
      <c r="BF207" s="2665" t="n"/>
      <c r="BG207" s="2665" t="n"/>
      <c r="BH207" s="2665" t="n"/>
      <c r="BI207" s="2665" t="n"/>
      <c r="BJ207" s="2665" t="n"/>
      <c r="BK207" s="2665" t="n"/>
      <c r="BL207" s="2665" t="n"/>
      <c r="BM207" s="2665" t="n"/>
      <c r="BN207" s="2665" t="n"/>
      <c r="BO207" s="3243" t="inlineStr">
        <is>
          <t>2.7.1</t>
        </is>
      </c>
      <c r="BP207" s="2665" t="n"/>
      <c r="BQ207" s="2665" t="n"/>
      <c r="BR207" s="2316" t="n"/>
      <c r="BS207" s="4505" t="n"/>
      <c r="BT207" s="2" t="n"/>
      <c r="BU207" s="2" t="n"/>
    </row>
    <row r="208">
      <c r="A208" s="4508" t="inlineStr">
        <is>
          <t>СК-26</t>
        </is>
      </c>
      <c r="B208" s="2665" t="n"/>
      <c r="C208" s="2665" t="n"/>
      <c r="D208" s="2316" t="n"/>
      <c r="E208" s="4507" t="inlineStr">
        <is>
          <t>Применять знания процессов и агрегатов производства строительных материалов для осуществления расчетов и выбора рациональных параметров работы технологического оборудования</t>
        </is>
      </c>
      <c r="F208" s="2665" t="n"/>
      <c r="G208" s="2665" t="n"/>
      <c r="H208" s="2665" t="n"/>
      <c r="I208" s="2665" t="n"/>
      <c r="J208" s="2665" t="n"/>
      <c r="K208" s="2665" t="n"/>
      <c r="L208" s="2665" t="n"/>
      <c r="M208" s="2665" t="n"/>
      <c r="N208" s="2665" t="n"/>
      <c r="O208" s="2665" t="n"/>
      <c r="P208" s="2665" t="n"/>
      <c r="Q208" s="2665" t="n"/>
      <c r="R208" s="2665" t="n"/>
      <c r="S208" s="2665" t="n"/>
      <c r="T208" s="2665" t="n"/>
      <c r="U208" s="2665" t="n"/>
      <c r="V208" s="2665" t="n"/>
      <c r="W208" s="2665" t="n"/>
      <c r="X208" s="2665" t="n"/>
      <c r="Y208" s="2665" t="n"/>
      <c r="Z208" s="2665" t="n"/>
      <c r="AA208" s="2665" t="n"/>
      <c r="AB208" s="2665" t="n"/>
      <c r="AC208" s="2665" t="n"/>
      <c r="AD208" s="2665" t="n"/>
      <c r="AE208" s="2665" t="n"/>
      <c r="AF208" s="2665" t="n"/>
      <c r="AG208" s="2665" t="n"/>
      <c r="AH208" s="2665" t="n"/>
      <c r="AI208" s="2665" t="n"/>
      <c r="AJ208" s="2665" t="n"/>
      <c r="AK208" s="2665" t="n"/>
      <c r="AL208" s="2665" t="n"/>
      <c r="AM208" s="2665" t="n"/>
      <c r="AN208" s="2665" t="n"/>
      <c r="AO208" s="2665" t="n"/>
      <c r="AP208" s="2665" t="n"/>
      <c r="AQ208" s="2665" t="n"/>
      <c r="AR208" s="2665" t="n"/>
      <c r="AS208" s="2665" t="n"/>
      <c r="AT208" s="2665" t="n"/>
      <c r="AU208" s="2665" t="n"/>
      <c r="AV208" s="2665" t="n"/>
      <c r="AW208" s="2665" t="n"/>
      <c r="AX208" s="2665" t="n"/>
      <c r="AY208" s="2665" t="n"/>
      <c r="AZ208" s="2665" t="n"/>
      <c r="BA208" s="2665" t="n"/>
      <c r="BB208" s="2665" t="n"/>
      <c r="BC208" s="2665" t="n"/>
      <c r="BD208" s="2665" t="n"/>
      <c r="BE208" s="2665" t="n"/>
      <c r="BF208" s="2665" t="n"/>
      <c r="BG208" s="2665" t="n"/>
      <c r="BH208" s="2665" t="n"/>
      <c r="BI208" s="2665" t="n"/>
      <c r="BJ208" s="2665" t="n"/>
      <c r="BK208" s="2665" t="n"/>
      <c r="BL208" s="2665" t="n"/>
      <c r="BM208" s="2665" t="n"/>
      <c r="BN208" s="2665" t="n"/>
      <c r="BO208" s="3243" t="inlineStr">
        <is>
          <t>2.7.2, 2.7.3</t>
        </is>
      </c>
      <c r="BP208" s="2665" t="n"/>
      <c r="BQ208" s="2665" t="n"/>
      <c r="BR208" s="2316" t="n"/>
      <c r="BS208" s="4505" t="n"/>
      <c r="BT208" s="2" t="n"/>
      <c r="BU208" s="2" t="n"/>
    </row>
    <row r="209">
      <c r="A209" s="4512" t="inlineStr">
        <is>
          <t>СК-27</t>
        </is>
      </c>
      <c r="B209" s="2674" t="n"/>
      <c r="C209" s="2674" t="n"/>
      <c r="D209" s="2475" t="n"/>
      <c r="E209" s="4513" t="inlineStr">
        <is>
          <t>Знать строение и принцип действия оборудования производства строительных материалов, владеть инженерной методикой их расчета и конструирования</t>
        </is>
      </c>
      <c r="F209" s="2674" t="n"/>
      <c r="G209" s="2674" t="n"/>
      <c r="H209" s="2674" t="n"/>
      <c r="I209" s="2674" t="n"/>
      <c r="J209" s="2674" t="n"/>
      <c r="K209" s="2674" t="n"/>
      <c r="L209" s="2674" t="n"/>
      <c r="M209" s="2674" t="n"/>
      <c r="N209" s="2674" t="n"/>
      <c r="O209" s="2674" t="n"/>
      <c r="P209" s="2674" t="n"/>
      <c r="Q209" s="2674" t="n"/>
      <c r="R209" s="2674" t="n"/>
      <c r="S209" s="2674" t="n"/>
      <c r="T209" s="2674" t="n"/>
      <c r="U209" s="2674" t="n"/>
      <c r="V209" s="2674" t="n"/>
      <c r="W209" s="2674" t="n"/>
      <c r="X209" s="2674" t="n"/>
      <c r="Y209" s="2674" t="n"/>
      <c r="Z209" s="2674" t="n"/>
      <c r="AA209" s="2674" t="n"/>
      <c r="AB209" s="2674" t="n"/>
      <c r="AC209" s="2674" t="n"/>
      <c r="AD209" s="2674" t="n"/>
      <c r="AE209" s="2674" t="n"/>
      <c r="AF209" s="2674" t="n"/>
      <c r="AG209" s="2674" t="n"/>
      <c r="AH209" s="2674" t="n"/>
      <c r="AI209" s="2674" t="n"/>
      <c r="AJ209" s="2674" t="n"/>
      <c r="AK209" s="2674" t="n"/>
      <c r="AL209" s="2674" t="n"/>
      <c r="AM209" s="2674" t="n"/>
      <c r="AN209" s="2674" t="n"/>
      <c r="AO209" s="2674" t="n"/>
      <c r="AP209" s="2674" t="n"/>
      <c r="AQ209" s="2674" t="n"/>
      <c r="AR209" s="2674" t="n"/>
      <c r="AS209" s="2674" t="n"/>
      <c r="AT209" s="2674" t="n"/>
      <c r="AU209" s="2674" t="n"/>
      <c r="AV209" s="2674" t="n"/>
      <c r="AW209" s="2674" t="n"/>
      <c r="AX209" s="2674" t="n"/>
      <c r="AY209" s="2674" t="n"/>
      <c r="AZ209" s="2674" t="n"/>
      <c r="BA209" s="2674" t="n"/>
      <c r="BB209" s="2674" t="n"/>
      <c r="BC209" s="2674" t="n"/>
      <c r="BD209" s="2674" t="n"/>
      <c r="BE209" s="2674" t="n"/>
      <c r="BF209" s="2674" t="n"/>
      <c r="BG209" s="2674" t="n"/>
      <c r="BH209" s="2674" t="n"/>
      <c r="BI209" s="2674" t="n"/>
      <c r="BJ209" s="2674" t="n"/>
      <c r="BK209" s="2674" t="n"/>
      <c r="BL209" s="2674" t="n"/>
      <c r="BM209" s="2674" t="n"/>
      <c r="BN209" s="2674" t="n"/>
      <c r="BO209" s="4514" t="inlineStr">
        <is>
          <t>2.7.4, 2.7.5</t>
        </is>
      </c>
      <c r="BP209" s="2674" t="n"/>
      <c r="BQ209" s="2674" t="n"/>
      <c r="BR209" s="2475" t="n"/>
      <c r="BS209" s="4505" t="n"/>
      <c r="BT209" s="2" t="n"/>
      <c r="BU209" s="2" t="n"/>
    </row>
    <row r="210">
      <c r="A210" s="140" t="n"/>
      <c r="B210" s="140" t="n"/>
      <c r="C210" s="140" t="n"/>
      <c r="D210" s="679" t="n"/>
      <c r="E210" s="679" t="n"/>
      <c r="F210" s="679" t="n"/>
      <c r="G210" s="679" t="n"/>
      <c r="H210" s="679" t="n"/>
      <c r="I210" s="679" t="n"/>
      <c r="J210" s="679" t="n"/>
      <c r="K210" s="679" t="n"/>
      <c r="L210" s="679" t="n"/>
      <c r="M210" s="679" t="n"/>
      <c r="N210" s="679" t="n"/>
      <c r="O210" s="679" t="n"/>
      <c r="P210" s="679" t="n"/>
      <c r="Q210" s="679" t="n"/>
      <c r="R210" s="679" t="n"/>
      <c r="S210" s="679" t="n"/>
      <c r="T210" s="679" t="n"/>
      <c r="U210" s="679" t="n"/>
      <c r="V210" s="679" t="n"/>
      <c r="W210" s="679" t="n"/>
      <c r="X210" s="679" t="n"/>
      <c r="Y210" s="679" t="n"/>
      <c r="Z210" s="679" t="n"/>
      <c r="AA210" s="679" t="n"/>
      <c r="AB210" s="679" t="n"/>
      <c r="AC210" s="679" t="n"/>
      <c r="AD210" s="679" t="n"/>
      <c r="AE210" s="679" t="n"/>
      <c r="AF210" s="679" t="n"/>
      <c r="AG210" s="679" t="n"/>
      <c r="AH210" s="679" t="n"/>
      <c r="AI210" s="679" t="n"/>
      <c r="AJ210" s="679" t="n"/>
      <c r="AK210" s="679" t="n"/>
      <c r="AL210" s="679" t="n"/>
      <c r="AM210" s="679" t="n"/>
      <c r="AN210" s="679" t="n"/>
      <c r="AO210" s="679" t="n"/>
      <c r="AP210" s="679" t="n"/>
      <c r="AQ210" s="679" t="n"/>
      <c r="AR210" s="679" t="n"/>
      <c r="AS210" s="679" t="n"/>
      <c r="AT210" s="679" t="n"/>
      <c r="AU210" s="679" t="n"/>
      <c r="AV210" s="679" t="n"/>
      <c r="AW210" s="679" t="n"/>
      <c r="AX210" s="679" t="n"/>
      <c r="AY210" s="679" t="n"/>
      <c r="AZ210" s="679" t="n"/>
      <c r="BA210" s="679" t="n"/>
      <c r="BB210" s="679" t="n"/>
      <c r="BC210" s="679" t="n"/>
      <c r="BD210" s="679" t="n"/>
      <c r="BE210" s="679" t="n"/>
      <c r="BF210" s="679" t="n"/>
      <c r="BG210" s="680" t="n"/>
      <c r="BH210" s="680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</row>
    <row r="211">
      <c r="A211" s="4322" t="inlineStr">
        <is>
          <t>д</t>
        </is>
      </c>
      <c r="B211" s="10" t="inlineStr">
        <is>
          <t>Дифференцированный зачет.</t>
        </is>
      </c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</row>
    <row r="212">
      <c r="A212" s="4323" t="inlineStr">
        <is>
          <t>*</t>
        </is>
      </c>
      <c r="B212" s="4324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</row>
    <row r="213">
      <c r="A213" s="37" t="n"/>
      <c r="B213" s="37" t="n"/>
      <c r="C213" s="37" t="n"/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7" t="n"/>
      <c r="AI213" s="37" t="n"/>
      <c r="AJ213" s="37" t="n"/>
      <c r="AK213" s="37" t="n"/>
      <c r="AL213" s="37" t="n"/>
      <c r="AM213" s="37" t="n"/>
      <c r="AN213" s="37" t="n"/>
      <c r="AO213" s="37" t="n"/>
      <c r="AP213" s="37" t="n"/>
      <c r="AQ213" s="37" t="n"/>
      <c r="AR213" s="37" t="n"/>
      <c r="AS213" s="37" t="n"/>
      <c r="AT213" s="37" t="n"/>
      <c r="AU213" s="37" t="n"/>
      <c r="AV213" s="37" t="n"/>
      <c r="AW213" s="37" t="n"/>
      <c r="AX213" s="37" t="n"/>
      <c r="AY213" s="37" t="n"/>
      <c r="AZ213" s="37" t="n"/>
      <c r="BA213" s="37" t="n"/>
      <c r="BB213" s="37" t="n"/>
      <c r="BC213" s="37" t="n"/>
      <c r="BD213" s="37" t="n"/>
      <c r="BE213" s="37" t="n"/>
      <c r="BF213" s="37" t="n"/>
      <c r="BG213" s="37" t="n"/>
      <c r="BH213" s="37" t="n"/>
      <c r="BI213" s="37" t="n"/>
      <c r="BJ213" s="37" t="n"/>
      <c r="BK213" s="37" t="n"/>
      <c r="BL213" s="2" t="n"/>
      <c r="BM213" s="2" t="n"/>
      <c r="BN213" s="2" t="n"/>
      <c r="BO213" s="2" t="n"/>
      <c r="BP213" s="2" t="n"/>
      <c r="BQ213" s="4001" t="n"/>
      <c r="BR213" s="4001" t="n"/>
      <c r="BS213" s="2" t="n"/>
      <c r="BT213" s="2" t="n"/>
      <c r="BU213" s="2" t="n"/>
    </row>
    <row r="214">
      <c r="A214" s="11" t="inlineStr">
        <is>
          <t>Проректор по учебной работе</t>
        </is>
      </c>
      <c r="B214" s="11" t="n"/>
      <c r="C214" s="11" t="n"/>
      <c r="D214" s="11" t="n"/>
      <c r="E214" s="11" t="n"/>
      <c r="F214" s="11" t="n"/>
      <c r="G214" s="11" t="n"/>
      <c r="H214" s="11" t="n"/>
      <c r="I214" s="11" t="n"/>
      <c r="J214" s="11" t="n"/>
      <c r="K214" s="11" t="n"/>
      <c r="L214" s="11" t="n"/>
      <c r="M214" s="11" t="n"/>
      <c r="N214" s="11" t="n"/>
      <c r="O214" s="11" t="n"/>
      <c r="P214" s="11" t="n"/>
      <c r="Q214" s="11" t="n"/>
      <c r="R214" s="4326" t="n"/>
      <c r="S214" s="4327" t="n"/>
      <c r="T214" s="658" t="n"/>
      <c r="U214" s="659" t="n"/>
      <c r="V214" s="659" t="n"/>
      <c r="W214" s="659" t="n"/>
      <c r="X214" s="659" t="n"/>
      <c r="Y214" s="659" t="n"/>
      <c r="Z214" s="659" t="n"/>
      <c r="AA214" s="659" t="n"/>
      <c r="AB214" s="659" t="n"/>
      <c r="AC214" s="659" t="n"/>
      <c r="AD214" s="659" t="n"/>
      <c r="AE214" s="11" t="inlineStr">
        <is>
          <t>А.А.Сакович</t>
        </is>
      </c>
      <c r="AF214" s="6" t="n"/>
      <c r="AG214" s="1449" t="n"/>
      <c r="AH214" s="11" t="n"/>
      <c r="AI214" s="11" t="n"/>
      <c r="AJ214" s="6" t="n"/>
      <c r="AK214" s="6" t="n"/>
      <c r="AL214" s="508" t="n"/>
      <c r="AM214" s="508" t="n"/>
      <c r="AN214" s="508" t="n"/>
      <c r="AO214" s="508" t="n"/>
      <c r="AP214" s="508" t="n"/>
      <c r="AQ214" s="508" t="n"/>
      <c r="AR214" s="508" t="n"/>
      <c r="AS214" s="508" t="n"/>
      <c r="AT214" s="508" t="n"/>
      <c r="AU214" s="508" t="n"/>
      <c r="AV214" s="508" t="n"/>
      <c r="AW214" s="508" t="n"/>
      <c r="AX214" s="508" t="n"/>
      <c r="AY214" s="508" t="n"/>
      <c r="AZ214" s="508" t="n"/>
      <c r="BA214" s="508" t="n"/>
      <c r="BB214" s="508" t="n"/>
      <c r="BC214" s="508" t="n"/>
      <c r="BD214" s="508" t="n"/>
      <c r="BE214" s="508" t="n"/>
      <c r="BF214" s="508" t="n"/>
      <c r="BG214" s="508" t="n"/>
      <c r="BH214" s="508" t="n"/>
      <c r="BI214" s="508" t="n"/>
      <c r="BJ214" s="508" t="n"/>
      <c r="BK214" s="508" t="n"/>
      <c r="BL214" s="2" t="n"/>
      <c r="BM214" s="2" t="n"/>
      <c r="BN214" s="2" t="n"/>
      <c r="BO214" s="2" t="n"/>
      <c r="BP214" s="2" t="n"/>
      <c r="BQ214" s="4001" t="n"/>
      <c r="BR214" s="4001" t="n"/>
      <c r="BS214" s="2" t="n"/>
      <c r="BT214" s="2" t="n"/>
      <c r="BU214" s="2" t="n"/>
    </row>
    <row r="215">
      <c r="A215" s="11" t="n"/>
      <c r="B215" s="11" t="n"/>
      <c r="C215" s="11" t="n"/>
      <c r="D215" s="11" t="n"/>
      <c r="E215" s="11" t="n"/>
      <c r="F215" s="11" t="n"/>
      <c r="G215" s="11" t="n"/>
      <c r="H215" s="11" t="n"/>
      <c r="I215" s="11" t="n"/>
      <c r="J215" s="11" t="n"/>
      <c r="K215" s="11" t="n"/>
      <c r="L215" s="11" t="n"/>
      <c r="M215" s="11" t="n"/>
      <c r="N215" s="11" t="n"/>
      <c r="O215" s="11" t="n"/>
      <c r="P215" s="11" t="n"/>
      <c r="Q215" s="11" t="n"/>
      <c r="R215" s="1449" t="n"/>
      <c r="S215" s="6" t="n"/>
      <c r="T215" s="3532" t="n"/>
      <c r="U215" s="660" t="n"/>
      <c r="V215" s="660" t="n"/>
      <c r="W215" s="660" t="n"/>
      <c r="X215" s="660" t="n"/>
      <c r="Y215" s="661" t="n">
        <v>2023</v>
      </c>
      <c r="Z215" s="662" t="n"/>
      <c r="AA215" s="655" t="n"/>
      <c r="AB215" s="657" t="n"/>
      <c r="AC215" s="657" t="n"/>
      <c r="AD215" s="657" t="n"/>
      <c r="AE215" s="11" t="n"/>
      <c r="AF215" s="11" t="n"/>
      <c r="AG215" s="11" t="n"/>
      <c r="AH215" s="6" t="n"/>
      <c r="AI215" s="6" t="n"/>
      <c r="AJ215" s="17" t="n"/>
      <c r="AK215" s="6" t="n"/>
      <c r="AL215" s="508" t="n"/>
      <c r="AM215" s="140" t="n"/>
      <c r="AN215" s="140" t="n"/>
      <c r="AO215" s="140" t="n"/>
      <c r="AP215" s="140" t="n"/>
      <c r="AQ215" s="140" t="n"/>
      <c r="AR215" s="508" t="n"/>
      <c r="AS215" s="508" t="n"/>
      <c r="AT215" s="508" t="n"/>
      <c r="AU215" s="508" t="n"/>
      <c r="AV215" s="508" t="n"/>
      <c r="AW215" s="508" t="n"/>
      <c r="AX215" s="508" t="n"/>
      <c r="AY215" s="508" t="n"/>
      <c r="AZ215" s="508" t="n"/>
      <c r="BA215" s="508" t="n"/>
      <c r="BB215" s="508" t="n"/>
      <c r="BC215" s="508" t="n"/>
      <c r="BD215" s="508" t="n"/>
      <c r="BE215" s="508" t="n"/>
      <c r="BF215" s="508" t="n"/>
      <c r="BG215" s="508" t="n"/>
      <c r="BH215" s="508" t="n"/>
      <c r="BI215" s="508" t="n"/>
      <c r="BJ215" s="508" t="n"/>
      <c r="BK215" s="508" t="n"/>
      <c r="BL215" s="2" t="n"/>
      <c r="BM215" s="2" t="n"/>
      <c r="BN215" s="2" t="n"/>
      <c r="BO215" s="2" t="n"/>
      <c r="BP215" s="2" t="n"/>
      <c r="BQ215" s="4001" t="n"/>
      <c r="BR215" s="4001" t="n"/>
      <c r="BS215" s="2" t="n"/>
      <c r="BT215" s="2" t="n"/>
      <c r="BU215" s="2" t="n"/>
    </row>
    <row r="216">
      <c r="A216" s="11" t="n"/>
      <c r="B216" s="11" t="n"/>
      <c r="C216" s="11" t="n"/>
      <c r="D216" s="11" t="n"/>
      <c r="E216" s="11" t="n"/>
      <c r="F216" s="11" t="n"/>
      <c r="G216" s="11" t="n"/>
      <c r="H216" s="11" t="n"/>
      <c r="I216" s="11" t="n"/>
      <c r="J216" s="11" t="n"/>
      <c r="K216" s="11" t="n"/>
      <c r="L216" s="11" t="n"/>
      <c r="M216" s="11" t="n"/>
      <c r="N216" s="11" t="n"/>
      <c r="O216" s="11" t="n"/>
      <c r="P216" s="11" t="n"/>
      <c r="Q216" s="11" t="n"/>
      <c r="R216" s="11" t="n"/>
      <c r="S216" s="11" t="n"/>
      <c r="T216" s="655" t="n"/>
      <c r="U216" s="655" t="n"/>
      <c r="V216" s="655" t="n"/>
      <c r="W216" s="655" t="n"/>
      <c r="X216" s="655" t="n"/>
      <c r="Y216" s="655" t="n"/>
      <c r="Z216" s="655" t="n"/>
      <c r="AA216" s="655" t="n"/>
      <c r="AB216" s="655" t="n"/>
      <c r="AC216" s="655" t="n"/>
      <c r="AD216" s="655" t="n"/>
      <c r="AE216" s="11" t="n"/>
      <c r="AF216" s="11" t="n"/>
      <c r="AG216" s="11" t="n"/>
      <c r="AH216" s="4328" t="n"/>
      <c r="AI216" s="4328" t="n"/>
      <c r="AJ216" s="17" t="n"/>
      <c r="AK216" s="6" t="n"/>
      <c r="AL216" s="508" t="n"/>
      <c r="AM216" s="140" t="n"/>
      <c r="AN216" s="140" t="n"/>
      <c r="AO216" s="140" t="n"/>
      <c r="AP216" s="140" t="n"/>
      <c r="AQ216" s="140" t="n"/>
      <c r="AR216" s="508" t="n"/>
      <c r="AS216" s="508" t="n"/>
      <c r="AT216" s="508" t="n"/>
      <c r="AU216" s="508" t="n"/>
      <c r="AV216" s="508" t="n"/>
      <c r="AW216" s="508" t="n"/>
      <c r="AX216" s="508" t="n"/>
      <c r="AY216" s="508" t="n"/>
      <c r="AZ216" s="508" t="n"/>
      <c r="BA216" s="508" t="n"/>
      <c r="BB216" s="508" t="n"/>
      <c r="BC216" s="508" t="n"/>
      <c r="BD216" s="508" t="n"/>
      <c r="BE216" s="508" t="n"/>
      <c r="BF216" s="508" t="n"/>
      <c r="BG216" s="508" t="n"/>
      <c r="BH216" s="508" t="n"/>
      <c r="BI216" s="508" t="n"/>
      <c r="BJ216" s="508" t="n"/>
      <c r="BK216" s="508" t="n"/>
      <c r="BL216" s="2" t="n"/>
      <c r="BM216" s="2" t="n"/>
      <c r="BN216" s="2" t="n"/>
      <c r="BO216" s="2" t="n"/>
      <c r="BP216" s="2" t="n"/>
      <c r="BQ216" s="4001" t="n"/>
      <c r="BR216" s="4001" t="n"/>
      <c r="BS216" s="2" t="n"/>
      <c r="BT216" s="2" t="n"/>
      <c r="BU216" s="2" t="n"/>
    </row>
    <row r="217">
      <c r="A217" s="16" t="inlineStr">
        <is>
          <t>Декан факультета заочного образования</t>
        </is>
      </c>
      <c r="B217" s="16" t="n"/>
      <c r="C217" s="16" t="n"/>
      <c r="D217" s="16" t="n"/>
      <c r="E217" s="16" t="n"/>
      <c r="F217" s="16" t="n"/>
      <c r="G217" s="16" t="n"/>
      <c r="H217" s="16" t="n"/>
      <c r="I217" s="16" t="n"/>
      <c r="J217" s="16" t="n"/>
      <c r="K217" s="16" t="n"/>
      <c r="L217" s="16" t="n"/>
      <c r="M217" s="16" t="n"/>
      <c r="N217" s="16" t="n"/>
      <c r="O217" s="16" t="n"/>
      <c r="P217" s="16" t="n"/>
      <c r="Q217" s="16" t="n"/>
      <c r="R217" s="4329" t="n"/>
      <c r="S217" s="4329" t="n"/>
      <c r="T217" s="667" t="n"/>
      <c r="U217" s="659" t="n"/>
      <c r="V217" s="659" t="n"/>
      <c r="W217" s="659" t="n"/>
      <c r="X217" s="659" t="n"/>
      <c r="Y217" s="659" t="n"/>
      <c r="Z217" s="659" t="n"/>
      <c r="AA217" s="659" t="n"/>
      <c r="AB217" s="659" t="n"/>
      <c r="AC217" s="659" t="n"/>
      <c r="AD217" s="659" t="n"/>
      <c r="AE217" s="16" t="inlineStr">
        <is>
          <t>С.А.Прохорчик</t>
        </is>
      </c>
      <c r="AF217" s="2" t="n"/>
      <c r="AG217" s="2" t="n"/>
      <c r="AH217" s="2" t="n"/>
      <c r="AI217" s="2" t="n"/>
      <c r="AJ217" s="2" t="n"/>
      <c r="AK217" s="2" t="n"/>
      <c r="AL217" s="508" t="n"/>
      <c r="AM217" s="140" t="n"/>
      <c r="AN217" s="140" t="n"/>
      <c r="AO217" s="140" t="n"/>
      <c r="AP217" s="140" t="n"/>
      <c r="AQ217" s="140" t="n"/>
      <c r="AR217" s="508" t="n"/>
      <c r="AS217" s="508" t="n"/>
      <c r="AT217" s="508" t="n"/>
      <c r="AU217" s="508" t="n"/>
      <c r="AV217" s="508" t="n"/>
      <c r="AW217" s="508" t="n"/>
      <c r="AX217" s="508" t="n"/>
      <c r="AY217" s="508" t="n"/>
      <c r="AZ217" s="508" t="n"/>
      <c r="BA217" s="508" t="n"/>
      <c r="BB217" s="508" t="n"/>
      <c r="BC217" s="508" t="n"/>
      <c r="BD217" s="508" t="n"/>
      <c r="BE217" s="508" t="n"/>
      <c r="BF217" s="508" t="n"/>
      <c r="BG217" s="508" t="n"/>
      <c r="BH217" s="508" t="n"/>
      <c r="BI217" s="508" t="n"/>
      <c r="BJ217" s="508" t="n"/>
      <c r="BK217" s="508" t="n"/>
      <c r="BL217" s="2" t="n"/>
      <c r="BM217" s="2" t="n"/>
      <c r="BN217" s="2" t="n"/>
      <c r="BO217" s="2" t="n"/>
      <c r="BP217" s="2" t="n"/>
      <c r="BQ217" s="4001" t="n"/>
      <c r="BR217" s="4001" t="n"/>
      <c r="BS217" s="2" t="n"/>
      <c r="BT217" s="2" t="n"/>
      <c r="BU217" s="2" t="n"/>
    </row>
    <row r="218">
      <c r="A218" s="1455" t="n"/>
      <c r="B218" s="1455" t="n"/>
      <c r="C218" s="1455" t="n"/>
      <c r="D218" s="1455" t="n"/>
      <c r="E218" s="1455" t="n"/>
      <c r="F218" s="1455" t="n"/>
      <c r="G218" s="1455" t="n"/>
      <c r="H218" s="1455" t="n"/>
      <c r="I218" s="1455" t="n"/>
      <c r="J218" s="1449" t="n"/>
      <c r="K218" s="1449" t="n"/>
      <c r="L218" s="1449" t="n"/>
      <c r="M218" s="1449" t="n"/>
      <c r="N218" s="1449" t="n"/>
      <c r="O218" s="1449" t="n"/>
      <c r="P218" s="1449" t="n"/>
      <c r="Q218" s="1449" t="n"/>
      <c r="R218" s="1455" t="n"/>
      <c r="S218" s="4328" t="n"/>
      <c r="T218" s="669" t="n"/>
      <c r="U218" s="670" t="n"/>
      <c r="V218" s="670" t="n"/>
      <c r="W218" s="671" t="n"/>
      <c r="X218" s="671" t="n"/>
      <c r="Y218" s="661" t="n">
        <v>2023</v>
      </c>
      <c r="Z218" s="662" t="n"/>
      <c r="AA218" s="655" t="n"/>
      <c r="AB218" s="655" t="n"/>
      <c r="AC218" s="655" t="n"/>
      <c r="AD218" s="655" t="n"/>
      <c r="AE218" s="11" t="n"/>
      <c r="AF218" s="11" t="n"/>
      <c r="AG218" s="11" t="n"/>
      <c r="AH218" s="4328" t="n"/>
      <c r="AI218" s="4328" t="n"/>
      <c r="AJ218" s="17" t="n"/>
      <c r="AK218" s="6" t="n"/>
      <c r="AL218" s="508" t="n"/>
      <c r="AM218" s="140" t="n"/>
      <c r="AN218" s="140" t="n"/>
      <c r="AO218" s="140" t="n"/>
      <c r="AP218" s="140" t="n"/>
      <c r="AQ218" s="140" t="n"/>
      <c r="AR218" s="508" t="n"/>
      <c r="AS218" s="508" t="n"/>
      <c r="AT218" s="508" t="n"/>
      <c r="AU218" s="508" t="n"/>
      <c r="AV218" s="508" t="n"/>
      <c r="AW218" s="508" t="n"/>
      <c r="AX218" s="508" t="n"/>
      <c r="AY218" s="508" t="n"/>
      <c r="AZ218" s="508" t="n"/>
      <c r="BA218" s="508" t="n"/>
      <c r="BB218" s="508" t="n"/>
      <c r="BC218" s="508" t="n"/>
      <c r="BD218" s="508" t="n"/>
      <c r="BE218" s="508" t="n"/>
      <c r="BF218" s="508" t="n"/>
      <c r="BG218" s="508" t="n"/>
      <c r="BH218" s="508" t="n"/>
      <c r="BI218" s="508" t="n"/>
      <c r="BJ218" s="508" t="n"/>
      <c r="BK218" s="508" t="n"/>
      <c r="BL218" s="2" t="n"/>
      <c r="BM218" s="2" t="n"/>
      <c r="BN218" s="2" t="n"/>
      <c r="BO218" s="2" t="n"/>
      <c r="BP218" s="2" t="n"/>
      <c r="BQ218" s="4001" t="n"/>
      <c r="BR218" s="4001" t="n"/>
      <c r="BS218" s="2" t="n"/>
      <c r="BT218" s="2" t="n"/>
      <c r="BU218" s="2" t="n"/>
    </row>
    <row r="219">
      <c r="A219" s="1455" t="n"/>
      <c r="B219" s="1455" t="n"/>
      <c r="C219" s="1455" t="n"/>
      <c r="D219" s="1455" t="n"/>
      <c r="E219" s="1455" t="n"/>
      <c r="F219" s="1455" t="n"/>
      <c r="G219" s="1455" t="n"/>
      <c r="H219" s="1455" t="n"/>
      <c r="I219" s="1455" t="n"/>
      <c r="J219" s="1455" t="n"/>
      <c r="K219" s="1455" t="n"/>
      <c r="L219" s="1455" t="n"/>
      <c r="M219" s="1455" t="n"/>
      <c r="N219" s="1455" t="n"/>
      <c r="O219" s="1455" t="n"/>
      <c r="P219" s="1455" t="n"/>
      <c r="Q219" s="1455" t="n"/>
      <c r="R219" s="1455" t="n"/>
      <c r="S219" s="11" t="n"/>
      <c r="T219" s="655" t="n"/>
      <c r="U219" s="655" t="n"/>
      <c r="V219" s="655" t="n"/>
      <c r="W219" s="655" t="n"/>
      <c r="X219" s="655" t="n"/>
      <c r="Y219" s="655" t="n"/>
      <c r="Z219" s="655" t="n"/>
      <c r="AA219" s="655" t="n"/>
      <c r="AB219" s="655" t="n"/>
      <c r="AC219" s="655" t="n"/>
      <c r="AD219" s="655" t="n"/>
      <c r="AE219" s="11" t="n"/>
      <c r="AF219" s="11" t="n"/>
      <c r="AG219" s="11" t="n"/>
      <c r="AH219" s="4328" t="n"/>
      <c r="AI219" s="4328" t="n"/>
      <c r="AJ219" s="17" t="n"/>
      <c r="AK219" s="6" t="n"/>
      <c r="AL219" s="508" t="n"/>
      <c r="AM219" s="140" t="n"/>
      <c r="AN219" s="140" t="n"/>
      <c r="AO219" s="140" t="n"/>
      <c r="AP219" s="140" t="n"/>
      <c r="AQ219" s="140" t="n"/>
      <c r="AR219" s="508" t="n"/>
      <c r="AS219" s="508" t="n"/>
      <c r="AT219" s="508" t="n"/>
      <c r="AU219" s="508" t="n"/>
      <c r="AV219" s="508" t="n"/>
      <c r="AW219" s="508" t="n"/>
      <c r="AX219" s="508" t="n"/>
      <c r="AY219" s="508" t="n"/>
      <c r="AZ219" s="508" t="n"/>
      <c r="BA219" s="508" t="n"/>
      <c r="BB219" s="508" t="n"/>
      <c r="BC219" s="508" t="n"/>
      <c r="BD219" s="508" t="n"/>
      <c r="BE219" s="508" t="n"/>
      <c r="BF219" s="508" t="n"/>
      <c r="BG219" s="508" t="n"/>
      <c r="BH219" s="508" t="n"/>
      <c r="BI219" s="508" t="n"/>
      <c r="BJ219" s="508" t="n"/>
      <c r="BK219" s="508" t="n"/>
      <c r="BL219" s="2" t="n"/>
      <c r="BM219" s="2" t="n"/>
      <c r="BN219" s="2" t="n"/>
      <c r="BO219" s="2" t="n"/>
      <c r="BP219" s="2" t="n"/>
      <c r="BQ219" s="4001" t="n"/>
      <c r="BR219" s="4001" t="n"/>
      <c r="BS219" s="2" t="n"/>
      <c r="BT219" s="2" t="n"/>
      <c r="BU219" s="2" t="n"/>
    </row>
    <row r="220">
      <c r="A220" s="6" t="inlineStr">
        <is>
          <t>Заведующий кафедрой машин и аппаратов</t>
        </is>
      </c>
      <c r="B220" s="1455" t="n"/>
      <c r="C220" s="1455" t="n"/>
      <c r="D220" s="1455" t="n"/>
      <c r="E220" s="1455" t="n"/>
      <c r="F220" s="1455" t="n"/>
      <c r="G220" s="1455" t="n"/>
      <c r="H220" s="1455" t="n"/>
      <c r="I220" s="1455" t="n"/>
      <c r="J220" s="1455" t="n"/>
      <c r="K220" s="1455" t="n"/>
      <c r="L220" s="1455" t="n"/>
      <c r="M220" s="1455" t="n"/>
      <c r="N220" s="3536" t="n"/>
      <c r="O220" s="1455" t="n"/>
      <c r="P220" s="1455" t="n"/>
      <c r="Q220" s="1455" t="n"/>
      <c r="R220" s="4330" t="n"/>
      <c r="S220" s="4331" t="n"/>
      <c r="T220" s="667" t="n"/>
      <c r="U220" s="659" t="n"/>
      <c r="V220" s="659" t="n"/>
      <c r="W220" s="659" t="n"/>
      <c r="X220" s="659" t="n"/>
      <c r="Y220" s="659" t="n"/>
      <c r="Z220" s="659" t="n"/>
      <c r="AA220" s="659" t="n"/>
      <c r="AB220" s="659" t="n"/>
      <c r="AC220" s="659" t="n"/>
      <c r="AD220" s="659" t="n"/>
      <c r="AE220" s="11" t="inlineStr">
        <is>
          <t>В.С.Францкевич</t>
        </is>
      </c>
      <c r="AF220" s="4328" t="n"/>
      <c r="AG220" s="1449" t="n"/>
      <c r="AH220" s="11" t="n"/>
      <c r="AI220" s="11" t="n"/>
      <c r="AJ220" s="17" t="n"/>
      <c r="AK220" s="6" t="n"/>
      <c r="AL220" s="508" t="n"/>
      <c r="AM220" s="140" t="n"/>
      <c r="AN220" s="140" t="n"/>
      <c r="AO220" s="140" t="n"/>
      <c r="AP220" s="140" t="n"/>
      <c r="AQ220" s="140" t="n"/>
      <c r="AR220" s="508" t="n"/>
      <c r="AS220" s="508" t="n"/>
      <c r="AT220" s="508" t="n"/>
      <c r="AU220" s="508" t="n"/>
      <c r="AV220" s="508" t="n"/>
      <c r="AW220" s="508" t="n"/>
      <c r="AX220" s="508" t="n"/>
      <c r="AY220" s="508" t="n"/>
      <c r="AZ220" s="508" t="n"/>
      <c r="BA220" s="508" t="n"/>
      <c r="BB220" s="508" t="n"/>
      <c r="BC220" s="508" t="n"/>
      <c r="BD220" s="508" t="n"/>
      <c r="BE220" s="508" t="n"/>
      <c r="BF220" s="508" t="n"/>
      <c r="BG220" s="508" t="n"/>
      <c r="BH220" s="508" t="n"/>
      <c r="BI220" s="508" t="n"/>
      <c r="BJ220" s="508" t="n"/>
      <c r="BK220" s="508" t="n"/>
      <c r="BL220" s="2" t="n"/>
      <c r="BM220" s="2" t="n"/>
      <c r="BN220" s="2" t="n"/>
      <c r="BO220" s="2" t="n"/>
      <c r="BP220" s="2" t="n"/>
      <c r="BQ220" s="4001" t="n"/>
      <c r="BR220" s="4001" t="n"/>
      <c r="BS220" s="2" t="n"/>
      <c r="BT220" s="2" t="n"/>
      <c r="BU220" s="2" t="n"/>
    </row>
    <row r="221">
      <c r="A221" s="11" t="inlineStr">
        <is>
          <t>химических и силикатных производств</t>
        </is>
      </c>
      <c r="B221" s="1455" t="n"/>
      <c r="C221" s="1455" t="n"/>
      <c r="D221" s="1455" t="n"/>
      <c r="E221" s="1455" t="n"/>
      <c r="F221" s="1455" t="n"/>
      <c r="G221" s="1455" t="n"/>
      <c r="H221" s="1455" t="n"/>
      <c r="I221" s="1455" t="n"/>
      <c r="J221" s="1455" t="n"/>
      <c r="K221" s="1455" t="n"/>
      <c r="L221" s="1455" t="n"/>
      <c r="M221" s="1455" t="n"/>
      <c r="N221" s="1455" t="n"/>
      <c r="O221" s="1455" t="n"/>
      <c r="P221" s="1455" t="n"/>
      <c r="Q221" s="1455" t="n"/>
      <c r="R221" s="1449" t="n"/>
      <c r="S221" s="4328" t="n"/>
      <c r="T221" s="669" t="n"/>
      <c r="U221" s="671" t="n"/>
      <c r="V221" s="660" t="n"/>
      <c r="W221" s="660" t="n"/>
      <c r="X221" s="660" t="n"/>
      <c r="Y221" s="661" t="n">
        <v>2023</v>
      </c>
      <c r="Z221" s="662" t="n"/>
      <c r="AA221" s="655" t="n"/>
      <c r="AB221" s="655" t="n"/>
      <c r="AC221" s="656" t="n"/>
      <c r="AD221" s="655" t="n"/>
      <c r="AE221" s="11" t="n"/>
      <c r="AF221" s="11" t="n"/>
      <c r="AG221" s="11" t="n"/>
      <c r="AH221" s="1456" t="n"/>
      <c r="AI221" s="1456" t="n"/>
      <c r="AJ221" s="140" t="n"/>
      <c r="AK221" s="508" t="n"/>
      <c r="AL221" s="508" t="n"/>
      <c r="AM221" s="140" t="n"/>
      <c r="AN221" s="140" t="n"/>
      <c r="AO221" s="140" t="n"/>
      <c r="AP221" s="140" t="n"/>
      <c r="AQ221" s="140" t="n"/>
      <c r="AR221" s="508" t="n"/>
      <c r="AS221" s="508" t="n"/>
      <c r="AT221" s="508" t="n"/>
      <c r="AU221" s="508" t="n"/>
      <c r="AV221" s="508" t="n"/>
      <c r="AW221" s="508" t="n"/>
      <c r="AX221" s="508" t="n"/>
      <c r="AY221" s="508" t="n"/>
      <c r="AZ221" s="508" t="n"/>
      <c r="BA221" s="508" t="n"/>
      <c r="BB221" s="508" t="n"/>
      <c r="BC221" s="508" t="n"/>
      <c r="BD221" s="508" t="n"/>
      <c r="BE221" s="508" t="n"/>
      <c r="BF221" s="508" t="n"/>
      <c r="BG221" s="508" t="n"/>
      <c r="BH221" s="508" t="n"/>
      <c r="BI221" s="508" t="n"/>
      <c r="BJ221" s="508" t="n"/>
      <c r="BK221" s="508" t="n"/>
      <c r="BL221" s="2" t="n"/>
      <c r="BM221" s="2" t="n"/>
      <c r="BN221" s="2" t="n"/>
      <c r="BO221" s="2" t="n"/>
      <c r="BP221" s="2" t="n"/>
      <c r="BQ221" s="4001" t="n"/>
      <c r="BR221" s="4001" t="n"/>
      <c r="BS221" s="2" t="n"/>
      <c r="BT221" s="2" t="n"/>
      <c r="BU221" s="2" t="n"/>
    </row>
    <row r="222">
      <c r="A222" s="11" t="n"/>
      <c r="B222" s="11" t="n"/>
      <c r="C222" s="11" t="n"/>
      <c r="D222" s="11" t="n"/>
      <c r="E222" s="11" t="n"/>
      <c r="F222" s="11" t="n"/>
      <c r="G222" s="11" t="n"/>
      <c r="H222" s="11" t="n"/>
      <c r="I222" s="11" t="n"/>
      <c r="J222" s="11" t="n"/>
      <c r="K222" s="11" t="n"/>
      <c r="L222" s="11" t="n"/>
      <c r="M222" s="11" t="n"/>
      <c r="N222" s="11" t="n"/>
      <c r="O222" s="11" t="n"/>
      <c r="P222" s="11" t="n"/>
      <c r="Q222" s="11" t="n"/>
      <c r="R222" s="11" t="n"/>
      <c r="S222" s="11" t="n"/>
      <c r="T222" s="11" t="n"/>
      <c r="U222" s="11" t="n"/>
      <c r="V222" s="11" t="n"/>
      <c r="W222" s="11" t="n"/>
      <c r="X222" s="11" t="n"/>
      <c r="Y222" s="11" t="n"/>
      <c r="Z222" s="11" t="n"/>
      <c r="AA222" s="11" t="n"/>
      <c r="AB222" s="11" t="n"/>
      <c r="AC222" s="11" t="n"/>
      <c r="AD222" s="11" t="n"/>
      <c r="AE222" s="11" t="n"/>
      <c r="AF222" s="11" t="n"/>
      <c r="AG222" s="11" t="n"/>
      <c r="AH222" s="1456" t="n"/>
      <c r="AI222" s="1456" t="n"/>
      <c r="AJ222" s="140" t="n"/>
      <c r="AK222" s="508" t="n"/>
      <c r="AL222" s="508" t="n"/>
      <c r="AM222" s="140" t="n"/>
      <c r="AN222" s="140" t="n"/>
      <c r="AO222" s="140" t="n"/>
      <c r="AP222" s="140" t="n"/>
      <c r="AQ222" s="140" t="n"/>
      <c r="AR222" s="508" t="n"/>
      <c r="AS222" s="508" t="n"/>
      <c r="AT222" s="508" t="n"/>
      <c r="AU222" s="508" t="n"/>
      <c r="AV222" s="508" t="n"/>
      <c r="AW222" s="508" t="n"/>
      <c r="AX222" s="508" t="n"/>
      <c r="AY222" s="508" t="n"/>
      <c r="AZ222" s="508" t="n"/>
      <c r="BA222" s="508" t="n"/>
      <c r="BB222" s="508" t="n"/>
      <c r="BC222" s="508" t="n"/>
      <c r="BD222" s="508" t="n"/>
      <c r="BE222" s="508" t="n"/>
      <c r="BF222" s="508" t="n"/>
      <c r="BG222" s="508" t="n"/>
      <c r="BH222" s="508" t="n"/>
      <c r="BI222" s="508" t="n"/>
      <c r="BJ222" s="508" t="n"/>
      <c r="BK222" s="508" t="n"/>
      <c r="BL222" s="2" t="n"/>
      <c r="BM222" s="2" t="n"/>
      <c r="BN222" s="2" t="n"/>
      <c r="BO222" s="2" t="n"/>
      <c r="BP222" s="2" t="n"/>
      <c r="BQ222" s="4001" t="n"/>
      <c r="BR222" s="4001" t="n"/>
      <c r="BS222" s="2" t="n"/>
      <c r="BT222" s="2" t="n"/>
      <c r="BU222" s="2" t="n"/>
    </row>
    <row r="223">
      <c r="A223" s="11" t="inlineStr">
        <is>
          <t>Рекомендован к утверждению научно-методическим советом БГТУ, протокол № 6  от  28.04.2023</t>
        </is>
      </c>
      <c r="B223" s="11" t="n"/>
      <c r="C223" s="11" t="n"/>
      <c r="D223" s="11" t="n"/>
      <c r="E223" s="11" t="n"/>
      <c r="F223" s="11" t="n"/>
      <c r="G223" s="11" t="n"/>
      <c r="H223" s="11" t="n"/>
      <c r="I223" s="11" t="n"/>
      <c r="J223" s="11" t="n"/>
      <c r="K223" s="11" t="n"/>
      <c r="L223" s="11" t="n"/>
      <c r="M223" s="11" t="n"/>
      <c r="N223" s="11" t="n"/>
      <c r="O223" s="11" t="n"/>
      <c r="P223" s="11" t="n"/>
      <c r="Q223" s="11" t="n"/>
      <c r="R223" s="11" t="n"/>
      <c r="S223" s="16" t="n"/>
      <c r="T223" s="16" t="n"/>
      <c r="U223" s="11" t="n"/>
      <c r="V223" s="11" t="n"/>
      <c r="W223" s="11" t="n"/>
      <c r="X223" s="11" t="n"/>
      <c r="Y223" s="11" t="n"/>
      <c r="Z223" s="11" t="n"/>
      <c r="AA223" s="11" t="n"/>
      <c r="AB223" s="11" t="n"/>
      <c r="AC223" s="11" t="n"/>
      <c r="AD223" s="11" t="n"/>
      <c r="AE223" s="11" t="n"/>
      <c r="AF223" s="11" t="n"/>
      <c r="AG223" s="11" t="n"/>
      <c r="AH223" s="11" t="n"/>
      <c r="AI223" s="11" t="n"/>
      <c r="AJ223" s="1481" t="n"/>
      <c r="AK223" s="1481" t="n"/>
      <c r="AL223" s="508" t="n"/>
      <c r="AM223" s="508" t="n"/>
      <c r="AN223" s="508" t="n"/>
      <c r="AO223" s="508" t="n"/>
      <c r="AP223" s="508" t="n"/>
      <c r="AQ223" s="508" t="n"/>
      <c r="AR223" s="508" t="n"/>
      <c r="AS223" s="508" t="n"/>
      <c r="AT223" s="508" t="n"/>
      <c r="AU223" s="137" t="n"/>
      <c r="AV223" s="137" t="n"/>
      <c r="AW223" s="137" t="n"/>
      <c r="AX223" s="137" t="n"/>
      <c r="AY223" s="508" t="n"/>
      <c r="AZ223" s="508" t="n"/>
      <c r="BA223" s="508" t="n"/>
      <c r="BB223" s="508" t="n"/>
      <c r="BC223" s="508" t="n"/>
      <c r="BD223" s="508" t="n"/>
      <c r="BE223" s="508" t="n"/>
      <c r="BF223" s="508" t="n"/>
      <c r="BG223" s="508" t="n"/>
      <c r="BH223" s="508" t="n"/>
      <c r="BI223" s="508" t="n"/>
      <c r="BJ223" s="508" t="n"/>
      <c r="BK223" s="508" t="n"/>
      <c r="BL223" s="2" t="n"/>
      <c r="BM223" s="2" t="n"/>
      <c r="BN223" s="2" t="n"/>
      <c r="BO223" s="2" t="n"/>
      <c r="BP223" s="2" t="n"/>
      <c r="BQ223" s="4001" t="n"/>
      <c r="BR223" s="4001" t="n"/>
      <c r="BS223" s="2" t="n"/>
      <c r="BT223" s="2" t="n"/>
      <c r="BU223" s="2" t="n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X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</row>
    <row r="2">
      <c r="A2" s="4" t="n"/>
      <c r="B2" s="4" t="n"/>
      <c r="C2" s="4" t="n"/>
      <c r="D2" s="5" t="inlineStr">
        <is>
          <t>УТВЕРЖДЕНО</t>
        </is>
      </c>
      <c r="E2" s="4" t="n"/>
      <c r="F2" s="5" t="n"/>
      <c r="G2" s="4" t="n"/>
      <c r="H2" s="5" t="n"/>
      <c r="I2" s="4" t="n"/>
      <c r="J2" s="4" t="n"/>
      <c r="K2" s="6" t="n"/>
      <c r="L2" s="4" t="n"/>
      <c r="M2" s="4" t="n"/>
      <c r="N2" s="4" t="n"/>
      <c r="O2" s="4" t="n"/>
      <c r="P2" s="2" t="n"/>
      <c r="Q2" s="7" t="n"/>
      <c r="R2" s="2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  <c r="BV2" s="2" t="n"/>
      <c r="BW2" s="2" t="n"/>
      <c r="BX2" s="2" t="n"/>
    </row>
    <row r="3">
      <c r="A3" s="2" t="n"/>
      <c r="B3" s="4" t="n"/>
      <c r="C3" s="4" t="n"/>
      <c r="D3" s="5" t="inlineStr">
        <is>
          <t>Ректором БГТУ</t>
        </is>
      </c>
      <c r="E3" s="14" t="n"/>
      <c r="F3" s="5" t="n"/>
      <c r="G3" s="14" t="n"/>
      <c r="H3" s="5" t="n"/>
      <c r="I3" s="14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  <c r="BV3" s="2" t="n"/>
      <c r="BW3" s="2" t="n"/>
      <c r="BX3" s="2" t="n"/>
    </row>
    <row r="4">
      <c r="A4" s="2" t="n"/>
      <c r="B4" s="4" t="n"/>
      <c r="C4" s="4" t="n"/>
      <c r="D4" s="5" t="inlineStr">
        <is>
          <t>И.В.Войтовым</t>
        </is>
      </c>
      <c r="E4" s="4" t="n"/>
      <c r="F4" s="5" t="n"/>
      <c r="G4" s="4" t="n"/>
      <c r="H4" s="5" t="n"/>
      <c r="I4" s="4" t="n"/>
      <c r="J4" s="4" t="n"/>
      <c r="K4" s="4" t="n"/>
      <c r="L4" s="4" t="n"/>
      <c r="M4" s="4" t="n"/>
      <c r="N4" s="4" t="n"/>
      <c r="O4" s="4" t="n"/>
      <c r="P4" s="11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  <c r="BV4" s="2" t="n"/>
      <c r="BW4" s="2" t="n"/>
      <c r="BX4" s="2" t="n"/>
    </row>
    <row r="5">
      <c r="A5" s="2" t="n"/>
      <c r="B5" s="4" t="n"/>
      <c r="C5" s="4" t="n"/>
      <c r="D5" s="5" t="inlineStr">
        <is>
          <t>28.04.2023</t>
        </is>
      </c>
      <c r="E5" s="4" t="n"/>
      <c r="F5" s="5" t="n"/>
      <c r="G5" s="4" t="n"/>
      <c r="H5" s="5" t="n"/>
      <c r="I5" s="4" t="n"/>
      <c r="J5" s="4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6-05-0716-07 Физико-химические методы и приборы контроля качества продукции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2" t="inlineStr">
        <is>
          <t>Квалификация:</t>
        </is>
      </c>
      <c r="BK5" s="17" t="n"/>
      <c r="BL5" s="11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  <c r="BV5" s="2" t="n"/>
      <c r="BW5" s="2" t="n"/>
      <c r="BX5" s="2" t="n"/>
    </row>
    <row r="6">
      <c r="A6" s="2" t="n"/>
      <c r="B6" s="4" t="n"/>
      <c r="C6" s="4" t="n"/>
      <c r="D6" s="23" t="inlineStr">
        <is>
          <t>Регистрационный № 05-071-021/уч.</t>
        </is>
      </c>
      <c r="E6" s="4" t="n"/>
      <c r="F6" s="23" t="n"/>
      <c r="G6" s="4" t="n"/>
      <c r="H6" s="23" t="n"/>
      <c r="I6" s="4" t="n"/>
      <c r="J6" s="4" t="n"/>
      <c r="K6" s="6" t="n"/>
      <c r="L6" s="4" t="n"/>
      <c r="M6" s="4" t="n"/>
      <c r="N6" s="4" t="n"/>
      <c r="O6" s="4" t="n"/>
      <c r="P6" s="17" t="n"/>
      <c r="Q6" s="1" t="n"/>
      <c r="R6" s="24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" t="n"/>
      <c r="BJ6" s="22" t="inlineStr">
        <is>
          <t>Инженер</t>
        </is>
      </c>
      <c r="BK6" s="22" t="n"/>
      <c r="BL6" s="22" t="n"/>
      <c r="BM6" s="22" t="n"/>
      <c r="BN6" s="22" t="n"/>
      <c r="BO6" s="22" t="n"/>
      <c r="BP6" s="22" t="n"/>
      <c r="BQ6" s="22" t="n"/>
      <c r="BR6" s="22" t="n"/>
      <c r="BS6" s="6" t="n"/>
      <c r="BT6" s="6" t="n"/>
      <c r="BU6" s="11" t="n"/>
      <c r="BV6" s="2" t="n"/>
      <c r="BW6" s="2" t="n"/>
      <c r="BX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2" t="n"/>
      <c r="V7" s="2" t="n"/>
      <c r="W7" s="26" t="n"/>
      <c r="X7" s="26" t="n"/>
      <c r="Y7" s="26" t="inlineStr">
        <is>
          <t>Профилизации:</t>
        </is>
      </c>
      <c r="Z7" s="27" t="n"/>
      <c r="AA7" s="27" t="n"/>
      <c r="AB7" s="27" t="n"/>
      <c r="AC7" s="27" t="n"/>
      <c r="AD7" s="27" t="n"/>
      <c r="AE7" s="26" t="inlineStr">
        <is>
          <t>Контроль качества промышленной продукции</t>
        </is>
      </c>
      <c r="AF7" s="2" t="n"/>
      <c r="AG7" s="27" t="n"/>
      <c r="AH7" s="27" t="n"/>
      <c r="AI7" s="2" t="n"/>
      <c r="AJ7" s="27" t="n"/>
      <c r="AK7" s="27" t="n"/>
      <c r="AL7" s="27" t="n"/>
      <c r="AM7" s="27" t="n"/>
      <c r="AN7" s="27" t="n"/>
      <c r="AO7" s="27" t="n"/>
      <c r="AP7" s="27" t="n"/>
      <c r="AQ7" s="27" t="n"/>
      <c r="AR7" s="27" t="n"/>
      <c r="AS7" s="2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" t="n"/>
      <c r="BE7" s="2" t="n"/>
      <c r="BF7" s="2" t="n"/>
      <c r="BG7" s="2" t="n"/>
      <c r="BH7" s="2" t="n"/>
      <c r="BI7" s="2" t="n"/>
      <c r="BJ7" s="29" t="n"/>
      <c r="BK7" s="17" t="n"/>
      <c r="BL7" s="11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  <c r="BV7" s="2" t="n"/>
      <c r="BW7" s="2" t="n"/>
      <c r="BX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inlineStr">
        <is>
          <t>Контроль качества продовольственной продукции</t>
        </is>
      </c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2" t="n"/>
      <c r="BJ8" s="32" t="inlineStr">
        <is>
          <t>Степень: Бакалавр</t>
        </is>
      </c>
      <c r="BK8" s="6" t="n"/>
      <c r="BL8" s="11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  <c r="BV8" s="2" t="n"/>
      <c r="BW8" s="2" t="n"/>
      <c r="BX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6" t="n"/>
      <c r="R9" s="36" t="n"/>
      <c r="S9" s="36" t="n"/>
      <c r="T9" s="36" t="n"/>
      <c r="U9" s="2" t="n"/>
      <c r="V9" s="36" t="n"/>
      <c r="W9" s="36" t="n"/>
      <c r="X9" s="36" t="n"/>
      <c r="Y9" s="36" t="n"/>
      <c r="Z9" s="36" t="n"/>
      <c r="AA9" s="36" t="n"/>
      <c r="AB9" s="36" t="n"/>
      <c r="AC9" s="36" t="n"/>
      <c r="AD9" s="36" t="n"/>
      <c r="AE9" s="38" t="n"/>
      <c r="AF9" s="36" t="n"/>
      <c r="AG9" s="36" t="n"/>
      <c r="AH9" s="36" t="n"/>
      <c r="AI9" s="2" t="n"/>
      <c r="AJ9" s="36" t="n"/>
      <c r="AK9" s="36" t="n"/>
      <c r="AL9" s="36" t="n"/>
      <c r="AM9" s="36" t="n"/>
      <c r="AN9" s="36" t="n"/>
      <c r="AO9" s="36" t="n"/>
      <c r="AP9" s="36" t="n"/>
      <c r="AQ9" s="36" t="n"/>
      <c r="AR9" s="36" t="n"/>
      <c r="AS9" s="36" t="n"/>
      <c r="AT9" s="36" t="n"/>
      <c r="AU9" s="36" t="n"/>
      <c r="AV9" s="36" t="n"/>
      <c r="AW9" s="36" t="n"/>
      <c r="AX9" s="36" t="n"/>
      <c r="AY9" s="36" t="n"/>
      <c r="AZ9" s="36" t="n"/>
      <c r="BA9" s="36" t="n"/>
      <c r="BB9" s="36" t="n"/>
      <c r="BC9" s="36" t="n"/>
      <c r="BD9" s="36" t="n"/>
      <c r="BE9" s="2" t="n"/>
      <c r="BF9" s="2" t="n"/>
      <c r="BG9" s="2" t="n"/>
      <c r="BH9" s="2" t="n"/>
      <c r="BI9" s="2" t="n"/>
      <c r="BJ9" s="39" t="n"/>
      <c r="BK9" s="36" t="n"/>
      <c r="BL9" s="40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  <c r="BV9" s="2" t="n"/>
      <c r="BW9" s="2" t="n"/>
      <c r="BX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43" t="inlineStr">
        <is>
          <t>Форма получения образования: заочная</t>
        </is>
      </c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2" t="n"/>
      <c r="BF10" s="2" t="n"/>
      <c r="BG10" s="2" t="n"/>
      <c r="BH10" s="2" t="n"/>
      <c r="BI10" s="2" t="n"/>
      <c r="BJ10" s="22" t="inlineStr">
        <is>
          <t>Срок обучения: 5 лет</t>
        </is>
      </c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" t="n"/>
      <c r="BW10" s="2" t="n"/>
      <c r="BX10" s="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43" t="n"/>
      <c r="R11" s="44" t="n"/>
      <c r="S11" s="44" t="n"/>
      <c r="T11" s="44" t="n"/>
      <c r="U11" s="44" t="n"/>
      <c r="V11" s="44" t="n"/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  <c r="AH11" s="44" t="n"/>
      <c r="AI11" s="44" t="n"/>
      <c r="AJ11" s="44" t="n"/>
      <c r="AK11" s="44" t="n"/>
      <c r="AL11" s="44" t="n"/>
      <c r="AM11" s="44" t="n"/>
      <c r="AN11" s="44" t="n"/>
      <c r="AO11" s="44" t="n"/>
      <c r="AP11" s="44" t="n"/>
      <c r="AQ11" s="44" t="n"/>
      <c r="AR11" s="44" t="n"/>
      <c r="AS11" s="44" t="n"/>
      <c r="AT11" s="44" t="n"/>
      <c r="AU11" s="44" t="n"/>
      <c r="AV11" s="44" t="n"/>
      <c r="AW11" s="44" t="n"/>
      <c r="AX11" s="44" t="n"/>
      <c r="AY11" s="44" t="n"/>
      <c r="AZ11" s="44" t="n"/>
      <c r="BA11" s="44" t="n"/>
      <c r="BB11" s="44" t="n"/>
      <c r="BC11" s="44" t="n"/>
      <c r="BD11" s="36" t="n"/>
      <c r="BE11" s="2" t="n"/>
      <c r="BF11" s="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2" t="n"/>
      <c r="BU11" s="2" t="n"/>
      <c r="BV11" s="2" t="n"/>
      <c r="BW11" s="2" t="n"/>
      <c r="BX11" s="2" t="n"/>
    </row>
    <row r="12">
      <c r="A12" s="2" t="n"/>
      <c r="B12" s="696" t="inlineStr">
        <is>
          <t>I. График образовательного процесса</t>
        </is>
      </c>
      <c r="C12" s="47" t="n"/>
      <c r="D12" s="47" t="n"/>
      <c r="E12" s="47" t="n"/>
      <c r="F12" s="47" t="n"/>
      <c r="G12" s="47" t="n"/>
      <c r="H12" s="47" t="n"/>
      <c r="I12" s="47" t="n"/>
      <c r="J12" s="47" t="n"/>
      <c r="K12" s="47" t="n"/>
      <c r="L12" s="47" t="n"/>
      <c r="M12" s="47" t="n"/>
      <c r="N12" s="47" t="n"/>
      <c r="O12" s="47" t="n"/>
      <c r="P12" s="47" t="n"/>
      <c r="Q12" s="47" t="n"/>
      <c r="R12" s="35" t="n"/>
      <c r="S12" s="35" t="n"/>
      <c r="T12" s="35" t="n"/>
      <c r="U12" s="35" t="n"/>
      <c r="V12" s="35" t="n"/>
      <c r="W12" s="35" t="n"/>
      <c r="X12" s="35" t="n"/>
      <c r="Y12" s="35" t="n"/>
      <c r="Z12" s="35" t="n"/>
      <c r="AA12" s="35" t="n"/>
      <c r="AB12" s="35" t="n"/>
      <c r="AC12" s="35" t="n"/>
      <c r="AD12" s="35" t="n"/>
      <c r="AE12" s="35" t="n"/>
      <c r="AF12" s="35" t="n"/>
      <c r="AG12" s="35" t="n"/>
      <c r="AH12" s="35" t="n"/>
      <c r="AI12" s="35" t="n"/>
      <c r="AJ12" s="35" t="n"/>
      <c r="AK12" s="35" t="n"/>
      <c r="AL12" s="35" t="n"/>
      <c r="AM12" s="35" t="n"/>
      <c r="AN12" s="35" t="n"/>
      <c r="AO12" s="35" t="n"/>
      <c r="AP12" s="35" t="n"/>
      <c r="AQ12" s="35" t="n"/>
      <c r="AR12" s="35" t="n"/>
      <c r="AS12" s="35" t="n"/>
      <c r="AT12" s="35" t="n"/>
      <c r="AU12" s="35" t="n"/>
      <c r="AV12" s="35" t="n"/>
      <c r="AW12" s="35" t="n"/>
      <c r="AX12" s="35" t="n"/>
      <c r="AY12" s="2" t="n"/>
      <c r="AZ12" s="2" t="n"/>
      <c r="BA12" s="2" t="n"/>
      <c r="BB12" s="2" t="n"/>
      <c r="BC12" s="696" t="inlineStr">
        <is>
          <t>II. Сводные данные по бюджету времени (в неделях)</t>
        </is>
      </c>
      <c r="BD12" s="2" t="n"/>
      <c r="BE12" s="49" t="n"/>
      <c r="BF12" s="49" t="n"/>
      <c r="BG12" s="49" t="n"/>
      <c r="BH12" s="49" t="n"/>
      <c r="BI12" s="49" t="n"/>
      <c r="BJ12" s="49" t="n"/>
      <c r="BK12" s="11" t="n"/>
      <c r="BL12" s="11" t="n"/>
      <c r="BM12" s="11" t="n"/>
      <c r="BN12" s="11" t="n"/>
      <c r="BO12" s="47" t="n"/>
      <c r="BP12" s="697" t="n"/>
      <c r="BQ12" s="53" t="n"/>
      <c r="BR12" s="2" t="n"/>
      <c r="BS12" s="2" t="n"/>
      <c r="BT12" s="2" t="n"/>
      <c r="BU12" s="2" t="n"/>
      <c r="BV12" s="2" t="n"/>
      <c r="BW12" s="2" t="n"/>
      <c r="BX12" s="2" t="n"/>
    </row>
    <row r="13">
      <c r="A13" s="2" t="n"/>
      <c r="B13" s="1484" t="inlineStr">
        <is>
          <t>КУРСЫ</t>
        </is>
      </c>
      <c r="C13" s="55" t="inlineStr">
        <is>
          <t>СЕНТЯБРЬ</t>
        </is>
      </c>
      <c r="D13" s="56" t="n"/>
      <c r="E13" s="56" t="n"/>
      <c r="F13" s="57" t="n"/>
      <c r="G13" s="58" t="n"/>
      <c r="H13" s="58" t="inlineStr">
        <is>
          <t>ОКТЯБРЬ</t>
        </is>
      </c>
      <c r="I13" s="56" t="n"/>
      <c r="J13" s="57" t="n"/>
      <c r="K13" s="58" t="n"/>
      <c r="L13" s="58" t="inlineStr">
        <is>
          <t>НОЯБРЬ</t>
        </is>
      </c>
      <c r="M13" s="56" t="n"/>
      <c r="N13" s="56" t="n"/>
      <c r="O13" s="57" t="n"/>
      <c r="P13" s="58" t="inlineStr">
        <is>
          <t>ДЕКАБРЬ</t>
        </is>
      </c>
      <c r="Q13" s="56" t="n"/>
      <c r="R13" s="56" t="n"/>
      <c r="S13" s="56" t="n"/>
      <c r="T13" s="57" t="n"/>
      <c r="U13" s="58" t="n"/>
      <c r="V13" s="58" t="inlineStr">
        <is>
          <t>ЯНВАРЬ</t>
        </is>
      </c>
      <c r="W13" s="56" t="n"/>
      <c r="X13" s="57" t="n"/>
      <c r="Y13" s="58" t="n"/>
      <c r="Z13" s="58" t="inlineStr">
        <is>
          <t>ФЕВРАЛЬ</t>
        </is>
      </c>
      <c r="AA13" s="56" t="n"/>
      <c r="AB13" s="57" t="n"/>
      <c r="AC13" s="58" t="n"/>
      <c r="AD13" s="58" t="inlineStr">
        <is>
          <t>МАРТ</t>
        </is>
      </c>
      <c r="AE13" s="56" t="n"/>
      <c r="AF13" s="56" t="n"/>
      <c r="AG13" s="57" t="n"/>
      <c r="AH13" s="58" t="n"/>
      <c r="AI13" s="58" t="inlineStr">
        <is>
          <t>АПРЕЛЬ</t>
        </is>
      </c>
      <c r="AJ13" s="56" t="n"/>
      <c r="AK13" s="57" t="n"/>
      <c r="AL13" s="58" t="n"/>
      <c r="AM13" s="58" t="inlineStr">
        <is>
          <t>МАЙ</t>
        </is>
      </c>
      <c r="AN13" s="56" t="n"/>
      <c r="AO13" s="56" t="n"/>
      <c r="AP13" s="57" t="n"/>
      <c r="AQ13" s="58" t="inlineStr">
        <is>
          <t>ИЮНЬ</t>
        </is>
      </c>
      <c r="AR13" s="56" t="n"/>
      <c r="AS13" s="56" t="n"/>
      <c r="AT13" s="57" t="n"/>
      <c r="AU13" s="58" t="n"/>
      <c r="AV13" s="58" t="inlineStr">
        <is>
          <t>ИЮЛЬ</t>
        </is>
      </c>
      <c r="AW13" s="56" t="n"/>
      <c r="AX13" s="57" t="n"/>
      <c r="AY13" s="58" t="n"/>
      <c r="AZ13" s="58" t="inlineStr">
        <is>
          <t>АВГУСТ</t>
        </is>
      </c>
      <c r="BA13" s="56" t="n"/>
      <c r="BB13" s="56" t="n"/>
      <c r="BC13" s="57" t="n"/>
      <c r="BD13" s="4515" t="inlineStr">
        <is>
          <t>Лабораторно-экзаменационная (установочная) сессия</t>
        </is>
      </c>
      <c r="BE13" s="1831" t="n"/>
      <c r="BF13" s="4516" t="n"/>
      <c r="BG13" s="4517" t="inlineStr">
        <is>
          <t>Учебные практики</t>
        </is>
      </c>
      <c r="BH13" s="4516" t="n"/>
      <c r="BI13" s="4517" t="inlineStr">
        <is>
          <t>Производственные  практики</t>
        </is>
      </c>
      <c r="BJ13" s="4516" t="n"/>
      <c r="BK13" s="4517" t="inlineStr">
        <is>
          <t>Дипломное проектирование</t>
        </is>
      </c>
      <c r="BL13" s="4516" t="n"/>
      <c r="BM13" s="4517" t="inlineStr">
        <is>
          <t>Итоговая аттестация</t>
        </is>
      </c>
      <c r="BN13" s="4516" t="n"/>
      <c r="BO13" s="4517" t="inlineStr">
        <is>
          <t>ВСЕГО</t>
        </is>
      </c>
      <c r="BP13" s="4516" t="n"/>
      <c r="BQ13" s="53" t="n"/>
      <c r="BR13" s="2" t="n"/>
      <c r="BS13" s="2" t="n"/>
      <c r="BT13" s="2" t="n"/>
      <c r="BU13" s="2" t="n"/>
      <c r="BV13" s="2" t="n"/>
      <c r="BW13" s="2" t="n"/>
      <c r="BX13" s="2" t="n"/>
    </row>
    <row r="14">
      <c r="A14" s="2" t="n"/>
      <c r="B14" s="65" t="n"/>
      <c r="C14" s="66" t="n">
        <v>1</v>
      </c>
      <c r="D14" s="67" t="n">
        <v>8</v>
      </c>
      <c r="E14" s="67" t="n">
        <v>15</v>
      </c>
      <c r="F14" s="67" t="n">
        <v>22</v>
      </c>
      <c r="G14" s="67" t="n">
        <v>29</v>
      </c>
      <c r="H14" s="67" t="n">
        <v>6</v>
      </c>
      <c r="I14" s="67" t="n">
        <v>13</v>
      </c>
      <c r="J14" s="67" t="n">
        <v>20</v>
      </c>
      <c r="K14" s="67" t="n">
        <v>27</v>
      </c>
      <c r="L14" s="67" t="n">
        <v>3</v>
      </c>
      <c r="M14" s="67" t="n">
        <v>10</v>
      </c>
      <c r="N14" s="67" t="n">
        <v>17</v>
      </c>
      <c r="O14" s="67" t="n">
        <v>24</v>
      </c>
      <c r="P14" s="67" t="n">
        <v>1</v>
      </c>
      <c r="Q14" s="67" t="n">
        <v>8</v>
      </c>
      <c r="R14" s="67" t="n">
        <v>15</v>
      </c>
      <c r="S14" s="67" t="n"/>
      <c r="T14" s="67" t="n">
        <v>22</v>
      </c>
      <c r="U14" s="67" t="n">
        <v>29</v>
      </c>
      <c r="V14" s="67" t="n">
        <v>5</v>
      </c>
      <c r="W14" s="67" t="n">
        <v>12</v>
      </c>
      <c r="X14" s="67" t="n">
        <v>19</v>
      </c>
      <c r="Y14" s="67" t="n">
        <v>26</v>
      </c>
      <c r="Z14" s="67" t="n">
        <v>2</v>
      </c>
      <c r="AA14" s="67" t="n">
        <v>9</v>
      </c>
      <c r="AB14" s="67" t="n">
        <v>16</v>
      </c>
      <c r="AC14" s="67" t="n">
        <v>23</v>
      </c>
      <c r="AD14" s="67" t="n">
        <v>2</v>
      </c>
      <c r="AE14" s="67" t="n">
        <v>9</v>
      </c>
      <c r="AF14" s="67" t="n">
        <v>16</v>
      </c>
      <c r="AG14" s="67" t="n">
        <v>23</v>
      </c>
      <c r="AH14" s="67" t="n">
        <v>30</v>
      </c>
      <c r="AI14" s="67" t="n">
        <v>6</v>
      </c>
      <c r="AJ14" s="67" t="n">
        <v>13</v>
      </c>
      <c r="AK14" s="67" t="n">
        <v>20</v>
      </c>
      <c r="AL14" s="67" t="n">
        <v>27</v>
      </c>
      <c r="AM14" s="67" t="n">
        <v>4</v>
      </c>
      <c r="AN14" s="67" t="n">
        <v>11</v>
      </c>
      <c r="AO14" s="67" t="n">
        <v>18</v>
      </c>
      <c r="AP14" s="67" t="n">
        <v>25</v>
      </c>
      <c r="AQ14" s="67" t="n">
        <v>1</v>
      </c>
      <c r="AR14" s="67" t="n">
        <v>8</v>
      </c>
      <c r="AS14" s="67" t="n">
        <v>15</v>
      </c>
      <c r="AT14" s="67" t="n">
        <v>22</v>
      </c>
      <c r="AU14" s="67" t="n">
        <v>29</v>
      </c>
      <c r="AV14" s="67" t="n">
        <v>6</v>
      </c>
      <c r="AW14" s="67" t="n">
        <v>13</v>
      </c>
      <c r="AX14" s="67" t="n">
        <v>20</v>
      </c>
      <c r="AY14" s="67" t="n">
        <v>27</v>
      </c>
      <c r="AZ14" s="67" t="n">
        <v>3</v>
      </c>
      <c r="BA14" s="67" t="n">
        <v>10</v>
      </c>
      <c r="BB14" s="67" t="n">
        <v>17</v>
      </c>
      <c r="BC14" s="68" t="n">
        <v>24</v>
      </c>
      <c r="BD14" s="707" t="n"/>
      <c r="BE14" s="2" t="n"/>
      <c r="BF14" s="2878" t="n"/>
      <c r="BG14" s="4518" t="n"/>
      <c r="BH14" s="2878" t="n"/>
      <c r="BI14" s="4518" t="n"/>
      <c r="BJ14" s="2878" t="n"/>
      <c r="BK14" s="4518" t="n"/>
      <c r="BL14" s="2878" t="n"/>
      <c r="BM14" s="4518" t="n"/>
      <c r="BN14" s="2878" t="n"/>
      <c r="BO14" s="4518" t="n"/>
      <c r="BP14" s="2878" t="n"/>
      <c r="BQ14" s="53" t="n"/>
      <c r="BR14" s="2" t="n"/>
      <c r="BS14" s="2" t="n"/>
      <c r="BT14" s="2" t="n"/>
      <c r="BU14" s="2" t="n"/>
      <c r="BV14" s="2" t="n"/>
      <c r="BW14" s="2" t="n"/>
      <c r="BX14" s="2" t="n"/>
    </row>
    <row r="15">
      <c r="A15" s="2" t="n"/>
      <c r="B15" s="65" t="n"/>
      <c r="C15" s="66" t="n">
        <v>7</v>
      </c>
      <c r="D15" s="67" t="n">
        <v>14</v>
      </c>
      <c r="E15" s="67" t="n">
        <v>21</v>
      </c>
      <c r="F15" s="67" t="n">
        <v>28</v>
      </c>
      <c r="G15" s="67" t="n">
        <v>5</v>
      </c>
      <c r="H15" s="67" t="n">
        <v>12</v>
      </c>
      <c r="I15" s="67" t="n">
        <v>19</v>
      </c>
      <c r="J15" s="67" t="n">
        <v>26</v>
      </c>
      <c r="K15" s="67" t="n">
        <v>2</v>
      </c>
      <c r="L15" s="67" t="n">
        <v>9</v>
      </c>
      <c r="M15" s="67" t="n">
        <v>16</v>
      </c>
      <c r="N15" s="67" t="n">
        <v>23</v>
      </c>
      <c r="O15" s="67" t="n">
        <v>30</v>
      </c>
      <c r="P15" s="67" t="n">
        <v>7</v>
      </c>
      <c r="Q15" s="67" t="n">
        <v>14</v>
      </c>
      <c r="R15" s="67" t="n">
        <v>21</v>
      </c>
      <c r="S15" s="67" t="n"/>
      <c r="T15" s="67" t="n">
        <v>28</v>
      </c>
      <c r="U15" s="67" t="n">
        <v>4</v>
      </c>
      <c r="V15" s="67" t="n">
        <v>11</v>
      </c>
      <c r="W15" s="67" t="n">
        <v>18</v>
      </c>
      <c r="X15" s="67" t="n">
        <v>25</v>
      </c>
      <c r="Y15" s="67" t="n">
        <v>1</v>
      </c>
      <c r="Z15" s="67" t="n">
        <v>8</v>
      </c>
      <c r="AA15" s="67" t="n">
        <v>15</v>
      </c>
      <c r="AB15" s="67" t="n">
        <v>22</v>
      </c>
      <c r="AC15" s="67" t="n">
        <v>1</v>
      </c>
      <c r="AD15" s="67" t="n">
        <v>8</v>
      </c>
      <c r="AE15" s="67" t="n">
        <v>15</v>
      </c>
      <c r="AF15" s="67" t="n">
        <v>22</v>
      </c>
      <c r="AG15" s="67" t="n">
        <v>29</v>
      </c>
      <c r="AH15" s="67" t="n">
        <v>5</v>
      </c>
      <c r="AI15" s="67" t="n">
        <v>12</v>
      </c>
      <c r="AJ15" s="67" t="n">
        <v>19</v>
      </c>
      <c r="AK15" s="67" t="n">
        <v>26</v>
      </c>
      <c r="AL15" s="67" t="n">
        <v>3</v>
      </c>
      <c r="AM15" s="67" t="n">
        <v>10</v>
      </c>
      <c r="AN15" s="67" t="n">
        <v>17</v>
      </c>
      <c r="AO15" s="67" t="n">
        <v>24</v>
      </c>
      <c r="AP15" s="67" t="n">
        <v>31</v>
      </c>
      <c r="AQ15" s="67" t="n">
        <v>7</v>
      </c>
      <c r="AR15" s="67" t="n">
        <v>14</v>
      </c>
      <c r="AS15" s="67" t="n">
        <v>21</v>
      </c>
      <c r="AT15" s="67" t="n">
        <v>28</v>
      </c>
      <c r="AU15" s="67" t="n">
        <v>5</v>
      </c>
      <c r="AV15" s="67" t="n">
        <v>12</v>
      </c>
      <c r="AW15" s="67" t="n">
        <v>19</v>
      </c>
      <c r="AX15" s="67" t="n">
        <v>26</v>
      </c>
      <c r="AY15" s="67" t="n">
        <v>2</v>
      </c>
      <c r="AZ15" s="67" t="n">
        <v>9</v>
      </c>
      <c r="BA15" s="67" t="n">
        <v>16</v>
      </c>
      <c r="BB15" s="67" t="n">
        <v>23</v>
      </c>
      <c r="BC15" s="68" t="n">
        <v>31</v>
      </c>
      <c r="BD15" s="707" t="n"/>
      <c r="BE15" s="2" t="n"/>
      <c r="BF15" s="2878" t="n"/>
      <c r="BG15" s="4518" t="n"/>
      <c r="BH15" s="2878" t="n"/>
      <c r="BI15" s="4518" t="n"/>
      <c r="BJ15" s="2878" t="n"/>
      <c r="BK15" s="4518" t="n"/>
      <c r="BL15" s="2878" t="n"/>
      <c r="BM15" s="4518" t="n"/>
      <c r="BN15" s="2878" t="n"/>
      <c r="BO15" s="4518" t="n"/>
      <c r="BP15" s="2878" t="n"/>
      <c r="BQ15" s="53" t="n"/>
      <c r="BR15" s="2" t="n"/>
      <c r="BS15" s="2" t="n"/>
      <c r="BT15" s="2" t="n"/>
      <c r="BU15" s="2" t="n"/>
      <c r="BV15" s="2" t="n"/>
      <c r="BW15" s="2" t="n"/>
      <c r="BX15" s="2" t="n"/>
    </row>
    <row r="16">
      <c r="A16" s="2" t="n"/>
      <c r="B16" s="73" t="n"/>
      <c r="C16" s="1486" t="n">
        <v>1</v>
      </c>
      <c r="D16" s="1487">
        <f>C16+1</f>
        <v/>
      </c>
      <c r="E16" s="1487">
        <f>D16+1</f>
        <v/>
      </c>
      <c r="F16" s="1487">
        <f>E16+1</f>
        <v/>
      </c>
      <c r="G16" s="1487">
        <f>F16+1</f>
        <v/>
      </c>
      <c r="H16" s="1487">
        <f>G16+1</f>
        <v/>
      </c>
      <c r="I16" s="1487">
        <f>H16+1</f>
        <v/>
      </c>
      <c r="J16" s="1487">
        <f>I16+1</f>
        <v/>
      </c>
      <c r="K16" s="1487">
        <f>J16+1</f>
        <v/>
      </c>
      <c r="L16" s="1487">
        <f>K16+1</f>
        <v/>
      </c>
      <c r="M16" s="1487">
        <f>L16+1</f>
        <v/>
      </c>
      <c r="N16" s="1487">
        <f>M16+1</f>
        <v/>
      </c>
      <c r="O16" s="1487">
        <f>N16+1</f>
        <v/>
      </c>
      <c r="P16" s="1487">
        <f>O16+1</f>
        <v/>
      </c>
      <c r="Q16" s="1487">
        <f>P16+1</f>
        <v/>
      </c>
      <c r="R16" s="1487">
        <f>Q16+1</f>
        <v/>
      </c>
      <c r="S16" s="1487" t="n"/>
      <c r="T16" s="1487">
        <f>R16+1</f>
        <v/>
      </c>
      <c r="U16" s="1487">
        <f>T16+1</f>
        <v/>
      </c>
      <c r="V16" s="1487">
        <f>U16+1</f>
        <v/>
      </c>
      <c r="W16" s="1487">
        <f>V16+1</f>
        <v/>
      </c>
      <c r="X16" s="1487">
        <f>W16+1</f>
        <v/>
      </c>
      <c r="Y16" s="1487">
        <f>X16+1</f>
        <v/>
      </c>
      <c r="Z16" s="1487">
        <f>Y16+1</f>
        <v/>
      </c>
      <c r="AA16" s="1487">
        <f>Z16+1</f>
        <v/>
      </c>
      <c r="AB16" s="1487">
        <f>AA16+1</f>
        <v/>
      </c>
      <c r="AC16" s="1487">
        <f>AB16+1</f>
        <v/>
      </c>
      <c r="AD16" s="1487">
        <f>AC16+1</f>
        <v/>
      </c>
      <c r="AE16" s="1487">
        <f>AD16+1</f>
        <v/>
      </c>
      <c r="AF16" s="1487">
        <f>AE16+1</f>
        <v/>
      </c>
      <c r="AG16" s="1487">
        <f>AF16+1</f>
        <v/>
      </c>
      <c r="AH16" s="1487">
        <f>AG16+1</f>
        <v/>
      </c>
      <c r="AI16" s="1487">
        <f>AH16+1</f>
        <v/>
      </c>
      <c r="AJ16" s="1487">
        <f>AI16+1</f>
        <v/>
      </c>
      <c r="AK16" s="1487">
        <f>AJ16+1</f>
        <v/>
      </c>
      <c r="AL16" s="1487">
        <f>AK16+1</f>
        <v/>
      </c>
      <c r="AM16" s="1487">
        <f>AL16+1</f>
        <v/>
      </c>
      <c r="AN16" s="1487">
        <f>AM16+1</f>
        <v/>
      </c>
      <c r="AO16" s="1487">
        <f>AN16+1</f>
        <v/>
      </c>
      <c r="AP16" s="1487">
        <f>AO16+1</f>
        <v/>
      </c>
      <c r="AQ16" s="1487">
        <f>AP16+1</f>
        <v/>
      </c>
      <c r="AR16" s="1487">
        <f>AQ16+1</f>
        <v/>
      </c>
      <c r="AS16" s="1487">
        <f>AR16+1</f>
        <v/>
      </c>
      <c r="AT16" s="1487">
        <f>AS16+1</f>
        <v/>
      </c>
      <c r="AU16" s="1487">
        <f>AT16+1</f>
        <v/>
      </c>
      <c r="AV16" s="1487">
        <f>AU16+1</f>
        <v/>
      </c>
      <c r="AW16" s="1487">
        <f>AV16+1</f>
        <v/>
      </c>
      <c r="AX16" s="1487">
        <f>AW16+1</f>
        <v/>
      </c>
      <c r="AY16" s="1487">
        <f>AX16+1</f>
        <v/>
      </c>
      <c r="AZ16" s="1487">
        <f>AY16+1</f>
        <v/>
      </c>
      <c r="BA16" s="1487">
        <f>AZ16+1</f>
        <v/>
      </c>
      <c r="BB16" s="1487">
        <f>BA16+1</f>
        <v/>
      </c>
      <c r="BC16" s="1488">
        <f>BB16+1</f>
        <v/>
      </c>
      <c r="BD16" s="4519" t="n"/>
      <c r="BE16" s="4520" t="n"/>
      <c r="BF16" s="4521" t="n"/>
      <c r="BG16" s="4522" t="n"/>
      <c r="BH16" s="4521" t="n"/>
      <c r="BI16" s="4522" t="n"/>
      <c r="BJ16" s="4521" t="n"/>
      <c r="BK16" s="4522" t="n"/>
      <c r="BL16" s="4521" t="n"/>
      <c r="BM16" s="4522" t="n"/>
      <c r="BN16" s="4521" t="n"/>
      <c r="BO16" s="4522" t="n"/>
      <c r="BP16" s="4521" t="n"/>
      <c r="BQ16" s="53" t="n"/>
      <c r="BR16" s="2" t="n"/>
      <c r="BS16" s="2" t="n"/>
      <c r="BT16" s="2" t="n"/>
      <c r="BU16" s="2" t="n"/>
      <c r="BV16" s="2" t="n"/>
      <c r="BW16" s="2" t="n"/>
      <c r="BX16" s="2" t="n"/>
    </row>
    <row r="17">
      <c r="A17" s="2" t="n"/>
      <c r="B17" s="4523" t="inlineStr">
        <is>
          <t>I</t>
        </is>
      </c>
      <c r="C17" s="4524" t="n"/>
      <c r="D17" s="4525" t="n"/>
      <c r="E17" s="4525" t="n"/>
      <c r="F17" s="4526" t="inlineStr">
        <is>
          <t>:</t>
        </is>
      </c>
      <c r="G17" s="4526" t="n"/>
      <c r="H17" s="4526" t="n"/>
      <c r="I17" s="4526" t="n"/>
      <c r="J17" s="4526" t="n"/>
      <c r="K17" s="4526" t="n"/>
      <c r="L17" s="4526" t="n"/>
      <c r="M17" s="4526" t="n"/>
      <c r="N17" s="4526" t="n"/>
      <c r="O17" s="4526" t="n"/>
      <c r="P17" s="4526" t="n"/>
      <c r="Q17" s="4526" t="n"/>
      <c r="R17" s="4526" t="n"/>
      <c r="S17" s="4526" t="n"/>
      <c r="T17" s="4526" t="n"/>
      <c r="U17" s="4526" t="n"/>
      <c r="V17" s="4526" t="n"/>
      <c r="W17" s="4525" t="n"/>
      <c r="X17" s="4525" t="inlineStr">
        <is>
          <t>:</t>
        </is>
      </c>
      <c r="Y17" s="4526" t="inlineStr">
        <is>
          <t>:</t>
        </is>
      </c>
      <c r="Z17" s="4526" t="n"/>
      <c r="AA17" s="4526" t="n"/>
      <c r="AB17" s="4526" t="n"/>
      <c r="AC17" s="4525" t="n"/>
      <c r="AD17" s="4526" t="n"/>
      <c r="AE17" s="4526" t="n"/>
      <c r="AF17" s="4526" t="n"/>
      <c r="AG17" s="4526" t="n"/>
      <c r="AH17" s="4526" t="n"/>
      <c r="AI17" s="4526" t="n"/>
      <c r="AJ17" s="4526" t="n"/>
      <c r="AK17" s="4526" t="n"/>
      <c r="AL17" s="4526" t="n"/>
      <c r="AM17" s="4526" t="n"/>
      <c r="AN17" s="4526" t="n"/>
      <c r="AO17" s="4526" t="n"/>
      <c r="AP17" s="4525" t="n"/>
      <c r="AQ17" s="4525" t="inlineStr">
        <is>
          <t>:</t>
        </is>
      </c>
      <c r="AR17" s="4527" t="inlineStr">
        <is>
          <t>:</t>
        </is>
      </c>
      <c r="AS17" s="4527" t="n"/>
      <c r="AT17" s="4526" t="n"/>
      <c r="AU17" s="4526" t="n"/>
      <c r="AV17" s="4526" t="n"/>
      <c r="AW17" s="4526" t="n"/>
      <c r="AX17" s="4526" t="n"/>
      <c r="AY17" s="4528" t="n"/>
      <c r="AZ17" s="4525" t="n"/>
      <c r="BA17" s="4525" t="n"/>
      <c r="BB17" s="4525" t="n"/>
      <c r="BC17" s="4529" t="n"/>
      <c r="BD17" s="4530" t="n">
        <v>5</v>
      </c>
      <c r="BE17" s="4520" t="n"/>
      <c r="BF17" s="4521" t="n"/>
      <c r="BG17" s="4531" t="n"/>
      <c r="BH17" s="4521" t="n"/>
      <c r="BI17" s="4531" t="n"/>
      <c r="BJ17" s="4521" t="n"/>
      <c r="BK17" s="4531" t="n"/>
      <c r="BL17" s="4521" t="n"/>
      <c r="BM17" s="4531" t="n"/>
      <c r="BN17" s="4521" t="n"/>
      <c r="BO17" s="4532">
        <f>SUM(BD17:BN17)</f>
        <v/>
      </c>
      <c r="BP17" s="4521" t="n"/>
      <c r="BQ17" s="53" t="n"/>
      <c r="BR17" s="2" t="n"/>
      <c r="BS17" s="2" t="n"/>
      <c r="BT17" s="2" t="n"/>
      <c r="BU17" s="2" t="n"/>
      <c r="BV17" s="2" t="n"/>
      <c r="BW17" s="2" t="n"/>
      <c r="BX17" s="2" t="n"/>
    </row>
    <row r="18">
      <c r="A18" s="2" t="n"/>
      <c r="B18" s="4533" t="inlineStr">
        <is>
          <t>II</t>
        </is>
      </c>
      <c r="C18" s="4534" t="n"/>
      <c r="D18" s="4534" t="n"/>
      <c r="E18" s="4534" t="n"/>
      <c r="F18" s="4534" t="n"/>
      <c r="G18" s="4534" t="n"/>
      <c r="H18" s="4534" t="n"/>
      <c r="I18" s="4534" t="n"/>
      <c r="J18" s="4534" t="n"/>
      <c r="K18" s="4534" t="n"/>
      <c r="L18" s="4534" t="n"/>
      <c r="M18" s="4534" t="n"/>
      <c r="N18" s="4534" t="n"/>
      <c r="O18" s="3811" t="inlineStr">
        <is>
          <t>:</t>
        </is>
      </c>
      <c r="P18" s="3811" t="inlineStr">
        <is>
          <t>:</t>
        </is>
      </c>
      <c r="Q18" s="4534" t="n"/>
      <c r="R18" s="3811" t="n"/>
      <c r="S18" s="4534" t="n"/>
      <c r="T18" s="4534" t="n"/>
      <c r="U18" s="4534" t="n"/>
      <c r="V18" s="4534" t="n"/>
      <c r="W18" s="4534" t="n"/>
      <c r="X18" s="4534" t="n"/>
      <c r="Y18" s="4534" t="n"/>
      <c r="Z18" s="4534" t="n"/>
      <c r="AA18" s="4534" t="n"/>
      <c r="AB18" s="4534" t="n"/>
      <c r="AC18" s="3811" t="n"/>
      <c r="AD18" s="4534" t="n"/>
      <c r="AE18" s="3811" t="n"/>
      <c r="AF18" s="3811" t="inlineStr">
        <is>
          <t>:</t>
        </is>
      </c>
      <c r="AG18" s="3811" t="inlineStr">
        <is>
          <t>:</t>
        </is>
      </c>
      <c r="AH18" s="3811" t="n"/>
      <c r="AI18" s="4534" t="n"/>
      <c r="AJ18" s="4534" t="n"/>
      <c r="AK18" s="4534" t="n"/>
      <c r="AL18" s="4534" t="n"/>
      <c r="AM18" s="4534" t="n"/>
      <c r="AN18" s="4534" t="n"/>
      <c r="AO18" s="4534" t="n"/>
      <c r="AP18" s="4534" t="n"/>
      <c r="AQ18" s="3811" t="n"/>
      <c r="AR18" s="4534" t="n"/>
      <c r="AS18" s="4534" t="n"/>
      <c r="AT18" s="4534" t="n"/>
      <c r="AU18" s="4534" t="n"/>
      <c r="AV18" s="4534" t="n"/>
      <c r="AW18" s="4534" t="n"/>
      <c r="AX18" s="4534" t="n"/>
      <c r="AY18" s="4535" t="n"/>
      <c r="AZ18" s="3811" t="n"/>
      <c r="BA18" s="3811" t="n"/>
      <c r="BB18" s="3811" t="n"/>
      <c r="BC18" s="4536" t="n"/>
      <c r="BD18" s="4537" t="n">
        <v>4</v>
      </c>
      <c r="BE18" s="4538" t="n"/>
      <c r="BF18" s="4539" t="n"/>
      <c r="BG18" s="4540" t="n"/>
      <c r="BH18" s="4539" t="n"/>
      <c r="BI18" s="4540" t="n"/>
      <c r="BJ18" s="4539" t="n"/>
      <c r="BK18" s="4540" t="n"/>
      <c r="BL18" s="4539" t="n"/>
      <c r="BM18" s="4540" t="n"/>
      <c r="BN18" s="4539" t="n"/>
      <c r="BO18" s="4541">
        <f>SUM(BD18:BN18)</f>
        <v/>
      </c>
      <c r="BP18" s="4539" t="n"/>
      <c r="BQ18" s="53" t="n"/>
      <c r="BR18" s="2" t="n"/>
      <c r="BS18" s="2" t="n"/>
      <c r="BT18" s="2" t="n"/>
      <c r="BU18" s="2" t="n"/>
      <c r="BV18" s="2" t="n"/>
      <c r="BW18" s="2" t="n"/>
      <c r="BX18" s="2" t="n"/>
    </row>
    <row r="19">
      <c r="A19" s="2" t="n"/>
      <c r="B19" s="4523" t="inlineStr">
        <is>
          <t>III</t>
        </is>
      </c>
      <c r="C19" s="4542" t="n"/>
      <c r="D19" s="4534" t="n"/>
      <c r="E19" s="4534" t="n"/>
      <c r="F19" s="4534" t="n"/>
      <c r="G19" s="4534" t="n"/>
      <c r="H19" s="4534" t="n"/>
      <c r="I19" s="4534" t="n"/>
      <c r="J19" s="4534" t="n"/>
      <c r="K19" s="4534" t="n"/>
      <c r="L19" s="4534" t="n"/>
      <c r="M19" s="4534" t="n"/>
      <c r="N19" s="4534" t="n"/>
      <c r="O19" s="4534" t="n"/>
      <c r="P19" s="4534" t="n"/>
      <c r="Q19" s="4534" t="n"/>
      <c r="R19" s="4534" t="n"/>
      <c r="S19" s="4534" t="n"/>
      <c r="T19" s="4534" t="n"/>
      <c r="U19" s="4534" t="n"/>
      <c r="V19" s="3811" t="inlineStr">
        <is>
          <t>:</t>
        </is>
      </c>
      <c r="W19" s="3811" t="inlineStr">
        <is>
          <t>:</t>
        </is>
      </c>
      <c r="X19" s="3811" t="inlineStr">
        <is>
          <t>:</t>
        </is>
      </c>
      <c r="Y19" s="4534" t="n"/>
      <c r="Z19" s="4534" t="n"/>
      <c r="AA19" s="4534" t="n"/>
      <c r="AB19" s="4534" t="n"/>
      <c r="AC19" s="3802" t="n"/>
      <c r="AD19" s="4542" t="n"/>
      <c r="AE19" s="4534" t="n"/>
      <c r="AF19" s="4534" t="n"/>
      <c r="AG19" s="4534" t="n"/>
      <c r="AH19" s="4543" t="n"/>
      <c r="AI19" s="4543" t="n"/>
      <c r="AJ19" s="4543" t="n"/>
      <c r="AK19" s="4543" t="n"/>
      <c r="AL19" s="4543" t="n"/>
      <c r="AM19" s="4534" t="n"/>
      <c r="AN19" s="3811" t="inlineStr">
        <is>
          <t>:</t>
        </is>
      </c>
      <c r="AO19" s="3811" t="inlineStr">
        <is>
          <t>:</t>
        </is>
      </c>
      <c r="AP19" s="4534" t="inlineStr">
        <is>
          <t>:</t>
        </is>
      </c>
      <c r="AQ19" s="3811" t="n"/>
      <c r="AR19" s="4542" t="n"/>
      <c r="AS19" s="4534" t="n"/>
      <c r="AT19" s="4534" t="n"/>
      <c r="AU19" s="4534" t="n"/>
      <c r="AV19" s="4534" t="n"/>
      <c r="AW19" s="4534" t="n"/>
      <c r="AX19" s="4534" t="n"/>
      <c r="AY19" s="4534" t="n"/>
      <c r="AZ19" s="3811" t="n"/>
      <c r="BA19" s="3811" t="n"/>
      <c r="BB19" s="3811" t="n"/>
      <c r="BC19" s="4544" t="n"/>
      <c r="BD19" s="4537" t="n">
        <v>6</v>
      </c>
      <c r="BE19" s="4538" t="n"/>
      <c r="BF19" s="4539" t="n"/>
      <c r="BG19" s="4540" t="n"/>
      <c r="BH19" s="4539" t="n"/>
      <c r="BI19" s="4540" t="n"/>
      <c r="BJ19" s="4539" t="n"/>
      <c r="BK19" s="4540" t="n"/>
      <c r="BL19" s="4539" t="n"/>
      <c r="BM19" s="4540" t="n"/>
      <c r="BN19" s="4539" t="n"/>
      <c r="BO19" s="4541">
        <f>SUM(BD19:BN19)</f>
        <v/>
      </c>
      <c r="BP19" s="4539" t="n"/>
      <c r="BQ19" s="53" t="n"/>
      <c r="BR19" s="2" t="n"/>
      <c r="BS19" s="2" t="n"/>
      <c r="BT19" s="2" t="n"/>
      <c r="BU19" s="2" t="n"/>
      <c r="BV19" s="2" t="n"/>
      <c r="BW19" s="2" t="n"/>
      <c r="BX19" s="2" t="n"/>
    </row>
    <row r="20">
      <c r="A20" s="2" t="n"/>
      <c r="B20" s="4533" t="inlineStr">
        <is>
          <t>IV</t>
        </is>
      </c>
      <c r="C20" s="4542" t="n"/>
      <c r="D20" s="4534" t="n"/>
      <c r="E20" s="4534" t="n"/>
      <c r="F20" s="4534" t="n"/>
      <c r="G20" s="4534" t="n"/>
      <c r="H20" s="4534" t="n"/>
      <c r="I20" s="4534" t="n"/>
      <c r="J20" s="4534" t="n"/>
      <c r="K20" s="4534" t="n"/>
      <c r="L20" s="4534" t="n"/>
      <c r="M20" s="4534" t="n"/>
      <c r="N20" s="4534" t="n"/>
      <c r="O20" s="4534" t="n"/>
      <c r="P20" s="4534" t="n"/>
      <c r="Q20" s="4534" t="n"/>
      <c r="R20" s="4534" t="n"/>
      <c r="S20" s="4534" t="n"/>
      <c r="T20" s="4534" t="n"/>
      <c r="U20" s="4534" t="n"/>
      <c r="V20" s="3811" t="inlineStr">
        <is>
          <t>:</t>
        </is>
      </c>
      <c r="W20" s="4534" t="inlineStr">
        <is>
          <t>:</t>
        </is>
      </c>
      <c r="X20" s="3811" t="inlineStr">
        <is>
          <t>:</t>
        </is>
      </c>
      <c r="Y20" s="4545" t="inlineStr">
        <is>
          <t>О</t>
        </is>
      </c>
      <c r="Z20" s="4536" t="inlineStr">
        <is>
          <t>О</t>
        </is>
      </c>
      <c r="AA20" s="4546" t="inlineStr">
        <is>
          <t>Х</t>
        </is>
      </c>
      <c r="AB20" s="4547" t="inlineStr">
        <is>
          <t>Х</t>
        </is>
      </c>
      <c r="AC20" s="4548" t="inlineStr">
        <is>
          <t>Х</t>
        </is>
      </c>
      <c r="AD20" s="4547" t="inlineStr">
        <is>
          <t>Х</t>
        </is>
      </c>
      <c r="AE20" s="4548" t="inlineStr">
        <is>
          <t>Х</t>
        </is>
      </c>
      <c r="AF20" s="4548" t="inlineStr">
        <is>
          <t>Х</t>
        </is>
      </c>
      <c r="AG20" s="4549" t="inlineStr">
        <is>
          <t>Х</t>
        </is>
      </c>
      <c r="AH20" s="4550" t="n"/>
      <c r="AI20" s="4550" t="n"/>
      <c r="AJ20" s="4550" t="n"/>
      <c r="AK20" s="4550" t="n"/>
      <c r="AL20" s="4550" t="n"/>
      <c r="AM20" s="4534" t="n"/>
      <c r="AN20" s="4534" t="inlineStr">
        <is>
          <t>:</t>
        </is>
      </c>
      <c r="AO20" s="4534" t="inlineStr">
        <is>
          <t>:</t>
        </is>
      </c>
      <c r="AP20" s="4534" t="inlineStr">
        <is>
          <t>:</t>
        </is>
      </c>
      <c r="AQ20" s="4534" t="n"/>
      <c r="AR20" s="4534" t="n"/>
      <c r="AS20" s="4534" t="n"/>
      <c r="AT20" s="4534" t="n"/>
      <c r="AU20" s="4534" t="n"/>
      <c r="AV20" s="4534" t="n"/>
      <c r="AW20" s="4534" t="n"/>
      <c r="AX20" s="4534" t="n"/>
      <c r="AY20" s="4534" t="n"/>
      <c r="AZ20" s="3811" t="n"/>
      <c r="BA20" s="3811" t="n"/>
      <c r="BB20" s="3811" t="n"/>
      <c r="BC20" s="4544" t="n"/>
      <c r="BD20" s="4537" t="n">
        <v>6</v>
      </c>
      <c r="BE20" s="4538" t="n"/>
      <c r="BF20" s="4539" t="n"/>
      <c r="BG20" s="4540" t="n">
        <v>2</v>
      </c>
      <c r="BH20" s="4539" t="n"/>
      <c r="BI20" s="4540" t="n">
        <v>7</v>
      </c>
      <c r="BJ20" s="4539" t="n"/>
      <c r="BK20" s="4540" t="n"/>
      <c r="BL20" s="4539" t="n"/>
      <c r="BM20" s="4540" t="n"/>
      <c r="BN20" s="4539" t="n"/>
      <c r="BO20" s="4541">
        <f>SUM(BD20:BN20)</f>
        <v/>
      </c>
      <c r="BP20" s="4539" t="n"/>
      <c r="BQ20" s="53" t="n"/>
      <c r="BR20" s="2" t="n"/>
      <c r="BS20" s="2" t="n"/>
      <c r="BT20" s="2" t="n"/>
      <c r="BU20" s="2" t="n"/>
      <c r="BV20" s="2" t="n"/>
      <c r="BW20" s="2" t="n"/>
      <c r="BX20" s="2" t="n"/>
    </row>
    <row r="21">
      <c r="A21" s="2" t="n"/>
      <c r="B21" s="4551" t="inlineStr">
        <is>
          <t>V</t>
        </is>
      </c>
      <c r="C21" s="4552" t="n"/>
      <c r="D21" s="4553" t="n"/>
      <c r="E21" s="4553" t="n"/>
      <c r="F21" s="4553" t="n"/>
      <c r="G21" s="4553" t="n"/>
      <c r="H21" s="4553" t="n"/>
      <c r="I21" s="4553" t="n"/>
      <c r="J21" s="4553" t="inlineStr">
        <is>
          <t>:</t>
        </is>
      </c>
      <c r="K21" s="4553" t="inlineStr">
        <is>
          <t>:</t>
        </is>
      </c>
      <c r="L21" s="4553" t="n"/>
      <c r="M21" s="4553" t="n"/>
      <c r="N21" s="4553" t="n"/>
      <c r="O21" s="4553" t="n"/>
      <c r="P21" s="4553" t="n"/>
      <c r="Q21" s="4553" t="n"/>
      <c r="R21" s="4553" t="n"/>
      <c r="S21" s="4553" t="n"/>
      <c r="T21" s="4553" t="n"/>
      <c r="U21" s="4553" t="n"/>
      <c r="V21" s="4553" t="n"/>
      <c r="W21" s="4553" t="n"/>
      <c r="X21" s="4553" t="n"/>
      <c r="Y21" s="4554" t="n"/>
      <c r="Z21" s="4555" t="inlineStr">
        <is>
          <t>Х</t>
        </is>
      </c>
      <c r="AA21" s="4556" t="inlineStr">
        <is>
          <t>Х</t>
        </is>
      </c>
      <c r="AB21" s="3816" t="inlineStr">
        <is>
          <t>Х</t>
        </is>
      </c>
      <c r="AC21" s="3816" t="inlineStr">
        <is>
          <t>Х</t>
        </is>
      </c>
      <c r="AD21" s="3816" t="inlineStr">
        <is>
          <t>:</t>
        </is>
      </c>
      <c r="AE21" s="4557" t="inlineStr">
        <is>
          <t>:</t>
        </is>
      </c>
      <c r="AF21" s="4557" t="inlineStr">
        <is>
          <t>//</t>
        </is>
      </c>
      <c r="AG21" s="4557" t="inlineStr">
        <is>
          <t>/</t>
        </is>
      </c>
      <c r="AH21" s="4558" t="inlineStr">
        <is>
          <t>/</t>
        </is>
      </c>
      <c r="AI21" s="4558" t="inlineStr">
        <is>
          <t>/</t>
        </is>
      </c>
      <c r="AJ21" s="4559" t="inlineStr">
        <is>
          <t>/</t>
        </is>
      </c>
      <c r="AK21" s="4558" t="inlineStr">
        <is>
          <t>/</t>
        </is>
      </c>
      <c r="AL21" s="4558" t="inlineStr">
        <is>
          <t>/</t>
        </is>
      </c>
      <c r="AM21" s="3818" t="inlineStr">
        <is>
          <t>/</t>
        </is>
      </c>
      <c r="AN21" s="4557" t="inlineStr">
        <is>
          <t>/</t>
        </is>
      </c>
      <c r="AO21" s="4557" t="inlineStr">
        <is>
          <t>/</t>
        </is>
      </c>
      <c r="AP21" s="4557" t="inlineStr">
        <is>
          <t>/</t>
        </is>
      </c>
      <c r="AQ21" s="4557" t="inlineStr">
        <is>
          <t>/</t>
        </is>
      </c>
      <c r="AR21" s="3818" t="inlineStr">
        <is>
          <t>/</t>
        </is>
      </c>
      <c r="AS21" s="4560" t="inlineStr">
        <is>
          <t>/</t>
        </is>
      </c>
      <c r="AT21" s="3818" t="inlineStr">
        <is>
          <t>//</t>
        </is>
      </c>
      <c r="AU21" s="4558" t="n"/>
      <c r="AV21" s="4558" t="n"/>
      <c r="AW21" s="4558" t="n"/>
      <c r="AX21" s="4553" t="n"/>
      <c r="AY21" s="4553" t="n"/>
      <c r="AZ21" s="4561" t="n"/>
      <c r="BA21" s="4561" t="n"/>
      <c r="BB21" s="4561" t="n"/>
      <c r="BC21" s="4562" t="n"/>
      <c r="BD21" s="4563" t="n">
        <v>4</v>
      </c>
      <c r="BE21" s="4564" t="n"/>
      <c r="BF21" s="4565" t="n"/>
      <c r="BG21" s="4566" t="n"/>
      <c r="BH21" s="4565" t="n"/>
      <c r="BI21" s="4566" t="n">
        <v>4</v>
      </c>
      <c r="BJ21" s="4565" t="n"/>
      <c r="BK21" s="4566" t="n">
        <v>13</v>
      </c>
      <c r="BL21" s="4565" t="n"/>
      <c r="BM21" s="4566" t="n">
        <v>2</v>
      </c>
      <c r="BN21" s="4565" t="n"/>
      <c r="BO21" s="4567">
        <f>SUM(BD21:BN21)</f>
        <v/>
      </c>
      <c r="BP21" s="4565" t="n"/>
      <c r="BQ21" s="53" t="n"/>
      <c r="BR21" s="2" t="n"/>
      <c r="BS21" s="2" t="n"/>
      <c r="BT21" s="2" t="n"/>
      <c r="BU21" s="2" t="n"/>
      <c r="BV21" s="2" t="n"/>
      <c r="BW21" s="2" t="n"/>
      <c r="BX21" s="2" t="n"/>
    </row>
    <row r="22">
      <c r="A22" s="146" t="n"/>
      <c r="B22" s="146" t="n"/>
      <c r="C22" s="128" t="n"/>
      <c r="D22" s="128" t="n"/>
      <c r="E22" s="128" t="n"/>
      <c r="F22" s="128" t="n"/>
      <c r="G22" s="128" t="n"/>
      <c r="H22" s="128" t="n"/>
      <c r="I22" s="128" t="n"/>
      <c r="J22" s="128" t="n"/>
      <c r="K22" s="128" t="n"/>
      <c r="L22" s="128" t="n"/>
      <c r="M22" s="128" t="n"/>
      <c r="N22" s="128" t="n"/>
      <c r="O22" s="128" t="n"/>
      <c r="P22" s="128" t="n"/>
      <c r="Q22" s="128" t="n"/>
      <c r="R22" s="128" t="n"/>
      <c r="S22" s="128" t="n"/>
      <c r="T22" s="128" t="n"/>
      <c r="U22" s="128" t="n"/>
      <c r="V22" s="128" t="n"/>
      <c r="W22" s="128" t="n"/>
      <c r="X22" s="128" t="n"/>
      <c r="Y22" s="128" t="n"/>
      <c r="Z22" s="128" t="n"/>
      <c r="AA22" s="128" t="n"/>
      <c r="AB22" s="128" t="n"/>
      <c r="AC22" s="128" t="n"/>
      <c r="AD22" s="128" t="n"/>
      <c r="AE22" s="128" t="n"/>
      <c r="AF22" s="128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8" t="n"/>
      <c r="AS22" s="128" t="n"/>
      <c r="AT22" s="128" t="n"/>
      <c r="AU22" s="128" t="n"/>
      <c r="AV22" s="128" t="n"/>
      <c r="AW22" s="128" t="n"/>
      <c r="AX22" s="128" t="n"/>
      <c r="AY22" s="128" t="n"/>
      <c r="AZ22" s="128" t="n"/>
      <c r="BA22" s="128" t="n"/>
      <c r="BB22" s="128" t="n"/>
      <c r="BC22" s="2" t="n"/>
      <c r="BD22" s="4568">
        <f>SUM(BD17:BE21)</f>
        <v/>
      </c>
      <c r="BE22" s="814" t="n"/>
      <c r="BF22" s="4569" t="n"/>
      <c r="BG22" s="4570">
        <f>SUM(BG17:BH21)</f>
        <v/>
      </c>
      <c r="BH22" s="4569" t="n"/>
      <c r="BI22" s="4570">
        <f>SUM(BI17:BJ21)</f>
        <v/>
      </c>
      <c r="BJ22" s="4569" t="n"/>
      <c r="BK22" s="4570">
        <f>SUM(BK17:BL21)</f>
        <v/>
      </c>
      <c r="BL22" s="4569" t="n"/>
      <c r="BM22" s="4570">
        <f>SUM(BM17:BN21)</f>
        <v/>
      </c>
      <c r="BN22" s="4569" t="n"/>
      <c r="BO22" s="4570">
        <f>SUM(BO17:BP21)</f>
        <v/>
      </c>
      <c r="BP22" s="4569" t="n"/>
      <c r="BQ22" s="53" t="n"/>
      <c r="BR22" s="2" t="n"/>
      <c r="BS22" s="2" t="n"/>
      <c r="BT22" s="2" t="n"/>
      <c r="BU22" s="2" t="n"/>
      <c r="BV22" s="2" t="n"/>
      <c r="BW22" s="2" t="n"/>
      <c r="BX22" s="2" t="n"/>
    </row>
    <row r="23">
      <c r="A23" s="146" t="n"/>
      <c r="B23" s="146" t="n"/>
      <c r="C23" s="137" t="inlineStr">
        <is>
          <t>Обозначения:</t>
        </is>
      </c>
      <c r="D23" s="138" t="n"/>
      <c r="E23" s="139" t="n"/>
      <c r="F23" s="139" t="n"/>
      <c r="G23" s="139" t="n"/>
      <c r="H23" s="138" t="n"/>
      <c r="I23" s="105" t="n"/>
      <c r="J23" s="140" t="inlineStr">
        <is>
          <t>−</t>
        </is>
      </c>
      <c r="K23" s="137" t="inlineStr">
        <is>
          <t>теоретическое обучение</t>
        </is>
      </c>
      <c r="L23" s="137" t="n"/>
      <c r="M23" s="137" t="n"/>
      <c r="N23" s="137" t="n"/>
      <c r="O23" s="137" t="n"/>
      <c r="P23" s="137" t="n"/>
      <c r="Q23" s="137" t="n"/>
      <c r="R23" s="137" t="n"/>
      <c r="S23" s="137" t="n"/>
      <c r="T23" s="141" t="n"/>
      <c r="U23" s="141" t="n"/>
      <c r="V23" s="142" t="n"/>
      <c r="W23" s="142" t="n"/>
      <c r="X23" s="142" t="n"/>
      <c r="Y23" s="142" t="n"/>
      <c r="Z23" s="142" t="n"/>
      <c r="AA23" s="142" t="n"/>
      <c r="AB23" s="142" t="n"/>
      <c r="AC23" s="142" t="n"/>
      <c r="AD23" s="142" t="n"/>
      <c r="AE23" s="143" t="inlineStr">
        <is>
          <t>О</t>
        </is>
      </c>
      <c r="AF23" s="140" t="inlineStr">
        <is>
          <t>−</t>
        </is>
      </c>
      <c r="AG23" s="137" t="inlineStr">
        <is>
          <t>учебная практика</t>
        </is>
      </c>
      <c r="AH23" s="141" t="n"/>
      <c r="AI23" s="142" t="n"/>
      <c r="AJ23" s="142" t="n"/>
      <c r="AK23" s="142" t="n"/>
      <c r="AL23" s="137" t="n"/>
      <c r="AM23" s="137" t="n"/>
      <c r="AN23" s="144" t="n"/>
      <c r="AO23" s="142" t="n"/>
      <c r="AP23" s="142" t="n"/>
      <c r="AQ23" s="142" t="n"/>
      <c r="AR23" s="141" t="n"/>
      <c r="AS23" s="143" t="inlineStr">
        <is>
          <t>/</t>
        </is>
      </c>
      <c r="AT23" s="140" t="inlineStr">
        <is>
          <t>−</t>
        </is>
      </c>
      <c r="AU23" s="137" t="inlineStr">
        <is>
          <t>дипломное проектирование</t>
        </is>
      </c>
      <c r="AV23" s="141" t="n"/>
      <c r="AW23" s="141" t="n"/>
      <c r="AX23" s="141" t="n"/>
      <c r="AY23" s="141" t="n"/>
      <c r="AZ23" s="141" t="n"/>
      <c r="BA23" s="141" t="n"/>
      <c r="BB23" s="137" t="n"/>
      <c r="BC23" s="137" t="n"/>
      <c r="BD23" s="137" t="n"/>
      <c r="BE23" s="145" t="n"/>
      <c r="BF23" s="139" t="n"/>
      <c r="BG23" s="139" t="n"/>
      <c r="BH23" s="139" t="n"/>
      <c r="BI23" s="146" t="n"/>
      <c r="BJ23" s="146" t="n"/>
      <c r="BK23" s="146" t="n"/>
      <c r="BL23" s="146" t="n"/>
      <c r="BM23" s="146" t="n"/>
      <c r="BN23" s="146" t="n"/>
      <c r="BO23" s="739" t="n"/>
      <c r="BP23" s="697" t="n"/>
      <c r="BQ23" s="53" t="n"/>
      <c r="BR23" s="2" t="n"/>
      <c r="BS23" s="2" t="n"/>
      <c r="BT23" s="2" t="n"/>
      <c r="BU23" s="2" t="n"/>
      <c r="BV23" s="2" t="n"/>
      <c r="BW23" s="2" t="n"/>
      <c r="BX23" s="2" t="n"/>
    </row>
    <row r="24">
      <c r="A24" s="2" t="n"/>
      <c r="B24" s="2" t="n"/>
      <c r="C24" s="148" t="n"/>
      <c r="D24" s="149" t="n"/>
      <c r="E24" s="148" t="n"/>
      <c r="F24" s="148" t="n"/>
      <c r="G24" s="148" t="n"/>
      <c r="H24" s="148" t="n"/>
      <c r="I24" s="137" t="n"/>
      <c r="J24" s="137" t="n"/>
      <c r="K24" s="137" t="n"/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37" t="n"/>
      <c r="U24" s="137" t="n"/>
      <c r="V24" s="137" t="n"/>
      <c r="W24" s="137" t="n"/>
      <c r="X24" s="137" t="n"/>
      <c r="Y24" s="137" t="n"/>
      <c r="Z24" s="137" t="n"/>
      <c r="AA24" s="137" t="n"/>
      <c r="AB24" s="137" t="n"/>
      <c r="AC24" s="137" t="n"/>
      <c r="AD24" s="137" t="n"/>
      <c r="AE24" s="137" t="n"/>
      <c r="AF24" s="137" t="n"/>
      <c r="AG24" s="137" t="n"/>
      <c r="AH24" s="137" t="n"/>
      <c r="AI24" s="137" t="n"/>
      <c r="AJ24" s="137" t="n"/>
      <c r="AK24" s="137" t="n"/>
      <c r="AL24" s="137" t="n"/>
      <c r="AM24" s="137" t="n"/>
      <c r="AN24" s="137" t="n"/>
      <c r="AO24" s="137" t="n"/>
      <c r="AP24" s="137" t="n"/>
      <c r="AQ24" s="137" t="n"/>
      <c r="AR24" s="137" t="n"/>
      <c r="AS24" s="137" t="n"/>
      <c r="AT24" s="137" t="n"/>
      <c r="AU24" s="137" t="n"/>
      <c r="AV24" s="137" t="n"/>
      <c r="AW24" s="137" t="n"/>
      <c r="AX24" s="137" t="n"/>
      <c r="AY24" s="137" t="n"/>
      <c r="AZ24" s="137" t="n"/>
      <c r="BA24" s="137" t="n"/>
      <c r="BB24" s="137" t="n"/>
      <c r="BC24" s="137" t="n"/>
      <c r="BD24" s="137" t="n"/>
      <c r="BE24" s="145" t="n"/>
      <c r="BF24" s="148" t="n"/>
      <c r="BG24" s="148" t="n"/>
      <c r="BH24" s="148" t="n"/>
      <c r="BI24" s="2" t="n"/>
      <c r="BJ24" s="2" t="n"/>
      <c r="BK24" s="2" t="n"/>
      <c r="BL24" s="2" t="n"/>
      <c r="BM24" s="2" t="n"/>
      <c r="BN24" s="2" t="n"/>
      <c r="BO24" s="149" t="n"/>
      <c r="BP24" s="697" t="n"/>
      <c r="BQ24" s="53" t="n"/>
      <c r="BR24" s="2" t="n"/>
      <c r="BS24" s="2" t="n"/>
      <c r="BT24" s="2" t="n"/>
      <c r="BU24" s="2" t="n"/>
      <c r="BV24" s="2" t="n"/>
      <c r="BW24" s="2" t="n"/>
      <c r="BX24" s="2" t="n"/>
    </row>
    <row r="25">
      <c r="A25" s="146" t="n"/>
      <c r="B25" s="146" t="n"/>
      <c r="C25" s="139" t="n"/>
      <c r="D25" s="139" t="n"/>
      <c r="E25" s="139" t="n"/>
      <c r="F25" s="139" t="n"/>
      <c r="G25" s="139" t="n"/>
      <c r="H25" s="138" t="n"/>
      <c r="I25" s="151" t="inlineStr">
        <is>
          <t>:</t>
        </is>
      </c>
      <c r="J25" s="140" t="inlineStr">
        <is>
          <t>−</t>
        </is>
      </c>
      <c r="K25" s="137" t="inlineStr">
        <is>
          <t>лабораторно-экзаменационная (установочная) сессия</t>
        </is>
      </c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41" t="n"/>
      <c r="U25" s="141" t="n"/>
      <c r="V25" s="142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51" t="inlineStr">
        <is>
          <t>Х</t>
        </is>
      </c>
      <c r="AF25" s="140" t="inlineStr">
        <is>
          <t>−</t>
        </is>
      </c>
      <c r="AG25" s="137" t="inlineStr">
        <is>
          <t>производственная практика</t>
        </is>
      </c>
      <c r="AH25" s="141" t="n"/>
      <c r="AI25" s="142" t="n"/>
      <c r="AJ25" s="142" t="n"/>
      <c r="AK25" s="142" t="n"/>
      <c r="AL25" s="137" t="n"/>
      <c r="AM25" s="137" t="n"/>
      <c r="AN25" s="144" t="n"/>
      <c r="AO25" s="142" t="n"/>
      <c r="AP25" s="142" t="n"/>
      <c r="AQ25" s="142" t="n"/>
      <c r="AR25" s="144" t="n"/>
      <c r="AS25" s="143" t="inlineStr">
        <is>
          <t>//</t>
        </is>
      </c>
      <c r="AT25" s="140" t="inlineStr">
        <is>
          <t>−</t>
        </is>
      </c>
      <c r="AU25" s="137" t="inlineStr">
        <is>
          <t>итоговая аттестация</t>
        </is>
      </c>
      <c r="AV25" s="144" t="n"/>
      <c r="AW25" s="144" t="n"/>
      <c r="AX25" s="144" t="n"/>
      <c r="AY25" s="144" t="n"/>
      <c r="AZ25" s="144" t="n"/>
      <c r="BA25" s="144" t="n"/>
      <c r="BB25" s="137" t="n"/>
      <c r="BC25" s="137" t="n"/>
      <c r="BD25" s="137" t="n"/>
      <c r="BE25" s="145" t="n"/>
      <c r="BF25" s="139" t="n"/>
      <c r="BG25" s="139" t="n"/>
      <c r="BH25" s="139" t="n"/>
      <c r="BI25" s="146" t="n"/>
      <c r="BJ25" s="146" t="n"/>
      <c r="BK25" s="146" t="n"/>
      <c r="BL25" s="146" t="n"/>
      <c r="BM25" s="146" t="n"/>
      <c r="BN25" s="146" t="n"/>
      <c r="BO25" s="739" t="n"/>
      <c r="BP25" s="697" t="n"/>
      <c r="BQ25" s="53" t="n"/>
      <c r="BR25" s="2" t="n"/>
      <c r="BS25" s="2" t="n"/>
      <c r="BT25" s="2" t="n"/>
      <c r="BU25" s="2" t="n"/>
      <c r="BV25" s="2" t="n"/>
      <c r="BW25" s="2" t="n"/>
      <c r="BX25" s="2" t="n"/>
    </row>
    <row r="26">
      <c r="A26" s="146" t="n"/>
      <c r="B26" s="146" t="n"/>
      <c r="C26" s="139" t="n"/>
      <c r="D26" s="139" t="n"/>
      <c r="E26" s="139" t="n"/>
      <c r="F26" s="139" t="n"/>
      <c r="G26" s="139" t="n"/>
      <c r="H26" s="138" t="n"/>
      <c r="I26" s="152" t="n"/>
      <c r="J26" s="140" t="n"/>
      <c r="K26" s="137" t="n"/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41" t="n"/>
      <c r="U26" s="141" t="n"/>
      <c r="V26" s="142" t="n"/>
      <c r="W26" s="142" t="n"/>
      <c r="X26" s="142" t="n"/>
      <c r="Y26" s="142" t="n"/>
      <c r="Z26" s="142" t="n"/>
      <c r="AA26" s="142" t="n"/>
      <c r="AB26" s="142" t="n"/>
      <c r="AC26" s="142" t="n"/>
      <c r="AD26" s="142" t="n"/>
      <c r="AE26" s="152" t="n"/>
      <c r="AF26" s="140" t="n"/>
      <c r="AG26" s="137" t="n"/>
      <c r="AH26" s="141" t="n"/>
      <c r="AI26" s="142" t="n"/>
      <c r="AJ26" s="142" t="n"/>
      <c r="AK26" s="142" t="n"/>
      <c r="AL26" s="137" t="n"/>
      <c r="AM26" s="137" t="n"/>
      <c r="AN26" s="144" t="n"/>
      <c r="AO26" s="142" t="n"/>
      <c r="AP26" s="142" t="n"/>
      <c r="AQ26" s="142" t="n"/>
      <c r="AR26" s="144" t="n"/>
      <c r="AS26" s="153" t="n"/>
      <c r="AT26" s="140" t="n"/>
      <c r="AU26" s="137" t="n"/>
      <c r="AV26" s="144" t="n"/>
      <c r="AW26" s="144" t="n"/>
      <c r="AX26" s="144" t="n"/>
      <c r="AY26" s="144" t="n"/>
      <c r="AZ26" s="144" t="n"/>
      <c r="BA26" s="144" t="n"/>
      <c r="BB26" s="137" t="n"/>
      <c r="BC26" s="137" t="n"/>
      <c r="BD26" s="137" t="n"/>
      <c r="BE26" s="145" t="n"/>
      <c r="BF26" s="139" t="n"/>
      <c r="BG26" s="139" t="n"/>
      <c r="BH26" s="139" t="n"/>
      <c r="BI26" s="146" t="n"/>
      <c r="BJ26" s="146" t="n"/>
      <c r="BK26" s="146" t="n"/>
      <c r="BL26" s="146" t="n"/>
      <c r="BM26" s="146" t="n"/>
      <c r="BN26" s="146" t="n"/>
      <c r="BO26" s="739" t="n"/>
      <c r="BP26" s="697" t="n"/>
      <c r="BQ26" s="53" t="n"/>
      <c r="BR26" s="2" t="n"/>
      <c r="BS26" s="2" t="n"/>
      <c r="BT26" s="2" t="n"/>
      <c r="BU26" s="2" t="n"/>
      <c r="BV26" s="2" t="n"/>
      <c r="BW26" s="2" t="n"/>
      <c r="BX26" s="2" t="n"/>
    </row>
    <row r="27">
      <c r="A27" s="154" t="inlineStr">
        <is>
          <t>III. План образовательного процесса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</row>
    <row r="28">
      <c r="A28" s="4571" t="inlineStr">
        <is>
          <t>№
п/п</t>
        </is>
      </c>
      <c r="B28" s="3783" t="n"/>
      <c r="C28" s="4572" t="inlineStr">
        <is>
          <t>Название модуля, учебной дисциплины, курсового проекта (курсовой работы)</t>
        </is>
      </c>
      <c r="D28" s="60" t="n"/>
      <c r="E28" s="60" t="n"/>
      <c r="F28" s="60" t="n"/>
      <c r="G28" s="60" t="n"/>
      <c r="H28" s="60" t="n"/>
      <c r="I28" s="60" t="n"/>
      <c r="J28" s="60" t="n"/>
      <c r="K28" s="60" t="n"/>
      <c r="L28" s="60" t="n"/>
      <c r="M28" s="60" t="n"/>
      <c r="N28" s="60" t="n"/>
      <c r="O28" s="60" t="n"/>
      <c r="P28" s="60" t="n"/>
      <c r="Q28" s="60" t="n"/>
      <c r="R28" s="3783" t="n"/>
      <c r="S28" s="2200" t="inlineStr">
        <is>
          <t>№ рег. 
в БГТУ</t>
        </is>
      </c>
      <c r="T28" s="4572" t="inlineStr">
        <is>
          <t>Экзамены</t>
        </is>
      </c>
      <c r="U28" s="3783" t="n"/>
      <c r="V28" s="4573" t="inlineStr">
        <is>
          <t>Зачеты</t>
        </is>
      </c>
      <c r="W28" s="3783" t="n"/>
      <c r="X28" s="161" t="inlineStr">
        <is>
          <t>Общее количество акад. часов по учебному плану для дневной формы</t>
        </is>
      </c>
      <c r="Y28" s="61" t="n"/>
      <c r="Z28" s="162" t="inlineStr">
        <is>
          <t>Количество аудиторных часов по учебному плану для дневной формы</t>
        </is>
      </c>
      <c r="AA28" s="61" t="n"/>
      <c r="AB28" s="4574" t="inlineStr">
        <is>
          <t>Количество аудиторных часов</t>
        </is>
      </c>
      <c r="AC28" s="164" t="n"/>
      <c r="AD28" s="164" t="n"/>
      <c r="AE28" s="164" t="n"/>
      <c r="AF28" s="164" t="n"/>
      <c r="AG28" s="164" t="n"/>
      <c r="AH28" s="164" t="n"/>
      <c r="AI28" s="164" t="n"/>
      <c r="AJ28" s="164" t="n"/>
      <c r="AK28" s="4185" t="n"/>
      <c r="AL28" s="4575" t="inlineStr">
        <is>
          <t>Распределение по курсам и семестрам</t>
        </is>
      </c>
      <c r="AM28" s="164" t="n"/>
      <c r="AN28" s="164" t="n"/>
      <c r="AO28" s="164" t="n"/>
      <c r="AP28" s="164" t="n"/>
      <c r="AQ28" s="164" t="n"/>
      <c r="AR28" s="164" t="n"/>
      <c r="AS28" s="164" t="n"/>
      <c r="AT28" s="164" t="n"/>
      <c r="AU28" s="164" t="n"/>
      <c r="AV28" s="164" t="n"/>
      <c r="AW28" s="164" t="n"/>
      <c r="AX28" s="164" t="n"/>
      <c r="AY28" s="164" t="n"/>
      <c r="AZ28" s="164" t="n"/>
      <c r="BA28" s="164" t="n"/>
      <c r="BB28" s="164" t="n"/>
      <c r="BC28" s="164" t="n"/>
      <c r="BD28" s="164" t="n"/>
      <c r="BE28" s="164" t="n"/>
      <c r="BF28" s="164" t="n"/>
      <c r="BG28" s="164" t="n"/>
      <c r="BH28" s="164" t="n"/>
      <c r="BI28" s="164" t="n"/>
      <c r="BJ28" s="164" t="n"/>
      <c r="BK28" s="164" t="n"/>
      <c r="BL28" s="164" t="n"/>
      <c r="BM28" s="164" t="n"/>
      <c r="BN28" s="164" t="n"/>
      <c r="BO28" s="164" t="n"/>
      <c r="BP28" s="4185" t="n"/>
      <c r="BQ28" s="4571" t="inlineStr">
        <is>
          <t>Всего зачетных единиц</t>
        </is>
      </c>
      <c r="BR28" s="3783" t="n"/>
      <c r="BS28" s="167" t="inlineStr">
        <is>
          <t>Кафедра</t>
        </is>
      </c>
      <c r="BT28" s="2" t="n"/>
      <c r="BU28" s="2" t="n"/>
      <c r="BV28" s="2" t="n"/>
      <c r="BW28" s="2" t="n"/>
      <c r="BX28" s="2" t="n"/>
    </row>
    <row r="29">
      <c r="A29" s="69" t="n"/>
      <c r="B29" s="186" t="n"/>
      <c r="C29" s="69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186" t="n"/>
      <c r="S29" s="65" t="n"/>
      <c r="T29" s="69" t="n"/>
      <c r="U29" s="186" t="n"/>
      <c r="V29" s="2" t="n"/>
      <c r="W29" s="186" t="n"/>
      <c r="X29" s="69" t="n"/>
      <c r="Y29" s="70" t="n"/>
      <c r="Z29" s="171" t="n"/>
      <c r="AA29" s="70" t="n"/>
      <c r="AB29" s="172" t="inlineStr">
        <is>
          <t>Всего</t>
        </is>
      </c>
      <c r="AC29" s="173" t="n"/>
      <c r="AD29" s="174" t="inlineStr">
        <is>
          <t>Из них</t>
        </is>
      </c>
      <c r="AE29" s="175" t="n"/>
      <c r="AF29" s="175" t="n"/>
      <c r="AG29" s="175" t="n"/>
      <c r="AH29" s="175" t="n"/>
      <c r="AI29" s="175" t="n"/>
      <c r="AJ29" s="175" t="n"/>
      <c r="AK29" s="176" t="n"/>
      <c r="AL29" s="1505" t="inlineStr">
        <is>
          <t>I курс</t>
        </is>
      </c>
      <c r="AM29" s="175" t="n"/>
      <c r="AN29" s="175" t="n"/>
      <c r="AO29" s="175" t="n"/>
      <c r="AP29" s="175" t="n"/>
      <c r="AQ29" s="175" t="n"/>
      <c r="AR29" s="178" t="n"/>
      <c r="AS29" s="1506" t="inlineStr">
        <is>
          <t>II курс</t>
        </is>
      </c>
      <c r="AT29" s="175" t="n"/>
      <c r="AU29" s="175" t="n"/>
      <c r="AV29" s="175" t="n"/>
      <c r="AW29" s="175" t="n"/>
      <c r="AX29" s="176" t="n"/>
      <c r="AY29" s="180" t="inlineStr">
        <is>
          <t>III курс</t>
        </is>
      </c>
      <c r="AZ29" s="175" t="n"/>
      <c r="BA29" s="175" t="n"/>
      <c r="BB29" s="175" t="n"/>
      <c r="BC29" s="175" t="n"/>
      <c r="BD29" s="176" t="n"/>
      <c r="BE29" s="179" t="inlineStr">
        <is>
          <t>IV курс</t>
        </is>
      </c>
      <c r="BF29" s="175" t="n"/>
      <c r="BG29" s="175" t="n"/>
      <c r="BH29" s="175" t="n"/>
      <c r="BI29" s="175" t="n"/>
      <c r="BJ29" s="176" t="n"/>
      <c r="BK29" s="180" t="inlineStr">
        <is>
          <t>V курс</t>
        </is>
      </c>
      <c r="BL29" s="175" t="n"/>
      <c r="BM29" s="175" t="n"/>
      <c r="BN29" s="175" t="n"/>
      <c r="BO29" s="175" t="n"/>
      <c r="BP29" s="176" t="n"/>
      <c r="BQ29" s="69" t="n"/>
      <c r="BR29" s="186" t="n"/>
      <c r="BS29" s="72" t="n"/>
      <c r="BT29" s="2" t="n"/>
      <c r="BU29" s="2" t="n"/>
      <c r="BV29" s="2" t="n"/>
      <c r="BW29" s="2" t="n"/>
      <c r="BX29" s="2" t="n"/>
    </row>
    <row r="30">
      <c r="A30" s="69" t="n"/>
      <c r="B30" s="186" t="n"/>
      <c r="C30" s="69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186" t="n"/>
      <c r="S30" s="65" t="n"/>
      <c r="T30" s="69" t="n"/>
      <c r="U30" s="186" t="n"/>
      <c r="V30" s="2" t="n"/>
      <c r="W30" s="186" t="n"/>
      <c r="X30" s="69" t="n"/>
      <c r="Y30" s="70" t="n"/>
      <c r="Z30" s="171" t="n"/>
      <c r="AA30" s="70" t="n"/>
      <c r="AB30" s="2" t="n"/>
      <c r="AC30" s="173" t="n"/>
      <c r="AD30" s="2572" t="inlineStr">
        <is>
          <t>Лекции</t>
        </is>
      </c>
      <c r="AE30" s="186" t="n"/>
      <c r="AF30" s="2573" t="inlineStr">
        <is>
          <t>Лабораторные</t>
        </is>
      </c>
      <c r="AG30" s="186" t="n"/>
      <c r="AH30" s="2573" t="inlineStr">
        <is>
          <t>Практические</t>
        </is>
      </c>
      <c r="AI30" s="186" t="n"/>
      <c r="AJ30" s="2573" t="inlineStr">
        <is>
          <t>Семинарские</t>
        </is>
      </c>
      <c r="AK30" s="186" t="n"/>
      <c r="AL30" s="1508" t="inlineStr">
        <is>
          <t>УС</t>
        </is>
      </c>
      <c r="AM30" s="4576" t="inlineStr">
        <is>
          <t>1 семестр</t>
        </is>
      </c>
      <c r="AN30" s="2" t="n"/>
      <c r="AO30" s="186" t="n"/>
      <c r="AP30" s="4577" t="inlineStr">
        <is>
          <t>2 семестр</t>
        </is>
      </c>
      <c r="AQ30" s="2" t="n"/>
      <c r="AR30" s="186" t="n"/>
      <c r="AS30" s="4578" t="inlineStr">
        <is>
          <t>3 семестр</t>
        </is>
      </c>
      <c r="AT30" s="2" t="n"/>
      <c r="AU30" s="186" t="n"/>
      <c r="AV30" s="4576" t="inlineStr">
        <is>
          <t>4 семестр</t>
        </is>
      </c>
      <c r="AW30" s="2" t="n"/>
      <c r="AX30" s="186" t="n"/>
      <c r="AY30" s="4579" t="inlineStr">
        <is>
          <t>5 семестр</t>
        </is>
      </c>
      <c r="AZ30" s="2" t="n"/>
      <c r="BA30" s="186" t="n"/>
      <c r="BB30" s="4580" t="inlineStr">
        <is>
          <t>6 семестр</t>
        </is>
      </c>
      <c r="BC30" s="2" t="n"/>
      <c r="BD30" s="186" t="n"/>
      <c r="BE30" s="4581" t="inlineStr">
        <is>
          <t>7 семестр</t>
        </is>
      </c>
      <c r="BF30" s="2" t="n"/>
      <c r="BG30" s="186" t="n"/>
      <c r="BH30" s="4579" t="inlineStr">
        <is>
          <t>8 семестр</t>
        </is>
      </c>
      <c r="BI30" s="2" t="n"/>
      <c r="BJ30" s="186" t="n"/>
      <c r="BK30" s="188" t="inlineStr">
        <is>
          <t>9 семестр</t>
        </is>
      </c>
      <c r="BL30" s="2" t="n"/>
      <c r="BM30" s="173" t="n"/>
      <c r="BN30" s="189" t="inlineStr">
        <is>
          <t>10 семестр</t>
        </is>
      </c>
      <c r="BO30" s="2" t="n"/>
      <c r="BP30" s="190" t="n"/>
      <c r="BQ30" s="69" t="n"/>
      <c r="BR30" s="186" t="n"/>
      <c r="BS30" s="72" t="n"/>
      <c r="BT30" s="2" t="n"/>
      <c r="BU30" s="2" t="n"/>
      <c r="BV30" s="2" t="n"/>
      <c r="BW30" s="2" t="n"/>
      <c r="BX30" s="2" t="n"/>
    </row>
    <row r="31">
      <c r="A31" s="69" t="n"/>
      <c r="B31" s="186" t="n"/>
      <c r="C31" s="69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186" t="n"/>
      <c r="S31" s="65" t="n"/>
      <c r="T31" s="69" t="n"/>
      <c r="U31" s="186" t="n"/>
      <c r="V31" s="2" t="n"/>
      <c r="W31" s="186" t="n"/>
      <c r="X31" s="69" t="n"/>
      <c r="Y31" s="70" t="n"/>
      <c r="Z31" s="171" t="n"/>
      <c r="AA31" s="70" t="n"/>
      <c r="AB31" s="2" t="n"/>
      <c r="AC31" s="173" t="n"/>
      <c r="AD31" s="2" t="n"/>
      <c r="AE31" s="186" t="n"/>
      <c r="AF31" s="2232" t="n"/>
      <c r="AG31" s="186" t="n"/>
      <c r="AH31" s="2232" t="n"/>
      <c r="AI31" s="186" t="n"/>
      <c r="AJ31" s="2232" t="n"/>
      <c r="AK31" s="186" t="n"/>
      <c r="AL31" s="192" t="n"/>
      <c r="AM31" s="1512" t="n">
        <v>2</v>
      </c>
      <c r="AN31" s="4032" t="inlineStr">
        <is>
          <t>недели</t>
        </is>
      </c>
      <c r="AO31" s="176" t="n"/>
      <c r="AP31" s="1512" t="n">
        <v>2</v>
      </c>
      <c r="AQ31" s="4033" t="inlineStr">
        <is>
          <t>недели</t>
        </is>
      </c>
      <c r="AR31" s="176" t="n"/>
      <c r="AS31" s="1515" t="n">
        <v>2</v>
      </c>
      <c r="AT31" s="4033" t="inlineStr">
        <is>
          <t>недели</t>
        </is>
      </c>
      <c r="AU31" s="176" t="n"/>
      <c r="AV31" s="1516" t="n">
        <v>2</v>
      </c>
      <c r="AW31" s="4033" t="inlineStr">
        <is>
          <t>недели</t>
        </is>
      </c>
      <c r="AX31" s="176" t="n"/>
      <c r="AY31" s="1517" t="n">
        <v>3</v>
      </c>
      <c r="AZ31" s="4034" t="inlineStr">
        <is>
          <t>недели</t>
        </is>
      </c>
      <c r="BA31" s="176" t="n"/>
      <c r="BB31" s="193" t="n">
        <v>3</v>
      </c>
      <c r="BC31" s="4034" t="inlineStr">
        <is>
          <t>недели</t>
        </is>
      </c>
      <c r="BD31" s="176" t="n"/>
      <c r="BE31" s="1519" t="n">
        <v>3</v>
      </c>
      <c r="BF31" s="4034" t="inlineStr">
        <is>
          <t>недели</t>
        </is>
      </c>
      <c r="BG31" s="176" t="n"/>
      <c r="BH31" s="1517" t="n">
        <v>3</v>
      </c>
      <c r="BI31" s="4034" t="inlineStr">
        <is>
          <t>недели</t>
        </is>
      </c>
      <c r="BJ31" s="176" t="n"/>
      <c r="BK31" s="1519" t="n">
        <v>2</v>
      </c>
      <c r="BL31" s="4034" t="inlineStr">
        <is>
          <t>недели</t>
        </is>
      </c>
      <c r="BM31" s="176" t="n"/>
      <c r="BN31" s="1517" t="n">
        <v>2</v>
      </c>
      <c r="BO31" s="4034" t="inlineStr">
        <is>
          <t>недели</t>
        </is>
      </c>
      <c r="BP31" s="176" t="n"/>
      <c r="BQ31" s="69" t="n"/>
      <c r="BR31" s="186" t="n"/>
      <c r="BS31" s="72" t="n"/>
      <c r="BT31" s="2" t="n"/>
      <c r="BU31" s="2" t="n"/>
      <c r="BV31" s="2" t="n"/>
      <c r="BW31" s="2" t="n"/>
      <c r="BX31" s="2" t="n"/>
    </row>
    <row r="32">
      <c r="A32" s="2987" t="n"/>
      <c r="B32" s="2335" t="n"/>
      <c r="C32" s="2987" t="n"/>
      <c r="D32" s="2304" t="n"/>
      <c r="E32" s="2304" t="n"/>
      <c r="F32" s="2304" t="n"/>
      <c r="G32" s="2304" t="n"/>
      <c r="H32" s="2304" t="n"/>
      <c r="I32" s="2304" t="n"/>
      <c r="J32" s="2304" t="n"/>
      <c r="K32" s="2304" t="n"/>
      <c r="L32" s="2304" t="n"/>
      <c r="M32" s="2304" t="n"/>
      <c r="N32" s="2304" t="n"/>
      <c r="O32" s="2304" t="n"/>
      <c r="P32" s="2304" t="n"/>
      <c r="Q32" s="2304" t="n"/>
      <c r="R32" s="2335" t="n"/>
      <c r="S32" s="2241" t="n"/>
      <c r="T32" s="2987" t="n"/>
      <c r="U32" s="2335" t="n"/>
      <c r="V32" s="2304" t="n"/>
      <c r="W32" s="2335" t="n"/>
      <c r="X32" s="203" t="n"/>
      <c r="Y32" s="204" t="n"/>
      <c r="Z32" s="205" t="n"/>
      <c r="AA32" s="204" t="n"/>
      <c r="AB32" s="206" t="n"/>
      <c r="AC32" s="207" t="n"/>
      <c r="AD32" s="2304" t="n"/>
      <c r="AE32" s="2335" t="n"/>
      <c r="AF32" s="2995" t="n"/>
      <c r="AG32" s="2335" t="n"/>
      <c r="AH32" s="2995" t="n"/>
      <c r="AI32" s="2335" t="n"/>
      <c r="AJ32" s="2995" t="n"/>
      <c r="AK32" s="2335" t="n"/>
      <c r="AL32" s="4582" t="inlineStr">
        <is>
          <t>Ауд.часов</t>
        </is>
      </c>
      <c r="AM32" s="4583" t="inlineStr">
        <is>
          <t>Всего часов</t>
        </is>
      </c>
      <c r="AN32" s="4584" t="inlineStr">
        <is>
          <t>Ауд.часов</t>
        </is>
      </c>
      <c r="AO32" s="4585" t="inlineStr">
        <is>
          <t>Зач.единиц</t>
        </is>
      </c>
      <c r="AP32" s="4586" t="inlineStr">
        <is>
          <t>Всего часов</t>
        </is>
      </c>
      <c r="AQ32" s="4584" t="inlineStr">
        <is>
          <t>Ауд.часов</t>
        </is>
      </c>
      <c r="AR32" s="4585" t="inlineStr">
        <is>
          <t>Зач.единиц</t>
        </is>
      </c>
      <c r="AS32" s="4587" t="inlineStr">
        <is>
          <t>Всего часов</t>
        </is>
      </c>
      <c r="AT32" s="4584" t="inlineStr">
        <is>
          <t>Ауд.часов</t>
        </is>
      </c>
      <c r="AU32" s="4588" t="inlineStr">
        <is>
          <t>Зач.единиц</t>
        </is>
      </c>
      <c r="AV32" s="4583" t="inlineStr">
        <is>
          <t>Всего часов</t>
        </is>
      </c>
      <c r="AW32" s="4584" t="inlineStr">
        <is>
          <t>Ауд.часов</t>
        </is>
      </c>
      <c r="AX32" s="4589" t="inlineStr">
        <is>
          <t>Зач.единиц</t>
        </is>
      </c>
      <c r="AY32" s="210" t="inlineStr">
        <is>
          <t>Всего часов</t>
        </is>
      </c>
      <c r="AZ32" s="211" t="inlineStr">
        <is>
          <t>Ауд.часов</t>
        </is>
      </c>
      <c r="BA32" s="212" t="inlineStr">
        <is>
          <t>Зач.единиц</t>
        </is>
      </c>
      <c r="BB32" s="213" t="inlineStr">
        <is>
          <t>Всего часов</t>
        </is>
      </c>
      <c r="BC32" s="211" t="inlineStr">
        <is>
          <t>Ауд.часов</t>
        </is>
      </c>
      <c r="BD32" s="212" t="inlineStr">
        <is>
          <t>Зач.единиц</t>
        </is>
      </c>
      <c r="BE32" s="214" t="inlineStr">
        <is>
          <t>Всего часов</t>
        </is>
      </c>
      <c r="BF32" s="211" t="inlineStr">
        <is>
          <t>Ауд.часов</t>
        </is>
      </c>
      <c r="BG32" s="215" t="inlineStr">
        <is>
          <t>Зач.единиц</t>
        </is>
      </c>
      <c r="BH32" s="210" t="inlineStr">
        <is>
          <t>Всего часов</t>
        </is>
      </c>
      <c r="BI32" s="211" t="inlineStr">
        <is>
          <t>Ауд.часов</t>
        </is>
      </c>
      <c r="BJ32" s="216" t="inlineStr">
        <is>
          <t>Зач.единиц</t>
        </is>
      </c>
      <c r="BK32" s="210" t="inlineStr">
        <is>
          <t>Всего часов</t>
        </is>
      </c>
      <c r="BL32" s="211" t="inlineStr">
        <is>
          <t>Ауд.часов</t>
        </is>
      </c>
      <c r="BM32" s="215" t="inlineStr">
        <is>
          <t>Зач.единиц</t>
        </is>
      </c>
      <c r="BN32" s="210" t="inlineStr">
        <is>
          <t>Всего часов</t>
        </is>
      </c>
      <c r="BO32" s="211" t="inlineStr">
        <is>
          <t>Ауд.часов</t>
        </is>
      </c>
      <c r="BP32" s="217" t="inlineStr">
        <is>
          <t>Зач.единиц</t>
        </is>
      </c>
      <c r="BQ32" s="2987" t="n"/>
      <c r="BR32" s="2335" t="n"/>
      <c r="BS32" s="218" t="n"/>
      <c r="BT32" s="2" t="n"/>
      <c r="BU32" s="2" t="n"/>
      <c r="BV32" s="2" t="n"/>
      <c r="BW32" s="2" t="n"/>
      <c r="BX32" s="2" t="n"/>
    </row>
    <row r="33">
      <c r="A33" s="3617" t="inlineStr">
        <is>
          <t>1</t>
        </is>
      </c>
      <c r="B33" s="1414" t="n"/>
      <c r="C33" s="4590" t="inlineStr">
        <is>
          <t>Государственный компонент</t>
        </is>
      </c>
      <c r="D33" s="1410" t="n"/>
      <c r="E33" s="1410" t="n"/>
      <c r="F33" s="1410" t="n"/>
      <c r="G33" s="1410" t="n"/>
      <c r="H33" s="1410" t="n"/>
      <c r="I33" s="1410" t="n"/>
      <c r="J33" s="1410" t="n"/>
      <c r="K33" s="1410" t="n"/>
      <c r="L33" s="1410" t="n"/>
      <c r="M33" s="1410" t="n"/>
      <c r="N33" s="1410" t="n"/>
      <c r="O33" s="1410" t="n"/>
      <c r="P33" s="1410" t="n"/>
      <c r="Q33" s="1410" t="n"/>
      <c r="R33" s="1414" t="n"/>
      <c r="S33" s="4591" t="n"/>
      <c r="T33" s="4592" t="n"/>
      <c r="U33" s="1414" t="n"/>
      <c r="V33" s="4592" t="n"/>
      <c r="W33" s="1414" t="n"/>
      <c r="X33" s="4593">
        <f>SUM(X34:Y70)</f>
        <v/>
      </c>
      <c r="Y33" s="2494" t="n"/>
      <c r="Z33" s="4594">
        <f>SUM(Z34:AA70)</f>
        <v/>
      </c>
      <c r="AA33" s="1414" t="n"/>
      <c r="AB33" s="4595">
        <f>SUM(AB34:AC70)</f>
        <v/>
      </c>
      <c r="AC33" s="2494" t="n"/>
      <c r="AD33" s="4596">
        <f>SUM(AD34:AE70)</f>
        <v/>
      </c>
      <c r="AE33" s="2793" t="n"/>
      <c r="AF33" s="4597">
        <f>SUM(AF34:AG70)</f>
        <v/>
      </c>
      <c r="AG33" s="2793" t="n"/>
      <c r="AH33" s="4597">
        <f>SUM(AH34:AI70)</f>
        <v/>
      </c>
      <c r="AI33" s="2793" t="n"/>
      <c r="AJ33" s="4598">
        <f>SUM(AJ34:AK70)</f>
        <v/>
      </c>
      <c r="AK33" s="1414" t="n"/>
      <c r="AL33" s="2490">
        <f>SUM(AL34:AL70)</f>
        <v/>
      </c>
      <c r="AM33" s="2505">
        <f>SUM(AM34:AM70)</f>
        <v/>
      </c>
      <c r="AN33" s="2503">
        <f>SUM(AN34:AN70)</f>
        <v/>
      </c>
      <c r="AO33" s="2498">
        <f>SUM(AO34:AO70)</f>
        <v/>
      </c>
      <c r="AP33" s="2501">
        <f>SUM(AP34:AP70)</f>
        <v/>
      </c>
      <c r="AQ33" s="2499">
        <f>SUM(AQ34:AQ70)</f>
        <v/>
      </c>
      <c r="AR33" s="4599">
        <f>SUM(AR34:AR70)</f>
        <v/>
      </c>
      <c r="AS33" s="2490">
        <f>SUM(AS34:AS70)</f>
        <v/>
      </c>
      <c r="AT33" s="2499">
        <f>SUM(AT34:AT70)</f>
        <v/>
      </c>
      <c r="AU33" s="2502">
        <f>SUM(AU34:AU70)</f>
        <v/>
      </c>
      <c r="AV33" s="2501">
        <f>SUM(AV34:AV70)</f>
        <v/>
      </c>
      <c r="AW33" s="2499">
        <f>SUM(AW34:AW70)</f>
        <v/>
      </c>
      <c r="AX33" s="4599">
        <f>SUM(AX34:AX70)</f>
        <v/>
      </c>
      <c r="AY33" s="2490">
        <f>SUM(AY34:AY70)</f>
        <v/>
      </c>
      <c r="AZ33" s="2499">
        <f>SUM(AZ34:AZ70)</f>
        <v/>
      </c>
      <c r="BA33" s="2502">
        <f>SUM(BA34:BA70)</f>
        <v/>
      </c>
      <c r="BB33" s="2501">
        <f>SUM(BB34:BB70)</f>
        <v/>
      </c>
      <c r="BC33" s="2499">
        <f>SUM(BC34:BC70)</f>
        <v/>
      </c>
      <c r="BD33" s="4599">
        <f>SUM(BD34:BD70)</f>
        <v/>
      </c>
      <c r="BE33" s="2490">
        <f>SUM(BE34:BE70)</f>
        <v/>
      </c>
      <c r="BF33" s="2499">
        <f>SUM(BF34:BF70)</f>
        <v/>
      </c>
      <c r="BG33" s="2502">
        <f>SUM(BG34:BG70)</f>
        <v/>
      </c>
      <c r="BH33" s="2501">
        <f>SUM(BH34:BH70)</f>
        <v/>
      </c>
      <c r="BI33" s="2499">
        <f>SUM(BI34:BI70)</f>
        <v/>
      </c>
      <c r="BJ33" s="4599">
        <f>SUM(BJ34:BJ70)</f>
        <v/>
      </c>
      <c r="BK33" s="2490">
        <f>SUM(BK34:BK70)</f>
        <v/>
      </c>
      <c r="BL33" s="2499">
        <f>SUM(BL34:BL70)</f>
        <v/>
      </c>
      <c r="BM33" s="2502">
        <f>SUM(BM34:BM70)</f>
        <v/>
      </c>
      <c r="BN33" s="2501">
        <f>SUM(BN34:BN70)</f>
        <v/>
      </c>
      <c r="BO33" s="2499">
        <f>SUM(BO34:BO70)</f>
        <v/>
      </c>
      <c r="BP33" s="4599">
        <f>SUM(BP34:BP70)</f>
        <v/>
      </c>
      <c r="BQ33" s="4600">
        <f>SUM(BQ34:BQ70)</f>
        <v/>
      </c>
      <c r="BR33" s="2854" t="n"/>
      <c r="BS33" s="4601" t="n"/>
      <c r="BT33" s="2" t="n"/>
      <c r="BU33" s="2" t="n"/>
      <c r="BV33" s="2" t="n"/>
      <c r="BW33" s="2" t="n"/>
      <c r="BX33" s="2" t="n"/>
    </row>
    <row r="34">
      <c r="A34" s="4602" t="inlineStr">
        <is>
          <t>1.1</t>
        </is>
      </c>
      <c r="B34" s="244" t="n"/>
      <c r="C34" s="4603" t="inlineStr">
        <is>
          <t>Социально-гуманитарный модуль 1</t>
        </is>
      </c>
      <c r="D34" s="534" t="n"/>
      <c r="E34" s="534" t="n"/>
      <c r="F34" s="534" t="n"/>
      <c r="G34" s="534" t="n"/>
      <c r="H34" s="534" t="n"/>
      <c r="I34" s="534" t="n"/>
      <c r="J34" s="534" t="n"/>
      <c r="K34" s="534" t="n"/>
      <c r="L34" s="534" t="n"/>
      <c r="M34" s="534" t="n"/>
      <c r="N34" s="534" t="n"/>
      <c r="O34" s="534" t="n"/>
      <c r="P34" s="534" t="n"/>
      <c r="Q34" s="534" t="n"/>
      <c r="R34" s="244" t="n"/>
      <c r="S34" s="4604" t="n"/>
      <c r="T34" s="4605" t="n"/>
      <c r="U34" s="244" t="n"/>
      <c r="V34" s="4605" t="n"/>
      <c r="W34" s="244" t="n"/>
      <c r="X34" s="4606" t="n"/>
      <c r="Y34" s="536" t="n"/>
      <c r="Z34" s="4607" t="n"/>
      <c r="AA34" s="4608" t="n"/>
      <c r="AB34" s="4609" t="n"/>
      <c r="AC34" s="536" t="n"/>
      <c r="AD34" s="4610" t="n"/>
      <c r="AE34" s="4611" t="n"/>
      <c r="AF34" s="2296" t="n"/>
      <c r="AG34" s="2295" t="n"/>
      <c r="AH34" s="2296" t="n"/>
      <c r="AI34" s="2295" t="n"/>
      <c r="AJ34" s="4612" t="n"/>
      <c r="AK34" s="4613" t="n"/>
      <c r="AL34" s="2289" t="n"/>
      <c r="AM34" s="2298" t="n"/>
      <c r="AN34" s="2296" t="n"/>
      <c r="AO34" s="2293" t="n"/>
      <c r="AP34" s="2298" t="n"/>
      <c r="AQ34" s="2296" t="n"/>
      <c r="AR34" s="4614" t="n"/>
      <c r="AS34" s="2299" t="n"/>
      <c r="AT34" s="2296" t="n"/>
      <c r="AU34" s="2293" t="n"/>
      <c r="AV34" s="2298" t="n"/>
      <c r="AW34" s="2296" t="n"/>
      <c r="AX34" s="4615" t="n"/>
      <c r="AY34" s="3109" t="n"/>
      <c r="AZ34" s="3105" t="n"/>
      <c r="BA34" s="1931" t="n"/>
      <c r="BB34" s="3107" t="n"/>
      <c r="BC34" s="3105" t="n"/>
      <c r="BD34" s="1927" t="n"/>
      <c r="BE34" s="3109" t="n"/>
      <c r="BF34" s="3105" t="n"/>
      <c r="BG34" s="1931" t="n"/>
      <c r="BH34" s="3107" t="n"/>
      <c r="BI34" s="3105" t="n"/>
      <c r="BJ34" s="1927" t="n"/>
      <c r="BK34" s="3109" t="n"/>
      <c r="BL34" s="3105" t="n"/>
      <c r="BM34" s="1931" t="n"/>
      <c r="BN34" s="3107" t="n"/>
      <c r="BO34" s="3105" t="n"/>
      <c r="BP34" s="1927" t="n"/>
      <c r="BQ34" s="4616" t="n"/>
      <c r="BR34" s="244" t="n"/>
      <c r="BS34" s="3564" t="n"/>
      <c r="BT34" s="2" t="n"/>
      <c r="BU34" s="2" t="n"/>
      <c r="BV34" s="2" t="n"/>
      <c r="BW34" s="2" t="n"/>
      <c r="BX34" s="2" t="n"/>
    </row>
    <row r="35">
      <c r="A35" s="4617" t="inlineStr">
        <is>
          <t>1.1.1</t>
        </is>
      </c>
      <c r="B35" s="269" t="n"/>
      <c r="C35" s="4618" t="inlineStr">
        <is>
          <t>История белорусской государственности</t>
        </is>
      </c>
      <c r="D35" s="266" t="n"/>
      <c r="E35" s="266" t="n"/>
      <c r="F35" s="266" t="n"/>
      <c r="G35" s="266" t="n"/>
      <c r="H35" s="266" t="n"/>
      <c r="I35" s="266" t="n"/>
      <c r="J35" s="266" t="n"/>
      <c r="K35" s="266" t="n"/>
      <c r="L35" s="266" t="n"/>
      <c r="M35" s="266" t="n"/>
      <c r="N35" s="266" t="n"/>
      <c r="O35" s="266" t="n"/>
      <c r="P35" s="266" t="n"/>
      <c r="Q35" s="266" t="n"/>
      <c r="R35" s="269" t="n"/>
      <c r="S35" s="1977" t="n"/>
      <c r="T35" s="1951" t="n">
        <v>3</v>
      </c>
      <c r="U35" s="269" t="n"/>
      <c r="V35" s="1951" t="n"/>
      <c r="W35" s="269" t="n"/>
      <c r="X35" s="1952" t="n">
        <v>108</v>
      </c>
      <c r="Y35" s="273" t="n"/>
      <c r="Z35" s="4619" t="n">
        <v>54</v>
      </c>
      <c r="AA35" s="269" t="n"/>
      <c r="AB35" s="1954">
        <f>AL35+AN35+AQ35+AT35+AW35+AZ35+BC35+BF35+BI35+BL35+BO35</f>
        <v/>
      </c>
      <c r="AC35" s="273" t="n"/>
      <c r="AD35" s="1955" t="n">
        <v>8</v>
      </c>
      <c r="AE35" s="264" t="n"/>
      <c r="AF35" s="1956" t="n"/>
      <c r="AG35" s="264" t="n"/>
      <c r="AH35" s="1956" t="n"/>
      <c r="AI35" s="264" t="n"/>
      <c r="AJ35" s="1958" t="n">
        <v>4</v>
      </c>
      <c r="AK35" s="269" t="n"/>
      <c r="AL35" s="4620" t="n"/>
      <c r="AM35" s="4621" t="n"/>
      <c r="AN35" s="4622" t="n"/>
      <c r="AO35" s="4623" t="n"/>
      <c r="AP35" s="4621" t="n"/>
      <c r="AQ35" s="4622" t="n">
        <v>2</v>
      </c>
      <c r="AR35" s="4624" t="n"/>
      <c r="AS35" s="4625" t="n">
        <v>108</v>
      </c>
      <c r="AT35" s="4622" t="n">
        <v>10</v>
      </c>
      <c r="AU35" s="4623" t="n">
        <v>3</v>
      </c>
      <c r="AV35" s="4621" t="n"/>
      <c r="AW35" s="4622" t="n"/>
      <c r="AX35" s="4626" t="n"/>
      <c r="AY35" s="4627" t="n"/>
      <c r="AZ35" s="1956" t="n"/>
      <c r="BA35" s="1954" t="n"/>
      <c r="BB35" s="1955" t="n"/>
      <c r="BC35" s="1956" t="n"/>
      <c r="BD35" s="1950" t="n"/>
      <c r="BE35" s="4627" t="n"/>
      <c r="BF35" s="1956" t="n"/>
      <c r="BG35" s="1954" t="n"/>
      <c r="BH35" s="1955" t="n"/>
      <c r="BI35" s="1956" t="n"/>
      <c r="BJ35" s="1950" t="n"/>
      <c r="BK35" s="4627" t="n"/>
      <c r="BL35" s="1956" t="n"/>
      <c r="BM35" s="1954" t="n"/>
      <c r="BN35" s="1955" t="n"/>
      <c r="BO35" s="1956" t="n"/>
      <c r="BP35" s="1950" t="n"/>
      <c r="BQ35" s="1951">
        <f>AO35+AR35+AU35+AX35+BA35+BD35+BG35+BJ35+BM35+BP35</f>
        <v/>
      </c>
      <c r="BR35" s="269" t="n"/>
      <c r="BS35" s="4628" t="inlineStr">
        <is>
          <t>ИБиП</t>
        </is>
      </c>
      <c r="BT35" s="2">
        <f>Z35*0.22</f>
        <v/>
      </c>
      <c r="BU35" s="2" t="n"/>
      <c r="BV35" s="2" t="n"/>
      <c r="BW35" s="2" t="n"/>
      <c r="BX35" s="2" t="n"/>
    </row>
    <row r="36">
      <c r="A36" s="4617" t="inlineStr">
        <is>
          <t>1.1.2</t>
        </is>
      </c>
      <c r="B36" s="269" t="n"/>
      <c r="C36" s="4618" t="inlineStr">
        <is>
          <t>Современная политэкономия</t>
        </is>
      </c>
      <c r="D36" s="266" t="n"/>
      <c r="E36" s="266" t="n"/>
      <c r="F36" s="266" t="n"/>
      <c r="G36" s="266" t="n"/>
      <c r="H36" s="266" t="n"/>
      <c r="I36" s="266" t="n"/>
      <c r="J36" s="266" t="n"/>
      <c r="K36" s="266" t="n"/>
      <c r="L36" s="266" t="n"/>
      <c r="M36" s="266" t="n"/>
      <c r="N36" s="266" t="n"/>
      <c r="O36" s="266" t="n"/>
      <c r="P36" s="266" t="n"/>
      <c r="Q36" s="266" t="n"/>
      <c r="R36" s="269" t="n"/>
      <c r="S36" s="1977" t="n"/>
      <c r="T36" s="1951" t="n">
        <v>4</v>
      </c>
      <c r="U36" s="269" t="n"/>
      <c r="V36" s="1951" t="n"/>
      <c r="W36" s="269" t="n"/>
      <c r="X36" s="1952" t="n">
        <v>108</v>
      </c>
      <c r="Y36" s="273" t="n"/>
      <c r="Z36" s="4619" t="n">
        <v>54</v>
      </c>
      <c r="AA36" s="269" t="n"/>
      <c r="AB36" s="1954">
        <f>AL36+AN36+AQ36+AT36+AW36+AZ36+BC36+BF36+BI36+BL36+BO36</f>
        <v/>
      </c>
      <c r="AC36" s="273" t="n"/>
      <c r="AD36" s="1955" t="n">
        <v>8</v>
      </c>
      <c r="AE36" s="264" t="n"/>
      <c r="AF36" s="1956" t="n"/>
      <c r="AG36" s="264" t="n"/>
      <c r="AH36" s="1956" t="n"/>
      <c r="AI36" s="264" t="n"/>
      <c r="AJ36" s="1958" t="n">
        <v>4</v>
      </c>
      <c r="AK36" s="269" t="n"/>
      <c r="AL36" s="4620" t="n"/>
      <c r="AM36" s="4621" t="n"/>
      <c r="AN36" s="4622" t="n"/>
      <c r="AO36" s="4623" t="n"/>
      <c r="AP36" s="4621" t="n"/>
      <c r="AQ36" s="4622" t="n"/>
      <c r="AR36" s="4624" t="n"/>
      <c r="AS36" s="4625" t="n"/>
      <c r="AT36" s="4622" t="n">
        <v>2</v>
      </c>
      <c r="AU36" s="4623" t="n"/>
      <c r="AV36" s="4621" t="n">
        <v>108</v>
      </c>
      <c r="AW36" s="4622" t="n">
        <v>10</v>
      </c>
      <c r="AX36" s="4629" t="n">
        <v>3</v>
      </c>
      <c r="AY36" s="3861" t="n"/>
      <c r="AZ36" s="3862" t="n"/>
      <c r="BA36" s="2090" t="n"/>
      <c r="BB36" s="3867" t="n"/>
      <c r="BC36" s="3862" t="n"/>
      <c r="BD36" s="4630" t="n"/>
      <c r="BE36" s="3861" t="n"/>
      <c r="BF36" s="3862" t="n"/>
      <c r="BG36" s="2090" t="n"/>
      <c r="BH36" s="3867" t="n"/>
      <c r="BI36" s="3862" t="n"/>
      <c r="BJ36" s="4630" t="n"/>
      <c r="BK36" s="3861" t="n"/>
      <c r="BL36" s="3862" t="n"/>
      <c r="BM36" s="2090" t="n"/>
      <c r="BN36" s="3867" t="n"/>
      <c r="BO36" s="3862" t="n"/>
      <c r="BP36" s="4630" t="n"/>
      <c r="BQ36" s="1951">
        <f>AO36+AR36+AU36+AX36+BA36+BD36+BG36+BJ36+BM36+BP36</f>
        <v/>
      </c>
      <c r="BR36" s="269" t="n"/>
      <c r="BS36" s="4628" t="inlineStr">
        <is>
          <t>ЭТиМ</t>
        </is>
      </c>
      <c r="BT36" s="2">
        <f>Z36*0.22</f>
        <v/>
      </c>
      <c r="BU36" s="2" t="n"/>
      <c r="BV36" s="2" t="n"/>
      <c r="BW36" s="2" t="n"/>
      <c r="BX36" s="2" t="n"/>
    </row>
    <row r="37">
      <c r="A37" s="4617" t="inlineStr">
        <is>
          <t>1.1.3</t>
        </is>
      </c>
      <c r="B37" s="269" t="n"/>
      <c r="C37" s="4618" t="inlineStr">
        <is>
          <t>Философия</t>
        </is>
      </c>
      <c r="D37" s="266" t="n"/>
      <c r="E37" s="266" t="n"/>
      <c r="F37" s="266" t="n"/>
      <c r="G37" s="266" t="n"/>
      <c r="H37" s="266" t="n"/>
      <c r="I37" s="266" t="n"/>
      <c r="J37" s="266" t="n"/>
      <c r="K37" s="266" t="n"/>
      <c r="L37" s="266" t="n"/>
      <c r="M37" s="266" t="n"/>
      <c r="N37" s="266" t="n"/>
      <c r="O37" s="266" t="n"/>
      <c r="P37" s="266" t="n"/>
      <c r="Q37" s="266" t="n"/>
      <c r="R37" s="269" t="n"/>
      <c r="S37" s="1977" t="n"/>
      <c r="T37" s="1951" t="n">
        <v>5</v>
      </c>
      <c r="U37" s="269" t="n"/>
      <c r="V37" s="1951" t="n"/>
      <c r="W37" s="269" t="n"/>
      <c r="X37" s="1952" t="n">
        <v>108</v>
      </c>
      <c r="Y37" s="273" t="n"/>
      <c r="Z37" s="4619" t="n">
        <v>54</v>
      </c>
      <c r="AA37" s="269" t="n"/>
      <c r="AB37" s="1954">
        <f>AL37+AN37+AQ37+AT37+AW37+AZ37+BC37+BF37+BI37+BL37+BO37</f>
        <v/>
      </c>
      <c r="AC37" s="273" t="n"/>
      <c r="AD37" s="1955" t="n">
        <v>8</v>
      </c>
      <c r="AE37" s="264" t="n"/>
      <c r="AF37" s="1956" t="n"/>
      <c r="AG37" s="264" t="n"/>
      <c r="AH37" s="1956" t="n"/>
      <c r="AI37" s="264" t="n"/>
      <c r="AJ37" s="1958" t="n">
        <v>4</v>
      </c>
      <c r="AK37" s="269" t="n"/>
      <c r="AL37" s="4366" t="n"/>
      <c r="AM37" s="3926" t="n"/>
      <c r="AN37" s="3865" t="n"/>
      <c r="AO37" s="3864" t="n"/>
      <c r="AP37" s="3926" t="n"/>
      <c r="AQ37" s="3865" t="n"/>
      <c r="AR37" s="4629" t="n"/>
      <c r="AS37" s="3927" t="n"/>
      <c r="AT37" s="3865" t="n"/>
      <c r="AU37" s="3864" t="n"/>
      <c r="AV37" s="3926" t="n"/>
      <c r="AW37" s="3865" t="n">
        <v>4</v>
      </c>
      <c r="AX37" s="4626" t="n"/>
      <c r="AY37" s="4627" t="n">
        <v>108</v>
      </c>
      <c r="AZ37" s="1956" t="n">
        <v>8</v>
      </c>
      <c r="BA37" s="1954" t="n">
        <v>3</v>
      </c>
      <c r="BB37" s="1955" t="n"/>
      <c r="BC37" s="1956" t="n"/>
      <c r="BD37" s="1950" t="n"/>
      <c r="BE37" s="4627" t="n"/>
      <c r="BF37" s="1956" t="n"/>
      <c r="BG37" s="1954" t="n"/>
      <c r="BH37" s="1955" t="n"/>
      <c r="BI37" s="1956" t="n"/>
      <c r="BJ37" s="1950" t="n"/>
      <c r="BK37" s="4627" t="n"/>
      <c r="BL37" s="1956" t="n"/>
      <c r="BM37" s="1954" t="n"/>
      <c r="BN37" s="1955" t="n"/>
      <c r="BO37" s="1956" t="n"/>
      <c r="BP37" s="1950" t="n"/>
      <c r="BQ37" s="1951">
        <f>AO37+AR37+AU37+AX37+BA37+BD37+BG37+BJ37+BM37+BP37</f>
        <v/>
      </c>
      <c r="BR37" s="269" t="n"/>
      <c r="BS37" s="4628" t="inlineStr">
        <is>
          <t>ФиП</t>
        </is>
      </c>
      <c r="BT37" s="2">
        <f>Z37*0.22</f>
        <v/>
      </c>
      <c r="BU37" s="2" t="n"/>
      <c r="BV37" s="2" t="n"/>
      <c r="BW37" s="2" t="n"/>
      <c r="BX37" s="2" t="n"/>
    </row>
    <row r="38">
      <c r="A38" s="4631" t="inlineStr">
        <is>
          <t>1.2</t>
        </is>
      </c>
      <c r="B38" s="269" t="n"/>
      <c r="C38" s="4632" t="inlineStr">
        <is>
          <t>Иностранный язык</t>
        </is>
      </c>
      <c r="D38" s="266" t="n"/>
      <c r="E38" s="266" t="n"/>
      <c r="F38" s="266" t="n"/>
      <c r="G38" s="266" t="n"/>
      <c r="H38" s="266" t="n"/>
      <c r="I38" s="266" t="n"/>
      <c r="J38" s="266" t="n"/>
      <c r="K38" s="266" t="n"/>
      <c r="L38" s="266" t="n"/>
      <c r="M38" s="266" t="n"/>
      <c r="N38" s="266" t="n"/>
      <c r="O38" s="266" t="n"/>
      <c r="P38" s="266" t="n"/>
      <c r="Q38" s="266" t="n"/>
      <c r="R38" s="269" t="n"/>
      <c r="S38" s="4633" t="inlineStr">
        <is>
          <t>2085/2024</t>
        </is>
      </c>
      <c r="T38" s="4634" t="n">
        <v>2</v>
      </c>
      <c r="U38" s="269" t="n"/>
      <c r="V38" s="4634" t="n">
        <v>1</v>
      </c>
      <c r="W38" s="269" t="n"/>
      <c r="X38" s="4635" t="n">
        <v>216</v>
      </c>
      <c r="Y38" s="273" t="n"/>
      <c r="Z38" s="4636" t="n">
        <v>108</v>
      </c>
      <c r="AA38" s="269" t="n"/>
      <c r="AB38" s="4637">
        <f>AL38+AN38+AQ38+AT38+AW38+AZ38+BC38+BF38+BI38+BL38+BO38</f>
        <v/>
      </c>
      <c r="AC38" s="273" t="n"/>
      <c r="AD38" s="4638" t="n"/>
      <c r="AE38" s="264" t="n"/>
      <c r="AF38" s="4639" t="n"/>
      <c r="AG38" s="264" t="n"/>
      <c r="AH38" s="4639" t="n">
        <v>24</v>
      </c>
      <c r="AI38" s="264" t="n"/>
      <c r="AJ38" s="4640" t="n"/>
      <c r="AK38" s="269" t="n"/>
      <c r="AL38" s="4641" t="n">
        <v>8</v>
      </c>
      <c r="AM38" s="4638" t="n">
        <v>108</v>
      </c>
      <c r="AN38" s="4639" t="n">
        <v>8</v>
      </c>
      <c r="AO38" s="4637" t="n">
        <v>3</v>
      </c>
      <c r="AP38" s="4638" t="n">
        <v>108</v>
      </c>
      <c r="AQ38" s="4639" t="n">
        <v>8</v>
      </c>
      <c r="AR38" s="4642" t="n">
        <v>3</v>
      </c>
      <c r="AS38" s="4643" t="n"/>
      <c r="AT38" s="4639" t="n"/>
      <c r="AU38" s="4637" t="n"/>
      <c r="AV38" s="4638" t="n"/>
      <c r="AW38" s="4639" t="n"/>
      <c r="AX38" s="4644" t="n"/>
      <c r="AY38" s="4645" t="n"/>
      <c r="AZ38" s="4646" t="n"/>
      <c r="BA38" s="3879" t="n"/>
      <c r="BB38" s="4647" t="n"/>
      <c r="BC38" s="4646" t="n"/>
      <c r="BD38" s="4648" t="n"/>
      <c r="BE38" s="4645" t="n"/>
      <c r="BF38" s="4646" t="n"/>
      <c r="BG38" s="3879" t="n"/>
      <c r="BH38" s="4647" t="n"/>
      <c r="BI38" s="4646" t="n"/>
      <c r="BJ38" s="4648" t="n"/>
      <c r="BK38" s="4645" t="n"/>
      <c r="BL38" s="4646" t="n"/>
      <c r="BM38" s="3879" t="n"/>
      <c r="BN38" s="4647" t="n"/>
      <c r="BO38" s="4646" t="n"/>
      <c r="BP38" s="4648" t="n"/>
      <c r="BQ38" s="4634">
        <f>AO38+AR38+AU38+AX38+BA38+BD38+BG38+BJ38+BM38+BP38</f>
        <v/>
      </c>
      <c r="BR38" s="269" t="n"/>
      <c r="BS38" s="4649" t="inlineStr">
        <is>
          <t>МКиТП</t>
        </is>
      </c>
      <c r="BT38" s="3282">
        <f>Z38*0.22</f>
        <v/>
      </c>
      <c r="BU38" s="2" t="n"/>
      <c r="BV38" s="2" t="n"/>
      <c r="BW38" s="2" t="n"/>
      <c r="BX38" s="2" t="n"/>
    </row>
    <row r="39">
      <c r="A39" s="4650" t="inlineStr">
        <is>
          <t>1.3</t>
        </is>
      </c>
      <c r="B39" s="269" t="n"/>
      <c r="C39" s="4651" t="inlineStr">
        <is>
          <t>Физико-математический модуль</t>
        </is>
      </c>
      <c r="D39" s="266" t="n"/>
      <c r="E39" s="266" t="n"/>
      <c r="F39" s="266" t="n"/>
      <c r="G39" s="266" t="n"/>
      <c r="H39" s="266" t="n"/>
      <c r="I39" s="266" t="n"/>
      <c r="J39" s="266" t="n"/>
      <c r="K39" s="266" t="n"/>
      <c r="L39" s="266" t="n"/>
      <c r="M39" s="266" t="n"/>
      <c r="N39" s="266" t="n"/>
      <c r="O39" s="266" t="n"/>
      <c r="P39" s="266" t="n"/>
      <c r="Q39" s="266" t="n"/>
      <c r="R39" s="269" t="n"/>
      <c r="S39" s="4652" t="n"/>
      <c r="T39" s="4653" t="n"/>
      <c r="U39" s="269" t="n"/>
      <c r="V39" s="4653" t="n"/>
      <c r="W39" s="269" t="n"/>
      <c r="X39" s="4654" t="n"/>
      <c r="Y39" s="273" t="n"/>
      <c r="Z39" s="4655" t="n"/>
      <c r="AA39" s="269" t="n"/>
      <c r="AB39" s="1891" t="n"/>
      <c r="AC39" s="273" t="n"/>
      <c r="AD39" s="4656" t="n"/>
      <c r="AE39" s="264" t="n"/>
      <c r="AF39" s="4657" t="n"/>
      <c r="AG39" s="264" t="n"/>
      <c r="AH39" s="4657" t="n"/>
      <c r="AI39" s="264" t="n"/>
      <c r="AJ39" s="4658" t="n"/>
      <c r="AK39" s="269" t="n"/>
      <c r="AL39" s="3102" t="n"/>
      <c r="AM39" s="3107" t="n"/>
      <c r="AN39" s="3105" t="n"/>
      <c r="AO39" s="1931" t="n"/>
      <c r="AP39" s="3107" t="n"/>
      <c r="AQ39" s="3105" t="n"/>
      <c r="AR39" s="1927" t="n"/>
      <c r="AS39" s="3109" t="n"/>
      <c r="AT39" s="3105" t="n"/>
      <c r="AU39" s="1931" t="n"/>
      <c r="AV39" s="3107" t="n"/>
      <c r="AW39" s="3105" t="n"/>
      <c r="AX39" s="4659" t="n"/>
      <c r="AY39" s="4660" t="n"/>
      <c r="AZ39" s="4657" t="n"/>
      <c r="BA39" s="4661" t="n"/>
      <c r="BB39" s="4656" t="n"/>
      <c r="BC39" s="4657" t="n"/>
      <c r="BD39" s="4662" t="n"/>
      <c r="BE39" s="4663" t="n"/>
      <c r="BF39" s="4657" t="n"/>
      <c r="BG39" s="4661" t="n"/>
      <c r="BH39" s="4656" t="n"/>
      <c r="BI39" s="4657" t="n"/>
      <c r="BJ39" s="4662" t="n"/>
      <c r="BK39" s="4663" t="n"/>
      <c r="BL39" s="4657" t="n"/>
      <c r="BM39" s="4661" t="n"/>
      <c r="BN39" s="4656" t="n"/>
      <c r="BO39" s="4657" t="n"/>
      <c r="BP39" s="4662" t="n"/>
      <c r="BQ39" s="1888" t="n"/>
      <c r="BR39" s="269" t="n"/>
      <c r="BS39" s="4664" t="n"/>
      <c r="BT39" s="2386">
        <f>Z39*0.22</f>
        <v/>
      </c>
      <c r="BU39" s="2" t="n"/>
      <c r="BV39" s="2" t="n"/>
      <c r="BW39" s="2" t="n"/>
      <c r="BX39" s="2" t="n"/>
    </row>
    <row r="40">
      <c r="A40" s="4665" t="inlineStr">
        <is>
          <t>1.3.1</t>
        </is>
      </c>
      <c r="B40" s="269" t="n"/>
      <c r="C40" s="4666" t="inlineStr">
        <is>
          <t>Высшая математика</t>
        </is>
      </c>
      <c r="D40" s="266" t="n"/>
      <c r="E40" s="266" t="n"/>
      <c r="F40" s="266" t="n"/>
      <c r="G40" s="266" t="n"/>
      <c r="H40" s="266" t="n"/>
      <c r="I40" s="266" t="n"/>
      <c r="J40" s="266" t="n"/>
      <c r="K40" s="266" t="n"/>
      <c r="L40" s="266" t="n"/>
      <c r="M40" s="266" t="n"/>
      <c r="N40" s="266" t="n"/>
      <c r="O40" s="266" t="n"/>
      <c r="P40" s="266" t="n"/>
      <c r="Q40" s="266" t="n"/>
      <c r="R40" s="269" t="n"/>
      <c r="S40" s="4633" t="inlineStr">
        <is>
          <t>2110.1/2024</t>
        </is>
      </c>
      <c r="T40" s="4667" t="n">
        <v>1</v>
      </c>
      <c r="U40" s="4642" t="n">
        <v>2</v>
      </c>
      <c r="V40" s="4634" t="n"/>
      <c r="W40" s="269" t="n"/>
      <c r="X40" s="4635" t="n">
        <v>432</v>
      </c>
      <c r="Y40" s="273" t="n"/>
      <c r="Z40" s="4636" t="n">
        <v>288</v>
      </c>
      <c r="AA40" s="269" t="n"/>
      <c r="AB40" s="4637">
        <f>AL40+AN40+AQ40+AT40+AW40+AZ40+BC40+BF40+BI40+BL40+BO40</f>
        <v/>
      </c>
      <c r="AC40" s="273" t="n"/>
      <c r="AD40" s="4638" t="n">
        <v>32</v>
      </c>
      <c r="AE40" s="264" t="n"/>
      <c r="AF40" s="4639" t="n"/>
      <c r="AG40" s="264" t="n"/>
      <c r="AH40" s="4639" t="n">
        <v>32</v>
      </c>
      <c r="AI40" s="264" t="n"/>
      <c r="AJ40" s="4640" t="n"/>
      <c r="AK40" s="269" t="n"/>
      <c r="AL40" s="4641" t="n">
        <v>10</v>
      </c>
      <c r="AM40" s="4638" t="n">
        <v>216</v>
      </c>
      <c r="AN40" s="4639" t="n">
        <v>22</v>
      </c>
      <c r="AO40" s="4637" t="n">
        <v>6</v>
      </c>
      <c r="AP40" s="4638" t="n">
        <v>216</v>
      </c>
      <c r="AQ40" s="4639" t="n">
        <v>32</v>
      </c>
      <c r="AR40" s="4642" t="n">
        <v>6</v>
      </c>
      <c r="AS40" s="4643" t="n"/>
      <c r="AT40" s="4639" t="n"/>
      <c r="AU40" s="4637" t="n"/>
      <c r="AV40" s="4638" t="n"/>
      <c r="AW40" s="4639" t="n"/>
      <c r="AX40" s="4668" t="n"/>
      <c r="AY40" s="4669" t="n"/>
      <c r="AZ40" s="4646" t="n"/>
      <c r="BA40" s="3879" t="n"/>
      <c r="BB40" s="4647" t="n"/>
      <c r="BC40" s="4646" t="n"/>
      <c r="BD40" s="4648" t="n"/>
      <c r="BE40" s="4645" t="n"/>
      <c r="BF40" s="4646" t="n"/>
      <c r="BG40" s="3879" t="n"/>
      <c r="BH40" s="4647" t="n"/>
      <c r="BI40" s="4646" t="n"/>
      <c r="BJ40" s="4648" t="n"/>
      <c r="BK40" s="4645" t="n"/>
      <c r="BL40" s="4646" t="n"/>
      <c r="BM40" s="3879" t="n"/>
      <c r="BN40" s="4647" t="n"/>
      <c r="BO40" s="4646" t="n"/>
      <c r="BP40" s="4648" t="n"/>
      <c r="BQ40" s="4634">
        <f>AO40+AR40+AU40+AX40+BA40+BD40+BG40+BJ40+BM40+BP40</f>
        <v/>
      </c>
      <c r="BR40" s="269" t="n"/>
      <c r="BS40" s="4649" t="inlineStr">
        <is>
          <t>ВМ</t>
        </is>
      </c>
      <c r="BT40" s="2">
        <f>Z40*0.22</f>
        <v/>
      </c>
      <c r="BU40" s="2" t="n"/>
      <c r="BV40" s="2" t="n"/>
      <c r="BW40" s="2" t="n"/>
      <c r="BX40" s="2" t="n"/>
    </row>
    <row r="41">
      <c r="A41" s="4617" t="inlineStr">
        <is>
          <t>1.3.2</t>
        </is>
      </c>
      <c r="B41" s="269" t="n"/>
      <c r="C41" s="4618" t="inlineStr">
        <is>
          <t>Физика</t>
        </is>
      </c>
      <c r="D41" s="266" t="n"/>
      <c r="E41" s="266" t="n"/>
      <c r="F41" s="266" t="n"/>
      <c r="G41" s="266" t="n"/>
      <c r="H41" s="266" t="n"/>
      <c r="I41" s="266" t="n"/>
      <c r="J41" s="266" t="n"/>
      <c r="K41" s="266" t="n"/>
      <c r="L41" s="266" t="n"/>
      <c r="M41" s="266" t="n"/>
      <c r="N41" s="266" t="n"/>
      <c r="O41" s="266" t="n"/>
      <c r="P41" s="266" t="n"/>
      <c r="Q41" s="266" t="n"/>
      <c r="R41" s="269" t="n"/>
      <c r="S41" s="1977" t="n"/>
      <c r="T41" s="1980" t="n">
        <v>3</v>
      </c>
      <c r="U41" s="1950" t="n">
        <v>4</v>
      </c>
      <c r="V41" s="1951" t="n"/>
      <c r="W41" s="269" t="n"/>
      <c r="X41" s="1952" t="n">
        <v>432</v>
      </c>
      <c r="Y41" s="273" t="n"/>
      <c r="Z41" s="4619" t="n">
        <v>216</v>
      </c>
      <c r="AA41" s="269" t="n"/>
      <c r="AB41" s="1954">
        <f>AL41+AN41+AQ41+AT41+AW41+AZ41+BC41+BF41+BI41+BL41+BO41</f>
        <v/>
      </c>
      <c r="AC41" s="273" t="n"/>
      <c r="AD41" s="1955" t="n">
        <v>16</v>
      </c>
      <c r="AE41" s="264" t="n"/>
      <c r="AF41" s="1956" t="n">
        <v>16</v>
      </c>
      <c r="AG41" s="264" t="n"/>
      <c r="AH41" s="1956" t="n">
        <v>16</v>
      </c>
      <c r="AI41" s="264" t="n"/>
      <c r="AJ41" s="1958" t="n"/>
      <c r="AK41" s="269" t="n"/>
      <c r="AL41" s="2338" t="n"/>
      <c r="AM41" s="3903" t="n"/>
      <c r="AN41" s="3904" t="n"/>
      <c r="AO41" s="3953" t="n"/>
      <c r="AP41" s="3903" t="n"/>
      <c r="AQ41" s="3904" t="n">
        <v>6</v>
      </c>
      <c r="AR41" s="4670" t="n"/>
      <c r="AS41" s="3907" t="n">
        <v>216</v>
      </c>
      <c r="AT41" s="3904" t="n">
        <v>26</v>
      </c>
      <c r="AU41" s="3953" t="n">
        <v>6</v>
      </c>
      <c r="AV41" s="3903" t="n">
        <v>216</v>
      </c>
      <c r="AW41" s="3904" t="n">
        <v>16</v>
      </c>
      <c r="AX41" s="4626" t="n">
        <v>6</v>
      </c>
      <c r="AY41" s="1957" t="n"/>
      <c r="AZ41" s="1956" t="n"/>
      <c r="BA41" s="1954" t="n"/>
      <c r="BB41" s="1955" t="n"/>
      <c r="BC41" s="1956" t="n"/>
      <c r="BD41" s="1950" t="n"/>
      <c r="BE41" s="4627" t="n"/>
      <c r="BF41" s="1956" t="n"/>
      <c r="BG41" s="1954" t="n"/>
      <c r="BH41" s="1955" t="n"/>
      <c r="BI41" s="1956" t="n"/>
      <c r="BJ41" s="1950" t="n"/>
      <c r="BK41" s="4627" t="n"/>
      <c r="BL41" s="1956" t="n"/>
      <c r="BM41" s="1954" t="n"/>
      <c r="BN41" s="1955" t="n"/>
      <c r="BO41" s="1956" t="n"/>
      <c r="BP41" s="1950" t="n"/>
      <c r="BQ41" s="1951">
        <f>AO41+AR41+AU41+AX41+BA41+BD41+BG41+BJ41+BM41+BP41</f>
        <v/>
      </c>
      <c r="BR41" s="269" t="n"/>
      <c r="BS41" s="4628" t="inlineStr">
        <is>
          <t>физики</t>
        </is>
      </c>
      <c r="BT41" s="2">
        <f>Z41*0.22</f>
        <v/>
      </c>
      <c r="BU41" s="2" t="n"/>
      <c r="BV41" s="2" t="n"/>
      <c r="BW41" s="2" t="n"/>
      <c r="BX41" s="2" t="n"/>
    </row>
    <row r="42">
      <c r="A42" s="4650" t="inlineStr">
        <is>
          <t>1.4</t>
        </is>
      </c>
      <c r="B42" s="269" t="n"/>
      <c r="C42" s="4651" t="inlineStr">
        <is>
          <t>Модуль "Химия-1"</t>
        </is>
      </c>
      <c r="D42" s="266" t="n"/>
      <c r="E42" s="266" t="n"/>
      <c r="F42" s="266" t="n"/>
      <c r="G42" s="266" t="n"/>
      <c r="H42" s="266" t="n"/>
      <c r="I42" s="266" t="n"/>
      <c r="J42" s="266" t="n"/>
      <c r="K42" s="266" t="n"/>
      <c r="L42" s="266" t="n"/>
      <c r="M42" s="266" t="n"/>
      <c r="N42" s="266" t="n"/>
      <c r="O42" s="266" t="n"/>
      <c r="P42" s="266" t="n"/>
      <c r="Q42" s="266" t="n"/>
      <c r="R42" s="269" t="n"/>
      <c r="S42" s="4652" t="n"/>
      <c r="T42" s="4653" t="n"/>
      <c r="U42" s="269" t="n"/>
      <c r="V42" s="4653" t="n"/>
      <c r="W42" s="269" t="n"/>
      <c r="X42" s="4654" t="n"/>
      <c r="Y42" s="273" t="n"/>
      <c r="Z42" s="4655" t="n"/>
      <c r="AA42" s="269" t="n"/>
      <c r="AB42" s="1891" t="n"/>
      <c r="AC42" s="273" t="n"/>
      <c r="AD42" s="4656" t="n"/>
      <c r="AE42" s="264" t="n"/>
      <c r="AF42" s="4657" t="n"/>
      <c r="AG42" s="264" t="n"/>
      <c r="AH42" s="4657" t="n"/>
      <c r="AI42" s="264" t="n"/>
      <c r="AJ42" s="4658" t="n"/>
      <c r="AK42" s="269" t="n"/>
      <c r="AL42" s="3102" t="n"/>
      <c r="AM42" s="3107" t="n"/>
      <c r="AN42" s="3105" t="n"/>
      <c r="AO42" s="1931" t="n"/>
      <c r="AP42" s="3107" t="n"/>
      <c r="AQ42" s="3105" t="n"/>
      <c r="AR42" s="1927" t="n"/>
      <c r="AS42" s="3109" t="n"/>
      <c r="AT42" s="3105" t="n"/>
      <c r="AU42" s="1931" t="n"/>
      <c r="AV42" s="3107" t="n"/>
      <c r="AW42" s="3105" t="n"/>
      <c r="AX42" s="4671" t="n"/>
      <c r="AY42" s="4672" t="n"/>
      <c r="AZ42" s="4673" t="n"/>
      <c r="BA42" s="4674" t="n"/>
      <c r="BB42" s="4675" t="n"/>
      <c r="BC42" s="4673" t="n"/>
      <c r="BD42" s="4676" t="n"/>
      <c r="BE42" s="4677" t="n"/>
      <c r="BF42" s="4673" t="n"/>
      <c r="BG42" s="4674" t="n"/>
      <c r="BH42" s="4675" t="n"/>
      <c r="BI42" s="4673" t="n"/>
      <c r="BJ42" s="4676" t="n"/>
      <c r="BK42" s="4677" t="n"/>
      <c r="BL42" s="4673" t="n"/>
      <c r="BM42" s="4674" t="n"/>
      <c r="BN42" s="4675" t="n"/>
      <c r="BO42" s="4673" t="n"/>
      <c r="BP42" s="4676" t="n"/>
      <c r="BQ42" s="1888" t="n"/>
      <c r="BR42" s="269" t="n"/>
      <c r="BS42" s="4664" t="n"/>
      <c r="BT42" s="2386">
        <f>Z42*0.22</f>
        <v/>
      </c>
      <c r="BU42" s="2" t="n"/>
      <c r="BV42" s="2" t="n"/>
      <c r="BW42" s="2" t="n"/>
      <c r="BX42" s="2" t="n"/>
    </row>
    <row r="43">
      <c r="A43" s="4617" t="inlineStr">
        <is>
          <t>1.4.1</t>
        </is>
      </c>
      <c r="B43" s="269" t="n"/>
      <c r="C43" s="4618" t="inlineStr">
        <is>
          <t>Теоретические основы химии</t>
        </is>
      </c>
      <c r="D43" s="266" t="n"/>
      <c r="E43" s="266" t="n"/>
      <c r="F43" s="266" t="n"/>
      <c r="G43" s="266" t="n"/>
      <c r="H43" s="266" t="n"/>
      <c r="I43" s="266" t="n"/>
      <c r="J43" s="266" t="n"/>
      <c r="K43" s="266" t="n"/>
      <c r="L43" s="266" t="n"/>
      <c r="M43" s="266" t="n"/>
      <c r="N43" s="266" t="n"/>
      <c r="O43" s="266" t="n"/>
      <c r="P43" s="266" t="n"/>
      <c r="Q43" s="266" t="n"/>
      <c r="R43" s="269" t="n"/>
      <c r="S43" s="1977" t="n"/>
      <c r="T43" s="1951" t="n">
        <v>1</v>
      </c>
      <c r="U43" s="269" t="n"/>
      <c r="V43" s="1951" t="n"/>
      <c r="W43" s="269" t="n"/>
      <c r="X43" s="1952" t="n">
        <v>288</v>
      </c>
      <c r="Y43" s="273" t="n"/>
      <c r="Z43" s="4619" t="n">
        <v>162</v>
      </c>
      <c r="AA43" s="269" t="n"/>
      <c r="AB43" s="1954">
        <f>AL43+AN43+AQ43+AT43+AW43+AZ43+BC43+BF43+BI43+BL43+BO43</f>
        <v/>
      </c>
      <c r="AC43" s="273" t="n"/>
      <c r="AD43" s="1955" t="n">
        <v>16</v>
      </c>
      <c r="AE43" s="264" t="n"/>
      <c r="AF43" s="1956" t="n">
        <v>12</v>
      </c>
      <c r="AG43" s="264" t="n"/>
      <c r="AH43" s="1956" t="n">
        <v>8</v>
      </c>
      <c r="AI43" s="264" t="n"/>
      <c r="AJ43" s="1958" t="n"/>
      <c r="AK43" s="269" t="n"/>
      <c r="AL43" s="4620" t="n">
        <v>10</v>
      </c>
      <c r="AM43" s="4621" t="n">
        <v>288</v>
      </c>
      <c r="AN43" s="4622" t="n">
        <v>26</v>
      </c>
      <c r="AO43" s="4623" t="n">
        <v>8</v>
      </c>
      <c r="AP43" s="4621" t="n"/>
      <c r="AQ43" s="4622" t="n"/>
      <c r="AR43" s="4624" t="n"/>
      <c r="AS43" s="4625" t="n"/>
      <c r="AT43" s="4622" t="n"/>
      <c r="AU43" s="4623" t="n"/>
      <c r="AV43" s="4621" t="n"/>
      <c r="AW43" s="4622" t="n"/>
      <c r="AX43" s="4626" t="n"/>
      <c r="AY43" s="1957" t="n"/>
      <c r="AZ43" s="1956" t="n"/>
      <c r="BA43" s="1954" t="n"/>
      <c r="BB43" s="1955" t="n"/>
      <c r="BC43" s="1956" t="n"/>
      <c r="BD43" s="1950" t="n"/>
      <c r="BE43" s="4627" t="n"/>
      <c r="BF43" s="1956" t="n"/>
      <c r="BG43" s="1954" t="n"/>
      <c r="BH43" s="1955" t="n"/>
      <c r="BI43" s="1956" t="n"/>
      <c r="BJ43" s="1950" t="n"/>
      <c r="BK43" s="4627" t="n"/>
      <c r="BL43" s="1956" t="n"/>
      <c r="BM43" s="1954" t="n"/>
      <c r="BN43" s="1955" t="n"/>
      <c r="BO43" s="1956" t="n"/>
      <c r="BP43" s="1950" t="n"/>
      <c r="BQ43" s="1951">
        <f>AO43+AR43+AU43+AX43+BA43+BD43+BG43+BJ43+BM43+BP43</f>
        <v/>
      </c>
      <c r="BR43" s="269" t="n"/>
      <c r="BS43" s="4628" t="inlineStr">
        <is>
          <t>ХТЭПиМЭТ</t>
        </is>
      </c>
      <c r="BT43" s="2">
        <f>Z43*0.22</f>
        <v/>
      </c>
      <c r="BU43" s="2" t="n"/>
      <c r="BV43" s="2" t="n"/>
      <c r="BW43" s="2" t="n"/>
      <c r="BX43" s="2" t="n"/>
    </row>
    <row r="44">
      <c r="A44" s="4617" t="inlineStr">
        <is>
          <t>1.4.2</t>
        </is>
      </c>
      <c r="B44" s="269" t="n"/>
      <c r="C44" s="4618" t="inlineStr">
        <is>
          <t>Неорганическая химия</t>
        </is>
      </c>
      <c r="D44" s="266" t="n"/>
      <c r="E44" s="266" t="n"/>
      <c r="F44" s="266" t="n"/>
      <c r="G44" s="266" t="n"/>
      <c r="H44" s="266" t="n"/>
      <c r="I44" s="266" t="n"/>
      <c r="J44" s="266" t="n"/>
      <c r="K44" s="266" t="n"/>
      <c r="L44" s="266" t="n"/>
      <c r="M44" s="266" t="n"/>
      <c r="N44" s="266" t="n"/>
      <c r="O44" s="266" t="n"/>
      <c r="P44" s="266" t="n"/>
      <c r="Q44" s="266" t="n"/>
      <c r="R44" s="269" t="n"/>
      <c r="S44" s="1977" t="n"/>
      <c r="T44" s="1951" t="n">
        <v>2</v>
      </c>
      <c r="U44" s="269" t="n"/>
      <c r="V44" s="1951" t="n"/>
      <c r="W44" s="269" t="n"/>
      <c r="X44" s="1952" t="n">
        <v>216</v>
      </c>
      <c r="Y44" s="273" t="n"/>
      <c r="Z44" s="4619" t="n">
        <v>108</v>
      </c>
      <c r="AA44" s="269" t="n"/>
      <c r="AB44" s="1954">
        <f>AL44+AN44+AQ44+AT44+AW44+AZ44+BC44+BF44+BI44+BL44+BO44</f>
        <v/>
      </c>
      <c r="AC44" s="273" t="n"/>
      <c r="AD44" s="1955" t="n">
        <v>8</v>
      </c>
      <c r="AE44" s="264" t="n"/>
      <c r="AF44" s="1956" t="n">
        <v>8</v>
      </c>
      <c r="AG44" s="264" t="n"/>
      <c r="AH44" s="1956" t="n">
        <v>8</v>
      </c>
      <c r="AI44" s="264" t="n"/>
      <c r="AJ44" s="1958" t="n"/>
      <c r="AK44" s="269" t="n"/>
      <c r="AL44" s="4366" t="n"/>
      <c r="AM44" s="3926" t="n"/>
      <c r="AN44" s="3865" t="n">
        <v>2</v>
      </c>
      <c r="AO44" s="3864" t="n"/>
      <c r="AP44" s="3926" t="n">
        <v>216</v>
      </c>
      <c r="AQ44" s="3865" t="n">
        <v>22</v>
      </c>
      <c r="AR44" s="4629" t="n">
        <v>6</v>
      </c>
      <c r="AS44" s="3927" t="n"/>
      <c r="AT44" s="3865" t="n"/>
      <c r="AU44" s="3864" t="n"/>
      <c r="AV44" s="3926" t="n"/>
      <c r="AW44" s="3865" t="n"/>
      <c r="AX44" s="4678" t="n"/>
      <c r="AY44" s="4394" t="n"/>
      <c r="AZ44" s="3862" t="n"/>
      <c r="BA44" s="2090" t="n"/>
      <c r="BB44" s="3867" t="n"/>
      <c r="BC44" s="3862" t="n"/>
      <c r="BD44" s="4630" t="n"/>
      <c r="BE44" s="3861" t="n"/>
      <c r="BF44" s="3862" t="n"/>
      <c r="BG44" s="2090" t="n"/>
      <c r="BH44" s="3867" t="n"/>
      <c r="BI44" s="3862" t="n"/>
      <c r="BJ44" s="4630" t="n"/>
      <c r="BK44" s="3861" t="n"/>
      <c r="BL44" s="3862" t="n"/>
      <c r="BM44" s="2090" t="n"/>
      <c r="BN44" s="3867" t="n"/>
      <c r="BO44" s="3862" t="n"/>
      <c r="BP44" s="4630" t="n"/>
      <c r="BQ44" s="1951">
        <f>AO44+AR44+AU44+AX44+BA44+BD44+BG44+BJ44+BM44+BP44</f>
        <v/>
      </c>
      <c r="BR44" s="269" t="n"/>
      <c r="BS44" s="4628" t="inlineStr">
        <is>
          <t>ХТЭПиМЭТ</t>
        </is>
      </c>
      <c r="BT44" s="2">
        <f>Z44*0.22</f>
        <v/>
      </c>
      <c r="BU44" s="2" t="n"/>
      <c r="BV44" s="2" t="n"/>
      <c r="BW44" s="2" t="n"/>
      <c r="BX44" s="2" t="n"/>
    </row>
    <row r="45">
      <c r="A45" s="4617" t="inlineStr">
        <is>
          <t>1.4.3</t>
        </is>
      </c>
      <c r="B45" s="269" t="n"/>
      <c r="C45" s="4618" t="inlineStr">
        <is>
          <t>Аналитическая химия</t>
        </is>
      </c>
      <c r="D45" s="266" t="n"/>
      <c r="E45" s="266" t="n"/>
      <c r="F45" s="266" t="n"/>
      <c r="G45" s="266" t="n"/>
      <c r="H45" s="266" t="n"/>
      <c r="I45" s="266" t="n"/>
      <c r="J45" s="266" t="n"/>
      <c r="K45" s="266" t="n"/>
      <c r="L45" s="266" t="n"/>
      <c r="M45" s="266" t="n"/>
      <c r="N45" s="266" t="n"/>
      <c r="O45" s="266" t="n"/>
      <c r="P45" s="266" t="n"/>
      <c r="Q45" s="266" t="n"/>
      <c r="R45" s="269" t="n"/>
      <c r="S45" s="1977" t="n"/>
      <c r="T45" s="1951" t="n">
        <v>4</v>
      </c>
      <c r="U45" s="269" t="n"/>
      <c r="V45" s="1951" t="n"/>
      <c r="W45" s="269" t="n"/>
      <c r="X45" s="1952" t="n">
        <v>144</v>
      </c>
      <c r="Y45" s="273" t="n"/>
      <c r="Z45" s="4619" t="n">
        <v>90</v>
      </c>
      <c r="AA45" s="269" t="n"/>
      <c r="AB45" s="1954">
        <f>AL45+AN45+AQ45+AT45+AW45+AZ45+BC45+BF45+BI45+BL45+BO45</f>
        <v/>
      </c>
      <c r="AC45" s="273" t="n"/>
      <c r="AD45" s="1955" t="n">
        <v>10</v>
      </c>
      <c r="AE45" s="264" t="n"/>
      <c r="AF45" s="1956" t="n">
        <v>12</v>
      </c>
      <c r="AG45" s="264" t="n"/>
      <c r="AH45" s="1956" t="n"/>
      <c r="AI45" s="264" t="n"/>
      <c r="AJ45" s="1958" t="n"/>
      <c r="AK45" s="269" t="n"/>
      <c r="AL45" s="4620" t="n"/>
      <c r="AM45" s="4621" t="n"/>
      <c r="AN45" s="4622" t="n"/>
      <c r="AO45" s="4623" t="n"/>
      <c r="AP45" s="4621" t="n"/>
      <c r="AQ45" s="4622" t="n"/>
      <c r="AR45" s="4624" t="n"/>
      <c r="AS45" s="4625" t="n"/>
      <c r="AT45" s="4622" t="n">
        <v>8</v>
      </c>
      <c r="AU45" s="4623" t="n"/>
      <c r="AV45" s="4621" t="n">
        <v>144</v>
      </c>
      <c r="AW45" s="4622" t="n">
        <v>14</v>
      </c>
      <c r="AX45" s="4626" t="n">
        <v>4</v>
      </c>
      <c r="AY45" s="1957" t="n"/>
      <c r="AZ45" s="1956" t="n"/>
      <c r="BA45" s="1954" t="n"/>
      <c r="BB45" s="1955" t="n"/>
      <c r="BC45" s="1956" t="n"/>
      <c r="BD45" s="1950" t="n"/>
      <c r="BE45" s="4627" t="n"/>
      <c r="BF45" s="1956" t="n"/>
      <c r="BG45" s="1954" t="n"/>
      <c r="BH45" s="1955" t="n"/>
      <c r="BI45" s="1956" t="n"/>
      <c r="BJ45" s="1950" t="n"/>
      <c r="BK45" s="4627" t="n"/>
      <c r="BL45" s="1956" t="n"/>
      <c r="BM45" s="1954" t="n"/>
      <c r="BN45" s="1955" t="n"/>
      <c r="BO45" s="1956" t="n"/>
      <c r="BP45" s="1950" t="n"/>
      <c r="BQ45" s="1951">
        <f>AO45+AR45+AU45+AX45+BA45+BD45+BG45+BJ45+BM45+BP45</f>
        <v/>
      </c>
      <c r="BR45" s="269" t="n"/>
      <c r="BS45" s="4628" t="inlineStr">
        <is>
          <t>ФКиАХ</t>
        </is>
      </c>
      <c r="BT45" s="2">
        <f>Z45*0.22</f>
        <v/>
      </c>
      <c r="BU45" s="2" t="n"/>
      <c r="BV45" s="2" t="n"/>
      <c r="BW45" s="2" t="n"/>
      <c r="BX45" s="2" t="n"/>
    </row>
    <row r="46">
      <c r="A46" s="4650" t="inlineStr">
        <is>
          <t>1.5</t>
        </is>
      </c>
      <c r="B46" s="269" t="n"/>
      <c r="C46" s="4651" t="inlineStr">
        <is>
          <t>Модуль "Техническое регулирование"</t>
        </is>
      </c>
      <c r="D46" s="266" t="n"/>
      <c r="E46" s="266" t="n"/>
      <c r="F46" s="266" t="n"/>
      <c r="G46" s="266" t="n"/>
      <c r="H46" s="266" t="n"/>
      <c r="I46" s="266" t="n"/>
      <c r="J46" s="266" t="n"/>
      <c r="K46" s="266" t="n"/>
      <c r="L46" s="266" t="n"/>
      <c r="M46" s="266" t="n"/>
      <c r="N46" s="266" t="n"/>
      <c r="O46" s="266" t="n"/>
      <c r="P46" s="266" t="n"/>
      <c r="Q46" s="266" t="n"/>
      <c r="R46" s="269" t="n"/>
      <c r="S46" s="4652" t="n"/>
      <c r="T46" s="4653" t="n"/>
      <c r="U46" s="269" t="n"/>
      <c r="V46" s="4653" t="n"/>
      <c r="W46" s="269" t="n"/>
      <c r="X46" s="4654" t="n"/>
      <c r="Y46" s="273" t="n"/>
      <c r="Z46" s="4655" t="n"/>
      <c r="AA46" s="269" t="n"/>
      <c r="AB46" s="1891" t="n"/>
      <c r="AC46" s="273" t="n"/>
      <c r="AD46" s="4656" t="n"/>
      <c r="AE46" s="264" t="n"/>
      <c r="AF46" s="4657" t="n"/>
      <c r="AG46" s="264" t="n"/>
      <c r="AH46" s="4657" t="n"/>
      <c r="AI46" s="264" t="n"/>
      <c r="AJ46" s="4658" t="n"/>
      <c r="AK46" s="269" t="n"/>
      <c r="AL46" s="3102" t="n"/>
      <c r="AM46" s="3107" t="n"/>
      <c r="AN46" s="3105" t="n"/>
      <c r="AO46" s="1931" t="n"/>
      <c r="AP46" s="3107" t="n"/>
      <c r="AQ46" s="3105" t="n"/>
      <c r="AR46" s="1927" t="n"/>
      <c r="AS46" s="3109" t="n"/>
      <c r="AT46" s="3105" t="n"/>
      <c r="AU46" s="1931" t="n"/>
      <c r="AV46" s="3107" t="n"/>
      <c r="AW46" s="3105" t="n"/>
      <c r="AX46" s="4671" t="n"/>
      <c r="AY46" s="3104" t="n"/>
      <c r="AZ46" s="3105" t="n"/>
      <c r="BA46" s="1931" t="n"/>
      <c r="BB46" s="3107" t="n"/>
      <c r="BC46" s="3105" t="n"/>
      <c r="BD46" s="1927" t="n"/>
      <c r="BE46" s="3109" t="n"/>
      <c r="BF46" s="3105" t="n"/>
      <c r="BG46" s="1931" t="n"/>
      <c r="BH46" s="3107" t="n"/>
      <c r="BI46" s="3105" t="n"/>
      <c r="BJ46" s="1927" t="n"/>
      <c r="BK46" s="3109" t="n"/>
      <c r="BL46" s="3105" t="n"/>
      <c r="BM46" s="1931" t="n"/>
      <c r="BN46" s="3107" t="n"/>
      <c r="BO46" s="3105" t="n"/>
      <c r="BP46" s="1927" t="n"/>
      <c r="BQ46" s="1888" t="n"/>
      <c r="BR46" s="269" t="n"/>
      <c r="BS46" s="4664" t="n"/>
      <c r="BT46" s="2386">
        <f>Z46*0.22</f>
        <v/>
      </c>
      <c r="BU46" s="2" t="n"/>
      <c r="BV46" s="2" t="n"/>
      <c r="BW46" s="2" t="n"/>
      <c r="BX46" s="2" t="n"/>
    </row>
    <row r="47">
      <c r="A47" s="4617" t="inlineStr">
        <is>
          <t>1.5.1</t>
        </is>
      </c>
      <c r="B47" s="269" t="n"/>
      <c r="C47" s="4618" t="inlineStr">
        <is>
          <t xml:space="preserve">Метрология </t>
        </is>
      </c>
      <c r="D47" s="266" t="n"/>
      <c r="E47" s="266" t="n"/>
      <c r="F47" s="266" t="n"/>
      <c r="G47" s="266" t="n"/>
      <c r="H47" s="266" t="n"/>
      <c r="I47" s="266" t="n"/>
      <c r="J47" s="266" t="n"/>
      <c r="K47" s="266" t="n"/>
      <c r="L47" s="266" t="n"/>
      <c r="M47" s="266" t="n"/>
      <c r="N47" s="266" t="n"/>
      <c r="O47" s="266" t="n"/>
      <c r="P47" s="266" t="n"/>
      <c r="Q47" s="266" t="n"/>
      <c r="R47" s="269" t="n"/>
      <c r="S47" s="1977" t="n"/>
      <c r="T47" s="1951" t="n">
        <v>4</v>
      </c>
      <c r="U47" s="269" t="n"/>
      <c r="V47" s="1951" t="n"/>
      <c r="W47" s="269" t="n"/>
      <c r="X47" s="1952" t="n">
        <v>108</v>
      </c>
      <c r="Y47" s="273" t="n"/>
      <c r="Z47" s="4619" t="n">
        <v>72</v>
      </c>
      <c r="AA47" s="269" t="n"/>
      <c r="AB47" s="1954">
        <f>AL47+AN47+AQ47+AT47+AW47+AZ47+BC47+BF47+BI47+BL47+BO47</f>
        <v/>
      </c>
      <c r="AC47" s="273" t="n"/>
      <c r="AD47" s="1955" t="n">
        <v>8</v>
      </c>
      <c r="AE47" s="264" t="n"/>
      <c r="AF47" s="1956" t="n"/>
      <c r="AG47" s="264" t="n"/>
      <c r="AH47" s="1956" t="n">
        <v>8</v>
      </c>
      <c r="AI47" s="264" t="n"/>
      <c r="AJ47" s="1958" t="n"/>
      <c r="AK47" s="269" t="n"/>
      <c r="AL47" s="4620" t="n"/>
      <c r="AM47" s="4621" t="n"/>
      <c r="AN47" s="4622" t="n"/>
      <c r="AO47" s="4623" t="n"/>
      <c r="AP47" s="4621" t="n"/>
      <c r="AQ47" s="4622" t="n"/>
      <c r="AR47" s="4624" t="n"/>
      <c r="AS47" s="4625" t="n"/>
      <c r="AT47" s="4622" t="n">
        <v>4</v>
      </c>
      <c r="AU47" s="4623" t="n"/>
      <c r="AV47" s="4621" t="n">
        <v>108</v>
      </c>
      <c r="AW47" s="4622" t="n">
        <v>12</v>
      </c>
      <c r="AX47" s="4626" t="n">
        <v>3</v>
      </c>
      <c r="AY47" s="1957" t="n"/>
      <c r="AZ47" s="1956" t="n"/>
      <c r="BA47" s="1954" t="n"/>
      <c r="BB47" s="1955" t="n"/>
      <c r="BC47" s="1956" t="n"/>
      <c r="BD47" s="1950" t="n"/>
      <c r="BE47" s="4627" t="n"/>
      <c r="BF47" s="1956" t="n"/>
      <c r="BG47" s="1954" t="n"/>
      <c r="BH47" s="1955" t="n"/>
      <c r="BI47" s="1956" t="n"/>
      <c r="BJ47" s="1950" t="n"/>
      <c r="BK47" s="4627" t="n"/>
      <c r="BL47" s="1956" t="n"/>
      <c r="BM47" s="1954" t="n"/>
      <c r="BN47" s="1955" t="n"/>
      <c r="BO47" s="1956" t="n"/>
      <c r="BP47" s="1950" t="n"/>
      <c r="BQ47" s="1951">
        <f>AO47+AR47+AU47+AX47+BA47+BD47+BG47+BJ47+BM47+BP47</f>
        <v/>
      </c>
      <c r="BR47" s="269" t="n"/>
      <c r="BS47" s="4628" t="inlineStr">
        <is>
          <t>ФХМиОК</t>
        </is>
      </c>
      <c r="BT47" s="2">
        <f>Z47*0.22</f>
        <v/>
      </c>
      <c r="BU47" s="2" t="n"/>
      <c r="BV47" s="2" t="n"/>
      <c r="BW47" s="2" t="n"/>
      <c r="BX47" s="2" t="n"/>
    </row>
    <row r="48">
      <c r="A48" s="4679" t="inlineStr">
        <is>
          <t>1.5.2</t>
        </is>
      </c>
      <c r="B48" s="269" t="n"/>
      <c r="C48" s="1885" t="inlineStr">
        <is>
          <t>Техническое нормирование и стандартизация</t>
        </is>
      </c>
      <c r="D48" s="266" t="n"/>
      <c r="E48" s="266" t="n"/>
      <c r="F48" s="266" t="n"/>
      <c r="G48" s="266" t="n"/>
      <c r="H48" s="266" t="n"/>
      <c r="I48" s="266" t="n"/>
      <c r="J48" s="266" t="n"/>
      <c r="K48" s="266" t="n"/>
      <c r="L48" s="266" t="n"/>
      <c r="M48" s="266" t="n"/>
      <c r="N48" s="266" t="n"/>
      <c r="O48" s="266" t="n"/>
      <c r="P48" s="266" t="n"/>
      <c r="Q48" s="266" t="n"/>
      <c r="R48" s="269" t="n"/>
      <c r="S48" s="1886" t="n"/>
      <c r="T48" s="1888" t="n">
        <v>9</v>
      </c>
      <c r="U48" s="269" t="n"/>
      <c r="V48" s="1888" t="n"/>
      <c r="W48" s="269" t="n"/>
      <c r="X48" s="1889" t="n">
        <v>144</v>
      </c>
      <c r="Y48" s="273" t="n"/>
      <c r="Z48" s="4680" t="n">
        <v>90</v>
      </c>
      <c r="AA48" s="269" t="n"/>
      <c r="AB48" s="1891">
        <f>AL48+AN48+AQ48+AT48+AW48+AZ48+BC48+BF48+BI48+BL48+BO48</f>
        <v/>
      </c>
      <c r="AC48" s="273" t="n"/>
      <c r="AD48" s="1892" t="n">
        <v>12</v>
      </c>
      <c r="AE48" s="264" t="n"/>
      <c r="AF48" s="1893" t="n"/>
      <c r="AG48" s="264" t="n"/>
      <c r="AH48" s="1893" t="n">
        <v>12</v>
      </c>
      <c r="AI48" s="264" t="n"/>
      <c r="AJ48" s="1895" t="n"/>
      <c r="AK48" s="269" t="n"/>
      <c r="AL48" s="3088" t="n"/>
      <c r="AM48" s="3092" t="n"/>
      <c r="AN48" s="3090" t="n"/>
      <c r="AO48" s="3085" t="n"/>
      <c r="AP48" s="3092" t="n"/>
      <c r="AQ48" s="3090" t="n"/>
      <c r="AR48" s="4681" t="n"/>
      <c r="AS48" s="3094" t="n"/>
      <c r="AT48" s="3090" t="n"/>
      <c r="AU48" s="3085" t="n"/>
      <c r="AV48" s="3092" t="n"/>
      <c r="AW48" s="3090" t="n"/>
      <c r="AX48" s="4682" t="n"/>
      <c r="AY48" s="3089" t="n"/>
      <c r="AZ48" s="3090" t="n"/>
      <c r="BA48" s="3085" t="n"/>
      <c r="BB48" s="3092" t="n"/>
      <c r="BC48" s="3090" t="n"/>
      <c r="BD48" s="4681" t="n"/>
      <c r="BE48" s="3094" t="n"/>
      <c r="BF48" s="3090" t="n"/>
      <c r="BG48" s="3085" t="n"/>
      <c r="BH48" s="3092" t="n"/>
      <c r="BI48" s="3090" t="n">
        <v>12</v>
      </c>
      <c r="BJ48" s="4681" t="n"/>
      <c r="BK48" s="3094" t="n">
        <v>144</v>
      </c>
      <c r="BL48" s="3090" t="n">
        <v>12</v>
      </c>
      <c r="BM48" s="3085" t="n">
        <v>4</v>
      </c>
      <c r="BN48" s="3092" t="n"/>
      <c r="BO48" s="3090" t="n"/>
      <c r="BP48" s="4681" t="n"/>
      <c r="BQ48" s="1888">
        <f>AO48+AR48+AU48+AX48+BA48+BD48+BG48+BJ48+BM48+BP48</f>
        <v/>
      </c>
      <c r="BR48" s="269" t="n"/>
      <c r="BS48" s="4664" t="n"/>
      <c r="BT48" s="2386">
        <f>Z48*0.22</f>
        <v/>
      </c>
      <c r="BU48" s="2" t="n"/>
      <c r="BV48" s="2" t="n"/>
      <c r="BW48" s="2" t="n"/>
      <c r="BX48" s="2" t="n"/>
    </row>
    <row r="49">
      <c r="A49" s="4679" t="inlineStr">
        <is>
          <t>1.5.3</t>
        </is>
      </c>
      <c r="B49" s="269" t="n"/>
      <c r="C49" s="1885" t="inlineStr">
        <is>
          <t>Научно-техническая экспертиза и нормоконтроль</t>
        </is>
      </c>
      <c r="D49" s="266" t="n"/>
      <c r="E49" s="266" t="n"/>
      <c r="F49" s="266" t="n"/>
      <c r="G49" s="266" t="n"/>
      <c r="H49" s="266" t="n"/>
      <c r="I49" s="266" t="n"/>
      <c r="J49" s="266" t="n"/>
      <c r="K49" s="266" t="n"/>
      <c r="L49" s="266" t="n"/>
      <c r="M49" s="266" t="n"/>
      <c r="N49" s="266" t="n"/>
      <c r="O49" s="266" t="n"/>
      <c r="P49" s="266" t="n"/>
      <c r="Q49" s="266" t="n"/>
      <c r="R49" s="269" t="n"/>
      <c r="S49" s="1886" t="n"/>
      <c r="T49" s="1888" t="n"/>
      <c r="U49" s="269" t="n"/>
      <c r="V49" s="1888" t="n">
        <v>9</v>
      </c>
      <c r="W49" s="269" t="n"/>
      <c r="X49" s="1889" t="n">
        <v>108</v>
      </c>
      <c r="Y49" s="273" t="n"/>
      <c r="Z49" s="4680" t="n">
        <v>36</v>
      </c>
      <c r="AA49" s="269" t="n"/>
      <c r="AB49" s="1891">
        <f>AL49+AN49+AQ49+AT49+AW49+AZ49+BC49+BF49+BI49+BL49+BO49</f>
        <v/>
      </c>
      <c r="AC49" s="273" t="n"/>
      <c r="AD49" s="1892" t="n">
        <v>4</v>
      </c>
      <c r="AE49" s="264" t="n"/>
      <c r="AF49" s="1893" t="n"/>
      <c r="AG49" s="264" t="n"/>
      <c r="AH49" s="1893" t="n">
        <v>4</v>
      </c>
      <c r="AI49" s="264" t="n"/>
      <c r="AJ49" s="1895" t="n"/>
      <c r="AK49" s="269" t="n"/>
      <c r="AL49" s="4683" t="n"/>
      <c r="AM49" s="1892" t="n"/>
      <c r="AN49" s="1893" t="n"/>
      <c r="AO49" s="1891" t="n"/>
      <c r="AP49" s="1892" t="n"/>
      <c r="AQ49" s="1893" t="n"/>
      <c r="AR49" s="1887" t="n"/>
      <c r="AS49" s="4684" t="n"/>
      <c r="AT49" s="1893" t="n"/>
      <c r="AU49" s="1891" t="n"/>
      <c r="AV49" s="1892" t="n"/>
      <c r="AW49" s="1893" t="n"/>
      <c r="AX49" s="1895" t="n"/>
      <c r="AY49" s="1894" t="n"/>
      <c r="AZ49" s="1893" t="n"/>
      <c r="BA49" s="1891" t="n"/>
      <c r="BB49" s="1892" t="n"/>
      <c r="BC49" s="1893" t="n"/>
      <c r="BD49" s="1887" t="n"/>
      <c r="BE49" s="4684" t="n"/>
      <c r="BF49" s="1893" t="n"/>
      <c r="BG49" s="1891" t="n"/>
      <c r="BH49" s="1892" t="n"/>
      <c r="BI49" s="1893" t="n">
        <v>2</v>
      </c>
      <c r="BJ49" s="1887" t="n"/>
      <c r="BK49" s="4684" t="n">
        <v>108</v>
      </c>
      <c r="BL49" s="1893" t="n">
        <v>6</v>
      </c>
      <c r="BM49" s="1891" t="n">
        <v>3</v>
      </c>
      <c r="BN49" s="1892" t="n"/>
      <c r="BO49" s="1893" t="n"/>
      <c r="BP49" s="1887" t="n"/>
      <c r="BQ49" s="1888">
        <f>AO49+AR49+AU49+AX49+BA49+BD49+BG49+BJ49+BM49+BP49</f>
        <v/>
      </c>
      <c r="BR49" s="269" t="n"/>
      <c r="BS49" s="4664" t="n"/>
      <c r="BT49" s="2386">
        <f>Z49*0.22</f>
        <v/>
      </c>
      <c r="BU49" s="2" t="n"/>
      <c r="BV49" s="2" t="n"/>
      <c r="BW49" s="2" t="n"/>
      <c r="BX49" s="2" t="n"/>
    </row>
    <row r="50">
      <c r="A50" s="4650" t="inlineStr">
        <is>
          <t>1.6</t>
        </is>
      </c>
      <c r="B50" s="269" t="n"/>
      <c r="C50" s="4651" t="inlineStr">
        <is>
          <t>Модуль "Испытания и контроль качества"</t>
        </is>
      </c>
      <c r="D50" s="266" t="n"/>
      <c r="E50" s="266" t="n"/>
      <c r="F50" s="266" t="n"/>
      <c r="G50" s="266" t="n"/>
      <c r="H50" s="266" t="n"/>
      <c r="I50" s="266" t="n"/>
      <c r="J50" s="266" t="n"/>
      <c r="K50" s="266" t="n"/>
      <c r="L50" s="266" t="n"/>
      <c r="M50" s="266" t="n"/>
      <c r="N50" s="266" t="n"/>
      <c r="O50" s="266" t="n"/>
      <c r="P50" s="266" t="n"/>
      <c r="Q50" s="266" t="n"/>
      <c r="R50" s="269" t="n"/>
      <c r="S50" s="4652" t="n"/>
      <c r="T50" s="4653" t="n"/>
      <c r="U50" s="269" t="n"/>
      <c r="V50" s="4653" t="n"/>
      <c r="W50" s="269" t="n"/>
      <c r="X50" s="4654" t="n"/>
      <c r="Y50" s="273" t="n"/>
      <c r="Z50" s="4655" t="n"/>
      <c r="AA50" s="269" t="n"/>
      <c r="AB50" s="1891" t="n"/>
      <c r="AC50" s="273" t="n"/>
      <c r="AD50" s="4656" t="n"/>
      <c r="AE50" s="264" t="n"/>
      <c r="AF50" s="4657" t="n"/>
      <c r="AG50" s="264" t="n"/>
      <c r="AH50" s="4657" t="n"/>
      <c r="AI50" s="264" t="n"/>
      <c r="AJ50" s="4658" t="n"/>
      <c r="AK50" s="269" t="n"/>
      <c r="AL50" s="3102" t="n"/>
      <c r="AM50" s="3107" t="n"/>
      <c r="AN50" s="3105" t="n"/>
      <c r="AO50" s="1931" t="n"/>
      <c r="AP50" s="3107" t="n"/>
      <c r="AQ50" s="3105" t="n"/>
      <c r="AR50" s="1927" t="n"/>
      <c r="AS50" s="3109" t="n"/>
      <c r="AT50" s="3105" t="n"/>
      <c r="AU50" s="1931" t="n"/>
      <c r="AV50" s="3107" t="n"/>
      <c r="AW50" s="3105" t="n"/>
      <c r="AX50" s="4671" t="n"/>
      <c r="AY50" s="3104" t="n"/>
      <c r="AZ50" s="3105" t="n"/>
      <c r="BA50" s="1931" t="n"/>
      <c r="BB50" s="3107" t="n"/>
      <c r="BC50" s="3105" t="n"/>
      <c r="BD50" s="1927" t="n"/>
      <c r="BE50" s="3109" t="n"/>
      <c r="BF50" s="3105" t="n"/>
      <c r="BG50" s="1931" t="n"/>
      <c r="BH50" s="3107" t="n"/>
      <c r="BI50" s="3105" t="n"/>
      <c r="BJ50" s="1927" t="n"/>
      <c r="BK50" s="3109" t="n"/>
      <c r="BL50" s="3105" t="n"/>
      <c r="BM50" s="1931" t="n"/>
      <c r="BN50" s="3107" t="n"/>
      <c r="BO50" s="3105" t="n"/>
      <c r="BP50" s="1927" t="n"/>
      <c r="BQ50" s="1888" t="n"/>
      <c r="BR50" s="269" t="n"/>
      <c r="BS50" s="4664" t="n"/>
      <c r="BT50" s="2386">
        <f>Z50*0.22</f>
        <v/>
      </c>
      <c r="BU50" s="2" t="n"/>
      <c r="BV50" s="2" t="n"/>
      <c r="BW50" s="2" t="n"/>
      <c r="BX50" s="2" t="n"/>
    </row>
    <row r="51">
      <c r="A51" s="4617" t="inlineStr">
        <is>
          <t>1.6.1</t>
        </is>
      </c>
      <c r="B51" s="269" t="n"/>
      <c r="C51" s="4618" t="inlineStr">
        <is>
          <t>Планирование и организация эксперимента</t>
        </is>
      </c>
      <c r="D51" s="266" t="n"/>
      <c r="E51" s="266" t="n"/>
      <c r="F51" s="266" t="n"/>
      <c r="G51" s="266" t="n"/>
      <c r="H51" s="266" t="n"/>
      <c r="I51" s="266" t="n"/>
      <c r="J51" s="266" t="n"/>
      <c r="K51" s="266" t="n"/>
      <c r="L51" s="266" t="n"/>
      <c r="M51" s="266" t="n"/>
      <c r="N51" s="266" t="n"/>
      <c r="O51" s="266" t="n"/>
      <c r="P51" s="266" t="n"/>
      <c r="Q51" s="266" t="n"/>
      <c r="R51" s="269" t="n"/>
      <c r="S51" s="1977" t="n"/>
      <c r="T51" s="1951" t="n">
        <v>3</v>
      </c>
      <c r="U51" s="269" t="n"/>
      <c r="V51" s="1951" t="n"/>
      <c r="W51" s="269" t="n"/>
      <c r="X51" s="1952" t="n">
        <v>108</v>
      </c>
      <c r="Y51" s="273" t="n"/>
      <c r="Z51" s="4619" t="n">
        <v>36</v>
      </c>
      <c r="AA51" s="269" t="n"/>
      <c r="AB51" s="1954">
        <f>AL51+AN51+AQ51+AT51+AW51+AZ51+BC51+BF51+BI51+BL51+BO51</f>
        <v/>
      </c>
      <c r="AC51" s="273" t="n"/>
      <c r="AD51" s="1955" t="n">
        <v>4</v>
      </c>
      <c r="AE51" s="264" t="n"/>
      <c r="AF51" s="1956" t="n"/>
      <c r="AG51" s="264" t="n"/>
      <c r="AH51" s="1956" t="n">
        <v>6</v>
      </c>
      <c r="AI51" s="264" t="n"/>
      <c r="AJ51" s="1958" t="n"/>
      <c r="AK51" s="269" t="n"/>
      <c r="AL51" s="4620" t="n"/>
      <c r="AM51" s="4621" t="n"/>
      <c r="AN51" s="4622" t="n"/>
      <c r="AO51" s="4623" t="n"/>
      <c r="AP51" s="4621" t="n"/>
      <c r="AQ51" s="4622" t="n">
        <v>2</v>
      </c>
      <c r="AR51" s="4624" t="n"/>
      <c r="AS51" s="4625" t="n">
        <v>108</v>
      </c>
      <c r="AT51" s="4622" t="n">
        <v>8</v>
      </c>
      <c r="AU51" s="4623" t="n">
        <v>3</v>
      </c>
      <c r="AV51" s="4621" t="n"/>
      <c r="AW51" s="4622" t="n"/>
      <c r="AX51" s="4626" t="n"/>
      <c r="AY51" s="1957" t="n"/>
      <c r="AZ51" s="1956" t="n"/>
      <c r="BA51" s="1954" t="n"/>
      <c r="BB51" s="1955" t="n"/>
      <c r="BC51" s="1956" t="n"/>
      <c r="BD51" s="1950" t="n"/>
      <c r="BE51" s="4627" t="n"/>
      <c r="BF51" s="1956" t="n"/>
      <c r="BG51" s="1954" t="n"/>
      <c r="BH51" s="1955" t="n"/>
      <c r="BI51" s="1956" t="n"/>
      <c r="BJ51" s="1950" t="n"/>
      <c r="BK51" s="4627" t="n"/>
      <c r="BL51" s="1956" t="n"/>
      <c r="BM51" s="1954" t="n"/>
      <c r="BN51" s="1955" t="n"/>
      <c r="BO51" s="1956" t="n"/>
      <c r="BP51" s="1950" t="n"/>
      <c r="BQ51" s="1951">
        <f>AO51+AR51+AU51+AX51+BA51+BD51+BG51+BJ51+BM51+BP51</f>
        <v/>
      </c>
      <c r="BR51" s="269" t="n"/>
      <c r="BS51" s="4628" t="inlineStr">
        <is>
          <t>ФХМиОК</t>
        </is>
      </c>
      <c r="BT51" s="2">
        <f>Z51*0.22</f>
        <v/>
      </c>
      <c r="BU51" s="2" t="n"/>
      <c r="BV51" s="2" t="n"/>
      <c r="BW51" s="2" t="n"/>
      <c r="BX51" s="2" t="n"/>
    </row>
    <row r="52">
      <c r="A52" s="4679" t="inlineStr">
        <is>
          <t>1.6.2</t>
        </is>
      </c>
      <c r="B52" s="269" t="n"/>
      <c r="C52" s="1885" t="inlineStr">
        <is>
          <t>Организация и технология испытаний</t>
        </is>
      </c>
      <c r="D52" s="266" t="n"/>
      <c r="E52" s="266" t="n"/>
      <c r="F52" s="266" t="n"/>
      <c r="G52" s="266" t="n"/>
      <c r="H52" s="266" t="n"/>
      <c r="I52" s="266" t="n"/>
      <c r="J52" s="266" t="n"/>
      <c r="K52" s="266" t="n"/>
      <c r="L52" s="266" t="n"/>
      <c r="M52" s="266" t="n"/>
      <c r="N52" s="266" t="n"/>
      <c r="O52" s="266" t="n"/>
      <c r="P52" s="266" t="n"/>
      <c r="Q52" s="266" t="n"/>
      <c r="R52" s="269" t="n"/>
      <c r="S52" s="1886" t="n"/>
      <c r="T52" s="1888" t="n">
        <v>7</v>
      </c>
      <c r="U52" s="269" t="n"/>
      <c r="V52" s="1888" t="n"/>
      <c r="W52" s="269" t="n"/>
      <c r="X52" s="1889" t="n">
        <v>108</v>
      </c>
      <c r="Y52" s="273" t="n"/>
      <c r="Z52" s="4680" t="n">
        <v>72</v>
      </c>
      <c r="AA52" s="269" t="n"/>
      <c r="AB52" s="1891">
        <f>AL52+AN52+AQ52+AT52+AW52+AZ52+BC52+BF52+BI52+BL52+BO52</f>
        <v/>
      </c>
      <c r="AC52" s="273" t="n"/>
      <c r="AD52" s="1892" t="n">
        <v>8</v>
      </c>
      <c r="AE52" s="264" t="n"/>
      <c r="AF52" s="1893" t="n">
        <v>8</v>
      </c>
      <c r="AG52" s="264" t="n"/>
      <c r="AH52" s="1893" t="n"/>
      <c r="AI52" s="264" t="n"/>
      <c r="AJ52" s="1895" t="n"/>
      <c r="AK52" s="269" t="n"/>
      <c r="AL52" s="3088" t="n"/>
      <c r="AM52" s="3092" t="n"/>
      <c r="AN52" s="3090" t="n"/>
      <c r="AO52" s="3085" t="n"/>
      <c r="AP52" s="3092" t="n"/>
      <c r="AQ52" s="3089" t="n"/>
      <c r="AR52" s="4681" t="n"/>
      <c r="AS52" s="3094" t="n"/>
      <c r="AT52" s="3089" t="n"/>
      <c r="AU52" s="3085" t="n"/>
      <c r="AV52" s="3092" t="n"/>
      <c r="AW52" s="3090" t="n"/>
      <c r="AX52" s="4682" t="n"/>
      <c r="AY52" s="3089" t="n"/>
      <c r="AZ52" s="3090" t="n"/>
      <c r="BA52" s="3085" t="n"/>
      <c r="BB52" s="3092" t="n"/>
      <c r="BC52" s="3090" t="n">
        <v>4</v>
      </c>
      <c r="BD52" s="4681" t="n"/>
      <c r="BE52" s="3094" t="n">
        <v>108</v>
      </c>
      <c r="BF52" s="3090" t="n">
        <v>12</v>
      </c>
      <c r="BG52" s="3085" t="n">
        <v>3</v>
      </c>
      <c r="BH52" s="3092" t="n"/>
      <c r="BI52" s="3090" t="n"/>
      <c r="BJ52" s="4681" t="n"/>
      <c r="BK52" s="3094" t="n"/>
      <c r="BL52" s="3090" t="n"/>
      <c r="BM52" s="3085" t="n"/>
      <c r="BN52" s="3092" t="n"/>
      <c r="BO52" s="3090" t="n"/>
      <c r="BP52" s="4681" t="n"/>
      <c r="BQ52" s="1888">
        <f>AO52+AR52+AU52+AX52+BA52+BD52+BG52+BJ52+BM52+BP52</f>
        <v/>
      </c>
      <c r="BR52" s="269" t="n"/>
      <c r="BS52" s="4664" t="n"/>
      <c r="BT52" s="2386">
        <f>Z52*0.22</f>
        <v/>
      </c>
      <c r="BU52" s="2" t="n"/>
      <c r="BV52" s="2" t="n"/>
      <c r="BW52" s="2" t="n"/>
      <c r="BX52" s="2" t="n"/>
    </row>
    <row r="53">
      <c r="A53" s="4679" t="inlineStr">
        <is>
          <t>1.6.3</t>
        </is>
      </c>
      <c r="B53" s="269" t="n"/>
      <c r="C53" s="1885" t="inlineStr">
        <is>
          <t>Курсовая работа по учебной дисциплине "Организация и технология испытаний"</t>
        </is>
      </c>
      <c r="D53" s="266" t="n"/>
      <c r="E53" s="266" t="n"/>
      <c r="F53" s="266" t="n"/>
      <c r="G53" s="266" t="n"/>
      <c r="H53" s="266" t="n"/>
      <c r="I53" s="266" t="n"/>
      <c r="J53" s="266" t="n"/>
      <c r="K53" s="266" t="n"/>
      <c r="L53" s="266" t="n"/>
      <c r="M53" s="266" t="n"/>
      <c r="N53" s="266" t="n"/>
      <c r="O53" s="266" t="n"/>
      <c r="P53" s="266" t="n"/>
      <c r="Q53" s="266" t="n"/>
      <c r="R53" s="269" t="n"/>
      <c r="S53" s="1886" t="n"/>
      <c r="T53" s="1888" t="n"/>
      <c r="U53" s="269" t="n"/>
      <c r="V53" s="1888" t="n"/>
      <c r="W53" s="269" t="n"/>
      <c r="X53" s="1889" t="n">
        <v>30</v>
      </c>
      <c r="Y53" s="273" t="n"/>
      <c r="Z53" s="4680" t="n"/>
      <c r="AA53" s="269" t="n"/>
      <c r="AB53" s="1891" t="n"/>
      <c r="AC53" s="273" t="n"/>
      <c r="AD53" s="1892" t="n"/>
      <c r="AE53" s="264" t="n"/>
      <c r="AF53" s="1893" t="n"/>
      <c r="AG53" s="264" t="n"/>
      <c r="AH53" s="1893" t="n"/>
      <c r="AI53" s="264" t="n"/>
      <c r="AJ53" s="1895" t="n"/>
      <c r="AK53" s="269" t="n"/>
      <c r="AL53" s="4683" t="n"/>
      <c r="AM53" s="1892" t="n"/>
      <c r="AN53" s="1893" t="n"/>
      <c r="AO53" s="1891" t="n"/>
      <c r="AP53" s="1892" t="n"/>
      <c r="AQ53" s="1894" t="n"/>
      <c r="AR53" s="1887" t="n"/>
      <c r="AS53" s="4684" t="n"/>
      <c r="AT53" s="1893" t="n"/>
      <c r="AU53" s="1891" t="n"/>
      <c r="AV53" s="1892" t="n"/>
      <c r="AW53" s="1894" t="n"/>
      <c r="AX53" s="1895" t="n"/>
      <c r="AY53" s="1894" t="n"/>
      <c r="AZ53" s="1893" t="n"/>
      <c r="BA53" s="1891" t="n"/>
      <c r="BB53" s="1892" t="n"/>
      <c r="BC53" s="1893" t="n"/>
      <c r="BD53" s="1887" t="n"/>
      <c r="BE53" s="4684" t="n">
        <v>30</v>
      </c>
      <c r="BF53" s="1893" t="n"/>
      <c r="BG53" s="1891" t="n">
        <v>1</v>
      </c>
      <c r="BH53" s="1892" t="n"/>
      <c r="BI53" s="1894" t="n"/>
      <c r="BJ53" s="1887" t="n"/>
      <c r="BK53" s="4684" t="n"/>
      <c r="BL53" s="1893" t="n"/>
      <c r="BM53" s="1891" t="n"/>
      <c r="BN53" s="1892" t="n"/>
      <c r="BO53" s="1893" t="n"/>
      <c r="BP53" s="1887" t="n"/>
      <c r="BQ53" s="1888">
        <f>AO53+AR53+AU53+AX53+BA53+BD53+BG53+BJ53+BM53+BP53</f>
        <v/>
      </c>
      <c r="BR53" s="269" t="n"/>
      <c r="BS53" s="4664" t="n"/>
      <c r="BT53" s="2386">
        <f>Z53*0.22</f>
        <v/>
      </c>
      <c r="BU53" s="2" t="n"/>
      <c r="BV53" s="2" t="n"/>
      <c r="BW53" s="2" t="n"/>
      <c r="BX53" s="2" t="n"/>
    </row>
    <row r="54">
      <c r="A54" s="4679" t="inlineStr">
        <is>
          <t>1.6.4</t>
        </is>
      </c>
      <c r="B54" s="269" t="n"/>
      <c r="C54" s="1885" t="inlineStr">
        <is>
          <t>Надлежащая лабораторная практика</t>
        </is>
      </c>
      <c r="D54" s="266" t="n"/>
      <c r="E54" s="266" t="n"/>
      <c r="F54" s="266" t="n"/>
      <c r="G54" s="266" t="n"/>
      <c r="H54" s="266" t="n"/>
      <c r="I54" s="266" t="n"/>
      <c r="J54" s="266" t="n"/>
      <c r="K54" s="266" t="n"/>
      <c r="L54" s="266" t="n"/>
      <c r="M54" s="266" t="n"/>
      <c r="N54" s="266" t="n"/>
      <c r="O54" s="266" t="n"/>
      <c r="P54" s="266" t="n"/>
      <c r="Q54" s="266" t="n"/>
      <c r="R54" s="269" t="n"/>
      <c r="S54" s="1886" t="n"/>
      <c r="T54" s="1888" t="n"/>
      <c r="U54" s="269" t="n"/>
      <c r="V54" s="1888" t="n">
        <v>6</v>
      </c>
      <c r="W54" s="269" t="n"/>
      <c r="X54" s="1889" t="n">
        <v>108</v>
      </c>
      <c r="Y54" s="273" t="n"/>
      <c r="Z54" s="4680" t="n">
        <v>72</v>
      </c>
      <c r="AA54" s="269" t="n"/>
      <c r="AB54" s="1891">
        <f>AL54+AN54+AQ54+AT54+AW54+AZ54+BC54+BF54+BI54+BL54+BO54</f>
        <v/>
      </c>
      <c r="AC54" s="273" t="n"/>
      <c r="AD54" s="1892" t="n">
        <v>8</v>
      </c>
      <c r="AE54" s="264" t="n"/>
      <c r="AF54" s="1893" t="n">
        <v>8</v>
      </c>
      <c r="AG54" s="264" t="n"/>
      <c r="AH54" s="1893" t="n"/>
      <c r="AI54" s="264" t="n"/>
      <c r="AJ54" s="1895" t="n"/>
      <c r="AK54" s="269" t="n"/>
      <c r="AL54" s="3088" t="n"/>
      <c r="AM54" s="3092" t="n"/>
      <c r="AN54" s="3090" t="n"/>
      <c r="AO54" s="3085" t="n"/>
      <c r="AP54" s="3092" t="n"/>
      <c r="AQ54" s="3089" t="n"/>
      <c r="AR54" s="4681" t="n"/>
      <c r="AS54" s="3094" t="n"/>
      <c r="AT54" s="3090" t="n"/>
      <c r="AU54" s="3085" t="n"/>
      <c r="AV54" s="3092" t="n"/>
      <c r="AW54" s="3090" t="n"/>
      <c r="AX54" s="4682" t="n"/>
      <c r="AY54" s="3089" t="n"/>
      <c r="AZ54" s="3090" t="n">
        <v>6</v>
      </c>
      <c r="BA54" s="3085" t="n"/>
      <c r="BB54" s="3092" t="n">
        <v>108</v>
      </c>
      <c r="BC54" s="3090" t="n">
        <v>10</v>
      </c>
      <c r="BD54" s="4681" t="n">
        <v>3</v>
      </c>
      <c r="BE54" s="3094" t="n"/>
      <c r="BF54" s="3090" t="n"/>
      <c r="BG54" s="3085" t="n"/>
      <c r="BH54" s="3092" t="n"/>
      <c r="BI54" s="3090" t="n"/>
      <c r="BJ54" s="4681" t="n"/>
      <c r="BK54" s="3094" t="n"/>
      <c r="BL54" s="3089" t="n"/>
      <c r="BM54" s="3085" t="n"/>
      <c r="BN54" s="3092" t="n"/>
      <c r="BO54" s="3090" t="n"/>
      <c r="BP54" s="4681" t="n"/>
      <c r="BQ54" s="1888">
        <f>AO54+AR54+AU54+AX54+BA54+BD54+BG54+BJ54+BM54+BP54</f>
        <v/>
      </c>
      <c r="BR54" s="269" t="n"/>
      <c r="BS54" s="4664" t="n"/>
      <c r="BT54" s="2386">
        <f>Z54*0.22</f>
        <v/>
      </c>
      <c r="BU54" s="2" t="n"/>
      <c r="BV54" s="2" t="n"/>
      <c r="BW54" s="2" t="n"/>
      <c r="BX54" s="2" t="n"/>
    </row>
    <row r="55">
      <c r="A55" s="4679" t="inlineStr">
        <is>
          <t>1.6.5</t>
        </is>
      </c>
      <c r="B55" s="269" t="n"/>
      <c r="C55" s="1885" t="inlineStr">
        <is>
          <t>Курсовая работа по учебной дисциплине "Надлежащая лабораторная практика"</t>
        </is>
      </c>
      <c r="D55" s="266" t="n"/>
      <c r="E55" s="266" t="n"/>
      <c r="F55" s="266" t="n"/>
      <c r="G55" s="266" t="n"/>
      <c r="H55" s="266" t="n"/>
      <c r="I55" s="266" t="n"/>
      <c r="J55" s="266" t="n"/>
      <c r="K55" s="266" t="n"/>
      <c r="L55" s="266" t="n"/>
      <c r="M55" s="266" t="n"/>
      <c r="N55" s="266" t="n"/>
      <c r="O55" s="266" t="n"/>
      <c r="P55" s="266" t="n"/>
      <c r="Q55" s="266" t="n"/>
      <c r="R55" s="269" t="n"/>
      <c r="S55" s="1886" t="n"/>
      <c r="T55" s="1888" t="n"/>
      <c r="U55" s="269" t="n"/>
      <c r="V55" s="1888" t="n"/>
      <c r="W55" s="269" t="n"/>
      <c r="X55" s="1889" t="n">
        <v>30</v>
      </c>
      <c r="Y55" s="273" t="n"/>
      <c r="Z55" s="4680" t="n"/>
      <c r="AA55" s="269" t="n"/>
      <c r="AB55" s="1891" t="n"/>
      <c r="AC55" s="273" t="n"/>
      <c r="AD55" s="1892" t="n"/>
      <c r="AE55" s="264" t="n"/>
      <c r="AF55" s="1893" t="n"/>
      <c r="AG55" s="264" t="n"/>
      <c r="AH55" s="1893" t="n"/>
      <c r="AI55" s="264" t="n"/>
      <c r="AJ55" s="1895" t="n"/>
      <c r="AK55" s="269" t="n"/>
      <c r="AL55" s="4683" t="n"/>
      <c r="AM55" s="1892" t="n"/>
      <c r="AN55" s="1893" t="n"/>
      <c r="AO55" s="1891" t="n"/>
      <c r="AP55" s="1892" t="n"/>
      <c r="AQ55" s="1894" t="n"/>
      <c r="AR55" s="1887" t="n"/>
      <c r="AS55" s="4684" t="n"/>
      <c r="AT55" s="1893" t="n"/>
      <c r="AU55" s="1891" t="n"/>
      <c r="AV55" s="1892" t="n"/>
      <c r="AW55" s="1893" t="n"/>
      <c r="AX55" s="1895" t="n"/>
      <c r="AY55" s="1894" t="n"/>
      <c r="AZ55" s="1893" t="n"/>
      <c r="BA55" s="1891" t="n"/>
      <c r="BB55" s="1892" t="n">
        <v>30</v>
      </c>
      <c r="BC55" s="1893" t="n"/>
      <c r="BD55" s="1887" t="n">
        <v>1</v>
      </c>
      <c r="BE55" s="4684" t="n"/>
      <c r="BF55" s="1893" t="n"/>
      <c r="BG55" s="1891" t="n"/>
      <c r="BH55" s="1892" t="n"/>
      <c r="BI55" s="1893" t="n"/>
      <c r="BJ55" s="1887" t="n"/>
      <c r="BK55" s="4684" t="n"/>
      <c r="BL55" s="1893" t="n"/>
      <c r="BM55" s="1891" t="n"/>
      <c r="BN55" s="1892" t="n"/>
      <c r="BO55" s="1893" t="n"/>
      <c r="BP55" s="1887" t="n"/>
      <c r="BQ55" s="1888">
        <f>AO55+AR55+AU55+AX55+BA55+BD55+BG55+BJ55+BM55+BP55</f>
        <v/>
      </c>
      <c r="BR55" s="269" t="n"/>
      <c r="BS55" s="4664" t="n"/>
      <c r="BT55" s="2386">
        <f>Z55*0.22</f>
        <v/>
      </c>
      <c r="BU55" s="2" t="n"/>
      <c r="BV55" s="2" t="n"/>
      <c r="BW55" s="2" t="n"/>
      <c r="BX55" s="2" t="n"/>
    </row>
    <row r="56">
      <c r="A56" s="4650" t="inlineStr">
        <is>
          <t>1.7</t>
        </is>
      </c>
      <c r="B56" s="269" t="n"/>
      <c r="C56" s="4651" t="inlineStr">
        <is>
          <t>Модуль "Менеджмент качества"</t>
        </is>
      </c>
      <c r="D56" s="266" t="n"/>
      <c r="E56" s="266" t="n"/>
      <c r="F56" s="266" t="n"/>
      <c r="G56" s="266" t="n"/>
      <c r="H56" s="266" t="n"/>
      <c r="I56" s="266" t="n"/>
      <c r="J56" s="266" t="n"/>
      <c r="K56" s="266" t="n"/>
      <c r="L56" s="266" t="n"/>
      <c r="M56" s="266" t="n"/>
      <c r="N56" s="266" t="n"/>
      <c r="O56" s="266" t="n"/>
      <c r="P56" s="266" t="n"/>
      <c r="Q56" s="266" t="n"/>
      <c r="R56" s="269" t="n"/>
      <c r="S56" s="4652" t="n"/>
      <c r="T56" s="4653" t="n"/>
      <c r="U56" s="269" t="n"/>
      <c r="V56" s="4653" t="n"/>
      <c r="W56" s="269" t="n"/>
      <c r="X56" s="4654" t="n"/>
      <c r="Y56" s="273" t="n"/>
      <c r="Z56" s="4655" t="n"/>
      <c r="AA56" s="269" t="n"/>
      <c r="AB56" s="1891" t="n"/>
      <c r="AC56" s="273" t="n"/>
      <c r="AD56" s="4656" t="n"/>
      <c r="AE56" s="264" t="n"/>
      <c r="AF56" s="4657" t="n"/>
      <c r="AG56" s="264" t="n"/>
      <c r="AH56" s="4657" t="n"/>
      <c r="AI56" s="264" t="n"/>
      <c r="AJ56" s="4658" t="n"/>
      <c r="AK56" s="269" t="n"/>
      <c r="AL56" s="3102" t="n"/>
      <c r="AM56" s="3107" t="n"/>
      <c r="AN56" s="3105" t="n"/>
      <c r="AO56" s="1931" t="n"/>
      <c r="AP56" s="3107" t="n"/>
      <c r="AQ56" s="3104" t="n"/>
      <c r="AR56" s="1927" t="n"/>
      <c r="AS56" s="3109" t="n"/>
      <c r="AT56" s="3105" t="n"/>
      <c r="AU56" s="1931" t="n"/>
      <c r="AV56" s="3107" t="n"/>
      <c r="AW56" s="3105" t="n"/>
      <c r="AX56" s="1927" t="n"/>
      <c r="AY56" s="3109" t="n"/>
      <c r="AZ56" s="3105" t="n"/>
      <c r="BA56" s="1931" t="n"/>
      <c r="BB56" s="3107" t="n"/>
      <c r="BC56" s="3105" t="n"/>
      <c r="BD56" s="1927" t="n"/>
      <c r="BE56" s="3109" t="n"/>
      <c r="BF56" s="3105" t="n"/>
      <c r="BG56" s="1931" t="n"/>
      <c r="BH56" s="3107" t="n"/>
      <c r="BI56" s="3105" t="n"/>
      <c r="BJ56" s="1927" t="n"/>
      <c r="BK56" s="3109" t="n"/>
      <c r="BL56" s="3105" t="n"/>
      <c r="BM56" s="1931" t="n"/>
      <c r="BN56" s="3107" t="n"/>
      <c r="BO56" s="3105" t="n"/>
      <c r="BP56" s="1927" t="n"/>
      <c r="BQ56" s="1888" t="n"/>
      <c r="BR56" s="269" t="n"/>
      <c r="BS56" s="4664" t="n"/>
      <c r="BT56" s="2386">
        <f>Z56*0.22</f>
        <v/>
      </c>
      <c r="BU56" s="2" t="n"/>
      <c r="BV56" s="2" t="n"/>
      <c r="BW56" s="2" t="n"/>
      <c r="BX56" s="2" t="n"/>
    </row>
    <row r="57">
      <c r="A57" s="4679" t="inlineStr">
        <is>
          <t>1.7.1</t>
        </is>
      </c>
      <c r="B57" s="269" t="n"/>
      <c r="C57" s="1885" t="inlineStr">
        <is>
          <t>Системный менеджмент</t>
        </is>
      </c>
      <c r="D57" s="266" t="n"/>
      <c r="E57" s="266" t="n"/>
      <c r="F57" s="266" t="n"/>
      <c r="G57" s="266" t="n"/>
      <c r="H57" s="266" t="n"/>
      <c r="I57" s="266" t="n"/>
      <c r="J57" s="266" t="n"/>
      <c r="K57" s="266" t="n"/>
      <c r="L57" s="266" t="n"/>
      <c r="M57" s="266" t="n"/>
      <c r="N57" s="266" t="n"/>
      <c r="O57" s="266" t="n"/>
      <c r="P57" s="266" t="n"/>
      <c r="Q57" s="266" t="n"/>
      <c r="R57" s="269" t="n"/>
      <c r="S57" s="1886" t="n"/>
      <c r="T57" s="1888" t="n">
        <v>6</v>
      </c>
      <c r="U57" s="269" t="n"/>
      <c r="V57" s="1888" t="n"/>
      <c r="W57" s="269" t="n"/>
      <c r="X57" s="1889" t="n">
        <v>108</v>
      </c>
      <c r="Y57" s="273" t="n"/>
      <c r="Z57" s="4680" t="n">
        <v>72</v>
      </c>
      <c r="AA57" s="269" t="n"/>
      <c r="AB57" s="1891">
        <f>AL57+AN57+AQ57+AT57+AW57+AZ57+BC57+BF57+BI57+BL57+BO57</f>
        <v/>
      </c>
      <c r="AC57" s="273" t="n"/>
      <c r="AD57" s="1892" t="n">
        <v>8</v>
      </c>
      <c r="AE57" s="264" t="n"/>
      <c r="AF57" s="1893" t="n"/>
      <c r="AG57" s="264" t="n"/>
      <c r="AH57" s="1893" t="n">
        <v>8</v>
      </c>
      <c r="AI57" s="264" t="n"/>
      <c r="AJ57" s="1895" t="n"/>
      <c r="AK57" s="269" t="n"/>
      <c r="AL57" s="4685" t="n"/>
      <c r="AM57" s="4686" t="n"/>
      <c r="AN57" s="4687" t="n"/>
      <c r="AO57" s="4688" t="n"/>
      <c r="AP57" s="4686" t="n"/>
      <c r="AQ57" s="4689" t="n"/>
      <c r="AR57" s="4690" t="n"/>
      <c r="AS57" s="4691" t="n"/>
      <c r="AT57" s="4687" t="n"/>
      <c r="AU57" s="4688" t="n"/>
      <c r="AV57" s="4686" t="n"/>
      <c r="AW57" s="4687" t="n"/>
      <c r="AX57" s="4692" t="n"/>
      <c r="AY57" s="1894" t="n"/>
      <c r="AZ57" s="1893" t="n">
        <v>6</v>
      </c>
      <c r="BA57" s="1891" t="n"/>
      <c r="BB57" s="1892" t="n">
        <v>108</v>
      </c>
      <c r="BC57" s="1893" t="n">
        <v>10</v>
      </c>
      <c r="BD57" s="1887" t="n">
        <v>3</v>
      </c>
      <c r="BE57" s="4684" t="n"/>
      <c r="BF57" s="1893" t="n"/>
      <c r="BG57" s="1891" t="n"/>
      <c r="BH57" s="1892" t="n"/>
      <c r="BI57" s="1893" t="n"/>
      <c r="BJ57" s="1887" t="n"/>
      <c r="BK57" s="4684" t="n"/>
      <c r="BL57" s="1893" t="n"/>
      <c r="BM57" s="1891" t="n"/>
      <c r="BN57" s="1892" t="n"/>
      <c r="BO57" s="1893" t="n"/>
      <c r="BP57" s="1887" t="n"/>
      <c r="BQ57" s="1888">
        <f>AO57+AR57+AU57+AX57+BA57+BD57+BG57+BJ57+BM57+BP57</f>
        <v/>
      </c>
      <c r="BR57" s="269" t="n"/>
      <c r="BS57" s="4664" t="n"/>
      <c r="BT57" s="2386">
        <f>Z57*0.22</f>
        <v/>
      </c>
      <c r="BU57" s="2" t="n"/>
      <c r="BV57" s="2" t="n"/>
      <c r="BW57" s="2" t="n"/>
      <c r="BX57" s="2" t="n"/>
    </row>
    <row r="58">
      <c r="A58" s="4679" t="inlineStr">
        <is>
          <t>1.7.2</t>
        </is>
      </c>
      <c r="B58" s="269" t="n"/>
      <c r="C58" s="1885" t="inlineStr">
        <is>
          <t>Курсовая работа по учебной дисциплине "Системный менеджмент"</t>
        </is>
      </c>
      <c r="D58" s="266" t="n"/>
      <c r="E58" s="266" t="n"/>
      <c r="F58" s="266" t="n"/>
      <c r="G58" s="266" t="n"/>
      <c r="H58" s="266" t="n"/>
      <c r="I58" s="266" t="n"/>
      <c r="J58" s="266" t="n"/>
      <c r="K58" s="266" t="n"/>
      <c r="L58" s="266" t="n"/>
      <c r="M58" s="266" t="n"/>
      <c r="N58" s="266" t="n"/>
      <c r="O58" s="266" t="n"/>
      <c r="P58" s="266" t="n"/>
      <c r="Q58" s="266" t="n"/>
      <c r="R58" s="269" t="n"/>
      <c r="S58" s="1886" t="n"/>
      <c r="T58" s="1888" t="n"/>
      <c r="U58" s="269" t="n"/>
      <c r="V58" s="1888" t="n"/>
      <c r="W58" s="269" t="n"/>
      <c r="X58" s="1889" t="n">
        <v>30</v>
      </c>
      <c r="Y58" s="273" t="n"/>
      <c r="Z58" s="4680" t="n"/>
      <c r="AA58" s="269" t="n"/>
      <c r="AB58" s="1891" t="n"/>
      <c r="AC58" s="273" t="n"/>
      <c r="AD58" s="1892" t="n"/>
      <c r="AE58" s="264" t="n"/>
      <c r="AF58" s="1893" t="n"/>
      <c r="AG58" s="264" t="n"/>
      <c r="AH58" s="1893" t="n"/>
      <c r="AI58" s="264" t="n"/>
      <c r="AJ58" s="1895" t="n"/>
      <c r="AK58" s="269" t="n"/>
      <c r="AL58" s="4683" t="n"/>
      <c r="AM58" s="1892" t="n"/>
      <c r="AN58" s="1893" t="n"/>
      <c r="AO58" s="1891" t="n"/>
      <c r="AP58" s="1892" t="n"/>
      <c r="AQ58" s="1894" t="n"/>
      <c r="AR58" s="1887" t="n"/>
      <c r="AS58" s="4684" t="n"/>
      <c r="AT58" s="1893" t="n"/>
      <c r="AU58" s="1891" t="n"/>
      <c r="AV58" s="1892" t="n"/>
      <c r="AW58" s="1893" t="n"/>
      <c r="AX58" s="1895" t="n"/>
      <c r="AY58" s="3089" t="n"/>
      <c r="AZ58" s="3090" t="n"/>
      <c r="BA58" s="3085" t="n"/>
      <c r="BB58" s="3092" t="n">
        <v>30</v>
      </c>
      <c r="BC58" s="3090" t="n"/>
      <c r="BD58" s="4681" t="n">
        <v>1</v>
      </c>
      <c r="BE58" s="3094" t="n"/>
      <c r="BF58" s="3090" t="n"/>
      <c r="BG58" s="3085" t="n"/>
      <c r="BH58" s="3092" t="n"/>
      <c r="BI58" s="3090" t="n"/>
      <c r="BJ58" s="4681" t="n"/>
      <c r="BK58" s="3094" t="n"/>
      <c r="BL58" s="3090" t="n"/>
      <c r="BM58" s="3085" t="n"/>
      <c r="BN58" s="3092" t="n"/>
      <c r="BO58" s="3090" t="n"/>
      <c r="BP58" s="4681" t="n"/>
      <c r="BQ58" s="1888">
        <f>AO58+AR58+AU58+AX58+BA58+BD58+BG58+BJ58+BM58+BP58</f>
        <v/>
      </c>
      <c r="BR58" s="269" t="n"/>
      <c r="BS58" s="4664" t="n"/>
      <c r="BT58" s="2386">
        <f>Z58*0.22</f>
        <v/>
      </c>
      <c r="BU58" s="2" t="n"/>
      <c r="BV58" s="2" t="n"/>
      <c r="BW58" s="2" t="n"/>
      <c r="BX58" s="2" t="n"/>
    </row>
    <row r="59">
      <c r="A59" s="4679" t="inlineStr">
        <is>
          <t>1.7.3</t>
        </is>
      </c>
      <c r="B59" s="269" t="n"/>
      <c r="C59" s="1885" t="inlineStr">
        <is>
          <t>Квалиметрия систем, процессов и продукции</t>
        </is>
      </c>
      <c r="D59" s="266" t="n"/>
      <c r="E59" s="266" t="n"/>
      <c r="F59" s="266" t="n"/>
      <c r="G59" s="266" t="n"/>
      <c r="H59" s="266" t="n"/>
      <c r="I59" s="266" t="n"/>
      <c r="J59" s="266" t="n"/>
      <c r="K59" s="266" t="n"/>
      <c r="L59" s="266" t="n"/>
      <c r="M59" s="266" t="n"/>
      <c r="N59" s="266" t="n"/>
      <c r="O59" s="266" t="n"/>
      <c r="P59" s="266" t="n"/>
      <c r="Q59" s="266" t="n"/>
      <c r="R59" s="269" t="n"/>
      <c r="S59" s="1886" t="n"/>
      <c r="T59" s="1888" t="n">
        <v>8</v>
      </c>
      <c r="U59" s="269" t="n"/>
      <c r="V59" s="1888" t="n"/>
      <c r="W59" s="269" t="n"/>
      <c r="X59" s="1889" t="n">
        <v>108</v>
      </c>
      <c r="Y59" s="273" t="n"/>
      <c r="Z59" s="4680" t="n">
        <v>72</v>
      </c>
      <c r="AA59" s="269" t="n"/>
      <c r="AB59" s="1891">
        <f>AL59+AN59+AQ59+AT59+AW59+AZ59+BC59+BF59+BI59+BL59+BO59</f>
        <v/>
      </c>
      <c r="AC59" s="273" t="n"/>
      <c r="AD59" s="1892" t="n">
        <v>8</v>
      </c>
      <c r="AE59" s="264" t="n"/>
      <c r="AF59" s="1893" t="n">
        <v>8</v>
      </c>
      <c r="AG59" s="264" t="n"/>
      <c r="AH59" s="1893" t="n"/>
      <c r="AI59" s="264" t="n"/>
      <c r="AJ59" s="1895" t="n"/>
      <c r="AK59" s="269" t="n"/>
      <c r="AL59" s="2426" t="n"/>
      <c r="AM59" s="3629" t="n"/>
      <c r="AN59" s="2429" t="n"/>
      <c r="AO59" s="3945" t="n"/>
      <c r="AP59" s="3629" t="n"/>
      <c r="AQ59" s="2428" t="n"/>
      <c r="AR59" s="4693" t="n"/>
      <c r="AS59" s="3630" t="n"/>
      <c r="AT59" s="2429" t="n"/>
      <c r="AU59" s="3945" t="n"/>
      <c r="AV59" s="3629" t="n"/>
      <c r="AW59" s="2429" t="n"/>
      <c r="AX59" s="4694" t="n"/>
      <c r="AY59" s="1894" t="n"/>
      <c r="AZ59" s="1893" t="n"/>
      <c r="BA59" s="1891" t="n"/>
      <c r="BB59" s="1892" t="n"/>
      <c r="BC59" s="1893" t="n"/>
      <c r="BD59" s="1887" t="n"/>
      <c r="BE59" s="4684" t="n"/>
      <c r="BF59" s="1893" t="n">
        <v>4</v>
      </c>
      <c r="BG59" s="1891" t="n"/>
      <c r="BH59" s="1892" t="n">
        <v>108</v>
      </c>
      <c r="BI59" s="1893" t="n">
        <v>12</v>
      </c>
      <c r="BJ59" s="1887" t="n">
        <v>3</v>
      </c>
      <c r="BK59" s="4684" t="n"/>
      <c r="BL59" s="1893" t="n"/>
      <c r="BM59" s="1891" t="n"/>
      <c r="BN59" s="1892" t="n"/>
      <c r="BO59" s="1893" t="n"/>
      <c r="BP59" s="1887" t="n"/>
      <c r="BQ59" s="1888">
        <f>AO59+AR59+AU59+AX59+BA59+BD59+BG59+BJ59+BM59+BP59</f>
        <v/>
      </c>
      <c r="BR59" s="269" t="n"/>
      <c r="BS59" s="4664" t="n"/>
      <c r="BT59" s="2386">
        <f>Z59*0.22</f>
        <v/>
      </c>
      <c r="BU59" s="2" t="n"/>
      <c r="BV59" s="2" t="n"/>
      <c r="BW59" s="2" t="n"/>
      <c r="BX59" s="2" t="n"/>
    </row>
    <row r="60">
      <c r="A60" s="4679" t="inlineStr">
        <is>
          <t>1.7.4</t>
        </is>
      </c>
      <c r="B60" s="269" t="n"/>
      <c r="C60" s="1885" t="inlineStr">
        <is>
          <t>Статистические методы управления качеством</t>
        </is>
      </c>
      <c r="D60" s="266" t="n"/>
      <c r="E60" s="266" t="n"/>
      <c r="F60" s="266" t="n"/>
      <c r="G60" s="266" t="n"/>
      <c r="H60" s="266" t="n"/>
      <c r="I60" s="266" t="n"/>
      <c r="J60" s="266" t="n"/>
      <c r="K60" s="266" t="n"/>
      <c r="L60" s="266" t="n"/>
      <c r="M60" s="266" t="n"/>
      <c r="N60" s="266" t="n"/>
      <c r="O60" s="266" t="n"/>
      <c r="P60" s="266" t="n"/>
      <c r="Q60" s="266" t="n"/>
      <c r="R60" s="269" t="n"/>
      <c r="S60" s="1886" t="n"/>
      <c r="T60" s="1888" t="n"/>
      <c r="U60" s="269" t="n"/>
      <c r="V60" s="1888" t="n">
        <v>7</v>
      </c>
      <c r="W60" s="269" t="n"/>
      <c r="X60" s="1889" t="n">
        <v>108</v>
      </c>
      <c r="Y60" s="273" t="n"/>
      <c r="Z60" s="4680" t="n">
        <v>72</v>
      </c>
      <c r="AA60" s="269" t="n"/>
      <c r="AB60" s="1891">
        <f>AL60+AN60+AQ60+AT60+AW60+AZ60+BC60+BF60+BI60+BL60+BO60</f>
        <v/>
      </c>
      <c r="AC60" s="273" t="n"/>
      <c r="AD60" s="1892" t="n">
        <v>8</v>
      </c>
      <c r="AE60" s="264" t="n"/>
      <c r="AF60" s="1893" t="n">
        <v>8</v>
      </c>
      <c r="AG60" s="264" t="n"/>
      <c r="AH60" s="1893" t="n"/>
      <c r="AI60" s="264" t="n"/>
      <c r="AJ60" s="1895" t="n"/>
      <c r="AK60" s="269" t="n"/>
      <c r="AL60" s="3088" t="n"/>
      <c r="AM60" s="3092" t="n"/>
      <c r="AN60" s="3090" t="n"/>
      <c r="AO60" s="3085" t="n"/>
      <c r="AP60" s="3092" t="n"/>
      <c r="AQ60" s="3089" t="n"/>
      <c r="AR60" s="4681" t="n"/>
      <c r="AS60" s="3094" t="n"/>
      <c r="AT60" s="3090" t="n"/>
      <c r="AU60" s="3085" t="n"/>
      <c r="AV60" s="3092" t="n"/>
      <c r="AW60" s="3090" t="n"/>
      <c r="AX60" s="4682" t="n"/>
      <c r="AY60" s="3089" t="n"/>
      <c r="AZ60" s="3090" t="n"/>
      <c r="BA60" s="3085" t="n"/>
      <c r="BB60" s="3092" t="n"/>
      <c r="BC60" s="3090" t="n">
        <v>4</v>
      </c>
      <c r="BD60" s="4681" t="n"/>
      <c r="BE60" s="3094" t="n">
        <v>108</v>
      </c>
      <c r="BF60" s="3090" t="n">
        <v>12</v>
      </c>
      <c r="BG60" s="3085" t="n">
        <v>3</v>
      </c>
      <c r="BH60" s="3092" t="n"/>
      <c r="BI60" s="3090" t="n"/>
      <c r="BJ60" s="4681" t="n"/>
      <c r="BK60" s="3094" t="n"/>
      <c r="BL60" s="3090" t="n"/>
      <c r="BM60" s="3085" t="n"/>
      <c r="BN60" s="3092" t="n"/>
      <c r="BO60" s="3090" t="n"/>
      <c r="BP60" s="4681" t="n"/>
      <c r="BQ60" s="1888">
        <f>AO60+AR60+AU60+AX60+BA60+BD60+BG60+BJ60+BM60+BP60</f>
        <v/>
      </c>
      <c r="BR60" s="269" t="n"/>
      <c r="BS60" s="4664" t="n"/>
      <c r="BT60" s="2386">
        <f>Z60*0.22</f>
        <v/>
      </c>
      <c r="BU60" s="2" t="n"/>
      <c r="BV60" s="2" t="n"/>
      <c r="BW60" s="2" t="n"/>
      <c r="BX60" s="2" t="n"/>
    </row>
    <row r="61">
      <c r="A61" s="4650" t="inlineStr">
        <is>
          <t>1.8</t>
        </is>
      </c>
      <c r="B61" s="269" t="n"/>
      <c r="C61" s="4651" t="inlineStr">
        <is>
          <t>Модуль "Оценка соответствия"</t>
        </is>
      </c>
      <c r="D61" s="266" t="n"/>
      <c r="E61" s="266" t="n"/>
      <c r="F61" s="266" t="n"/>
      <c r="G61" s="266" t="n"/>
      <c r="H61" s="266" t="n"/>
      <c r="I61" s="266" t="n"/>
      <c r="J61" s="266" t="n"/>
      <c r="K61" s="266" t="n"/>
      <c r="L61" s="266" t="n"/>
      <c r="M61" s="266" t="n"/>
      <c r="N61" s="266" t="n"/>
      <c r="O61" s="266" t="n"/>
      <c r="P61" s="266" t="n"/>
      <c r="Q61" s="266" t="n"/>
      <c r="R61" s="269" t="n"/>
      <c r="S61" s="4652" t="n"/>
      <c r="T61" s="4653" t="n"/>
      <c r="U61" s="269" t="n"/>
      <c r="V61" s="4653" t="n"/>
      <c r="W61" s="269" t="n"/>
      <c r="X61" s="4654" t="n"/>
      <c r="Y61" s="273" t="n"/>
      <c r="Z61" s="4655" t="n"/>
      <c r="AA61" s="269" t="n"/>
      <c r="AB61" s="1891" t="n"/>
      <c r="AC61" s="273" t="n"/>
      <c r="AD61" s="4656" t="n"/>
      <c r="AE61" s="264" t="n"/>
      <c r="AF61" s="4657" t="n"/>
      <c r="AG61" s="264" t="n"/>
      <c r="AH61" s="4657" t="n"/>
      <c r="AI61" s="264" t="n"/>
      <c r="AJ61" s="4658" t="n"/>
      <c r="AK61" s="269" t="n"/>
      <c r="AL61" s="4695" t="n"/>
      <c r="AM61" s="4656" t="n"/>
      <c r="AN61" s="4657" t="n"/>
      <c r="AO61" s="4661" t="n"/>
      <c r="AP61" s="4656" t="n"/>
      <c r="AQ61" s="4660" t="n"/>
      <c r="AR61" s="4662" t="n"/>
      <c r="AS61" s="4663" t="n"/>
      <c r="AT61" s="4657" t="n"/>
      <c r="AU61" s="4661" t="n"/>
      <c r="AV61" s="4656" t="n"/>
      <c r="AW61" s="4657" t="n"/>
      <c r="AX61" s="4658" t="n"/>
      <c r="AY61" s="4660" t="n"/>
      <c r="AZ61" s="4657" t="n"/>
      <c r="BA61" s="4661" t="n"/>
      <c r="BB61" s="4656" t="n"/>
      <c r="BC61" s="4657" t="n"/>
      <c r="BD61" s="4662" t="n"/>
      <c r="BE61" s="4663" t="n"/>
      <c r="BF61" s="4657" t="n"/>
      <c r="BG61" s="4661" t="n"/>
      <c r="BH61" s="4656" t="n"/>
      <c r="BI61" s="4657" t="n"/>
      <c r="BJ61" s="4662" t="n"/>
      <c r="BK61" s="4663" t="n"/>
      <c r="BL61" s="4657" t="n"/>
      <c r="BM61" s="4661" t="n"/>
      <c r="BN61" s="4656" t="n"/>
      <c r="BO61" s="4657" t="n"/>
      <c r="BP61" s="4662" t="n"/>
      <c r="BQ61" s="1888" t="n"/>
      <c r="BR61" s="269" t="n"/>
      <c r="BS61" s="4664" t="n"/>
      <c r="BT61" s="2386">
        <f>Z61*0.22</f>
        <v/>
      </c>
      <c r="BU61" s="2" t="n"/>
      <c r="BV61" s="2" t="n"/>
      <c r="BW61" s="2" t="n"/>
      <c r="BX61" s="2" t="n"/>
    </row>
    <row r="62">
      <c r="A62" s="4679" t="inlineStr">
        <is>
          <t>1.8.1</t>
        </is>
      </c>
      <c r="B62" s="269" t="n"/>
      <c r="C62" s="1885" t="inlineStr">
        <is>
          <t>Оценка сответствия и аккредитации органов по оценке соответствия</t>
        </is>
      </c>
      <c r="D62" s="266" t="n"/>
      <c r="E62" s="266" t="n"/>
      <c r="F62" s="266" t="n"/>
      <c r="G62" s="266" t="n"/>
      <c r="H62" s="266" t="n"/>
      <c r="I62" s="266" t="n"/>
      <c r="J62" s="266" t="n"/>
      <c r="K62" s="266" t="n"/>
      <c r="L62" s="266" t="n"/>
      <c r="M62" s="266" t="n"/>
      <c r="N62" s="266" t="n"/>
      <c r="O62" s="266" t="n"/>
      <c r="P62" s="266" t="n"/>
      <c r="Q62" s="266" t="n"/>
      <c r="R62" s="269" t="n"/>
      <c r="S62" s="1886" t="n"/>
      <c r="T62" s="1888" t="n">
        <v>10</v>
      </c>
      <c r="U62" s="269" t="n"/>
      <c r="V62" s="1888" t="n">
        <v>9</v>
      </c>
      <c r="W62" s="269" t="n"/>
      <c r="X62" s="1889" t="n">
        <v>216</v>
      </c>
      <c r="Y62" s="273" t="n"/>
      <c r="Z62" s="4680" t="n">
        <v>126</v>
      </c>
      <c r="AA62" s="269" t="n"/>
      <c r="AB62" s="1891">
        <f>AL62+AN62+AQ62+AT62+AW62+AZ62+BC62+BF62+BI62+BL62+BO62</f>
        <v/>
      </c>
      <c r="AC62" s="273" t="n"/>
      <c r="AD62" s="1892" t="n">
        <v>14</v>
      </c>
      <c r="AE62" s="264" t="n"/>
      <c r="AF62" s="1893" t="n"/>
      <c r="AG62" s="264" t="n"/>
      <c r="AH62" s="1893" t="n">
        <v>14</v>
      </c>
      <c r="AI62" s="264" t="n"/>
      <c r="AJ62" s="1895" t="n"/>
      <c r="AK62" s="269" t="n"/>
      <c r="AL62" s="3088" t="n"/>
      <c r="AM62" s="3092" t="n"/>
      <c r="AN62" s="3090" t="n"/>
      <c r="AO62" s="3085" t="n"/>
      <c r="AP62" s="3092" t="n"/>
      <c r="AQ62" s="3089" t="n"/>
      <c r="AR62" s="4681" t="n"/>
      <c r="AS62" s="3094" t="n"/>
      <c r="AT62" s="3090" t="n"/>
      <c r="AU62" s="3085" t="n"/>
      <c r="AV62" s="3092" t="n"/>
      <c r="AW62" s="3090" t="n"/>
      <c r="AX62" s="4682" t="n"/>
      <c r="AY62" s="3089" t="n"/>
      <c r="AZ62" s="3090" t="n"/>
      <c r="BA62" s="3085" t="n"/>
      <c r="BB62" s="3092" t="n"/>
      <c r="BC62" s="3090" t="n"/>
      <c r="BD62" s="4681" t="n"/>
      <c r="BE62" s="3094" t="n"/>
      <c r="BF62" s="3090" t="n"/>
      <c r="BG62" s="3085" t="n"/>
      <c r="BH62" s="3092" t="n"/>
      <c r="BI62" s="3090" t="n">
        <v>4</v>
      </c>
      <c r="BJ62" s="4681" t="n"/>
      <c r="BK62" s="3094" t="n">
        <v>108</v>
      </c>
      <c r="BL62" s="3090" t="n">
        <v>8</v>
      </c>
      <c r="BM62" s="3085" t="n">
        <v>3</v>
      </c>
      <c r="BN62" s="3092" t="n">
        <v>108</v>
      </c>
      <c r="BO62" s="3090" t="n">
        <v>16</v>
      </c>
      <c r="BP62" s="4681" t="n">
        <v>3</v>
      </c>
      <c r="BQ62" s="1888">
        <f>AO62+AR62+AU62+AX62+BA62+BD62+BG62+BJ62+BM62+BP62</f>
        <v/>
      </c>
      <c r="BR62" s="269" t="n"/>
      <c r="BS62" s="4664" t="n"/>
      <c r="BT62" s="2386">
        <f>Z62*0.22</f>
        <v/>
      </c>
      <c r="BU62" s="2" t="n"/>
      <c r="BV62" s="2" t="n"/>
      <c r="BW62" s="2" t="n"/>
      <c r="BX62" s="2" t="n"/>
    </row>
    <row r="63">
      <c r="A63" s="4679" t="inlineStr">
        <is>
          <t>1.8.2</t>
        </is>
      </c>
      <c r="B63" s="269" t="n"/>
      <c r="C63" s="1885" t="inlineStr">
        <is>
          <t>Курсовая работа по учебной дисциплине "Оценка соответствия и аккредитации органов по оценке соответствия"</t>
        </is>
      </c>
      <c r="D63" s="266" t="n"/>
      <c r="E63" s="266" t="n"/>
      <c r="F63" s="266" t="n"/>
      <c r="G63" s="266" t="n"/>
      <c r="H63" s="266" t="n"/>
      <c r="I63" s="266" t="n"/>
      <c r="J63" s="266" t="n"/>
      <c r="K63" s="266" t="n"/>
      <c r="L63" s="266" t="n"/>
      <c r="M63" s="266" t="n"/>
      <c r="N63" s="266" t="n"/>
      <c r="O63" s="266" t="n"/>
      <c r="P63" s="266" t="n"/>
      <c r="Q63" s="266" t="n"/>
      <c r="R63" s="269" t="n"/>
      <c r="S63" s="1886" t="n"/>
      <c r="T63" s="1888" t="n"/>
      <c r="U63" s="269" t="n"/>
      <c r="V63" s="1888" t="n"/>
      <c r="W63" s="269" t="n"/>
      <c r="X63" s="1889" t="n">
        <v>30</v>
      </c>
      <c r="Y63" s="273" t="n"/>
      <c r="Z63" s="4680" t="n"/>
      <c r="AA63" s="269" t="n"/>
      <c r="AB63" s="1891" t="n"/>
      <c r="AC63" s="273" t="n"/>
      <c r="AD63" s="1892" t="n"/>
      <c r="AE63" s="264" t="n"/>
      <c r="AF63" s="1893" t="n"/>
      <c r="AG63" s="264" t="n"/>
      <c r="AH63" s="1893" t="n"/>
      <c r="AI63" s="264" t="n"/>
      <c r="AJ63" s="1895" t="n"/>
      <c r="AK63" s="269" t="n"/>
      <c r="AL63" s="4683" t="n"/>
      <c r="AM63" s="1892" t="n"/>
      <c r="AN63" s="1893" t="n"/>
      <c r="AO63" s="1891" t="n"/>
      <c r="AP63" s="1892" t="n"/>
      <c r="AQ63" s="1894" t="n"/>
      <c r="AR63" s="1887" t="n"/>
      <c r="AS63" s="4684" t="n"/>
      <c r="AT63" s="1893" t="n"/>
      <c r="AU63" s="1891" t="n"/>
      <c r="AV63" s="1892" t="n"/>
      <c r="AW63" s="1893" t="n"/>
      <c r="AX63" s="1895" t="n"/>
      <c r="AY63" s="1894" t="n"/>
      <c r="AZ63" s="1893" t="n"/>
      <c r="BA63" s="1891" t="n"/>
      <c r="BB63" s="1892" t="n"/>
      <c r="BC63" s="1893" t="n"/>
      <c r="BD63" s="1887" t="n"/>
      <c r="BE63" s="4684" t="n"/>
      <c r="BF63" s="1893" t="n"/>
      <c r="BG63" s="1891" t="n"/>
      <c r="BH63" s="1892" t="n"/>
      <c r="BI63" s="1893" t="n"/>
      <c r="BJ63" s="1887" t="n"/>
      <c r="BK63" s="4684" t="n"/>
      <c r="BL63" s="1893" t="n"/>
      <c r="BM63" s="1891" t="n"/>
      <c r="BN63" s="1892" t="n">
        <v>30</v>
      </c>
      <c r="BO63" s="1893" t="n"/>
      <c r="BP63" s="1887" t="n">
        <v>1</v>
      </c>
      <c r="BQ63" s="1888">
        <f>AO63+AR63+AU63+AX63+BA63+BD63+BG63+BJ63+BM63+BP63</f>
        <v/>
      </c>
      <c r="BR63" s="269" t="n"/>
      <c r="BS63" s="4664" t="n"/>
      <c r="BT63" s="2386">
        <f>Z63*0.22</f>
        <v/>
      </c>
      <c r="BU63" s="2" t="n"/>
      <c r="BV63" s="2" t="n"/>
      <c r="BW63" s="2" t="n"/>
      <c r="BX63" s="2" t="n"/>
    </row>
    <row r="64">
      <c r="A64" s="4650" t="inlineStr">
        <is>
          <t>1.9</t>
        </is>
      </c>
      <c r="B64" s="269" t="n"/>
      <c r="C64" s="4651" t="inlineStr">
        <is>
          <t>Модуль "Информатика и инженерная графика"</t>
        </is>
      </c>
      <c r="D64" s="266" t="n"/>
      <c r="E64" s="266" t="n"/>
      <c r="F64" s="266" t="n"/>
      <c r="G64" s="266" t="n"/>
      <c r="H64" s="266" t="n"/>
      <c r="I64" s="266" t="n"/>
      <c r="J64" s="266" t="n"/>
      <c r="K64" s="266" t="n"/>
      <c r="L64" s="266" t="n"/>
      <c r="M64" s="266" t="n"/>
      <c r="N64" s="266" t="n"/>
      <c r="O64" s="266" t="n"/>
      <c r="P64" s="266" t="n"/>
      <c r="Q64" s="266" t="n"/>
      <c r="R64" s="269" t="n"/>
      <c r="S64" s="4652" t="n"/>
      <c r="T64" s="4653" t="n"/>
      <c r="U64" s="269" t="n"/>
      <c r="V64" s="4653" t="n"/>
      <c r="W64" s="269" t="n"/>
      <c r="X64" s="4654" t="n"/>
      <c r="Y64" s="273" t="n"/>
      <c r="Z64" s="4655" t="n"/>
      <c r="AA64" s="269" t="n"/>
      <c r="AB64" s="1891" t="n"/>
      <c r="AC64" s="273" t="n"/>
      <c r="AD64" s="4656" t="n"/>
      <c r="AE64" s="264" t="n"/>
      <c r="AF64" s="4657" t="n"/>
      <c r="AG64" s="264" t="n"/>
      <c r="AH64" s="4657" t="n"/>
      <c r="AI64" s="264" t="n"/>
      <c r="AJ64" s="4658" t="n"/>
      <c r="AK64" s="269" t="n"/>
      <c r="AL64" s="3102" t="n"/>
      <c r="AM64" s="3107" t="n"/>
      <c r="AN64" s="3105" t="n"/>
      <c r="AO64" s="1931" t="n"/>
      <c r="AP64" s="3107" t="n"/>
      <c r="AQ64" s="3104" t="n"/>
      <c r="AR64" s="1927" t="n"/>
      <c r="AS64" s="3109" t="n"/>
      <c r="AT64" s="3105" t="n"/>
      <c r="AU64" s="1931" t="n"/>
      <c r="AV64" s="3107" t="n"/>
      <c r="AW64" s="3105" t="n"/>
      <c r="AX64" s="4671" t="n"/>
      <c r="AY64" s="3104" t="n"/>
      <c r="AZ64" s="3105" t="n"/>
      <c r="BA64" s="1931" t="n"/>
      <c r="BB64" s="3107" t="n"/>
      <c r="BC64" s="3105" t="n"/>
      <c r="BD64" s="1927" t="n"/>
      <c r="BE64" s="3109" t="n"/>
      <c r="BF64" s="3105" t="n"/>
      <c r="BG64" s="1931" t="n"/>
      <c r="BH64" s="3107" t="n"/>
      <c r="BI64" s="3105" t="n"/>
      <c r="BJ64" s="1927" t="n"/>
      <c r="BK64" s="3109" t="n"/>
      <c r="BL64" s="3105" t="n"/>
      <c r="BM64" s="1931" t="n"/>
      <c r="BN64" s="3107" t="n"/>
      <c r="BO64" s="3105" t="n"/>
      <c r="BP64" s="1927" t="n"/>
      <c r="BQ64" s="1888" t="n"/>
      <c r="BR64" s="269" t="n"/>
      <c r="BS64" s="4696" t="n"/>
      <c r="BT64" s="2386">
        <f>Z64*0.22</f>
        <v/>
      </c>
      <c r="BU64" s="2" t="n"/>
      <c r="BV64" s="2" t="n"/>
      <c r="BW64" s="2" t="n"/>
      <c r="BX64" s="2" t="n"/>
    </row>
    <row r="65">
      <c r="A65" s="4665" t="inlineStr">
        <is>
          <t>1.9.1</t>
        </is>
      </c>
      <c r="B65" s="269" t="n"/>
      <c r="C65" s="4666" t="inlineStr">
        <is>
          <t>Информатика</t>
        </is>
      </c>
      <c r="D65" s="266" t="n"/>
      <c r="E65" s="266" t="n"/>
      <c r="F65" s="266" t="n"/>
      <c r="G65" s="266" t="n"/>
      <c r="H65" s="266" t="n"/>
      <c r="I65" s="266" t="n"/>
      <c r="J65" s="266" t="n"/>
      <c r="K65" s="266" t="n"/>
      <c r="L65" s="266" t="n"/>
      <c r="M65" s="266" t="n"/>
      <c r="N65" s="266" t="n"/>
      <c r="O65" s="266" t="n"/>
      <c r="P65" s="266" t="n"/>
      <c r="Q65" s="266" t="n"/>
      <c r="R65" s="269" t="n"/>
      <c r="S65" s="4633" t="inlineStr">
        <is>
          <t>2083/2024</t>
        </is>
      </c>
      <c r="T65" s="4634" t="n">
        <v>1</v>
      </c>
      <c r="U65" s="269" t="n"/>
      <c r="V65" s="4634" t="n"/>
      <c r="W65" s="269" t="n"/>
      <c r="X65" s="4635" t="n">
        <v>108</v>
      </c>
      <c r="Y65" s="273" t="n"/>
      <c r="Z65" s="4636" t="n">
        <v>72</v>
      </c>
      <c r="AA65" s="269" t="n"/>
      <c r="AB65" s="4637">
        <f>AL65+AN65+AQ65+AT65+AW65+AZ65+BC65+BF65+BI65+BL65+BO65</f>
        <v/>
      </c>
      <c r="AC65" s="273" t="n"/>
      <c r="AD65" s="4638" t="n">
        <v>8</v>
      </c>
      <c r="AE65" s="264" t="n"/>
      <c r="AF65" s="4639" t="n">
        <v>8</v>
      </c>
      <c r="AG65" s="264" t="n"/>
      <c r="AH65" s="4639" t="n"/>
      <c r="AI65" s="264" t="n"/>
      <c r="AJ65" s="4640" t="n"/>
      <c r="AK65" s="269" t="n"/>
      <c r="AL65" s="4641" t="n">
        <v>2</v>
      </c>
      <c r="AM65" s="4638" t="n">
        <v>108</v>
      </c>
      <c r="AN65" s="4639" t="n">
        <v>14</v>
      </c>
      <c r="AO65" s="4637" t="n">
        <v>3</v>
      </c>
      <c r="AP65" s="4638" t="n"/>
      <c r="AQ65" s="4697" t="n"/>
      <c r="AR65" s="4642" t="n"/>
      <c r="AS65" s="4643" t="n"/>
      <c r="AT65" s="4639" t="n"/>
      <c r="AU65" s="4637" t="n"/>
      <c r="AV65" s="4638" t="n"/>
      <c r="AW65" s="4639" t="n"/>
      <c r="AX65" s="4640" t="n"/>
      <c r="AY65" s="4697" t="n"/>
      <c r="AZ65" s="4639" t="n"/>
      <c r="BA65" s="4637" t="n"/>
      <c r="BB65" s="4638" t="n"/>
      <c r="BC65" s="4639" t="n"/>
      <c r="BD65" s="4642" t="n"/>
      <c r="BE65" s="4643" t="n"/>
      <c r="BF65" s="4639" t="n"/>
      <c r="BG65" s="4637" t="n"/>
      <c r="BH65" s="4638" t="n"/>
      <c r="BI65" s="4639" t="n"/>
      <c r="BJ65" s="4642" t="n"/>
      <c r="BK65" s="4643" t="n"/>
      <c r="BL65" s="4639" t="n"/>
      <c r="BM65" s="4637" t="n"/>
      <c r="BN65" s="4638" t="n"/>
      <c r="BO65" s="4639" t="n"/>
      <c r="BP65" s="4642" t="n"/>
      <c r="BQ65" s="4634">
        <f>AO65+AR65+AU65+AX65+BA65+BD65+BG65+BJ65+BM65+BP65</f>
        <v/>
      </c>
      <c r="BR65" s="269" t="n"/>
      <c r="BS65" s="4649" t="inlineStr">
        <is>
          <t>ИиВД</t>
        </is>
      </c>
      <c r="BT65" s="3282">
        <f>Z65*0.22</f>
        <v/>
      </c>
      <c r="BU65" s="2" t="n"/>
      <c r="BV65" s="2" t="n"/>
      <c r="BW65" s="2" t="n"/>
      <c r="BX65" s="2" t="n"/>
    </row>
    <row r="66">
      <c r="A66" s="4698" t="inlineStr">
        <is>
          <t>1.9.2</t>
        </is>
      </c>
      <c r="B66" s="4699" t="n"/>
      <c r="C66" s="4700" t="inlineStr">
        <is>
          <t>Инженерная и машинная графика</t>
        </is>
      </c>
      <c r="D66" s="2930" t="n"/>
      <c r="E66" s="2930" t="n"/>
      <c r="F66" s="2930" t="n"/>
      <c r="G66" s="2930" t="n"/>
      <c r="H66" s="2930" t="n"/>
      <c r="I66" s="2930" t="n"/>
      <c r="J66" s="2930" t="n"/>
      <c r="K66" s="2930" t="n"/>
      <c r="L66" s="2930" t="n"/>
      <c r="M66" s="2930" t="n"/>
      <c r="N66" s="2930" t="n"/>
      <c r="O66" s="2930" t="n"/>
      <c r="P66" s="2930" t="n"/>
      <c r="Q66" s="2930" t="n"/>
      <c r="R66" s="4699" t="n"/>
      <c r="S66" s="4701" t="inlineStr">
        <is>
          <t>2030/2023</t>
        </is>
      </c>
      <c r="T66" s="4702" t="n"/>
      <c r="U66" s="4699" t="n"/>
      <c r="V66" s="4703" t="n">
        <v>1</v>
      </c>
      <c r="W66" s="4704" t="inlineStr">
        <is>
          <t>д</t>
        </is>
      </c>
      <c r="X66" s="2589" t="n">
        <v>252</v>
      </c>
      <c r="Y66" s="2928" t="n"/>
      <c r="Z66" s="4705" t="n">
        <v>144</v>
      </c>
      <c r="AA66" s="321" t="n"/>
      <c r="AB66" s="2589">
        <f>AL66:AL67+AN66:AN67+AQ66:AQ67+AT66:AT67+AW66:AW67+AZ66:AZ67+BC66:BC67+BF66:BF67+BI66:BI67+BL66:BL67+BO66:BO67</f>
        <v/>
      </c>
      <c r="AC66" s="2928" t="n"/>
      <c r="AD66" s="4706" t="n">
        <v>6</v>
      </c>
      <c r="AE66" s="4707" t="n"/>
      <c r="AF66" s="4708" t="n"/>
      <c r="AG66" s="4707" t="n"/>
      <c r="AH66" s="4708" t="n">
        <v>26</v>
      </c>
      <c r="AI66" s="4707" t="n"/>
      <c r="AJ66" s="4709" t="n"/>
      <c r="AK66" s="321" t="n"/>
      <c r="AL66" s="4710" t="n">
        <v>8</v>
      </c>
      <c r="AM66" s="4711" t="n">
        <v>108</v>
      </c>
      <c r="AN66" s="4712" t="n">
        <v>12</v>
      </c>
      <c r="AO66" s="4713" t="n">
        <v>3</v>
      </c>
      <c r="AP66" s="4711" t="n">
        <v>144</v>
      </c>
      <c r="AQ66" s="4712" t="n">
        <v>12</v>
      </c>
      <c r="AR66" s="4709" t="n">
        <v>4</v>
      </c>
      <c r="AS66" s="4711" t="n"/>
      <c r="AT66" s="4712" t="n"/>
      <c r="AU66" s="4713" t="n"/>
      <c r="AV66" s="4711" t="n"/>
      <c r="AW66" s="4712" t="n"/>
      <c r="AX66" s="4709" t="n"/>
      <c r="AY66" s="4711" t="n"/>
      <c r="AZ66" s="4712" t="n"/>
      <c r="BA66" s="4713" t="n"/>
      <c r="BB66" s="4711" t="n"/>
      <c r="BC66" s="4712" t="n"/>
      <c r="BD66" s="4709" t="n"/>
      <c r="BE66" s="4711" t="n"/>
      <c r="BF66" s="4712" t="n"/>
      <c r="BG66" s="4713" t="n"/>
      <c r="BH66" s="4711" t="n"/>
      <c r="BI66" s="4712" t="n"/>
      <c r="BJ66" s="4709" t="n"/>
      <c r="BK66" s="4711" t="n"/>
      <c r="BL66" s="4712" t="n"/>
      <c r="BM66" s="4713" t="n"/>
      <c r="BN66" s="4711" t="n"/>
      <c r="BO66" s="4712" t="n"/>
      <c r="BP66" s="4709" t="n"/>
      <c r="BQ66" s="4702">
        <f>AO66+AR66+AU66+AX66+BA66+BD66+BG66+BJ66+BM66+BP66</f>
        <v/>
      </c>
      <c r="BR66" s="4699" t="n"/>
      <c r="BS66" s="4714" t="inlineStr">
        <is>
          <t>ИГ</t>
        </is>
      </c>
      <c r="BT66" s="4715">
        <f>Z66*0.22</f>
        <v/>
      </c>
      <c r="BU66" s="2" t="n"/>
      <c r="BV66" s="2" t="n"/>
      <c r="BW66" s="2" t="n"/>
      <c r="BX66" s="2" t="n"/>
    </row>
    <row r="67">
      <c r="A67" s="2987" t="n"/>
      <c r="B67" s="4716" t="n"/>
      <c r="C67" s="2987" t="n"/>
      <c r="D67" s="2304" t="n"/>
      <c r="E67" s="2304" t="n"/>
      <c r="F67" s="2304" t="n"/>
      <c r="G67" s="2304" t="n"/>
      <c r="H67" s="2304" t="n"/>
      <c r="I67" s="2304" t="n"/>
      <c r="J67" s="2304" t="n"/>
      <c r="K67" s="2304" t="n"/>
      <c r="L67" s="2304" t="n"/>
      <c r="M67" s="2304" t="n"/>
      <c r="N67" s="2304" t="n"/>
      <c r="O67" s="2304" t="n"/>
      <c r="P67" s="2304" t="n"/>
      <c r="Q67" s="2304" t="n"/>
      <c r="R67" s="4716" t="n"/>
      <c r="S67" s="4717" t="n"/>
      <c r="T67" s="2987" t="n"/>
      <c r="U67" s="4716" t="n"/>
      <c r="V67" s="2992" t="n">
        <v>2</v>
      </c>
      <c r="W67" s="4718" t="inlineStr">
        <is>
          <t>д</t>
        </is>
      </c>
      <c r="X67" s="2987" t="n"/>
      <c r="Y67" s="2329" t="n"/>
      <c r="Z67" s="4719" t="n"/>
      <c r="AA67" s="4716" t="n"/>
      <c r="AB67" s="2987" t="n"/>
      <c r="AC67" s="2329" t="n"/>
      <c r="AD67" s="4719" t="n"/>
      <c r="AE67" s="2335" t="n"/>
      <c r="AF67" s="4720" t="n"/>
      <c r="AG67" s="2335" t="n"/>
      <c r="AH67" s="4720" t="n"/>
      <c r="AI67" s="2335" t="n"/>
      <c r="AJ67" s="4720" t="n"/>
      <c r="AK67" s="4716" t="n"/>
      <c r="AL67" s="4721" t="n"/>
      <c r="AM67" s="4722" t="n"/>
      <c r="AN67" s="4723" t="n"/>
      <c r="AO67" s="4724" t="n"/>
      <c r="AP67" s="4722" t="n"/>
      <c r="AQ67" s="4723" t="n"/>
      <c r="AR67" s="4725" t="n"/>
      <c r="AS67" s="4722" t="n"/>
      <c r="AT67" s="4723" t="n"/>
      <c r="AU67" s="4724" t="n"/>
      <c r="AV67" s="4722" t="n"/>
      <c r="AW67" s="4723" t="n"/>
      <c r="AX67" s="4725" t="n"/>
      <c r="AY67" s="4722" t="n"/>
      <c r="AZ67" s="4723" t="n"/>
      <c r="BA67" s="4724" t="n"/>
      <c r="BB67" s="4722" t="n"/>
      <c r="BC67" s="4723" t="n"/>
      <c r="BD67" s="4725" t="n"/>
      <c r="BE67" s="4722" t="n"/>
      <c r="BF67" s="4723" t="n"/>
      <c r="BG67" s="4724" t="n"/>
      <c r="BH67" s="4722" t="n"/>
      <c r="BI67" s="4723" t="n"/>
      <c r="BJ67" s="4725" t="n"/>
      <c r="BK67" s="4722" t="n"/>
      <c r="BL67" s="4723" t="n"/>
      <c r="BM67" s="4724" t="n"/>
      <c r="BN67" s="4722" t="n"/>
      <c r="BO67" s="4723" t="n"/>
      <c r="BP67" s="4725" t="n"/>
      <c r="BQ67" s="2987" t="n"/>
      <c r="BR67" s="4716" t="n"/>
      <c r="BS67" s="4717" t="n"/>
      <c r="BT67" s="2" t="n"/>
      <c r="BU67" s="2" t="n"/>
      <c r="BV67" s="2" t="n"/>
      <c r="BW67" s="2" t="n"/>
      <c r="BX67" s="2" t="n"/>
    </row>
    <row r="68">
      <c r="A68" s="4650" t="inlineStr">
        <is>
          <t>1.10</t>
        </is>
      </c>
      <c r="B68" s="269" t="n"/>
      <c r="C68" s="4651" t="inlineStr">
        <is>
          <t>Модуль "Безопасность жизнедеятельности"</t>
        </is>
      </c>
      <c r="D68" s="266" t="n"/>
      <c r="E68" s="266" t="n"/>
      <c r="F68" s="266" t="n"/>
      <c r="G68" s="266" t="n"/>
      <c r="H68" s="266" t="n"/>
      <c r="I68" s="266" t="n"/>
      <c r="J68" s="266" t="n"/>
      <c r="K68" s="266" t="n"/>
      <c r="L68" s="266" t="n"/>
      <c r="M68" s="266" t="n"/>
      <c r="N68" s="266" t="n"/>
      <c r="O68" s="266" t="n"/>
      <c r="P68" s="266" t="n"/>
      <c r="Q68" s="266" t="n"/>
      <c r="R68" s="269" t="n"/>
      <c r="S68" s="4652" t="n"/>
      <c r="T68" s="4653" t="n"/>
      <c r="U68" s="269" t="n"/>
      <c r="V68" s="4653" t="n"/>
      <c r="W68" s="269" t="n"/>
      <c r="X68" s="4654" t="n"/>
      <c r="Y68" s="273" t="n"/>
      <c r="Z68" s="4655" t="n"/>
      <c r="AA68" s="269" t="n"/>
      <c r="AB68" s="1891" t="n"/>
      <c r="AC68" s="273" t="n"/>
      <c r="AD68" s="4656" t="n"/>
      <c r="AE68" s="264" t="n"/>
      <c r="AF68" s="4657" t="n"/>
      <c r="AG68" s="264" t="n"/>
      <c r="AH68" s="4657" t="n"/>
      <c r="AI68" s="264" t="n"/>
      <c r="AJ68" s="4658" t="n"/>
      <c r="AK68" s="269" t="n"/>
      <c r="AL68" s="4695" t="n"/>
      <c r="AM68" s="4656" t="n"/>
      <c r="AN68" s="4657" t="n"/>
      <c r="AO68" s="4661" t="n"/>
      <c r="AP68" s="4656" t="n"/>
      <c r="AQ68" s="4660" t="n"/>
      <c r="AR68" s="4662" t="n"/>
      <c r="AS68" s="4663" t="n"/>
      <c r="AT68" s="4660" t="n"/>
      <c r="AU68" s="4661" t="n"/>
      <c r="AV68" s="4656" t="n"/>
      <c r="AW68" s="4660" t="n"/>
      <c r="AX68" s="4658" t="n"/>
      <c r="AY68" s="4660" t="n"/>
      <c r="AZ68" s="4660" t="n"/>
      <c r="BA68" s="4726" t="n"/>
      <c r="BB68" s="4660" t="n"/>
      <c r="BC68" s="4657" t="n"/>
      <c r="BD68" s="4662" t="n"/>
      <c r="BE68" s="4663" t="n"/>
      <c r="BF68" s="4657" t="n"/>
      <c r="BG68" s="4661" t="n"/>
      <c r="BH68" s="4656" t="n"/>
      <c r="BI68" s="4657" t="n"/>
      <c r="BJ68" s="4662" t="n"/>
      <c r="BK68" s="4663" t="n"/>
      <c r="BL68" s="4657" t="n"/>
      <c r="BM68" s="4661" t="n"/>
      <c r="BN68" s="4656" t="n"/>
      <c r="BO68" s="4657" t="n"/>
      <c r="BP68" s="4662" t="n"/>
      <c r="BQ68" s="1888" t="n"/>
      <c r="BR68" s="269" t="n"/>
      <c r="BS68" s="4696" t="n"/>
      <c r="BT68" s="2386">
        <f>Z68*0.22</f>
        <v/>
      </c>
      <c r="BU68" s="2" t="n"/>
      <c r="BV68" s="2" t="n"/>
      <c r="BW68" s="2" t="n"/>
      <c r="BX68" s="2" t="n"/>
    </row>
    <row r="69">
      <c r="A69" s="4617" t="inlineStr">
        <is>
          <t>1.10.1</t>
        </is>
      </c>
      <c r="B69" s="269" t="n"/>
      <c r="C69" s="4618" t="inlineStr">
        <is>
          <t>Безопасность жизнедеятельности человека*</t>
        </is>
      </c>
      <c r="D69" s="266" t="n"/>
      <c r="E69" s="266" t="n"/>
      <c r="F69" s="266" t="n"/>
      <c r="G69" s="266" t="n"/>
      <c r="H69" s="266" t="n"/>
      <c r="I69" s="266" t="n"/>
      <c r="J69" s="266" t="n"/>
      <c r="K69" s="266" t="n"/>
      <c r="L69" s="266" t="n"/>
      <c r="M69" s="266" t="n"/>
      <c r="N69" s="266" t="n"/>
      <c r="O69" s="266" t="n"/>
      <c r="P69" s="266" t="n"/>
      <c r="Q69" s="266" t="n"/>
      <c r="R69" s="269" t="n"/>
      <c r="S69" s="1977" t="n"/>
      <c r="T69" s="1951" t="n"/>
      <c r="U69" s="269" t="n"/>
      <c r="V69" s="1951" t="n">
        <v>5</v>
      </c>
      <c r="W69" s="269" t="n"/>
      <c r="X69" s="1952" t="n">
        <v>108</v>
      </c>
      <c r="Y69" s="273" t="n"/>
      <c r="Z69" s="4619" t="n">
        <v>72</v>
      </c>
      <c r="AA69" s="269" t="n"/>
      <c r="AB69" s="1954">
        <f>AL69+AN69+AQ69+AT69+AW69+AZ69+BC69+BF69+BI69+BL69+BO69</f>
        <v/>
      </c>
      <c r="AC69" s="273" t="n"/>
      <c r="AD69" s="1955" t="n">
        <v>8</v>
      </c>
      <c r="AE69" s="264" t="n"/>
      <c r="AF69" s="1956" t="n">
        <v>4</v>
      </c>
      <c r="AG69" s="264" t="n"/>
      <c r="AH69" s="1956" t="n">
        <v>4</v>
      </c>
      <c r="AI69" s="264" t="n"/>
      <c r="AJ69" s="1958" t="n"/>
      <c r="AK69" s="269" t="n"/>
      <c r="AL69" s="4366" t="n"/>
      <c r="AM69" s="3926" t="n"/>
      <c r="AN69" s="3928" t="n"/>
      <c r="AO69" s="3864" t="n"/>
      <c r="AP69" s="2625" t="n"/>
      <c r="AQ69" s="4622" t="n"/>
      <c r="AR69" s="4629" t="n"/>
      <c r="AS69" s="3927" t="n"/>
      <c r="AT69" s="3928" t="n"/>
      <c r="AU69" s="3864" t="n"/>
      <c r="AV69" s="3926" t="n"/>
      <c r="AW69" s="3928" t="n">
        <v>4</v>
      </c>
      <c r="AX69" s="4678" t="n"/>
      <c r="AY69" s="4394" t="n">
        <v>108</v>
      </c>
      <c r="AZ69" s="4394" t="n">
        <v>12</v>
      </c>
      <c r="BA69" s="2090" t="n">
        <v>3</v>
      </c>
      <c r="BB69" s="3867" t="n"/>
      <c r="BC69" s="3862" t="n"/>
      <c r="BD69" s="4630" t="n"/>
      <c r="BE69" s="3861" t="n"/>
      <c r="BF69" s="3862" t="n"/>
      <c r="BG69" s="2090" t="n"/>
      <c r="BH69" s="3867" t="n"/>
      <c r="BI69" s="3862" t="n"/>
      <c r="BJ69" s="4630" t="n"/>
      <c r="BK69" s="3861" t="n"/>
      <c r="BL69" s="4394" t="n"/>
      <c r="BM69" s="2090" t="n"/>
      <c r="BN69" s="4727" t="n"/>
      <c r="BO69" s="4728" t="n"/>
      <c r="BP69" s="4630" t="n"/>
      <c r="BQ69" s="1951">
        <f>AO69+AR69+AU69+AX69+BA69+BD69+BG69+BJ69+BM69+BP69</f>
        <v/>
      </c>
      <c r="BR69" s="269" t="n"/>
      <c r="BS69" s="4628" t="inlineStr">
        <is>
          <t>БЖД</t>
        </is>
      </c>
      <c r="BT69" s="2">
        <f>Z69*0.22</f>
        <v/>
      </c>
      <c r="BU69" s="2" t="n"/>
      <c r="BV69" s="2" t="n"/>
      <c r="BW69" s="2" t="n"/>
      <c r="BX69" s="2" t="n"/>
    </row>
    <row r="70">
      <c r="A70" s="4729" t="inlineStr">
        <is>
          <t>1.10.2</t>
        </is>
      </c>
      <c r="B70" s="4699" t="n"/>
      <c r="C70" s="4730" t="inlineStr">
        <is>
          <t>Охрана труда</t>
        </is>
      </c>
      <c r="D70" s="2930" t="n"/>
      <c r="E70" s="2930" t="n"/>
      <c r="F70" s="2930" t="n"/>
      <c r="G70" s="2930" t="n"/>
      <c r="H70" s="2930" t="n"/>
      <c r="I70" s="2930" t="n"/>
      <c r="J70" s="2930" t="n"/>
      <c r="K70" s="2930" t="n"/>
      <c r="L70" s="2930" t="n"/>
      <c r="M70" s="2930" t="n"/>
      <c r="N70" s="2930" t="n"/>
      <c r="O70" s="2930" t="n"/>
      <c r="P70" s="2930" t="n"/>
      <c r="Q70" s="2930" t="n"/>
      <c r="R70" s="4699" t="n"/>
      <c r="S70" s="4731" t="n"/>
      <c r="T70" s="4732" t="n"/>
      <c r="U70" s="4699" t="n"/>
      <c r="V70" s="3699" t="n">
        <v>10</v>
      </c>
      <c r="W70" s="514" t="n"/>
      <c r="X70" s="3950" t="n">
        <v>102</v>
      </c>
      <c r="Y70" s="2928" t="n"/>
      <c r="Z70" s="4733" t="n">
        <v>54</v>
      </c>
      <c r="AA70" s="321" t="n"/>
      <c r="AB70" s="1891">
        <f>AL70+AN70+AQ70+AT70+AW70+AZ70+BC70+BF70+BI70+BL70+BO70</f>
        <v/>
      </c>
      <c r="AC70" s="273" t="n"/>
      <c r="AD70" s="4686" t="n">
        <v>8</v>
      </c>
      <c r="AE70" s="329" t="n"/>
      <c r="AF70" s="4687" t="n">
        <v>4</v>
      </c>
      <c r="AG70" s="329" t="n"/>
      <c r="AH70" s="4687" t="n"/>
      <c r="AI70" s="329" t="n"/>
      <c r="AJ70" s="4692" t="n"/>
      <c r="AK70" s="321" t="n"/>
      <c r="AL70" s="4685" t="n"/>
      <c r="AM70" s="4686" t="n"/>
      <c r="AN70" s="4689" t="n"/>
      <c r="AO70" s="4688" t="n"/>
      <c r="AP70" s="4734" t="n"/>
      <c r="AQ70" s="3704" t="n"/>
      <c r="AR70" s="4690" t="n"/>
      <c r="AS70" s="4691" t="n"/>
      <c r="AT70" s="4689" t="n"/>
      <c r="AU70" s="4688" t="n"/>
      <c r="AV70" s="4686" t="n"/>
      <c r="AW70" s="4689" t="n"/>
      <c r="AX70" s="4692" t="n"/>
      <c r="AY70" s="4689" t="n"/>
      <c r="AZ70" s="4689" t="n"/>
      <c r="BA70" s="4735" t="n"/>
      <c r="BB70" s="4689" t="n"/>
      <c r="BC70" s="4689" t="n"/>
      <c r="BD70" s="4690" t="n"/>
      <c r="BE70" s="4691" t="n"/>
      <c r="BF70" s="4689" t="n"/>
      <c r="BG70" s="4688" t="n"/>
      <c r="BH70" s="4686" t="n"/>
      <c r="BI70" s="4689" t="n"/>
      <c r="BJ70" s="4690" t="n"/>
      <c r="BK70" s="4691" t="n"/>
      <c r="BL70" s="4689" t="n">
        <v>2</v>
      </c>
      <c r="BM70" s="4688" t="n"/>
      <c r="BN70" s="4686" t="n">
        <v>102</v>
      </c>
      <c r="BO70" s="4687" t="n">
        <v>10</v>
      </c>
      <c r="BP70" s="4690" t="n">
        <v>3</v>
      </c>
      <c r="BQ70" s="4732">
        <f>AO70+AR70+AU70+AX70+BA70+BD70+BG70+BJ70+BM70+BP70</f>
        <v/>
      </c>
      <c r="BR70" s="4699" t="n"/>
      <c r="BS70" s="4736" t="n"/>
      <c r="BT70" s="2386">
        <f>Z70*0.22</f>
        <v/>
      </c>
      <c r="BU70" s="2" t="n"/>
      <c r="BV70" s="2" t="n"/>
      <c r="BW70" s="2" t="n"/>
      <c r="BX70" s="2" t="n"/>
    </row>
    <row r="71">
      <c r="A71" s="3617" t="inlineStr">
        <is>
          <t>2</t>
        </is>
      </c>
      <c r="B71" s="1414" t="n"/>
      <c r="C71" s="3254" t="inlineStr">
        <is>
          <t>Компонент учреждения образования</t>
        </is>
      </c>
      <c r="D71" s="1410" t="n"/>
      <c r="E71" s="1410" t="n"/>
      <c r="F71" s="1410" t="n"/>
      <c r="G71" s="1410" t="n"/>
      <c r="H71" s="1410" t="n"/>
      <c r="I71" s="1410" t="n"/>
      <c r="J71" s="1410" t="n"/>
      <c r="K71" s="1410" t="n"/>
      <c r="L71" s="1410" t="n"/>
      <c r="M71" s="1410" t="n"/>
      <c r="N71" s="1410" t="n"/>
      <c r="O71" s="1410" t="n"/>
      <c r="P71" s="1410" t="n"/>
      <c r="Q71" s="1410" t="n"/>
      <c r="R71" s="1414" t="n"/>
      <c r="S71" s="2489" t="n"/>
      <c r="T71" s="2496" t="n"/>
      <c r="U71" s="1414" t="n"/>
      <c r="V71" s="2496" t="n"/>
      <c r="W71" s="1414" t="n"/>
      <c r="X71" s="2493">
        <f>SUM(X72:Y104)</f>
        <v/>
      </c>
      <c r="Y71" s="2494" t="n"/>
      <c r="Z71" s="2495">
        <f>SUM(Z72:AA104)</f>
        <v/>
      </c>
      <c r="AA71" s="1414" t="n"/>
      <c r="AB71" s="2497">
        <f>SUM(AB72:AC104)</f>
        <v/>
      </c>
      <c r="AC71" s="2494" t="n"/>
      <c r="AD71" s="2505">
        <f>SUM(AD72:AE104)</f>
        <v/>
      </c>
      <c r="AE71" s="2793" t="n"/>
      <c r="AF71" s="2503">
        <f>SUM(AF72:AG104)</f>
        <v/>
      </c>
      <c r="AG71" s="2793" t="n"/>
      <c r="AH71" s="2499">
        <f>SUM(AH72:AI104)</f>
        <v/>
      </c>
      <c r="AI71" s="1410" t="n"/>
      <c r="AJ71" s="2500">
        <f>SUM(AJ72:AK104)</f>
        <v/>
      </c>
      <c r="AK71" s="1414" t="n"/>
      <c r="AL71" s="2490">
        <f>SUM(AL72:AL104)</f>
        <v/>
      </c>
      <c r="AM71" s="2501">
        <f>SUM(AM72:AM104)</f>
        <v/>
      </c>
      <c r="AN71" s="2503">
        <f>SUM(AN72:AN104)</f>
        <v/>
      </c>
      <c r="AO71" s="2498">
        <f>SUM(AO72:AO104)</f>
        <v/>
      </c>
      <c r="AP71" s="2501">
        <f>SUM(AP72:AP104)</f>
        <v/>
      </c>
      <c r="AQ71" s="2503">
        <f>SUM(AQ72:AQ104)</f>
        <v/>
      </c>
      <c r="AR71" s="2497">
        <f>SUM(AR72:AR104)</f>
        <v/>
      </c>
      <c r="AS71" s="2490">
        <f>SUM(AS72:AS104)</f>
        <v/>
      </c>
      <c r="AT71" s="2499">
        <f>SUM(AT72:AT104)</f>
        <v/>
      </c>
      <c r="AU71" s="2502">
        <f>SUM(AU72:AU104)</f>
        <v/>
      </c>
      <c r="AV71" s="2505">
        <f>SUM(AV72:AV104)</f>
        <v/>
      </c>
      <c r="AW71" s="2498">
        <f>SUM(AW72:AW104)</f>
        <v/>
      </c>
      <c r="AX71" s="4599">
        <f>SUM(AX72:AX104)</f>
        <v/>
      </c>
      <c r="AY71" s="2490">
        <f>SUM(AY72:AY104)</f>
        <v/>
      </c>
      <c r="AZ71" s="2499">
        <f>SUM(AZ72:AZ104)</f>
        <v/>
      </c>
      <c r="BA71" s="2502">
        <f>SUM(BA72:BA104)</f>
        <v/>
      </c>
      <c r="BB71" s="2501">
        <f>SUM(BB72:BB104)</f>
        <v/>
      </c>
      <c r="BC71" s="2499">
        <f>SUM(BC72:BC104)</f>
        <v/>
      </c>
      <c r="BD71" s="4599">
        <f>SUM(BD72:BD104)</f>
        <v/>
      </c>
      <c r="BE71" s="2490">
        <f>SUM(BE72:BE104)</f>
        <v/>
      </c>
      <c r="BF71" s="2499">
        <f>SUM(BF72:BF104)</f>
        <v/>
      </c>
      <c r="BG71" s="2502">
        <f>SUM(BG72:BG104)</f>
        <v/>
      </c>
      <c r="BH71" s="2501">
        <f>SUM(BH72:BH104)</f>
        <v/>
      </c>
      <c r="BI71" s="2499">
        <f>SUM(BI72:BI104)</f>
        <v/>
      </c>
      <c r="BJ71" s="4599">
        <f>SUM(BJ72:BJ104)</f>
        <v/>
      </c>
      <c r="BK71" s="2490">
        <f>SUM(BK72:BK104)</f>
        <v/>
      </c>
      <c r="BL71" s="2499">
        <f>SUM(BL72:BL104)</f>
        <v/>
      </c>
      <c r="BM71" s="2502">
        <f>SUM(BM72:BM104)</f>
        <v/>
      </c>
      <c r="BN71" s="2505">
        <f>SUM(BN72:BN104)</f>
        <v/>
      </c>
      <c r="BO71" s="2498">
        <f>SUM(BO72:BO104)</f>
        <v/>
      </c>
      <c r="BP71" s="4599">
        <f>SUM(BP72:BP104)</f>
        <v/>
      </c>
      <c r="BQ71" s="2496">
        <f>SUM(BQ72:BQ104)</f>
        <v/>
      </c>
      <c r="BR71" s="1414" t="n"/>
      <c r="BS71" s="2507" t="n"/>
      <c r="BT71" s="2386">
        <f>Z71*0.22</f>
        <v/>
      </c>
      <c r="BU71" s="2" t="n"/>
      <c r="BV71" s="2" t="n"/>
      <c r="BW71" s="2" t="n"/>
      <c r="BX71" s="2" t="n"/>
    </row>
    <row r="72">
      <c r="A72" s="4737" t="inlineStr">
        <is>
          <t>2.1</t>
        </is>
      </c>
      <c r="B72" s="4716" t="n"/>
      <c r="C72" s="4738" t="inlineStr">
        <is>
          <t>Социально-гуманитарный модуль 2</t>
        </is>
      </c>
      <c r="D72" s="2304" t="n"/>
      <c r="E72" s="2304" t="n"/>
      <c r="F72" s="2304" t="n"/>
      <c r="G72" s="2304" t="n"/>
      <c r="H72" s="2304" t="n"/>
      <c r="I72" s="2304" t="n"/>
      <c r="J72" s="2304" t="n"/>
      <c r="K72" s="2304" t="n"/>
      <c r="L72" s="2304" t="n"/>
      <c r="M72" s="2304" t="n"/>
      <c r="N72" s="2304" t="n"/>
      <c r="O72" s="2304" t="n"/>
      <c r="P72" s="2304" t="n"/>
      <c r="Q72" s="2304" t="n"/>
      <c r="R72" s="4716" t="n"/>
      <c r="S72" s="2370" t="n"/>
      <c r="T72" s="4739" t="n"/>
      <c r="U72" s="4716" t="n"/>
      <c r="V72" s="4605" t="n"/>
      <c r="W72" s="244" t="n"/>
      <c r="X72" s="2395" t="n"/>
      <c r="Y72" s="2329" t="n"/>
      <c r="Z72" s="4740" t="n"/>
      <c r="AA72" s="333" t="n"/>
      <c r="AB72" s="2513" t="n"/>
      <c r="AC72" s="2329" t="n"/>
      <c r="AD72" s="4741" t="n"/>
      <c r="AE72" s="4742" t="n"/>
      <c r="AF72" s="2399" t="n"/>
      <c r="AG72" s="2335" t="n"/>
      <c r="AH72" s="2399" t="n"/>
      <c r="AI72" s="2335" t="n"/>
      <c r="AJ72" s="4743" t="n"/>
      <c r="AK72" s="4716" t="n"/>
      <c r="AL72" s="2395" t="n"/>
      <c r="AM72" s="2512" t="n"/>
      <c r="AN72" s="2398" t="n"/>
      <c r="AO72" s="2513" t="n"/>
      <c r="AP72" s="2512" t="n"/>
      <c r="AQ72" s="2398" t="n"/>
      <c r="AR72" s="4744" t="n"/>
      <c r="AS72" s="2514" t="n"/>
      <c r="AT72" s="2398" t="n"/>
      <c r="AU72" s="2513" t="n"/>
      <c r="AV72" s="2512" t="n"/>
      <c r="AW72" s="2398" t="n"/>
      <c r="AX72" s="4745" t="n"/>
      <c r="AY72" s="2398" t="n"/>
      <c r="AZ72" s="2398" t="n"/>
      <c r="BA72" s="2513" t="n"/>
      <c r="BB72" s="2512" t="n"/>
      <c r="BC72" s="2398" t="n"/>
      <c r="BD72" s="4744" t="n"/>
      <c r="BE72" s="2514" t="n"/>
      <c r="BF72" s="2398" t="n"/>
      <c r="BG72" s="2513" t="n"/>
      <c r="BH72" s="2512" t="n"/>
      <c r="BI72" s="2398" t="n"/>
      <c r="BJ72" s="4744" t="n"/>
      <c r="BK72" s="2514" t="n"/>
      <c r="BL72" s="2398" t="n"/>
      <c r="BM72" s="2513" t="n"/>
      <c r="BN72" s="2512" t="n"/>
      <c r="BO72" s="2398" t="n"/>
      <c r="BP72" s="4744" t="n"/>
      <c r="BQ72" s="4746" t="n"/>
      <c r="BR72" s="4716" t="n"/>
      <c r="BS72" s="2516" t="n"/>
      <c r="BT72" s="2386">
        <f>Z72*0.22</f>
        <v/>
      </c>
      <c r="BU72" s="2" t="n"/>
      <c r="BV72" s="2" t="n"/>
      <c r="BW72" s="2" t="n"/>
      <c r="BX72" s="2" t="n"/>
    </row>
    <row r="73">
      <c r="A73" s="4679" t="inlineStr">
        <is>
          <t>2.1.1</t>
        </is>
      </c>
      <c r="B73" s="269" t="n"/>
      <c r="C73" s="1885" t="inlineStr">
        <is>
          <t>Политология</t>
        </is>
      </c>
      <c r="D73" s="266" t="n"/>
      <c r="E73" s="266" t="n"/>
      <c r="F73" s="266" t="n"/>
      <c r="G73" s="266" t="n"/>
      <c r="H73" s="266" t="n"/>
      <c r="I73" s="266" t="n"/>
      <c r="J73" s="266" t="n"/>
      <c r="K73" s="266" t="n"/>
      <c r="L73" s="266" t="n"/>
      <c r="M73" s="266" t="n"/>
      <c r="N73" s="266" t="n"/>
      <c r="O73" s="266" t="n"/>
      <c r="P73" s="266" t="n"/>
      <c r="Q73" s="266" t="n"/>
      <c r="R73" s="269" t="n"/>
      <c r="S73" s="1886" t="n"/>
      <c r="T73" s="1888" t="n"/>
      <c r="U73" s="269" t="n"/>
      <c r="V73" s="1777" t="n">
        <v>9</v>
      </c>
      <c r="W73" s="1778" t="inlineStr">
        <is>
          <t>д</t>
        </is>
      </c>
      <c r="X73" s="1889" t="n">
        <v>72</v>
      </c>
      <c r="Y73" s="273" t="n"/>
      <c r="Z73" s="4680" t="n">
        <v>36</v>
      </c>
      <c r="AA73" s="269" t="n"/>
      <c r="AB73" s="1891">
        <f>AL73+AN73+AQ73+AT73+AW73+AZ73+BC73+BF73+BI73+BL73+BO73</f>
        <v/>
      </c>
      <c r="AC73" s="273" t="n"/>
      <c r="AD73" s="1892" t="n">
        <v>6</v>
      </c>
      <c r="AE73" s="264" t="n"/>
      <c r="AF73" s="1893" t="n"/>
      <c r="AG73" s="264" t="n"/>
      <c r="AH73" s="1893" t="n"/>
      <c r="AI73" s="264" t="n"/>
      <c r="AJ73" s="1895" t="n">
        <v>2</v>
      </c>
      <c r="AK73" s="269" t="n"/>
      <c r="AL73" s="3088" t="n"/>
      <c r="AM73" s="3092" t="n"/>
      <c r="AN73" s="3089" t="n"/>
      <c r="AO73" s="3085" t="n"/>
      <c r="AP73" s="3092" t="n"/>
      <c r="AQ73" s="3089" t="n"/>
      <c r="AR73" s="4681" t="n"/>
      <c r="AS73" s="3094" t="n"/>
      <c r="AT73" s="3089" t="n"/>
      <c r="AU73" s="3085" t="n"/>
      <c r="AV73" s="3092" t="n"/>
      <c r="AW73" s="3089" t="n"/>
      <c r="AX73" s="4682" t="n"/>
      <c r="AY73" s="3089" t="n"/>
      <c r="AZ73" s="3089" t="n"/>
      <c r="BA73" s="3085" t="n"/>
      <c r="BB73" s="3092" t="n"/>
      <c r="BC73" s="3089" t="n"/>
      <c r="BD73" s="4681" t="n"/>
      <c r="BE73" s="3094" t="n"/>
      <c r="BF73" s="3089" t="n"/>
      <c r="BG73" s="3085" t="n"/>
      <c r="BH73" s="3092" t="n"/>
      <c r="BI73" s="3089" t="n">
        <v>2</v>
      </c>
      <c r="BJ73" s="4681" t="n"/>
      <c r="BK73" s="3094" t="n">
        <v>72</v>
      </c>
      <c r="BL73" s="3089" t="n">
        <v>6</v>
      </c>
      <c r="BM73" s="3085" t="n">
        <v>2</v>
      </c>
      <c r="BN73" s="3092" t="n"/>
      <c r="BO73" s="3089" t="n"/>
      <c r="BP73" s="4681" t="n"/>
      <c r="BQ73" s="1888">
        <f>AO73+AR73+AU73+AX73+BA73+BD73+BG73+BJ73+BM73+BP73</f>
        <v/>
      </c>
      <c r="BR73" s="269" t="n"/>
      <c r="BS73" s="4664" t="n"/>
      <c r="BT73" s="2386">
        <f>Z73*0.22</f>
        <v/>
      </c>
      <c r="BU73" s="2" t="n"/>
      <c r="BV73" s="2" t="n"/>
      <c r="BW73" s="2" t="n"/>
      <c r="BX73" s="2" t="n"/>
    </row>
    <row r="74">
      <c r="A74" s="4617" t="inlineStr">
        <is>
          <t>2.1.2</t>
        </is>
      </c>
      <c r="B74" s="269" t="n"/>
      <c r="C74" s="4618" t="inlineStr">
        <is>
          <t>Основы права / Социальная психология / Личностно-профессиональное развитие специалиста</t>
        </is>
      </c>
      <c r="D74" s="266" t="n"/>
      <c r="E74" s="266" t="n"/>
      <c r="F74" s="266" t="n"/>
      <c r="G74" s="266" t="n"/>
      <c r="H74" s="266" t="n"/>
      <c r="I74" s="266" t="n"/>
      <c r="J74" s="266" t="n"/>
      <c r="K74" s="266" t="n"/>
      <c r="L74" s="266" t="n"/>
      <c r="M74" s="266" t="n"/>
      <c r="N74" s="266" t="n"/>
      <c r="O74" s="266" t="n"/>
      <c r="P74" s="266" t="n"/>
      <c r="Q74" s="266" t="n"/>
      <c r="R74" s="269" t="n"/>
      <c r="S74" s="1977" t="n"/>
      <c r="T74" s="1951" t="n"/>
      <c r="U74" s="269" t="n"/>
      <c r="V74" s="432" t="n">
        <v>4</v>
      </c>
      <c r="W74" s="433" t="inlineStr">
        <is>
          <t>д</t>
        </is>
      </c>
      <c r="X74" s="1952" t="n">
        <v>72</v>
      </c>
      <c r="Y74" s="273" t="n"/>
      <c r="Z74" s="4619" t="n">
        <v>36</v>
      </c>
      <c r="AA74" s="269" t="n"/>
      <c r="AB74" s="1954">
        <f>AL74+AN74+AQ74+AT74+AW74+AZ74+BC74+BF74+BI74+BL74+BO74</f>
        <v/>
      </c>
      <c r="AC74" s="273" t="n"/>
      <c r="AD74" s="1955" t="n">
        <v>6</v>
      </c>
      <c r="AE74" s="264" t="n"/>
      <c r="AF74" s="1956" t="n"/>
      <c r="AG74" s="264" t="n"/>
      <c r="AH74" s="1956" t="n"/>
      <c r="AI74" s="264" t="n"/>
      <c r="AJ74" s="1958" t="n">
        <v>2</v>
      </c>
      <c r="AK74" s="269" t="n"/>
      <c r="AL74" s="4620" t="n"/>
      <c r="AM74" s="4621" t="n"/>
      <c r="AN74" s="4747" t="n"/>
      <c r="AO74" s="4623" t="n"/>
      <c r="AP74" s="4621" t="n"/>
      <c r="AQ74" s="4747" t="n"/>
      <c r="AR74" s="4624" t="n"/>
      <c r="AS74" s="4625" t="n"/>
      <c r="AT74" s="4747" t="n">
        <v>2</v>
      </c>
      <c r="AU74" s="4623" t="n"/>
      <c r="AV74" s="4621" t="n">
        <v>72</v>
      </c>
      <c r="AW74" s="4747" t="n">
        <v>6</v>
      </c>
      <c r="AX74" s="4626" t="n">
        <v>2</v>
      </c>
      <c r="AY74" s="1957" t="n"/>
      <c r="AZ74" s="1957" t="n"/>
      <c r="BA74" s="1954" t="n"/>
      <c r="BB74" s="1955" t="n"/>
      <c r="BC74" s="1957" t="n"/>
      <c r="BD74" s="1950" t="n"/>
      <c r="BE74" s="4627" t="n"/>
      <c r="BF74" s="1957" t="n"/>
      <c r="BG74" s="1954" t="n"/>
      <c r="BH74" s="1955" t="n"/>
      <c r="BI74" s="1957" t="n"/>
      <c r="BJ74" s="1950" t="n"/>
      <c r="BK74" s="4627" t="n"/>
      <c r="BL74" s="1957" t="n"/>
      <c r="BM74" s="1954" t="n"/>
      <c r="BN74" s="1955" t="n"/>
      <c r="BO74" s="1957" t="n"/>
      <c r="BP74" s="1950" t="n"/>
      <c r="BQ74" s="1951">
        <f>AO74+AR74+AU74+AX74+BA74+BD74+BG74+BJ74+BM74+BP74</f>
        <v/>
      </c>
      <c r="BR74" s="269" t="n"/>
      <c r="BS74" s="4628" t="inlineStr">
        <is>
          <t>ФиП / ФиП/ 
ИБиП</t>
        </is>
      </c>
      <c r="BT74" s="2">
        <f>Z74*0.22</f>
        <v/>
      </c>
      <c r="BU74" s="2" t="n"/>
      <c r="BV74" s="2" t="n"/>
      <c r="BW74" s="2" t="n"/>
      <c r="BX74" s="2" t="n"/>
    </row>
    <row r="75">
      <c r="A75" s="4679" t="inlineStr">
        <is>
          <t>2.1.3</t>
        </is>
      </c>
      <c r="B75" s="269" t="n"/>
      <c r="C75" s="1885" t="inlineStr">
        <is>
          <t>Социальная экология</t>
        </is>
      </c>
      <c r="D75" s="266" t="n"/>
      <c r="E75" s="266" t="n"/>
      <c r="F75" s="266" t="n"/>
      <c r="G75" s="266" t="n"/>
      <c r="H75" s="266" t="n"/>
      <c r="I75" s="266" t="n"/>
      <c r="J75" s="266" t="n"/>
      <c r="K75" s="266" t="n"/>
      <c r="L75" s="266" t="n"/>
      <c r="M75" s="266" t="n"/>
      <c r="N75" s="266" t="n"/>
      <c r="O75" s="266" t="n"/>
      <c r="P75" s="266" t="n"/>
      <c r="Q75" s="266" t="n"/>
      <c r="R75" s="269" t="n"/>
      <c r="S75" s="1886" t="n"/>
      <c r="T75" s="1888" t="n"/>
      <c r="U75" s="269" t="n"/>
      <c r="V75" s="1777" t="n">
        <v>8</v>
      </c>
      <c r="W75" s="1778" t="inlineStr">
        <is>
          <t>д</t>
        </is>
      </c>
      <c r="X75" s="1889" t="n">
        <v>72</v>
      </c>
      <c r="Y75" s="273" t="n"/>
      <c r="Z75" s="4680" t="n">
        <v>36</v>
      </c>
      <c r="AA75" s="269" t="n"/>
      <c r="AB75" s="1891">
        <f>AL75+AN75+AQ75+AT75+AW75+AZ75+BC75+BF75+BI75+BL75+BO75</f>
        <v/>
      </c>
      <c r="AC75" s="273" t="n"/>
      <c r="AD75" s="1892" t="n">
        <v>6</v>
      </c>
      <c r="AE75" s="264" t="n"/>
      <c r="AF75" s="1893" t="n"/>
      <c r="AG75" s="264" t="n"/>
      <c r="AH75" s="1893" t="n"/>
      <c r="AI75" s="264" t="n"/>
      <c r="AJ75" s="1895" t="n">
        <v>2</v>
      </c>
      <c r="AK75" s="269" t="n"/>
      <c r="AL75" s="3088" t="n"/>
      <c r="AM75" s="3092" t="n"/>
      <c r="AN75" s="3089" t="n"/>
      <c r="AO75" s="3085" t="n"/>
      <c r="AP75" s="3092" t="n"/>
      <c r="AQ75" s="3089" t="n"/>
      <c r="AR75" s="4681" t="n"/>
      <c r="AS75" s="3094" t="n"/>
      <c r="AT75" s="3089" t="n"/>
      <c r="AU75" s="3085" t="n"/>
      <c r="AV75" s="3092" t="n"/>
      <c r="AW75" s="3089" t="n"/>
      <c r="AX75" s="4682" t="n"/>
      <c r="AY75" s="3089" t="n"/>
      <c r="AZ75" s="3089" t="n"/>
      <c r="BA75" s="3085" t="n"/>
      <c r="BB75" s="3092" t="n"/>
      <c r="BC75" s="3089" t="n"/>
      <c r="BD75" s="4681" t="n"/>
      <c r="BE75" s="3094" t="n"/>
      <c r="BF75" s="3089" t="n">
        <v>2</v>
      </c>
      <c r="BG75" s="3085" t="n"/>
      <c r="BH75" s="3092" t="n">
        <v>72</v>
      </c>
      <c r="BI75" s="3089" t="n">
        <v>6</v>
      </c>
      <c r="BJ75" s="4681" t="n">
        <v>2</v>
      </c>
      <c r="BK75" s="3094" t="n"/>
      <c r="BL75" s="3089" t="n"/>
      <c r="BM75" s="3085" t="n"/>
      <c r="BN75" s="3092" t="n"/>
      <c r="BO75" s="3089" t="n"/>
      <c r="BP75" s="4681" t="n"/>
      <c r="BQ75" s="1888">
        <f>AO75+AR75+AU75+AX75+BA75+BD75+BG75+BJ75+BM75+BP75</f>
        <v/>
      </c>
      <c r="BR75" s="269" t="n"/>
      <c r="BS75" s="4664" t="n"/>
      <c r="BT75" s="2386">
        <f>Z75*0.22</f>
        <v/>
      </c>
      <c r="BU75" s="2" t="n"/>
      <c r="BV75" s="2" t="n"/>
      <c r="BW75" s="2" t="n"/>
      <c r="BX75" s="2" t="n"/>
    </row>
    <row r="76">
      <c r="A76" s="4650" t="inlineStr">
        <is>
          <t>2.2</t>
        </is>
      </c>
      <c r="B76" s="269" t="n"/>
      <c r="C76" s="4651" t="inlineStr">
        <is>
          <t>Модуль "Химия-2"</t>
        </is>
      </c>
      <c r="D76" s="266" t="n"/>
      <c r="E76" s="266" t="n"/>
      <c r="F76" s="266" t="n"/>
      <c r="G76" s="266" t="n"/>
      <c r="H76" s="266" t="n"/>
      <c r="I76" s="266" t="n"/>
      <c r="J76" s="266" t="n"/>
      <c r="K76" s="266" t="n"/>
      <c r="L76" s="266" t="n"/>
      <c r="M76" s="266" t="n"/>
      <c r="N76" s="266" t="n"/>
      <c r="O76" s="266" t="n"/>
      <c r="P76" s="266" t="n"/>
      <c r="Q76" s="266" t="n"/>
      <c r="R76" s="269" t="n"/>
      <c r="S76" s="4652" t="n"/>
      <c r="T76" s="4653" t="n"/>
      <c r="U76" s="269" t="n"/>
      <c r="V76" s="4653" t="n"/>
      <c r="W76" s="269" t="n"/>
      <c r="X76" s="4654" t="n"/>
      <c r="Y76" s="273" t="n"/>
      <c r="Z76" s="4655" t="n"/>
      <c r="AA76" s="269" t="n"/>
      <c r="AB76" s="1891" t="n"/>
      <c r="AC76" s="273" t="n"/>
      <c r="AD76" s="4656" t="n"/>
      <c r="AE76" s="264" t="n"/>
      <c r="AF76" s="4657" t="n"/>
      <c r="AG76" s="264" t="n"/>
      <c r="AH76" s="4657" t="n"/>
      <c r="AI76" s="264" t="n"/>
      <c r="AJ76" s="4658" t="n"/>
      <c r="AK76" s="269" t="n"/>
      <c r="AL76" s="4695" t="n"/>
      <c r="AM76" s="4656" t="n"/>
      <c r="AN76" s="4660" t="n"/>
      <c r="AO76" s="4661" t="n"/>
      <c r="AP76" s="4656" t="n"/>
      <c r="AQ76" s="4660" t="n"/>
      <c r="AR76" s="4662" t="n"/>
      <c r="AS76" s="4663" t="n"/>
      <c r="AT76" s="4660" t="n"/>
      <c r="AU76" s="4661" t="n"/>
      <c r="AV76" s="4656" t="n"/>
      <c r="AW76" s="4660" t="n"/>
      <c r="AX76" s="4658" t="n"/>
      <c r="AY76" s="4660" t="n"/>
      <c r="AZ76" s="4660" t="n"/>
      <c r="BA76" s="4661" t="n"/>
      <c r="BB76" s="4656" t="n"/>
      <c r="BC76" s="4660" t="n"/>
      <c r="BD76" s="4662" t="n"/>
      <c r="BE76" s="4663" t="n"/>
      <c r="BF76" s="4660" t="n"/>
      <c r="BG76" s="4661" t="n"/>
      <c r="BH76" s="4656" t="n"/>
      <c r="BI76" s="4660" t="n"/>
      <c r="BJ76" s="4662" t="n"/>
      <c r="BK76" s="4663" t="n"/>
      <c r="BL76" s="4660" t="n"/>
      <c r="BM76" s="4661" t="n"/>
      <c r="BN76" s="4656" t="n"/>
      <c r="BO76" s="4660" t="n"/>
      <c r="BP76" s="4662" t="n"/>
      <c r="BQ76" s="1888" t="n"/>
      <c r="BR76" s="269" t="n"/>
      <c r="BS76" s="4664" t="n"/>
      <c r="BT76" s="2386">
        <f>Z76*0.22</f>
        <v/>
      </c>
      <c r="BU76" s="2" t="n"/>
      <c r="BV76" s="2" t="n"/>
      <c r="BW76" s="2" t="n"/>
      <c r="BX76" s="2" t="n"/>
    </row>
    <row r="77">
      <c r="A77" s="4617" t="inlineStr">
        <is>
          <t>2.2.1</t>
        </is>
      </c>
      <c r="B77" s="269" t="n"/>
      <c r="C77" s="4618" t="inlineStr">
        <is>
          <t>Радиохимия</t>
        </is>
      </c>
      <c r="D77" s="266" t="n"/>
      <c r="E77" s="266" t="n"/>
      <c r="F77" s="266" t="n"/>
      <c r="G77" s="266" t="n"/>
      <c r="H77" s="266" t="n"/>
      <c r="I77" s="266" t="n"/>
      <c r="J77" s="266" t="n"/>
      <c r="K77" s="266" t="n"/>
      <c r="L77" s="266" t="n"/>
      <c r="M77" s="266" t="n"/>
      <c r="N77" s="266" t="n"/>
      <c r="O77" s="266" t="n"/>
      <c r="P77" s="266" t="n"/>
      <c r="Q77" s="266" t="n"/>
      <c r="R77" s="269" t="n"/>
      <c r="S77" s="1977" t="n"/>
      <c r="T77" s="1951" t="n"/>
      <c r="U77" s="269" t="n"/>
      <c r="V77" s="1951" t="n">
        <v>5</v>
      </c>
      <c r="W77" s="269" t="n"/>
      <c r="X77" s="1952" t="n">
        <v>108</v>
      </c>
      <c r="Y77" s="273" t="n"/>
      <c r="Z77" s="4619" t="n">
        <v>36</v>
      </c>
      <c r="AA77" s="269" t="n"/>
      <c r="AB77" s="1954">
        <f>AL77+AN77+AQ77+AT77+AW77+AZ77+BC77+BF77+BI77+BL77+BO77</f>
        <v/>
      </c>
      <c r="AC77" s="273" t="n"/>
      <c r="AD77" s="1955" t="n">
        <v>4</v>
      </c>
      <c r="AE77" s="264" t="n"/>
      <c r="AF77" s="1956" t="n">
        <v>4</v>
      </c>
      <c r="AG77" s="264" t="n"/>
      <c r="AH77" s="1956" t="n"/>
      <c r="AI77" s="264" t="n"/>
      <c r="AJ77" s="1958" t="n"/>
      <c r="AK77" s="269" t="n"/>
      <c r="AL77" s="4366" t="n"/>
      <c r="AM77" s="3926" t="n"/>
      <c r="AN77" s="3928" t="n"/>
      <c r="AO77" s="3864" t="n"/>
      <c r="AP77" s="3926" t="n"/>
      <c r="AQ77" s="3928" t="n"/>
      <c r="AR77" s="4629" t="n"/>
      <c r="AS77" s="3927" t="n"/>
      <c r="AT77" s="3928" t="n"/>
      <c r="AU77" s="3864" t="n"/>
      <c r="AV77" s="3926" t="n"/>
      <c r="AW77" s="3928" t="n">
        <v>2</v>
      </c>
      <c r="AX77" s="4678" t="n"/>
      <c r="AY77" s="4394" t="n">
        <v>108</v>
      </c>
      <c r="AZ77" s="4394" t="n">
        <v>6</v>
      </c>
      <c r="BA77" s="2090" t="n">
        <v>3</v>
      </c>
      <c r="BB77" s="3867" t="n"/>
      <c r="BC77" s="4394" t="n"/>
      <c r="BD77" s="4630" t="n"/>
      <c r="BE77" s="3861" t="n"/>
      <c r="BF77" s="4394" t="n"/>
      <c r="BG77" s="2090" t="n"/>
      <c r="BH77" s="3867" t="n"/>
      <c r="BI77" s="4394" t="n"/>
      <c r="BJ77" s="4630" t="n"/>
      <c r="BK77" s="3861" t="n"/>
      <c r="BL77" s="4394" t="n"/>
      <c r="BM77" s="2090" t="n"/>
      <c r="BN77" s="3867" t="n"/>
      <c r="BO77" s="4394" t="n"/>
      <c r="BP77" s="4630" t="n"/>
      <c r="BQ77" s="1951">
        <f>AO77+AR77+AU77+AX77+BA77+BD77+BG77+BJ77+BM77+BP77</f>
        <v/>
      </c>
      <c r="BR77" s="269" t="n"/>
      <c r="BS77" s="4628" t="inlineStr">
        <is>
          <t>ФХМиОК</t>
        </is>
      </c>
      <c r="BT77" s="2">
        <f>Z77*0.22</f>
        <v/>
      </c>
      <c r="BU77" s="2" t="n"/>
      <c r="BV77" s="2" t="n"/>
      <c r="BW77" s="2" t="n"/>
      <c r="BX77" s="2" t="n"/>
    </row>
    <row r="78">
      <c r="A78" s="4617" t="inlineStr">
        <is>
          <t>2.2.2</t>
        </is>
      </c>
      <c r="B78" s="269" t="n"/>
      <c r="C78" s="4618" t="inlineStr">
        <is>
          <t>Физическая и коллоидная химия</t>
        </is>
      </c>
      <c r="D78" s="266" t="n"/>
      <c r="E78" s="266" t="n"/>
      <c r="F78" s="266" t="n"/>
      <c r="G78" s="266" t="n"/>
      <c r="H78" s="266" t="n"/>
      <c r="I78" s="266" t="n"/>
      <c r="J78" s="266" t="n"/>
      <c r="K78" s="266" t="n"/>
      <c r="L78" s="266" t="n"/>
      <c r="M78" s="266" t="n"/>
      <c r="N78" s="266" t="n"/>
      <c r="O78" s="266" t="n"/>
      <c r="P78" s="266" t="n"/>
      <c r="Q78" s="266" t="n"/>
      <c r="R78" s="269" t="n"/>
      <c r="S78" s="1977" t="n"/>
      <c r="T78" s="1951" t="n">
        <v>5</v>
      </c>
      <c r="U78" s="269" t="n"/>
      <c r="V78" s="1951" t="n"/>
      <c r="W78" s="269" t="n"/>
      <c r="X78" s="1952" t="n">
        <v>216</v>
      </c>
      <c r="Y78" s="273" t="n"/>
      <c r="Z78" s="4619" t="n">
        <v>120</v>
      </c>
      <c r="AA78" s="269" t="n"/>
      <c r="AB78" s="1954">
        <f>AL78+AN78+AQ78+AT78+AW78+AZ78+BC78+BF78+BI78+BL78+BO78</f>
        <v/>
      </c>
      <c r="AC78" s="273" t="n"/>
      <c r="AD78" s="1955" t="n">
        <v>8</v>
      </c>
      <c r="AE78" s="264" t="n"/>
      <c r="AF78" s="1956" t="n">
        <v>12</v>
      </c>
      <c r="AG78" s="264" t="n"/>
      <c r="AH78" s="1956" t="n">
        <v>8</v>
      </c>
      <c r="AI78" s="264" t="n"/>
      <c r="AJ78" s="1958" t="n"/>
      <c r="AK78" s="269" t="n"/>
      <c r="AL78" s="4620" t="n"/>
      <c r="AM78" s="4621" t="n"/>
      <c r="AN78" s="4747" t="n"/>
      <c r="AO78" s="4623" t="n"/>
      <c r="AP78" s="4621" t="n"/>
      <c r="AQ78" s="4747" t="n"/>
      <c r="AR78" s="4624" t="n"/>
      <c r="AS78" s="4625" t="n"/>
      <c r="AT78" s="4747" t="n"/>
      <c r="AU78" s="4623" t="n"/>
      <c r="AV78" s="4621" t="n"/>
      <c r="AW78" s="4747" t="n">
        <v>6</v>
      </c>
      <c r="AX78" s="4626" t="n"/>
      <c r="AY78" s="1957" t="n">
        <v>216</v>
      </c>
      <c r="AZ78" s="1957" t="n">
        <v>22</v>
      </c>
      <c r="BA78" s="1954" t="n">
        <v>6</v>
      </c>
      <c r="BB78" s="1955" t="n"/>
      <c r="BC78" s="1957" t="n"/>
      <c r="BD78" s="1950" t="n"/>
      <c r="BE78" s="4627" t="n"/>
      <c r="BF78" s="1957" t="n"/>
      <c r="BG78" s="1954" t="n"/>
      <c r="BH78" s="1955" t="n"/>
      <c r="BI78" s="1957" t="n"/>
      <c r="BJ78" s="1950" t="n"/>
      <c r="BK78" s="4627" t="n"/>
      <c r="BL78" s="1957" t="n"/>
      <c r="BM78" s="1954" t="n"/>
      <c r="BN78" s="1955" t="n"/>
      <c r="BO78" s="1957" t="n"/>
      <c r="BP78" s="1950" t="n"/>
      <c r="BQ78" s="1951">
        <f>AO78+AR78+AU78+AX78+BA78+BD78+BG78+BJ78+BM78+BP78</f>
        <v/>
      </c>
      <c r="BR78" s="269" t="n"/>
      <c r="BS78" s="4628" t="inlineStr">
        <is>
          <t>ФКиАХ</t>
        </is>
      </c>
      <c r="BT78" s="2">
        <f>Z78*0.22</f>
        <v/>
      </c>
      <c r="BU78" s="2" t="n"/>
      <c r="BV78" s="2" t="n"/>
      <c r="BW78" s="2" t="n"/>
      <c r="BX78" s="2" t="n"/>
    </row>
    <row r="79">
      <c r="A79" s="4617" t="inlineStr">
        <is>
          <t>2.2.3</t>
        </is>
      </c>
      <c r="B79" s="269" t="n"/>
      <c r="C79" s="4618" t="inlineStr">
        <is>
          <t>Органическая химия</t>
        </is>
      </c>
      <c r="D79" s="266" t="n"/>
      <c r="E79" s="266" t="n"/>
      <c r="F79" s="266" t="n"/>
      <c r="G79" s="266" t="n"/>
      <c r="H79" s="266" t="n"/>
      <c r="I79" s="266" t="n"/>
      <c r="J79" s="266" t="n"/>
      <c r="K79" s="266" t="n"/>
      <c r="L79" s="266" t="n"/>
      <c r="M79" s="266" t="n"/>
      <c r="N79" s="266" t="n"/>
      <c r="O79" s="266" t="n"/>
      <c r="P79" s="266" t="n"/>
      <c r="Q79" s="266" t="n"/>
      <c r="R79" s="269" t="n"/>
      <c r="S79" s="1977" t="n"/>
      <c r="T79" s="1951" t="n">
        <v>4</v>
      </c>
      <c r="U79" s="269" t="n"/>
      <c r="V79" s="1951" t="n">
        <v>5</v>
      </c>
      <c r="W79" s="269" t="n"/>
      <c r="X79" s="1952" t="n">
        <v>324</v>
      </c>
      <c r="Y79" s="273" t="n"/>
      <c r="Z79" s="4619" t="n">
        <v>180</v>
      </c>
      <c r="AA79" s="269" t="n"/>
      <c r="AB79" s="1954">
        <f>AL79+AN79+AQ79+AT79+AW79+AZ79+BC79+BF79+BI79+BL79+BO79</f>
        <v/>
      </c>
      <c r="AC79" s="273" t="n"/>
      <c r="AD79" s="1955" t="n">
        <v>18</v>
      </c>
      <c r="AE79" s="264" t="n"/>
      <c r="AF79" s="1956" t="n">
        <v>18</v>
      </c>
      <c r="AG79" s="264" t="n"/>
      <c r="AH79" s="1956" t="n">
        <v>4</v>
      </c>
      <c r="AI79" s="264" t="n"/>
      <c r="AJ79" s="1958" t="n"/>
      <c r="AK79" s="269" t="n"/>
      <c r="AL79" s="4366" t="n"/>
      <c r="AM79" s="3926" t="n"/>
      <c r="AN79" s="3928" t="n"/>
      <c r="AO79" s="3864" t="n"/>
      <c r="AP79" s="3926" t="n"/>
      <c r="AQ79" s="3928" t="n"/>
      <c r="AR79" s="4629" t="n"/>
      <c r="AS79" s="3927" t="n"/>
      <c r="AT79" s="3928" t="n">
        <v>18</v>
      </c>
      <c r="AU79" s="3864" t="n"/>
      <c r="AV79" s="3926" t="n">
        <v>108</v>
      </c>
      <c r="AW79" s="3928" t="n">
        <v>8</v>
      </c>
      <c r="AX79" s="4629" t="n">
        <v>3</v>
      </c>
      <c r="AY79" s="3861" t="n">
        <v>216</v>
      </c>
      <c r="AZ79" s="4394" t="n">
        <v>14</v>
      </c>
      <c r="BA79" s="2090" t="n">
        <v>6</v>
      </c>
      <c r="BB79" s="3867" t="n"/>
      <c r="BC79" s="4394" t="n"/>
      <c r="BD79" s="4630" t="n"/>
      <c r="BE79" s="3861" t="n"/>
      <c r="BF79" s="4394" t="n"/>
      <c r="BG79" s="2090" t="n"/>
      <c r="BH79" s="3867" t="n"/>
      <c r="BI79" s="4394" t="n"/>
      <c r="BJ79" s="4630" t="n"/>
      <c r="BK79" s="3861" t="n"/>
      <c r="BL79" s="4394" t="n"/>
      <c r="BM79" s="2090" t="n"/>
      <c r="BN79" s="3867" t="n"/>
      <c r="BO79" s="4394" t="n"/>
      <c r="BP79" s="4630" t="n"/>
      <c r="BQ79" s="1951">
        <f>AO79+AR79+AU79+AX79+BA79+BD79+BG79+BJ79+BM79+BP79</f>
        <v/>
      </c>
      <c r="BR79" s="269" t="n"/>
      <c r="BS79" s="4628" t="inlineStr">
        <is>
          <t>ОХ</t>
        </is>
      </c>
      <c r="BT79" s="2">
        <f>Z79*0.22</f>
        <v/>
      </c>
      <c r="BU79" s="2" t="n"/>
      <c r="BV79" s="2" t="n"/>
      <c r="BW79" s="2" t="n"/>
      <c r="BX79" s="2" t="n"/>
    </row>
    <row r="80">
      <c r="A80" s="4650" t="inlineStr">
        <is>
          <t>2.3</t>
        </is>
      </c>
      <c r="B80" s="269" t="n"/>
      <c r="C80" s="4651" t="inlineStr">
        <is>
          <t>Модуль "Экономика предприятия"</t>
        </is>
      </c>
      <c r="D80" s="266" t="n"/>
      <c r="E80" s="266" t="n"/>
      <c r="F80" s="266" t="n"/>
      <c r="G80" s="266" t="n"/>
      <c r="H80" s="266" t="n"/>
      <c r="I80" s="266" t="n"/>
      <c r="J80" s="266" t="n"/>
      <c r="K80" s="266" t="n"/>
      <c r="L80" s="266" t="n"/>
      <c r="M80" s="266" t="n"/>
      <c r="N80" s="266" t="n"/>
      <c r="O80" s="266" t="n"/>
      <c r="P80" s="266" t="n"/>
      <c r="Q80" s="266" t="n"/>
      <c r="R80" s="269" t="n"/>
      <c r="S80" s="4652" t="n"/>
      <c r="T80" s="4653" t="n"/>
      <c r="U80" s="269" t="n"/>
      <c r="V80" s="4653" t="n"/>
      <c r="W80" s="269" t="n"/>
      <c r="X80" s="4654" t="n"/>
      <c r="Y80" s="273" t="n"/>
      <c r="Z80" s="4655" t="n"/>
      <c r="AA80" s="269" t="n"/>
      <c r="AB80" s="1891" t="n"/>
      <c r="AC80" s="273" t="n"/>
      <c r="AD80" s="4656" t="n"/>
      <c r="AE80" s="264" t="n"/>
      <c r="AF80" s="4657" t="n"/>
      <c r="AG80" s="264" t="n"/>
      <c r="AH80" s="4657" t="n"/>
      <c r="AI80" s="264" t="n"/>
      <c r="AJ80" s="4658" t="n"/>
      <c r="AK80" s="269" t="n"/>
      <c r="AL80" s="4695" t="n"/>
      <c r="AM80" s="4656" t="n"/>
      <c r="AN80" s="4660" t="n"/>
      <c r="AO80" s="4661" t="n"/>
      <c r="AP80" s="4656" t="n"/>
      <c r="AQ80" s="4660" t="n"/>
      <c r="AR80" s="4662" t="n"/>
      <c r="AS80" s="4663" t="n"/>
      <c r="AT80" s="4660" t="n"/>
      <c r="AU80" s="4661" t="n"/>
      <c r="AV80" s="4656" t="n"/>
      <c r="AW80" s="4660" t="n"/>
      <c r="AX80" s="4662" t="n"/>
      <c r="AY80" s="4663" t="n"/>
      <c r="AZ80" s="4660" t="n"/>
      <c r="BA80" s="4661" t="n"/>
      <c r="BB80" s="4656" t="n"/>
      <c r="BC80" s="4660" t="n"/>
      <c r="BD80" s="1946" t="n"/>
      <c r="BE80" s="4663" t="n"/>
      <c r="BF80" s="4660" t="n"/>
      <c r="BG80" s="4661" t="n"/>
      <c r="BH80" s="4656" t="n"/>
      <c r="BI80" s="4660" t="n"/>
      <c r="BJ80" s="4662" t="n"/>
      <c r="BK80" s="4663" t="n"/>
      <c r="BL80" s="4660" t="n"/>
      <c r="BM80" s="4661" t="n"/>
      <c r="BN80" s="4656" t="n"/>
      <c r="BO80" s="4660" t="n"/>
      <c r="BP80" s="4662" t="n"/>
      <c r="BQ80" s="1888" t="n"/>
      <c r="BR80" s="269" t="n"/>
      <c r="BS80" s="4664" t="n"/>
      <c r="BT80" s="2386">
        <f>Z80*0.22</f>
        <v/>
      </c>
      <c r="BU80" s="2" t="n"/>
      <c r="BV80" s="2" t="n"/>
      <c r="BW80" s="2" t="n"/>
      <c r="BX80" s="2" t="n"/>
    </row>
    <row r="81">
      <c r="A81" s="4679" t="inlineStr">
        <is>
          <t>2.3.1</t>
        </is>
      </c>
      <c r="B81" s="269" t="n"/>
      <c r="C81" s="1885" t="inlineStr">
        <is>
          <t>Экономика предприятия</t>
        </is>
      </c>
      <c r="D81" s="266" t="n"/>
      <c r="E81" s="266" t="n"/>
      <c r="F81" s="266" t="n"/>
      <c r="G81" s="266" t="n"/>
      <c r="H81" s="266" t="n"/>
      <c r="I81" s="266" t="n"/>
      <c r="J81" s="266" t="n"/>
      <c r="K81" s="266" t="n"/>
      <c r="L81" s="266" t="n"/>
      <c r="M81" s="266" t="n"/>
      <c r="N81" s="266" t="n"/>
      <c r="O81" s="266" t="n"/>
      <c r="P81" s="266" t="n"/>
      <c r="Q81" s="266" t="n"/>
      <c r="R81" s="269" t="n"/>
      <c r="S81" s="1886" t="n"/>
      <c r="T81" s="1888" t="n">
        <v>9</v>
      </c>
      <c r="U81" s="269" t="n"/>
      <c r="V81" s="1888" t="n"/>
      <c r="W81" s="269" t="n"/>
      <c r="X81" s="1889" t="n">
        <v>108</v>
      </c>
      <c r="Y81" s="273" t="n"/>
      <c r="Z81" s="4680" t="n">
        <v>72</v>
      </c>
      <c r="AA81" s="269" t="n"/>
      <c r="AB81" s="1891">
        <f>AL81+AN81+AQ81+AT81+AW81+AZ81+BC81+BF81+BI81+BL81+BO81</f>
        <v/>
      </c>
      <c r="AC81" s="273" t="n"/>
      <c r="AD81" s="1892" t="n">
        <v>10</v>
      </c>
      <c r="AE81" s="264" t="n"/>
      <c r="AF81" s="1893" t="n"/>
      <c r="AG81" s="264" t="n"/>
      <c r="AH81" s="1893" t="n">
        <v>8</v>
      </c>
      <c r="AI81" s="264" t="n"/>
      <c r="AJ81" s="1895" t="n"/>
      <c r="AK81" s="269" t="n"/>
      <c r="AL81" s="3088" t="n"/>
      <c r="AM81" s="3092" t="n"/>
      <c r="AN81" s="3089" t="n"/>
      <c r="AO81" s="3085" t="n"/>
      <c r="AP81" s="3092" t="n"/>
      <c r="AQ81" s="3089" t="n"/>
      <c r="AR81" s="4681" t="n"/>
      <c r="AS81" s="3094" t="n"/>
      <c r="AT81" s="3089" t="n"/>
      <c r="AU81" s="3085" t="n"/>
      <c r="AV81" s="3092" t="n"/>
      <c r="AW81" s="3089" t="n"/>
      <c r="AX81" s="4681" t="n"/>
      <c r="AY81" s="3094" t="n"/>
      <c r="AZ81" s="3089" t="n"/>
      <c r="BA81" s="3085" t="n"/>
      <c r="BB81" s="3092" t="n"/>
      <c r="BC81" s="3089" t="n"/>
      <c r="BD81" s="4681" t="n"/>
      <c r="BE81" s="3094" t="n"/>
      <c r="BF81" s="3089" t="n"/>
      <c r="BG81" s="3085" t="n"/>
      <c r="BH81" s="3092" t="n"/>
      <c r="BI81" s="3089" t="n">
        <v>8</v>
      </c>
      <c r="BJ81" s="4681" t="n"/>
      <c r="BK81" s="3094" t="n">
        <v>108</v>
      </c>
      <c r="BL81" s="3089" t="n">
        <v>10</v>
      </c>
      <c r="BM81" s="3085" t="n">
        <v>3</v>
      </c>
      <c r="BN81" s="3092" t="n"/>
      <c r="BO81" s="3089" t="n"/>
      <c r="BP81" s="4681" t="n"/>
      <c r="BQ81" s="1888">
        <f>AO81+AR81+AU81+AX81+BA81+BD81+BG81+BJ81+BM81+BP81</f>
        <v/>
      </c>
      <c r="BR81" s="269" t="n"/>
      <c r="BS81" s="4664" t="n"/>
      <c r="BT81" s="2386">
        <f>Z81*0.22</f>
        <v/>
      </c>
      <c r="BU81" s="2" t="n"/>
      <c r="BV81" s="2" t="n"/>
      <c r="BW81" s="2" t="n"/>
      <c r="BX81" s="2" t="n"/>
    </row>
    <row r="82">
      <c r="A82" s="4679" t="inlineStr">
        <is>
          <t>2.3.2</t>
        </is>
      </c>
      <c r="B82" s="269" t="n"/>
      <c r="C82" s="1885" t="inlineStr">
        <is>
          <t>Курсовая работа по учебной дисциплине "Экономика предприятия"</t>
        </is>
      </c>
      <c r="D82" s="266" t="n"/>
      <c r="E82" s="266" t="n"/>
      <c r="F82" s="266" t="n"/>
      <c r="G82" s="266" t="n"/>
      <c r="H82" s="266" t="n"/>
      <c r="I82" s="266" t="n"/>
      <c r="J82" s="266" t="n"/>
      <c r="K82" s="266" t="n"/>
      <c r="L82" s="266" t="n"/>
      <c r="M82" s="266" t="n"/>
      <c r="N82" s="266" t="n"/>
      <c r="O82" s="266" t="n"/>
      <c r="P82" s="266" t="n"/>
      <c r="Q82" s="266" t="n"/>
      <c r="R82" s="269" t="n"/>
      <c r="S82" s="1886" t="n"/>
      <c r="T82" s="1888" t="n"/>
      <c r="U82" s="269" t="n"/>
      <c r="V82" s="1888" t="n"/>
      <c r="W82" s="269" t="n"/>
      <c r="X82" s="1889" t="n">
        <v>30</v>
      </c>
      <c r="Y82" s="273" t="n"/>
      <c r="Z82" s="4680" t="n"/>
      <c r="AA82" s="269" t="n"/>
      <c r="AB82" s="1891" t="n"/>
      <c r="AC82" s="273" t="n"/>
      <c r="AD82" s="1892" t="n"/>
      <c r="AE82" s="264" t="n"/>
      <c r="AF82" s="1893" t="n"/>
      <c r="AG82" s="264" t="n"/>
      <c r="AH82" s="1893" t="n"/>
      <c r="AI82" s="264" t="n"/>
      <c r="AJ82" s="1895" t="n"/>
      <c r="AK82" s="269" t="n"/>
      <c r="AL82" s="4683" t="n"/>
      <c r="AM82" s="1892" t="n"/>
      <c r="AN82" s="1894" t="n"/>
      <c r="AO82" s="1891" t="n"/>
      <c r="AP82" s="1892" t="n"/>
      <c r="AQ82" s="1894" t="n"/>
      <c r="AR82" s="1887" t="n"/>
      <c r="AS82" s="4684" t="n"/>
      <c r="AT82" s="1894" t="n"/>
      <c r="AU82" s="1891" t="n"/>
      <c r="AV82" s="1892" t="n"/>
      <c r="AW82" s="1894" t="n"/>
      <c r="AX82" s="1895" t="n"/>
      <c r="AY82" s="1894" t="n"/>
      <c r="AZ82" s="1894" t="n"/>
      <c r="BA82" s="1891" t="n"/>
      <c r="BB82" s="1892" t="n"/>
      <c r="BC82" s="1894" t="n"/>
      <c r="BD82" s="1887" t="n"/>
      <c r="BE82" s="4684" t="n"/>
      <c r="BF82" s="1894" t="n"/>
      <c r="BG82" s="1891" t="n"/>
      <c r="BH82" s="1892" t="n"/>
      <c r="BI82" s="1894" t="n"/>
      <c r="BJ82" s="1887" t="n"/>
      <c r="BK82" s="4684" t="n">
        <v>30</v>
      </c>
      <c r="BL82" s="1894" t="n"/>
      <c r="BM82" s="1891" t="n">
        <v>1</v>
      </c>
      <c r="BN82" s="1892" t="n"/>
      <c r="BO82" s="1894" t="n"/>
      <c r="BP82" s="1887" t="n"/>
      <c r="BQ82" s="1888">
        <f>AO82+AR82+AU82+AX82+BA82+BD82+BG82+BJ82+BM82+BP82</f>
        <v/>
      </c>
      <c r="BR82" s="269" t="n"/>
      <c r="BS82" s="4664" t="n"/>
      <c r="BT82" s="2386">
        <f>Z82*0.22</f>
        <v/>
      </c>
      <c r="BU82" s="2" t="n"/>
      <c r="BV82" s="2" t="n"/>
      <c r="BW82" s="2" t="n"/>
      <c r="BX82" s="2" t="n"/>
    </row>
    <row r="83">
      <c r="A83" s="4679" t="inlineStr">
        <is>
          <t>2.3.3</t>
        </is>
      </c>
      <c r="B83" s="269" t="n"/>
      <c r="C83" s="1885" t="inlineStr">
        <is>
          <t>Маркетинг с основами логистики</t>
        </is>
      </c>
      <c r="D83" s="266" t="n"/>
      <c r="E83" s="266" t="n"/>
      <c r="F83" s="266" t="n"/>
      <c r="G83" s="266" t="n"/>
      <c r="H83" s="266" t="n"/>
      <c r="I83" s="266" t="n"/>
      <c r="J83" s="266" t="n"/>
      <c r="K83" s="266" t="n"/>
      <c r="L83" s="266" t="n"/>
      <c r="M83" s="266" t="n"/>
      <c r="N83" s="266" t="n"/>
      <c r="O83" s="266" t="n"/>
      <c r="P83" s="266" t="n"/>
      <c r="Q83" s="266" t="n"/>
      <c r="R83" s="269" t="n"/>
      <c r="S83" s="1886" t="n"/>
      <c r="T83" s="1888" t="n"/>
      <c r="U83" s="269" t="n"/>
      <c r="V83" s="1888" t="n">
        <v>10</v>
      </c>
      <c r="W83" s="269" t="n"/>
      <c r="X83" s="1889" t="n">
        <v>102</v>
      </c>
      <c r="Y83" s="273" t="n"/>
      <c r="Z83" s="4680" t="n">
        <v>36</v>
      </c>
      <c r="AA83" s="269" t="n"/>
      <c r="AB83" s="1891">
        <f>AL83+AN83+AQ83+AT83+AW83+AZ83+BC83+BF83+BI83+BL83+BO83</f>
        <v/>
      </c>
      <c r="AC83" s="273" t="n"/>
      <c r="AD83" s="1892" t="n">
        <v>4</v>
      </c>
      <c r="AE83" s="264" t="n"/>
      <c r="AF83" s="1893" t="n"/>
      <c r="AG83" s="264" t="n"/>
      <c r="AH83" s="1893" t="n">
        <v>4</v>
      </c>
      <c r="AI83" s="264" t="n"/>
      <c r="AJ83" s="1895" t="n"/>
      <c r="AK83" s="269" t="n"/>
      <c r="AL83" s="3088" t="n"/>
      <c r="AM83" s="3092" t="n"/>
      <c r="AN83" s="3089" t="n"/>
      <c r="AO83" s="3085" t="n"/>
      <c r="AP83" s="3092" t="n"/>
      <c r="AQ83" s="3089" t="n"/>
      <c r="AR83" s="4681" t="n"/>
      <c r="AS83" s="3094" t="n"/>
      <c r="AT83" s="3089" t="n"/>
      <c r="AU83" s="3085" t="n"/>
      <c r="AV83" s="3092" t="n"/>
      <c r="AW83" s="3089" t="n"/>
      <c r="AX83" s="4682" t="n"/>
      <c r="AY83" s="3089" t="n"/>
      <c r="AZ83" s="3089" t="n"/>
      <c r="BA83" s="3085" t="n"/>
      <c r="BB83" s="3092" t="n"/>
      <c r="BC83" s="3089" t="n"/>
      <c r="BD83" s="4681" t="n"/>
      <c r="BE83" s="3094" t="n"/>
      <c r="BF83" s="3089" t="n"/>
      <c r="BG83" s="3085" t="n"/>
      <c r="BH83" s="3092" t="n"/>
      <c r="BI83" s="3089" t="n"/>
      <c r="BJ83" s="4681" t="n"/>
      <c r="BK83" s="3094" t="n"/>
      <c r="BL83" s="3089" t="n">
        <v>2</v>
      </c>
      <c r="BM83" s="3085" t="n"/>
      <c r="BN83" s="3092" t="n">
        <v>102</v>
      </c>
      <c r="BO83" s="3089" t="n">
        <v>6</v>
      </c>
      <c r="BP83" s="4681" t="n">
        <v>3</v>
      </c>
      <c r="BQ83" s="1888">
        <f>AO83+AR83+AU83+AX83+BA83+BD83+BG83+BJ83+BM83+BP83</f>
        <v/>
      </c>
      <c r="BR83" s="269" t="n"/>
      <c r="BS83" s="4664" t="n"/>
      <c r="BT83" s="2386">
        <f>Z83*0.22</f>
        <v/>
      </c>
      <c r="BU83" s="2" t="n"/>
      <c r="BV83" s="2" t="n"/>
      <c r="BW83" s="2" t="n"/>
      <c r="BX83" s="2" t="n"/>
    </row>
    <row r="84">
      <c r="A84" s="4665" t="inlineStr">
        <is>
          <t>2.3.4</t>
        </is>
      </c>
      <c r="B84" s="269" t="n"/>
      <c r="C84" s="4666" t="inlineStr">
        <is>
          <t>Научная инновационная деятельность</t>
        </is>
      </c>
      <c r="D84" s="266" t="n"/>
      <c r="E84" s="266" t="n"/>
      <c r="F84" s="266" t="n"/>
      <c r="G84" s="266" t="n"/>
      <c r="H84" s="266" t="n"/>
      <c r="I84" s="266" t="n"/>
      <c r="J84" s="266" t="n"/>
      <c r="K84" s="266" t="n"/>
      <c r="L84" s="266" t="n"/>
      <c r="M84" s="266" t="n"/>
      <c r="N84" s="266" t="n"/>
      <c r="O84" s="266" t="n"/>
      <c r="P84" s="266" t="n"/>
      <c r="Q84" s="266" t="n"/>
      <c r="R84" s="269" t="n"/>
      <c r="S84" s="4748" t="inlineStr">
        <is>
          <t>* -</t>
        </is>
      </c>
      <c r="T84" s="4634" t="n"/>
      <c r="U84" s="269" t="n"/>
      <c r="V84" s="4634" t="n">
        <v>10</v>
      </c>
      <c r="W84" s="269" t="n"/>
      <c r="X84" s="4635" t="n">
        <v>108</v>
      </c>
      <c r="Y84" s="273" t="n"/>
      <c r="Z84" s="4636" t="n">
        <v>54</v>
      </c>
      <c r="AA84" s="269" t="n"/>
      <c r="AB84" s="4637">
        <f>AL84+AN84+AQ84+AT84+AW84+AZ84+BC84+BF84+BI84+BL84+BO84</f>
        <v/>
      </c>
      <c r="AC84" s="273" t="n"/>
      <c r="AD84" s="4638" t="n">
        <v>8</v>
      </c>
      <c r="AE84" s="264" t="n"/>
      <c r="AF84" s="4639" t="n"/>
      <c r="AG84" s="264" t="n"/>
      <c r="AH84" s="4639" t="n">
        <v>8</v>
      </c>
      <c r="AI84" s="264" t="n"/>
      <c r="AJ84" s="4640" t="n"/>
      <c r="AK84" s="269" t="n"/>
      <c r="AL84" s="4683" t="n"/>
      <c r="AM84" s="1892" t="n"/>
      <c r="AN84" s="1894" t="n"/>
      <c r="AO84" s="1891" t="n"/>
      <c r="AP84" s="1892" t="n"/>
      <c r="AQ84" s="1894" t="n"/>
      <c r="AR84" s="1887" t="n"/>
      <c r="AS84" s="4684" t="n"/>
      <c r="AT84" s="1894" t="n"/>
      <c r="AU84" s="1891" t="n"/>
      <c r="AV84" s="1892" t="n"/>
      <c r="AW84" s="1894" t="n"/>
      <c r="AX84" s="1895" t="n"/>
      <c r="AY84" s="1894" t="n"/>
      <c r="AZ84" s="1894" t="n"/>
      <c r="BA84" s="1891" t="n"/>
      <c r="BB84" s="1892" t="n"/>
      <c r="BC84" s="1894" t="n"/>
      <c r="BD84" s="1887" t="n"/>
      <c r="BE84" s="4684" t="n"/>
      <c r="BF84" s="1894" t="n"/>
      <c r="BG84" s="1891" t="n"/>
      <c r="BH84" s="1892" t="n"/>
      <c r="BI84" s="1894" t="n"/>
      <c r="BJ84" s="1887" t="n"/>
      <c r="BK84" s="4684" t="n"/>
      <c r="BL84" s="1894" t="n">
        <v>2</v>
      </c>
      <c r="BM84" s="1891" t="n"/>
      <c r="BN84" s="1892" t="n">
        <v>108</v>
      </c>
      <c r="BO84" s="1894" t="n">
        <v>14</v>
      </c>
      <c r="BP84" s="1887" t="n">
        <v>3</v>
      </c>
      <c r="BQ84" s="1888">
        <f>AO84+AR84+AU84+AX84+BA84+BD84+BG84+BJ84+BM84+BP84</f>
        <v/>
      </c>
      <c r="BR84" s="269" t="n"/>
      <c r="BS84" s="4664" t="inlineStr">
        <is>
          <t>ФХМиОК</t>
        </is>
      </c>
      <c r="BT84" s="3282">
        <f>Z84*0.22</f>
        <v/>
      </c>
      <c r="BU84" s="2" t="n"/>
      <c r="BV84" s="2" t="n"/>
      <c r="BW84" s="2" t="n"/>
      <c r="BX84" s="2" t="n"/>
    </row>
    <row r="85">
      <c r="A85" s="4650" t="inlineStr">
        <is>
          <t>2.4</t>
        </is>
      </c>
      <c r="B85" s="269" t="n"/>
      <c r="C85" s="4651" t="inlineStr">
        <is>
          <t>Модуль "Автоматизация измерений"</t>
        </is>
      </c>
      <c r="D85" s="266" t="n"/>
      <c r="E85" s="266" t="n"/>
      <c r="F85" s="266" t="n"/>
      <c r="G85" s="266" t="n"/>
      <c r="H85" s="266" t="n"/>
      <c r="I85" s="266" t="n"/>
      <c r="J85" s="266" t="n"/>
      <c r="K85" s="266" t="n"/>
      <c r="L85" s="266" t="n"/>
      <c r="M85" s="266" t="n"/>
      <c r="N85" s="266" t="n"/>
      <c r="O85" s="266" t="n"/>
      <c r="P85" s="266" t="n"/>
      <c r="Q85" s="266" t="n"/>
      <c r="R85" s="269" t="n"/>
      <c r="S85" s="4652" t="n"/>
      <c r="T85" s="4653" t="n"/>
      <c r="U85" s="269" t="n"/>
      <c r="V85" s="4653" t="n"/>
      <c r="W85" s="269" t="n"/>
      <c r="X85" s="4654" t="n"/>
      <c r="Y85" s="273" t="n"/>
      <c r="Z85" s="4655" t="n"/>
      <c r="AA85" s="269" t="n"/>
      <c r="AB85" s="1891" t="n"/>
      <c r="AC85" s="273" t="n"/>
      <c r="AD85" s="4656" t="n"/>
      <c r="AE85" s="264" t="n"/>
      <c r="AF85" s="4657" t="n"/>
      <c r="AG85" s="264" t="n"/>
      <c r="AH85" s="4657" t="n"/>
      <c r="AI85" s="264" t="n"/>
      <c r="AJ85" s="4658" t="n"/>
      <c r="AK85" s="269" t="n"/>
      <c r="AL85" s="3102" t="n"/>
      <c r="AM85" s="3107" t="n"/>
      <c r="AN85" s="3104" t="n"/>
      <c r="AO85" s="1931" t="n"/>
      <c r="AP85" s="3107" t="n"/>
      <c r="AQ85" s="3104" t="n"/>
      <c r="AR85" s="1927" t="n"/>
      <c r="AS85" s="3109" t="n"/>
      <c r="AT85" s="3104" t="n"/>
      <c r="AU85" s="1931" t="n"/>
      <c r="AV85" s="3107" t="n"/>
      <c r="AW85" s="3104" t="n"/>
      <c r="AX85" s="4671" t="n"/>
      <c r="AY85" s="3104" t="n"/>
      <c r="AZ85" s="3104" t="n"/>
      <c r="BA85" s="1931" t="n"/>
      <c r="BB85" s="3107" t="n"/>
      <c r="BC85" s="3104" t="n"/>
      <c r="BD85" s="1927" t="n"/>
      <c r="BE85" s="3109" t="n"/>
      <c r="BF85" s="3104" t="n"/>
      <c r="BG85" s="1931" t="n"/>
      <c r="BH85" s="3107" t="n"/>
      <c r="BI85" s="3104" t="n"/>
      <c r="BJ85" s="1927" t="n"/>
      <c r="BK85" s="3109" t="n"/>
      <c r="BL85" s="3104" t="n"/>
      <c r="BM85" s="1931" t="n"/>
      <c r="BN85" s="3107" t="n"/>
      <c r="BO85" s="3104" t="n"/>
      <c r="BP85" s="1927" t="n"/>
      <c r="BQ85" s="1888" t="n"/>
      <c r="BR85" s="269" t="n"/>
      <c r="BS85" s="4664" t="n"/>
      <c r="BT85" s="2386">
        <f>Z85*0.22</f>
        <v/>
      </c>
      <c r="BU85" s="2" t="n"/>
      <c r="BV85" s="2" t="n"/>
      <c r="BW85" s="2" t="n"/>
      <c r="BX85" s="2" t="n"/>
    </row>
    <row r="86">
      <c r="A86" s="4679" t="inlineStr">
        <is>
          <t>2.4.1</t>
        </is>
      </c>
      <c r="B86" s="269" t="n"/>
      <c r="C86" s="1885" t="inlineStr">
        <is>
          <t>Электротехника и электроника</t>
        </is>
      </c>
      <c r="D86" s="266" t="n"/>
      <c r="E86" s="266" t="n"/>
      <c r="F86" s="266" t="n"/>
      <c r="G86" s="266" t="n"/>
      <c r="H86" s="266" t="n"/>
      <c r="I86" s="266" t="n"/>
      <c r="J86" s="266" t="n"/>
      <c r="K86" s="266" t="n"/>
      <c r="L86" s="266" t="n"/>
      <c r="M86" s="266" t="n"/>
      <c r="N86" s="266" t="n"/>
      <c r="O86" s="266" t="n"/>
      <c r="P86" s="266" t="n"/>
      <c r="Q86" s="266" t="n"/>
      <c r="R86" s="269" t="n"/>
      <c r="S86" s="1886" t="n"/>
      <c r="T86" s="1888" t="n"/>
      <c r="U86" s="269" t="n"/>
      <c r="V86" s="1888" t="n">
        <v>6</v>
      </c>
      <c r="W86" s="269" t="n"/>
      <c r="X86" s="1889" t="n">
        <v>108</v>
      </c>
      <c r="Y86" s="273" t="n"/>
      <c r="Z86" s="4680" t="n">
        <v>54</v>
      </c>
      <c r="AA86" s="269" t="n"/>
      <c r="AB86" s="1891">
        <f>AL86+AN86+AQ86+AT86+AW86+AZ86+BC86+BF86+BI86+BL86+BO86</f>
        <v/>
      </c>
      <c r="AC86" s="273" t="n"/>
      <c r="AD86" s="1892" t="n">
        <v>8</v>
      </c>
      <c r="AE86" s="264" t="n"/>
      <c r="AF86" s="1893" t="n">
        <v>4</v>
      </c>
      <c r="AG86" s="264" t="n"/>
      <c r="AH86" s="1893" t="n"/>
      <c r="AI86" s="264" t="n"/>
      <c r="AJ86" s="1895" t="n"/>
      <c r="AK86" s="269" t="n"/>
      <c r="AL86" s="4683" t="n"/>
      <c r="AM86" s="1892" t="n"/>
      <c r="AN86" s="1894" t="n"/>
      <c r="AO86" s="1891" t="n"/>
      <c r="AP86" s="1892" t="n"/>
      <c r="AQ86" s="1894" t="n"/>
      <c r="AR86" s="1887" t="n"/>
      <c r="AS86" s="4684" t="n"/>
      <c r="AT86" s="1894" t="n"/>
      <c r="AU86" s="1891" t="n"/>
      <c r="AV86" s="1892" t="n"/>
      <c r="AW86" s="1894" t="n"/>
      <c r="AX86" s="1895" t="n"/>
      <c r="AY86" s="4684" t="n"/>
      <c r="AZ86" s="1894" t="n">
        <v>6</v>
      </c>
      <c r="BA86" s="1891" t="n"/>
      <c r="BB86" s="1892" t="n">
        <v>108</v>
      </c>
      <c r="BC86" s="1894" t="n">
        <v>6</v>
      </c>
      <c r="BD86" s="1895" t="n">
        <v>3</v>
      </c>
      <c r="BE86" s="4684" t="n"/>
      <c r="BF86" s="1894" t="n"/>
      <c r="BG86" s="1891" t="n"/>
      <c r="BH86" s="1892" t="n"/>
      <c r="BI86" s="1894" t="n"/>
      <c r="BJ86" s="1887" t="n"/>
      <c r="BK86" s="4684" t="n"/>
      <c r="BL86" s="1894" t="n"/>
      <c r="BM86" s="1891" t="n"/>
      <c r="BN86" s="1892" t="n"/>
      <c r="BO86" s="1894" t="n"/>
      <c r="BP86" s="1887" t="n"/>
      <c r="BQ86" s="1888">
        <f>AO86+AR86+AU86+AX86+BA86+BD86+BG86+BJ86+BM86+BP86</f>
        <v/>
      </c>
      <c r="BR86" s="269" t="n"/>
      <c r="BS86" s="4664" t="n"/>
      <c r="BT86" s="2386">
        <f>Z86*0.22</f>
        <v/>
      </c>
      <c r="BU86" s="2" t="n"/>
      <c r="BV86" s="2" t="n"/>
      <c r="BW86" s="2" t="n"/>
      <c r="BX86" s="2" t="n"/>
    </row>
    <row r="87">
      <c r="A87" s="4679" t="inlineStr">
        <is>
          <t>2.4.2</t>
        </is>
      </c>
      <c r="B87" s="269" t="n"/>
      <c r="C87" s="1885" t="inlineStr">
        <is>
          <t>Автоматизация измерений и технологических процессов</t>
        </is>
      </c>
      <c r="D87" s="266" t="n"/>
      <c r="E87" s="266" t="n"/>
      <c r="F87" s="266" t="n"/>
      <c r="G87" s="266" t="n"/>
      <c r="H87" s="266" t="n"/>
      <c r="I87" s="266" t="n"/>
      <c r="J87" s="266" t="n"/>
      <c r="K87" s="266" t="n"/>
      <c r="L87" s="266" t="n"/>
      <c r="M87" s="266" t="n"/>
      <c r="N87" s="266" t="n"/>
      <c r="O87" s="266" t="n"/>
      <c r="P87" s="266" t="n"/>
      <c r="Q87" s="266" t="n"/>
      <c r="R87" s="269" t="n"/>
      <c r="S87" s="1886" t="n"/>
      <c r="T87" s="1888" t="n"/>
      <c r="U87" s="269" t="n"/>
      <c r="V87" s="1888" t="n">
        <v>9</v>
      </c>
      <c r="W87" s="269" t="n"/>
      <c r="X87" s="1889" t="n">
        <v>108</v>
      </c>
      <c r="Y87" s="273" t="n"/>
      <c r="Z87" s="4680" t="n">
        <v>54</v>
      </c>
      <c r="AA87" s="269" t="n"/>
      <c r="AB87" s="1891">
        <f>AL87+AN87+AQ87+AT87+AW87+AZ87+BC87+BF87+BI87+BL87+BO87</f>
        <v/>
      </c>
      <c r="AC87" s="273" t="n"/>
      <c r="AD87" s="1892" t="n">
        <v>6</v>
      </c>
      <c r="AE87" s="264" t="n"/>
      <c r="AF87" s="1893" t="n">
        <v>6</v>
      </c>
      <c r="AG87" s="264" t="n"/>
      <c r="AH87" s="1893" t="n"/>
      <c r="AI87" s="264" t="n"/>
      <c r="AJ87" s="1895" t="n"/>
      <c r="AK87" s="269" t="n"/>
      <c r="AL87" s="3088" t="n"/>
      <c r="AM87" s="3092" t="n"/>
      <c r="AN87" s="3089" t="n"/>
      <c r="AO87" s="3085" t="n"/>
      <c r="AP87" s="3092" t="n"/>
      <c r="AQ87" s="3089" t="n"/>
      <c r="AR87" s="4681" t="n"/>
      <c r="AS87" s="3094" t="n"/>
      <c r="AT87" s="3089" t="n"/>
      <c r="AU87" s="3085" t="n"/>
      <c r="AV87" s="3092" t="n"/>
      <c r="AW87" s="3089" t="n"/>
      <c r="AX87" s="4682" t="n"/>
      <c r="AY87" s="3089" t="n"/>
      <c r="AZ87" s="3089" t="n"/>
      <c r="BA87" s="3085" t="n"/>
      <c r="BB87" s="3092" t="n"/>
      <c r="BC87" s="3089" t="n"/>
      <c r="BD87" s="4681" t="n"/>
      <c r="BE87" s="3094" t="n"/>
      <c r="BF87" s="3089" t="n"/>
      <c r="BG87" s="3085" t="n"/>
      <c r="BH87" s="3092" t="n"/>
      <c r="BI87" s="3089" t="n">
        <v>4</v>
      </c>
      <c r="BJ87" s="4681" t="n"/>
      <c r="BK87" s="3094" t="n">
        <v>108</v>
      </c>
      <c r="BL87" s="3089" t="n">
        <v>8</v>
      </c>
      <c r="BM87" s="3085" t="n">
        <v>3</v>
      </c>
      <c r="BN87" s="3092" t="n"/>
      <c r="BO87" s="3089" t="n"/>
      <c r="BP87" s="4681" t="n"/>
      <c r="BQ87" s="1888">
        <f>AO87+AR87+AU87+AX87+BA87+BD87+BG87+BJ87+BM87+BP87</f>
        <v/>
      </c>
      <c r="BR87" s="269" t="n"/>
      <c r="BS87" s="4664" t="n"/>
      <c r="BT87" s="2386">
        <f>Z87*0.22</f>
        <v/>
      </c>
      <c r="BU87" s="2" t="n"/>
      <c r="BV87" s="2" t="n"/>
      <c r="BW87" s="2" t="n"/>
      <c r="BX87" s="2" t="n"/>
    </row>
    <row r="88">
      <c r="A88" s="4749" t="inlineStr">
        <is>
          <t>Профилизация: Контроль качества промышленной продукции</t>
        </is>
      </c>
      <c r="B88" s="266" t="n"/>
      <c r="C88" s="266" t="n"/>
      <c r="D88" s="266" t="n"/>
      <c r="E88" s="266" t="n"/>
      <c r="F88" s="266" t="n"/>
      <c r="G88" s="266" t="n"/>
      <c r="H88" s="266" t="n"/>
      <c r="I88" s="266" t="n"/>
      <c r="J88" s="266" t="n"/>
      <c r="K88" s="266" t="n"/>
      <c r="L88" s="266" t="n"/>
      <c r="M88" s="266" t="n"/>
      <c r="N88" s="266" t="n"/>
      <c r="O88" s="266" t="n"/>
      <c r="P88" s="266" t="n"/>
      <c r="Q88" s="266" t="n"/>
      <c r="R88" s="269" t="n"/>
      <c r="S88" s="4750" t="n"/>
      <c r="T88" s="4653" t="n"/>
      <c r="U88" s="269" t="n"/>
      <c r="V88" s="4653" t="n"/>
      <c r="W88" s="269" t="n"/>
      <c r="X88" s="4654" t="n"/>
      <c r="Y88" s="273" t="n"/>
      <c r="Z88" s="4655" t="n"/>
      <c r="AA88" s="269" t="n"/>
      <c r="AB88" s="1891" t="n"/>
      <c r="AC88" s="273" t="n"/>
      <c r="AD88" s="4656" t="n"/>
      <c r="AE88" s="264" t="n"/>
      <c r="AF88" s="4657" t="n"/>
      <c r="AG88" s="264" t="n"/>
      <c r="AH88" s="4657" t="n"/>
      <c r="AI88" s="264" t="n"/>
      <c r="AJ88" s="4658" t="n"/>
      <c r="AK88" s="269" t="n"/>
      <c r="AL88" s="4695" t="n"/>
      <c r="AM88" s="4656" t="n"/>
      <c r="AN88" s="4660" t="n"/>
      <c r="AO88" s="4661" t="n"/>
      <c r="AP88" s="4656" t="n"/>
      <c r="AQ88" s="4660" t="n"/>
      <c r="AR88" s="4662" t="n"/>
      <c r="AS88" s="4663" t="n"/>
      <c r="AT88" s="4660" t="n"/>
      <c r="AU88" s="4661" t="n"/>
      <c r="AV88" s="4656" t="n"/>
      <c r="AW88" s="4660" t="n"/>
      <c r="AX88" s="4658" t="n"/>
      <c r="AY88" s="4660" t="n"/>
      <c r="AZ88" s="4660" t="n"/>
      <c r="BA88" s="4661" t="n"/>
      <c r="BB88" s="4656" t="n"/>
      <c r="BC88" s="4657" t="n"/>
      <c r="BD88" s="4662" t="n"/>
      <c r="BE88" s="4663" t="n"/>
      <c r="BF88" s="4660" t="n"/>
      <c r="BG88" s="4661" t="n"/>
      <c r="BH88" s="4656" t="n"/>
      <c r="BI88" s="4660" t="n"/>
      <c r="BJ88" s="4662" t="n"/>
      <c r="BK88" s="4663" t="n"/>
      <c r="BL88" s="4660" t="n"/>
      <c r="BM88" s="4661" t="n"/>
      <c r="BN88" s="4656" t="n"/>
      <c r="BO88" s="4660" t="n"/>
      <c r="BP88" s="4662" t="n"/>
      <c r="BQ88" s="1888" t="n"/>
      <c r="BR88" s="269" t="n"/>
      <c r="BS88" s="4664" t="n"/>
      <c r="BT88" s="2386">
        <f>Z88*0.22</f>
        <v/>
      </c>
      <c r="BU88" s="2" t="n"/>
      <c r="BV88" s="2" t="n"/>
      <c r="BW88" s="2" t="n"/>
      <c r="BX88" s="2" t="n"/>
    </row>
    <row r="89">
      <c r="A89" s="4650" t="inlineStr">
        <is>
          <t>2.5</t>
        </is>
      </c>
      <c r="B89" s="269" t="n"/>
      <c r="C89" s="4651" t="inlineStr">
        <is>
          <t>Модуль "Стандартизация типовых технологических процессов"</t>
        </is>
      </c>
      <c r="D89" s="266" t="n"/>
      <c r="E89" s="266" t="n"/>
      <c r="F89" s="266" t="n"/>
      <c r="G89" s="266" t="n"/>
      <c r="H89" s="266" t="n"/>
      <c r="I89" s="266" t="n"/>
      <c r="J89" s="266" t="n"/>
      <c r="K89" s="266" t="n"/>
      <c r="L89" s="266" t="n"/>
      <c r="M89" s="266" t="n"/>
      <c r="N89" s="266" t="n"/>
      <c r="O89" s="266" t="n"/>
      <c r="P89" s="266" t="n"/>
      <c r="Q89" s="266" t="n"/>
      <c r="R89" s="269" t="n"/>
      <c r="S89" s="4652" t="n"/>
      <c r="T89" s="4653" t="n"/>
      <c r="U89" s="269" t="n"/>
      <c r="V89" s="4653" t="n"/>
      <c r="W89" s="269" t="n"/>
      <c r="X89" s="4654" t="n"/>
      <c r="Y89" s="273" t="n"/>
      <c r="Z89" s="4655" t="n"/>
      <c r="AA89" s="269" t="n"/>
      <c r="AB89" s="1891" t="n"/>
      <c r="AC89" s="273" t="n"/>
      <c r="AD89" s="4656" t="n"/>
      <c r="AE89" s="264" t="n"/>
      <c r="AF89" s="4657" t="n"/>
      <c r="AG89" s="264" t="n"/>
      <c r="AH89" s="4657" t="n"/>
      <c r="AI89" s="264" t="n"/>
      <c r="AJ89" s="4658" t="n"/>
      <c r="AK89" s="269" t="n"/>
      <c r="AL89" s="3102" t="n"/>
      <c r="AM89" s="3107" t="n"/>
      <c r="AN89" s="3104" t="n"/>
      <c r="AO89" s="1931" t="n"/>
      <c r="AP89" s="3107" t="n"/>
      <c r="AQ89" s="3104" t="n"/>
      <c r="AR89" s="1927" t="n"/>
      <c r="AS89" s="3109" t="n"/>
      <c r="AT89" s="3104" t="n"/>
      <c r="AU89" s="1931" t="n"/>
      <c r="AV89" s="3107" t="n"/>
      <c r="AW89" s="3104" t="n"/>
      <c r="AX89" s="4671" t="n"/>
      <c r="AY89" s="3104" t="n"/>
      <c r="AZ89" s="3104" t="n"/>
      <c r="BA89" s="1931" t="n"/>
      <c r="BB89" s="3107" t="n"/>
      <c r="BC89" s="3105" t="n"/>
      <c r="BD89" s="1927" t="n"/>
      <c r="BE89" s="3109" t="n"/>
      <c r="BF89" s="3104" t="n"/>
      <c r="BG89" s="1931" t="n"/>
      <c r="BH89" s="3107" t="n"/>
      <c r="BI89" s="3104" t="n"/>
      <c r="BJ89" s="1927" t="n"/>
      <c r="BK89" s="3109" t="n"/>
      <c r="BL89" s="3104" t="n"/>
      <c r="BM89" s="1931" t="n"/>
      <c r="BN89" s="3107" t="n"/>
      <c r="BO89" s="3104" t="n"/>
      <c r="BP89" s="1927" t="n"/>
      <c r="BQ89" s="1888" t="n"/>
      <c r="BR89" s="269" t="n"/>
      <c r="BS89" s="4664" t="n"/>
      <c r="BT89" s="2386">
        <f>Z89*0.22</f>
        <v/>
      </c>
      <c r="BU89" s="2" t="n"/>
      <c r="BV89" s="2" t="n"/>
      <c r="BW89" s="2" t="n"/>
      <c r="BX89" s="2" t="n"/>
    </row>
    <row r="90">
      <c r="A90" s="4679" t="inlineStr">
        <is>
          <t>2.5.1</t>
        </is>
      </c>
      <c r="B90" s="269" t="n"/>
      <c r="C90" s="1885" t="inlineStr">
        <is>
          <t>Типовые технологические процессы в производстве промышленной продукции</t>
        </is>
      </c>
      <c r="D90" s="266" t="n"/>
      <c r="E90" s="266" t="n"/>
      <c r="F90" s="266" t="n"/>
      <c r="G90" s="266" t="n"/>
      <c r="H90" s="266" t="n"/>
      <c r="I90" s="266" t="n"/>
      <c r="J90" s="266" t="n"/>
      <c r="K90" s="266" t="n"/>
      <c r="L90" s="266" t="n"/>
      <c r="M90" s="266" t="n"/>
      <c r="N90" s="266" t="n"/>
      <c r="O90" s="266" t="n"/>
      <c r="P90" s="266" t="n"/>
      <c r="Q90" s="266" t="n"/>
      <c r="R90" s="269" t="n"/>
      <c r="S90" s="1886" t="n"/>
      <c r="T90" s="1888" t="n">
        <v>9</v>
      </c>
      <c r="U90" s="269" t="n"/>
      <c r="V90" s="1888" t="n">
        <v>8</v>
      </c>
      <c r="W90" s="269" t="n"/>
      <c r="X90" s="1889" t="n">
        <v>216</v>
      </c>
      <c r="Y90" s="273" t="n"/>
      <c r="Z90" s="4680" t="n">
        <v>144</v>
      </c>
      <c r="AA90" s="269" t="n"/>
      <c r="AB90" s="1891">
        <f>AL90+AN90+AQ90+AT90+AW90+AZ90+BC90+BF90+BI90+BL90+BO90</f>
        <v/>
      </c>
      <c r="AC90" s="273" t="n"/>
      <c r="AD90" s="1892" t="n">
        <v>16</v>
      </c>
      <c r="AE90" s="264" t="n"/>
      <c r="AF90" s="1893" t="n"/>
      <c r="AG90" s="264" t="n"/>
      <c r="AH90" s="1893" t="n">
        <v>16</v>
      </c>
      <c r="AI90" s="264" t="n"/>
      <c r="AJ90" s="1895" t="n"/>
      <c r="AK90" s="269" t="n"/>
      <c r="AL90" s="4683" t="n"/>
      <c r="AM90" s="1892" t="n"/>
      <c r="AN90" s="1894" t="n"/>
      <c r="AO90" s="1891" t="n"/>
      <c r="AP90" s="1892" t="n"/>
      <c r="AQ90" s="1894" t="n"/>
      <c r="AR90" s="1887" t="n"/>
      <c r="AS90" s="4684" t="n"/>
      <c r="AT90" s="1894" t="n"/>
      <c r="AU90" s="1891" t="n"/>
      <c r="AV90" s="1892" t="n"/>
      <c r="AW90" s="1894" t="n"/>
      <c r="AX90" s="1895" t="n"/>
      <c r="AY90" s="1894" t="n"/>
      <c r="AZ90" s="1893" t="n"/>
      <c r="BA90" s="1891" t="n"/>
      <c r="BB90" s="1892" t="n"/>
      <c r="BC90" s="1893" t="n"/>
      <c r="BD90" s="1887" t="n"/>
      <c r="BE90" s="4684" t="n"/>
      <c r="BF90" s="1894" t="n">
        <v>4</v>
      </c>
      <c r="BG90" s="1891" t="n"/>
      <c r="BH90" s="1892" t="n">
        <v>108</v>
      </c>
      <c r="BI90" s="1894" t="n">
        <v>14</v>
      </c>
      <c r="BJ90" s="1887" t="n">
        <v>3</v>
      </c>
      <c r="BK90" s="4684" t="n">
        <v>108</v>
      </c>
      <c r="BL90" s="1894" t="n">
        <v>14</v>
      </c>
      <c r="BM90" s="1891" t="n">
        <v>3</v>
      </c>
      <c r="BN90" s="1892" t="n"/>
      <c r="BO90" s="1893" t="n"/>
      <c r="BP90" s="1887" t="n"/>
      <c r="BQ90" s="1888">
        <f>AO90+AR90+AU90+AX90+BA90+BD90+BG90+BJ90+BM90+BP90</f>
        <v/>
      </c>
      <c r="BR90" s="269" t="n"/>
      <c r="BS90" s="4664" t="n"/>
      <c r="BT90" s="2386">
        <f>Z90*0.22</f>
        <v/>
      </c>
      <c r="BU90" s="2" t="n"/>
      <c r="BV90" s="2" t="n"/>
      <c r="BW90" s="2" t="n"/>
      <c r="BX90" s="2" t="n"/>
    </row>
    <row r="91">
      <c r="A91" s="4679" t="inlineStr">
        <is>
          <t>2.5.2</t>
        </is>
      </c>
      <c r="B91" s="269" t="n"/>
      <c r="C91" s="1885" t="inlineStr">
        <is>
          <t>Курсовая работа по учебной дисциплине "Типовые технологические процессы в производстве промышленной продукции"</t>
        </is>
      </c>
      <c r="D91" s="266" t="n"/>
      <c r="E91" s="266" t="n"/>
      <c r="F91" s="266" t="n"/>
      <c r="G91" s="266" t="n"/>
      <c r="H91" s="266" t="n"/>
      <c r="I91" s="266" t="n"/>
      <c r="J91" s="266" t="n"/>
      <c r="K91" s="266" t="n"/>
      <c r="L91" s="266" t="n"/>
      <c r="M91" s="266" t="n"/>
      <c r="N91" s="266" t="n"/>
      <c r="O91" s="266" t="n"/>
      <c r="P91" s="266" t="n"/>
      <c r="Q91" s="266" t="n"/>
      <c r="R91" s="269" t="n"/>
      <c r="S91" s="1886" t="n"/>
      <c r="T91" s="1888" t="n"/>
      <c r="U91" s="269" t="n"/>
      <c r="V91" s="1888" t="n"/>
      <c r="W91" s="269" t="n"/>
      <c r="X91" s="1889" t="n">
        <v>30</v>
      </c>
      <c r="Y91" s="273" t="n"/>
      <c r="Z91" s="4680" t="n"/>
      <c r="AA91" s="269" t="n"/>
      <c r="AB91" s="1891" t="n"/>
      <c r="AC91" s="273" t="n"/>
      <c r="AD91" s="1892" t="n"/>
      <c r="AE91" s="264" t="n"/>
      <c r="AF91" s="1893" t="n"/>
      <c r="AG91" s="264" t="n"/>
      <c r="AH91" s="1893" t="n"/>
      <c r="AI91" s="264" t="n"/>
      <c r="AJ91" s="1895" t="n"/>
      <c r="AK91" s="269" t="n"/>
      <c r="AL91" s="3088" t="n"/>
      <c r="AM91" s="3092" t="n"/>
      <c r="AN91" s="3089" t="n"/>
      <c r="AO91" s="3085" t="n"/>
      <c r="AP91" s="3092" t="n"/>
      <c r="AQ91" s="3089" t="n"/>
      <c r="AR91" s="4681" t="n"/>
      <c r="AS91" s="3094" t="n"/>
      <c r="AT91" s="3089" t="n"/>
      <c r="AU91" s="3085" t="n"/>
      <c r="AV91" s="3092" t="n"/>
      <c r="AW91" s="3089" t="n"/>
      <c r="AX91" s="4682" t="n"/>
      <c r="AY91" s="3089" t="n"/>
      <c r="AZ91" s="3090" t="n"/>
      <c r="BA91" s="3085" t="n"/>
      <c r="BB91" s="3092" t="n"/>
      <c r="BC91" s="3090" t="n"/>
      <c r="BD91" s="4681" t="n"/>
      <c r="BE91" s="3094" t="n"/>
      <c r="BF91" s="3090" t="n"/>
      <c r="BG91" s="3085" t="n"/>
      <c r="BH91" s="3092" t="n"/>
      <c r="BI91" s="3090" t="n"/>
      <c r="BJ91" s="4681" t="n"/>
      <c r="BK91" s="3094" t="n">
        <v>30</v>
      </c>
      <c r="BL91" s="3090" t="n"/>
      <c r="BM91" s="3085" t="n">
        <v>1</v>
      </c>
      <c r="BN91" s="3092" t="n"/>
      <c r="BO91" s="2429" t="n"/>
      <c r="BP91" s="4681" t="n"/>
      <c r="BQ91" s="1888">
        <f>AO91+AR91+AU91+AX91+BA91+BD91+BG91+BJ91+BM91+BP91</f>
        <v/>
      </c>
      <c r="BR91" s="269" t="n"/>
      <c r="BS91" s="4664" t="n"/>
      <c r="BT91" s="2386">
        <f>Z91*0.22</f>
        <v/>
      </c>
      <c r="BU91" s="2" t="n"/>
      <c r="BV91" s="2" t="n"/>
      <c r="BW91" s="2" t="n"/>
      <c r="BX91" s="2" t="n"/>
    </row>
    <row r="92">
      <c r="A92" s="4650" t="inlineStr">
        <is>
          <t>2.6</t>
        </is>
      </c>
      <c r="B92" s="269" t="n"/>
      <c r="C92" s="4651" t="inlineStr">
        <is>
          <t>Модуль "Методы контроля промышленных товаров"</t>
        </is>
      </c>
      <c r="D92" s="266" t="n"/>
      <c r="E92" s="266" t="n"/>
      <c r="F92" s="266" t="n"/>
      <c r="G92" s="266" t="n"/>
      <c r="H92" s="266" t="n"/>
      <c r="I92" s="266" t="n"/>
      <c r="J92" s="266" t="n"/>
      <c r="K92" s="266" t="n"/>
      <c r="L92" s="266" t="n"/>
      <c r="M92" s="266" t="n"/>
      <c r="N92" s="266" t="n"/>
      <c r="O92" s="266" t="n"/>
      <c r="P92" s="266" t="n"/>
      <c r="Q92" s="266" t="n"/>
      <c r="R92" s="269" t="n"/>
      <c r="S92" s="4652" t="n"/>
      <c r="T92" s="4653" t="n"/>
      <c r="U92" s="269" t="n"/>
      <c r="V92" s="4653" t="n"/>
      <c r="W92" s="269" t="n"/>
      <c r="X92" s="4654" t="n"/>
      <c r="Y92" s="273" t="n"/>
      <c r="Z92" s="4655" t="n"/>
      <c r="AA92" s="269" t="n"/>
      <c r="AB92" s="1891" t="n"/>
      <c r="AC92" s="273" t="n"/>
      <c r="AD92" s="4656" t="n"/>
      <c r="AE92" s="264" t="n"/>
      <c r="AF92" s="4657" t="n"/>
      <c r="AG92" s="264" t="n"/>
      <c r="AH92" s="4657" t="n"/>
      <c r="AI92" s="264" t="n"/>
      <c r="AJ92" s="4658" t="n"/>
      <c r="AK92" s="269" t="n"/>
      <c r="AL92" s="4695" t="n"/>
      <c r="AM92" s="4656" t="n"/>
      <c r="AN92" s="4660" t="n"/>
      <c r="AO92" s="4661" t="n"/>
      <c r="AP92" s="4656" t="n"/>
      <c r="AQ92" s="4657" t="n"/>
      <c r="AR92" s="4662" t="n"/>
      <c r="AS92" s="4663" t="n"/>
      <c r="AT92" s="4657" t="n"/>
      <c r="AU92" s="4661" t="n"/>
      <c r="AV92" s="4656" t="n"/>
      <c r="AW92" s="4660" t="n"/>
      <c r="AX92" s="4658" t="n"/>
      <c r="AY92" s="4660" t="n"/>
      <c r="AZ92" s="4657" t="n"/>
      <c r="BA92" s="4661" t="n"/>
      <c r="BB92" s="4656" t="n"/>
      <c r="BC92" s="4657" t="n"/>
      <c r="BD92" s="4662" t="n"/>
      <c r="BE92" s="4663" t="n"/>
      <c r="BF92" s="4657" t="n"/>
      <c r="BG92" s="4661" t="n"/>
      <c r="BH92" s="4656" t="n"/>
      <c r="BI92" s="4657" t="n"/>
      <c r="BJ92" s="4662" t="n"/>
      <c r="BK92" s="4663" t="n"/>
      <c r="BL92" s="4657" t="n"/>
      <c r="BM92" s="4661" t="n"/>
      <c r="BN92" s="4656" t="n"/>
      <c r="BO92" s="4657" t="n"/>
      <c r="BP92" s="4662" t="n"/>
      <c r="BQ92" s="1888" t="n"/>
      <c r="BR92" s="269" t="n"/>
      <c r="BS92" s="4664" t="n"/>
      <c r="BT92" s="2386">
        <f>Z92*0.22</f>
        <v/>
      </c>
      <c r="BU92" s="2" t="n"/>
      <c r="BV92" s="2" t="n"/>
      <c r="BW92" s="2" t="n"/>
      <c r="BX92" s="2" t="n"/>
    </row>
    <row r="93">
      <c r="A93" s="4679" t="inlineStr">
        <is>
          <t>2.6.1</t>
        </is>
      </c>
      <c r="B93" s="269" t="n"/>
      <c r="C93" s="1885" t="inlineStr">
        <is>
          <t>Резонансные методы**</t>
        </is>
      </c>
      <c r="D93" s="266" t="n"/>
      <c r="E93" s="266" t="n"/>
      <c r="F93" s="266" t="n"/>
      <c r="G93" s="266" t="n"/>
      <c r="H93" s="266" t="n"/>
      <c r="I93" s="266" t="n"/>
      <c r="J93" s="266" t="n"/>
      <c r="K93" s="266" t="n"/>
      <c r="L93" s="266" t="n"/>
      <c r="M93" s="266" t="n"/>
      <c r="N93" s="266" t="n"/>
      <c r="O93" s="266" t="n"/>
      <c r="P93" s="266" t="n"/>
      <c r="Q93" s="266" t="n"/>
      <c r="R93" s="269" t="n"/>
      <c r="S93" s="1886" t="n"/>
      <c r="T93" s="1888" t="n"/>
      <c r="U93" s="269" t="n"/>
      <c r="V93" s="1888" t="n">
        <v>6</v>
      </c>
      <c r="W93" s="269" t="n"/>
      <c r="X93" s="1889" t="n">
        <v>108</v>
      </c>
      <c r="Y93" s="273" t="n"/>
      <c r="Z93" s="4680" t="n">
        <v>54</v>
      </c>
      <c r="AA93" s="269" t="n"/>
      <c r="AB93" s="1891">
        <f>AL93+AN93+AQ93+AT93+AW93+AZ93+BC93+BF93+BI93+BL93+BO93</f>
        <v/>
      </c>
      <c r="AC93" s="273" t="n"/>
      <c r="AD93" s="1892" t="n">
        <v>10</v>
      </c>
      <c r="AE93" s="264" t="n"/>
      <c r="AF93" s="1893" t="n">
        <v>6</v>
      </c>
      <c r="AG93" s="264" t="n"/>
      <c r="AH93" s="1893" t="n"/>
      <c r="AI93" s="264" t="n"/>
      <c r="AJ93" s="1895" t="n"/>
      <c r="AK93" s="269" t="n"/>
      <c r="AL93" s="3088" t="n"/>
      <c r="AM93" s="3092" t="n"/>
      <c r="AN93" s="3089" t="n"/>
      <c r="AO93" s="3085" t="n"/>
      <c r="AP93" s="3092" t="n"/>
      <c r="AQ93" s="3090" t="n"/>
      <c r="AR93" s="4681" t="n"/>
      <c r="AS93" s="3094" t="n"/>
      <c r="AT93" s="3090" t="n"/>
      <c r="AU93" s="3085" t="n"/>
      <c r="AV93" s="3092" t="n"/>
      <c r="AW93" s="3089" t="n"/>
      <c r="AX93" s="4682" t="n"/>
      <c r="AY93" s="3089" t="n"/>
      <c r="AZ93" s="1893" t="n">
        <v>6</v>
      </c>
      <c r="BA93" s="4688" t="n"/>
      <c r="BB93" s="4689" t="n">
        <v>108</v>
      </c>
      <c r="BC93" s="4687" t="n">
        <v>10</v>
      </c>
      <c r="BD93" s="4688" t="n">
        <v>3</v>
      </c>
      <c r="BE93" s="3094" t="n"/>
      <c r="BF93" s="3090" t="n"/>
      <c r="BG93" s="3085" t="n"/>
      <c r="BH93" s="3092" t="n"/>
      <c r="BI93" s="3090" t="n"/>
      <c r="BJ93" s="4681" t="n"/>
      <c r="BK93" s="3094" t="n"/>
      <c r="BL93" s="3090" t="n"/>
      <c r="BM93" s="3085" t="n"/>
      <c r="BN93" s="3092" t="n"/>
      <c r="BO93" s="3090" t="n"/>
      <c r="BP93" s="4681" t="n"/>
      <c r="BQ93" s="1888">
        <f>AO93+AR93+AU93+AX93+BA93+BD93+BG93+BJ93+BM93+BP93</f>
        <v/>
      </c>
      <c r="BR93" s="269" t="n"/>
      <c r="BS93" s="4664" t="n"/>
      <c r="BT93" s="2386">
        <f>Z93*0.22</f>
        <v/>
      </c>
      <c r="BU93" s="2" t="n"/>
      <c r="BV93" s="2" t="n"/>
      <c r="BW93" s="2" t="n"/>
      <c r="BX93" s="2" t="n"/>
    </row>
    <row r="94">
      <c r="A94" s="4679" t="inlineStr">
        <is>
          <t>2.6.2</t>
        </is>
      </c>
      <c r="B94" s="269" t="n"/>
      <c r="C94" s="1885" t="inlineStr">
        <is>
          <t>Сенсорный контроль**</t>
        </is>
      </c>
      <c r="D94" s="266" t="n"/>
      <c r="E94" s="266" t="n"/>
      <c r="F94" s="266" t="n"/>
      <c r="G94" s="266" t="n"/>
      <c r="H94" s="266" t="n"/>
      <c r="I94" s="266" t="n"/>
      <c r="J94" s="266" t="n"/>
      <c r="K94" s="266" t="n"/>
      <c r="L94" s="266" t="n"/>
      <c r="M94" s="266" t="n"/>
      <c r="N94" s="266" t="n"/>
      <c r="O94" s="266" t="n"/>
      <c r="P94" s="266" t="n"/>
      <c r="Q94" s="266" t="n"/>
      <c r="R94" s="269" t="n"/>
      <c r="S94" s="1886" t="n"/>
      <c r="T94" s="1888" t="n"/>
      <c r="U94" s="269" t="n"/>
      <c r="V94" s="1888" t="n">
        <v>6</v>
      </c>
      <c r="W94" s="269" t="n"/>
      <c r="X94" s="1889" t="n">
        <v>108</v>
      </c>
      <c r="Y94" s="273" t="n"/>
      <c r="Z94" s="4680" t="n">
        <v>72</v>
      </c>
      <c r="AA94" s="269" t="n"/>
      <c r="AB94" s="1891">
        <f>AL94+AN94+AQ94+AT94+AW94+AZ94+BC94+BF94+BI94+BL94+BO94</f>
        <v/>
      </c>
      <c r="AC94" s="273" t="n"/>
      <c r="AD94" s="1892" t="n">
        <v>10</v>
      </c>
      <c r="AE94" s="264" t="n"/>
      <c r="AF94" s="1893" t="n">
        <v>8</v>
      </c>
      <c r="AG94" s="264" t="n"/>
      <c r="AH94" s="1893" t="n"/>
      <c r="AI94" s="264" t="n"/>
      <c r="AJ94" s="1895" t="n"/>
      <c r="AK94" s="269" t="n"/>
      <c r="AL94" s="4683" t="n"/>
      <c r="AM94" s="1892" t="n"/>
      <c r="AN94" s="1894" t="n"/>
      <c r="AO94" s="1891" t="n"/>
      <c r="AP94" s="1892" t="n"/>
      <c r="AQ94" s="1893" t="n"/>
      <c r="AR94" s="1887" t="n"/>
      <c r="AS94" s="4684" t="n"/>
      <c r="AT94" s="1893" t="n"/>
      <c r="AU94" s="1891" t="n"/>
      <c r="AV94" s="1892" t="n"/>
      <c r="AW94" s="1893" t="n"/>
      <c r="AX94" s="1895" t="n"/>
      <c r="AY94" s="1894" t="n"/>
      <c r="AZ94" s="1893" t="n">
        <v>8</v>
      </c>
      <c r="BA94" s="1891" t="n"/>
      <c r="BB94" s="1894" t="n">
        <v>108</v>
      </c>
      <c r="BC94" s="1893" t="n">
        <v>10</v>
      </c>
      <c r="BD94" s="1891" t="n">
        <v>3</v>
      </c>
      <c r="BE94" s="4684" t="n"/>
      <c r="BF94" s="1893" t="n"/>
      <c r="BG94" s="1891" t="n"/>
      <c r="BH94" s="1892" t="n"/>
      <c r="BI94" s="1893" t="n"/>
      <c r="BJ94" s="1887" t="n"/>
      <c r="BK94" s="4684" t="n"/>
      <c r="BL94" s="1893" t="n"/>
      <c r="BM94" s="1891" t="n"/>
      <c r="BN94" s="1892" t="n"/>
      <c r="BO94" s="1893" t="n"/>
      <c r="BP94" s="1887" t="n"/>
      <c r="BQ94" s="1888">
        <f>AO94+AR94+AU94+AX94+BA94+BD94+BG94+BJ94+BM94+BP94</f>
        <v/>
      </c>
      <c r="BR94" s="269" t="n"/>
      <c r="BS94" s="4664" t="n"/>
      <c r="BT94" s="2386">
        <f>Z94*0.22</f>
        <v/>
      </c>
      <c r="BU94" s="2" t="n"/>
      <c r="BV94" s="2" t="n"/>
      <c r="BW94" s="2" t="n"/>
      <c r="BX94" s="2" t="n"/>
    </row>
    <row r="95">
      <c r="A95" s="4679" t="inlineStr">
        <is>
          <t>2.6.3</t>
        </is>
      </c>
      <c r="B95" s="269" t="n"/>
      <c r="C95" s="1885" t="inlineStr">
        <is>
          <t>Хроматография**</t>
        </is>
      </c>
      <c r="D95" s="266" t="n"/>
      <c r="E95" s="266" t="n"/>
      <c r="F95" s="266" t="n"/>
      <c r="G95" s="266" t="n"/>
      <c r="H95" s="266" t="n"/>
      <c r="I95" s="266" t="n"/>
      <c r="J95" s="266" t="n"/>
      <c r="K95" s="266" t="n"/>
      <c r="L95" s="266" t="n"/>
      <c r="M95" s="266" t="n"/>
      <c r="N95" s="266" t="n"/>
      <c r="O95" s="266" t="n"/>
      <c r="P95" s="266" t="n"/>
      <c r="Q95" s="266" t="n"/>
      <c r="R95" s="269" t="n"/>
      <c r="S95" s="1886" t="n"/>
      <c r="T95" s="1888" t="n">
        <v>7</v>
      </c>
      <c r="U95" s="269" t="n"/>
      <c r="V95" s="1888" t="n"/>
      <c r="W95" s="269" t="n"/>
      <c r="X95" s="1889" t="n">
        <v>216</v>
      </c>
      <c r="Y95" s="273" t="n"/>
      <c r="Z95" s="4680" t="n">
        <v>108</v>
      </c>
      <c r="AA95" s="269" t="n"/>
      <c r="AB95" s="1891">
        <f>AL95+AN95+AQ95+AT95+AW95+AZ95+BC95+BF95+BI95+BL95+BO95</f>
        <v/>
      </c>
      <c r="AC95" s="273" t="n"/>
      <c r="AD95" s="1892" t="n">
        <v>8</v>
      </c>
      <c r="AE95" s="264" t="n"/>
      <c r="AF95" s="1893" t="n">
        <v>8</v>
      </c>
      <c r="AG95" s="264" t="n"/>
      <c r="AH95" s="1893" t="n">
        <v>8</v>
      </c>
      <c r="AI95" s="264" t="n"/>
      <c r="AJ95" s="1895" t="n"/>
      <c r="AK95" s="269" t="n"/>
      <c r="AL95" s="3088" t="n"/>
      <c r="AM95" s="3092" t="n"/>
      <c r="AN95" s="3089" t="n"/>
      <c r="AO95" s="3085" t="n"/>
      <c r="AP95" s="3092" t="n"/>
      <c r="AQ95" s="3090" t="n"/>
      <c r="AR95" s="4681" t="n"/>
      <c r="AS95" s="3094" t="n"/>
      <c r="AT95" s="3090" t="n"/>
      <c r="AU95" s="3085" t="n"/>
      <c r="AV95" s="3092" t="n"/>
      <c r="AW95" s="3090" t="n"/>
      <c r="AX95" s="4682" t="n"/>
      <c r="AY95" s="3089" t="n"/>
      <c r="AZ95" s="3090" t="n"/>
      <c r="BA95" s="3085" t="n"/>
      <c r="BB95" s="3092" t="n"/>
      <c r="BC95" s="3090" t="n">
        <v>10</v>
      </c>
      <c r="BD95" s="4681" t="n"/>
      <c r="BE95" s="3092" t="n">
        <v>216</v>
      </c>
      <c r="BF95" s="3090" t="n">
        <v>14</v>
      </c>
      <c r="BG95" s="1891" t="n">
        <v>6</v>
      </c>
      <c r="BH95" s="3092" t="n"/>
      <c r="BI95" s="3090" t="n"/>
      <c r="BJ95" s="4681" t="n"/>
      <c r="BK95" s="3094" t="n"/>
      <c r="BL95" s="3090" t="n"/>
      <c r="BM95" s="3085" t="n"/>
      <c r="BN95" s="3092" t="n"/>
      <c r="BO95" s="3090" t="n"/>
      <c r="BP95" s="4681" t="n"/>
      <c r="BQ95" s="1888">
        <f>AO95+AR95+AU95+AX95+BA95+BD95+BG95+BJ95+BM95+BP95</f>
        <v/>
      </c>
      <c r="BR95" s="269" t="n"/>
      <c r="BS95" s="4664" t="n"/>
      <c r="BT95" s="2386">
        <f>Z95*0.22</f>
        <v/>
      </c>
      <c r="BU95" s="2" t="n"/>
      <c r="BV95" s="2" t="n"/>
      <c r="BW95" s="2" t="n"/>
      <c r="BX95" s="2" t="n"/>
    </row>
    <row r="96">
      <c r="A96" s="4679" t="inlineStr">
        <is>
          <t>2.6.4</t>
        </is>
      </c>
      <c r="B96" s="269" t="n"/>
      <c r="C96" s="1885" t="inlineStr">
        <is>
          <t>Современные методы технохимического контроля**</t>
        </is>
      </c>
      <c r="D96" s="266" t="n"/>
      <c r="E96" s="266" t="n"/>
      <c r="F96" s="266" t="n"/>
      <c r="G96" s="266" t="n"/>
      <c r="H96" s="266" t="n"/>
      <c r="I96" s="266" t="n"/>
      <c r="J96" s="266" t="n"/>
      <c r="K96" s="266" t="n"/>
      <c r="L96" s="266" t="n"/>
      <c r="M96" s="266" t="n"/>
      <c r="N96" s="266" t="n"/>
      <c r="O96" s="266" t="n"/>
      <c r="P96" s="266" t="n"/>
      <c r="Q96" s="266" t="n"/>
      <c r="R96" s="269" t="n"/>
      <c r="S96" s="1886" t="n"/>
      <c r="T96" s="1888" t="n">
        <v>7</v>
      </c>
      <c r="U96" s="269" t="n"/>
      <c r="V96" s="1888" t="n"/>
      <c r="W96" s="269" t="n"/>
      <c r="X96" s="1889" t="n">
        <v>108</v>
      </c>
      <c r="Y96" s="273" t="n"/>
      <c r="Z96" s="4680" t="n">
        <v>72</v>
      </c>
      <c r="AA96" s="269" t="n"/>
      <c r="AB96" s="1891">
        <f>AL96+AN96+AQ96+AT96+AW96+AZ96+BC96+BF96+BI96+BL96+BO96</f>
        <v/>
      </c>
      <c r="AC96" s="273" t="n"/>
      <c r="AD96" s="1892" t="n">
        <v>10</v>
      </c>
      <c r="AE96" s="264" t="n"/>
      <c r="AF96" s="1893" t="n">
        <v>10</v>
      </c>
      <c r="AG96" s="264" t="n"/>
      <c r="AH96" s="1893" t="n"/>
      <c r="AI96" s="264" t="n"/>
      <c r="AJ96" s="1895" t="n"/>
      <c r="AK96" s="269" t="n"/>
      <c r="AL96" s="4683" t="n"/>
      <c r="AM96" s="1892" t="n"/>
      <c r="AN96" s="1894" t="n"/>
      <c r="AO96" s="1891" t="n"/>
      <c r="AP96" s="1892" t="n"/>
      <c r="AQ96" s="1893" t="n"/>
      <c r="AR96" s="1887" t="n"/>
      <c r="AS96" s="4684" t="n"/>
      <c r="AT96" s="1893" t="n"/>
      <c r="AU96" s="1891" t="n"/>
      <c r="AV96" s="1892" t="n"/>
      <c r="AW96" s="1893" t="n"/>
      <c r="AX96" s="1895" t="n"/>
      <c r="AY96" s="1894" t="n"/>
      <c r="AZ96" s="1893" t="n"/>
      <c r="BA96" s="1891" t="n"/>
      <c r="BB96" s="1892" t="n"/>
      <c r="BC96" s="1893" t="n">
        <v>10</v>
      </c>
      <c r="BD96" s="1887" t="n"/>
      <c r="BE96" s="1892" t="n">
        <v>108</v>
      </c>
      <c r="BF96" s="1893" t="n">
        <v>10</v>
      </c>
      <c r="BG96" s="1891" t="n">
        <v>3</v>
      </c>
      <c r="BH96" s="1892" t="n"/>
      <c r="BI96" s="1893" t="n"/>
      <c r="BJ96" s="1887" t="n"/>
      <c r="BK96" s="4684" t="n"/>
      <c r="BL96" s="1893" t="n"/>
      <c r="BM96" s="1891" t="n"/>
      <c r="BN96" s="1892" t="n"/>
      <c r="BO96" s="1893" t="n"/>
      <c r="BP96" s="1887" t="n"/>
      <c r="BQ96" s="1888">
        <f>AO96+AR96+AU96+AX96+BA96+BD96+BG96+BJ96+BM96+BP96</f>
        <v/>
      </c>
      <c r="BR96" s="269" t="n"/>
      <c r="BS96" s="4664" t="n"/>
      <c r="BT96" s="2386">
        <f>Z96*0.22</f>
        <v/>
      </c>
      <c r="BU96" s="2" t="n"/>
      <c r="BV96" s="2" t="n"/>
      <c r="BW96" s="2" t="n"/>
      <c r="BX96" s="2" t="n"/>
    </row>
    <row r="97">
      <c r="A97" s="4679" t="inlineStr">
        <is>
          <t>2.6.5</t>
        </is>
      </c>
      <c r="B97" s="269" t="n"/>
      <c r="C97" s="1885" t="inlineStr">
        <is>
          <t>Оптические методы контроля качества продукции**</t>
        </is>
      </c>
      <c r="D97" s="266" t="n"/>
      <c r="E97" s="266" t="n"/>
      <c r="F97" s="266" t="n"/>
      <c r="G97" s="266" t="n"/>
      <c r="H97" s="266" t="n"/>
      <c r="I97" s="266" t="n"/>
      <c r="J97" s="266" t="n"/>
      <c r="K97" s="266" t="n"/>
      <c r="L97" s="266" t="n"/>
      <c r="M97" s="266" t="n"/>
      <c r="N97" s="266" t="n"/>
      <c r="O97" s="266" t="n"/>
      <c r="P97" s="266" t="n"/>
      <c r="Q97" s="266" t="n"/>
      <c r="R97" s="269" t="n"/>
      <c r="S97" s="1886" t="n"/>
      <c r="T97" s="1888" t="n">
        <v>7</v>
      </c>
      <c r="U97" s="269" t="n"/>
      <c r="V97" s="1888" t="n"/>
      <c r="W97" s="269" t="n"/>
      <c r="X97" s="1889" t="n">
        <v>216</v>
      </c>
      <c r="Y97" s="273" t="n"/>
      <c r="Z97" s="4680" t="n">
        <v>108</v>
      </c>
      <c r="AA97" s="269" t="n"/>
      <c r="AB97" s="1891">
        <f>AL97+AN97+AQ97+AT97+AW97+AZ97+BC97+BF97+BI97+BL97+BO97</f>
        <v/>
      </c>
      <c r="AC97" s="273" t="n"/>
      <c r="AD97" s="1892" t="n">
        <v>10</v>
      </c>
      <c r="AE97" s="264" t="n"/>
      <c r="AF97" s="1893" t="n">
        <v>10</v>
      </c>
      <c r="AG97" s="264" t="n"/>
      <c r="AH97" s="1893" t="n">
        <v>10</v>
      </c>
      <c r="AI97" s="264" t="n"/>
      <c r="AJ97" s="1895" t="n"/>
      <c r="AK97" s="269" t="n"/>
      <c r="AL97" s="3088" t="n"/>
      <c r="AM97" s="3092" t="n"/>
      <c r="AN97" s="3089" t="n"/>
      <c r="AO97" s="3085" t="n"/>
      <c r="AP97" s="3092" t="n"/>
      <c r="AQ97" s="3090" t="n"/>
      <c r="AR97" s="4681" t="n"/>
      <c r="AS97" s="3094" t="n"/>
      <c r="AT97" s="3090" t="n"/>
      <c r="AU97" s="3085" t="n"/>
      <c r="AV97" s="3092" t="n"/>
      <c r="AW97" s="3090" t="n"/>
      <c r="AX97" s="4682" t="n"/>
      <c r="AY97" s="3089" t="n"/>
      <c r="AZ97" s="3090" t="n"/>
      <c r="BA97" s="3085" t="n"/>
      <c r="BB97" s="3092" t="n"/>
      <c r="BC97" s="3090" t="n">
        <v>14</v>
      </c>
      <c r="BD97" s="4681" t="n"/>
      <c r="BE97" s="3092" t="n">
        <v>216</v>
      </c>
      <c r="BF97" s="3090" t="n">
        <v>16</v>
      </c>
      <c r="BG97" s="1891" t="n">
        <v>6</v>
      </c>
      <c r="BH97" s="3092" t="n"/>
      <c r="BI97" s="3090" t="n"/>
      <c r="BJ97" s="4681" t="n"/>
      <c r="BK97" s="3094" t="n"/>
      <c r="BL97" s="3090" t="n"/>
      <c r="BM97" s="3085" t="n"/>
      <c r="BN97" s="3092" t="n"/>
      <c r="BO97" s="3090" t="n"/>
      <c r="BP97" s="4681" t="n"/>
      <c r="BQ97" s="1888">
        <f>AO97+AR97+AU97+AX97+BA97+BD97+BG97+BJ97+BM97+BP97</f>
        <v/>
      </c>
      <c r="BR97" s="269" t="n"/>
      <c r="BS97" s="4664" t="n"/>
      <c r="BT97" s="2386">
        <f>Z97*0.22</f>
        <v/>
      </c>
      <c r="BU97" s="2" t="n"/>
      <c r="BV97" s="2" t="n"/>
      <c r="BW97" s="2" t="n"/>
      <c r="BX97" s="2" t="n"/>
    </row>
    <row r="98">
      <c r="A98" s="4679" t="inlineStr">
        <is>
          <t>2.6.6</t>
        </is>
      </c>
      <c r="B98" s="269" t="n"/>
      <c r="C98" s="1885" t="inlineStr">
        <is>
          <t>Неразрушающий контроль и диагностика</t>
        </is>
      </c>
      <c r="D98" s="266" t="n"/>
      <c r="E98" s="266" t="n"/>
      <c r="F98" s="266" t="n"/>
      <c r="G98" s="266" t="n"/>
      <c r="H98" s="266" t="n"/>
      <c r="I98" s="266" t="n"/>
      <c r="J98" s="266" t="n"/>
      <c r="K98" s="266" t="n"/>
      <c r="L98" s="266" t="n"/>
      <c r="M98" s="266" t="n"/>
      <c r="N98" s="266" t="n"/>
      <c r="O98" s="266" t="n"/>
      <c r="P98" s="266" t="n"/>
      <c r="Q98" s="266" t="n"/>
      <c r="R98" s="269" t="n"/>
      <c r="S98" s="1886" t="n"/>
      <c r="T98" s="1888" t="n"/>
      <c r="U98" s="269" t="n"/>
      <c r="V98" s="1888" t="n">
        <v>8</v>
      </c>
      <c r="W98" s="269" t="n"/>
      <c r="X98" s="1889" t="n">
        <v>144</v>
      </c>
      <c r="Y98" s="273" t="n"/>
      <c r="Z98" s="4680" t="n">
        <v>90</v>
      </c>
      <c r="AA98" s="269" t="n"/>
      <c r="AB98" s="1891">
        <f>AL98+AN98+AQ98+AT98+AW98+AZ98+BC98+BF98+BI98+BL98+BO98</f>
        <v/>
      </c>
      <c r="AC98" s="273" t="n"/>
      <c r="AD98" s="1892" t="n">
        <v>10</v>
      </c>
      <c r="AE98" s="264" t="n"/>
      <c r="AF98" s="1893" t="n">
        <v>10</v>
      </c>
      <c r="AG98" s="264" t="n"/>
      <c r="AH98" s="1893" t="n">
        <v>8</v>
      </c>
      <c r="AI98" s="264" t="n"/>
      <c r="AJ98" s="1895" t="n"/>
      <c r="AK98" s="269" t="n"/>
      <c r="AL98" s="4683" t="n"/>
      <c r="AM98" s="1892" t="n"/>
      <c r="AN98" s="1894" t="n"/>
      <c r="AO98" s="1891" t="n"/>
      <c r="AP98" s="1892" t="n"/>
      <c r="AQ98" s="1893" t="n"/>
      <c r="AR98" s="1887" t="n"/>
      <c r="AS98" s="4684" t="n"/>
      <c r="AT98" s="1893" t="n"/>
      <c r="AU98" s="1891" t="n"/>
      <c r="AV98" s="1892" t="n"/>
      <c r="AW98" s="1893" t="n"/>
      <c r="AX98" s="1895" t="n"/>
      <c r="AY98" s="1894" t="n"/>
      <c r="AZ98" s="1893" t="n"/>
      <c r="BA98" s="1891" t="n"/>
      <c r="BB98" s="1892" t="n"/>
      <c r="BC98" s="1893" t="n"/>
      <c r="BD98" s="1887" t="n"/>
      <c r="BE98" s="4684" t="n"/>
      <c r="BF98" s="1894" t="n">
        <v>10</v>
      </c>
      <c r="BG98" s="1891" t="n"/>
      <c r="BH98" s="1892" t="n">
        <v>144</v>
      </c>
      <c r="BI98" s="1893" t="n">
        <v>18</v>
      </c>
      <c r="BJ98" s="1887" t="n">
        <v>4</v>
      </c>
      <c r="BK98" s="4684" t="n"/>
      <c r="BL98" s="1893" t="n"/>
      <c r="BM98" s="1891" t="n"/>
      <c r="BN98" s="1892" t="n"/>
      <c r="BO98" s="1893" t="n"/>
      <c r="BP98" s="1887" t="n"/>
      <c r="BQ98" s="1888">
        <f>AO98+AR98+AU98+AX98+BA98+BD98+BG98+BJ98+BM98+BP98</f>
        <v/>
      </c>
      <c r="BR98" s="269" t="n"/>
      <c r="BS98" s="4664" t="n"/>
      <c r="BT98" s="2386">
        <f>Z98*0.22</f>
        <v/>
      </c>
      <c r="BU98" s="2" t="n"/>
      <c r="BV98" s="2" t="n"/>
      <c r="BW98" s="2" t="n"/>
      <c r="BX98" s="2" t="n"/>
    </row>
    <row r="99">
      <c r="A99" s="4679" t="inlineStr">
        <is>
          <t>2.6.7</t>
        </is>
      </c>
      <c r="B99" s="269" t="n"/>
      <c r="C99" s="1885" t="inlineStr">
        <is>
          <t>Механические и термические методы</t>
        </is>
      </c>
      <c r="D99" s="266" t="n"/>
      <c r="E99" s="266" t="n"/>
      <c r="F99" s="266" t="n"/>
      <c r="G99" s="266" t="n"/>
      <c r="H99" s="266" t="n"/>
      <c r="I99" s="266" t="n"/>
      <c r="J99" s="266" t="n"/>
      <c r="K99" s="266" t="n"/>
      <c r="L99" s="266" t="n"/>
      <c r="M99" s="266" t="n"/>
      <c r="N99" s="266" t="n"/>
      <c r="O99" s="266" t="n"/>
      <c r="P99" s="266" t="n"/>
      <c r="Q99" s="266" t="n"/>
      <c r="R99" s="269" t="n"/>
      <c r="S99" s="1886" t="n"/>
      <c r="T99" s="1888" t="n">
        <v>10</v>
      </c>
      <c r="U99" s="269" t="n"/>
      <c r="V99" s="1888" t="n"/>
      <c r="W99" s="269" t="n"/>
      <c r="X99" s="1889" t="n">
        <v>144</v>
      </c>
      <c r="Y99" s="273" t="n"/>
      <c r="Z99" s="4680" t="n">
        <v>90</v>
      </c>
      <c r="AA99" s="269" t="n"/>
      <c r="AB99" s="1891">
        <f>AL99+AN99+AQ99+AT99+AW99+AZ99+BC99+BF99+BI99+BL99+BO99</f>
        <v/>
      </c>
      <c r="AC99" s="273" t="n"/>
      <c r="AD99" s="1892" t="n">
        <v>10</v>
      </c>
      <c r="AE99" s="264" t="n"/>
      <c r="AF99" s="1893" t="n">
        <v>10</v>
      </c>
      <c r="AG99" s="264" t="n"/>
      <c r="AH99" s="1893" t="n">
        <v>8</v>
      </c>
      <c r="AI99" s="264" t="n"/>
      <c r="AJ99" s="1895" t="n"/>
      <c r="AK99" s="269" t="n"/>
      <c r="AL99" s="3088" t="n"/>
      <c r="AM99" s="3092" t="n"/>
      <c r="AN99" s="3090" t="n"/>
      <c r="AO99" s="3085" t="n"/>
      <c r="AP99" s="3092" t="n"/>
      <c r="AQ99" s="3090" t="n"/>
      <c r="AR99" s="4681" t="n"/>
      <c r="AS99" s="3094" t="n"/>
      <c r="AT99" s="3090" t="n"/>
      <c r="AU99" s="3085" t="n"/>
      <c r="AV99" s="3092" t="n"/>
      <c r="AW99" s="1893" t="n"/>
      <c r="AX99" s="1895" t="n"/>
      <c r="AY99" s="1894" t="n"/>
      <c r="AZ99" s="1893" t="n"/>
      <c r="BA99" s="1891" t="n"/>
      <c r="BB99" s="1892" t="n"/>
      <c r="BC99" s="1893" t="n"/>
      <c r="BD99" s="1887" t="n"/>
      <c r="BE99" s="4684" t="n"/>
      <c r="BF99" s="1893" t="n"/>
      <c r="BG99" s="1891" t="n"/>
      <c r="BH99" s="1892" t="n"/>
      <c r="BI99" s="3090" t="n"/>
      <c r="BJ99" s="4681" t="n"/>
      <c r="BK99" s="4684" t="n"/>
      <c r="BL99" s="1894" t="n">
        <v>6</v>
      </c>
      <c r="BM99" s="1891" t="n"/>
      <c r="BN99" s="1892" t="n">
        <v>144</v>
      </c>
      <c r="BO99" s="1893" t="n">
        <v>22</v>
      </c>
      <c r="BP99" s="1887" t="n">
        <v>4</v>
      </c>
      <c r="BQ99" s="1888">
        <f>AO99+AR99+AU99+AX99+BA99+BD99+BG99+BJ99+BM99+BP99</f>
        <v/>
      </c>
      <c r="BR99" s="269" t="n"/>
      <c r="BS99" s="4664" t="n"/>
      <c r="BT99" s="2386">
        <f>Z99*0.22</f>
        <v/>
      </c>
      <c r="BU99" s="2" t="n"/>
      <c r="BV99" s="2" t="n"/>
      <c r="BW99" s="2" t="n"/>
      <c r="BX99" s="2" t="n"/>
    </row>
    <row r="100">
      <c r="A100" s="4679" t="inlineStr">
        <is>
          <t>2.6.8</t>
        </is>
      </c>
      <c r="B100" s="269" t="n"/>
      <c r="C100" s="1885" t="inlineStr">
        <is>
          <t>Электрофизические методы</t>
        </is>
      </c>
      <c r="D100" s="266" t="n"/>
      <c r="E100" s="266" t="n"/>
      <c r="F100" s="266" t="n"/>
      <c r="G100" s="266" t="n"/>
      <c r="H100" s="266" t="n"/>
      <c r="I100" s="266" t="n"/>
      <c r="J100" s="266" t="n"/>
      <c r="K100" s="266" t="n"/>
      <c r="L100" s="266" t="n"/>
      <c r="M100" s="266" t="n"/>
      <c r="N100" s="266" t="n"/>
      <c r="O100" s="266" t="n"/>
      <c r="P100" s="266" t="n"/>
      <c r="Q100" s="266" t="n"/>
      <c r="R100" s="269" t="n"/>
      <c r="S100" s="1886" t="n"/>
      <c r="T100" s="1888" t="n">
        <v>6</v>
      </c>
      <c r="U100" s="269" t="n"/>
      <c r="V100" s="1888" t="n"/>
      <c r="W100" s="269" t="n"/>
      <c r="X100" s="1889" t="n">
        <v>144</v>
      </c>
      <c r="Y100" s="273" t="n"/>
      <c r="Z100" s="4680" t="n">
        <v>90</v>
      </c>
      <c r="AA100" s="269" t="n"/>
      <c r="AB100" s="1891">
        <f>AL100+AN100+AQ100+AT100+AW100+AZ100+BC100+BF100+BI100+BL100+BO100</f>
        <v/>
      </c>
      <c r="AC100" s="273" t="n"/>
      <c r="AD100" s="1892" t="n">
        <v>8</v>
      </c>
      <c r="AE100" s="264" t="n"/>
      <c r="AF100" s="1893" t="n">
        <v>8</v>
      </c>
      <c r="AG100" s="264" t="n"/>
      <c r="AH100" s="1893" t="n">
        <v>8</v>
      </c>
      <c r="AI100" s="264" t="n"/>
      <c r="AJ100" s="1895" t="n"/>
      <c r="AK100" s="269" t="n"/>
      <c r="AL100" s="4683" t="n"/>
      <c r="AM100" s="1892" t="n"/>
      <c r="AN100" s="1893" t="n"/>
      <c r="AO100" s="1891" t="n"/>
      <c r="AP100" s="1892" t="n"/>
      <c r="AQ100" s="1893" t="n"/>
      <c r="AR100" s="1887" t="n"/>
      <c r="AS100" s="4684" t="n"/>
      <c r="AT100" s="1893" t="n"/>
      <c r="AU100" s="1891" t="n"/>
      <c r="AV100" s="4686" t="n"/>
      <c r="AW100" s="3090" t="n"/>
      <c r="AX100" s="4682" t="n"/>
      <c r="AY100" s="3089" t="n"/>
      <c r="AZ100" s="3090" t="n">
        <v>10</v>
      </c>
      <c r="BA100" s="3085" t="n"/>
      <c r="BB100" s="3092" t="n">
        <v>144</v>
      </c>
      <c r="BC100" s="3090" t="n">
        <v>14</v>
      </c>
      <c r="BD100" s="4681" t="n">
        <v>4</v>
      </c>
      <c r="BE100" s="3094" t="n"/>
      <c r="BF100" s="3090" t="n"/>
      <c r="BG100" s="3085" t="n"/>
      <c r="BH100" s="3092" t="n"/>
      <c r="BI100" s="4687" t="n"/>
      <c r="BJ100" s="4690" t="n"/>
      <c r="BK100" s="4691" t="n"/>
      <c r="BL100" s="4687" t="n"/>
      <c r="BM100" s="4688" t="n"/>
      <c r="BN100" s="4686" t="n"/>
      <c r="BO100" s="4687" t="n"/>
      <c r="BP100" s="4690" t="n"/>
      <c r="BQ100" s="1888">
        <f>AO100+AR100+AU100+AX100+BA100+BD100+BG100+BJ100+BM100+BP100</f>
        <v/>
      </c>
      <c r="BR100" s="269" t="n"/>
      <c r="BS100" s="4664" t="n"/>
      <c r="BT100" s="2386">
        <f>Z100*0.22</f>
        <v/>
      </c>
      <c r="BU100" s="2" t="n"/>
      <c r="BV100" s="2" t="n"/>
      <c r="BW100" s="2" t="n"/>
      <c r="BX100" s="2" t="n"/>
    </row>
    <row r="101">
      <c r="A101" s="4679" t="inlineStr">
        <is>
          <t>2.6.9</t>
        </is>
      </c>
      <c r="B101" s="269" t="n"/>
      <c r="C101" s="1885" t="inlineStr">
        <is>
          <t>Идентификация и экспертиза промышленных товаров</t>
        </is>
      </c>
      <c r="D101" s="266" t="n"/>
      <c r="E101" s="266" t="n"/>
      <c r="F101" s="266" t="n"/>
      <c r="G101" s="266" t="n"/>
      <c r="H101" s="266" t="n"/>
      <c r="I101" s="266" t="n"/>
      <c r="J101" s="266" t="n"/>
      <c r="K101" s="266" t="n"/>
      <c r="L101" s="266" t="n"/>
      <c r="M101" s="266" t="n"/>
      <c r="N101" s="266" t="n"/>
      <c r="O101" s="266" t="n"/>
      <c r="P101" s="266" t="n"/>
      <c r="Q101" s="266" t="n"/>
      <c r="R101" s="269" t="n"/>
      <c r="S101" s="1886" t="n"/>
      <c r="T101" s="1888" t="n">
        <v>8</v>
      </c>
      <c r="U101" s="269" t="n"/>
      <c r="V101" s="1888" t="n"/>
      <c r="W101" s="269" t="n"/>
      <c r="X101" s="1889" t="n">
        <v>144</v>
      </c>
      <c r="Y101" s="273" t="n"/>
      <c r="Z101" s="4680" t="n">
        <v>90</v>
      </c>
      <c r="AA101" s="269" t="n"/>
      <c r="AB101" s="1891">
        <f>AL101+AN101+AQ101+AT101+AW101+AZ101+BC101+BF101+BI101+BL101+BO101</f>
        <v/>
      </c>
      <c r="AC101" s="273" t="n"/>
      <c r="AD101" s="1892" t="n">
        <v>10</v>
      </c>
      <c r="AE101" s="264" t="n"/>
      <c r="AF101" s="1893" t="n">
        <v>10</v>
      </c>
      <c r="AG101" s="264" t="n"/>
      <c r="AH101" s="1893" t="n">
        <v>8</v>
      </c>
      <c r="AI101" s="264" t="n"/>
      <c r="AJ101" s="1895" t="n"/>
      <c r="AK101" s="269" t="n"/>
      <c r="AL101" s="4683" t="n"/>
      <c r="AM101" s="1892" t="n"/>
      <c r="AN101" s="1893" t="n"/>
      <c r="AO101" s="1891" t="n"/>
      <c r="AP101" s="1892" t="n"/>
      <c r="AQ101" s="1893" t="n"/>
      <c r="AR101" s="1887" t="n"/>
      <c r="AS101" s="4684" t="n"/>
      <c r="AT101" s="1893" t="n"/>
      <c r="AU101" s="1891" t="n"/>
      <c r="AV101" s="1892" t="n"/>
      <c r="AW101" s="1893" t="n"/>
      <c r="AX101" s="1895" t="n"/>
      <c r="AY101" s="1894" t="n"/>
      <c r="AZ101" s="1893" t="n"/>
      <c r="BA101" s="1891" t="n"/>
      <c r="BB101" s="1892" t="n"/>
      <c r="BC101" s="1893" t="n"/>
      <c r="BD101" s="1887" t="n"/>
      <c r="BE101" s="4684" t="n"/>
      <c r="BF101" s="1893" t="n">
        <v>14</v>
      </c>
      <c r="BG101" s="1891" t="n"/>
      <c r="BH101" s="1892" t="n">
        <v>144</v>
      </c>
      <c r="BI101" s="1893" t="n">
        <v>14</v>
      </c>
      <c r="BJ101" s="1887" t="n">
        <v>4</v>
      </c>
      <c r="BK101" s="4684" t="n"/>
      <c r="BL101" s="1893" t="n"/>
      <c r="BM101" s="1891" t="n"/>
      <c r="BN101" s="1892" t="n"/>
      <c r="BO101" s="1893" t="n"/>
      <c r="BP101" s="1887" t="n"/>
      <c r="BQ101" s="1888">
        <f>AO101+AR101+AU101+AX101+BA101+BD101+BG101+BJ101+BM101+BP101</f>
        <v/>
      </c>
      <c r="BR101" s="269" t="n"/>
      <c r="BS101" s="4664" t="n"/>
      <c r="BT101" s="2386">
        <f>Z101*0.22</f>
        <v/>
      </c>
      <c r="BU101" s="2" t="n"/>
      <c r="BV101" s="2" t="n"/>
      <c r="BW101" s="2" t="n"/>
      <c r="BX101" s="2" t="n"/>
    </row>
    <row r="102">
      <c r="A102" s="4679" t="inlineStr">
        <is>
          <t>2.6.10</t>
        </is>
      </c>
      <c r="B102" s="269" t="n"/>
      <c r="C102" s="1885" t="inlineStr">
        <is>
          <t>Курсовая работа по учебной дисциплине модуля по выбору студента</t>
        </is>
      </c>
      <c r="D102" s="266" t="n"/>
      <c r="E102" s="266" t="n"/>
      <c r="F102" s="266" t="n"/>
      <c r="G102" s="266" t="n"/>
      <c r="H102" s="266" t="n"/>
      <c r="I102" s="266" t="n"/>
      <c r="J102" s="266" t="n"/>
      <c r="K102" s="266" t="n"/>
      <c r="L102" s="266" t="n"/>
      <c r="M102" s="266" t="n"/>
      <c r="N102" s="266" t="n"/>
      <c r="O102" s="266" t="n"/>
      <c r="P102" s="266" t="n"/>
      <c r="Q102" s="266" t="n"/>
      <c r="R102" s="269" t="n"/>
      <c r="S102" s="1886" t="n"/>
      <c r="T102" s="1888" t="n"/>
      <c r="U102" s="269" t="n"/>
      <c r="V102" s="1888" t="n"/>
      <c r="W102" s="269" t="n"/>
      <c r="X102" s="1889" t="n">
        <v>30</v>
      </c>
      <c r="Y102" s="273" t="n"/>
      <c r="Z102" s="4680" t="n"/>
      <c r="AA102" s="269" t="n"/>
      <c r="AB102" s="1891" t="n"/>
      <c r="AC102" s="273" t="n"/>
      <c r="AD102" s="1892" t="n"/>
      <c r="AE102" s="264" t="n"/>
      <c r="AF102" s="1893" t="n"/>
      <c r="AG102" s="264" t="n"/>
      <c r="AH102" s="1893" t="n"/>
      <c r="AI102" s="264" t="n"/>
      <c r="AJ102" s="1895" t="n"/>
      <c r="AK102" s="269" t="n"/>
      <c r="AL102" s="3088" t="n"/>
      <c r="AM102" s="3092" t="n"/>
      <c r="AN102" s="3090" t="n"/>
      <c r="AO102" s="3085" t="n"/>
      <c r="AP102" s="3092" t="n"/>
      <c r="AQ102" s="3090" t="n"/>
      <c r="AR102" s="4681" t="n"/>
      <c r="AS102" s="3094" t="n"/>
      <c r="AT102" s="3090" t="n"/>
      <c r="AU102" s="3085" t="n"/>
      <c r="AV102" s="3092" t="n"/>
      <c r="AW102" s="3090" t="n"/>
      <c r="AX102" s="4682" t="n"/>
      <c r="AY102" s="1894" t="n"/>
      <c r="AZ102" s="1893" t="n"/>
      <c r="BA102" s="1891" t="n"/>
      <c r="BB102" s="1892" t="n"/>
      <c r="BC102" s="1893" t="n"/>
      <c r="BD102" s="1887" t="n"/>
      <c r="BE102" s="4684" t="n"/>
      <c r="BF102" s="1893" t="n"/>
      <c r="BG102" s="1891" t="n"/>
      <c r="BH102" s="1892" t="n">
        <v>30</v>
      </c>
      <c r="BI102" s="1893" t="n"/>
      <c r="BJ102" s="1887" t="n">
        <v>1</v>
      </c>
      <c r="BK102" s="4684" t="n"/>
      <c r="BL102" s="1893" t="n"/>
      <c r="BM102" s="1891" t="n"/>
      <c r="BN102" s="1892" t="n"/>
      <c r="BO102" s="1893" t="n"/>
      <c r="BP102" s="1887" t="n"/>
      <c r="BQ102" s="1888">
        <f>AO102+AR102+AU102+AX102+BA102+BD102+BG102+BJ102+BM102+BP102</f>
        <v/>
      </c>
      <c r="BR102" s="269" t="n"/>
      <c r="BS102" s="4736" t="n"/>
      <c r="BT102" s="2386">
        <f>Z102*0.22</f>
        <v/>
      </c>
      <c r="BU102" s="2" t="n"/>
      <c r="BV102" s="2" t="n"/>
      <c r="BW102" s="2" t="n"/>
      <c r="BX102" s="2" t="n"/>
    </row>
    <row r="103">
      <c r="A103" s="4679" t="inlineStr">
        <is>
          <t>2.6.11</t>
        </is>
      </c>
      <c r="B103" s="269" t="n"/>
      <c r="C103" s="1885" t="inlineStr">
        <is>
          <t>Учебно-исследовательская работа студентов</t>
        </is>
      </c>
      <c r="D103" s="266" t="n"/>
      <c r="E103" s="266" t="n"/>
      <c r="F103" s="266" t="n"/>
      <c r="G103" s="266" t="n"/>
      <c r="H103" s="266" t="n"/>
      <c r="I103" s="266" t="n"/>
      <c r="J103" s="266" t="n"/>
      <c r="K103" s="266" t="n"/>
      <c r="L103" s="266" t="n"/>
      <c r="M103" s="266" t="n"/>
      <c r="N103" s="266" t="n"/>
      <c r="O103" s="266" t="n"/>
      <c r="P103" s="266" t="n"/>
      <c r="Q103" s="266" t="n"/>
      <c r="R103" s="269" t="n"/>
      <c r="S103" s="1886" t="n"/>
      <c r="T103" s="1888" t="n"/>
      <c r="U103" s="269" t="n"/>
      <c r="V103" s="1888" t="n">
        <v>10</v>
      </c>
      <c r="W103" s="269" t="n"/>
      <c r="X103" s="1889" t="n">
        <v>108</v>
      </c>
      <c r="Y103" s="273" t="n"/>
      <c r="Z103" s="4680" t="n">
        <v>54</v>
      </c>
      <c r="AA103" s="269" t="n"/>
      <c r="AB103" s="1891">
        <f>AL103+AN103+AQ103+AT103+AW103+AZ103+BC103+BF103+BI103+BL103+BO103</f>
        <v/>
      </c>
      <c r="AC103" s="273" t="n"/>
      <c r="AD103" s="1892" t="n"/>
      <c r="AE103" s="264" t="n"/>
      <c r="AF103" s="1893" t="n">
        <v>12</v>
      </c>
      <c r="AG103" s="264" t="n"/>
      <c r="AH103" s="1893" t="n"/>
      <c r="AI103" s="264" t="n"/>
      <c r="AJ103" s="1895" t="n"/>
      <c r="AK103" s="269" t="n"/>
      <c r="AL103" s="4683" t="n"/>
      <c r="AM103" s="1892" t="n"/>
      <c r="AN103" s="1893" t="n"/>
      <c r="AO103" s="1891" t="n"/>
      <c r="AP103" s="1892" t="n"/>
      <c r="AQ103" s="1893" t="n"/>
      <c r="AR103" s="1887" t="n"/>
      <c r="AS103" s="4684" t="n"/>
      <c r="AT103" s="1893" t="n"/>
      <c r="AU103" s="1891" t="n"/>
      <c r="AV103" s="1892" t="n"/>
      <c r="AW103" s="1893" t="n"/>
      <c r="AX103" s="1895" t="n"/>
      <c r="AY103" s="3089" t="n"/>
      <c r="AZ103" s="3090" t="n"/>
      <c r="BA103" s="3085" t="n"/>
      <c r="BB103" s="3092" t="n"/>
      <c r="BC103" s="3090" t="n"/>
      <c r="BD103" s="4681" t="n"/>
      <c r="BE103" s="3094" t="n"/>
      <c r="BF103" s="3090" t="n"/>
      <c r="BG103" s="3085" t="n"/>
      <c r="BH103" s="3092" t="n"/>
      <c r="BI103" s="3090" t="n"/>
      <c r="BJ103" s="4681" t="n"/>
      <c r="BK103" s="3094" t="n"/>
      <c r="BL103" s="3090" t="n">
        <v>2</v>
      </c>
      <c r="BM103" s="3085" t="n"/>
      <c r="BN103" s="3092" t="n">
        <v>108</v>
      </c>
      <c r="BO103" s="3090" t="n">
        <v>10</v>
      </c>
      <c r="BP103" s="4681" t="n">
        <v>3</v>
      </c>
      <c r="BQ103" s="1888">
        <f>AO103+AR103+AU103+AX103+BA103+BD103+BG103+BJ103+BM103+BP103</f>
        <v/>
      </c>
      <c r="BR103" s="269" t="n"/>
      <c r="BS103" s="4751" t="n"/>
      <c r="BT103" s="2386">
        <f>Z103*0.22</f>
        <v/>
      </c>
      <c r="BU103" s="2" t="n"/>
      <c r="BV103" s="2" t="n"/>
      <c r="BW103" s="2" t="n"/>
      <c r="BX103" s="2" t="n"/>
    </row>
    <row r="104">
      <c r="A104" s="4650" t="inlineStr">
        <is>
          <t>2.7</t>
        </is>
      </c>
      <c r="B104" s="269" t="n"/>
      <c r="C104" s="4651" t="inlineStr">
        <is>
          <t>Материаловедение</t>
        </is>
      </c>
      <c r="D104" s="266" t="n"/>
      <c r="E104" s="266" t="n"/>
      <c r="F104" s="266" t="n"/>
      <c r="G104" s="266" t="n"/>
      <c r="H104" s="266" t="n"/>
      <c r="I104" s="266" t="n"/>
      <c r="J104" s="266" t="n"/>
      <c r="K104" s="266" t="n"/>
      <c r="L104" s="266" t="n"/>
      <c r="M104" s="266" t="n"/>
      <c r="N104" s="266" t="n"/>
      <c r="O104" s="266" t="n"/>
      <c r="P104" s="266" t="n"/>
      <c r="Q104" s="266" t="n"/>
      <c r="R104" s="269" t="n"/>
      <c r="S104" s="4652" t="n"/>
      <c r="T104" s="4653" t="n"/>
      <c r="U104" s="269" t="n"/>
      <c r="V104" s="1888" t="n">
        <v>8</v>
      </c>
      <c r="W104" s="269" t="n"/>
      <c r="X104" s="1889" t="n">
        <v>102</v>
      </c>
      <c r="Y104" s="273" t="n"/>
      <c r="Z104" s="4680" t="n">
        <v>36</v>
      </c>
      <c r="AA104" s="269" t="n"/>
      <c r="AB104" s="1891">
        <f>AL104+AN104+AQ104+AT104+AW104+AZ104+BC104+BF104+BI104+BL104+BO104</f>
        <v/>
      </c>
      <c r="AC104" s="273" t="n"/>
      <c r="AD104" s="1892" t="n">
        <v>4</v>
      </c>
      <c r="AE104" s="264" t="n"/>
      <c r="AF104" s="1893" t="n">
        <v>4</v>
      </c>
      <c r="AG104" s="264" t="n"/>
      <c r="AH104" s="1893" t="n"/>
      <c r="AI104" s="264" t="n"/>
      <c r="AJ104" s="1895" t="n"/>
      <c r="AK104" s="269" t="n"/>
      <c r="AL104" s="4683" t="n"/>
      <c r="AM104" s="1892" t="n"/>
      <c r="AN104" s="1893" t="n"/>
      <c r="AO104" s="1891" t="n"/>
      <c r="AP104" s="1892" t="n"/>
      <c r="AQ104" s="1893" t="n"/>
      <c r="AR104" s="1887" t="n"/>
      <c r="AS104" s="4684" t="n"/>
      <c r="AT104" s="1893" t="n"/>
      <c r="AU104" s="1891" t="n"/>
      <c r="AV104" s="1892" t="n"/>
      <c r="AW104" s="1893" t="n"/>
      <c r="AX104" s="1895" t="n"/>
      <c r="AY104" s="1894" t="n"/>
      <c r="AZ104" s="1893" t="n"/>
      <c r="BA104" s="1891" t="n"/>
      <c r="BB104" s="1892" t="n"/>
      <c r="BC104" s="1893" t="n"/>
      <c r="BD104" s="1887" t="n"/>
      <c r="BE104" s="4684" t="n"/>
      <c r="BF104" s="1893" t="n">
        <v>2</v>
      </c>
      <c r="BG104" s="1891" t="n"/>
      <c r="BH104" s="1892" t="n">
        <v>102</v>
      </c>
      <c r="BI104" s="1893" t="n">
        <v>6</v>
      </c>
      <c r="BJ104" s="1887" t="n">
        <v>3</v>
      </c>
      <c r="BK104" s="4684" t="n"/>
      <c r="BL104" s="1893" t="n"/>
      <c r="BM104" s="1891" t="n"/>
      <c r="BN104" s="1892" t="n"/>
      <c r="BO104" s="1893" t="n"/>
      <c r="BP104" s="1887" t="n"/>
      <c r="BQ104" s="1888">
        <f>AO104+AR104+AU104+AX104+BA104+BD104+BG104+BJ104+BM104+BP104</f>
        <v/>
      </c>
      <c r="BR104" s="269" t="n"/>
      <c r="BS104" s="4664" t="n"/>
      <c r="BT104" s="2386">
        <f>Z104*0.22</f>
        <v/>
      </c>
      <c r="BU104" s="2" t="n"/>
      <c r="BV104" s="2" t="n"/>
      <c r="BW104" s="2" t="n"/>
      <c r="BX104" s="2" t="n"/>
    </row>
    <row r="105">
      <c r="A105" s="4752" t="n"/>
      <c r="B105" s="4752" t="n"/>
      <c r="C105" s="1926" t="n"/>
      <c r="D105" s="1926" t="n"/>
      <c r="E105" s="1926" t="n"/>
      <c r="F105" s="1926" t="n"/>
      <c r="G105" s="1926" t="n"/>
      <c r="H105" s="1926" t="n"/>
      <c r="I105" s="1926" t="n"/>
      <c r="J105" s="1926" t="n"/>
      <c r="K105" s="1926" t="n"/>
      <c r="L105" s="1926" t="n"/>
      <c r="M105" s="1926" t="n"/>
      <c r="N105" s="1926" t="n"/>
      <c r="O105" s="1926" t="n"/>
      <c r="P105" s="1926" t="n"/>
      <c r="Q105" s="1926" t="n"/>
      <c r="R105" s="1926" t="n"/>
      <c r="S105" s="1926" t="n"/>
      <c r="T105" s="3847" t="n"/>
      <c r="U105" s="3847" t="n"/>
      <c r="V105" s="3628" t="n"/>
      <c r="W105" s="3628" t="n"/>
      <c r="X105" s="3628" t="n"/>
      <c r="Y105" s="3628" t="n"/>
      <c r="Z105" s="3628" t="n"/>
      <c r="AA105" s="3628" t="n"/>
      <c r="AB105" s="3628" t="n"/>
      <c r="AC105" s="3628" t="n"/>
      <c r="AD105" s="3628" t="n"/>
      <c r="AE105" s="3628" t="n"/>
      <c r="AF105" s="3628" t="n"/>
      <c r="AG105" s="3628" t="n"/>
      <c r="AH105" s="3628" t="n"/>
      <c r="AI105" s="3628" t="n"/>
      <c r="AJ105" s="3628" t="n"/>
      <c r="AK105" s="3628" t="n"/>
      <c r="AL105" s="3628" t="n"/>
      <c r="AM105" s="3628" t="n"/>
      <c r="AN105" s="3628" t="n"/>
      <c r="AO105" s="3628" t="n"/>
      <c r="AP105" s="3628" t="n"/>
      <c r="AQ105" s="3628" t="n"/>
      <c r="AR105" s="3628" t="n"/>
      <c r="AS105" s="3628" t="n"/>
      <c r="AT105" s="3628" t="n"/>
      <c r="AU105" s="3628" t="n"/>
      <c r="AV105" s="3628" t="n"/>
      <c r="AW105" s="3628" t="n"/>
      <c r="AX105" s="3628" t="n"/>
      <c r="AY105" s="3628" t="n"/>
      <c r="AZ105" s="3628" t="n"/>
      <c r="BA105" s="3628" t="n"/>
      <c r="BB105" s="3628" t="n"/>
      <c r="BC105" s="3628" t="n"/>
      <c r="BD105" s="3628" t="n"/>
      <c r="BE105" s="3628" t="n"/>
      <c r="BF105" s="3628" t="n"/>
      <c r="BG105" s="3628" t="n"/>
      <c r="BH105" s="3628" t="n"/>
      <c r="BI105" s="3628" t="n"/>
      <c r="BJ105" s="3628" t="n"/>
      <c r="BK105" s="3628" t="n"/>
      <c r="BL105" s="3628" t="n"/>
      <c r="BM105" s="3628" t="n"/>
      <c r="BN105" s="3628" t="n"/>
      <c r="BO105" s="3628" t="n"/>
      <c r="BP105" s="3628" t="n"/>
      <c r="BQ105" s="3628" t="n"/>
      <c r="BR105" s="3628" t="n"/>
      <c r="BS105" s="4398" t="n"/>
      <c r="BT105" s="2386" t="n"/>
      <c r="BU105" s="2" t="n"/>
      <c r="BV105" s="2" t="n"/>
      <c r="BW105" s="2" t="n"/>
      <c r="BX105" s="2" t="n"/>
    </row>
    <row r="106">
      <c r="A106" s="4753" t="inlineStr">
        <is>
          <t>№
п/п</t>
        </is>
      </c>
      <c r="B106" s="3783" t="n"/>
      <c r="C106" s="4753" t="inlineStr">
        <is>
          <t>Название модуля, учебной дисциплины, курсового проекта (курсовой работы)</t>
        </is>
      </c>
      <c r="D106" s="60" t="n"/>
      <c r="E106" s="60" t="n"/>
      <c r="F106" s="60" t="n"/>
      <c r="G106" s="60" t="n"/>
      <c r="H106" s="60" t="n"/>
      <c r="I106" s="60" t="n"/>
      <c r="J106" s="60" t="n"/>
      <c r="K106" s="60" t="n"/>
      <c r="L106" s="60" t="n"/>
      <c r="M106" s="60" t="n"/>
      <c r="N106" s="60" t="n"/>
      <c r="O106" s="60" t="n"/>
      <c r="P106" s="60" t="n"/>
      <c r="Q106" s="60" t="n"/>
      <c r="R106" s="3783" t="n"/>
      <c r="S106" s="4754" t="n"/>
      <c r="T106" s="4753" t="inlineStr">
        <is>
          <t>Экзамены</t>
        </is>
      </c>
      <c r="U106" s="3783" t="n"/>
      <c r="V106" s="4755" t="inlineStr">
        <is>
          <t>Зачеты</t>
        </is>
      </c>
      <c r="W106" s="3783" t="n"/>
      <c r="X106" s="4756" t="inlineStr">
        <is>
          <t>Общее количество акад. часов по учебному плану для дневной формы</t>
        </is>
      </c>
      <c r="Y106" s="61" t="n"/>
      <c r="Z106" s="4757" t="inlineStr">
        <is>
          <t>Количество аудиторных часов по учебному плану для дневной формы</t>
        </is>
      </c>
      <c r="AA106" s="61" t="n"/>
      <c r="AB106" s="4758" t="inlineStr">
        <is>
          <t>Количество аудиторных часов</t>
        </is>
      </c>
      <c r="AC106" s="164" t="n"/>
      <c r="AD106" s="164" t="n"/>
      <c r="AE106" s="164" t="n"/>
      <c r="AF106" s="164" t="n"/>
      <c r="AG106" s="164" t="n"/>
      <c r="AH106" s="164" t="n"/>
      <c r="AI106" s="164" t="n"/>
      <c r="AJ106" s="164" t="n"/>
      <c r="AK106" s="4185" t="n"/>
      <c r="AL106" s="4758" t="inlineStr">
        <is>
          <t>Распределение по курсам и семестрам</t>
        </is>
      </c>
      <c r="AM106" s="164" t="n"/>
      <c r="AN106" s="164" t="n"/>
      <c r="AO106" s="164" t="n"/>
      <c r="AP106" s="164" t="n"/>
      <c r="AQ106" s="164" t="n"/>
      <c r="AR106" s="164" t="n"/>
      <c r="AS106" s="164" t="n"/>
      <c r="AT106" s="164" t="n"/>
      <c r="AU106" s="164" t="n"/>
      <c r="AV106" s="164" t="n"/>
      <c r="AW106" s="164" t="n"/>
      <c r="AX106" s="164" t="n"/>
      <c r="AY106" s="164" t="n"/>
      <c r="AZ106" s="164" t="n"/>
      <c r="BA106" s="164" t="n"/>
      <c r="BB106" s="164" t="n"/>
      <c r="BC106" s="164" t="n"/>
      <c r="BD106" s="164" t="n"/>
      <c r="BE106" s="164" t="n"/>
      <c r="BF106" s="164" t="n"/>
      <c r="BG106" s="164" t="n"/>
      <c r="BH106" s="164" t="n"/>
      <c r="BI106" s="164" t="n"/>
      <c r="BJ106" s="164" t="n"/>
      <c r="BK106" s="164" t="n"/>
      <c r="BL106" s="164" t="n"/>
      <c r="BM106" s="164" t="n"/>
      <c r="BN106" s="164" t="n"/>
      <c r="BO106" s="164" t="n"/>
      <c r="BP106" s="4185" t="n"/>
      <c r="BQ106" s="4753" t="inlineStr">
        <is>
          <t>Всего зачетных единиц</t>
        </is>
      </c>
      <c r="BR106" s="3783" t="n"/>
      <c r="BS106" s="2629" t="inlineStr">
        <is>
          <t>Код компетенции</t>
        </is>
      </c>
      <c r="BT106" s="2" t="n"/>
      <c r="BU106" s="2" t="n"/>
      <c r="BV106" s="2" t="n"/>
      <c r="BW106" s="2" t="n"/>
      <c r="BX106" s="2" t="n"/>
    </row>
    <row r="107">
      <c r="A107" s="69" t="n"/>
      <c r="B107" s="186" t="n"/>
      <c r="C107" s="69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186" t="n"/>
      <c r="S107" s="1723" t="n"/>
      <c r="T107" s="69" t="n"/>
      <c r="U107" s="186" t="n"/>
      <c r="V107" s="2" t="n"/>
      <c r="W107" s="186" t="n"/>
      <c r="X107" s="69" t="n"/>
      <c r="Y107" s="70" t="n"/>
      <c r="Z107" s="171" t="n"/>
      <c r="AA107" s="70" t="n"/>
      <c r="AB107" s="4213" t="inlineStr">
        <is>
          <t>Всего</t>
        </is>
      </c>
      <c r="AC107" s="173" t="n"/>
      <c r="AD107" s="1842" t="inlineStr">
        <is>
          <t>Из них</t>
        </is>
      </c>
      <c r="AE107" s="175" t="n"/>
      <c r="AF107" s="175" t="n"/>
      <c r="AG107" s="175" t="n"/>
      <c r="AH107" s="175" t="n"/>
      <c r="AI107" s="175" t="n"/>
      <c r="AJ107" s="175" t="n"/>
      <c r="AK107" s="176" t="n"/>
      <c r="AL107" s="1843" t="inlineStr">
        <is>
          <t>I курс</t>
        </is>
      </c>
      <c r="AM107" s="175" t="n"/>
      <c r="AN107" s="175" t="n"/>
      <c r="AO107" s="175" t="n"/>
      <c r="AP107" s="175" t="n"/>
      <c r="AQ107" s="175" t="n"/>
      <c r="AR107" s="178" t="n"/>
      <c r="AS107" s="1844" t="inlineStr">
        <is>
          <t>II курс</t>
        </is>
      </c>
      <c r="AT107" s="175" t="n"/>
      <c r="AU107" s="175" t="n"/>
      <c r="AV107" s="175" t="n"/>
      <c r="AW107" s="175" t="n"/>
      <c r="AX107" s="176" t="n"/>
      <c r="AY107" s="1845" t="inlineStr">
        <is>
          <t>III курс</t>
        </is>
      </c>
      <c r="AZ107" s="175" t="n"/>
      <c r="BA107" s="175" t="n"/>
      <c r="BB107" s="175" t="n"/>
      <c r="BC107" s="175" t="n"/>
      <c r="BD107" s="176" t="n"/>
      <c r="BE107" s="1844" t="inlineStr">
        <is>
          <t>IV курс</t>
        </is>
      </c>
      <c r="BF107" s="175" t="n"/>
      <c r="BG107" s="175" t="n"/>
      <c r="BH107" s="175" t="n"/>
      <c r="BI107" s="175" t="n"/>
      <c r="BJ107" s="176" t="n"/>
      <c r="BK107" s="1845" t="inlineStr">
        <is>
          <t>V курс</t>
        </is>
      </c>
      <c r="BL107" s="175" t="n"/>
      <c r="BM107" s="175" t="n"/>
      <c r="BN107" s="175" t="n"/>
      <c r="BO107" s="175" t="n"/>
      <c r="BP107" s="176" t="n"/>
      <c r="BQ107" s="69" t="n"/>
      <c r="BR107" s="186" t="n"/>
      <c r="BS107" s="65" t="n"/>
      <c r="BT107" s="2" t="n"/>
      <c r="BU107" s="2" t="n"/>
      <c r="BV107" s="2" t="n"/>
      <c r="BW107" s="2" t="n"/>
      <c r="BX107" s="2" t="n"/>
    </row>
    <row r="108">
      <c r="A108" s="69" t="n"/>
      <c r="B108" s="186" t="n"/>
      <c r="C108" s="69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186" t="n"/>
      <c r="S108" s="1723" t="n"/>
      <c r="T108" s="69" t="n"/>
      <c r="U108" s="186" t="n"/>
      <c r="V108" s="2" t="n"/>
      <c r="W108" s="186" t="n"/>
      <c r="X108" s="69" t="n"/>
      <c r="Y108" s="70" t="n"/>
      <c r="Z108" s="171" t="n"/>
      <c r="AA108" s="70" t="n"/>
      <c r="AB108" s="2" t="n"/>
      <c r="AC108" s="173" t="n"/>
      <c r="AD108" s="2440" t="inlineStr">
        <is>
          <t>Лекции</t>
        </is>
      </c>
      <c r="AE108" s="186" t="n"/>
      <c r="AF108" s="2441" t="inlineStr">
        <is>
          <t>Лабораторные</t>
        </is>
      </c>
      <c r="AG108" s="186" t="n"/>
      <c r="AH108" s="2441" t="inlineStr">
        <is>
          <t>Практические</t>
        </is>
      </c>
      <c r="AI108" s="186" t="n"/>
      <c r="AJ108" s="2441" t="inlineStr">
        <is>
          <t>Семинарские</t>
        </is>
      </c>
      <c r="AK108" s="186" t="n"/>
      <c r="AL108" s="1847" t="inlineStr">
        <is>
          <t>УС</t>
        </is>
      </c>
      <c r="AM108" s="1842" t="inlineStr">
        <is>
          <t>1 семестр</t>
        </is>
      </c>
      <c r="AN108" s="175" t="n"/>
      <c r="AO108" s="176" t="n"/>
      <c r="AP108" s="1842" t="inlineStr">
        <is>
          <t>2 семестр</t>
        </is>
      </c>
      <c r="AQ108" s="175" t="n"/>
      <c r="AR108" s="176" t="n"/>
      <c r="AS108" s="1844" t="inlineStr">
        <is>
          <t>3 семестр</t>
        </is>
      </c>
      <c r="AT108" s="175" t="n"/>
      <c r="AU108" s="176" t="n"/>
      <c r="AV108" s="1845" t="inlineStr">
        <is>
          <t>4 семестр</t>
        </is>
      </c>
      <c r="AW108" s="175" t="n"/>
      <c r="AX108" s="176" t="n"/>
      <c r="AY108" s="1845" t="inlineStr">
        <is>
          <t>5 семестр</t>
        </is>
      </c>
      <c r="AZ108" s="175" t="n"/>
      <c r="BA108" s="176" t="n"/>
      <c r="BB108" s="1842" t="inlineStr">
        <is>
          <t>6 семестр</t>
        </is>
      </c>
      <c r="BC108" s="175" t="n"/>
      <c r="BD108" s="176" t="n"/>
      <c r="BE108" s="1844" t="inlineStr">
        <is>
          <t>7 семестр</t>
        </is>
      </c>
      <c r="BF108" s="175" t="n"/>
      <c r="BG108" s="176" t="n"/>
      <c r="BH108" s="1845" t="inlineStr">
        <is>
          <t>8 семестр</t>
        </is>
      </c>
      <c r="BI108" s="175" t="n"/>
      <c r="BJ108" s="176" t="n"/>
      <c r="BK108" s="4759" t="inlineStr">
        <is>
          <t>9 семестр</t>
        </is>
      </c>
      <c r="BL108" s="175" t="n"/>
      <c r="BM108" s="474" t="n"/>
      <c r="BN108" s="1850" t="inlineStr">
        <is>
          <t>10 семестр</t>
        </is>
      </c>
      <c r="BO108" s="175" t="n"/>
      <c r="BP108" s="178" t="n"/>
      <c r="BQ108" s="69" t="n"/>
      <c r="BR108" s="186" t="n"/>
      <c r="BS108" s="65" t="n"/>
      <c r="BT108" s="2" t="n"/>
      <c r="BU108" s="2" t="n"/>
      <c r="BV108" s="2" t="n"/>
      <c r="BW108" s="2" t="n"/>
      <c r="BX108" s="2" t="n"/>
    </row>
    <row r="109">
      <c r="A109" s="69" t="n"/>
      <c r="B109" s="186" t="n"/>
      <c r="C109" s="69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186" t="n"/>
      <c r="S109" s="1723" t="n"/>
      <c r="T109" s="69" t="n"/>
      <c r="U109" s="186" t="n"/>
      <c r="V109" s="2" t="n"/>
      <c r="W109" s="186" t="n"/>
      <c r="X109" s="69" t="n"/>
      <c r="Y109" s="70" t="n"/>
      <c r="Z109" s="171" t="n"/>
      <c r="AA109" s="70" t="n"/>
      <c r="AB109" s="2" t="n"/>
      <c r="AC109" s="173" t="n"/>
      <c r="AD109" s="2" t="n"/>
      <c r="AE109" s="186" t="n"/>
      <c r="AF109" s="2232" t="n"/>
      <c r="AG109" s="186" t="n"/>
      <c r="AH109" s="2232" t="n"/>
      <c r="AI109" s="186" t="n"/>
      <c r="AJ109" s="2232" t="n"/>
      <c r="AK109" s="186" t="n"/>
      <c r="AL109" s="192" t="n"/>
      <c r="AM109" s="1851" t="inlineStr">
        <is>
          <t>2 недели</t>
        </is>
      </c>
      <c r="AN109" s="477" t="n"/>
      <c r="AO109" s="478" t="n"/>
      <c r="AP109" s="1851" t="inlineStr">
        <is>
          <t>2 недели</t>
        </is>
      </c>
      <c r="AQ109" s="477" t="n"/>
      <c r="AR109" s="478" t="n"/>
      <c r="AS109" s="4760" t="inlineStr">
        <is>
          <t>2 недели</t>
        </is>
      </c>
      <c r="AT109" s="477" t="n"/>
      <c r="AU109" s="480" t="n"/>
      <c r="AV109" s="1854" t="inlineStr">
        <is>
          <t>2 недели</t>
        </is>
      </c>
      <c r="AW109" s="477" t="n"/>
      <c r="AX109" s="482" t="n"/>
      <c r="AY109" s="4760" t="inlineStr">
        <is>
          <t>3 недели</t>
        </is>
      </c>
      <c r="AZ109" s="477" t="n"/>
      <c r="BA109" s="480" t="n"/>
      <c r="BB109" s="1854" t="inlineStr">
        <is>
          <t>3 недели</t>
        </is>
      </c>
      <c r="BC109" s="477" t="n"/>
      <c r="BD109" s="482" t="n"/>
      <c r="BE109" s="4760" t="inlineStr">
        <is>
          <t>3 недели</t>
        </is>
      </c>
      <c r="BF109" s="477" t="n"/>
      <c r="BG109" s="480" t="n"/>
      <c r="BH109" s="1854" t="inlineStr">
        <is>
          <t>3 недели</t>
        </is>
      </c>
      <c r="BI109" s="477" t="n"/>
      <c r="BJ109" s="482" t="n"/>
      <c r="BK109" s="4760" t="inlineStr">
        <is>
          <t>2 недели</t>
        </is>
      </c>
      <c r="BL109" s="477" t="n"/>
      <c r="BM109" s="480" t="n"/>
      <c r="BN109" s="1854" t="inlineStr">
        <is>
          <t>2 недели</t>
        </is>
      </c>
      <c r="BO109" s="477" t="n"/>
      <c r="BP109" s="482" t="n"/>
      <c r="BQ109" s="69" t="n"/>
      <c r="BR109" s="186" t="n"/>
      <c r="BS109" s="65" t="n"/>
      <c r="BT109" s="2" t="n"/>
      <c r="BU109" s="2" t="n"/>
      <c r="BV109" s="2" t="n"/>
      <c r="BW109" s="2" t="n"/>
      <c r="BX109" s="2" t="n"/>
    </row>
    <row r="110">
      <c r="A110" s="2987" t="n"/>
      <c r="B110" s="2335" t="n"/>
      <c r="C110" s="2987" t="n"/>
      <c r="D110" s="2304" t="n"/>
      <c r="E110" s="2304" t="n"/>
      <c r="F110" s="2304" t="n"/>
      <c r="G110" s="2304" t="n"/>
      <c r="H110" s="2304" t="n"/>
      <c r="I110" s="2304" t="n"/>
      <c r="J110" s="2304" t="n"/>
      <c r="K110" s="2304" t="n"/>
      <c r="L110" s="2304" t="n"/>
      <c r="M110" s="2304" t="n"/>
      <c r="N110" s="2304" t="n"/>
      <c r="O110" s="2304" t="n"/>
      <c r="P110" s="2304" t="n"/>
      <c r="Q110" s="2304" t="n"/>
      <c r="R110" s="2335" t="n"/>
      <c r="S110" s="4761" t="n"/>
      <c r="T110" s="2987" t="n"/>
      <c r="U110" s="2335" t="n"/>
      <c r="V110" s="2304" t="n"/>
      <c r="W110" s="2335" t="n"/>
      <c r="X110" s="203" t="n"/>
      <c r="Y110" s="204" t="n"/>
      <c r="Z110" s="205" t="n"/>
      <c r="AA110" s="204" t="n"/>
      <c r="AB110" s="78" t="n"/>
      <c r="AC110" s="2239" t="n"/>
      <c r="AD110" s="2304" t="n"/>
      <c r="AE110" s="2335" t="n"/>
      <c r="AF110" s="2995" t="n"/>
      <c r="AG110" s="2335" t="n"/>
      <c r="AH110" s="2995" t="n"/>
      <c r="AI110" s="2335" t="n"/>
      <c r="AJ110" s="2995" t="n"/>
      <c r="AK110" s="2335" t="n"/>
      <c r="AL110" s="4762" t="inlineStr">
        <is>
          <t>Ауд.часов</t>
        </is>
      </c>
      <c r="AM110" s="4763" t="inlineStr">
        <is>
          <t>Всего часов</t>
        </is>
      </c>
      <c r="AN110" s="4764" t="inlineStr">
        <is>
          <t>Ауд.часов</t>
        </is>
      </c>
      <c r="AO110" s="4765" t="inlineStr">
        <is>
          <t>Зач.единиц</t>
        </is>
      </c>
      <c r="AP110" s="4766" t="inlineStr">
        <is>
          <t>Всего часов</t>
        </is>
      </c>
      <c r="AQ110" s="4764" t="inlineStr">
        <is>
          <t>Ауд.часов</t>
        </is>
      </c>
      <c r="AR110" s="4765" t="inlineStr">
        <is>
          <t>Зач.единиц</t>
        </is>
      </c>
      <c r="AS110" s="4767" t="inlineStr">
        <is>
          <t>Всего часов</t>
        </is>
      </c>
      <c r="AT110" s="4764" t="inlineStr">
        <is>
          <t>Ауд.часов</t>
        </is>
      </c>
      <c r="AU110" s="4768" t="inlineStr">
        <is>
          <t>Зач.единиц</t>
        </is>
      </c>
      <c r="AV110" s="4763" t="inlineStr">
        <is>
          <t>Всего часов</t>
        </is>
      </c>
      <c r="AW110" s="4764" t="inlineStr">
        <is>
          <t>Ауд.часов</t>
        </is>
      </c>
      <c r="AX110" s="4769" t="inlineStr">
        <is>
          <t>Зач.единиц</t>
        </is>
      </c>
      <c r="AY110" s="4763" t="inlineStr">
        <is>
          <t>Всего часов</t>
        </is>
      </c>
      <c r="AZ110" s="4764" t="inlineStr">
        <is>
          <t>Ауд.часов</t>
        </is>
      </c>
      <c r="BA110" s="4765" t="inlineStr">
        <is>
          <t>Зач.единиц</t>
        </is>
      </c>
      <c r="BB110" s="4766" t="inlineStr">
        <is>
          <t>Всего часов</t>
        </is>
      </c>
      <c r="BC110" s="4764" t="inlineStr">
        <is>
          <t>Ауд.часов</t>
        </is>
      </c>
      <c r="BD110" s="4765" t="inlineStr">
        <is>
          <t>Зач.единиц</t>
        </is>
      </c>
      <c r="BE110" s="4767" t="inlineStr">
        <is>
          <t>Всего часов</t>
        </is>
      </c>
      <c r="BF110" s="4764" t="inlineStr">
        <is>
          <t>Ауд.часов</t>
        </is>
      </c>
      <c r="BG110" s="4768" t="inlineStr">
        <is>
          <t>Зач.единиц</t>
        </is>
      </c>
      <c r="BH110" s="4763" t="inlineStr">
        <is>
          <t>Всего часов</t>
        </is>
      </c>
      <c r="BI110" s="4764" t="inlineStr">
        <is>
          <t>Ауд.часов</t>
        </is>
      </c>
      <c r="BJ110" s="4769" t="inlineStr">
        <is>
          <t>Зач.единиц</t>
        </is>
      </c>
      <c r="BK110" s="4763" t="inlineStr">
        <is>
          <t>Всего часов</t>
        </is>
      </c>
      <c r="BL110" s="4764" t="inlineStr">
        <is>
          <t>Ауд.часов</t>
        </is>
      </c>
      <c r="BM110" s="4768" t="inlineStr">
        <is>
          <t>Зач.единиц</t>
        </is>
      </c>
      <c r="BN110" s="4763" t="inlineStr">
        <is>
          <t>Всего часов</t>
        </is>
      </c>
      <c r="BO110" s="4764" t="inlineStr">
        <is>
          <t>Ауд.часов</t>
        </is>
      </c>
      <c r="BP110" s="4770" t="inlineStr">
        <is>
          <t>Зач.единиц</t>
        </is>
      </c>
      <c r="BQ110" s="2987" t="n"/>
      <c r="BR110" s="2335" t="n"/>
      <c r="BS110" s="2241" t="n"/>
      <c r="BT110" s="2" t="n"/>
      <c r="BU110" s="2" t="n"/>
      <c r="BV110" s="2" t="n"/>
      <c r="BW110" s="2" t="n"/>
      <c r="BX110" s="2" t="n"/>
    </row>
    <row r="111">
      <c r="A111" s="4749" t="inlineStr">
        <is>
          <t>Профилизация: Контроль качества продовольственной продукции</t>
        </is>
      </c>
      <c r="B111" s="266" t="n"/>
      <c r="C111" s="266" t="n"/>
      <c r="D111" s="266" t="n"/>
      <c r="E111" s="266" t="n"/>
      <c r="F111" s="266" t="n"/>
      <c r="G111" s="266" t="n"/>
      <c r="H111" s="266" t="n"/>
      <c r="I111" s="266" t="n"/>
      <c r="J111" s="266" t="n"/>
      <c r="K111" s="266" t="n"/>
      <c r="L111" s="266" t="n"/>
      <c r="M111" s="266" t="n"/>
      <c r="N111" s="266" t="n"/>
      <c r="O111" s="266" t="n"/>
      <c r="P111" s="266" t="n"/>
      <c r="Q111" s="266" t="n"/>
      <c r="R111" s="269" t="n"/>
      <c r="S111" s="4750" t="n"/>
      <c r="T111" s="4653" t="n"/>
      <c r="U111" s="269" t="n"/>
      <c r="V111" s="4653" t="n"/>
      <c r="W111" s="269" t="n"/>
      <c r="X111" s="4654" t="n"/>
      <c r="Y111" s="273" t="n"/>
      <c r="Z111" s="4655" t="n"/>
      <c r="AA111" s="269" t="n"/>
      <c r="AB111" s="1891" t="n"/>
      <c r="AC111" s="273" t="n"/>
      <c r="AD111" s="4656" t="n"/>
      <c r="AE111" s="264" t="n"/>
      <c r="AF111" s="4657" t="n"/>
      <c r="AG111" s="264" t="n"/>
      <c r="AH111" s="4657" t="n"/>
      <c r="AI111" s="264" t="n"/>
      <c r="AJ111" s="4658" t="n"/>
      <c r="AK111" s="269" t="n"/>
      <c r="AL111" s="4695" t="n"/>
      <c r="AM111" s="4656" t="n"/>
      <c r="AN111" s="4657" t="n"/>
      <c r="AO111" s="4661" t="n"/>
      <c r="AP111" s="4656" t="n"/>
      <c r="AQ111" s="4657" t="n"/>
      <c r="AR111" s="4662" t="n"/>
      <c r="AS111" s="4663" t="n"/>
      <c r="AT111" s="4657" t="n"/>
      <c r="AU111" s="4661" t="n"/>
      <c r="AV111" s="4656" t="n"/>
      <c r="AW111" s="4657" t="n"/>
      <c r="AX111" s="4658" t="n"/>
      <c r="AY111" s="3104" t="n"/>
      <c r="AZ111" s="3105" t="n"/>
      <c r="BA111" s="1931" t="n"/>
      <c r="BB111" s="3107" t="n"/>
      <c r="BC111" s="3105" t="n"/>
      <c r="BD111" s="1927" t="n"/>
      <c r="BE111" s="3109" t="n"/>
      <c r="BF111" s="3105" t="n"/>
      <c r="BG111" s="1931" t="n"/>
      <c r="BH111" s="3107" t="n"/>
      <c r="BI111" s="3105" t="n"/>
      <c r="BJ111" s="1927" t="n"/>
      <c r="BK111" s="3109" t="n"/>
      <c r="BL111" s="3105" t="n"/>
      <c r="BM111" s="1931" t="n"/>
      <c r="BN111" s="3107" t="n"/>
      <c r="BO111" s="3105" t="n"/>
      <c r="BP111" s="1927" t="n"/>
      <c r="BQ111" s="1888" t="n"/>
      <c r="BR111" s="269" t="n"/>
      <c r="BS111" s="4664" t="n"/>
      <c r="BT111" s="2386">
        <f>Z111*0.22</f>
        <v/>
      </c>
      <c r="BU111" s="2" t="n"/>
      <c r="BV111" s="2" t="n"/>
      <c r="BW111" s="2" t="n"/>
      <c r="BX111" s="2" t="n"/>
    </row>
    <row r="112">
      <c r="A112" s="4650" t="inlineStr">
        <is>
          <t>2.8</t>
        </is>
      </c>
      <c r="B112" s="269" t="n"/>
      <c r="C112" s="4651" t="inlineStr">
        <is>
          <t>Модуль "Стандартизация типовых технологических процессов"</t>
        </is>
      </c>
      <c r="D112" s="266" t="n"/>
      <c r="E112" s="266" t="n"/>
      <c r="F112" s="266" t="n"/>
      <c r="G112" s="266" t="n"/>
      <c r="H112" s="266" t="n"/>
      <c r="I112" s="266" t="n"/>
      <c r="J112" s="266" t="n"/>
      <c r="K112" s="266" t="n"/>
      <c r="L112" s="266" t="n"/>
      <c r="M112" s="266" t="n"/>
      <c r="N112" s="266" t="n"/>
      <c r="O112" s="266" t="n"/>
      <c r="P112" s="266" t="n"/>
      <c r="Q112" s="266" t="n"/>
      <c r="R112" s="269" t="n"/>
      <c r="S112" s="4652" t="n"/>
      <c r="T112" s="4653" t="n"/>
      <c r="U112" s="269" t="n"/>
      <c r="V112" s="4653" t="n"/>
      <c r="W112" s="269" t="n"/>
      <c r="X112" s="4654" t="n"/>
      <c r="Y112" s="273" t="n"/>
      <c r="Z112" s="4655" t="n"/>
      <c r="AA112" s="269" t="n"/>
      <c r="AB112" s="1891" t="n"/>
      <c r="AC112" s="273" t="n"/>
      <c r="AD112" s="4656" t="n"/>
      <c r="AE112" s="264" t="n"/>
      <c r="AF112" s="4657" t="n"/>
      <c r="AG112" s="264" t="n"/>
      <c r="AH112" s="4657" t="n"/>
      <c r="AI112" s="264" t="n"/>
      <c r="AJ112" s="4658" t="n"/>
      <c r="AK112" s="269" t="n"/>
      <c r="AL112" s="3102" t="n"/>
      <c r="AM112" s="3107" t="n"/>
      <c r="AN112" s="3105" t="n"/>
      <c r="AO112" s="1931" t="n"/>
      <c r="AP112" s="3107" t="n"/>
      <c r="AQ112" s="3105" t="n"/>
      <c r="AR112" s="1927" t="n"/>
      <c r="AS112" s="3109" t="n"/>
      <c r="AT112" s="3105" t="n"/>
      <c r="AU112" s="1931" t="n"/>
      <c r="AV112" s="3107" t="n"/>
      <c r="AW112" s="3105" t="n"/>
      <c r="AX112" s="4671" t="n"/>
      <c r="AY112" s="4660" t="n"/>
      <c r="AZ112" s="4657" t="n"/>
      <c r="BA112" s="4661" t="n"/>
      <c r="BB112" s="4656" t="n"/>
      <c r="BC112" s="4657" t="n"/>
      <c r="BD112" s="4662" t="n"/>
      <c r="BE112" s="4663" t="n"/>
      <c r="BF112" s="4657" t="n"/>
      <c r="BG112" s="4661" t="n"/>
      <c r="BH112" s="4656" t="n"/>
      <c r="BI112" s="4657" t="n"/>
      <c r="BJ112" s="4662" t="n"/>
      <c r="BK112" s="4663" t="n"/>
      <c r="BL112" s="4657" t="n"/>
      <c r="BM112" s="4661" t="n"/>
      <c r="BN112" s="4656" t="n"/>
      <c r="BO112" s="4657" t="n"/>
      <c r="BP112" s="4662" t="n"/>
      <c r="BQ112" s="1888" t="n"/>
      <c r="BR112" s="269" t="n"/>
      <c r="BS112" s="4664" t="n"/>
      <c r="BT112" s="2386">
        <f>Z112*0.22</f>
        <v/>
      </c>
      <c r="BU112" s="2" t="n"/>
      <c r="BV112" s="2" t="n"/>
      <c r="BW112" s="2" t="n"/>
      <c r="BX112" s="2" t="n"/>
    </row>
    <row r="113">
      <c r="A113" s="4679" t="inlineStr">
        <is>
          <t>2.8.1</t>
        </is>
      </c>
      <c r="B113" s="269" t="n"/>
      <c r="C113" s="1885" t="inlineStr">
        <is>
          <t>Типовые технологические процессы в производстве пищевой продукции</t>
        </is>
      </c>
      <c r="D113" s="266" t="n"/>
      <c r="E113" s="266" t="n"/>
      <c r="F113" s="266" t="n"/>
      <c r="G113" s="266" t="n"/>
      <c r="H113" s="266" t="n"/>
      <c r="I113" s="266" t="n"/>
      <c r="J113" s="266" t="n"/>
      <c r="K113" s="266" t="n"/>
      <c r="L113" s="266" t="n"/>
      <c r="M113" s="266" t="n"/>
      <c r="N113" s="266" t="n"/>
      <c r="O113" s="266" t="n"/>
      <c r="P113" s="266" t="n"/>
      <c r="Q113" s="266" t="n"/>
      <c r="R113" s="269" t="n"/>
      <c r="S113" s="1886" t="n"/>
      <c r="T113" s="1888" t="n">
        <v>9</v>
      </c>
      <c r="U113" s="269" t="n"/>
      <c r="V113" s="1888" t="n">
        <v>8</v>
      </c>
      <c r="W113" s="269" t="n"/>
      <c r="X113" s="1889" t="n">
        <v>216</v>
      </c>
      <c r="Y113" s="273" t="n"/>
      <c r="Z113" s="4680" t="n">
        <v>144</v>
      </c>
      <c r="AA113" s="269" t="n"/>
      <c r="AB113" s="1891">
        <f>AL113+AN113+AQ113+AT113+AW113+AZ113+BC113+BF113+BI113+BL113+BO113</f>
        <v/>
      </c>
      <c r="AC113" s="273" t="n"/>
      <c r="AD113" s="1892" t="n">
        <v>16</v>
      </c>
      <c r="AE113" s="264" t="n"/>
      <c r="AF113" s="1893" t="n"/>
      <c r="AG113" s="264" t="n"/>
      <c r="AH113" s="1893" t="n">
        <v>16</v>
      </c>
      <c r="AI113" s="264" t="n"/>
      <c r="AJ113" s="1895" t="n"/>
      <c r="AK113" s="269" t="n"/>
      <c r="AL113" s="4683" t="n"/>
      <c r="AM113" s="1892" t="n"/>
      <c r="AN113" s="1893" t="n"/>
      <c r="AO113" s="1891" t="n"/>
      <c r="AP113" s="1892" t="n"/>
      <c r="AQ113" s="1893" t="n"/>
      <c r="AR113" s="1887" t="n"/>
      <c r="AS113" s="4684" t="n"/>
      <c r="AT113" s="1893" t="n"/>
      <c r="AU113" s="1891" t="n"/>
      <c r="AV113" s="1892" t="n"/>
      <c r="AW113" s="1893" t="n"/>
      <c r="AX113" s="1895" t="n"/>
      <c r="AY113" s="3089" t="n"/>
      <c r="AZ113" s="3090" t="n"/>
      <c r="BA113" s="3085" t="n"/>
      <c r="BB113" s="3092" t="n"/>
      <c r="BC113" s="3090" t="n"/>
      <c r="BD113" s="4681" t="n"/>
      <c r="BE113" s="3094" t="n"/>
      <c r="BF113" s="3090" t="n">
        <v>8</v>
      </c>
      <c r="BG113" s="3085" t="n"/>
      <c r="BH113" s="3092" t="n">
        <v>108</v>
      </c>
      <c r="BI113" s="3090" t="n">
        <v>10</v>
      </c>
      <c r="BJ113" s="4681" t="n">
        <v>3</v>
      </c>
      <c r="BK113" s="3094" t="n">
        <v>108</v>
      </c>
      <c r="BL113" s="3090" t="n">
        <v>14</v>
      </c>
      <c r="BM113" s="3085" t="n">
        <v>3</v>
      </c>
      <c r="BN113" s="3092" t="n"/>
      <c r="BO113" s="3090" t="n"/>
      <c r="BP113" s="4681" t="n"/>
      <c r="BQ113" s="1888">
        <f>AO113+AR113+AU113+AX113+BA113+BD113+BG113+BJ113+BM113+BP113</f>
        <v/>
      </c>
      <c r="BR113" s="269" t="n"/>
      <c r="BS113" s="4664" t="n"/>
      <c r="BT113" s="2386">
        <f>Z113*0.22</f>
        <v/>
      </c>
      <c r="BU113" s="2" t="n"/>
      <c r="BV113" s="2" t="n"/>
      <c r="BW113" s="2" t="n"/>
      <c r="BX113" s="2" t="n"/>
    </row>
    <row r="114">
      <c r="A114" s="4679" t="inlineStr">
        <is>
          <t>2.8.2</t>
        </is>
      </c>
      <c r="B114" s="269" t="n"/>
      <c r="C114" s="1885" t="inlineStr">
        <is>
          <t>Курсовая работа по учебной дисциплине "Типовые технологические процессы в производстве пищевой продукции"</t>
        </is>
      </c>
      <c r="D114" s="266" t="n"/>
      <c r="E114" s="266" t="n"/>
      <c r="F114" s="266" t="n"/>
      <c r="G114" s="266" t="n"/>
      <c r="H114" s="266" t="n"/>
      <c r="I114" s="266" t="n"/>
      <c r="J114" s="266" t="n"/>
      <c r="K114" s="266" t="n"/>
      <c r="L114" s="266" t="n"/>
      <c r="M114" s="266" t="n"/>
      <c r="N114" s="266" t="n"/>
      <c r="O114" s="266" t="n"/>
      <c r="P114" s="266" t="n"/>
      <c r="Q114" s="266" t="n"/>
      <c r="R114" s="269" t="n"/>
      <c r="S114" s="1886" t="n"/>
      <c r="T114" s="1888" t="n"/>
      <c r="U114" s="269" t="n"/>
      <c r="V114" s="1888" t="n"/>
      <c r="W114" s="269" t="n"/>
      <c r="X114" s="1889" t="n">
        <v>30</v>
      </c>
      <c r="Y114" s="273" t="n"/>
      <c r="Z114" s="4680" t="n"/>
      <c r="AA114" s="269" t="n"/>
      <c r="AB114" s="1891" t="n"/>
      <c r="AC114" s="273" t="n"/>
      <c r="AD114" s="1892" t="n"/>
      <c r="AE114" s="264" t="n"/>
      <c r="AF114" s="1893" t="n"/>
      <c r="AG114" s="264" t="n"/>
      <c r="AH114" s="1893" t="n"/>
      <c r="AI114" s="264" t="n"/>
      <c r="AJ114" s="1895" t="n"/>
      <c r="AK114" s="269" t="n"/>
      <c r="AL114" s="3088" t="n"/>
      <c r="AM114" s="3092" t="n"/>
      <c r="AN114" s="3090" t="n"/>
      <c r="AO114" s="3085" t="n"/>
      <c r="AP114" s="3092" t="n"/>
      <c r="AQ114" s="3090" t="n"/>
      <c r="AR114" s="4681" t="n"/>
      <c r="AS114" s="3094" t="n"/>
      <c r="AT114" s="4687" t="n"/>
      <c r="AU114" s="3085" t="n"/>
      <c r="AV114" s="3092" t="n"/>
      <c r="AW114" s="3090" t="n"/>
      <c r="AX114" s="4682" t="n"/>
      <c r="AY114" s="1894" t="n"/>
      <c r="AZ114" s="1893" t="n"/>
      <c r="BA114" s="1891" t="n"/>
      <c r="BB114" s="1892" t="n"/>
      <c r="BC114" s="1893" t="n"/>
      <c r="BD114" s="1887" t="n"/>
      <c r="BE114" s="4684" t="n"/>
      <c r="BF114" s="1893" t="n"/>
      <c r="BG114" s="1891" t="n"/>
      <c r="BH114" s="1892" t="n"/>
      <c r="BI114" s="1893" t="n"/>
      <c r="BJ114" s="1887" t="n"/>
      <c r="BK114" s="4684" t="n">
        <v>30</v>
      </c>
      <c r="BL114" s="1893" t="n"/>
      <c r="BM114" s="1891" t="n">
        <v>1</v>
      </c>
      <c r="BN114" s="1892" t="n"/>
      <c r="BO114" s="1893" t="n"/>
      <c r="BP114" s="1887" t="n"/>
      <c r="BQ114" s="1888">
        <f>AO114+AR114+AU114+AX114+BA114+BD114+BG114+BJ114+BM114+BP114</f>
        <v/>
      </c>
      <c r="BR114" s="269" t="n"/>
      <c r="BS114" s="4664" t="n"/>
      <c r="BT114" s="2386">
        <f>Z114*0.22</f>
        <v/>
      </c>
      <c r="BU114" s="2" t="n"/>
      <c r="BV114" s="2" t="n"/>
      <c r="BW114" s="2" t="n"/>
      <c r="BX114" s="2" t="n"/>
    </row>
    <row r="115">
      <c r="A115" s="4650" t="inlineStr">
        <is>
          <t>2.9</t>
        </is>
      </c>
      <c r="B115" s="269" t="n"/>
      <c r="C115" s="4651" t="inlineStr">
        <is>
          <t>Модуль "Методы контроля продовольственных товаров"</t>
        </is>
      </c>
      <c r="D115" s="266" t="n"/>
      <c r="E115" s="266" t="n"/>
      <c r="F115" s="266" t="n"/>
      <c r="G115" s="266" t="n"/>
      <c r="H115" s="266" t="n"/>
      <c r="I115" s="266" t="n"/>
      <c r="J115" s="266" t="n"/>
      <c r="K115" s="266" t="n"/>
      <c r="L115" s="266" t="n"/>
      <c r="M115" s="266" t="n"/>
      <c r="N115" s="266" t="n"/>
      <c r="O115" s="266" t="n"/>
      <c r="P115" s="266" t="n"/>
      <c r="Q115" s="266" t="n"/>
      <c r="R115" s="269" t="n"/>
      <c r="S115" s="4652" t="n"/>
      <c r="T115" s="4653" t="n"/>
      <c r="U115" s="269" t="n"/>
      <c r="V115" s="4653" t="n"/>
      <c r="W115" s="269" t="n"/>
      <c r="X115" s="4654" t="n"/>
      <c r="Y115" s="273" t="n"/>
      <c r="Z115" s="4655" t="n"/>
      <c r="AA115" s="269" t="n"/>
      <c r="AB115" s="1891" t="n"/>
      <c r="AC115" s="273" t="n"/>
      <c r="AD115" s="4656" t="n"/>
      <c r="AE115" s="264" t="n"/>
      <c r="AF115" s="4657" t="n"/>
      <c r="AG115" s="264" t="n"/>
      <c r="AH115" s="4657" t="n"/>
      <c r="AI115" s="264" t="n"/>
      <c r="AJ115" s="4658" t="n"/>
      <c r="AK115" s="269" t="n"/>
      <c r="AL115" s="4695" t="n"/>
      <c r="AM115" s="4656" t="n"/>
      <c r="AN115" s="4657" t="n"/>
      <c r="AO115" s="4661" t="n"/>
      <c r="AP115" s="4656" t="n"/>
      <c r="AQ115" s="4657" t="n"/>
      <c r="AR115" s="4662" t="n"/>
      <c r="AS115" s="4663" t="n"/>
      <c r="AT115" s="4660" t="n"/>
      <c r="AU115" s="4661" t="n"/>
      <c r="AV115" s="4656" t="n"/>
      <c r="AW115" s="4657" t="n"/>
      <c r="AX115" s="4662" t="n"/>
      <c r="AY115" s="4660" t="n"/>
      <c r="AZ115" s="4657" t="n"/>
      <c r="BA115" s="4661" t="n"/>
      <c r="BB115" s="4656" t="n"/>
      <c r="BC115" s="4657" t="n"/>
      <c r="BD115" s="4662" t="n"/>
      <c r="BE115" s="4663" t="n"/>
      <c r="BF115" s="4657" t="n"/>
      <c r="BG115" s="1946" t="n"/>
      <c r="BH115" s="4656" t="n"/>
      <c r="BI115" s="4657" t="n"/>
      <c r="BJ115" s="4662" t="n"/>
      <c r="BK115" s="4663" t="n"/>
      <c r="BL115" s="4657" t="n"/>
      <c r="BM115" s="4661" t="n"/>
      <c r="BN115" s="4656" t="n"/>
      <c r="BO115" s="4657" t="n"/>
      <c r="BP115" s="4662" t="n"/>
      <c r="BQ115" s="1888" t="n"/>
      <c r="BR115" s="269" t="n"/>
      <c r="BS115" s="4664" t="n"/>
      <c r="BT115" s="2386">
        <f>Z115*0.22</f>
        <v/>
      </c>
      <c r="BU115" s="2" t="n"/>
      <c r="BV115" s="2" t="n"/>
      <c r="BW115" s="2" t="n"/>
      <c r="BX115" s="2" t="n"/>
    </row>
    <row r="116">
      <c r="A116" s="4679" t="inlineStr">
        <is>
          <t>2.9.1</t>
        </is>
      </c>
      <c r="B116" s="269" t="n"/>
      <c r="C116" s="1885" t="inlineStr">
        <is>
          <t>Резонансные методы**</t>
        </is>
      </c>
      <c r="D116" s="266" t="n"/>
      <c r="E116" s="266" t="n"/>
      <c r="F116" s="266" t="n"/>
      <c r="G116" s="266" t="n"/>
      <c r="H116" s="266" t="n"/>
      <c r="I116" s="266" t="n"/>
      <c r="J116" s="266" t="n"/>
      <c r="K116" s="266" t="n"/>
      <c r="L116" s="266" t="n"/>
      <c r="M116" s="266" t="n"/>
      <c r="N116" s="266" t="n"/>
      <c r="O116" s="266" t="n"/>
      <c r="P116" s="266" t="n"/>
      <c r="Q116" s="266" t="n"/>
      <c r="R116" s="269" t="n"/>
      <c r="S116" s="1886" t="n"/>
      <c r="T116" s="1888" t="n"/>
      <c r="U116" s="269" t="n"/>
      <c r="V116" s="1888" t="n">
        <v>6</v>
      </c>
      <c r="W116" s="269" t="n"/>
      <c r="X116" s="1889" t="n">
        <v>108</v>
      </c>
      <c r="Y116" s="273" t="n"/>
      <c r="Z116" s="4680" t="n">
        <v>54</v>
      </c>
      <c r="AA116" s="269" t="n"/>
      <c r="AB116" s="1891">
        <f>AL116+AN116+AQ116+AT116+AW116+AZ116+BC116+BF116+BI116+BL116+BO116</f>
        <v/>
      </c>
      <c r="AC116" s="273" t="n"/>
      <c r="AD116" s="1892" t="n">
        <v>10</v>
      </c>
      <c r="AE116" s="264" t="n"/>
      <c r="AF116" s="1893" t="n">
        <v>6</v>
      </c>
      <c r="AG116" s="264" t="n"/>
      <c r="AH116" s="1893" t="n"/>
      <c r="AI116" s="264" t="n"/>
      <c r="AJ116" s="1895" t="n"/>
      <c r="AK116" s="269" t="n"/>
      <c r="AL116" s="4683" t="n"/>
      <c r="AM116" s="1892" t="n"/>
      <c r="AN116" s="1894" t="n"/>
      <c r="AO116" s="1891" t="n"/>
      <c r="AP116" s="1892" t="n"/>
      <c r="AQ116" s="1893" t="n"/>
      <c r="AR116" s="1887" t="n"/>
      <c r="AS116" s="4684" t="n"/>
      <c r="AT116" s="1893" t="n"/>
      <c r="AU116" s="1891" t="n"/>
      <c r="AV116" s="1892" t="n"/>
      <c r="AW116" s="1893" t="n"/>
      <c r="AX116" s="1887" t="n"/>
      <c r="AY116" s="4689" t="n"/>
      <c r="AZ116" s="1893" t="n">
        <v>6</v>
      </c>
      <c r="BA116" s="4688" t="n"/>
      <c r="BB116" s="4689" t="n">
        <v>108</v>
      </c>
      <c r="BC116" s="4687" t="n">
        <v>10</v>
      </c>
      <c r="BD116" s="4688" t="n">
        <v>3</v>
      </c>
      <c r="BE116" s="4691" t="n"/>
      <c r="BF116" s="4689" t="n"/>
      <c r="BG116" s="4688" t="n"/>
      <c r="BH116" s="4686" t="n"/>
      <c r="BI116" s="4687" t="n"/>
      <c r="BJ116" s="4690" t="n"/>
      <c r="BK116" s="4691" t="n"/>
      <c r="BL116" s="4687" t="n"/>
      <c r="BM116" s="4688" t="n"/>
      <c r="BN116" s="4686" t="n"/>
      <c r="BO116" s="3090" t="n"/>
      <c r="BP116" s="4690" t="n"/>
      <c r="BQ116" s="1888">
        <f>AO116+AR116+AU116+AX116+BA116+BD116+BG116+BJ116+BM116+BP116</f>
        <v/>
      </c>
      <c r="BR116" s="269" t="n"/>
      <c r="BS116" s="4664" t="n"/>
      <c r="BT116" s="2386">
        <f>Z116*0.22</f>
        <v/>
      </c>
      <c r="BU116" s="2" t="n"/>
      <c r="BV116" s="2" t="n"/>
      <c r="BW116" s="2" t="n"/>
      <c r="BX116" s="2" t="n"/>
    </row>
    <row r="117">
      <c r="A117" s="4679" t="inlineStr">
        <is>
          <t>2.9.2</t>
        </is>
      </c>
      <c r="B117" s="269" t="n"/>
      <c r="C117" s="1885" t="inlineStr">
        <is>
          <t>Сенсорный контроль**</t>
        </is>
      </c>
      <c r="D117" s="266" t="n"/>
      <c r="E117" s="266" t="n"/>
      <c r="F117" s="266" t="n"/>
      <c r="G117" s="266" t="n"/>
      <c r="H117" s="266" t="n"/>
      <c r="I117" s="266" t="n"/>
      <c r="J117" s="266" t="n"/>
      <c r="K117" s="266" t="n"/>
      <c r="L117" s="266" t="n"/>
      <c r="M117" s="266" t="n"/>
      <c r="N117" s="266" t="n"/>
      <c r="O117" s="266" t="n"/>
      <c r="P117" s="266" t="n"/>
      <c r="Q117" s="266" t="n"/>
      <c r="R117" s="269" t="n"/>
      <c r="S117" s="1886" t="n"/>
      <c r="T117" s="1888" t="n"/>
      <c r="U117" s="269" t="n"/>
      <c r="V117" s="1888" t="n">
        <v>6</v>
      </c>
      <c r="W117" s="269" t="n"/>
      <c r="X117" s="1889" t="n">
        <v>108</v>
      </c>
      <c r="Y117" s="273" t="n"/>
      <c r="Z117" s="4680" t="n">
        <v>72</v>
      </c>
      <c r="AA117" s="269" t="n"/>
      <c r="AB117" s="1891">
        <f>AL117+AN117+AQ117+AT117+AW117+AZ117+BC117+BF117+BI117+BL117+BO117</f>
        <v/>
      </c>
      <c r="AC117" s="273" t="n"/>
      <c r="AD117" s="1892" t="n">
        <v>10</v>
      </c>
      <c r="AE117" s="264" t="n"/>
      <c r="AF117" s="1893" t="n">
        <v>8</v>
      </c>
      <c r="AG117" s="264" t="n"/>
      <c r="AH117" s="1893" t="n"/>
      <c r="AI117" s="264" t="n"/>
      <c r="AJ117" s="1895" t="n"/>
      <c r="AK117" s="269" t="n"/>
      <c r="AL117" s="4683" t="n"/>
      <c r="AM117" s="1892" t="n"/>
      <c r="AN117" s="1894" t="n"/>
      <c r="AO117" s="1891" t="n"/>
      <c r="AP117" s="1892" t="n"/>
      <c r="AQ117" s="1893" t="n"/>
      <c r="AR117" s="1887" t="n"/>
      <c r="AS117" s="4684" t="n"/>
      <c r="AT117" s="1893" t="n"/>
      <c r="AU117" s="1891" t="n"/>
      <c r="AV117" s="1892" t="n"/>
      <c r="AW117" s="1893" t="n"/>
      <c r="AX117" s="1895" t="n"/>
      <c r="AY117" s="1894" t="n"/>
      <c r="AZ117" s="1893" t="n">
        <v>8</v>
      </c>
      <c r="BA117" s="1891" t="n"/>
      <c r="BB117" s="1894" t="n">
        <v>108</v>
      </c>
      <c r="BC117" s="1893" t="n">
        <v>10</v>
      </c>
      <c r="BD117" s="1891" t="n">
        <v>3</v>
      </c>
      <c r="BE117" s="4684" t="n"/>
      <c r="BF117" s="1894" t="n"/>
      <c r="BG117" s="1891" t="n"/>
      <c r="BH117" s="1892" t="n"/>
      <c r="BI117" s="1893" t="n"/>
      <c r="BJ117" s="1887" t="n"/>
      <c r="BK117" s="4684" t="n"/>
      <c r="BL117" s="1893" t="n"/>
      <c r="BM117" s="1891" t="n"/>
      <c r="BN117" s="1892" t="n"/>
      <c r="BO117" s="1893" t="n"/>
      <c r="BP117" s="1887" t="n"/>
      <c r="BQ117" s="1888">
        <f>AO117+AR117+AU117+AX117+BA117+BD117+BG117+BJ117+BM117+BP117</f>
        <v/>
      </c>
      <c r="BR117" s="269" t="n"/>
      <c r="BS117" s="4664" t="n"/>
      <c r="BT117" s="2386">
        <f>Z117*0.22</f>
        <v/>
      </c>
      <c r="BU117" s="2" t="n"/>
      <c r="BV117" s="2" t="n"/>
      <c r="BW117" s="2" t="n"/>
      <c r="BX117" s="2" t="n"/>
    </row>
    <row r="118">
      <c r="A118" s="4679" t="inlineStr">
        <is>
          <t>2.9.3</t>
        </is>
      </c>
      <c r="B118" s="269" t="n"/>
      <c r="C118" s="1885" t="inlineStr">
        <is>
          <t>Хроматография**</t>
        </is>
      </c>
      <c r="D118" s="266" t="n"/>
      <c r="E118" s="266" t="n"/>
      <c r="F118" s="266" t="n"/>
      <c r="G118" s="266" t="n"/>
      <c r="H118" s="266" t="n"/>
      <c r="I118" s="266" t="n"/>
      <c r="J118" s="266" t="n"/>
      <c r="K118" s="266" t="n"/>
      <c r="L118" s="266" t="n"/>
      <c r="M118" s="266" t="n"/>
      <c r="N118" s="266" t="n"/>
      <c r="O118" s="266" t="n"/>
      <c r="P118" s="266" t="n"/>
      <c r="Q118" s="266" t="n"/>
      <c r="R118" s="269" t="n"/>
      <c r="S118" s="1886" t="n"/>
      <c r="T118" s="1888" t="n">
        <v>7</v>
      </c>
      <c r="U118" s="269" t="n"/>
      <c r="V118" s="1888" t="n"/>
      <c r="W118" s="269" t="n"/>
      <c r="X118" s="1889" t="n">
        <v>216</v>
      </c>
      <c r="Y118" s="273" t="n"/>
      <c r="Z118" s="4680" t="n">
        <v>108</v>
      </c>
      <c r="AA118" s="269" t="n"/>
      <c r="AB118" s="1891">
        <f>AL118+AN118+AQ118+AT118+AW118+AZ118+BC118+BF118+BI118+BL118+BO118</f>
        <v/>
      </c>
      <c r="AC118" s="273" t="n"/>
      <c r="AD118" s="1892" t="n">
        <v>8</v>
      </c>
      <c r="AE118" s="264" t="n"/>
      <c r="AF118" s="1893" t="n">
        <v>8</v>
      </c>
      <c r="AG118" s="264" t="n"/>
      <c r="AH118" s="1893" t="n">
        <v>8</v>
      </c>
      <c r="AI118" s="264" t="n"/>
      <c r="AJ118" s="1895" t="n"/>
      <c r="AK118" s="269" t="n"/>
      <c r="AL118" s="3088" t="n"/>
      <c r="AM118" s="3092" t="n"/>
      <c r="AN118" s="3089" t="n"/>
      <c r="AO118" s="3085" t="n"/>
      <c r="AP118" s="3092" t="n"/>
      <c r="AQ118" s="3090" t="n"/>
      <c r="AR118" s="4681" t="n"/>
      <c r="AS118" s="3094" t="n"/>
      <c r="AT118" s="3090" t="n"/>
      <c r="AU118" s="3085" t="n"/>
      <c r="AV118" s="3092" t="n"/>
      <c r="AW118" s="3090" t="n"/>
      <c r="AX118" s="4682" t="n"/>
      <c r="AY118" s="3089" t="n"/>
      <c r="AZ118" s="3090" t="n"/>
      <c r="BA118" s="3085" t="n"/>
      <c r="BB118" s="3092" t="n"/>
      <c r="BC118" s="3090" t="n">
        <v>10</v>
      </c>
      <c r="BD118" s="4681" t="n"/>
      <c r="BE118" s="3092" t="n">
        <v>216</v>
      </c>
      <c r="BF118" s="3090" t="n">
        <v>14</v>
      </c>
      <c r="BG118" s="1891" t="n">
        <v>6</v>
      </c>
      <c r="BH118" s="1892" t="n"/>
      <c r="BI118" s="3090" t="n"/>
      <c r="BJ118" s="4681" t="n"/>
      <c r="BK118" s="3094" t="n"/>
      <c r="BL118" s="3090" t="n"/>
      <c r="BM118" s="3085" t="n"/>
      <c r="BN118" s="3092" t="n"/>
      <c r="BO118" s="3090" t="n"/>
      <c r="BP118" s="4681" t="n"/>
      <c r="BQ118" s="1888">
        <f>AO118+AR118+AU118+AX118+BA118+BD118+BG118+BJ118+BM118+BP118</f>
        <v/>
      </c>
      <c r="BR118" s="269" t="n"/>
      <c r="BS118" s="4664" t="n"/>
      <c r="BT118" s="2386">
        <f>Z118*0.22</f>
        <v/>
      </c>
      <c r="BU118" s="2" t="n"/>
      <c r="BV118" s="2" t="n"/>
      <c r="BW118" s="2" t="n"/>
      <c r="BX118" s="2" t="n"/>
    </row>
    <row r="119">
      <c r="A119" s="4679" t="inlineStr">
        <is>
          <t>2.9.4</t>
        </is>
      </c>
      <c r="B119" s="269" t="n"/>
      <c r="C119" s="1885" t="inlineStr">
        <is>
          <t>Современные методы технохимического контроля**</t>
        </is>
      </c>
      <c r="D119" s="266" t="n"/>
      <c r="E119" s="266" t="n"/>
      <c r="F119" s="266" t="n"/>
      <c r="G119" s="266" t="n"/>
      <c r="H119" s="266" t="n"/>
      <c r="I119" s="266" t="n"/>
      <c r="J119" s="266" t="n"/>
      <c r="K119" s="266" t="n"/>
      <c r="L119" s="266" t="n"/>
      <c r="M119" s="266" t="n"/>
      <c r="N119" s="266" t="n"/>
      <c r="O119" s="266" t="n"/>
      <c r="P119" s="266" t="n"/>
      <c r="Q119" s="266" t="n"/>
      <c r="R119" s="269" t="n"/>
      <c r="S119" s="1886" t="n"/>
      <c r="T119" s="1888" t="n">
        <v>7</v>
      </c>
      <c r="U119" s="269" t="n"/>
      <c r="V119" s="1888" t="n"/>
      <c r="W119" s="269" t="n"/>
      <c r="X119" s="1889" t="n">
        <v>108</v>
      </c>
      <c r="Y119" s="273" t="n"/>
      <c r="Z119" s="4680" t="n">
        <v>72</v>
      </c>
      <c r="AA119" s="269" t="n"/>
      <c r="AB119" s="1891">
        <f>AL119+AN119+AQ119+AT119+AW119+AZ119+BC119+BF119+BI119+BL119+BO119</f>
        <v/>
      </c>
      <c r="AC119" s="273" t="n"/>
      <c r="AD119" s="1892" t="n">
        <v>10</v>
      </c>
      <c r="AE119" s="264" t="n"/>
      <c r="AF119" s="1893" t="n">
        <v>10</v>
      </c>
      <c r="AG119" s="264" t="n"/>
      <c r="AH119" s="1893" t="n"/>
      <c r="AI119" s="264" t="n"/>
      <c r="AJ119" s="1895" t="n"/>
      <c r="AK119" s="269" t="n"/>
      <c r="AL119" s="4683" t="n"/>
      <c r="AM119" s="1892" t="n"/>
      <c r="AN119" s="1894" t="n"/>
      <c r="AO119" s="1891" t="n"/>
      <c r="AP119" s="1892" t="n"/>
      <c r="AQ119" s="1893" t="n"/>
      <c r="AR119" s="1887" t="n"/>
      <c r="AS119" s="4684" t="n"/>
      <c r="AT119" s="1893" t="n"/>
      <c r="AU119" s="1891" t="n"/>
      <c r="AV119" s="1892" t="n"/>
      <c r="AW119" s="1893" t="n"/>
      <c r="AX119" s="1895" t="n"/>
      <c r="AY119" s="1894" t="n"/>
      <c r="AZ119" s="1893" t="n"/>
      <c r="BA119" s="1891" t="n"/>
      <c r="BB119" s="1892" t="n"/>
      <c r="BC119" s="1893" t="n">
        <v>10</v>
      </c>
      <c r="BD119" s="1887" t="n"/>
      <c r="BE119" s="1892" t="n">
        <v>108</v>
      </c>
      <c r="BF119" s="1893" t="n">
        <v>10</v>
      </c>
      <c r="BG119" s="1891" t="n">
        <v>3</v>
      </c>
      <c r="BH119" s="1892" t="n"/>
      <c r="BI119" s="1893" t="n"/>
      <c r="BJ119" s="1887" t="n"/>
      <c r="BK119" s="4684" t="n"/>
      <c r="BL119" s="1893" t="n"/>
      <c r="BM119" s="1891" t="n"/>
      <c r="BN119" s="1892" t="n"/>
      <c r="BO119" s="1893" t="n"/>
      <c r="BP119" s="1887" t="n"/>
      <c r="BQ119" s="1888">
        <f>AO119+AR119+AU119+AX119+BA119+BD119+BG119+BJ119+BM119+BP119</f>
        <v/>
      </c>
      <c r="BR119" s="269" t="n"/>
      <c r="BS119" s="4664" t="n"/>
      <c r="BT119" s="2386">
        <f>Z119*0.22</f>
        <v/>
      </c>
      <c r="BU119" s="2" t="n"/>
      <c r="BV119" s="2" t="n"/>
      <c r="BW119" s="2" t="n"/>
      <c r="BX119" s="2" t="n"/>
    </row>
    <row r="120">
      <c r="A120" s="4679" t="inlineStr">
        <is>
          <t>2.9.5</t>
        </is>
      </c>
      <c r="B120" s="269" t="n"/>
      <c r="C120" s="1885" t="inlineStr">
        <is>
          <t>Оптические методы контроля качества продукции**</t>
        </is>
      </c>
      <c r="D120" s="266" t="n"/>
      <c r="E120" s="266" t="n"/>
      <c r="F120" s="266" t="n"/>
      <c r="G120" s="266" t="n"/>
      <c r="H120" s="266" t="n"/>
      <c r="I120" s="266" t="n"/>
      <c r="J120" s="266" t="n"/>
      <c r="K120" s="266" t="n"/>
      <c r="L120" s="266" t="n"/>
      <c r="M120" s="266" t="n"/>
      <c r="N120" s="266" t="n"/>
      <c r="O120" s="266" t="n"/>
      <c r="P120" s="266" t="n"/>
      <c r="Q120" s="266" t="n"/>
      <c r="R120" s="269" t="n"/>
      <c r="S120" s="1886" t="n"/>
      <c r="T120" s="1888" t="n">
        <v>7</v>
      </c>
      <c r="U120" s="269" t="n"/>
      <c r="V120" s="1888" t="n"/>
      <c r="W120" s="269" t="n"/>
      <c r="X120" s="1889" t="n">
        <v>216</v>
      </c>
      <c r="Y120" s="273" t="n"/>
      <c r="Z120" s="4680" t="n">
        <v>108</v>
      </c>
      <c r="AA120" s="269" t="n"/>
      <c r="AB120" s="1891">
        <f>AL120+AN120+AQ120+AT120+AW120+AZ120+BC120+BF120+BI120+BL120+BO120</f>
        <v/>
      </c>
      <c r="AC120" s="273" t="n"/>
      <c r="AD120" s="1892" t="n">
        <v>10</v>
      </c>
      <c r="AE120" s="264" t="n"/>
      <c r="AF120" s="1893" t="n">
        <v>10</v>
      </c>
      <c r="AG120" s="264" t="n"/>
      <c r="AH120" s="1893" t="n">
        <v>10</v>
      </c>
      <c r="AI120" s="264" t="n"/>
      <c r="AJ120" s="1895" t="n"/>
      <c r="AK120" s="269" t="n"/>
      <c r="AL120" s="3088" t="n"/>
      <c r="AM120" s="3092" t="n"/>
      <c r="AN120" s="3089" t="n"/>
      <c r="AO120" s="3085" t="n"/>
      <c r="AP120" s="3092" t="n"/>
      <c r="AQ120" s="3090" t="n"/>
      <c r="AR120" s="4681" t="n"/>
      <c r="AS120" s="3094" t="n"/>
      <c r="AT120" s="3090" t="n"/>
      <c r="AU120" s="3085" t="n"/>
      <c r="AV120" s="3092" t="n"/>
      <c r="AW120" s="3090" t="n"/>
      <c r="AX120" s="4682" t="n"/>
      <c r="AY120" s="3089" t="n"/>
      <c r="AZ120" s="3090" t="n"/>
      <c r="BA120" s="3085" t="n"/>
      <c r="BB120" s="3092" t="n"/>
      <c r="BC120" s="3090" t="n">
        <v>14</v>
      </c>
      <c r="BD120" s="4681" t="n"/>
      <c r="BE120" s="3092" t="n">
        <v>216</v>
      </c>
      <c r="BF120" s="3090" t="n">
        <v>16</v>
      </c>
      <c r="BG120" s="1891" t="n">
        <v>6</v>
      </c>
      <c r="BH120" s="1892" t="n"/>
      <c r="BI120" s="3090" t="n"/>
      <c r="BJ120" s="4681" t="n"/>
      <c r="BK120" s="3094" t="n"/>
      <c r="BL120" s="3090" t="n"/>
      <c r="BM120" s="3085" t="n"/>
      <c r="BN120" s="3092" t="n"/>
      <c r="BO120" s="3090" t="n"/>
      <c r="BP120" s="4681" t="n"/>
      <c r="BQ120" s="1888">
        <f>AO120+AR120+AU120+AX120+BA120+BD120+BG120+BJ120+BM120+BP120</f>
        <v/>
      </c>
      <c r="BR120" s="269" t="n"/>
      <c r="BS120" s="4664" t="n"/>
      <c r="BT120" s="2386">
        <f>Z120*0.22</f>
        <v/>
      </c>
      <c r="BU120" s="2" t="n"/>
      <c r="BV120" s="2" t="n"/>
      <c r="BW120" s="2" t="n"/>
      <c r="BX120" s="2" t="n"/>
    </row>
    <row r="121">
      <c r="A121" s="4679" t="inlineStr">
        <is>
          <t>2.9.6</t>
        </is>
      </c>
      <c r="B121" s="269" t="n"/>
      <c r="C121" s="1885" t="inlineStr">
        <is>
          <t>Идентификация и экспертиза пищевых продуктов</t>
        </is>
      </c>
      <c r="D121" s="266" t="n"/>
      <c r="E121" s="266" t="n"/>
      <c r="F121" s="266" t="n"/>
      <c r="G121" s="266" t="n"/>
      <c r="H121" s="266" t="n"/>
      <c r="I121" s="266" t="n"/>
      <c r="J121" s="266" t="n"/>
      <c r="K121" s="266" t="n"/>
      <c r="L121" s="266" t="n"/>
      <c r="M121" s="266" t="n"/>
      <c r="N121" s="266" t="n"/>
      <c r="O121" s="266" t="n"/>
      <c r="P121" s="266" t="n"/>
      <c r="Q121" s="266" t="n"/>
      <c r="R121" s="269" t="n"/>
      <c r="S121" s="1886" t="n"/>
      <c r="T121" s="1888" t="n">
        <v>8</v>
      </c>
      <c r="U121" s="269" t="n"/>
      <c r="V121" s="1888" t="n"/>
      <c r="W121" s="269" t="n"/>
      <c r="X121" s="1889" t="n">
        <v>144</v>
      </c>
      <c r="Y121" s="273" t="n"/>
      <c r="Z121" s="4680" t="n">
        <v>90</v>
      </c>
      <c r="AA121" s="269" t="n"/>
      <c r="AB121" s="1891">
        <f>AL121+AN121+AQ121+AT121+AW121+AZ121+BC121+BF121+BI121+BL121+BO121</f>
        <v/>
      </c>
      <c r="AC121" s="273" t="n"/>
      <c r="AD121" s="1892" t="n">
        <v>10</v>
      </c>
      <c r="AE121" s="264" t="n"/>
      <c r="AF121" s="1893" t="n">
        <v>10</v>
      </c>
      <c r="AG121" s="264" t="n"/>
      <c r="AH121" s="1893" t="n">
        <v>8</v>
      </c>
      <c r="AI121" s="264" t="n"/>
      <c r="AJ121" s="1895" t="n"/>
      <c r="AK121" s="269" t="n"/>
      <c r="AL121" s="4683" t="n"/>
      <c r="AM121" s="1892" t="n"/>
      <c r="AN121" s="1894" t="n"/>
      <c r="AO121" s="1891" t="n"/>
      <c r="AP121" s="1892" t="n"/>
      <c r="AQ121" s="1893" t="n"/>
      <c r="AR121" s="1887" t="n"/>
      <c r="AS121" s="4684" t="n"/>
      <c r="AT121" s="1893" t="n"/>
      <c r="AU121" s="1891" t="n"/>
      <c r="AV121" s="1892" t="n"/>
      <c r="AW121" s="1893" t="n"/>
      <c r="AX121" s="1895" t="n"/>
      <c r="AY121" s="1894" t="n"/>
      <c r="AZ121" s="1893" t="n"/>
      <c r="BA121" s="1891" t="n"/>
      <c r="BB121" s="1892" t="n"/>
      <c r="BC121" s="1893" t="n"/>
      <c r="BD121" s="1887" t="n"/>
      <c r="BE121" s="4684" t="n"/>
      <c r="BF121" s="1894" t="n">
        <v>14</v>
      </c>
      <c r="BG121" s="1891" t="n"/>
      <c r="BH121" s="1892" t="n">
        <v>144</v>
      </c>
      <c r="BI121" s="1893" t="n">
        <v>14</v>
      </c>
      <c r="BJ121" s="1887" t="n">
        <v>4</v>
      </c>
      <c r="BK121" s="4684" t="n"/>
      <c r="BL121" s="1893" t="n"/>
      <c r="BM121" s="1891" t="n"/>
      <c r="BN121" s="1892" t="n"/>
      <c r="BO121" s="1893" t="n"/>
      <c r="BP121" s="1887" t="n"/>
      <c r="BQ121" s="1888">
        <f>AO121+AR121+AU121+AX121+BA121+BD121+BG121+BJ121+BM121+BP121</f>
        <v/>
      </c>
      <c r="BR121" s="269" t="n"/>
      <c r="BS121" s="4664" t="n"/>
      <c r="BT121" s="2386">
        <f>Z121*0.22</f>
        <v/>
      </c>
      <c r="BU121" s="2" t="n"/>
      <c r="BV121" s="2" t="n"/>
      <c r="BW121" s="2" t="n"/>
      <c r="BX121" s="2" t="n"/>
    </row>
    <row r="122">
      <c r="A122" s="4679" t="inlineStr">
        <is>
          <t>2.9.7</t>
        </is>
      </c>
      <c r="B122" s="269" t="n"/>
      <c r="C122" s="1885" t="inlineStr">
        <is>
          <t>Курсовая работа по учебной дисциплине модуля по выбору студента</t>
        </is>
      </c>
      <c r="D122" s="266" t="n"/>
      <c r="E122" s="266" t="n"/>
      <c r="F122" s="266" t="n"/>
      <c r="G122" s="266" t="n"/>
      <c r="H122" s="266" t="n"/>
      <c r="I122" s="266" t="n"/>
      <c r="J122" s="266" t="n"/>
      <c r="K122" s="266" t="n"/>
      <c r="L122" s="266" t="n"/>
      <c r="M122" s="266" t="n"/>
      <c r="N122" s="266" t="n"/>
      <c r="O122" s="266" t="n"/>
      <c r="P122" s="266" t="n"/>
      <c r="Q122" s="266" t="n"/>
      <c r="R122" s="269" t="n"/>
      <c r="S122" s="1886" t="n"/>
      <c r="T122" s="1888" t="n"/>
      <c r="U122" s="269" t="n"/>
      <c r="V122" s="1888" t="n"/>
      <c r="W122" s="269" t="n"/>
      <c r="X122" s="1889" t="n">
        <v>30</v>
      </c>
      <c r="Y122" s="273" t="n"/>
      <c r="Z122" s="4680" t="n"/>
      <c r="AA122" s="269" t="n"/>
      <c r="AB122" s="1891" t="n"/>
      <c r="AC122" s="273" t="n"/>
      <c r="AD122" s="1892" t="n"/>
      <c r="AE122" s="264" t="n"/>
      <c r="AF122" s="1893" t="n"/>
      <c r="AG122" s="264" t="n"/>
      <c r="AH122" s="1893" t="n"/>
      <c r="AI122" s="264" t="n"/>
      <c r="AJ122" s="1895" t="n"/>
      <c r="AK122" s="269" t="n"/>
      <c r="AL122" s="3088" t="n"/>
      <c r="AM122" s="3092" t="n"/>
      <c r="AN122" s="3089" t="n"/>
      <c r="AO122" s="3085" t="n"/>
      <c r="AP122" s="3092" t="n"/>
      <c r="AQ122" s="3090" t="n"/>
      <c r="AR122" s="4681" t="n"/>
      <c r="AS122" s="3094" t="n"/>
      <c r="AT122" s="3090" t="n"/>
      <c r="AU122" s="3085" t="n"/>
      <c r="AV122" s="3092" t="n"/>
      <c r="AW122" s="3090" t="n"/>
      <c r="AX122" s="4682" t="n"/>
      <c r="AY122" s="3089" t="n"/>
      <c r="AZ122" s="3090" t="n"/>
      <c r="BA122" s="3085" t="n"/>
      <c r="BB122" s="3092" t="n"/>
      <c r="BC122" s="3090" t="n"/>
      <c r="BD122" s="4681" t="n"/>
      <c r="BE122" s="3094" t="n"/>
      <c r="BF122" s="3089" t="n"/>
      <c r="BG122" s="3085" t="n"/>
      <c r="BH122" s="3092" t="n">
        <v>30</v>
      </c>
      <c r="BI122" s="3090" t="n"/>
      <c r="BJ122" s="4681" t="n">
        <v>1</v>
      </c>
      <c r="BK122" s="3094" t="n"/>
      <c r="BL122" s="3090" t="n"/>
      <c r="BM122" s="3085" t="n"/>
      <c r="BN122" s="3092" t="n"/>
      <c r="BO122" s="3090" t="n"/>
      <c r="BP122" s="4681" t="n"/>
      <c r="BQ122" s="1888">
        <f>AO122+AR122+AU122+AX122+BA122+BD122+BG122+BJ122+BM122+BP122</f>
        <v/>
      </c>
      <c r="BR122" s="269" t="n"/>
      <c r="BS122" s="4736" t="n"/>
      <c r="BT122" s="2386">
        <f>Z122*0.22</f>
        <v/>
      </c>
      <c r="BU122" s="2" t="n"/>
      <c r="BV122" s="2" t="n"/>
      <c r="BW122" s="2" t="n"/>
      <c r="BX122" s="2" t="n"/>
    </row>
    <row r="123">
      <c r="A123" s="4679" t="inlineStr">
        <is>
          <t>2.9.8</t>
        </is>
      </c>
      <c r="B123" s="269" t="n"/>
      <c r="C123" s="1885" t="inlineStr">
        <is>
          <t>Учебно-исследовательская работа студентов</t>
        </is>
      </c>
      <c r="D123" s="266" t="n"/>
      <c r="E123" s="266" t="n"/>
      <c r="F123" s="266" t="n"/>
      <c r="G123" s="266" t="n"/>
      <c r="H123" s="266" t="n"/>
      <c r="I123" s="266" t="n"/>
      <c r="J123" s="266" t="n"/>
      <c r="K123" s="266" t="n"/>
      <c r="L123" s="266" t="n"/>
      <c r="M123" s="266" t="n"/>
      <c r="N123" s="266" t="n"/>
      <c r="O123" s="266" t="n"/>
      <c r="P123" s="266" t="n"/>
      <c r="Q123" s="266" t="n"/>
      <c r="R123" s="269" t="n"/>
      <c r="S123" s="1886" t="n"/>
      <c r="T123" s="1888" t="n"/>
      <c r="U123" s="269" t="n"/>
      <c r="V123" s="1888" t="n">
        <v>10</v>
      </c>
      <c r="W123" s="269" t="n"/>
      <c r="X123" s="1889" t="n">
        <v>108</v>
      </c>
      <c r="Y123" s="273" t="n"/>
      <c r="Z123" s="4680" t="n">
        <v>54</v>
      </c>
      <c r="AA123" s="269" t="n"/>
      <c r="AB123" s="1891">
        <f>AL123+AN123+AQ123+AT123+AW123+AZ123+BC123+BF123+BI123+BL123+BO123</f>
        <v/>
      </c>
      <c r="AC123" s="273" t="n"/>
      <c r="AD123" s="1892" t="n"/>
      <c r="AE123" s="264" t="n"/>
      <c r="AF123" s="1893" t="n">
        <v>12</v>
      </c>
      <c r="AG123" s="264" t="n"/>
      <c r="AH123" s="1893" t="n"/>
      <c r="AI123" s="264" t="n"/>
      <c r="AJ123" s="1895" t="n"/>
      <c r="AK123" s="269" t="n"/>
      <c r="AL123" s="4683" t="n"/>
      <c r="AM123" s="1892" t="n"/>
      <c r="AN123" s="1894" t="n"/>
      <c r="AO123" s="1891" t="n"/>
      <c r="AP123" s="1892" t="n"/>
      <c r="AQ123" s="1893" t="n"/>
      <c r="AR123" s="1887" t="n"/>
      <c r="AS123" s="4684" t="n"/>
      <c r="AT123" s="1893" t="n"/>
      <c r="AU123" s="1891" t="n"/>
      <c r="AV123" s="1892" t="n"/>
      <c r="AW123" s="1893" t="n"/>
      <c r="AX123" s="1895" t="n"/>
      <c r="AY123" s="1894" t="n"/>
      <c r="AZ123" s="1893" t="n"/>
      <c r="BA123" s="1891" t="n"/>
      <c r="BB123" s="1892" t="n"/>
      <c r="BC123" s="1893" t="n"/>
      <c r="BD123" s="1887" t="n"/>
      <c r="BE123" s="4684" t="n"/>
      <c r="BF123" s="1894" t="n"/>
      <c r="BG123" s="1891" t="n"/>
      <c r="BH123" s="1892" t="n"/>
      <c r="BI123" s="1893" t="n"/>
      <c r="BJ123" s="1887" t="n"/>
      <c r="BK123" s="4684" t="n"/>
      <c r="BL123" s="1893" t="n">
        <v>2</v>
      </c>
      <c r="BM123" s="1891" t="n"/>
      <c r="BN123" s="1892" t="n">
        <v>108</v>
      </c>
      <c r="BO123" s="1893" t="n">
        <v>10</v>
      </c>
      <c r="BP123" s="1887" t="n">
        <v>3</v>
      </c>
      <c r="BQ123" s="1888">
        <f>AO123+AR123+AU123+AX123+BA123+BD123+BG123+BJ123+BM123+BP123</f>
        <v/>
      </c>
      <c r="BR123" s="269" t="n"/>
      <c r="BS123" s="4751" t="n"/>
      <c r="BT123" s="2386">
        <f>Z123*0.22</f>
        <v/>
      </c>
      <c r="BU123" s="2" t="n"/>
      <c r="BV123" s="2" t="n"/>
      <c r="BW123" s="2" t="n"/>
      <c r="BX123" s="2" t="n"/>
    </row>
    <row r="124">
      <c r="A124" s="4650" t="inlineStr">
        <is>
          <t>2.10</t>
        </is>
      </c>
      <c r="B124" s="269" t="n"/>
      <c r="C124" s="4651" t="inlineStr">
        <is>
          <t>Модуль "Обеспечение качества и безопасности продукции"</t>
        </is>
      </c>
      <c r="D124" s="266" t="n"/>
      <c r="E124" s="266" t="n"/>
      <c r="F124" s="266" t="n"/>
      <c r="G124" s="266" t="n"/>
      <c r="H124" s="266" t="n"/>
      <c r="I124" s="266" t="n"/>
      <c r="J124" s="266" t="n"/>
      <c r="K124" s="266" t="n"/>
      <c r="L124" s="266" t="n"/>
      <c r="M124" s="266" t="n"/>
      <c r="N124" s="266" t="n"/>
      <c r="O124" s="266" t="n"/>
      <c r="P124" s="266" t="n"/>
      <c r="Q124" s="266" t="n"/>
      <c r="R124" s="269" t="n"/>
      <c r="S124" s="4652" t="n"/>
      <c r="T124" s="4653" t="n"/>
      <c r="U124" s="269" t="n"/>
      <c r="V124" s="4653" t="n"/>
      <c r="W124" s="269" t="n"/>
      <c r="X124" s="4654" t="n"/>
      <c r="Y124" s="273" t="n"/>
      <c r="Z124" s="4655" t="n"/>
      <c r="AA124" s="269" t="n"/>
      <c r="AB124" s="1891" t="n"/>
      <c r="AC124" s="273" t="n"/>
      <c r="AD124" s="4656" t="n"/>
      <c r="AE124" s="264" t="n"/>
      <c r="AF124" s="4657" t="n"/>
      <c r="AG124" s="264" t="n"/>
      <c r="AH124" s="4657" t="n"/>
      <c r="AI124" s="264" t="n"/>
      <c r="AJ124" s="4658" t="n"/>
      <c r="AK124" s="269" t="n"/>
      <c r="AL124" s="4695" t="n"/>
      <c r="AM124" s="4656" t="n"/>
      <c r="AN124" s="4660" t="n"/>
      <c r="AO124" s="4661" t="n"/>
      <c r="AP124" s="4656" t="n"/>
      <c r="AQ124" s="4657" t="n"/>
      <c r="AR124" s="4662" t="n"/>
      <c r="AS124" s="4663" t="n"/>
      <c r="AT124" s="4657" t="n"/>
      <c r="AU124" s="4661" t="n"/>
      <c r="AV124" s="4656" t="n"/>
      <c r="AW124" s="4657" t="n"/>
      <c r="AX124" s="4658" t="n"/>
      <c r="AY124" s="3104" t="n"/>
      <c r="AZ124" s="3105" t="n"/>
      <c r="BA124" s="1931" t="n"/>
      <c r="BB124" s="3107" t="n"/>
      <c r="BC124" s="3105" t="n"/>
      <c r="BD124" s="1927" t="n"/>
      <c r="BE124" s="3109" t="n"/>
      <c r="BF124" s="3104" t="n"/>
      <c r="BG124" s="1931" t="n"/>
      <c r="BH124" s="3107" t="n"/>
      <c r="BI124" s="3105" t="n"/>
      <c r="BJ124" s="1927" t="n"/>
      <c r="BK124" s="3109" t="n"/>
      <c r="BL124" s="3105" t="n"/>
      <c r="BM124" s="1931" t="n"/>
      <c r="BN124" s="3107" t="n"/>
      <c r="BO124" s="3105" t="n"/>
      <c r="BP124" s="1927" t="n"/>
      <c r="BQ124" s="1888" t="n"/>
      <c r="BR124" s="269" t="n"/>
      <c r="BS124" s="4664" t="n"/>
      <c r="BT124" s="2386">
        <f>Z124*0.22</f>
        <v/>
      </c>
      <c r="BU124" s="2" t="n"/>
      <c r="BV124" s="2" t="n"/>
      <c r="BW124" s="2" t="n"/>
      <c r="BX124" s="2" t="n"/>
    </row>
    <row r="125">
      <c r="A125" s="4679" t="inlineStr">
        <is>
          <t>2.10.1</t>
        </is>
      </c>
      <c r="B125" s="269" t="n"/>
      <c r="C125" s="1885" t="inlineStr">
        <is>
          <t>Основы пищевой безопасности</t>
        </is>
      </c>
      <c r="D125" s="266" t="n"/>
      <c r="E125" s="266" t="n"/>
      <c r="F125" s="266" t="n"/>
      <c r="G125" s="266" t="n"/>
      <c r="H125" s="266" t="n"/>
      <c r="I125" s="266" t="n"/>
      <c r="J125" s="266" t="n"/>
      <c r="K125" s="266" t="n"/>
      <c r="L125" s="266" t="n"/>
      <c r="M125" s="266" t="n"/>
      <c r="N125" s="266" t="n"/>
      <c r="O125" s="266" t="n"/>
      <c r="P125" s="266" t="n"/>
      <c r="Q125" s="266" t="n"/>
      <c r="R125" s="269" t="n"/>
      <c r="S125" s="1886" t="n"/>
      <c r="T125" s="1888" t="n"/>
      <c r="U125" s="269" t="n"/>
      <c r="V125" s="1888" t="n">
        <v>8</v>
      </c>
      <c r="W125" s="269" t="n"/>
      <c r="X125" s="1889" t="n">
        <v>144</v>
      </c>
      <c r="Y125" s="273" t="n"/>
      <c r="Z125" s="4680" t="n">
        <v>90</v>
      </c>
      <c r="AA125" s="269" t="n"/>
      <c r="AB125" s="1891">
        <f>AL125+AN125+AQ125+AT125+AW125+AZ125+BC125+BF125+BI125+BL125+BO125</f>
        <v/>
      </c>
      <c r="AC125" s="273" t="n"/>
      <c r="AD125" s="1892" t="n">
        <v>10</v>
      </c>
      <c r="AE125" s="264" t="n"/>
      <c r="AF125" s="1893" t="n">
        <v>10</v>
      </c>
      <c r="AG125" s="264" t="n"/>
      <c r="AH125" s="1893" t="n">
        <v>8</v>
      </c>
      <c r="AI125" s="264" t="n"/>
      <c r="AJ125" s="1895" t="n"/>
      <c r="AK125" s="269" t="n"/>
      <c r="AL125" s="3088" t="n"/>
      <c r="AM125" s="3092" t="n"/>
      <c r="AN125" s="3089" t="n"/>
      <c r="AO125" s="3085" t="n"/>
      <c r="AP125" s="3092" t="n"/>
      <c r="AQ125" s="3090" t="n"/>
      <c r="AR125" s="4681" t="n"/>
      <c r="AS125" s="3094" t="n"/>
      <c r="AT125" s="3090" t="n"/>
      <c r="AU125" s="3085" t="n"/>
      <c r="AV125" s="3092" t="n"/>
      <c r="AW125" s="3090" t="n"/>
      <c r="AX125" s="4682" t="n"/>
      <c r="AY125" s="1894" t="n"/>
      <c r="AZ125" s="1893" t="n"/>
      <c r="BA125" s="1891" t="n"/>
      <c r="BB125" s="1892" t="n"/>
      <c r="BC125" s="1893" t="n"/>
      <c r="BD125" s="1887" t="n"/>
      <c r="BE125" s="4684" t="n"/>
      <c r="BF125" s="1894" t="n">
        <v>10</v>
      </c>
      <c r="BG125" s="1891" t="n"/>
      <c r="BH125" s="1892" t="n">
        <v>144</v>
      </c>
      <c r="BI125" s="1893" t="n">
        <v>18</v>
      </c>
      <c r="BJ125" s="1887" t="n">
        <v>4</v>
      </c>
      <c r="BK125" s="4684" t="n"/>
      <c r="BL125" s="1893" t="n"/>
      <c r="BM125" s="1891" t="n"/>
      <c r="BN125" s="1892" t="n"/>
      <c r="BO125" s="1893" t="n"/>
      <c r="BP125" s="1887" t="n"/>
      <c r="BQ125" s="1888">
        <f>AO125+AR125+AU125+AX125+BA125+BD125+BG125+BJ125+BM125+BP125</f>
        <v/>
      </c>
      <c r="BR125" s="269" t="n"/>
      <c r="BS125" s="4664" t="n"/>
      <c r="BT125" s="2386">
        <f>Z125*0.22</f>
        <v/>
      </c>
      <c r="BU125" s="2" t="n"/>
      <c r="BV125" s="2" t="n"/>
      <c r="BW125" s="2" t="n"/>
      <c r="BX125" s="2" t="n"/>
    </row>
    <row r="126">
      <c r="A126" s="4679" t="inlineStr">
        <is>
          <t>2.10.2</t>
        </is>
      </c>
      <c r="B126" s="269" t="n"/>
      <c r="C126" s="1885" t="inlineStr">
        <is>
          <t>Химия пищевого производства</t>
        </is>
      </c>
      <c r="D126" s="266" t="n"/>
      <c r="E126" s="266" t="n"/>
      <c r="F126" s="266" t="n"/>
      <c r="G126" s="266" t="n"/>
      <c r="H126" s="266" t="n"/>
      <c r="I126" s="266" t="n"/>
      <c r="J126" s="266" t="n"/>
      <c r="K126" s="266" t="n"/>
      <c r="L126" s="266" t="n"/>
      <c r="M126" s="266" t="n"/>
      <c r="N126" s="266" t="n"/>
      <c r="O126" s="266" t="n"/>
      <c r="P126" s="266" t="n"/>
      <c r="Q126" s="266" t="n"/>
      <c r="R126" s="269" t="n"/>
      <c r="S126" s="1886" t="n"/>
      <c r="T126" s="1888" t="n">
        <v>6</v>
      </c>
      <c r="U126" s="269" t="n"/>
      <c r="V126" s="1888" t="n"/>
      <c r="W126" s="269" t="n"/>
      <c r="X126" s="1889" t="n">
        <v>144</v>
      </c>
      <c r="Y126" s="273" t="n"/>
      <c r="Z126" s="4680" t="n">
        <v>90</v>
      </c>
      <c r="AA126" s="269" t="n"/>
      <c r="AB126" s="1891">
        <f>AL126+AN126+AQ126+AT126+AW126+AZ126+BC126+BF126+BI126+BL126+BO126</f>
        <v/>
      </c>
      <c r="AC126" s="273" t="n"/>
      <c r="AD126" s="1892" t="n">
        <v>8</v>
      </c>
      <c r="AE126" s="264" t="n"/>
      <c r="AF126" s="1893" t="n">
        <v>8</v>
      </c>
      <c r="AG126" s="264" t="n"/>
      <c r="AH126" s="1893" t="n">
        <v>8</v>
      </c>
      <c r="AI126" s="264" t="n"/>
      <c r="AJ126" s="1895" t="n"/>
      <c r="AK126" s="269" t="n"/>
      <c r="AL126" s="4683" t="n"/>
      <c r="AM126" s="1892" t="n"/>
      <c r="AN126" s="1894" t="n"/>
      <c r="AO126" s="1891" t="n"/>
      <c r="AP126" s="1892" t="n"/>
      <c r="AQ126" s="1893" t="n"/>
      <c r="AR126" s="1887" t="n"/>
      <c r="AS126" s="4684" t="n"/>
      <c r="AT126" s="1893" t="n"/>
      <c r="AU126" s="1891" t="n"/>
      <c r="AV126" s="1892" t="n"/>
      <c r="AW126" s="1893" t="n"/>
      <c r="AX126" s="1895" t="n"/>
      <c r="AY126" s="3089" t="n"/>
      <c r="AZ126" s="3090" t="n">
        <v>10</v>
      </c>
      <c r="BA126" s="3085" t="n"/>
      <c r="BB126" s="3092" t="n">
        <v>144</v>
      </c>
      <c r="BC126" s="3090" t="n">
        <v>14</v>
      </c>
      <c r="BD126" s="4681" t="n">
        <v>4</v>
      </c>
      <c r="BE126" s="3094" t="n"/>
      <c r="BF126" s="3089" t="n"/>
      <c r="BG126" s="3085" t="n"/>
      <c r="BH126" s="3092" t="n"/>
      <c r="BI126" s="3090" t="n"/>
      <c r="BJ126" s="4681" t="n"/>
      <c r="BK126" s="3094" t="n"/>
      <c r="BL126" s="3090" t="n"/>
      <c r="BM126" s="3085" t="n"/>
      <c r="BN126" s="3092" t="n"/>
      <c r="BO126" s="3090" t="n"/>
      <c r="BP126" s="4681" t="n"/>
      <c r="BQ126" s="1888">
        <f>AO126+AR126+AU126+AX126+BA126+BD126+BG126+BJ126+BM126+BP126</f>
        <v/>
      </c>
      <c r="BR126" s="269" t="n"/>
      <c r="BS126" s="4664" t="n"/>
      <c r="BT126" s="2386">
        <f>Z126*0.22</f>
        <v/>
      </c>
      <c r="BU126" s="2" t="n"/>
      <c r="BV126" s="2" t="n"/>
      <c r="BW126" s="2" t="n"/>
      <c r="BX126" s="2" t="n"/>
    </row>
    <row r="127">
      <c r="A127" s="4679" t="inlineStr">
        <is>
          <t>2.10.3</t>
        </is>
      </c>
      <c r="B127" s="269" t="n"/>
      <c r="C127" s="1885" t="inlineStr">
        <is>
          <t>Системы менеджмента безопасности пищевой продукции и их сертификация</t>
        </is>
      </c>
      <c r="D127" s="266" t="n"/>
      <c r="E127" s="266" t="n"/>
      <c r="F127" s="266" t="n"/>
      <c r="G127" s="266" t="n"/>
      <c r="H127" s="266" t="n"/>
      <c r="I127" s="266" t="n"/>
      <c r="J127" s="266" t="n"/>
      <c r="K127" s="266" t="n"/>
      <c r="L127" s="266" t="n"/>
      <c r="M127" s="266" t="n"/>
      <c r="N127" s="266" t="n"/>
      <c r="O127" s="266" t="n"/>
      <c r="P127" s="266" t="n"/>
      <c r="Q127" s="266" t="n"/>
      <c r="R127" s="269" t="n"/>
      <c r="S127" s="1886" t="n"/>
      <c r="T127" s="1888" t="n">
        <v>10</v>
      </c>
      <c r="U127" s="269" t="n"/>
      <c r="V127" s="1888" t="n"/>
      <c r="W127" s="269" t="n"/>
      <c r="X127" s="1889" t="n">
        <v>144</v>
      </c>
      <c r="Y127" s="273" t="n"/>
      <c r="Z127" s="4680" t="n">
        <v>90</v>
      </c>
      <c r="AA127" s="269" t="n"/>
      <c r="AB127" s="1891">
        <f>AL127+AN127+AQ127+AT127+AW127+AZ127+BC127+BF127+BI127+BL127+BO127</f>
        <v/>
      </c>
      <c r="AC127" s="273" t="n"/>
      <c r="AD127" s="1892" t="n">
        <v>10</v>
      </c>
      <c r="AE127" s="264" t="n"/>
      <c r="AF127" s="1893" t="n">
        <v>10</v>
      </c>
      <c r="AG127" s="264" t="n"/>
      <c r="AH127" s="1893" t="n">
        <v>8</v>
      </c>
      <c r="AI127" s="264" t="n"/>
      <c r="AJ127" s="1895" t="n"/>
      <c r="AK127" s="269" t="n"/>
      <c r="AL127" s="3088" t="n"/>
      <c r="AM127" s="3092" t="n"/>
      <c r="AN127" s="3089" t="n"/>
      <c r="AO127" s="3085" t="n"/>
      <c r="AP127" s="3092" t="n"/>
      <c r="AQ127" s="3090" t="n"/>
      <c r="AR127" s="4681" t="n"/>
      <c r="AS127" s="3094" t="n"/>
      <c r="AT127" s="3090" t="n"/>
      <c r="AU127" s="3085" t="n"/>
      <c r="AV127" s="3092" t="n"/>
      <c r="AW127" s="3090" t="n"/>
      <c r="AX127" s="4682" t="n"/>
      <c r="AY127" s="1894" t="n"/>
      <c r="AZ127" s="1893" t="n"/>
      <c r="BA127" s="1891" t="n"/>
      <c r="BB127" s="1892" t="n"/>
      <c r="BC127" s="1893" t="n"/>
      <c r="BD127" s="1887" t="n"/>
      <c r="BE127" s="4684" t="n"/>
      <c r="BF127" s="1894" t="n"/>
      <c r="BG127" s="1891" t="n"/>
      <c r="BH127" s="1892" t="n"/>
      <c r="BI127" s="1893" t="n"/>
      <c r="BJ127" s="1887" t="n"/>
      <c r="BK127" s="4684" t="n"/>
      <c r="BL127" s="1894" t="n">
        <v>6</v>
      </c>
      <c r="BM127" s="1891" t="n"/>
      <c r="BN127" s="1892" t="n">
        <v>144</v>
      </c>
      <c r="BO127" s="1893" t="n">
        <v>22</v>
      </c>
      <c r="BP127" s="1887" t="n">
        <v>4</v>
      </c>
      <c r="BQ127" s="1888">
        <f>AO127+AR127+AU127+AX127+BA127+BD127+BG127+BJ127+BM127+BP127</f>
        <v/>
      </c>
      <c r="BR127" s="269" t="n"/>
      <c r="BS127" s="4664" t="n"/>
      <c r="BT127" s="2386">
        <f>Z127*0.22</f>
        <v/>
      </c>
      <c r="BU127" s="2" t="n"/>
      <c r="BV127" s="2" t="n"/>
      <c r="BW127" s="2" t="n"/>
      <c r="BX127" s="2" t="n"/>
    </row>
    <row r="128">
      <c r="A128" s="4650" t="inlineStr">
        <is>
          <t>2.11</t>
        </is>
      </c>
      <c r="B128" s="269" t="n"/>
      <c r="C128" s="4651" t="inlineStr">
        <is>
          <t>Материаловедение</t>
        </is>
      </c>
      <c r="D128" s="266" t="n"/>
      <c r="E128" s="266" t="n"/>
      <c r="F128" s="266" t="n"/>
      <c r="G128" s="266" t="n"/>
      <c r="H128" s="266" t="n"/>
      <c r="I128" s="266" t="n"/>
      <c r="J128" s="266" t="n"/>
      <c r="K128" s="266" t="n"/>
      <c r="L128" s="266" t="n"/>
      <c r="M128" s="266" t="n"/>
      <c r="N128" s="266" t="n"/>
      <c r="O128" s="266" t="n"/>
      <c r="P128" s="266" t="n"/>
      <c r="Q128" s="266" t="n"/>
      <c r="R128" s="269" t="n"/>
      <c r="S128" s="4652" t="n"/>
      <c r="T128" s="4653" t="n"/>
      <c r="U128" s="269" t="n"/>
      <c r="V128" s="1888" t="n">
        <v>8</v>
      </c>
      <c r="W128" s="269" t="n"/>
      <c r="X128" s="1889" t="n">
        <v>102</v>
      </c>
      <c r="Y128" s="273" t="n"/>
      <c r="Z128" s="4680" t="n">
        <v>36</v>
      </c>
      <c r="AA128" s="269" t="n"/>
      <c r="AB128" s="1891">
        <f>AL128+AN128+AQ128+AT128+AW128+AZ128+BC128+BF128+BI128+BL128+BO128</f>
        <v/>
      </c>
      <c r="AC128" s="273" t="n"/>
      <c r="AD128" s="1892" t="n">
        <v>4</v>
      </c>
      <c r="AE128" s="264" t="n"/>
      <c r="AF128" s="1893" t="n">
        <v>4</v>
      </c>
      <c r="AG128" s="264" t="n"/>
      <c r="AH128" s="1893" t="n"/>
      <c r="AI128" s="264" t="n"/>
      <c r="AJ128" s="1895" t="n"/>
      <c r="AK128" s="269" t="n"/>
      <c r="AL128" s="4683" t="n"/>
      <c r="AM128" s="1892" t="n"/>
      <c r="AN128" s="1894" t="n"/>
      <c r="AO128" s="1891" t="n"/>
      <c r="AP128" s="1892" t="n"/>
      <c r="AQ128" s="1893" t="n"/>
      <c r="AR128" s="1887" t="n"/>
      <c r="AS128" s="4684" t="n"/>
      <c r="AT128" s="1893" t="n"/>
      <c r="AU128" s="1891" t="n"/>
      <c r="AV128" s="1892" t="n"/>
      <c r="AW128" s="1893" t="n"/>
      <c r="AX128" s="1895" t="n"/>
      <c r="AY128" s="3089" t="n"/>
      <c r="AZ128" s="3090" t="n"/>
      <c r="BA128" s="3085" t="n"/>
      <c r="BB128" s="3092" t="n"/>
      <c r="BC128" s="3090" t="n"/>
      <c r="BD128" s="4681" t="n"/>
      <c r="BE128" s="3094" t="n"/>
      <c r="BF128" s="3090" t="n">
        <v>2</v>
      </c>
      <c r="BG128" s="3085" t="n"/>
      <c r="BH128" s="3092" t="n">
        <v>102</v>
      </c>
      <c r="BI128" s="3090" t="n">
        <v>6</v>
      </c>
      <c r="BJ128" s="4681" t="n">
        <v>3</v>
      </c>
      <c r="BK128" s="3094" t="n"/>
      <c r="BL128" s="3090" t="n"/>
      <c r="BM128" s="3085" t="n"/>
      <c r="BN128" s="3092" t="n"/>
      <c r="BO128" s="3090" t="n"/>
      <c r="BP128" s="1927" t="n"/>
      <c r="BQ128" s="1888">
        <f>AO128+AR128+AU128+AX128+BA128+BD128+BG128+BJ128+BM128+BP128</f>
        <v/>
      </c>
      <c r="BR128" s="269" t="n"/>
      <c r="BS128" s="4664" t="n"/>
      <c r="BT128" s="2386">
        <f>Z128*0.22</f>
        <v/>
      </c>
      <c r="BU128" s="2" t="n"/>
      <c r="BV128" s="2" t="n"/>
      <c r="BW128" s="2" t="n"/>
      <c r="BX128" s="2" t="n"/>
    </row>
    <row r="129">
      <c r="A129" s="4650" t="inlineStr">
        <is>
          <t>2.12</t>
        </is>
      </c>
      <c r="B129" s="269" t="n"/>
      <c r="C129" s="4651" t="inlineStr">
        <is>
          <t>Факультативные дисциплины</t>
        </is>
      </c>
      <c r="D129" s="266" t="n"/>
      <c r="E129" s="266" t="n"/>
      <c r="F129" s="266" t="n"/>
      <c r="G129" s="266" t="n"/>
      <c r="H129" s="266" t="n"/>
      <c r="I129" s="266" t="n"/>
      <c r="J129" s="266" t="n"/>
      <c r="K129" s="266" t="n"/>
      <c r="L129" s="266" t="n"/>
      <c r="M129" s="266" t="n"/>
      <c r="N129" s="266" t="n"/>
      <c r="O129" s="266" t="n"/>
      <c r="P129" s="266" t="n"/>
      <c r="Q129" s="266" t="n"/>
      <c r="R129" s="269" t="n"/>
      <c r="S129" s="4652" t="n"/>
      <c r="T129" s="4653" t="n"/>
      <c r="U129" s="269" t="n"/>
      <c r="V129" s="4653" t="n"/>
      <c r="W129" s="269" t="n"/>
      <c r="X129" s="4654" t="n"/>
      <c r="Y129" s="273" t="n"/>
      <c r="Z129" s="4655" t="n"/>
      <c r="AA129" s="269" t="n"/>
      <c r="AB129" s="4661" t="n"/>
      <c r="AC129" s="273" t="n"/>
      <c r="AD129" s="4656" t="n"/>
      <c r="AE129" s="264" t="n"/>
      <c r="AF129" s="4657" t="n"/>
      <c r="AG129" s="264" t="n"/>
      <c r="AH129" s="4657" t="n"/>
      <c r="AI129" s="264" t="n"/>
      <c r="AJ129" s="4658" t="n"/>
      <c r="AK129" s="269" t="n"/>
      <c r="AL129" s="3102" t="n"/>
      <c r="AM129" s="3107" t="n"/>
      <c r="AN129" s="3104" t="n"/>
      <c r="AO129" s="1931" t="n"/>
      <c r="AP129" s="3107" t="n"/>
      <c r="AQ129" s="3105" t="n"/>
      <c r="AR129" s="1927" t="n"/>
      <c r="AS129" s="3109" t="n"/>
      <c r="AT129" s="3105" t="n"/>
      <c r="AU129" s="1931" t="n"/>
      <c r="AV129" s="3107" t="n"/>
      <c r="AW129" s="3105" t="n"/>
      <c r="AX129" s="4671" t="n"/>
      <c r="AY129" s="4660" t="n"/>
      <c r="AZ129" s="4657" t="n"/>
      <c r="BA129" s="4661" t="n"/>
      <c r="BB129" s="4656" t="n"/>
      <c r="BC129" s="4657" t="n"/>
      <c r="BD129" s="4662" t="n"/>
      <c r="BE129" s="4663" t="n"/>
      <c r="BF129" s="4660" t="n"/>
      <c r="BG129" s="4661" t="n"/>
      <c r="BH129" s="4656" t="n"/>
      <c r="BI129" s="4657" t="n"/>
      <c r="BJ129" s="4662" t="n"/>
      <c r="BK129" s="4663" t="n"/>
      <c r="BL129" s="4657" t="n"/>
      <c r="BM129" s="4661" t="n"/>
      <c r="BN129" s="4656" t="n"/>
      <c r="BO129" s="4657" t="n"/>
      <c r="BP129" s="4662" t="n"/>
      <c r="BQ129" s="1888" t="n"/>
      <c r="BR129" s="269" t="n"/>
      <c r="BS129" s="4664" t="n"/>
      <c r="BT129" s="2386">
        <f>Z129*0.22</f>
        <v/>
      </c>
      <c r="BU129" s="2" t="n"/>
      <c r="BV129" s="2" t="n"/>
      <c r="BW129" s="2" t="n"/>
      <c r="BX129" s="2" t="n"/>
    </row>
    <row r="130">
      <c r="A130" s="4617" t="inlineStr">
        <is>
          <t>2.12.1</t>
        </is>
      </c>
      <c r="B130" s="269" t="n"/>
      <c r="C130" s="4618" t="inlineStr">
        <is>
          <t>Великая Отечественная война советского народа (в контексте Второй мировой войны)</t>
        </is>
      </c>
      <c r="D130" s="266" t="n"/>
      <c r="E130" s="266" t="n"/>
      <c r="F130" s="266" t="n"/>
      <c r="G130" s="266" t="n"/>
      <c r="H130" s="266" t="n"/>
      <c r="I130" s="266" t="n"/>
      <c r="J130" s="266" t="n"/>
      <c r="K130" s="266" t="n"/>
      <c r="L130" s="266" t="n"/>
      <c r="M130" s="266" t="n"/>
      <c r="N130" s="266" t="n"/>
      <c r="O130" s="266" t="n"/>
      <c r="P130" s="266" t="n"/>
      <c r="Q130" s="266" t="n"/>
      <c r="R130" s="269" t="n"/>
      <c r="S130" s="1977" t="n"/>
      <c r="T130" s="1951" t="n"/>
      <c r="U130" s="269" t="n"/>
      <c r="V130" s="1951" t="n"/>
      <c r="W130" s="269" t="n"/>
      <c r="X130" s="1952" t="inlineStr">
        <is>
          <t>/10</t>
        </is>
      </c>
      <c r="Y130" s="273" t="n"/>
      <c r="Z130" s="4619" t="inlineStr">
        <is>
          <t>/10</t>
        </is>
      </c>
      <c r="AA130" s="269" t="n"/>
      <c r="AB130" s="1954" t="inlineStr">
        <is>
          <t>/4</t>
        </is>
      </c>
      <c r="AC130" s="273" t="n"/>
      <c r="AD130" s="1955" t="inlineStr">
        <is>
          <t>/4</t>
        </is>
      </c>
      <c r="AE130" s="264" t="n"/>
      <c r="AF130" s="1956" t="n"/>
      <c r="AG130" s="264" t="n"/>
      <c r="AH130" s="1956" t="n"/>
      <c r="AI130" s="264" t="n"/>
      <c r="AJ130" s="1958" t="n"/>
      <c r="AK130" s="269" t="n"/>
      <c r="AL130" s="4620" t="n"/>
      <c r="AM130" s="4079" t="inlineStr">
        <is>
          <t>/10</t>
        </is>
      </c>
      <c r="AN130" s="4080" t="inlineStr">
        <is>
          <t>/4</t>
        </is>
      </c>
      <c r="AO130" s="4081" t="n"/>
      <c r="AP130" s="4082" t="n"/>
      <c r="AQ130" s="4080" t="n"/>
      <c r="AR130" s="4081" t="n"/>
      <c r="AS130" s="4127" t="n"/>
      <c r="AT130" s="4080" t="n"/>
      <c r="AU130" s="3375" t="n"/>
      <c r="AV130" s="4079" t="n"/>
      <c r="AW130" s="4080" t="n"/>
      <c r="AX130" s="4201" t="n"/>
      <c r="AY130" s="252" t="n"/>
      <c r="AZ130" s="274" t="n"/>
      <c r="BA130" s="276" t="n"/>
      <c r="BB130" s="271" t="n"/>
      <c r="BC130" s="274" t="n"/>
      <c r="BD130" s="276" t="n"/>
      <c r="BE130" s="3861" t="n"/>
      <c r="BF130" s="4394" t="n"/>
      <c r="BG130" s="2090" t="n"/>
      <c r="BH130" s="3867" t="n"/>
      <c r="BI130" s="3862" t="n"/>
      <c r="BJ130" s="4630" t="n"/>
      <c r="BK130" s="3861" t="n"/>
      <c r="BL130" s="3862" t="n"/>
      <c r="BM130" s="2090" t="n"/>
      <c r="BN130" s="3867" t="n"/>
      <c r="BO130" s="3862" t="n"/>
      <c r="BP130" s="4630" t="n"/>
      <c r="BQ130" s="1951" t="n"/>
      <c r="BR130" s="269" t="n"/>
      <c r="BS130" s="4628" t="inlineStr">
        <is>
          <t>ИБиП</t>
        </is>
      </c>
      <c r="BT130" s="2">
        <f>Z130*0.22</f>
        <v/>
      </c>
      <c r="BU130" s="2" t="n"/>
      <c r="BV130" s="2" t="n"/>
      <c r="BW130" s="2" t="n"/>
      <c r="BX130" s="2" t="n"/>
    </row>
    <row r="131">
      <c r="A131" s="4617" t="inlineStr">
        <is>
          <t>2.12.2</t>
        </is>
      </c>
      <c r="B131" s="269" t="n"/>
      <c r="C131" s="4618" t="inlineStr">
        <is>
          <t>Коррупция и ее общественная опасность</t>
        </is>
      </c>
      <c r="D131" s="266" t="n"/>
      <c r="E131" s="266" t="n"/>
      <c r="F131" s="266" t="n"/>
      <c r="G131" s="266" t="n"/>
      <c r="H131" s="266" t="n"/>
      <c r="I131" s="266" t="n"/>
      <c r="J131" s="266" t="n"/>
      <c r="K131" s="266" t="n"/>
      <c r="L131" s="266" t="n"/>
      <c r="M131" s="266" t="n"/>
      <c r="N131" s="266" t="n"/>
      <c r="O131" s="266" t="n"/>
      <c r="P131" s="266" t="n"/>
      <c r="Q131" s="266" t="n"/>
      <c r="R131" s="269" t="n"/>
      <c r="S131" s="1977" t="n"/>
      <c r="T131" s="1951" t="n"/>
      <c r="U131" s="269" t="n"/>
      <c r="V131" s="1951" t="n"/>
      <c r="W131" s="269" t="n"/>
      <c r="X131" s="1952" t="inlineStr">
        <is>
          <t>/10</t>
        </is>
      </c>
      <c r="Y131" s="273" t="n"/>
      <c r="Z131" s="4619" t="inlineStr">
        <is>
          <t>/10</t>
        </is>
      </c>
      <c r="AA131" s="269" t="n"/>
      <c r="AB131" s="1954" t="inlineStr">
        <is>
          <t>/4</t>
        </is>
      </c>
      <c r="AC131" s="273" t="n"/>
      <c r="AD131" s="1955" t="inlineStr">
        <is>
          <t>/4</t>
        </is>
      </c>
      <c r="AE131" s="264" t="n"/>
      <c r="AF131" s="1956" t="n"/>
      <c r="AG131" s="264" t="n"/>
      <c r="AH131" s="1956" t="n"/>
      <c r="AI131" s="264" t="n"/>
      <c r="AJ131" s="1958" t="n"/>
      <c r="AK131" s="269" t="n"/>
      <c r="AL131" s="4366" t="n"/>
      <c r="AM131" s="4079" t="n"/>
      <c r="AN131" s="4080" t="n"/>
      <c r="AO131" s="4081" t="n"/>
      <c r="AP131" s="4082" t="inlineStr">
        <is>
          <t>/10</t>
        </is>
      </c>
      <c r="AQ131" s="4080" t="inlineStr">
        <is>
          <t>/4</t>
        </is>
      </c>
      <c r="AR131" s="4081" t="n"/>
      <c r="AS131" s="4127" t="n"/>
      <c r="AT131" s="4080" t="n"/>
      <c r="AU131" s="3375" t="n"/>
      <c r="AV131" s="4079" t="n"/>
      <c r="AW131" s="4080" t="n"/>
      <c r="AX131" s="4201" t="n"/>
      <c r="AY131" s="252" t="n"/>
      <c r="AZ131" s="274" t="n"/>
      <c r="BA131" s="276" t="n"/>
      <c r="BB131" s="271" t="n"/>
      <c r="BC131" s="274" t="n"/>
      <c r="BD131" s="276" t="n"/>
      <c r="BE131" s="4627" t="n"/>
      <c r="BF131" s="1957" t="n"/>
      <c r="BG131" s="1954" t="n"/>
      <c r="BH131" s="1955" t="n"/>
      <c r="BI131" s="1956" t="n"/>
      <c r="BJ131" s="1950" t="n"/>
      <c r="BK131" s="4627" t="n"/>
      <c r="BL131" s="1956" t="n"/>
      <c r="BM131" s="1954" t="n"/>
      <c r="BN131" s="1955" t="n"/>
      <c r="BO131" s="1956" t="n"/>
      <c r="BP131" s="1950" t="n"/>
      <c r="BQ131" s="1951" t="n"/>
      <c r="BR131" s="269" t="n"/>
      <c r="BS131" s="4628" t="inlineStr">
        <is>
          <t>ФиП</t>
        </is>
      </c>
      <c r="BT131" s="2">
        <f>Z131*0.22</f>
        <v/>
      </c>
      <c r="BU131" s="2" t="n"/>
      <c r="BV131" s="2" t="n"/>
      <c r="BW131" s="2" t="n"/>
      <c r="BX131" s="2" t="n"/>
    </row>
    <row r="132">
      <c r="A132" s="4650" t="inlineStr">
        <is>
          <t>2.13</t>
        </is>
      </c>
      <c r="B132" s="269" t="n"/>
      <c r="C132" s="4651" t="inlineStr">
        <is>
          <t>Дополнительные виды обучения</t>
        </is>
      </c>
      <c r="D132" s="266" t="n"/>
      <c r="E132" s="266" t="n"/>
      <c r="F132" s="266" t="n"/>
      <c r="G132" s="266" t="n"/>
      <c r="H132" s="266" t="n"/>
      <c r="I132" s="266" t="n"/>
      <c r="J132" s="266" t="n"/>
      <c r="K132" s="266" t="n"/>
      <c r="L132" s="266" t="n"/>
      <c r="M132" s="266" t="n"/>
      <c r="N132" s="266" t="n"/>
      <c r="O132" s="266" t="n"/>
      <c r="P132" s="266" t="n"/>
      <c r="Q132" s="266" t="n"/>
      <c r="R132" s="269" t="n"/>
      <c r="S132" s="4652" t="n"/>
      <c r="T132" s="4653" t="n"/>
      <c r="U132" s="269" t="n"/>
      <c r="V132" s="4653" t="n"/>
      <c r="W132" s="269" t="n"/>
      <c r="X132" s="4654" t="n"/>
      <c r="Y132" s="273" t="n"/>
      <c r="Z132" s="4655" t="n"/>
      <c r="AA132" s="269" t="n"/>
      <c r="AB132" s="4661" t="n"/>
      <c r="AC132" s="273" t="n"/>
      <c r="AD132" s="4656" t="n"/>
      <c r="AE132" s="264" t="n"/>
      <c r="AF132" s="4657" t="n"/>
      <c r="AG132" s="264" t="n"/>
      <c r="AH132" s="4657" t="n"/>
      <c r="AI132" s="264" t="n"/>
      <c r="AJ132" s="4658" t="n"/>
      <c r="AK132" s="269" t="n"/>
      <c r="AL132" s="3102" t="n"/>
      <c r="AM132" s="1645" t="n"/>
      <c r="AN132" s="1790" t="n"/>
      <c r="AO132" s="4132" t="n"/>
      <c r="AP132" s="1644" t="n"/>
      <c r="AQ132" s="1790" t="n"/>
      <c r="AR132" s="4132" t="n"/>
      <c r="AS132" s="1981" t="n"/>
      <c r="AT132" s="1790" t="n"/>
      <c r="AU132" s="4114" t="n"/>
      <c r="AV132" s="1645" t="n"/>
      <c r="AW132" s="1790" t="n"/>
      <c r="AX132" s="1669" t="n"/>
      <c r="AY132" s="1645" t="n"/>
      <c r="AZ132" s="1790" t="n"/>
      <c r="BA132" s="4132" t="n"/>
      <c r="BB132" s="1644" t="n"/>
      <c r="BC132" s="1790" t="n"/>
      <c r="BD132" s="4132" t="n"/>
      <c r="BE132" s="4663" t="n"/>
      <c r="BF132" s="4660" t="n"/>
      <c r="BG132" s="4661" t="n"/>
      <c r="BH132" s="4656" t="n"/>
      <c r="BI132" s="4657" t="n"/>
      <c r="BJ132" s="4662" t="n"/>
      <c r="BK132" s="4663" t="n"/>
      <c r="BL132" s="4657" t="n"/>
      <c r="BM132" s="4661" t="n"/>
      <c r="BN132" s="4656" t="n"/>
      <c r="BO132" s="4657" t="n"/>
      <c r="BP132" s="4662" t="n"/>
      <c r="BQ132" s="1888" t="n"/>
      <c r="BR132" s="269" t="n"/>
      <c r="BS132" s="4696" t="n"/>
      <c r="BT132" s="2386">
        <f>Z132*0.22</f>
        <v/>
      </c>
      <c r="BU132" s="2" t="n"/>
      <c r="BV132" s="2" t="n"/>
      <c r="BW132" s="2" t="n"/>
      <c r="BX132" s="2" t="n"/>
    </row>
    <row r="133">
      <c r="A133" s="4617" t="inlineStr">
        <is>
          <t>2.13.1</t>
        </is>
      </c>
      <c r="B133" s="269" t="n"/>
      <c r="C133" s="4618" t="inlineStr">
        <is>
          <t>Белорусский язык (профессиональная лексика)</t>
        </is>
      </c>
      <c r="D133" s="266" t="n"/>
      <c r="E133" s="266" t="n"/>
      <c r="F133" s="266" t="n"/>
      <c r="G133" s="266" t="n"/>
      <c r="H133" s="266" t="n"/>
      <c r="I133" s="266" t="n"/>
      <c r="J133" s="266" t="n"/>
      <c r="K133" s="266" t="n"/>
      <c r="L133" s="266" t="n"/>
      <c r="M133" s="266" t="n"/>
      <c r="N133" s="266" t="n"/>
      <c r="O133" s="266" t="n"/>
      <c r="P133" s="266" t="n"/>
      <c r="Q133" s="266" t="n"/>
      <c r="R133" s="269" t="n"/>
      <c r="S133" s="1977" t="n"/>
      <c r="T133" s="1951" t="n"/>
      <c r="U133" s="269" t="n"/>
      <c r="V133" s="1951" t="inlineStr">
        <is>
          <t>/2</t>
        </is>
      </c>
      <c r="W133" s="269" t="n"/>
      <c r="X133" s="1952" t="inlineStr">
        <is>
          <t>/72</t>
        </is>
      </c>
      <c r="Y133" s="273" t="n"/>
      <c r="Z133" s="4619" t="inlineStr">
        <is>
          <t>/36</t>
        </is>
      </c>
      <c r="AA133" s="269" t="n"/>
      <c r="AB133" s="1954" t="inlineStr">
        <is>
          <t>/8</t>
        </is>
      </c>
      <c r="AC133" s="273" t="n"/>
      <c r="AD133" s="1955" t="n"/>
      <c r="AE133" s="264" t="n"/>
      <c r="AF133" s="1956" t="n"/>
      <c r="AG133" s="264" t="n"/>
      <c r="AH133" s="1956" t="inlineStr">
        <is>
          <t>/8</t>
        </is>
      </c>
      <c r="AI133" s="264" t="n"/>
      <c r="AJ133" s="1958" t="n"/>
      <c r="AK133" s="269" t="n"/>
      <c r="AL133" s="4620" t="n"/>
      <c r="AM133" s="4079" t="n"/>
      <c r="AN133" s="4080" t="inlineStr">
        <is>
          <t>/2</t>
        </is>
      </c>
      <c r="AO133" s="4081" t="n"/>
      <c r="AP133" s="4082" t="inlineStr">
        <is>
          <t>/72</t>
        </is>
      </c>
      <c r="AQ133" s="4080" t="inlineStr">
        <is>
          <t>/6</t>
        </is>
      </c>
      <c r="AR133" s="4081" t="n"/>
      <c r="AS133" s="4127" t="n"/>
      <c r="AT133" s="4080" t="n"/>
      <c r="AU133" s="3375" t="n"/>
      <c r="AV133" s="4079" t="n"/>
      <c r="AW133" s="4080" t="n"/>
      <c r="AX133" s="4201" t="n"/>
      <c r="AY133" s="252" t="n"/>
      <c r="AZ133" s="274" t="n"/>
      <c r="BA133" s="276" t="n"/>
      <c r="BB133" s="271" t="n"/>
      <c r="BC133" s="274" t="n"/>
      <c r="BD133" s="276" t="n"/>
      <c r="BE133" s="4627" t="n"/>
      <c r="BF133" s="1957" t="n"/>
      <c r="BG133" s="1954" t="n"/>
      <c r="BH133" s="1955" t="n"/>
      <c r="BI133" s="1956" t="n"/>
      <c r="BJ133" s="1950" t="n"/>
      <c r="BK133" s="4627" t="n"/>
      <c r="BL133" s="1956" t="n"/>
      <c r="BM133" s="1954" t="n"/>
      <c r="BN133" s="1955" t="n"/>
      <c r="BO133" s="1956" t="n"/>
      <c r="BP133" s="1950" t="n"/>
      <c r="BQ133" s="1951" t="n"/>
      <c r="BR133" s="269" t="n"/>
      <c r="BS133" s="4628" t="inlineStr">
        <is>
          <t>БФ</t>
        </is>
      </c>
      <c r="BT133" s="2">
        <f>Z133*0.22</f>
        <v/>
      </c>
      <c r="BU133" s="2" t="n"/>
      <c r="BV133" s="2" t="n"/>
      <c r="BW133" s="2" t="n"/>
      <c r="BX133" s="2" t="n"/>
    </row>
    <row r="134">
      <c r="A134" s="4617" t="inlineStr">
        <is>
          <t>2.13.2</t>
        </is>
      </c>
      <c r="B134" s="269" t="n"/>
      <c r="C134" s="4618" t="inlineStr">
        <is>
          <t>Физика и техника измерений</t>
        </is>
      </c>
      <c r="D134" s="266" t="n"/>
      <c r="E134" s="266" t="n"/>
      <c r="F134" s="266" t="n"/>
      <c r="G134" s="266" t="n"/>
      <c r="H134" s="266" t="n"/>
      <c r="I134" s="266" t="n"/>
      <c r="J134" s="266" t="n"/>
      <c r="K134" s="266" t="n"/>
      <c r="L134" s="266" t="n"/>
      <c r="M134" s="266" t="n"/>
      <c r="N134" s="266" t="n"/>
      <c r="O134" s="266" t="n"/>
      <c r="P134" s="266" t="n"/>
      <c r="Q134" s="266" t="n"/>
      <c r="R134" s="269" t="n"/>
      <c r="S134" s="1977" t="n"/>
      <c r="T134" s="1951" t="n"/>
      <c r="U134" s="269" t="n"/>
      <c r="V134" s="1951" t="inlineStr">
        <is>
          <t>/4</t>
        </is>
      </c>
      <c r="W134" s="269" t="n"/>
      <c r="X134" s="1952" t="inlineStr">
        <is>
          <t>/72</t>
        </is>
      </c>
      <c r="Y134" s="273" t="n"/>
      <c r="Z134" s="4619" t="inlineStr">
        <is>
          <t>/36</t>
        </is>
      </c>
      <c r="AA134" s="269" t="n"/>
      <c r="AB134" s="1954" t="inlineStr">
        <is>
          <t>/8</t>
        </is>
      </c>
      <c r="AC134" s="273" t="n"/>
      <c r="AD134" s="1955" t="inlineStr">
        <is>
          <t>/4</t>
        </is>
      </c>
      <c r="AE134" s="264" t="n"/>
      <c r="AF134" s="1956" t="n"/>
      <c r="AG134" s="264" t="n"/>
      <c r="AH134" s="1956" t="inlineStr">
        <is>
          <t>/4</t>
        </is>
      </c>
      <c r="AI134" s="264" t="n"/>
      <c r="AJ134" s="1958" t="n"/>
      <c r="AK134" s="269" t="n"/>
      <c r="AL134" s="4620" t="n"/>
      <c r="AM134" s="4079" t="n"/>
      <c r="AN134" s="4080" t="n"/>
      <c r="AO134" s="4081" t="n"/>
      <c r="AP134" s="4082" t="n"/>
      <c r="AQ134" s="4080" t="n"/>
      <c r="AR134" s="4081" t="n"/>
      <c r="AS134" s="4771" t="n"/>
      <c r="AT134" s="4080" t="inlineStr">
        <is>
          <t>/2</t>
        </is>
      </c>
      <c r="AU134" s="4081" t="n"/>
      <c r="AV134" s="4082" t="inlineStr">
        <is>
          <t>/72</t>
        </is>
      </c>
      <c r="AW134" s="4080" t="inlineStr">
        <is>
          <t>/6</t>
        </is>
      </c>
      <c r="AX134" s="4201" t="n"/>
      <c r="AY134" s="252" t="n"/>
      <c r="AZ134" s="274" t="n"/>
      <c r="BA134" s="276" t="n"/>
      <c r="BB134" s="271" t="n"/>
      <c r="BC134" s="274" t="n"/>
      <c r="BD134" s="4411" t="n"/>
      <c r="BE134" s="3902" t="n"/>
      <c r="BF134" s="4394" t="n"/>
      <c r="BG134" s="2090" t="n"/>
      <c r="BH134" s="3867" t="n"/>
      <c r="BI134" s="2336" t="n"/>
      <c r="BJ134" s="4630" t="n"/>
      <c r="BK134" s="3861" t="n"/>
      <c r="BL134" s="3862" t="n"/>
      <c r="BM134" s="2090" t="n"/>
      <c r="BN134" s="3867" t="n"/>
      <c r="BO134" s="3862" t="n"/>
      <c r="BP134" s="4630" t="n"/>
      <c r="BQ134" s="4772" t="n"/>
      <c r="BR134" s="4716" t="n"/>
      <c r="BS134" s="3894" t="inlineStr">
        <is>
          <t>ФХМиОК</t>
        </is>
      </c>
      <c r="BT134" s="2">
        <f>Z134*0.22</f>
        <v/>
      </c>
      <c r="BU134" s="2" t="n"/>
      <c r="BV134" s="2" t="n"/>
      <c r="BW134" s="2" t="n"/>
      <c r="BX134" s="2" t="n"/>
    </row>
    <row r="135">
      <c r="A135" s="4679" t="inlineStr">
        <is>
          <t>2.13.3</t>
        </is>
      </c>
      <c r="B135" s="269" t="n"/>
      <c r="C135" s="1885" t="inlineStr">
        <is>
          <t>Основы управления интеллектуальной собственностью</t>
        </is>
      </c>
      <c r="D135" s="266" t="n"/>
      <c r="E135" s="266" t="n"/>
      <c r="F135" s="266" t="n"/>
      <c r="G135" s="266" t="n"/>
      <c r="H135" s="266" t="n"/>
      <c r="I135" s="266" t="n"/>
      <c r="J135" s="266" t="n"/>
      <c r="K135" s="266" t="n"/>
      <c r="L135" s="266" t="n"/>
      <c r="M135" s="266" t="n"/>
      <c r="N135" s="266" t="n"/>
      <c r="O135" s="266" t="n"/>
      <c r="P135" s="266" t="n"/>
      <c r="Q135" s="266" t="n"/>
      <c r="R135" s="269" t="n"/>
      <c r="S135" s="1886" t="n"/>
      <c r="T135" s="1888" t="n"/>
      <c r="U135" s="269" t="n"/>
      <c r="V135" s="1888" t="inlineStr">
        <is>
          <t>/6</t>
        </is>
      </c>
      <c r="W135" s="269" t="n"/>
      <c r="X135" s="1889" t="inlineStr">
        <is>
          <t>/60</t>
        </is>
      </c>
      <c r="Y135" s="273" t="n"/>
      <c r="Z135" s="4680" t="inlineStr">
        <is>
          <t>/34</t>
        </is>
      </c>
      <c r="AA135" s="269" t="n"/>
      <c r="AB135" s="1891" t="inlineStr">
        <is>
          <t>/8</t>
        </is>
      </c>
      <c r="AC135" s="273" t="n"/>
      <c r="AD135" s="1892" t="inlineStr">
        <is>
          <t>/4</t>
        </is>
      </c>
      <c r="AE135" s="264" t="n"/>
      <c r="AF135" s="1893" t="n"/>
      <c r="AG135" s="264" t="n"/>
      <c r="AH135" s="1893" t="inlineStr">
        <is>
          <t>/4</t>
        </is>
      </c>
      <c r="AI135" s="264" t="n"/>
      <c r="AJ135" s="1895" t="n"/>
      <c r="AK135" s="269" t="n"/>
      <c r="AL135" s="4685" t="n"/>
      <c r="AM135" s="1645" t="n"/>
      <c r="AN135" s="1790" t="n"/>
      <c r="AO135" s="4132" t="n"/>
      <c r="AP135" s="1644" t="n"/>
      <c r="AQ135" s="1790" t="n"/>
      <c r="AR135" s="4132" t="n"/>
      <c r="AS135" s="1981" t="n"/>
      <c r="AT135" s="1790" t="n"/>
      <c r="AU135" s="4114" t="n"/>
      <c r="AV135" s="1645" t="n"/>
      <c r="AW135" s="1790" t="n"/>
      <c r="AX135" s="1669" t="n"/>
      <c r="AY135" s="1645" t="n"/>
      <c r="AZ135" s="1790" t="inlineStr">
        <is>
          <t>/2</t>
        </is>
      </c>
      <c r="BA135" s="4114" t="n"/>
      <c r="BB135" s="1645" t="inlineStr">
        <is>
          <t>/60</t>
        </is>
      </c>
      <c r="BC135" s="1790" t="inlineStr">
        <is>
          <t>/6</t>
        </is>
      </c>
      <c r="BD135" s="4132" t="n"/>
      <c r="BE135" s="4684" t="n"/>
      <c r="BF135" s="1894" t="n"/>
      <c r="BG135" s="1891" t="n"/>
      <c r="BH135" s="1892" t="n"/>
      <c r="BI135" s="1894" t="n"/>
      <c r="BJ135" s="1887" t="n"/>
      <c r="BK135" s="4684" t="n"/>
      <c r="BL135" s="1894" t="n"/>
      <c r="BM135" s="1891" t="n"/>
      <c r="BN135" s="1892" t="n"/>
      <c r="BO135" s="1893" t="n"/>
      <c r="BP135" s="1887" t="n"/>
      <c r="BQ135" s="1888" t="n"/>
      <c r="BR135" s="269" t="n"/>
      <c r="BS135" s="4664" t="n"/>
      <c r="BT135" s="2386">
        <f>Z135*0.22</f>
        <v/>
      </c>
      <c r="BU135" s="2" t="n"/>
      <c r="BV135" s="2" t="n"/>
      <c r="BW135" s="2" t="n"/>
      <c r="BX135" s="2" t="n"/>
    </row>
    <row r="136">
      <c r="A136" s="3689" t="inlineStr">
        <is>
          <t>2.13.4</t>
        </is>
      </c>
      <c r="B136" s="514" t="n"/>
      <c r="C136" s="3690" t="inlineStr">
        <is>
          <t>Обзорные лекции по специальности</t>
        </is>
      </c>
      <c r="D136" s="516" t="n"/>
      <c r="E136" s="516" t="n"/>
      <c r="F136" s="516" t="n"/>
      <c r="G136" s="516" t="n"/>
      <c r="H136" s="516" t="n"/>
      <c r="I136" s="516" t="n"/>
      <c r="J136" s="516" t="n"/>
      <c r="K136" s="516" t="n"/>
      <c r="L136" s="516" t="n"/>
      <c r="M136" s="516" t="n"/>
      <c r="N136" s="516" t="n"/>
      <c r="O136" s="516" t="n"/>
      <c r="P136" s="516" t="n"/>
      <c r="Q136" s="516" t="n"/>
      <c r="R136" s="514" t="n"/>
      <c r="S136" s="4773" t="n"/>
      <c r="T136" s="3699" t="n"/>
      <c r="U136" s="514" t="n"/>
      <c r="V136" s="3699" t="n"/>
      <c r="W136" s="514" t="n"/>
      <c r="X136" s="4774" t="inlineStr">
        <is>
          <t>/16</t>
        </is>
      </c>
      <c r="Y136" s="4775" t="n"/>
      <c r="Z136" s="4776" t="n">
        <v>16</v>
      </c>
      <c r="AA136" s="514" t="n"/>
      <c r="AB136" s="4777" t="inlineStr">
        <is>
          <t>/16</t>
        </is>
      </c>
      <c r="AC136" s="4775" t="n"/>
      <c r="AD136" s="4778" t="n"/>
      <c r="AE136" s="516" t="n"/>
      <c r="AF136" s="4779" t="n"/>
      <c r="AG136" s="523" t="n"/>
      <c r="AH136" s="3704" t="n"/>
      <c r="AI136" s="523" t="n"/>
      <c r="AJ136" s="4780" t="n"/>
      <c r="AK136" s="514" t="n"/>
      <c r="AL136" s="4781" t="n"/>
      <c r="AM136" s="4782" t="n"/>
      <c r="AN136" s="4783" t="n"/>
      <c r="AO136" s="4784" t="n"/>
      <c r="AP136" s="4782" t="n"/>
      <c r="AQ136" s="4783" t="n"/>
      <c r="AR136" s="4784" t="n"/>
      <c r="AS136" s="4785" t="n"/>
      <c r="AT136" s="4783" t="n"/>
      <c r="AU136" s="4416" t="n"/>
      <c r="AV136" s="4786" t="n"/>
      <c r="AW136" s="4783" t="n"/>
      <c r="AX136" s="4417" t="n"/>
      <c r="AY136" s="1743" t="n"/>
      <c r="AZ136" s="4783" t="n"/>
      <c r="BA136" s="4784" t="n"/>
      <c r="BB136" s="4782" t="n"/>
      <c r="BC136" s="4783" t="n"/>
      <c r="BD136" s="4417" t="n"/>
      <c r="BE136" s="3705" t="n"/>
      <c r="BF136" s="4779" t="n"/>
      <c r="BG136" s="4777" t="n"/>
      <c r="BH136" s="4787" t="n"/>
      <c r="BI136" s="4779" t="n"/>
      <c r="BJ136" s="3695" t="n"/>
      <c r="BK136" s="3705" t="n"/>
      <c r="BL136" s="4779" t="n"/>
      <c r="BM136" s="4777" t="n"/>
      <c r="BN136" s="4787" t="inlineStr">
        <is>
          <t>/16</t>
        </is>
      </c>
      <c r="BO136" s="4779" t="inlineStr">
        <is>
          <t>/16</t>
        </is>
      </c>
      <c r="BP136" s="3695" t="n"/>
      <c r="BQ136" s="3699" t="n"/>
      <c r="BR136" s="514" t="n"/>
      <c r="BS136" s="4788" t="n"/>
      <c r="BT136" s="2386">
        <f>Z136*0.22</f>
        <v/>
      </c>
      <c r="BU136" s="2" t="n"/>
      <c r="BV136" s="2" t="n"/>
      <c r="BW136" s="2" t="n"/>
      <c r="BX136" s="2" t="n"/>
    </row>
    <row r="137">
      <c r="A137" s="466" t="n"/>
      <c r="B137" s="466" t="n"/>
      <c r="C137" s="467" t="n"/>
      <c r="D137" s="467" t="n"/>
      <c r="E137" s="467" t="n"/>
      <c r="F137" s="467" t="n"/>
      <c r="G137" s="467" t="n"/>
      <c r="H137" s="467" t="n"/>
      <c r="I137" s="467" t="n"/>
      <c r="J137" s="467" t="n"/>
      <c r="K137" s="467" t="n"/>
      <c r="L137" s="467" t="n"/>
      <c r="M137" s="467" t="n"/>
      <c r="N137" s="467" t="n"/>
      <c r="O137" s="467" t="n"/>
      <c r="P137" s="467" t="n"/>
      <c r="Q137" s="467" t="n"/>
      <c r="R137" s="467" t="n"/>
      <c r="S137" s="467" t="n"/>
      <c r="T137" s="532" t="n"/>
      <c r="U137" s="532" t="n"/>
      <c r="V137" s="532" t="n"/>
      <c r="W137" s="532" t="n"/>
      <c r="X137" s="532" t="n"/>
      <c r="Y137" s="532" t="n"/>
      <c r="Z137" s="532" t="n"/>
      <c r="AA137" s="532" t="n"/>
      <c r="AB137" s="532" t="n"/>
      <c r="AC137" s="532" t="n"/>
      <c r="AD137" s="532" t="n"/>
      <c r="AE137" s="532" t="n"/>
      <c r="AF137" s="532" t="n"/>
      <c r="AG137" s="532" t="n"/>
      <c r="AH137" s="532" t="n"/>
      <c r="AI137" s="532" t="n"/>
      <c r="AJ137" s="532" t="n"/>
      <c r="AK137" s="532" t="n"/>
      <c r="AL137" s="468" t="n"/>
      <c r="AM137" s="140" t="n"/>
      <c r="AN137" s="140" t="n"/>
      <c r="AO137" s="140" t="n"/>
      <c r="AP137" s="140" t="n"/>
      <c r="AQ137" s="140" t="n"/>
      <c r="AR137" s="140" t="n"/>
      <c r="AS137" s="140" t="n"/>
      <c r="AT137" s="140" t="n"/>
      <c r="AU137" s="140" t="n"/>
      <c r="AV137" s="4181" t="n"/>
      <c r="AW137" s="140" t="n"/>
      <c r="AX137" s="140" t="n"/>
      <c r="AY137" s="140" t="n"/>
      <c r="AZ137" s="140" t="n"/>
      <c r="BA137" s="140" t="n"/>
      <c r="BB137" s="140" t="n"/>
      <c r="BC137" s="140" t="n"/>
      <c r="BD137" s="140" t="n"/>
      <c r="BE137" s="468" t="n"/>
      <c r="BF137" s="468" t="n"/>
      <c r="BG137" s="468" t="n"/>
      <c r="BH137" s="468" t="n"/>
      <c r="BI137" s="468" t="n"/>
      <c r="BJ137" s="468" t="n"/>
      <c r="BK137" s="468" t="n"/>
      <c r="BL137" s="468" t="n"/>
      <c r="BM137" s="468" t="n"/>
      <c r="BN137" s="468" t="n"/>
      <c r="BO137" s="468" t="n"/>
      <c r="BP137" s="468" t="n"/>
      <c r="BQ137" s="532" t="n"/>
      <c r="BR137" s="44" t="n"/>
      <c r="BS137" s="2626" t="n"/>
      <c r="BT137" s="2" t="n"/>
      <c r="BU137" s="2" t="n"/>
      <c r="BV137" s="2" t="n"/>
      <c r="BW137" s="2" t="n"/>
      <c r="BX137" s="2" t="n"/>
    </row>
    <row r="138">
      <c r="A138" s="533" t="inlineStr">
        <is>
          <t>Количество часов учебных занятий</t>
        </is>
      </c>
      <c r="B138" s="534" t="n"/>
      <c r="C138" s="534" t="n"/>
      <c r="D138" s="534" t="n"/>
      <c r="E138" s="534" t="n"/>
      <c r="F138" s="534" t="n"/>
      <c r="G138" s="534" t="n"/>
      <c r="H138" s="534" t="n"/>
      <c r="I138" s="534" t="n"/>
      <c r="J138" s="534" t="n"/>
      <c r="K138" s="534" t="n"/>
      <c r="L138" s="534" t="n"/>
      <c r="M138" s="534" t="n"/>
      <c r="N138" s="534" t="n"/>
      <c r="O138" s="534" t="n"/>
      <c r="P138" s="534" t="n"/>
      <c r="Q138" s="534" t="n"/>
      <c r="R138" s="534" t="n"/>
      <c r="S138" s="534" t="n"/>
      <c r="T138" s="534" t="n"/>
      <c r="U138" s="534" t="n"/>
      <c r="V138" s="534" t="n"/>
      <c r="W138" s="244" t="n"/>
      <c r="X138" s="4789">
        <f>X33+X71</f>
        <v/>
      </c>
      <c r="Y138" s="536" t="n"/>
      <c r="Z138" s="4790">
        <f>Z33+Z71</f>
        <v/>
      </c>
      <c r="AA138" s="4608" t="n"/>
      <c r="AB138" s="4791">
        <f>AB33+AB71</f>
        <v/>
      </c>
      <c r="AC138" s="536" t="n"/>
      <c r="AD138" s="4792">
        <f>AD33+AD71</f>
        <v/>
      </c>
      <c r="AE138" s="4611" t="n"/>
      <c r="AF138" s="4793">
        <f>AF33+AF71</f>
        <v/>
      </c>
      <c r="AG138" s="2295" t="n"/>
      <c r="AH138" s="4793">
        <f>AH33+AH71</f>
        <v/>
      </c>
      <c r="AI138" s="2295" t="n"/>
      <c r="AJ138" s="4794">
        <f>AJ33+AJ71</f>
        <v/>
      </c>
      <c r="AK138" s="4613" t="n"/>
      <c r="AL138" s="541">
        <f>AL33+AL71</f>
        <v/>
      </c>
      <c r="AM138" s="4795">
        <f>AM33+AM71</f>
        <v/>
      </c>
      <c r="AN138" s="4793">
        <f>AN33+AN71</f>
        <v/>
      </c>
      <c r="AO138" s="4796">
        <f>AO33+AO71</f>
        <v/>
      </c>
      <c r="AP138" s="4795">
        <f>AP33+AP71</f>
        <v/>
      </c>
      <c r="AQ138" s="3965">
        <f>AQ33+AQ71</f>
        <v/>
      </c>
      <c r="AR138" s="4797">
        <f>AR33+AR71</f>
        <v/>
      </c>
      <c r="AS138" s="541">
        <f>AS33+AS71</f>
        <v/>
      </c>
      <c r="AT138" s="3965">
        <f>AT33+AT71</f>
        <v/>
      </c>
      <c r="AU138" s="4798">
        <f>AU33+AU71</f>
        <v/>
      </c>
      <c r="AV138" s="4795">
        <f>AV33+AV71</f>
        <v/>
      </c>
      <c r="AW138" s="3965">
        <f>AW33+AW71</f>
        <v/>
      </c>
      <c r="AX138" s="4797">
        <f>AX33+AX71</f>
        <v/>
      </c>
      <c r="AY138" s="4799">
        <f>AY33+AY71</f>
        <v/>
      </c>
      <c r="AZ138" s="4796">
        <f>AZ33+AZ71</f>
        <v/>
      </c>
      <c r="BA138" s="4798">
        <f>BA33+BA71</f>
        <v/>
      </c>
      <c r="BB138" s="4796">
        <f>BB33+BB71</f>
        <v/>
      </c>
      <c r="BC138" s="3965">
        <f>BC33+BC71</f>
        <v/>
      </c>
      <c r="BD138" s="4797">
        <f>BD33+BD71</f>
        <v/>
      </c>
      <c r="BE138" s="541">
        <f>BE33+BE71</f>
        <v/>
      </c>
      <c r="BF138" s="3965">
        <f>BF33+BF71</f>
        <v/>
      </c>
      <c r="BG138" s="4798">
        <f>BG33+BG71</f>
        <v/>
      </c>
      <c r="BH138" s="4796">
        <f>BH33+BH71</f>
        <v/>
      </c>
      <c r="BI138" s="3965">
        <f>BI33+BI71</f>
        <v/>
      </c>
      <c r="BJ138" s="4797">
        <f>BJ33+BJ71</f>
        <v/>
      </c>
      <c r="BK138" s="4799">
        <f>BK33+BK71</f>
        <v/>
      </c>
      <c r="BL138" s="4793">
        <f>BL33+BL71</f>
        <v/>
      </c>
      <c r="BM138" s="4796">
        <f>BM33+BM71</f>
        <v/>
      </c>
      <c r="BN138" s="4795">
        <f>BN33+BN71</f>
        <v/>
      </c>
      <c r="BO138" s="4793">
        <f>BO33+BO71</f>
        <v/>
      </c>
      <c r="BP138" s="3710">
        <f>BP33+BP71</f>
        <v/>
      </c>
      <c r="BQ138" s="4800">
        <f>BQ33+BQ71</f>
        <v/>
      </c>
      <c r="BR138" s="244" t="n"/>
      <c r="BS138" s="4801" t="n"/>
      <c r="BT138" s="2">
        <f>Z138*0.22</f>
        <v/>
      </c>
      <c r="BU138" s="2" t="n"/>
      <c r="BV138" s="2" t="n"/>
      <c r="BW138" s="2" t="n"/>
      <c r="BX138" s="2" t="n"/>
    </row>
    <row r="139">
      <c r="A139" s="555" t="inlineStr">
        <is>
          <t>Количество часов учебных занятий в неделю</t>
        </is>
      </c>
      <c r="B139" s="266" t="n"/>
      <c r="C139" s="266" t="n"/>
      <c r="D139" s="266" t="n"/>
      <c r="E139" s="266" t="n"/>
      <c r="F139" s="266" t="n"/>
      <c r="G139" s="266" t="n"/>
      <c r="H139" s="266" t="n"/>
      <c r="I139" s="266" t="n"/>
      <c r="J139" s="266" t="n"/>
      <c r="K139" s="266" t="n"/>
      <c r="L139" s="266" t="n"/>
      <c r="M139" s="266" t="n"/>
      <c r="N139" s="266" t="n"/>
      <c r="O139" s="266" t="n"/>
      <c r="P139" s="266" t="n"/>
      <c r="Q139" s="266" t="n"/>
      <c r="R139" s="266" t="n"/>
      <c r="S139" s="266" t="n"/>
      <c r="T139" s="266" t="n"/>
      <c r="U139" s="266" t="n"/>
      <c r="V139" s="266" t="n"/>
      <c r="W139" s="269" t="n"/>
      <c r="X139" s="2061">
        <f>AM138+AP138+AS138+AV138+AY138+BB138+BE138+BH138+BK138+BN138</f>
        <v/>
      </c>
      <c r="Y139" s="273" t="n"/>
      <c r="Z139" s="4802" t="n"/>
      <c r="AA139" s="269" t="n"/>
      <c r="AB139" s="4803">
        <f>AL138+AN138+AQ138+AT138+AW138+AZ138+BC138+BF138+BI138+BL138+BO138</f>
        <v/>
      </c>
      <c r="AC139" s="273" t="n"/>
      <c r="AD139" s="4804">
        <f>AD138+AF138+AH138+AJ138</f>
        <v/>
      </c>
      <c r="AE139" s="264" t="n"/>
      <c r="AF139" s="561" t="n"/>
      <c r="AG139" s="264" t="n"/>
      <c r="AH139" s="561" t="n"/>
      <c r="AI139" s="264" t="n"/>
      <c r="AJ139" s="562" t="n"/>
      <c r="AK139" s="269" t="n"/>
      <c r="AL139" s="3213" t="n"/>
      <c r="AM139" s="286" t="n"/>
      <c r="AN139" s="362">
        <f>AN138/AM31</f>
        <v/>
      </c>
      <c r="AO139" s="498" t="n"/>
      <c r="AP139" s="358" t="n"/>
      <c r="AQ139" s="362">
        <f>AQ138/AP31</f>
        <v/>
      </c>
      <c r="AR139" s="4805">
        <f>AO138+AR138</f>
        <v/>
      </c>
      <c r="AS139" s="4806" t="n"/>
      <c r="AT139" s="4807">
        <f>AT138/AS31</f>
        <v/>
      </c>
      <c r="AU139" s="4808" t="n"/>
      <c r="AV139" s="4809" t="n"/>
      <c r="AW139" s="4807">
        <f>AW138/AV31</f>
        <v/>
      </c>
      <c r="AX139" s="4810">
        <f>AU138+AX138</f>
        <v/>
      </c>
      <c r="AY139" s="4809" t="n"/>
      <c r="AZ139" s="4807">
        <f>AZ138/AY31</f>
        <v/>
      </c>
      <c r="BA139" s="4811" t="n"/>
      <c r="BB139" s="3737" t="n"/>
      <c r="BC139" s="4807">
        <f>BC138/BB31</f>
        <v/>
      </c>
      <c r="BD139" s="4812">
        <f>BA138+BD138</f>
        <v/>
      </c>
      <c r="BE139" s="4813" t="n"/>
      <c r="BF139" s="4814">
        <f>BF138/BE31</f>
        <v/>
      </c>
      <c r="BG139" s="2088" t="n"/>
      <c r="BH139" s="4815" t="n"/>
      <c r="BI139" s="4814">
        <f>BI138/BH31</f>
        <v/>
      </c>
      <c r="BJ139" s="2068">
        <f>BJ138+BG138+AK146+AK147+O146</f>
        <v/>
      </c>
      <c r="BK139" s="4813" t="n"/>
      <c r="BL139" s="4814">
        <f>BL138/BK31</f>
        <v/>
      </c>
      <c r="BM139" s="2088" t="n"/>
      <c r="BN139" s="4815" t="n"/>
      <c r="BO139" s="4814">
        <f>BO138/BN31</f>
        <v/>
      </c>
      <c r="BP139" s="2068">
        <f>BP138+BM138+AK148+AX146</f>
        <v/>
      </c>
      <c r="BQ139" s="4816">
        <f>BQ138+O146+AK146+AK147+AK148+AX146</f>
        <v/>
      </c>
      <c r="BR139" s="269" t="n"/>
      <c r="BS139" s="4817">
        <f>BP139+BJ139+BD139+AX139+AR139</f>
        <v/>
      </c>
      <c r="BT139" s="2">
        <f>Z139*0.22</f>
        <v/>
      </c>
      <c r="BU139" s="2" t="n"/>
      <c r="BV139" s="2" t="n"/>
      <c r="BW139" s="2" t="n"/>
      <c r="BX139" s="2" t="n"/>
    </row>
    <row r="140">
      <c r="A140" s="555" t="inlineStr">
        <is>
          <t>Количество курсовых работ</t>
        </is>
      </c>
      <c r="B140" s="266" t="n"/>
      <c r="C140" s="266" t="n"/>
      <c r="D140" s="266" t="n"/>
      <c r="E140" s="266" t="n"/>
      <c r="F140" s="266" t="n"/>
      <c r="G140" s="266" t="n"/>
      <c r="H140" s="266" t="n"/>
      <c r="I140" s="266" t="n"/>
      <c r="J140" s="266" t="n"/>
      <c r="K140" s="266" t="n"/>
      <c r="L140" s="266" t="n"/>
      <c r="M140" s="266" t="n"/>
      <c r="N140" s="266" t="n"/>
      <c r="O140" s="266" t="n"/>
      <c r="P140" s="266" t="n"/>
      <c r="Q140" s="266" t="n"/>
      <c r="R140" s="266" t="n"/>
      <c r="S140" s="266" t="n"/>
      <c r="T140" s="266" t="n"/>
      <c r="U140" s="266" t="n"/>
      <c r="V140" s="266" t="n"/>
      <c r="W140" s="269" t="n"/>
      <c r="X140" s="2083">
        <f>SUM(AL140:BP140)</f>
        <v/>
      </c>
      <c r="Y140" s="273" t="n"/>
      <c r="Z140" s="4802" t="n"/>
      <c r="AA140" s="269" t="n"/>
      <c r="AB140" s="2088" t="n"/>
      <c r="AC140" s="273" t="n"/>
      <c r="AD140" s="4815" t="n"/>
      <c r="AE140" s="264" t="n"/>
      <c r="AF140" s="561" t="n"/>
      <c r="AG140" s="264" t="n"/>
      <c r="AH140" s="561" t="n"/>
      <c r="AI140" s="264" t="n"/>
      <c r="AJ140" s="562" t="n"/>
      <c r="AK140" s="269" t="n"/>
      <c r="AL140" s="4818" t="n"/>
      <c r="AM140" s="587">
        <f>COUNTIF(AM34:AM104,30)</f>
        <v/>
      </c>
      <c r="AN140" s="266" t="n"/>
      <c r="AO140" s="273" t="n"/>
      <c r="AP140" s="587">
        <f>COUNTIF(AP34:AP104,30)</f>
        <v/>
      </c>
      <c r="AQ140" s="266" t="n"/>
      <c r="AR140" s="273" t="n"/>
      <c r="AS140" s="4819">
        <f>COUNTIF(AS34:AS104,30)</f>
        <v/>
      </c>
      <c r="AT140" s="266" t="n"/>
      <c r="AU140" s="273" t="n"/>
      <c r="AV140" s="587">
        <f>COUNTIF(AV34:AV104,30)</f>
        <v/>
      </c>
      <c r="AW140" s="266" t="n"/>
      <c r="AX140" s="273" t="n"/>
      <c r="AY140" s="4819">
        <f>COUNTIF(AY34:AY104,30)</f>
        <v/>
      </c>
      <c r="AZ140" s="266" t="n"/>
      <c r="BA140" s="273" t="n"/>
      <c r="BB140" s="587">
        <f>COUNTIF(BB34:BB104,30)</f>
        <v/>
      </c>
      <c r="BC140" s="266" t="n"/>
      <c r="BD140" s="273" t="n"/>
      <c r="BE140" s="4819">
        <f>COUNTIF(BE34:BE104,30)</f>
        <v/>
      </c>
      <c r="BF140" s="266" t="n"/>
      <c r="BG140" s="273" t="n"/>
      <c r="BH140" s="587">
        <f>COUNTIF(BH34:BH104,30)</f>
        <v/>
      </c>
      <c r="BI140" s="266" t="n"/>
      <c r="BJ140" s="273" t="n"/>
      <c r="BK140" s="4819">
        <f>COUNTIF(BK34:BK104,30)</f>
        <v/>
      </c>
      <c r="BL140" s="266" t="n"/>
      <c r="BM140" s="273" t="n"/>
      <c r="BN140" s="587">
        <f>COUNTIF(BN34:BN104,30)</f>
        <v/>
      </c>
      <c r="BO140" s="266" t="n"/>
      <c r="BP140" s="273" t="n"/>
      <c r="BQ140" s="4820" t="n"/>
      <c r="BR140" s="269" t="n"/>
      <c r="BS140" s="4821" t="n"/>
      <c r="BT140" s="2">
        <f>Z140*0.22</f>
        <v/>
      </c>
      <c r="BU140" s="2" t="n"/>
      <c r="BV140" s="2" t="n"/>
      <c r="BW140" s="2" t="n"/>
      <c r="BX140" s="2" t="n"/>
    </row>
    <row r="141">
      <c r="A141" s="555" t="inlineStr">
        <is>
          <t>Количество экзаменов</t>
        </is>
      </c>
      <c r="B141" s="266" t="n"/>
      <c r="C141" s="266" t="n"/>
      <c r="D141" s="266" t="n"/>
      <c r="E141" s="266" t="n"/>
      <c r="F141" s="266" t="n"/>
      <c r="G141" s="266" t="n"/>
      <c r="H141" s="266" t="n"/>
      <c r="I141" s="266" t="n"/>
      <c r="J141" s="266" t="n"/>
      <c r="K141" s="266" t="n"/>
      <c r="L141" s="266" t="n"/>
      <c r="M141" s="266" t="n"/>
      <c r="N141" s="266" t="n"/>
      <c r="O141" s="266" t="n"/>
      <c r="P141" s="266" t="n"/>
      <c r="Q141" s="266" t="n"/>
      <c r="R141" s="266" t="n"/>
      <c r="S141" s="266" t="n"/>
      <c r="T141" s="266" t="n"/>
      <c r="U141" s="266" t="n"/>
      <c r="V141" s="266" t="n"/>
      <c r="W141" s="269" t="n"/>
      <c r="X141" s="2083">
        <f>SUM(AL141:BP141)</f>
        <v/>
      </c>
      <c r="Y141" s="273" t="n"/>
      <c r="Z141" s="4802" t="n"/>
      <c r="AA141" s="269" t="n"/>
      <c r="AB141" s="2088" t="n"/>
      <c r="AC141" s="273" t="n"/>
      <c r="AD141" s="4815" t="n"/>
      <c r="AE141" s="264" t="n"/>
      <c r="AF141" s="561" t="n"/>
      <c r="AG141" s="264" t="n"/>
      <c r="AH141" s="561" t="n"/>
      <c r="AI141" s="264" t="n"/>
      <c r="AJ141" s="562" t="n"/>
      <c r="AK141" s="269" t="n"/>
      <c r="AL141" s="3213" t="n"/>
      <c r="AM141" s="587">
        <f>COUNTIF($T34:$U104,1)</f>
        <v/>
      </c>
      <c r="AN141" s="266" t="n"/>
      <c r="AO141" s="273" t="n"/>
      <c r="AP141" s="587">
        <f>COUNTIF($T34:$U104,2)</f>
        <v/>
      </c>
      <c r="AQ141" s="266" t="n"/>
      <c r="AR141" s="273" t="n"/>
      <c r="AS141" s="4819">
        <f>COUNTIF($T34:$U104,3)</f>
        <v/>
      </c>
      <c r="AT141" s="266" t="n"/>
      <c r="AU141" s="273" t="n"/>
      <c r="AV141" s="587">
        <f>COUNTIF($T34:$U104,4)</f>
        <v/>
      </c>
      <c r="AW141" s="266" t="n"/>
      <c r="AX141" s="273" t="n"/>
      <c r="AY141" s="4819">
        <f>COUNTIF($T34:$U104,5)</f>
        <v/>
      </c>
      <c r="AZ141" s="266" t="n"/>
      <c r="BA141" s="273" t="n"/>
      <c r="BB141" s="587">
        <f>COUNTIF($T34:$U104,6)</f>
        <v/>
      </c>
      <c r="BC141" s="266" t="n"/>
      <c r="BD141" s="273" t="n"/>
      <c r="BE141" s="4819">
        <f>COUNTIF($T34:$U104,7)</f>
        <v/>
      </c>
      <c r="BF141" s="266" t="n"/>
      <c r="BG141" s="273" t="n"/>
      <c r="BH141" s="587">
        <f>COUNTIF($T34:$U104,8)</f>
        <v/>
      </c>
      <c r="BI141" s="266" t="n"/>
      <c r="BJ141" s="273" t="n"/>
      <c r="BK141" s="4819">
        <f>COUNTIF($T34:$U104,9)</f>
        <v/>
      </c>
      <c r="BL141" s="266" t="n"/>
      <c r="BM141" s="273" t="n"/>
      <c r="BN141" s="587">
        <f>COUNTIF($T34:$U104,10)</f>
        <v/>
      </c>
      <c r="BO141" s="266" t="n"/>
      <c r="BP141" s="273" t="n"/>
      <c r="BQ141" s="4820" t="n"/>
      <c r="BR141" s="269" t="n"/>
      <c r="BS141" s="4821" t="n"/>
      <c r="BT141" s="2">
        <f>Z141*0.22</f>
        <v/>
      </c>
      <c r="BU141" s="2" t="n"/>
      <c r="BV141" s="2" t="n"/>
      <c r="BW141" s="2" t="n"/>
      <c r="BX141" s="2" t="n"/>
    </row>
    <row r="142">
      <c r="A142" s="4822" t="inlineStr">
        <is>
          <t>Количество зачетов</t>
        </is>
      </c>
      <c r="B142" s="2674" t="n"/>
      <c r="C142" s="2674" t="n"/>
      <c r="D142" s="2674" t="n"/>
      <c r="E142" s="2674" t="n"/>
      <c r="F142" s="2674" t="n"/>
      <c r="G142" s="2674" t="n"/>
      <c r="H142" s="2674" t="n"/>
      <c r="I142" s="2674" t="n"/>
      <c r="J142" s="2674" t="n"/>
      <c r="K142" s="2674" t="n"/>
      <c r="L142" s="2674" t="n"/>
      <c r="M142" s="2674" t="n"/>
      <c r="N142" s="2674" t="n"/>
      <c r="O142" s="2674" t="n"/>
      <c r="P142" s="2674" t="n"/>
      <c r="Q142" s="2674" t="n"/>
      <c r="R142" s="2674" t="n"/>
      <c r="S142" s="2674" t="n"/>
      <c r="T142" s="2674" t="n"/>
      <c r="U142" s="2674" t="n"/>
      <c r="V142" s="2674" t="n"/>
      <c r="W142" s="3613" t="n"/>
      <c r="X142" s="4823">
        <f>SUM(AL142:BP142)</f>
        <v/>
      </c>
      <c r="Y142" s="4775" t="n"/>
      <c r="Z142" s="4824" t="n"/>
      <c r="AA142" s="514" t="n"/>
      <c r="AB142" s="4825" t="n"/>
      <c r="AC142" s="4775" t="n"/>
      <c r="AD142" s="4826" t="n"/>
      <c r="AE142" s="523" t="n"/>
      <c r="AF142" s="601" t="n"/>
      <c r="AG142" s="523" t="n"/>
      <c r="AH142" s="601" t="n"/>
      <c r="AI142" s="523" t="n"/>
      <c r="AJ142" s="602" t="n"/>
      <c r="AK142" s="514" t="n"/>
      <c r="AL142" s="4827" t="n"/>
      <c r="AM142" s="4828">
        <f>COUNTIF($V34:$W104,1)</f>
        <v/>
      </c>
      <c r="AN142" s="516" t="n"/>
      <c r="AO142" s="4775" t="n"/>
      <c r="AP142" s="4829">
        <f>COUNTIF($V34:$W104,2)</f>
        <v/>
      </c>
      <c r="AQ142" s="516" t="n"/>
      <c r="AR142" s="514" t="n"/>
      <c r="AS142" s="4830">
        <f>COUNTIF($V34:$W104,3)</f>
        <v/>
      </c>
      <c r="AT142" s="516" t="n"/>
      <c r="AU142" s="4775" t="n"/>
      <c r="AV142" s="4829">
        <f>COUNTIF($V34:$W104,4)</f>
        <v/>
      </c>
      <c r="AW142" s="516" t="n"/>
      <c r="AX142" s="514" t="n"/>
      <c r="AY142" s="4830">
        <f>COUNTIF($V34:$W104,5)</f>
        <v/>
      </c>
      <c r="AZ142" s="516" t="n"/>
      <c r="BA142" s="4775" t="n"/>
      <c r="BB142" s="4829">
        <f>COUNTIF($V34:$W104,6)</f>
        <v/>
      </c>
      <c r="BC142" s="516" t="n"/>
      <c r="BD142" s="514" t="n"/>
      <c r="BE142" s="4830">
        <f>COUNTIF($V34:$W104,7)</f>
        <v/>
      </c>
      <c r="BF142" s="516" t="n"/>
      <c r="BG142" s="4775" t="n"/>
      <c r="BH142" s="4829">
        <f>COUNTIF($V34:$W104,8)</f>
        <v/>
      </c>
      <c r="BI142" s="516" t="n"/>
      <c r="BJ142" s="514" t="n"/>
      <c r="BK142" s="4830">
        <f>COUNTIF($V34:$W104,9)</f>
        <v/>
      </c>
      <c r="BL142" s="516" t="n"/>
      <c r="BM142" s="4775" t="n"/>
      <c r="BN142" s="4828">
        <f>COUNTIF($V34:$W104,10)</f>
        <v/>
      </c>
      <c r="BO142" s="516" t="n"/>
      <c r="BP142" s="4775" t="n"/>
      <c r="BQ142" s="4831" t="n"/>
      <c r="BR142" s="514" t="n"/>
      <c r="BS142" s="4832" t="n"/>
      <c r="BT142" s="2">
        <f>Z142*0.22</f>
        <v/>
      </c>
      <c r="BU142" s="2" t="n"/>
      <c r="BV142" s="2" t="n"/>
      <c r="BW142" s="2" t="n"/>
      <c r="BX142" s="2" t="n"/>
    </row>
    <row r="143">
      <c r="A143" s="4833" t="n"/>
      <c r="B143" s="4834" t="n"/>
      <c r="C143" s="4835" t="n"/>
      <c r="D143" s="4835" t="n"/>
      <c r="E143" s="4835" t="n"/>
      <c r="F143" s="4835" t="n"/>
      <c r="G143" s="4835" t="n"/>
      <c r="H143" s="4835" t="n"/>
      <c r="I143" s="4835" t="n"/>
      <c r="J143" s="4835" t="n"/>
      <c r="K143" s="4835" t="n"/>
      <c r="L143" s="4835" t="n"/>
      <c r="M143" s="4835" t="n"/>
      <c r="N143" s="4835" t="n"/>
      <c r="O143" s="4835" t="n"/>
      <c r="P143" s="4835" t="n"/>
      <c r="Q143" s="4835" t="n"/>
      <c r="R143" s="4835" t="n"/>
      <c r="S143" s="4835" t="n"/>
      <c r="T143" s="4835" t="n"/>
      <c r="U143" s="4835" t="n"/>
      <c r="V143" s="4835" t="n"/>
      <c r="W143" s="4835" t="n"/>
      <c r="X143" s="4835" t="n"/>
      <c r="Y143" s="4835" t="n"/>
      <c r="Z143" s="4835" t="n"/>
      <c r="AA143" s="4835" t="n"/>
      <c r="AB143" s="4835" t="n"/>
      <c r="AC143" s="4835" t="n"/>
      <c r="AD143" s="4835" t="n"/>
      <c r="AE143" s="4835" t="n"/>
      <c r="AF143" s="4835" t="n"/>
      <c r="AG143" s="4835" t="n"/>
      <c r="AH143" s="4835" t="n"/>
      <c r="AI143" s="4835" t="n"/>
      <c r="AJ143" s="4835" t="n"/>
      <c r="AK143" s="4835" t="n"/>
      <c r="AL143" s="532" t="n"/>
      <c r="AM143" s="532" t="n"/>
      <c r="AN143" s="532" t="n"/>
      <c r="AO143" s="532" t="n"/>
      <c r="AP143" s="532" t="n"/>
      <c r="AQ143" s="532" t="n"/>
      <c r="AR143" s="532" t="n"/>
      <c r="AS143" s="532" t="n"/>
      <c r="AT143" s="532" t="n"/>
      <c r="AU143" s="532" t="n"/>
      <c r="AV143" s="532" t="n"/>
      <c r="AW143" s="532" t="n"/>
      <c r="AX143" s="532" t="n"/>
      <c r="AY143" s="532" t="n"/>
      <c r="AZ143" s="532" t="n"/>
      <c r="BA143" s="532" t="n"/>
      <c r="BB143" s="532" t="n"/>
      <c r="BC143" s="532" t="n"/>
      <c r="BD143" s="532" t="n"/>
      <c r="BE143" s="532" t="n"/>
      <c r="BF143" s="532" t="n"/>
      <c r="BG143" s="532" t="n"/>
      <c r="BH143" s="532" t="n"/>
      <c r="BI143" s="532" t="n"/>
      <c r="BJ143" s="532" t="n"/>
      <c r="BK143" s="532" t="n"/>
      <c r="BL143" s="532" t="n"/>
      <c r="BM143" s="532" t="n"/>
      <c r="BN143" s="532" t="n"/>
      <c r="BO143" s="532" t="n"/>
      <c r="BP143" s="532" t="n"/>
      <c r="BQ143" s="532" t="n"/>
      <c r="BR143" s="4835" t="n"/>
      <c r="BS143" s="4835" t="n"/>
      <c r="BT143" s="2" t="n"/>
      <c r="BU143" s="2" t="n"/>
      <c r="BV143" s="2" t="n"/>
      <c r="BW143" s="2" t="n"/>
      <c r="BX143" s="2" t="n"/>
    </row>
    <row r="144">
      <c r="A144" s="2109" t="inlineStr">
        <is>
          <t>IV. Учебные практики</t>
        </is>
      </c>
      <c r="B144" s="60" t="n"/>
      <c r="C144" s="60" t="n"/>
      <c r="D144" s="60" t="n"/>
      <c r="E144" s="60" t="n"/>
      <c r="F144" s="60" t="n"/>
      <c r="G144" s="60" t="n"/>
      <c r="H144" s="60" t="n"/>
      <c r="I144" s="60" t="n"/>
      <c r="J144" s="60" t="n"/>
      <c r="K144" s="60" t="n"/>
      <c r="L144" s="60" t="n"/>
      <c r="M144" s="60" t="n"/>
      <c r="N144" s="60" t="n"/>
      <c r="O144" s="60" t="n"/>
      <c r="P144" s="60" t="n"/>
      <c r="Q144" s="60" t="n"/>
      <c r="R144" s="617" t="n"/>
      <c r="S144" s="2110" t="n"/>
      <c r="T144" s="4836" t="inlineStr">
        <is>
          <t>V. Производственные практики</t>
        </is>
      </c>
      <c r="U144" s="60" t="n"/>
      <c r="V144" s="60" t="n"/>
      <c r="W144" s="60" t="n"/>
      <c r="X144" s="60" t="n"/>
      <c r="Y144" s="60" t="n"/>
      <c r="Z144" s="60" t="n"/>
      <c r="AA144" s="60" t="n"/>
      <c r="AB144" s="60" t="n"/>
      <c r="AC144" s="60" t="n"/>
      <c r="AD144" s="60" t="n"/>
      <c r="AE144" s="60" t="n"/>
      <c r="AF144" s="60" t="n"/>
      <c r="AG144" s="60" t="n"/>
      <c r="AH144" s="60" t="n"/>
      <c r="AI144" s="60" t="n"/>
      <c r="AJ144" s="60" t="n"/>
      <c r="AK144" s="60" t="n"/>
      <c r="AL144" s="60" t="n"/>
      <c r="AM144" s="60" t="n"/>
      <c r="AN144" s="60" t="n"/>
      <c r="AO144" s="3783" t="n"/>
      <c r="AP144" s="4837" t="inlineStr">
        <is>
          <t>VI. Дипломное проектирование</t>
        </is>
      </c>
      <c r="AQ144" s="60" t="n"/>
      <c r="AR144" s="60" t="n"/>
      <c r="AS144" s="60" t="n"/>
      <c r="AT144" s="60" t="n"/>
      <c r="AU144" s="60" t="n"/>
      <c r="AV144" s="60" t="n"/>
      <c r="AW144" s="60" t="n"/>
      <c r="AX144" s="60" t="n"/>
      <c r="AY144" s="60" t="n"/>
      <c r="AZ144" s="60" t="n"/>
      <c r="BA144" s="64" t="n"/>
      <c r="BB144" s="4838" t="inlineStr">
        <is>
          <t>VII. Итоговая аттестация</t>
        </is>
      </c>
      <c r="BC144" s="1410" t="n"/>
      <c r="BD144" s="1410" t="n"/>
      <c r="BE144" s="1410" t="n"/>
      <c r="BF144" s="1410" t="n"/>
      <c r="BG144" s="1410" t="n"/>
      <c r="BH144" s="1410" t="n"/>
      <c r="BI144" s="1410" t="n"/>
      <c r="BJ144" s="1410" t="n"/>
      <c r="BK144" s="1410" t="n"/>
      <c r="BL144" s="1410" t="n"/>
      <c r="BM144" s="1410" t="n"/>
      <c r="BN144" s="1410" t="n"/>
      <c r="BO144" s="1410" t="n"/>
      <c r="BP144" s="1410" t="n"/>
      <c r="BQ144" s="1410" t="n"/>
      <c r="BR144" s="1410" t="n"/>
      <c r="BS144" s="1414" t="n"/>
      <c r="BT144" s="2" t="n"/>
      <c r="BU144" s="2" t="n"/>
      <c r="BV144" s="2" t="n"/>
      <c r="BW144" s="2" t="n"/>
      <c r="BX144" s="2" t="n"/>
    </row>
    <row r="145">
      <c r="A145" s="4293" t="inlineStr">
        <is>
          <t>Название практики</t>
        </is>
      </c>
      <c r="B145" s="2114" t="n"/>
      <c r="C145" s="2114" t="n"/>
      <c r="D145" s="2114" t="n"/>
      <c r="E145" s="2114" t="n"/>
      <c r="F145" s="2114" t="n"/>
      <c r="G145" s="2114" t="n"/>
      <c r="H145" s="4294" t="n"/>
      <c r="I145" s="4839" t="inlineStr">
        <is>
          <t>Семестр</t>
        </is>
      </c>
      <c r="J145" s="1410" t="n"/>
      <c r="K145" s="2793" t="n"/>
      <c r="L145" s="4839" t="inlineStr">
        <is>
          <t>Недель</t>
        </is>
      </c>
      <c r="M145" s="1410" t="n"/>
      <c r="N145" s="2793" t="n"/>
      <c r="O145" s="4840" t="inlineStr">
        <is>
          <t>Зачетных единиц</t>
        </is>
      </c>
      <c r="P145" s="1410" t="n"/>
      <c r="Q145" s="1410" t="n"/>
      <c r="R145" s="2793" t="n"/>
      <c r="S145" s="4297" t="n"/>
      <c r="T145" s="4841" t="inlineStr">
        <is>
          <t>Название практики</t>
        </is>
      </c>
      <c r="U145" s="1410" t="n"/>
      <c r="V145" s="1410" t="n"/>
      <c r="W145" s="1410" t="n"/>
      <c r="X145" s="1410" t="n"/>
      <c r="Y145" s="1410" t="n"/>
      <c r="Z145" s="1410" t="n"/>
      <c r="AA145" s="1410" t="n"/>
      <c r="AB145" s="1410" t="n"/>
      <c r="AC145" s="1410" t="n"/>
      <c r="AD145" s="2793" t="n"/>
      <c r="AE145" s="4839" t="inlineStr">
        <is>
          <t>Семестр</t>
        </is>
      </c>
      <c r="AF145" s="1410" t="n"/>
      <c r="AG145" s="2793" t="n"/>
      <c r="AH145" s="4839" t="inlineStr">
        <is>
          <t>Недель</t>
        </is>
      </c>
      <c r="AI145" s="1410" t="n"/>
      <c r="AJ145" s="2793" t="n"/>
      <c r="AK145" s="4840" t="inlineStr">
        <is>
          <t>Зачетных единиц</t>
        </is>
      </c>
      <c r="AL145" s="1410" t="n"/>
      <c r="AM145" s="1410" t="n"/>
      <c r="AN145" s="1410" t="n"/>
      <c r="AO145" s="2793" t="n"/>
      <c r="AP145" s="4842" t="inlineStr">
        <is>
          <t>Семестр</t>
        </is>
      </c>
      <c r="AQ145" s="1410" t="n"/>
      <c r="AR145" s="1410" t="n"/>
      <c r="AS145" s="2793" t="n"/>
      <c r="AT145" s="4843" t="inlineStr">
        <is>
          <t>Недель</t>
        </is>
      </c>
      <c r="AU145" s="1410" t="n"/>
      <c r="AV145" s="1410" t="n"/>
      <c r="AW145" s="2793" t="n"/>
      <c r="AX145" s="4844" t="inlineStr">
        <is>
          <t>Зачетных единиц</t>
        </is>
      </c>
      <c r="AY145" s="1410" t="n"/>
      <c r="AZ145" s="1410" t="n"/>
      <c r="BA145" s="1414" t="n"/>
      <c r="BB145" s="629" t="inlineStr">
        <is>
          <t>1. Государственный экзамен
2. Защита дипломного проекта (дипломной работы)</t>
        </is>
      </c>
      <c r="BC145" s="60" t="n"/>
      <c r="BD145" s="60" t="n"/>
      <c r="BE145" s="60" t="n"/>
      <c r="BF145" s="60" t="n"/>
      <c r="BG145" s="60" t="n"/>
      <c r="BH145" s="60" t="n"/>
      <c r="BI145" s="60" t="n"/>
      <c r="BJ145" s="60" t="n"/>
      <c r="BK145" s="60" t="n"/>
      <c r="BL145" s="60" t="n"/>
      <c r="BM145" s="60" t="n"/>
      <c r="BN145" s="60" t="n"/>
      <c r="BO145" s="60" t="n"/>
      <c r="BP145" s="60" t="n"/>
      <c r="BQ145" s="60" t="n"/>
      <c r="BR145" s="60" t="n"/>
      <c r="BS145" s="64" t="n"/>
      <c r="BT145" s="2" t="n"/>
      <c r="BU145" s="2" t="n"/>
      <c r="BV145" s="2" t="n"/>
      <c r="BW145" s="2" t="n"/>
      <c r="BX145" s="2" t="n"/>
    </row>
    <row r="146">
      <c r="A146" s="4845" t="inlineStr">
        <is>
          <t>Ознакомительная</t>
        </is>
      </c>
      <c r="B146" s="60" t="n"/>
      <c r="C146" s="60" t="n"/>
      <c r="D146" s="60" t="n"/>
      <c r="E146" s="60" t="n"/>
      <c r="F146" s="60" t="n"/>
      <c r="G146" s="60" t="n"/>
      <c r="H146" s="3783" t="n"/>
      <c r="I146" s="4846" t="n">
        <v>8</v>
      </c>
      <c r="J146" s="60" t="n"/>
      <c r="K146" s="3783" t="n"/>
      <c r="L146" s="4846" t="n">
        <v>2</v>
      </c>
      <c r="M146" s="60" t="n"/>
      <c r="N146" s="3783" t="n"/>
      <c r="O146" s="4847" t="n">
        <v>3</v>
      </c>
      <c r="P146" s="60" t="n"/>
      <c r="Q146" s="60" t="n"/>
      <c r="R146" s="64" t="n"/>
      <c r="S146" s="2122" t="n"/>
      <c r="T146" s="4848" t="inlineStr">
        <is>
          <t>Технологическая первая</t>
        </is>
      </c>
      <c r="U146" s="2304" t="n"/>
      <c r="V146" s="2304" t="n"/>
      <c r="W146" s="2304" t="n"/>
      <c r="X146" s="2304" t="n"/>
      <c r="Y146" s="2304" t="n"/>
      <c r="Z146" s="2304" t="n"/>
      <c r="AA146" s="2304" t="n"/>
      <c r="AB146" s="2304" t="n"/>
      <c r="AC146" s="2304" t="n"/>
      <c r="AD146" s="2335" t="n"/>
      <c r="AE146" s="4849" t="n">
        <v>8</v>
      </c>
      <c r="AF146" s="2304" t="n"/>
      <c r="AG146" s="2335" t="n"/>
      <c r="AH146" s="4849" t="n">
        <v>4</v>
      </c>
      <c r="AI146" s="2304" t="n"/>
      <c r="AJ146" s="2335" t="n"/>
      <c r="AK146" s="4850" t="n">
        <v>5</v>
      </c>
      <c r="AL146" s="2304" t="n"/>
      <c r="AM146" s="2304" t="n"/>
      <c r="AN146" s="2304" t="n"/>
      <c r="AO146" s="2335" t="n"/>
      <c r="AP146" s="4851" t="inlineStr">
        <is>
          <t>10</t>
        </is>
      </c>
      <c r="AQ146" s="2" t="n"/>
      <c r="AR146" s="2" t="n"/>
      <c r="AS146" s="186" t="n"/>
      <c r="AT146" s="4852" t="inlineStr">
        <is>
          <t>13</t>
        </is>
      </c>
      <c r="AU146" s="2" t="n"/>
      <c r="AV146" s="2" t="n"/>
      <c r="AW146" s="186" t="n"/>
      <c r="AX146" s="4853" t="n">
        <v>20</v>
      </c>
      <c r="AY146" s="2" t="n"/>
      <c r="AZ146" s="2" t="n"/>
      <c r="BA146" s="72" t="n"/>
      <c r="BB146" s="69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72" t="n"/>
      <c r="BT146" s="2" t="n"/>
      <c r="BU146" s="2" t="n"/>
      <c r="BV146" s="2" t="n"/>
      <c r="BW146" s="2" t="n"/>
      <c r="BX146" s="2" t="n"/>
    </row>
    <row r="147">
      <c r="A147" s="69" t="n"/>
      <c r="B147" s="2" t="n"/>
      <c r="C147" s="2" t="n"/>
      <c r="D147" s="2" t="n"/>
      <c r="E147" s="2" t="n"/>
      <c r="F147" s="2" t="n"/>
      <c r="G147" s="2" t="n"/>
      <c r="H147" s="186" t="n"/>
      <c r="I147" s="2232" t="n"/>
      <c r="J147" s="2" t="n"/>
      <c r="K147" s="186" t="n"/>
      <c r="L147" s="2232" t="n"/>
      <c r="M147" s="2" t="n"/>
      <c r="N147" s="186" t="n"/>
      <c r="O147" s="2232" t="n"/>
      <c r="P147" s="2" t="n"/>
      <c r="Q147" s="2" t="n"/>
      <c r="R147" s="72" t="n"/>
      <c r="S147" s="44" t="n"/>
      <c r="T147" s="4848" t="inlineStr">
        <is>
          <t>Технологическая вторая</t>
        </is>
      </c>
      <c r="U147" s="2304" t="n"/>
      <c r="V147" s="2304" t="n"/>
      <c r="W147" s="2304" t="n"/>
      <c r="X147" s="2304" t="n"/>
      <c r="Y147" s="2304" t="n"/>
      <c r="Z147" s="2304" t="n"/>
      <c r="AA147" s="2304" t="n"/>
      <c r="AB147" s="2304" t="n"/>
      <c r="AC147" s="2304" t="n"/>
      <c r="AD147" s="2335" t="n"/>
      <c r="AE147" s="4849" t="n">
        <v>8</v>
      </c>
      <c r="AF147" s="2304" t="n"/>
      <c r="AG147" s="2335" t="n"/>
      <c r="AH147" s="4849" t="n">
        <v>3</v>
      </c>
      <c r="AI147" s="2304" t="n"/>
      <c r="AJ147" s="2335" t="n"/>
      <c r="AK147" s="4850" t="n">
        <v>4</v>
      </c>
      <c r="AL147" s="2304" t="n"/>
      <c r="AM147" s="2304" t="n"/>
      <c r="AN147" s="2304" t="n"/>
      <c r="AO147" s="2335" t="n"/>
      <c r="AP147" s="69" t="n"/>
      <c r="AQ147" s="2" t="n"/>
      <c r="AR147" s="2" t="n"/>
      <c r="AS147" s="186" t="n"/>
      <c r="AT147" s="2232" t="n"/>
      <c r="AU147" s="2" t="n"/>
      <c r="AV147" s="2" t="n"/>
      <c r="AW147" s="186" t="n"/>
      <c r="AX147" s="2232" t="n"/>
      <c r="AY147" s="2" t="n"/>
      <c r="AZ147" s="2" t="n"/>
      <c r="BA147" s="72" t="n"/>
      <c r="BB147" s="69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72" t="n"/>
      <c r="BT147" s="2" t="n"/>
      <c r="BU147" s="2" t="n"/>
      <c r="BV147" s="2" t="n"/>
      <c r="BW147" s="2" t="n"/>
      <c r="BX147" s="2" t="n"/>
    </row>
    <row r="148">
      <c r="A148" s="77" t="n"/>
      <c r="B148" s="78" t="n"/>
      <c r="C148" s="78" t="n"/>
      <c r="D148" s="78" t="n"/>
      <c r="E148" s="78" t="n"/>
      <c r="F148" s="78" t="n"/>
      <c r="G148" s="78" t="n"/>
      <c r="H148" s="2247" t="n"/>
      <c r="I148" s="2248" t="n"/>
      <c r="J148" s="78" t="n"/>
      <c r="K148" s="2247" t="n"/>
      <c r="L148" s="2248" t="n"/>
      <c r="M148" s="78" t="n"/>
      <c r="N148" s="2247" t="n"/>
      <c r="O148" s="2248" t="n"/>
      <c r="P148" s="78" t="n"/>
      <c r="Q148" s="78" t="n"/>
      <c r="R148" s="81" t="n"/>
      <c r="S148" s="2129" t="n"/>
      <c r="T148" s="643" t="inlineStr">
        <is>
          <t>Преддипломная</t>
        </is>
      </c>
      <c r="U148" s="516" t="n"/>
      <c r="V148" s="516" t="n"/>
      <c r="W148" s="516" t="n"/>
      <c r="X148" s="516" t="n"/>
      <c r="Y148" s="516" t="n"/>
      <c r="Z148" s="516" t="n"/>
      <c r="AA148" s="516" t="n"/>
      <c r="AB148" s="516" t="n"/>
      <c r="AC148" s="516" t="n"/>
      <c r="AD148" s="523" t="n"/>
      <c r="AE148" s="640" t="n">
        <v>10</v>
      </c>
      <c r="AF148" s="516" t="n"/>
      <c r="AG148" s="523" t="n"/>
      <c r="AH148" s="640" t="n">
        <v>4</v>
      </c>
      <c r="AI148" s="516" t="n"/>
      <c r="AJ148" s="523" t="n"/>
      <c r="AK148" s="641">
        <f>AH148*54/36</f>
        <v/>
      </c>
      <c r="AL148" s="516" t="n"/>
      <c r="AM148" s="516" t="n"/>
      <c r="AN148" s="516" t="n"/>
      <c r="AO148" s="523" t="n"/>
      <c r="AP148" s="77" t="n"/>
      <c r="AQ148" s="78" t="n"/>
      <c r="AR148" s="78" t="n"/>
      <c r="AS148" s="2247" t="n"/>
      <c r="AT148" s="2248" t="n"/>
      <c r="AU148" s="78" t="n"/>
      <c r="AV148" s="78" t="n"/>
      <c r="AW148" s="2247" t="n"/>
      <c r="AX148" s="2248" t="n"/>
      <c r="AY148" s="78" t="n"/>
      <c r="AZ148" s="78" t="n"/>
      <c r="BA148" s="81" t="n"/>
      <c r="BB148" s="77" t="n"/>
      <c r="BC148" s="78" t="n"/>
      <c r="BD148" s="78" t="n"/>
      <c r="BE148" s="78" t="n"/>
      <c r="BF148" s="78" t="n"/>
      <c r="BG148" s="78" t="n"/>
      <c r="BH148" s="78" t="n"/>
      <c r="BI148" s="78" t="n"/>
      <c r="BJ148" s="78" t="n"/>
      <c r="BK148" s="78" t="n"/>
      <c r="BL148" s="78" t="n"/>
      <c r="BM148" s="78" t="n"/>
      <c r="BN148" s="78" t="n"/>
      <c r="BO148" s="78" t="n"/>
      <c r="BP148" s="78" t="n"/>
      <c r="BQ148" s="78" t="n"/>
      <c r="BR148" s="78" t="n"/>
      <c r="BS148" s="81" t="n"/>
      <c r="BT148" s="2" t="n"/>
      <c r="BU148" s="2" t="n"/>
      <c r="BV148" s="2" t="n"/>
      <c r="BW148" s="2" t="n"/>
      <c r="BX148" s="2" t="n"/>
    </row>
    <row r="149">
      <c r="A149" s="4854" t="n"/>
      <c r="B149" s="4854" t="n"/>
      <c r="C149" s="4854" t="n"/>
      <c r="D149" s="4854" t="n"/>
      <c r="E149" s="4854" t="n"/>
      <c r="F149" s="4854" t="n"/>
      <c r="G149" s="4854" t="n"/>
      <c r="H149" s="4854" t="n"/>
      <c r="I149" s="44" t="n"/>
      <c r="J149" s="44" t="n"/>
      <c r="K149" s="44" t="n"/>
      <c r="L149" s="44" t="n"/>
      <c r="M149" s="44" t="n"/>
      <c r="N149" s="44" t="n"/>
      <c r="O149" s="44" t="n"/>
      <c r="P149" s="44" t="n"/>
      <c r="Q149" s="44" t="n"/>
      <c r="R149" s="44" t="n"/>
      <c r="S149" s="44" t="n"/>
      <c r="T149" s="4855" t="n"/>
      <c r="U149" s="4855" t="n"/>
      <c r="V149" s="4855" t="n"/>
      <c r="W149" s="4855" t="n"/>
      <c r="X149" s="4855" t="n"/>
      <c r="Y149" s="4855" t="n"/>
      <c r="Z149" s="4855" t="n"/>
      <c r="AA149" s="4855" t="n"/>
      <c r="AB149" s="4855" t="n"/>
      <c r="AC149" s="4855" t="n"/>
      <c r="AD149" s="4855" t="n"/>
      <c r="AE149" s="17" t="n"/>
      <c r="AF149" s="17" t="n"/>
      <c r="AG149" s="17" t="n"/>
      <c r="AH149" s="17" t="n"/>
      <c r="AI149" s="17" t="n"/>
      <c r="AJ149" s="17" t="n"/>
      <c r="AK149" s="2122" t="n"/>
      <c r="AL149" s="2122" t="n"/>
      <c r="AM149" s="2122" t="n"/>
      <c r="AN149" s="2122" t="n"/>
      <c r="AO149" s="2122" t="n"/>
      <c r="AP149" s="4856" t="n"/>
      <c r="AQ149" s="4856" t="n"/>
      <c r="AR149" s="4856" t="n"/>
      <c r="AS149" s="4856" t="n"/>
      <c r="AT149" s="4856" t="n"/>
      <c r="AU149" s="4856" t="n"/>
      <c r="AV149" s="4856" t="n"/>
      <c r="AW149" s="4856" t="n"/>
      <c r="AX149" s="2122" t="n"/>
      <c r="AY149" s="2122" t="n"/>
      <c r="AZ149" s="2122" t="n"/>
      <c r="BA149" s="2122" t="n"/>
      <c r="BB149" s="4857" t="n"/>
      <c r="BC149" s="4857" t="n"/>
      <c r="BD149" s="4857" t="n"/>
      <c r="BE149" s="4857" t="n"/>
      <c r="BF149" s="4857" t="n"/>
      <c r="BG149" s="4857" t="n"/>
      <c r="BH149" s="4857" t="n"/>
      <c r="BI149" s="4857" t="n"/>
      <c r="BJ149" s="4857" t="n"/>
      <c r="BK149" s="4857" t="n"/>
      <c r="BL149" s="4857" t="n"/>
      <c r="BM149" s="4857" t="n"/>
      <c r="BN149" s="4857" t="n"/>
      <c r="BO149" s="4857" t="n"/>
      <c r="BP149" s="4857" t="n"/>
      <c r="BQ149" s="4857" t="n"/>
      <c r="BR149" s="4857" t="n"/>
      <c r="BS149" s="2" t="n"/>
      <c r="BT149" s="2" t="n"/>
      <c r="BU149" s="2" t="n"/>
      <c r="BV149" s="2" t="n"/>
      <c r="BW149" s="2" t="n"/>
      <c r="BX149" s="2" t="n"/>
    </row>
    <row r="150">
      <c r="A150" s="4858" t="inlineStr">
        <is>
          <t>VIII. Матрица компетенций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</row>
    <row r="151">
      <c r="A151" s="4859" t="inlineStr">
        <is>
          <t>Код компетенции</t>
        </is>
      </c>
      <c r="B151" s="2114" t="n"/>
      <c r="C151" s="2114" t="n"/>
      <c r="D151" s="4294" t="n"/>
      <c r="E151" s="4860" t="inlineStr">
        <is>
          <t>Наименование компетенции</t>
        </is>
      </c>
      <c r="F151" s="1410" t="n"/>
      <c r="G151" s="1410" t="n"/>
      <c r="H151" s="1410" t="n"/>
      <c r="I151" s="1410" t="n"/>
      <c r="J151" s="1410" t="n"/>
      <c r="K151" s="1410" t="n"/>
      <c r="L151" s="1410" t="n"/>
      <c r="M151" s="1410" t="n"/>
      <c r="N151" s="1410" t="n"/>
      <c r="O151" s="1410" t="n"/>
      <c r="P151" s="1410" t="n"/>
      <c r="Q151" s="1410" t="n"/>
      <c r="R151" s="1410" t="n"/>
      <c r="S151" s="1410" t="n"/>
      <c r="T151" s="1410" t="n"/>
      <c r="U151" s="1410" t="n"/>
      <c r="V151" s="1410" t="n"/>
      <c r="W151" s="1410" t="n"/>
      <c r="X151" s="1410" t="n"/>
      <c r="Y151" s="1410" t="n"/>
      <c r="Z151" s="1410" t="n"/>
      <c r="AA151" s="1410" t="n"/>
      <c r="AB151" s="1410" t="n"/>
      <c r="AC151" s="1410" t="n"/>
      <c r="AD151" s="1410" t="n"/>
      <c r="AE151" s="1410" t="n"/>
      <c r="AF151" s="1410" t="n"/>
      <c r="AG151" s="1410" t="n"/>
      <c r="AH151" s="1410" t="n"/>
      <c r="AI151" s="1410" t="n"/>
      <c r="AJ151" s="1410" t="n"/>
      <c r="AK151" s="1410" t="n"/>
      <c r="AL151" s="1410" t="n"/>
      <c r="AM151" s="1410" t="n"/>
      <c r="AN151" s="1410" t="n"/>
      <c r="AO151" s="1410" t="n"/>
      <c r="AP151" s="1410" t="n"/>
      <c r="AQ151" s="1410" t="n"/>
      <c r="AR151" s="1410" t="n"/>
      <c r="AS151" s="1410" t="n"/>
      <c r="AT151" s="1410" t="n"/>
      <c r="AU151" s="1410" t="n"/>
      <c r="AV151" s="1410" t="n"/>
      <c r="AW151" s="1410" t="n"/>
      <c r="AX151" s="1410" t="n"/>
      <c r="AY151" s="1410" t="n"/>
      <c r="AZ151" s="1410" t="n"/>
      <c r="BA151" s="1410" t="n"/>
      <c r="BB151" s="1410" t="n"/>
      <c r="BC151" s="1410" t="n"/>
      <c r="BD151" s="1410" t="n"/>
      <c r="BE151" s="1410" t="n"/>
      <c r="BF151" s="1410" t="n"/>
      <c r="BG151" s="1410" t="n"/>
      <c r="BH151" s="1410" t="n"/>
      <c r="BI151" s="1410" t="n"/>
      <c r="BJ151" s="1410" t="n"/>
      <c r="BK151" s="1410" t="n"/>
      <c r="BL151" s="1410" t="n"/>
      <c r="BM151" s="1410" t="n"/>
      <c r="BN151" s="1410" t="n"/>
      <c r="BO151" s="1410" t="n"/>
      <c r="BP151" s="4861" t="inlineStr">
        <is>
          <t>Код модуля, учебной дисциплины</t>
        </is>
      </c>
      <c r="BQ151" s="1410" t="n"/>
      <c r="BR151" s="1410" t="n"/>
      <c r="BS151" s="1414" t="n"/>
      <c r="BT151" s="2" t="n"/>
      <c r="BU151" s="2" t="n"/>
      <c r="BV151" s="2" t="n"/>
      <c r="BW151" s="2" t="n"/>
      <c r="BX151" s="2" t="n"/>
    </row>
    <row r="152">
      <c r="A152" s="4862" t="inlineStr">
        <is>
          <t>УК-1</t>
        </is>
      </c>
      <c r="B152" s="2304" t="n"/>
      <c r="C152" s="2304" t="n"/>
      <c r="D152" s="2305" t="n"/>
      <c r="E152" s="4863" t="inlineStr">
        <is>
          <t>Владеть основами исследовательской деятельности, осуществлять поиск, анализ и синтез информации</t>
        </is>
      </c>
      <c r="F152" s="534" t="n"/>
      <c r="G152" s="534" t="n"/>
      <c r="H152" s="534" t="n"/>
      <c r="I152" s="534" t="n"/>
      <c r="J152" s="534" t="n"/>
      <c r="K152" s="534" t="n"/>
      <c r="L152" s="534" t="n"/>
      <c r="M152" s="534" t="n"/>
      <c r="N152" s="534" t="n"/>
      <c r="O152" s="534" t="n"/>
      <c r="P152" s="534" t="n"/>
      <c r="Q152" s="534" t="n"/>
      <c r="R152" s="534" t="n"/>
      <c r="S152" s="534" t="n"/>
      <c r="T152" s="534" t="n"/>
      <c r="U152" s="534" t="n"/>
      <c r="V152" s="534" t="n"/>
      <c r="W152" s="534" t="n"/>
      <c r="X152" s="534" t="n"/>
      <c r="Y152" s="534" t="n"/>
      <c r="Z152" s="534" t="n"/>
      <c r="AA152" s="534" t="n"/>
      <c r="AB152" s="534" t="n"/>
      <c r="AC152" s="534" t="n"/>
      <c r="AD152" s="534" t="n"/>
      <c r="AE152" s="534" t="n"/>
      <c r="AF152" s="534" t="n"/>
      <c r="AG152" s="534" t="n"/>
      <c r="AH152" s="534" t="n"/>
      <c r="AI152" s="534" t="n"/>
      <c r="AJ152" s="534" t="n"/>
      <c r="AK152" s="534" t="n"/>
      <c r="AL152" s="534" t="n"/>
      <c r="AM152" s="534" t="n"/>
      <c r="AN152" s="534" t="n"/>
      <c r="AO152" s="534" t="n"/>
      <c r="AP152" s="534" t="n"/>
      <c r="AQ152" s="534" t="n"/>
      <c r="AR152" s="534" t="n"/>
      <c r="AS152" s="534" t="n"/>
      <c r="AT152" s="534" t="n"/>
      <c r="AU152" s="534" t="n"/>
      <c r="AV152" s="534" t="n"/>
      <c r="AW152" s="534" t="n"/>
      <c r="AX152" s="534" t="n"/>
      <c r="AY152" s="534" t="n"/>
      <c r="AZ152" s="534" t="n"/>
      <c r="BA152" s="534" t="n"/>
      <c r="BB152" s="534" t="n"/>
      <c r="BC152" s="534" t="n"/>
      <c r="BD152" s="534" t="n"/>
      <c r="BE152" s="534" t="n"/>
      <c r="BF152" s="534" t="n"/>
      <c r="BG152" s="534" t="n"/>
      <c r="BH152" s="534" t="n"/>
      <c r="BI152" s="534" t="n"/>
      <c r="BJ152" s="534" t="n"/>
      <c r="BK152" s="534" t="n"/>
      <c r="BL152" s="534" t="n"/>
      <c r="BM152" s="534" t="n"/>
      <c r="BN152" s="534" t="n"/>
      <c r="BO152" s="534" t="n"/>
      <c r="BP152" s="4864" t="inlineStr">
        <is>
          <t>1.6.3, 1.6.5, 1.7.2, 1.8.2, 2.3.2, 2.5.2, 2.6.10, 2.6.11, 2.8.2, 2.9.7, 2.9.8</t>
        </is>
      </c>
      <c r="BQ152" s="2304" t="n"/>
      <c r="BR152" s="2304" t="n"/>
      <c r="BS152" s="2335" t="n"/>
      <c r="BT152" s="2" t="n"/>
      <c r="BU152" s="2" t="n"/>
      <c r="BV152" s="2" t="n"/>
      <c r="BW152" s="2" t="n"/>
      <c r="BX152" s="2" t="n"/>
    </row>
    <row r="153">
      <c r="A153" s="4865" t="inlineStr">
        <is>
          <t>УК-2</t>
        </is>
      </c>
      <c r="B153" s="4866" t="n"/>
      <c r="C153" s="4866" t="n"/>
      <c r="D153" s="4867" t="n"/>
      <c r="E153" s="4868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53" s="266" t="n"/>
      <c r="G153" s="266" t="n"/>
      <c r="H153" s="266" t="n"/>
      <c r="I153" s="266" t="n"/>
      <c r="J153" s="266" t="n"/>
      <c r="K153" s="266" t="n"/>
      <c r="L153" s="266" t="n"/>
      <c r="M153" s="266" t="n"/>
      <c r="N153" s="266" t="n"/>
      <c r="O153" s="266" t="n"/>
      <c r="P153" s="266" t="n"/>
      <c r="Q153" s="266" t="n"/>
      <c r="R153" s="266" t="n"/>
      <c r="S153" s="266" t="n"/>
      <c r="T153" s="266" t="n"/>
      <c r="U153" s="266" t="n"/>
      <c r="V153" s="266" t="n"/>
      <c r="W153" s="266" t="n"/>
      <c r="X153" s="266" t="n"/>
      <c r="Y153" s="266" t="n"/>
      <c r="Z153" s="266" t="n"/>
      <c r="AA153" s="266" t="n"/>
      <c r="AB153" s="266" t="n"/>
      <c r="AC153" s="266" t="n"/>
      <c r="AD153" s="266" t="n"/>
      <c r="AE153" s="266" t="n"/>
      <c r="AF153" s="266" t="n"/>
      <c r="AG153" s="266" t="n"/>
      <c r="AH153" s="266" t="n"/>
      <c r="AI153" s="266" t="n"/>
      <c r="AJ153" s="266" t="n"/>
      <c r="AK153" s="266" t="n"/>
      <c r="AL153" s="266" t="n"/>
      <c r="AM153" s="266" t="n"/>
      <c r="AN153" s="266" t="n"/>
      <c r="AO153" s="266" t="n"/>
      <c r="AP153" s="266" t="n"/>
      <c r="AQ153" s="266" t="n"/>
      <c r="AR153" s="266" t="n"/>
      <c r="AS153" s="266" t="n"/>
      <c r="AT153" s="266" t="n"/>
      <c r="AU153" s="266" t="n"/>
      <c r="AV153" s="266" t="n"/>
      <c r="AW153" s="266" t="n"/>
      <c r="AX153" s="266" t="n"/>
      <c r="AY153" s="266" t="n"/>
      <c r="AZ153" s="266" t="n"/>
      <c r="BA153" s="266" t="n"/>
      <c r="BB153" s="266" t="n"/>
      <c r="BC153" s="266" t="n"/>
      <c r="BD153" s="266" t="n"/>
      <c r="BE153" s="266" t="n"/>
      <c r="BF153" s="266" t="n"/>
      <c r="BG153" s="266" t="n"/>
      <c r="BH153" s="266" t="n"/>
      <c r="BI153" s="266" t="n"/>
      <c r="BJ153" s="266" t="n"/>
      <c r="BK153" s="266" t="n"/>
      <c r="BL153" s="266" t="n"/>
      <c r="BM153" s="266" t="n"/>
      <c r="BN153" s="266" t="n"/>
      <c r="BO153" s="266" t="n"/>
      <c r="BP153" s="263" t="inlineStr">
        <is>
          <t>1.9.1</t>
        </is>
      </c>
      <c r="BQ153" s="266" t="n"/>
      <c r="BR153" s="266" t="n"/>
      <c r="BS153" s="264" t="n"/>
      <c r="BT153" s="2" t="n"/>
      <c r="BU153" s="2" t="n"/>
      <c r="BV153" s="2" t="n"/>
      <c r="BW153" s="2" t="n"/>
      <c r="BX153" s="2" t="n"/>
    </row>
    <row r="154">
      <c r="A154" s="4865" t="inlineStr">
        <is>
          <t>УК-3</t>
        </is>
      </c>
      <c r="B154" s="4866" t="n"/>
      <c r="C154" s="4866" t="n"/>
      <c r="D154" s="4867" t="n"/>
      <c r="E154" s="4868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54" s="266" t="n"/>
      <c r="G154" s="266" t="n"/>
      <c r="H154" s="266" t="n"/>
      <c r="I154" s="266" t="n"/>
      <c r="J154" s="266" t="n"/>
      <c r="K154" s="266" t="n"/>
      <c r="L154" s="266" t="n"/>
      <c r="M154" s="266" t="n"/>
      <c r="N154" s="266" t="n"/>
      <c r="O154" s="266" t="n"/>
      <c r="P154" s="266" t="n"/>
      <c r="Q154" s="266" t="n"/>
      <c r="R154" s="266" t="n"/>
      <c r="S154" s="266" t="n"/>
      <c r="T154" s="266" t="n"/>
      <c r="U154" s="266" t="n"/>
      <c r="V154" s="266" t="n"/>
      <c r="W154" s="266" t="n"/>
      <c r="X154" s="266" t="n"/>
      <c r="Y154" s="266" t="n"/>
      <c r="Z154" s="266" t="n"/>
      <c r="AA154" s="266" t="n"/>
      <c r="AB154" s="266" t="n"/>
      <c r="AC154" s="266" t="n"/>
      <c r="AD154" s="266" t="n"/>
      <c r="AE154" s="266" t="n"/>
      <c r="AF154" s="266" t="n"/>
      <c r="AG154" s="266" t="n"/>
      <c r="AH154" s="266" t="n"/>
      <c r="AI154" s="266" t="n"/>
      <c r="AJ154" s="266" t="n"/>
      <c r="AK154" s="266" t="n"/>
      <c r="AL154" s="266" t="n"/>
      <c r="AM154" s="266" t="n"/>
      <c r="AN154" s="266" t="n"/>
      <c r="AO154" s="266" t="n"/>
      <c r="AP154" s="266" t="n"/>
      <c r="AQ154" s="266" t="n"/>
      <c r="AR154" s="266" t="n"/>
      <c r="AS154" s="266" t="n"/>
      <c r="AT154" s="266" t="n"/>
      <c r="AU154" s="266" t="n"/>
      <c r="AV154" s="266" t="n"/>
      <c r="AW154" s="266" t="n"/>
      <c r="AX154" s="266" t="n"/>
      <c r="AY154" s="266" t="n"/>
      <c r="AZ154" s="266" t="n"/>
      <c r="BA154" s="266" t="n"/>
      <c r="BB154" s="266" t="n"/>
      <c r="BC154" s="266" t="n"/>
      <c r="BD154" s="266" t="n"/>
      <c r="BE154" s="266" t="n"/>
      <c r="BF154" s="266" t="n"/>
      <c r="BG154" s="266" t="n"/>
      <c r="BH154" s="266" t="n"/>
      <c r="BI154" s="266" t="n"/>
      <c r="BJ154" s="266" t="n"/>
      <c r="BK154" s="266" t="n"/>
      <c r="BL154" s="266" t="n"/>
      <c r="BM154" s="266" t="n"/>
      <c r="BN154" s="266" t="n"/>
      <c r="BO154" s="266" t="n"/>
      <c r="BP154" s="263" t="inlineStr">
        <is>
          <t>1.2</t>
        </is>
      </c>
      <c r="BQ154" s="266" t="n"/>
      <c r="BR154" s="266" t="n"/>
      <c r="BS154" s="264" t="n"/>
      <c r="BT154" s="2" t="n"/>
      <c r="BU154" s="2" t="n"/>
      <c r="BV154" s="2" t="n"/>
      <c r="BW154" s="2" t="n"/>
      <c r="BX154" s="2" t="n"/>
    </row>
    <row r="155">
      <c r="A155" s="4865" t="inlineStr">
        <is>
          <t>УК-4</t>
        </is>
      </c>
      <c r="B155" s="4866" t="n"/>
      <c r="C155" s="4866" t="n"/>
      <c r="D155" s="4867" t="n"/>
      <c r="E155" s="4868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55" s="266" t="n"/>
      <c r="G155" s="266" t="n"/>
      <c r="H155" s="266" t="n"/>
      <c r="I155" s="266" t="n"/>
      <c r="J155" s="266" t="n"/>
      <c r="K155" s="266" t="n"/>
      <c r="L155" s="266" t="n"/>
      <c r="M155" s="266" t="n"/>
      <c r="N155" s="266" t="n"/>
      <c r="O155" s="266" t="n"/>
      <c r="P155" s="266" t="n"/>
      <c r="Q155" s="266" t="n"/>
      <c r="R155" s="266" t="n"/>
      <c r="S155" s="266" t="n"/>
      <c r="T155" s="266" t="n"/>
      <c r="U155" s="266" t="n"/>
      <c r="V155" s="266" t="n"/>
      <c r="W155" s="266" t="n"/>
      <c r="X155" s="266" t="n"/>
      <c r="Y155" s="266" t="n"/>
      <c r="Z155" s="266" t="n"/>
      <c r="AA155" s="266" t="n"/>
      <c r="AB155" s="266" t="n"/>
      <c r="AC155" s="266" t="n"/>
      <c r="AD155" s="266" t="n"/>
      <c r="AE155" s="266" t="n"/>
      <c r="AF155" s="266" t="n"/>
      <c r="AG155" s="266" t="n"/>
      <c r="AH155" s="266" t="n"/>
      <c r="AI155" s="266" t="n"/>
      <c r="AJ155" s="266" t="n"/>
      <c r="AK155" s="266" t="n"/>
      <c r="AL155" s="266" t="n"/>
      <c r="AM155" s="266" t="n"/>
      <c r="AN155" s="266" t="n"/>
      <c r="AO155" s="266" t="n"/>
      <c r="AP155" s="266" t="n"/>
      <c r="AQ155" s="266" t="n"/>
      <c r="AR155" s="266" t="n"/>
      <c r="AS155" s="266" t="n"/>
      <c r="AT155" s="266" t="n"/>
      <c r="AU155" s="266" t="n"/>
      <c r="AV155" s="266" t="n"/>
      <c r="AW155" s="266" t="n"/>
      <c r="AX155" s="266" t="n"/>
      <c r="AY155" s="266" t="n"/>
      <c r="AZ155" s="266" t="n"/>
      <c r="BA155" s="266" t="n"/>
      <c r="BB155" s="266" t="n"/>
      <c r="BC155" s="266" t="n"/>
      <c r="BD155" s="266" t="n"/>
      <c r="BE155" s="266" t="n"/>
      <c r="BF155" s="266" t="n"/>
      <c r="BG155" s="266" t="n"/>
      <c r="BH155" s="266" t="n"/>
      <c r="BI155" s="266" t="n"/>
      <c r="BJ155" s="266" t="n"/>
      <c r="BK155" s="266" t="n"/>
      <c r="BL155" s="266" t="n"/>
      <c r="BM155" s="266" t="n"/>
      <c r="BN155" s="266" t="n"/>
      <c r="BO155" s="266" t="n"/>
      <c r="BP155" s="263" t="inlineStr">
        <is>
          <t>1.2, 2.1.2</t>
        </is>
      </c>
      <c r="BQ155" s="266" t="n"/>
      <c r="BR155" s="266" t="n"/>
      <c r="BS155" s="264" t="n"/>
      <c r="BT155" s="2" t="n"/>
      <c r="BU155" s="2" t="n"/>
      <c r="BV155" s="2" t="n"/>
      <c r="BW155" s="2" t="n"/>
      <c r="BX155" s="2" t="n"/>
    </row>
    <row r="156">
      <c r="A156" s="4865" t="inlineStr">
        <is>
          <t>УК-5</t>
        </is>
      </c>
      <c r="B156" s="4866" t="n"/>
      <c r="C156" s="4866" t="n"/>
      <c r="D156" s="4867" t="n"/>
      <c r="E156" s="4868" t="inlineStr">
        <is>
          <t>Быть способным к саморазвитию и совершенствованию в профессиональной деятельности</t>
        </is>
      </c>
      <c r="F156" s="266" t="n"/>
      <c r="G156" s="266" t="n"/>
      <c r="H156" s="266" t="n"/>
      <c r="I156" s="266" t="n"/>
      <c r="J156" s="266" t="n"/>
      <c r="K156" s="266" t="n"/>
      <c r="L156" s="266" t="n"/>
      <c r="M156" s="266" t="n"/>
      <c r="N156" s="266" t="n"/>
      <c r="O156" s="266" t="n"/>
      <c r="P156" s="266" t="n"/>
      <c r="Q156" s="266" t="n"/>
      <c r="R156" s="266" t="n"/>
      <c r="S156" s="266" t="n"/>
      <c r="T156" s="266" t="n"/>
      <c r="U156" s="266" t="n"/>
      <c r="V156" s="266" t="n"/>
      <c r="W156" s="266" t="n"/>
      <c r="X156" s="266" t="n"/>
      <c r="Y156" s="266" t="n"/>
      <c r="Z156" s="266" t="n"/>
      <c r="AA156" s="266" t="n"/>
      <c r="AB156" s="266" t="n"/>
      <c r="AC156" s="266" t="n"/>
      <c r="AD156" s="266" t="n"/>
      <c r="AE156" s="266" t="n"/>
      <c r="AF156" s="266" t="n"/>
      <c r="AG156" s="266" t="n"/>
      <c r="AH156" s="266" t="n"/>
      <c r="AI156" s="266" t="n"/>
      <c r="AJ156" s="266" t="n"/>
      <c r="AK156" s="266" t="n"/>
      <c r="AL156" s="266" t="n"/>
      <c r="AM156" s="266" t="n"/>
      <c r="AN156" s="266" t="n"/>
      <c r="AO156" s="266" t="n"/>
      <c r="AP156" s="266" t="n"/>
      <c r="AQ156" s="266" t="n"/>
      <c r="AR156" s="266" t="n"/>
      <c r="AS156" s="266" t="n"/>
      <c r="AT156" s="266" t="n"/>
      <c r="AU156" s="266" t="n"/>
      <c r="AV156" s="266" t="n"/>
      <c r="AW156" s="266" t="n"/>
      <c r="AX156" s="266" t="n"/>
      <c r="AY156" s="266" t="n"/>
      <c r="AZ156" s="266" t="n"/>
      <c r="BA156" s="266" t="n"/>
      <c r="BB156" s="266" t="n"/>
      <c r="BC156" s="266" t="n"/>
      <c r="BD156" s="266" t="n"/>
      <c r="BE156" s="266" t="n"/>
      <c r="BF156" s="266" t="n"/>
      <c r="BG156" s="266" t="n"/>
      <c r="BH156" s="266" t="n"/>
      <c r="BI156" s="266" t="n"/>
      <c r="BJ156" s="266" t="n"/>
      <c r="BK156" s="266" t="n"/>
      <c r="BL156" s="266" t="n"/>
      <c r="BM156" s="266" t="n"/>
      <c r="BN156" s="266" t="n"/>
      <c r="BO156" s="266" t="n"/>
      <c r="BP156" s="4869" t="inlineStr">
        <is>
          <t>1.6.3, 1.6.5, 1.7.2, 1.8.2, 2.3.2, 2.5.2, 2.6.10, 2.6.11, 2.8.2, 2.9.7, 2.9.8</t>
        </is>
      </c>
      <c r="BQ156" s="266" t="n"/>
      <c r="BR156" s="266" t="n"/>
      <c r="BS156" s="264" t="n"/>
      <c r="BT156" s="2" t="n"/>
      <c r="BU156" s="2" t="n"/>
      <c r="BV156" s="2" t="n"/>
      <c r="BW156" s="2" t="n"/>
      <c r="BX156" s="2" t="n"/>
    </row>
    <row r="157">
      <c r="A157" s="4865" t="inlineStr">
        <is>
          <t>УК-6</t>
        </is>
      </c>
      <c r="B157" s="4866" t="n"/>
      <c r="C157" s="4866" t="n"/>
      <c r="D157" s="4867" t="n"/>
      <c r="E157" s="4868" t="inlineStr">
        <is>
          <t>Проявлять инициативу и адаптироваться к изменениям в профессиональной деятельности</t>
        </is>
      </c>
      <c r="F157" s="266" t="n"/>
      <c r="G157" s="266" t="n"/>
      <c r="H157" s="266" t="n"/>
      <c r="I157" s="266" t="n"/>
      <c r="J157" s="266" t="n"/>
      <c r="K157" s="266" t="n"/>
      <c r="L157" s="266" t="n"/>
      <c r="M157" s="266" t="n"/>
      <c r="N157" s="266" t="n"/>
      <c r="O157" s="266" t="n"/>
      <c r="P157" s="266" t="n"/>
      <c r="Q157" s="266" t="n"/>
      <c r="R157" s="266" t="n"/>
      <c r="S157" s="266" t="n"/>
      <c r="T157" s="266" t="n"/>
      <c r="U157" s="266" t="n"/>
      <c r="V157" s="266" t="n"/>
      <c r="W157" s="266" t="n"/>
      <c r="X157" s="266" t="n"/>
      <c r="Y157" s="266" t="n"/>
      <c r="Z157" s="266" t="n"/>
      <c r="AA157" s="266" t="n"/>
      <c r="AB157" s="266" t="n"/>
      <c r="AC157" s="266" t="n"/>
      <c r="AD157" s="266" t="n"/>
      <c r="AE157" s="266" t="n"/>
      <c r="AF157" s="266" t="n"/>
      <c r="AG157" s="266" t="n"/>
      <c r="AH157" s="266" t="n"/>
      <c r="AI157" s="266" t="n"/>
      <c r="AJ157" s="266" t="n"/>
      <c r="AK157" s="266" t="n"/>
      <c r="AL157" s="266" t="n"/>
      <c r="AM157" s="266" t="n"/>
      <c r="AN157" s="266" t="n"/>
      <c r="AO157" s="266" t="n"/>
      <c r="AP157" s="266" t="n"/>
      <c r="AQ157" s="266" t="n"/>
      <c r="AR157" s="266" t="n"/>
      <c r="AS157" s="266" t="n"/>
      <c r="AT157" s="266" t="n"/>
      <c r="AU157" s="266" t="n"/>
      <c r="AV157" s="266" t="n"/>
      <c r="AW157" s="266" t="n"/>
      <c r="AX157" s="266" t="n"/>
      <c r="AY157" s="266" t="n"/>
      <c r="AZ157" s="266" t="n"/>
      <c r="BA157" s="266" t="n"/>
      <c r="BB157" s="266" t="n"/>
      <c r="BC157" s="266" t="n"/>
      <c r="BD157" s="266" t="n"/>
      <c r="BE157" s="266" t="n"/>
      <c r="BF157" s="266" t="n"/>
      <c r="BG157" s="266" t="n"/>
      <c r="BH157" s="266" t="n"/>
      <c r="BI157" s="266" t="n"/>
      <c r="BJ157" s="266" t="n"/>
      <c r="BK157" s="266" t="n"/>
      <c r="BL157" s="266" t="n"/>
      <c r="BM157" s="266" t="n"/>
      <c r="BN157" s="266" t="n"/>
      <c r="BO157" s="266" t="n"/>
      <c r="BP157" s="4869" t="inlineStr">
        <is>
          <t>1.6.3, 1.6.5, 1.7.2, 1.8.2, 2.3.2, 2.5.2, 2.6.10, 2.6.11, 2.8.2, 2.9.7, 2.9.8</t>
        </is>
      </c>
      <c r="BQ157" s="266" t="n"/>
      <c r="BR157" s="266" t="n"/>
      <c r="BS157" s="264" t="n"/>
      <c r="BT157" s="2" t="n"/>
      <c r="BU157" s="2" t="n"/>
      <c r="BV157" s="2" t="n"/>
      <c r="BW157" s="2" t="n"/>
      <c r="BX157" s="2" t="n"/>
    </row>
    <row r="158">
      <c r="A158" s="4865" t="inlineStr">
        <is>
          <t>УК-7</t>
        </is>
      </c>
      <c r="B158" s="4866" t="n"/>
      <c r="C158" s="4866" t="n"/>
      <c r="D158" s="4867" t="n"/>
      <c r="E158" s="4868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58" s="266" t="n"/>
      <c r="G158" s="266" t="n"/>
      <c r="H158" s="266" t="n"/>
      <c r="I158" s="266" t="n"/>
      <c r="J158" s="266" t="n"/>
      <c r="K158" s="266" t="n"/>
      <c r="L158" s="266" t="n"/>
      <c r="M158" s="266" t="n"/>
      <c r="N158" s="266" t="n"/>
      <c r="O158" s="266" t="n"/>
      <c r="P158" s="266" t="n"/>
      <c r="Q158" s="266" t="n"/>
      <c r="R158" s="266" t="n"/>
      <c r="S158" s="266" t="n"/>
      <c r="T158" s="266" t="n"/>
      <c r="U158" s="266" t="n"/>
      <c r="V158" s="266" t="n"/>
      <c r="W158" s="266" t="n"/>
      <c r="X158" s="266" t="n"/>
      <c r="Y158" s="266" t="n"/>
      <c r="Z158" s="266" t="n"/>
      <c r="AA158" s="266" t="n"/>
      <c r="AB158" s="266" t="n"/>
      <c r="AC158" s="266" t="n"/>
      <c r="AD158" s="266" t="n"/>
      <c r="AE158" s="266" t="n"/>
      <c r="AF158" s="266" t="n"/>
      <c r="AG158" s="266" t="n"/>
      <c r="AH158" s="266" t="n"/>
      <c r="AI158" s="266" t="n"/>
      <c r="AJ158" s="266" t="n"/>
      <c r="AK158" s="266" t="n"/>
      <c r="AL158" s="266" t="n"/>
      <c r="AM158" s="266" t="n"/>
      <c r="AN158" s="266" t="n"/>
      <c r="AO158" s="266" t="n"/>
      <c r="AP158" s="266" t="n"/>
      <c r="AQ158" s="266" t="n"/>
      <c r="AR158" s="266" t="n"/>
      <c r="AS158" s="266" t="n"/>
      <c r="AT158" s="266" t="n"/>
      <c r="AU158" s="266" t="n"/>
      <c r="AV158" s="266" t="n"/>
      <c r="AW158" s="266" t="n"/>
      <c r="AX158" s="266" t="n"/>
      <c r="AY158" s="266" t="n"/>
      <c r="AZ158" s="266" t="n"/>
      <c r="BA158" s="266" t="n"/>
      <c r="BB158" s="266" t="n"/>
      <c r="BC158" s="266" t="n"/>
      <c r="BD158" s="266" t="n"/>
      <c r="BE158" s="266" t="n"/>
      <c r="BF158" s="266" t="n"/>
      <c r="BG158" s="266" t="n"/>
      <c r="BH158" s="266" t="n"/>
      <c r="BI158" s="266" t="n"/>
      <c r="BJ158" s="266" t="n"/>
      <c r="BK158" s="266" t="n"/>
      <c r="BL158" s="266" t="n"/>
      <c r="BM158" s="266" t="n"/>
      <c r="BN158" s="266" t="n"/>
      <c r="BO158" s="266" t="n"/>
      <c r="BP158" s="263" t="inlineStr">
        <is>
          <t>1.1.1</t>
        </is>
      </c>
      <c r="BQ158" s="266" t="n"/>
      <c r="BR158" s="266" t="n"/>
      <c r="BS158" s="264" t="n"/>
      <c r="BT158" s="2" t="n"/>
      <c r="BU158" s="2" t="n"/>
      <c r="BV158" s="2" t="n"/>
      <c r="BW158" s="2" t="n"/>
      <c r="BX158" s="2" t="n"/>
    </row>
    <row r="159">
      <c r="A159" s="4865" t="inlineStr">
        <is>
          <t>УК-8</t>
        </is>
      </c>
      <c r="B159" s="4866" t="n"/>
      <c r="C159" s="4866" t="n"/>
      <c r="D159" s="4867" t="n"/>
      <c r="E159" s="4868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59" s="266" t="n"/>
      <c r="G159" s="266" t="n"/>
      <c r="H159" s="266" t="n"/>
      <c r="I159" s="266" t="n"/>
      <c r="J159" s="266" t="n"/>
      <c r="K159" s="266" t="n"/>
      <c r="L159" s="266" t="n"/>
      <c r="M159" s="266" t="n"/>
      <c r="N159" s="266" t="n"/>
      <c r="O159" s="266" t="n"/>
      <c r="P159" s="266" t="n"/>
      <c r="Q159" s="266" t="n"/>
      <c r="R159" s="266" t="n"/>
      <c r="S159" s="266" t="n"/>
      <c r="T159" s="266" t="n"/>
      <c r="U159" s="266" t="n"/>
      <c r="V159" s="266" t="n"/>
      <c r="W159" s="266" t="n"/>
      <c r="X159" s="266" t="n"/>
      <c r="Y159" s="266" t="n"/>
      <c r="Z159" s="266" t="n"/>
      <c r="AA159" s="266" t="n"/>
      <c r="AB159" s="266" t="n"/>
      <c r="AC159" s="266" t="n"/>
      <c r="AD159" s="266" t="n"/>
      <c r="AE159" s="266" t="n"/>
      <c r="AF159" s="266" t="n"/>
      <c r="AG159" s="266" t="n"/>
      <c r="AH159" s="266" t="n"/>
      <c r="AI159" s="266" t="n"/>
      <c r="AJ159" s="266" t="n"/>
      <c r="AK159" s="266" t="n"/>
      <c r="AL159" s="266" t="n"/>
      <c r="AM159" s="266" t="n"/>
      <c r="AN159" s="266" t="n"/>
      <c r="AO159" s="266" t="n"/>
      <c r="AP159" s="266" t="n"/>
      <c r="AQ159" s="266" t="n"/>
      <c r="AR159" s="266" t="n"/>
      <c r="AS159" s="266" t="n"/>
      <c r="AT159" s="266" t="n"/>
      <c r="AU159" s="266" t="n"/>
      <c r="AV159" s="266" t="n"/>
      <c r="AW159" s="266" t="n"/>
      <c r="AX159" s="266" t="n"/>
      <c r="AY159" s="266" t="n"/>
      <c r="AZ159" s="266" t="n"/>
      <c r="BA159" s="266" t="n"/>
      <c r="BB159" s="266" t="n"/>
      <c r="BC159" s="266" t="n"/>
      <c r="BD159" s="266" t="n"/>
      <c r="BE159" s="266" t="n"/>
      <c r="BF159" s="266" t="n"/>
      <c r="BG159" s="266" t="n"/>
      <c r="BH159" s="266" t="n"/>
      <c r="BI159" s="266" t="n"/>
      <c r="BJ159" s="266" t="n"/>
      <c r="BK159" s="266" t="n"/>
      <c r="BL159" s="266" t="n"/>
      <c r="BM159" s="266" t="n"/>
      <c r="BN159" s="266" t="n"/>
      <c r="BO159" s="266" t="n"/>
      <c r="BP159" s="263" t="inlineStr">
        <is>
          <t>1.1.3</t>
        </is>
      </c>
      <c r="BQ159" s="266" t="n"/>
      <c r="BR159" s="266" t="n"/>
      <c r="BS159" s="264" t="n"/>
      <c r="BT159" s="2" t="n"/>
      <c r="BU159" s="2" t="n"/>
      <c r="BV159" s="2" t="n"/>
      <c r="BW159" s="2" t="n"/>
      <c r="BX159" s="2" t="n"/>
    </row>
    <row r="160">
      <c r="A160" s="4865" t="inlineStr">
        <is>
          <t>УК-9</t>
        </is>
      </c>
      <c r="B160" s="4866" t="n"/>
      <c r="C160" s="4866" t="n"/>
      <c r="D160" s="4867" t="n"/>
      <c r="E160" s="4868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60" s="266" t="n"/>
      <c r="G160" s="266" t="n"/>
      <c r="H160" s="266" t="n"/>
      <c r="I160" s="266" t="n"/>
      <c r="J160" s="266" t="n"/>
      <c r="K160" s="266" t="n"/>
      <c r="L160" s="266" t="n"/>
      <c r="M160" s="266" t="n"/>
      <c r="N160" s="266" t="n"/>
      <c r="O160" s="266" t="n"/>
      <c r="P160" s="266" t="n"/>
      <c r="Q160" s="266" t="n"/>
      <c r="R160" s="266" t="n"/>
      <c r="S160" s="266" t="n"/>
      <c r="T160" s="266" t="n"/>
      <c r="U160" s="266" t="n"/>
      <c r="V160" s="266" t="n"/>
      <c r="W160" s="266" t="n"/>
      <c r="X160" s="266" t="n"/>
      <c r="Y160" s="266" t="n"/>
      <c r="Z160" s="266" t="n"/>
      <c r="AA160" s="266" t="n"/>
      <c r="AB160" s="266" t="n"/>
      <c r="AC160" s="266" t="n"/>
      <c r="AD160" s="266" t="n"/>
      <c r="AE160" s="266" t="n"/>
      <c r="AF160" s="266" t="n"/>
      <c r="AG160" s="266" t="n"/>
      <c r="AH160" s="266" t="n"/>
      <c r="AI160" s="266" t="n"/>
      <c r="AJ160" s="266" t="n"/>
      <c r="AK160" s="266" t="n"/>
      <c r="AL160" s="266" t="n"/>
      <c r="AM160" s="266" t="n"/>
      <c r="AN160" s="266" t="n"/>
      <c r="AO160" s="266" t="n"/>
      <c r="AP160" s="266" t="n"/>
      <c r="AQ160" s="266" t="n"/>
      <c r="AR160" s="266" t="n"/>
      <c r="AS160" s="266" t="n"/>
      <c r="AT160" s="266" t="n"/>
      <c r="AU160" s="266" t="n"/>
      <c r="AV160" s="266" t="n"/>
      <c r="AW160" s="266" t="n"/>
      <c r="AX160" s="266" t="n"/>
      <c r="AY160" s="266" t="n"/>
      <c r="AZ160" s="266" t="n"/>
      <c r="BA160" s="266" t="n"/>
      <c r="BB160" s="266" t="n"/>
      <c r="BC160" s="266" t="n"/>
      <c r="BD160" s="266" t="n"/>
      <c r="BE160" s="266" t="n"/>
      <c r="BF160" s="266" t="n"/>
      <c r="BG160" s="266" t="n"/>
      <c r="BH160" s="266" t="n"/>
      <c r="BI160" s="266" t="n"/>
      <c r="BJ160" s="266" t="n"/>
      <c r="BK160" s="266" t="n"/>
      <c r="BL160" s="266" t="n"/>
      <c r="BM160" s="266" t="n"/>
      <c r="BN160" s="266" t="n"/>
      <c r="BO160" s="266" t="n"/>
      <c r="BP160" s="263" t="inlineStr">
        <is>
          <t>1.1.2</t>
        </is>
      </c>
      <c r="BQ160" s="266" t="n"/>
      <c r="BR160" s="266" t="n"/>
      <c r="BS160" s="264" t="n"/>
      <c r="BT160" s="2" t="n"/>
      <c r="BU160" s="2" t="n"/>
      <c r="BV160" s="2" t="n"/>
      <c r="BW160" s="2" t="n"/>
      <c r="BX160" s="2" t="n"/>
    </row>
    <row r="161">
      <c r="A161" s="4865" t="inlineStr">
        <is>
          <t>УК-10</t>
        </is>
      </c>
      <c r="B161" s="4866" t="n"/>
      <c r="C161" s="4866" t="n"/>
      <c r="D161" s="4867" t="n"/>
      <c r="E161" s="4868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61" s="266" t="n"/>
      <c r="G161" s="266" t="n"/>
      <c r="H161" s="266" t="n"/>
      <c r="I161" s="266" t="n"/>
      <c r="J161" s="266" t="n"/>
      <c r="K161" s="266" t="n"/>
      <c r="L161" s="266" t="n"/>
      <c r="M161" s="266" t="n"/>
      <c r="N161" s="266" t="n"/>
      <c r="O161" s="266" t="n"/>
      <c r="P161" s="266" t="n"/>
      <c r="Q161" s="266" t="n"/>
      <c r="R161" s="266" t="n"/>
      <c r="S161" s="266" t="n"/>
      <c r="T161" s="266" t="n"/>
      <c r="U161" s="266" t="n"/>
      <c r="V161" s="266" t="n"/>
      <c r="W161" s="266" t="n"/>
      <c r="X161" s="266" t="n"/>
      <c r="Y161" s="266" t="n"/>
      <c r="Z161" s="266" t="n"/>
      <c r="AA161" s="266" t="n"/>
      <c r="AB161" s="266" t="n"/>
      <c r="AC161" s="266" t="n"/>
      <c r="AD161" s="266" t="n"/>
      <c r="AE161" s="266" t="n"/>
      <c r="AF161" s="266" t="n"/>
      <c r="AG161" s="266" t="n"/>
      <c r="AH161" s="266" t="n"/>
      <c r="AI161" s="266" t="n"/>
      <c r="AJ161" s="266" t="n"/>
      <c r="AK161" s="266" t="n"/>
      <c r="AL161" s="266" t="n"/>
      <c r="AM161" s="266" t="n"/>
      <c r="AN161" s="266" t="n"/>
      <c r="AO161" s="266" t="n"/>
      <c r="AP161" s="266" t="n"/>
      <c r="AQ161" s="266" t="n"/>
      <c r="AR161" s="266" t="n"/>
      <c r="AS161" s="266" t="n"/>
      <c r="AT161" s="266" t="n"/>
      <c r="AU161" s="266" t="n"/>
      <c r="AV161" s="266" t="n"/>
      <c r="AW161" s="266" t="n"/>
      <c r="AX161" s="266" t="n"/>
      <c r="AY161" s="266" t="n"/>
      <c r="AZ161" s="266" t="n"/>
      <c r="BA161" s="266" t="n"/>
      <c r="BB161" s="266" t="n"/>
      <c r="BC161" s="266" t="n"/>
      <c r="BD161" s="266" t="n"/>
      <c r="BE161" s="266" t="n"/>
      <c r="BF161" s="266" t="n"/>
      <c r="BG161" s="266" t="n"/>
      <c r="BH161" s="266" t="n"/>
      <c r="BI161" s="266" t="n"/>
      <c r="BJ161" s="266" t="n"/>
      <c r="BK161" s="266" t="n"/>
      <c r="BL161" s="266" t="n"/>
      <c r="BM161" s="266" t="n"/>
      <c r="BN161" s="266" t="n"/>
      <c r="BO161" s="266" t="n"/>
      <c r="BP161" s="263" t="inlineStr">
        <is>
          <t>2.13.1</t>
        </is>
      </c>
      <c r="BQ161" s="266" t="n"/>
      <c r="BR161" s="266" t="n"/>
      <c r="BS161" s="264" t="n"/>
      <c r="BT161" s="2" t="n"/>
      <c r="BU161" s="2" t="n"/>
      <c r="BV161" s="2" t="n"/>
      <c r="BW161" s="2" t="n"/>
      <c r="BX161" s="2" t="n"/>
    </row>
    <row r="162">
      <c r="A162" s="4865" t="inlineStr">
        <is>
          <t>УК-12</t>
        </is>
      </c>
      <c r="B162" s="4866" t="n"/>
      <c r="C162" s="4866" t="n"/>
      <c r="D162" s="4867" t="n"/>
      <c r="E162" s="4868" t="inlineStr">
        <is>
          <t>Обладать современным социально-экологическим мировоззрением, руководствоваться его ценностными ориентациями и социально-экологическими знаниями в профессиональной деятельности</t>
        </is>
      </c>
      <c r="F162" s="266" t="n"/>
      <c r="G162" s="266" t="n"/>
      <c r="H162" s="266" t="n"/>
      <c r="I162" s="266" t="n"/>
      <c r="J162" s="266" t="n"/>
      <c r="K162" s="266" t="n"/>
      <c r="L162" s="266" t="n"/>
      <c r="M162" s="266" t="n"/>
      <c r="N162" s="266" t="n"/>
      <c r="O162" s="266" t="n"/>
      <c r="P162" s="266" t="n"/>
      <c r="Q162" s="266" t="n"/>
      <c r="R162" s="266" t="n"/>
      <c r="S162" s="266" t="n"/>
      <c r="T162" s="266" t="n"/>
      <c r="U162" s="266" t="n"/>
      <c r="V162" s="266" t="n"/>
      <c r="W162" s="266" t="n"/>
      <c r="X162" s="266" t="n"/>
      <c r="Y162" s="266" t="n"/>
      <c r="Z162" s="266" t="n"/>
      <c r="AA162" s="266" t="n"/>
      <c r="AB162" s="266" t="n"/>
      <c r="AC162" s="266" t="n"/>
      <c r="AD162" s="266" t="n"/>
      <c r="AE162" s="266" t="n"/>
      <c r="AF162" s="266" t="n"/>
      <c r="AG162" s="266" t="n"/>
      <c r="AH162" s="266" t="n"/>
      <c r="AI162" s="266" t="n"/>
      <c r="AJ162" s="266" t="n"/>
      <c r="AK162" s="266" t="n"/>
      <c r="AL162" s="266" t="n"/>
      <c r="AM162" s="266" t="n"/>
      <c r="AN162" s="266" t="n"/>
      <c r="AO162" s="266" t="n"/>
      <c r="AP162" s="266" t="n"/>
      <c r="AQ162" s="266" t="n"/>
      <c r="AR162" s="266" t="n"/>
      <c r="AS162" s="266" t="n"/>
      <c r="AT162" s="266" t="n"/>
      <c r="AU162" s="266" t="n"/>
      <c r="AV162" s="266" t="n"/>
      <c r="AW162" s="266" t="n"/>
      <c r="AX162" s="266" t="n"/>
      <c r="AY162" s="266" t="n"/>
      <c r="AZ162" s="266" t="n"/>
      <c r="BA162" s="266" t="n"/>
      <c r="BB162" s="266" t="n"/>
      <c r="BC162" s="266" t="n"/>
      <c r="BD162" s="266" t="n"/>
      <c r="BE162" s="266" t="n"/>
      <c r="BF162" s="266" t="n"/>
      <c r="BG162" s="266" t="n"/>
      <c r="BH162" s="266" t="n"/>
      <c r="BI162" s="266" t="n"/>
      <c r="BJ162" s="266" t="n"/>
      <c r="BK162" s="266" t="n"/>
      <c r="BL162" s="266" t="n"/>
      <c r="BM162" s="266" t="n"/>
      <c r="BN162" s="266" t="n"/>
      <c r="BO162" s="266" t="n"/>
      <c r="BP162" s="263" t="inlineStr">
        <is>
          <t>2.1.3</t>
        </is>
      </c>
      <c r="BQ162" s="266" t="n"/>
      <c r="BR162" s="266" t="n"/>
      <c r="BS162" s="264" t="n"/>
      <c r="BT162" s="2" t="n"/>
      <c r="BU162" s="2" t="n"/>
      <c r="BV162" s="2" t="n"/>
      <c r="BW162" s="2" t="n"/>
      <c r="BX162" s="2" t="n"/>
    </row>
    <row r="163">
      <c r="A163" s="4865" t="inlineStr">
        <is>
          <t>УК-13</t>
        </is>
      </c>
      <c r="B163" s="4866" t="n"/>
      <c r="C163" s="4866" t="n"/>
      <c r="D163" s="4867" t="n"/>
      <c r="E163" s="4868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63" s="266" t="n"/>
      <c r="G163" s="266" t="n"/>
      <c r="H163" s="266" t="n"/>
      <c r="I163" s="266" t="n"/>
      <c r="J163" s="266" t="n"/>
      <c r="K163" s="266" t="n"/>
      <c r="L163" s="266" t="n"/>
      <c r="M163" s="266" t="n"/>
      <c r="N163" s="266" t="n"/>
      <c r="O163" s="266" t="n"/>
      <c r="P163" s="266" t="n"/>
      <c r="Q163" s="266" t="n"/>
      <c r="R163" s="266" t="n"/>
      <c r="S163" s="266" t="n"/>
      <c r="T163" s="266" t="n"/>
      <c r="U163" s="266" t="n"/>
      <c r="V163" s="266" t="n"/>
      <c r="W163" s="266" t="n"/>
      <c r="X163" s="266" t="n"/>
      <c r="Y163" s="266" t="n"/>
      <c r="Z163" s="266" t="n"/>
      <c r="AA163" s="266" t="n"/>
      <c r="AB163" s="266" t="n"/>
      <c r="AC163" s="266" t="n"/>
      <c r="AD163" s="266" t="n"/>
      <c r="AE163" s="266" t="n"/>
      <c r="AF163" s="266" t="n"/>
      <c r="AG163" s="266" t="n"/>
      <c r="AH163" s="266" t="n"/>
      <c r="AI163" s="266" t="n"/>
      <c r="AJ163" s="266" t="n"/>
      <c r="AK163" s="266" t="n"/>
      <c r="AL163" s="266" t="n"/>
      <c r="AM163" s="266" t="n"/>
      <c r="AN163" s="266" t="n"/>
      <c r="AO163" s="266" t="n"/>
      <c r="AP163" s="266" t="n"/>
      <c r="AQ163" s="266" t="n"/>
      <c r="AR163" s="266" t="n"/>
      <c r="AS163" s="266" t="n"/>
      <c r="AT163" s="266" t="n"/>
      <c r="AU163" s="266" t="n"/>
      <c r="AV163" s="266" t="n"/>
      <c r="AW163" s="266" t="n"/>
      <c r="AX163" s="266" t="n"/>
      <c r="AY163" s="266" t="n"/>
      <c r="AZ163" s="266" t="n"/>
      <c r="BA163" s="266" t="n"/>
      <c r="BB163" s="266" t="n"/>
      <c r="BC163" s="266" t="n"/>
      <c r="BD163" s="266" t="n"/>
      <c r="BE163" s="266" t="n"/>
      <c r="BF163" s="266" t="n"/>
      <c r="BG163" s="266" t="n"/>
      <c r="BH163" s="266" t="n"/>
      <c r="BI163" s="266" t="n"/>
      <c r="BJ163" s="266" t="n"/>
      <c r="BK163" s="266" t="n"/>
      <c r="BL163" s="266" t="n"/>
      <c r="BM163" s="266" t="n"/>
      <c r="BN163" s="266" t="n"/>
      <c r="BO163" s="266" t="n"/>
      <c r="BP163" s="263" t="inlineStr">
        <is>
          <t>2.1.1</t>
        </is>
      </c>
      <c r="BQ163" s="266" t="n"/>
      <c r="BR163" s="266" t="n"/>
      <c r="BS163" s="264" t="n"/>
      <c r="BT163" s="2" t="n"/>
      <c r="BU163" s="2" t="n"/>
      <c r="BV163" s="2" t="n"/>
      <c r="BW163" s="2" t="n"/>
      <c r="BX163" s="2" t="n"/>
    </row>
    <row r="164">
      <c r="A164" s="4865" t="inlineStr">
        <is>
          <t>УК-14</t>
        </is>
      </c>
      <c r="B164" s="4866" t="n"/>
      <c r="C164" s="4866" t="n"/>
      <c r="D164" s="4867" t="n"/>
      <c r="E164" s="4868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64" s="266" t="n"/>
      <c r="G164" s="266" t="n"/>
      <c r="H164" s="266" t="n"/>
      <c r="I164" s="266" t="n"/>
      <c r="J164" s="266" t="n"/>
      <c r="K164" s="266" t="n"/>
      <c r="L164" s="266" t="n"/>
      <c r="M164" s="266" t="n"/>
      <c r="N164" s="266" t="n"/>
      <c r="O164" s="266" t="n"/>
      <c r="P164" s="266" t="n"/>
      <c r="Q164" s="266" t="n"/>
      <c r="R164" s="266" t="n"/>
      <c r="S164" s="266" t="n"/>
      <c r="T164" s="266" t="n"/>
      <c r="U164" s="266" t="n"/>
      <c r="V164" s="266" t="n"/>
      <c r="W164" s="266" t="n"/>
      <c r="X164" s="266" t="n"/>
      <c r="Y164" s="266" t="n"/>
      <c r="Z164" s="266" t="n"/>
      <c r="AA164" s="266" t="n"/>
      <c r="AB164" s="266" t="n"/>
      <c r="AC164" s="266" t="n"/>
      <c r="AD164" s="266" t="n"/>
      <c r="AE164" s="266" t="n"/>
      <c r="AF164" s="266" t="n"/>
      <c r="AG164" s="266" t="n"/>
      <c r="AH164" s="266" t="n"/>
      <c r="AI164" s="266" t="n"/>
      <c r="AJ164" s="266" t="n"/>
      <c r="AK164" s="266" t="n"/>
      <c r="AL164" s="266" t="n"/>
      <c r="AM164" s="266" t="n"/>
      <c r="AN164" s="266" t="n"/>
      <c r="AO164" s="266" t="n"/>
      <c r="AP164" s="266" t="n"/>
      <c r="AQ164" s="266" t="n"/>
      <c r="AR164" s="266" t="n"/>
      <c r="AS164" s="266" t="n"/>
      <c r="AT164" s="266" t="n"/>
      <c r="AU164" s="266" t="n"/>
      <c r="AV164" s="266" t="n"/>
      <c r="AW164" s="266" t="n"/>
      <c r="AX164" s="266" t="n"/>
      <c r="AY164" s="266" t="n"/>
      <c r="AZ164" s="266" t="n"/>
      <c r="BA164" s="266" t="n"/>
      <c r="BB164" s="266" t="n"/>
      <c r="BC164" s="266" t="n"/>
      <c r="BD164" s="266" t="n"/>
      <c r="BE164" s="266" t="n"/>
      <c r="BF164" s="266" t="n"/>
      <c r="BG164" s="266" t="n"/>
      <c r="BH164" s="266" t="n"/>
      <c r="BI164" s="266" t="n"/>
      <c r="BJ164" s="266" t="n"/>
      <c r="BK164" s="266" t="n"/>
      <c r="BL164" s="266" t="n"/>
      <c r="BM164" s="266" t="n"/>
      <c r="BN164" s="266" t="n"/>
      <c r="BO164" s="266" t="n"/>
      <c r="BP164" s="263" t="inlineStr">
        <is>
          <t>2.1.2</t>
        </is>
      </c>
      <c r="BQ164" s="266" t="n"/>
      <c r="BR164" s="266" t="n"/>
      <c r="BS164" s="264" t="n"/>
      <c r="BT164" s="2" t="n"/>
      <c r="BU164" s="2" t="n"/>
      <c r="BV164" s="2" t="n"/>
      <c r="BW164" s="2" t="n"/>
      <c r="BX164" s="2" t="n"/>
    </row>
    <row r="165">
      <c r="A165" s="4865" t="inlineStr">
        <is>
          <t>УК-15</t>
        </is>
      </c>
      <c r="B165" s="4866" t="n"/>
      <c r="C165" s="4866" t="n"/>
      <c r="D165" s="4867" t="n"/>
      <c r="E165" s="4868" t="inlineStr">
        <is>
          <t>Обладать способностью анализировать социально-психологические явления в социуме и прогнозировать тенденции их развития, использовать социально-психологические знания при управлении коллективной работой в профессиональной деятельности, эффективно использовать навыки делового общения в профессиональной среде</t>
        </is>
      </c>
      <c r="F165" s="266" t="n"/>
      <c r="G165" s="266" t="n"/>
      <c r="H165" s="266" t="n"/>
      <c r="I165" s="266" t="n"/>
      <c r="J165" s="266" t="n"/>
      <c r="K165" s="266" t="n"/>
      <c r="L165" s="266" t="n"/>
      <c r="M165" s="266" t="n"/>
      <c r="N165" s="266" t="n"/>
      <c r="O165" s="266" t="n"/>
      <c r="P165" s="266" t="n"/>
      <c r="Q165" s="266" t="n"/>
      <c r="R165" s="266" t="n"/>
      <c r="S165" s="266" t="n"/>
      <c r="T165" s="266" t="n"/>
      <c r="U165" s="266" t="n"/>
      <c r="V165" s="266" t="n"/>
      <c r="W165" s="266" t="n"/>
      <c r="X165" s="266" t="n"/>
      <c r="Y165" s="266" t="n"/>
      <c r="Z165" s="266" t="n"/>
      <c r="AA165" s="266" t="n"/>
      <c r="AB165" s="266" t="n"/>
      <c r="AC165" s="266" t="n"/>
      <c r="AD165" s="266" t="n"/>
      <c r="AE165" s="266" t="n"/>
      <c r="AF165" s="266" t="n"/>
      <c r="AG165" s="266" t="n"/>
      <c r="AH165" s="266" t="n"/>
      <c r="AI165" s="266" t="n"/>
      <c r="AJ165" s="266" t="n"/>
      <c r="AK165" s="266" t="n"/>
      <c r="AL165" s="266" t="n"/>
      <c r="AM165" s="266" t="n"/>
      <c r="AN165" s="266" t="n"/>
      <c r="AO165" s="266" t="n"/>
      <c r="AP165" s="266" t="n"/>
      <c r="AQ165" s="266" t="n"/>
      <c r="AR165" s="266" t="n"/>
      <c r="AS165" s="266" t="n"/>
      <c r="AT165" s="266" t="n"/>
      <c r="AU165" s="266" t="n"/>
      <c r="AV165" s="266" t="n"/>
      <c r="AW165" s="266" t="n"/>
      <c r="AX165" s="266" t="n"/>
      <c r="AY165" s="266" t="n"/>
      <c r="AZ165" s="266" t="n"/>
      <c r="BA165" s="266" t="n"/>
      <c r="BB165" s="266" t="n"/>
      <c r="BC165" s="266" t="n"/>
      <c r="BD165" s="266" t="n"/>
      <c r="BE165" s="266" t="n"/>
      <c r="BF165" s="266" t="n"/>
      <c r="BG165" s="266" t="n"/>
      <c r="BH165" s="266" t="n"/>
      <c r="BI165" s="266" t="n"/>
      <c r="BJ165" s="266" t="n"/>
      <c r="BK165" s="266" t="n"/>
      <c r="BL165" s="266" t="n"/>
      <c r="BM165" s="266" t="n"/>
      <c r="BN165" s="266" t="n"/>
      <c r="BO165" s="266" t="n"/>
      <c r="BP165" s="263" t="inlineStr">
        <is>
          <t>2.1.2</t>
        </is>
      </c>
      <c r="BQ165" s="266" t="n"/>
      <c r="BR165" s="266" t="n"/>
      <c r="BS165" s="264" t="n"/>
      <c r="BT165" s="2" t="n"/>
      <c r="BU165" s="2" t="n"/>
      <c r="BV165" s="2" t="n"/>
      <c r="BW165" s="2" t="n"/>
      <c r="BX165" s="2" t="n"/>
    </row>
    <row r="166">
      <c r="A166" s="4865" t="inlineStr">
        <is>
          <t>УК-16</t>
        </is>
      </c>
      <c r="B166" s="4866" t="n"/>
      <c r="C166" s="4866" t="n"/>
      <c r="D166" s="4867" t="n"/>
      <c r="E166" s="4868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66" s="266" t="n"/>
      <c r="G166" s="266" t="n"/>
      <c r="H166" s="266" t="n"/>
      <c r="I166" s="266" t="n"/>
      <c r="J166" s="266" t="n"/>
      <c r="K166" s="266" t="n"/>
      <c r="L166" s="266" t="n"/>
      <c r="M166" s="266" t="n"/>
      <c r="N166" s="266" t="n"/>
      <c r="O166" s="266" t="n"/>
      <c r="P166" s="266" t="n"/>
      <c r="Q166" s="266" t="n"/>
      <c r="R166" s="266" t="n"/>
      <c r="S166" s="266" t="n"/>
      <c r="T166" s="266" t="n"/>
      <c r="U166" s="266" t="n"/>
      <c r="V166" s="266" t="n"/>
      <c r="W166" s="266" t="n"/>
      <c r="X166" s="266" t="n"/>
      <c r="Y166" s="266" t="n"/>
      <c r="Z166" s="266" t="n"/>
      <c r="AA166" s="266" t="n"/>
      <c r="AB166" s="266" t="n"/>
      <c r="AC166" s="266" t="n"/>
      <c r="AD166" s="266" t="n"/>
      <c r="AE166" s="266" t="n"/>
      <c r="AF166" s="266" t="n"/>
      <c r="AG166" s="266" t="n"/>
      <c r="AH166" s="266" t="n"/>
      <c r="AI166" s="266" t="n"/>
      <c r="AJ166" s="266" t="n"/>
      <c r="AK166" s="266" t="n"/>
      <c r="AL166" s="266" t="n"/>
      <c r="AM166" s="266" t="n"/>
      <c r="AN166" s="266" t="n"/>
      <c r="AO166" s="266" t="n"/>
      <c r="AP166" s="266" t="n"/>
      <c r="AQ166" s="266" t="n"/>
      <c r="AR166" s="266" t="n"/>
      <c r="AS166" s="266" t="n"/>
      <c r="AT166" s="266" t="n"/>
      <c r="AU166" s="266" t="n"/>
      <c r="AV166" s="266" t="n"/>
      <c r="AW166" s="266" t="n"/>
      <c r="AX166" s="266" t="n"/>
      <c r="AY166" s="266" t="n"/>
      <c r="AZ166" s="266" t="n"/>
      <c r="BA166" s="266" t="n"/>
      <c r="BB166" s="266" t="n"/>
      <c r="BC166" s="266" t="n"/>
      <c r="BD166" s="266" t="n"/>
      <c r="BE166" s="266" t="n"/>
      <c r="BF166" s="266" t="n"/>
      <c r="BG166" s="266" t="n"/>
      <c r="BH166" s="266" t="n"/>
      <c r="BI166" s="266" t="n"/>
      <c r="BJ166" s="266" t="n"/>
      <c r="BK166" s="266" t="n"/>
      <c r="BL166" s="266" t="n"/>
      <c r="BM166" s="266" t="n"/>
      <c r="BN166" s="266" t="n"/>
      <c r="BO166" s="266" t="n"/>
      <c r="BP166" s="263" t="inlineStr">
        <is>
          <t>2.1.2</t>
        </is>
      </c>
      <c r="BQ166" s="266" t="n"/>
      <c r="BR166" s="266" t="n"/>
      <c r="BS166" s="264" t="n"/>
      <c r="BT166" s="2" t="n"/>
      <c r="BU166" s="2" t="n"/>
      <c r="BV166" s="2" t="n"/>
      <c r="BW166" s="2" t="n"/>
      <c r="BX166" s="2" t="n"/>
    </row>
    <row r="167">
      <c r="A167" s="4865" t="inlineStr">
        <is>
          <t>БПК-1</t>
        </is>
      </c>
      <c r="B167" s="4866" t="n"/>
      <c r="C167" s="4866" t="n"/>
      <c r="D167" s="4867" t="n"/>
      <c r="E167" s="4868" t="inlineStr">
        <is>
          <t>Применять основные математические понятия и методы для анализа и решения задач, возникающих в сфере профессиональной деятельности</t>
        </is>
      </c>
      <c r="F167" s="266" t="n"/>
      <c r="G167" s="266" t="n"/>
      <c r="H167" s="266" t="n"/>
      <c r="I167" s="266" t="n"/>
      <c r="J167" s="266" t="n"/>
      <c r="K167" s="266" t="n"/>
      <c r="L167" s="266" t="n"/>
      <c r="M167" s="266" t="n"/>
      <c r="N167" s="266" t="n"/>
      <c r="O167" s="266" t="n"/>
      <c r="P167" s="266" t="n"/>
      <c r="Q167" s="266" t="n"/>
      <c r="R167" s="266" t="n"/>
      <c r="S167" s="266" t="n"/>
      <c r="T167" s="266" t="n"/>
      <c r="U167" s="266" t="n"/>
      <c r="V167" s="266" t="n"/>
      <c r="W167" s="266" t="n"/>
      <c r="X167" s="266" t="n"/>
      <c r="Y167" s="266" t="n"/>
      <c r="Z167" s="266" t="n"/>
      <c r="AA167" s="266" t="n"/>
      <c r="AB167" s="266" t="n"/>
      <c r="AC167" s="266" t="n"/>
      <c r="AD167" s="266" t="n"/>
      <c r="AE167" s="266" t="n"/>
      <c r="AF167" s="266" t="n"/>
      <c r="AG167" s="266" t="n"/>
      <c r="AH167" s="266" t="n"/>
      <c r="AI167" s="266" t="n"/>
      <c r="AJ167" s="266" t="n"/>
      <c r="AK167" s="266" t="n"/>
      <c r="AL167" s="266" t="n"/>
      <c r="AM167" s="266" t="n"/>
      <c r="AN167" s="266" t="n"/>
      <c r="AO167" s="266" t="n"/>
      <c r="AP167" s="266" t="n"/>
      <c r="AQ167" s="266" t="n"/>
      <c r="AR167" s="266" t="n"/>
      <c r="AS167" s="266" t="n"/>
      <c r="AT167" s="266" t="n"/>
      <c r="AU167" s="266" t="n"/>
      <c r="AV167" s="266" t="n"/>
      <c r="AW167" s="266" t="n"/>
      <c r="AX167" s="266" t="n"/>
      <c r="AY167" s="266" t="n"/>
      <c r="AZ167" s="266" t="n"/>
      <c r="BA167" s="266" t="n"/>
      <c r="BB167" s="266" t="n"/>
      <c r="BC167" s="266" t="n"/>
      <c r="BD167" s="266" t="n"/>
      <c r="BE167" s="266" t="n"/>
      <c r="BF167" s="266" t="n"/>
      <c r="BG167" s="266" t="n"/>
      <c r="BH167" s="266" t="n"/>
      <c r="BI167" s="266" t="n"/>
      <c r="BJ167" s="266" t="n"/>
      <c r="BK167" s="266" t="n"/>
      <c r="BL167" s="266" t="n"/>
      <c r="BM167" s="266" t="n"/>
      <c r="BN167" s="266" t="n"/>
      <c r="BO167" s="266" t="n"/>
      <c r="BP167" s="263" t="inlineStr">
        <is>
          <t>1.3.1</t>
        </is>
      </c>
      <c r="BQ167" s="266" t="n"/>
      <c r="BR167" s="266" t="n"/>
      <c r="BS167" s="264" t="n"/>
      <c r="BT167" s="2" t="n"/>
      <c r="BU167" s="2" t="n"/>
      <c r="BV167" s="2" t="n"/>
      <c r="BW167" s="2" t="n"/>
      <c r="BX167" s="2" t="n"/>
    </row>
    <row r="168">
      <c r="A168" s="4865" t="inlineStr">
        <is>
          <t>БПК-2</t>
        </is>
      </c>
      <c r="B168" s="4866" t="n"/>
      <c r="C168" s="4866" t="n"/>
      <c r="D168" s="4867" t="n"/>
      <c r="E168" s="4868" t="inlineStr">
        <is>
          <t>Организовывать выполнение измерений физических величин, применять основные законы физики при использовании и разработке методов измерения физических величин,  обработке и интерпретации результатов измерений</t>
        </is>
      </c>
      <c r="F168" s="266" t="n"/>
      <c r="G168" s="266" t="n"/>
      <c r="H168" s="266" t="n"/>
      <c r="I168" s="266" t="n"/>
      <c r="J168" s="266" t="n"/>
      <c r="K168" s="266" t="n"/>
      <c r="L168" s="266" t="n"/>
      <c r="M168" s="266" t="n"/>
      <c r="N168" s="266" t="n"/>
      <c r="O168" s="266" t="n"/>
      <c r="P168" s="266" t="n"/>
      <c r="Q168" s="266" t="n"/>
      <c r="R168" s="266" t="n"/>
      <c r="S168" s="266" t="n"/>
      <c r="T168" s="266" t="n"/>
      <c r="U168" s="266" t="n"/>
      <c r="V168" s="266" t="n"/>
      <c r="W168" s="266" t="n"/>
      <c r="X168" s="266" t="n"/>
      <c r="Y168" s="266" t="n"/>
      <c r="Z168" s="266" t="n"/>
      <c r="AA168" s="266" t="n"/>
      <c r="AB168" s="266" t="n"/>
      <c r="AC168" s="266" t="n"/>
      <c r="AD168" s="266" t="n"/>
      <c r="AE168" s="266" t="n"/>
      <c r="AF168" s="266" t="n"/>
      <c r="AG168" s="266" t="n"/>
      <c r="AH168" s="266" t="n"/>
      <c r="AI168" s="266" t="n"/>
      <c r="AJ168" s="266" t="n"/>
      <c r="AK168" s="266" t="n"/>
      <c r="AL168" s="266" t="n"/>
      <c r="AM168" s="266" t="n"/>
      <c r="AN168" s="266" t="n"/>
      <c r="AO168" s="266" t="n"/>
      <c r="AP168" s="266" t="n"/>
      <c r="AQ168" s="266" t="n"/>
      <c r="AR168" s="266" t="n"/>
      <c r="AS168" s="266" t="n"/>
      <c r="AT168" s="266" t="n"/>
      <c r="AU168" s="266" t="n"/>
      <c r="AV168" s="266" t="n"/>
      <c r="AW168" s="266" t="n"/>
      <c r="AX168" s="266" t="n"/>
      <c r="AY168" s="266" t="n"/>
      <c r="AZ168" s="266" t="n"/>
      <c r="BA168" s="266" t="n"/>
      <c r="BB168" s="266" t="n"/>
      <c r="BC168" s="266" t="n"/>
      <c r="BD168" s="266" t="n"/>
      <c r="BE168" s="266" t="n"/>
      <c r="BF168" s="266" t="n"/>
      <c r="BG168" s="266" t="n"/>
      <c r="BH168" s="266" t="n"/>
      <c r="BI168" s="266" t="n"/>
      <c r="BJ168" s="266" t="n"/>
      <c r="BK168" s="266" t="n"/>
      <c r="BL168" s="266" t="n"/>
      <c r="BM168" s="266" t="n"/>
      <c r="BN168" s="266" t="n"/>
      <c r="BO168" s="266" t="n"/>
      <c r="BP168" s="263" t="inlineStr">
        <is>
          <t>1.3.2</t>
        </is>
      </c>
      <c r="BQ168" s="266" t="n"/>
      <c r="BR168" s="266" t="n"/>
      <c r="BS168" s="264" t="n"/>
      <c r="BT168" s="2" t="n"/>
      <c r="BU168" s="2" t="n"/>
      <c r="BV168" s="2" t="n"/>
      <c r="BW168" s="2" t="n"/>
      <c r="BX168" s="2" t="n"/>
    </row>
    <row r="169">
      <c r="A169" s="4865" t="inlineStr">
        <is>
          <t>БПК-3</t>
        </is>
      </c>
      <c r="B169" s="4866" t="n"/>
      <c r="C169" s="4866" t="n"/>
      <c r="D169" s="4867" t="n"/>
      <c r="E169" s="4868" t="inlineStr">
        <is>
          <t>Применять теоретические положения химии, технику химических расчетов и методы химических экспериментальных исследований для прогнозирования свойств соединений на основании строения вещества, химического и межмолекулярного взаимодействия</t>
        </is>
      </c>
      <c r="F169" s="266" t="n"/>
      <c r="G169" s="266" t="n"/>
      <c r="H169" s="266" t="n"/>
      <c r="I169" s="266" t="n"/>
      <c r="J169" s="266" t="n"/>
      <c r="K169" s="266" t="n"/>
      <c r="L169" s="266" t="n"/>
      <c r="M169" s="266" t="n"/>
      <c r="N169" s="266" t="n"/>
      <c r="O169" s="266" t="n"/>
      <c r="P169" s="266" t="n"/>
      <c r="Q169" s="266" t="n"/>
      <c r="R169" s="266" t="n"/>
      <c r="S169" s="266" t="n"/>
      <c r="T169" s="266" t="n"/>
      <c r="U169" s="266" t="n"/>
      <c r="V169" s="266" t="n"/>
      <c r="W169" s="266" t="n"/>
      <c r="X169" s="266" t="n"/>
      <c r="Y169" s="266" t="n"/>
      <c r="Z169" s="266" t="n"/>
      <c r="AA169" s="266" t="n"/>
      <c r="AB169" s="266" t="n"/>
      <c r="AC169" s="266" t="n"/>
      <c r="AD169" s="266" t="n"/>
      <c r="AE169" s="266" t="n"/>
      <c r="AF169" s="266" t="n"/>
      <c r="AG169" s="266" t="n"/>
      <c r="AH169" s="266" t="n"/>
      <c r="AI169" s="266" t="n"/>
      <c r="AJ169" s="266" t="n"/>
      <c r="AK169" s="266" t="n"/>
      <c r="AL169" s="266" t="n"/>
      <c r="AM169" s="266" t="n"/>
      <c r="AN169" s="266" t="n"/>
      <c r="AO169" s="266" t="n"/>
      <c r="AP169" s="266" t="n"/>
      <c r="AQ169" s="266" t="n"/>
      <c r="AR169" s="266" t="n"/>
      <c r="AS169" s="266" t="n"/>
      <c r="AT169" s="266" t="n"/>
      <c r="AU169" s="266" t="n"/>
      <c r="AV169" s="266" t="n"/>
      <c r="AW169" s="266" t="n"/>
      <c r="AX169" s="266" t="n"/>
      <c r="AY169" s="266" t="n"/>
      <c r="AZ169" s="266" t="n"/>
      <c r="BA169" s="266" t="n"/>
      <c r="BB169" s="266" t="n"/>
      <c r="BC169" s="266" t="n"/>
      <c r="BD169" s="266" t="n"/>
      <c r="BE169" s="266" t="n"/>
      <c r="BF169" s="266" t="n"/>
      <c r="BG169" s="266" t="n"/>
      <c r="BH169" s="266" t="n"/>
      <c r="BI169" s="266" t="n"/>
      <c r="BJ169" s="266" t="n"/>
      <c r="BK169" s="266" t="n"/>
      <c r="BL169" s="266" t="n"/>
      <c r="BM169" s="266" t="n"/>
      <c r="BN169" s="266" t="n"/>
      <c r="BO169" s="266" t="n"/>
      <c r="BP169" s="263" t="inlineStr">
        <is>
          <t>1.4, 2.2</t>
        </is>
      </c>
      <c r="BQ169" s="266" t="n"/>
      <c r="BR169" s="266" t="n"/>
      <c r="BS169" s="264" t="n"/>
      <c r="BT169" s="2" t="n"/>
      <c r="BU169" s="2" t="n"/>
      <c r="BV169" s="2" t="n"/>
      <c r="BW169" s="2" t="n"/>
      <c r="BX169" s="2" t="n"/>
    </row>
    <row r="170">
      <c r="A170" s="4865" t="inlineStr">
        <is>
          <t>БПК-4</t>
        </is>
      </c>
      <c r="B170" s="4866" t="n"/>
      <c r="C170" s="4866" t="n"/>
      <c r="D170" s="4867" t="n"/>
      <c r="E170" s="4868" t="inlineStr">
        <is>
          <t>Применять положения национального и международного законодательства в области технического нормирования, стандартизации, обеспечения единства измерений для разработки  технических нормативных правовых актов, технической документации, методик выполнения измерений, организовывать работу соответствующих служб и проводить научно-техническую экспертизу и нормоконтроль документов</t>
        </is>
      </c>
      <c r="F170" s="266" t="n"/>
      <c r="G170" s="266" t="n"/>
      <c r="H170" s="266" t="n"/>
      <c r="I170" s="266" t="n"/>
      <c r="J170" s="266" t="n"/>
      <c r="K170" s="266" t="n"/>
      <c r="L170" s="266" t="n"/>
      <c r="M170" s="266" t="n"/>
      <c r="N170" s="266" t="n"/>
      <c r="O170" s="266" t="n"/>
      <c r="P170" s="266" t="n"/>
      <c r="Q170" s="266" t="n"/>
      <c r="R170" s="266" t="n"/>
      <c r="S170" s="266" t="n"/>
      <c r="T170" s="266" t="n"/>
      <c r="U170" s="266" t="n"/>
      <c r="V170" s="266" t="n"/>
      <c r="W170" s="266" t="n"/>
      <c r="X170" s="266" t="n"/>
      <c r="Y170" s="266" t="n"/>
      <c r="Z170" s="266" t="n"/>
      <c r="AA170" s="266" t="n"/>
      <c r="AB170" s="266" t="n"/>
      <c r="AC170" s="266" t="n"/>
      <c r="AD170" s="266" t="n"/>
      <c r="AE170" s="266" t="n"/>
      <c r="AF170" s="266" t="n"/>
      <c r="AG170" s="266" t="n"/>
      <c r="AH170" s="266" t="n"/>
      <c r="AI170" s="266" t="n"/>
      <c r="AJ170" s="266" t="n"/>
      <c r="AK170" s="266" t="n"/>
      <c r="AL170" s="266" t="n"/>
      <c r="AM170" s="266" t="n"/>
      <c r="AN170" s="266" t="n"/>
      <c r="AO170" s="266" t="n"/>
      <c r="AP170" s="266" t="n"/>
      <c r="AQ170" s="266" t="n"/>
      <c r="AR170" s="266" t="n"/>
      <c r="AS170" s="266" t="n"/>
      <c r="AT170" s="266" t="n"/>
      <c r="AU170" s="266" t="n"/>
      <c r="AV170" s="266" t="n"/>
      <c r="AW170" s="266" t="n"/>
      <c r="AX170" s="266" t="n"/>
      <c r="AY170" s="266" t="n"/>
      <c r="AZ170" s="266" t="n"/>
      <c r="BA170" s="266" t="n"/>
      <c r="BB170" s="266" t="n"/>
      <c r="BC170" s="266" t="n"/>
      <c r="BD170" s="266" t="n"/>
      <c r="BE170" s="266" t="n"/>
      <c r="BF170" s="266" t="n"/>
      <c r="BG170" s="266" t="n"/>
      <c r="BH170" s="266" t="n"/>
      <c r="BI170" s="266" t="n"/>
      <c r="BJ170" s="266" t="n"/>
      <c r="BK170" s="266" t="n"/>
      <c r="BL170" s="266" t="n"/>
      <c r="BM170" s="266" t="n"/>
      <c r="BN170" s="266" t="n"/>
      <c r="BO170" s="266" t="n"/>
      <c r="BP170" s="263" t="inlineStr">
        <is>
          <t>1.5</t>
        </is>
      </c>
      <c r="BQ170" s="266" t="n"/>
      <c r="BR170" s="266" t="n"/>
      <c r="BS170" s="264" t="n"/>
      <c r="BT170" s="2" t="n"/>
      <c r="BU170" s="2" t="n"/>
      <c r="BV170" s="2" t="n"/>
      <c r="BW170" s="2" t="n"/>
      <c r="BX170" s="2" t="n"/>
    </row>
    <row r="171">
      <c r="A171" s="4865" t="inlineStr">
        <is>
          <t>БПК-5</t>
        </is>
      </c>
      <c r="B171" s="4866" t="n"/>
      <c r="C171" s="4866" t="n"/>
      <c r="D171" s="4867" t="n"/>
      <c r="E171" s="4868" t="inlineStr">
        <is>
          <t>На основе существующих подходов и нормативных тебований к моделированию эксперимента и прогнозированию его результатов выполнять промышленные испытания, получать, обрабатывать, интерпретировать и использовать результаты испытаний продукции</t>
        </is>
      </c>
      <c r="F171" s="266" t="n"/>
      <c r="G171" s="266" t="n"/>
      <c r="H171" s="266" t="n"/>
      <c r="I171" s="266" t="n"/>
      <c r="J171" s="266" t="n"/>
      <c r="K171" s="266" t="n"/>
      <c r="L171" s="266" t="n"/>
      <c r="M171" s="266" t="n"/>
      <c r="N171" s="266" t="n"/>
      <c r="O171" s="266" t="n"/>
      <c r="P171" s="266" t="n"/>
      <c r="Q171" s="266" t="n"/>
      <c r="R171" s="266" t="n"/>
      <c r="S171" s="266" t="n"/>
      <c r="T171" s="266" t="n"/>
      <c r="U171" s="266" t="n"/>
      <c r="V171" s="266" t="n"/>
      <c r="W171" s="266" t="n"/>
      <c r="X171" s="266" t="n"/>
      <c r="Y171" s="266" t="n"/>
      <c r="Z171" s="266" t="n"/>
      <c r="AA171" s="266" t="n"/>
      <c r="AB171" s="266" t="n"/>
      <c r="AC171" s="266" t="n"/>
      <c r="AD171" s="266" t="n"/>
      <c r="AE171" s="266" t="n"/>
      <c r="AF171" s="266" t="n"/>
      <c r="AG171" s="266" t="n"/>
      <c r="AH171" s="266" t="n"/>
      <c r="AI171" s="266" t="n"/>
      <c r="AJ171" s="266" t="n"/>
      <c r="AK171" s="266" t="n"/>
      <c r="AL171" s="266" t="n"/>
      <c r="AM171" s="266" t="n"/>
      <c r="AN171" s="266" t="n"/>
      <c r="AO171" s="266" t="n"/>
      <c r="AP171" s="266" t="n"/>
      <c r="AQ171" s="266" t="n"/>
      <c r="AR171" s="266" t="n"/>
      <c r="AS171" s="266" t="n"/>
      <c r="AT171" s="266" t="n"/>
      <c r="AU171" s="266" t="n"/>
      <c r="AV171" s="266" t="n"/>
      <c r="AW171" s="266" t="n"/>
      <c r="AX171" s="266" t="n"/>
      <c r="AY171" s="266" t="n"/>
      <c r="AZ171" s="266" t="n"/>
      <c r="BA171" s="266" t="n"/>
      <c r="BB171" s="266" t="n"/>
      <c r="BC171" s="266" t="n"/>
      <c r="BD171" s="266" t="n"/>
      <c r="BE171" s="266" t="n"/>
      <c r="BF171" s="266" t="n"/>
      <c r="BG171" s="266" t="n"/>
      <c r="BH171" s="266" t="n"/>
      <c r="BI171" s="266" t="n"/>
      <c r="BJ171" s="266" t="n"/>
      <c r="BK171" s="266" t="n"/>
      <c r="BL171" s="266" t="n"/>
      <c r="BM171" s="266" t="n"/>
      <c r="BN171" s="266" t="n"/>
      <c r="BO171" s="266" t="n"/>
      <c r="BP171" s="263" t="inlineStr">
        <is>
          <t>1.6</t>
        </is>
      </c>
      <c r="BQ171" s="266" t="n"/>
      <c r="BR171" s="266" t="n"/>
      <c r="BS171" s="264" t="n"/>
      <c r="BT171" s="2" t="n"/>
      <c r="BU171" s="2" t="n"/>
      <c r="BV171" s="2" t="n"/>
      <c r="BW171" s="2" t="n"/>
      <c r="BX171" s="2" t="n"/>
    </row>
    <row r="172">
      <c r="A172" s="4865" t="inlineStr">
        <is>
          <t>БПК-6</t>
        </is>
      </c>
      <c r="B172" s="4866" t="n"/>
      <c r="C172" s="4866" t="n"/>
      <c r="D172" s="4867" t="n"/>
      <c r="E172" s="4868" t="inlineStr">
        <is>
          <t>Применять теорию качества, статистические методы, квалиметрию, эффективные методы менеджмента качества, основные положения национального и международного законодательства  для  управления качеством продукции</t>
        </is>
      </c>
      <c r="F172" s="266" t="n"/>
      <c r="G172" s="266" t="n"/>
      <c r="H172" s="266" t="n"/>
      <c r="I172" s="266" t="n"/>
      <c r="J172" s="266" t="n"/>
      <c r="K172" s="266" t="n"/>
      <c r="L172" s="266" t="n"/>
      <c r="M172" s="266" t="n"/>
      <c r="N172" s="266" t="n"/>
      <c r="O172" s="266" t="n"/>
      <c r="P172" s="266" t="n"/>
      <c r="Q172" s="266" t="n"/>
      <c r="R172" s="266" t="n"/>
      <c r="S172" s="266" t="n"/>
      <c r="T172" s="266" t="n"/>
      <c r="U172" s="266" t="n"/>
      <c r="V172" s="266" t="n"/>
      <c r="W172" s="266" t="n"/>
      <c r="X172" s="266" t="n"/>
      <c r="Y172" s="266" t="n"/>
      <c r="Z172" s="266" t="n"/>
      <c r="AA172" s="266" t="n"/>
      <c r="AB172" s="266" t="n"/>
      <c r="AC172" s="266" t="n"/>
      <c r="AD172" s="266" t="n"/>
      <c r="AE172" s="266" t="n"/>
      <c r="AF172" s="266" t="n"/>
      <c r="AG172" s="266" t="n"/>
      <c r="AH172" s="266" t="n"/>
      <c r="AI172" s="266" t="n"/>
      <c r="AJ172" s="266" t="n"/>
      <c r="AK172" s="266" t="n"/>
      <c r="AL172" s="266" t="n"/>
      <c r="AM172" s="266" t="n"/>
      <c r="AN172" s="266" t="n"/>
      <c r="AO172" s="266" t="n"/>
      <c r="AP172" s="266" t="n"/>
      <c r="AQ172" s="266" t="n"/>
      <c r="AR172" s="266" t="n"/>
      <c r="AS172" s="266" t="n"/>
      <c r="AT172" s="266" t="n"/>
      <c r="AU172" s="266" t="n"/>
      <c r="AV172" s="266" t="n"/>
      <c r="AW172" s="266" t="n"/>
      <c r="AX172" s="266" t="n"/>
      <c r="AY172" s="266" t="n"/>
      <c r="AZ172" s="266" t="n"/>
      <c r="BA172" s="266" t="n"/>
      <c r="BB172" s="266" t="n"/>
      <c r="BC172" s="266" t="n"/>
      <c r="BD172" s="266" t="n"/>
      <c r="BE172" s="266" t="n"/>
      <c r="BF172" s="266" t="n"/>
      <c r="BG172" s="266" t="n"/>
      <c r="BH172" s="266" t="n"/>
      <c r="BI172" s="266" t="n"/>
      <c r="BJ172" s="266" t="n"/>
      <c r="BK172" s="266" t="n"/>
      <c r="BL172" s="266" t="n"/>
      <c r="BM172" s="266" t="n"/>
      <c r="BN172" s="266" t="n"/>
      <c r="BO172" s="266" t="n"/>
      <c r="BP172" s="263" t="inlineStr">
        <is>
          <t>1.7</t>
        </is>
      </c>
      <c r="BQ172" s="266" t="n"/>
      <c r="BR172" s="266" t="n"/>
      <c r="BS172" s="264" t="n"/>
      <c r="BT172" s="2" t="n"/>
      <c r="BU172" s="2" t="n"/>
      <c r="BV172" s="2" t="n"/>
      <c r="BW172" s="2" t="n"/>
      <c r="BX172" s="2" t="n"/>
    </row>
    <row r="173">
      <c r="A173" s="4865" t="inlineStr">
        <is>
          <t>БПК-7</t>
        </is>
      </c>
      <c r="B173" s="4866" t="n"/>
      <c r="C173" s="4866" t="n"/>
      <c r="D173" s="4867" t="n"/>
      <c r="E173" s="4868" t="inlineStr">
        <is>
          <t>Применять международные, региональные и национальные правила оценки соответствия и аккредитации органов по оценке соответствия в своей практической деятельности</t>
        </is>
      </c>
      <c r="F173" s="266" t="n"/>
      <c r="G173" s="266" t="n"/>
      <c r="H173" s="266" t="n"/>
      <c r="I173" s="266" t="n"/>
      <c r="J173" s="266" t="n"/>
      <c r="K173" s="266" t="n"/>
      <c r="L173" s="266" t="n"/>
      <c r="M173" s="266" t="n"/>
      <c r="N173" s="266" t="n"/>
      <c r="O173" s="266" t="n"/>
      <c r="P173" s="266" t="n"/>
      <c r="Q173" s="266" t="n"/>
      <c r="R173" s="266" t="n"/>
      <c r="S173" s="266" t="n"/>
      <c r="T173" s="266" t="n"/>
      <c r="U173" s="266" t="n"/>
      <c r="V173" s="266" t="n"/>
      <c r="W173" s="266" t="n"/>
      <c r="X173" s="266" t="n"/>
      <c r="Y173" s="266" t="n"/>
      <c r="Z173" s="266" t="n"/>
      <c r="AA173" s="266" t="n"/>
      <c r="AB173" s="266" t="n"/>
      <c r="AC173" s="266" t="n"/>
      <c r="AD173" s="266" t="n"/>
      <c r="AE173" s="266" t="n"/>
      <c r="AF173" s="266" t="n"/>
      <c r="AG173" s="266" t="n"/>
      <c r="AH173" s="266" t="n"/>
      <c r="AI173" s="266" t="n"/>
      <c r="AJ173" s="266" t="n"/>
      <c r="AK173" s="266" t="n"/>
      <c r="AL173" s="266" t="n"/>
      <c r="AM173" s="266" t="n"/>
      <c r="AN173" s="266" t="n"/>
      <c r="AO173" s="266" t="n"/>
      <c r="AP173" s="266" t="n"/>
      <c r="AQ173" s="266" t="n"/>
      <c r="AR173" s="266" t="n"/>
      <c r="AS173" s="266" t="n"/>
      <c r="AT173" s="266" t="n"/>
      <c r="AU173" s="266" t="n"/>
      <c r="AV173" s="266" t="n"/>
      <c r="AW173" s="266" t="n"/>
      <c r="AX173" s="266" t="n"/>
      <c r="AY173" s="266" t="n"/>
      <c r="AZ173" s="266" t="n"/>
      <c r="BA173" s="266" t="n"/>
      <c r="BB173" s="266" t="n"/>
      <c r="BC173" s="266" t="n"/>
      <c r="BD173" s="266" t="n"/>
      <c r="BE173" s="266" t="n"/>
      <c r="BF173" s="266" t="n"/>
      <c r="BG173" s="266" t="n"/>
      <c r="BH173" s="266" t="n"/>
      <c r="BI173" s="266" t="n"/>
      <c r="BJ173" s="266" t="n"/>
      <c r="BK173" s="266" t="n"/>
      <c r="BL173" s="266" t="n"/>
      <c r="BM173" s="266" t="n"/>
      <c r="BN173" s="266" t="n"/>
      <c r="BO173" s="266" t="n"/>
      <c r="BP173" s="263" t="inlineStr">
        <is>
          <t>1.8</t>
        </is>
      </c>
      <c r="BQ173" s="266" t="n"/>
      <c r="BR173" s="266" t="n"/>
      <c r="BS173" s="264" t="n"/>
      <c r="BT173" s="2" t="n"/>
      <c r="BU173" s="2" t="n"/>
      <c r="BV173" s="2" t="n"/>
      <c r="BW173" s="2" t="n"/>
      <c r="BX173" s="2" t="n"/>
    </row>
    <row r="174">
      <c r="A174" s="4865" t="inlineStr">
        <is>
          <t>БПК-8</t>
        </is>
      </c>
      <c r="B174" s="4866" t="n"/>
      <c r="C174" s="4866" t="n"/>
      <c r="D174" s="4867" t="n"/>
      <c r="E174" s="4868" t="inlineStr">
        <is>
          <t>Разрабатывать и выполнять графические изображения для проектно-сметной и другой документации с учетом требований Единой системы конструкторской документации</t>
        </is>
      </c>
      <c r="F174" s="266" t="n"/>
      <c r="G174" s="266" t="n"/>
      <c r="H174" s="266" t="n"/>
      <c r="I174" s="266" t="n"/>
      <c r="J174" s="266" t="n"/>
      <c r="K174" s="266" t="n"/>
      <c r="L174" s="266" t="n"/>
      <c r="M174" s="266" t="n"/>
      <c r="N174" s="266" t="n"/>
      <c r="O174" s="266" t="n"/>
      <c r="P174" s="266" t="n"/>
      <c r="Q174" s="266" t="n"/>
      <c r="R174" s="266" t="n"/>
      <c r="S174" s="266" t="n"/>
      <c r="T174" s="266" t="n"/>
      <c r="U174" s="266" t="n"/>
      <c r="V174" s="266" t="n"/>
      <c r="W174" s="266" t="n"/>
      <c r="X174" s="266" t="n"/>
      <c r="Y174" s="266" t="n"/>
      <c r="Z174" s="266" t="n"/>
      <c r="AA174" s="266" t="n"/>
      <c r="AB174" s="266" t="n"/>
      <c r="AC174" s="266" t="n"/>
      <c r="AD174" s="266" t="n"/>
      <c r="AE174" s="266" t="n"/>
      <c r="AF174" s="266" t="n"/>
      <c r="AG174" s="266" t="n"/>
      <c r="AH174" s="266" t="n"/>
      <c r="AI174" s="266" t="n"/>
      <c r="AJ174" s="266" t="n"/>
      <c r="AK174" s="266" t="n"/>
      <c r="AL174" s="266" t="n"/>
      <c r="AM174" s="266" t="n"/>
      <c r="AN174" s="266" t="n"/>
      <c r="AO174" s="266" t="n"/>
      <c r="AP174" s="266" t="n"/>
      <c r="AQ174" s="266" t="n"/>
      <c r="AR174" s="266" t="n"/>
      <c r="AS174" s="266" t="n"/>
      <c r="AT174" s="266" t="n"/>
      <c r="AU174" s="266" t="n"/>
      <c r="AV174" s="266" t="n"/>
      <c r="AW174" s="266" t="n"/>
      <c r="AX174" s="266" t="n"/>
      <c r="AY174" s="266" t="n"/>
      <c r="AZ174" s="266" t="n"/>
      <c r="BA174" s="266" t="n"/>
      <c r="BB174" s="266" t="n"/>
      <c r="BC174" s="266" t="n"/>
      <c r="BD174" s="266" t="n"/>
      <c r="BE174" s="266" t="n"/>
      <c r="BF174" s="266" t="n"/>
      <c r="BG174" s="266" t="n"/>
      <c r="BH174" s="266" t="n"/>
      <c r="BI174" s="266" t="n"/>
      <c r="BJ174" s="266" t="n"/>
      <c r="BK174" s="266" t="n"/>
      <c r="BL174" s="266" t="n"/>
      <c r="BM174" s="266" t="n"/>
      <c r="BN174" s="266" t="n"/>
      <c r="BO174" s="266" t="n"/>
      <c r="BP174" s="263" t="inlineStr">
        <is>
          <t>1.9.2</t>
        </is>
      </c>
      <c r="BQ174" s="266" t="n"/>
      <c r="BR174" s="266" t="n"/>
      <c r="BS174" s="264" t="n"/>
      <c r="BT174" s="2" t="n"/>
      <c r="BU174" s="2" t="n"/>
      <c r="BV174" s="2" t="n"/>
      <c r="BW174" s="2" t="n"/>
      <c r="BX174" s="2" t="n"/>
    </row>
    <row r="175">
      <c r="A175" s="4865" t="inlineStr">
        <is>
          <t>БПК-9</t>
        </is>
      </c>
      <c r="B175" s="4866" t="n"/>
      <c r="C175" s="4866" t="n"/>
      <c r="D175" s="4867" t="n"/>
      <c r="E175" s="4870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75" s="266" t="n"/>
      <c r="G175" s="266" t="n"/>
      <c r="H175" s="266" t="n"/>
      <c r="I175" s="266" t="n"/>
      <c r="J175" s="266" t="n"/>
      <c r="K175" s="266" t="n"/>
      <c r="L175" s="266" t="n"/>
      <c r="M175" s="266" t="n"/>
      <c r="N175" s="266" t="n"/>
      <c r="O175" s="266" t="n"/>
      <c r="P175" s="266" t="n"/>
      <c r="Q175" s="266" t="n"/>
      <c r="R175" s="266" t="n"/>
      <c r="S175" s="266" t="n"/>
      <c r="T175" s="266" t="n"/>
      <c r="U175" s="266" t="n"/>
      <c r="V175" s="266" t="n"/>
      <c r="W175" s="266" t="n"/>
      <c r="X175" s="266" t="n"/>
      <c r="Y175" s="266" t="n"/>
      <c r="Z175" s="266" t="n"/>
      <c r="AA175" s="266" t="n"/>
      <c r="AB175" s="266" t="n"/>
      <c r="AC175" s="266" t="n"/>
      <c r="AD175" s="266" t="n"/>
      <c r="AE175" s="266" t="n"/>
      <c r="AF175" s="266" t="n"/>
      <c r="AG175" s="266" t="n"/>
      <c r="AH175" s="266" t="n"/>
      <c r="AI175" s="266" t="n"/>
      <c r="AJ175" s="266" t="n"/>
      <c r="AK175" s="266" t="n"/>
      <c r="AL175" s="266" t="n"/>
      <c r="AM175" s="266" t="n"/>
      <c r="AN175" s="266" t="n"/>
      <c r="AO175" s="266" t="n"/>
      <c r="AP175" s="266" t="n"/>
      <c r="AQ175" s="266" t="n"/>
      <c r="AR175" s="266" t="n"/>
      <c r="AS175" s="266" t="n"/>
      <c r="AT175" s="266" t="n"/>
      <c r="AU175" s="266" t="n"/>
      <c r="AV175" s="266" t="n"/>
      <c r="AW175" s="266" t="n"/>
      <c r="AX175" s="266" t="n"/>
      <c r="AY175" s="266" t="n"/>
      <c r="AZ175" s="266" t="n"/>
      <c r="BA175" s="266" t="n"/>
      <c r="BB175" s="266" t="n"/>
      <c r="BC175" s="266" t="n"/>
      <c r="BD175" s="266" t="n"/>
      <c r="BE175" s="266" t="n"/>
      <c r="BF175" s="266" t="n"/>
      <c r="BG175" s="266" t="n"/>
      <c r="BH175" s="266" t="n"/>
      <c r="BI175" s="266" t="n"/>
      <c r="BJ175" s="266" t="n"/>
      <c r="BK175" s="266" t="n"/>
      <c r="BL175" s="266" t="n"/>
      <c r="BM175" s="266" t="n"/>
      <c r="BN175" s="266" t="n"/>
      <c r="BO175" s="266" t="n"/>
      <c r="BP175" s="263" t="inlineStr">
        <is>
          <t>1.10.1</t>
        </is>
      </c>
      <c r="BQ175" s="266" t="n"/>
      <c r="BR175" s="266" t="n"/>
      <c r="BS175" s="264" t="n"/>
      <c r="BT175" s="2" t="n"/>
      <c r="BU175" s="2" t="n"/>
      <c r="BV175" s="2" t="n"/>
      <c r="BW175" s="2" t="n"/>
      <c r="BX175" s="2" t="n"/>
    </row>
    <row r="176">
      <c r="A176" s="4865" t="inlineStr">
        <is>
          <t>БПК-10</t>
        </is>
      </c>
      <c r="B176" s="4866" t="n"/>
      <c r="C176" s="4866" t="n"/>
      <c r="D176" s="4867" t="n"/>
      <c r="E176" s="4868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76" s="266" t="n"/>
      <c r="G176" s="266" t="n"/>
      <c r="H176" s="266" t="n"/>
      <c r="I176" s="266" t="n"/>
      <c r="J176" s="266" t="n"/>
      <c r="K176" s="266" t="n"/>
      <c r="L176" s="266" t="n"/>
      <c r="M176" s="266" t="n"/>
      <c r="N176" s="266" t="n"/>
      <c r="O176" s="266" t="n"/>
      <c r="P176" s="266" t="n"/>
      <c r="Q176" s="266" t="n"/>
      <c r="R176" s="266" t="n"/>
      <c r="S176" s="266" t="n"/>
      <c r="T176" s="266" t="n"/>
      <c r="U176" s="266" t="n"/>
      <c r="V176" s="266" t="n"/>
      <c r="W176" s="266" t="n"/>
      <c r="X176" s="266" t="n"/>
      <c r="Y176" s="266" t="n"/>
      <c r="Z176" s="266" t="n"/>
      <c r="AA176" s="266" t="n"/>
      <c r="AB176" s="266" t="n"/>
      <c r="AC176" s="266" t="n"/>
      <c r="AD176" s="266" t="n"/>
      <c r="AE176" s="266" t="n"/>
      <c r="AF176" s="266" t="n"/>
      <c r="AG176" s="266" t="n"/>
      <c r="AH176" s="266" t="n"/>
      <c r="AI176" s="266" t="n"/>
      <c r="AJ176" s="266" t="n"/>
      <c r="AK176" s="266" t="n"/>
      <c r="AL176" s="266" t="n"/>
      <c r="AM176" s="266" t="n"/>
      <c r="AN176" s="266" t="n"/>
      <c r="AO176" s="266" t="n"/>
      <c r="AP176" s="266" t="n"/>
      <c r="AQ176" s="266" t="n"/>
      <c r="AR176" s="266" t="n"/>
      <c r="AS176" s="266" t="n"/>
      <c r="AT176" s="266" t="n"/>
      <c r="AU176" s="266" t="n"/>
      <c r="AV176" s="266" t="n"/>
      <c r="AW176" s="266" t="n"/>
      <c r="AX176" s="266" t="n"/>
      <c r="AY176" s="266" t="n"/>
      <c r="AZ176" s="266" t="n"/>
      <c r="BA176" s="266" t="n"/>
      <c r="BB176" s="266" t="n"/>
      <c r="BC176" s="266" t="n"/>
      <c r="BD176" s="266" t="n"/>
      <c r="BE176" s="266" t="n"/>
      <c r="BF176" s="266" t="n"/>
      <c r="BG176" s="266" t="n"/>
      <c r="BH176" s="266" t="n"/>
      <c r="BI176" s="266" t="n"/>
      <c r="BJ176" s="266" t="n"/>
      <c r="BK176" s="266" t="n"/>
      <c r="BL176" s="266" t="n"/>
      <c r="BM176" s="266" t="n"/>
      <c r="BN176" s="266" t="n"/>
      <c r="BO176" s="266" t="n"/>
      <c r="BP176" s="263" t="inlineStr">
        <is>
          <t>1.10.2</t>
        </is>
      </c>
      <c r="BQ176" s="266" t="n"/>
      <c r="BR176" s="266" t="n"/>
      <c r="BS176" s="264" t="n"/>
      <c r="BT176" s="2" t="n"/>
      <c r="BU176" s="2" t="n"/>
      <c r="BV176" s="2" t="n"/>
      <c r="BW176" s="2" t="n"/>
      <c r="BX176" s="2" t="n"/>
    </row>
    <row r="177">
      <c r="A177" s="4865" t="inlineStr">
        <is>
          <t>СК-1</t>
        </is>
      </c>
      <c r="B177" s="4866" t="n"/>
      <c r="C177" s="4866" t="n"/>
      <c r="D177" s="4867" t="n"/>
      <c r="E177" s="4868" t="inlineStr">
        <is>
          <t>Использовать тенденции развития современных форм производства для оценки эффективности проектных, технологических и других решений, а также экономических результатов деятельности предприятия</t>
        </is>
      </c>
      <c r="F177" s="266" t="n"/>
      <c r="G177" s="266" t="n"/>
      <c r="H177" s="266" t="n"/>
      <c r="I177" s="266" t="n"/>
      <c r="J177" s="266" t="n"/>
      <c r="K177" s="266" t="n"/>
      <c r="L177" s="266" t="n"/>
      <c r="M177" s="266" t="n"/>
      <c r="N177" s="266" t="n"/>
      <c r="O177" s="266" t="n"/>
      <c r="P177" s="266" t="n"/>
      <c r="Q177" s="266" t="n"/>
      <c r="R177" s="266" t="n"/>
      <c r="S177" s="266" t="n"/>
      <c r="T177" s="266" t="n"/>
      <c r="U177" s="266" t="n"/>
      <c r="V177" s="266" t="n"/>
      <c r="W177" s="266" t="n"/>
      <c r="X177" s="266" t="n"/>
      <c r="Y177" s="266" t="n"/>
      <c r="Z177" s="266" t="n"/>
      <c r="AA177" s="266" t="n"/>
      <c r="AB177" s="266" t="n"/>
      <c r="AC177" s="266" t="n"/>
      <c r="AD177" s="266" t="n"/>
      <c r="AE177" s="266" t="n"/>
      <c r="AF177" s="266" t="n"/>
      <c r="AG177" s="266" t="n"/>
      <c r="AH177" s="266" t="n"/>
      <c r="AI177" s="266" t="n"/>
      <c r="AJ177" s="266" t="n"/>
      <c r="AK177" s="266" t="n"/>
      <c r="AL177" s="266" t="n"/>
      <c r="AM177" s="266" t="n"/>
      <c r="AN177" s="266" t="n"/>
      <c r="AO177" s="266" t="n"/>
      <c r="AP177" s="266" t="n"/>
      <c r="AQ177" s="266" t="n"/>
      <c r="AR177" s="266" t="n"/>
      <c r="AS177" s="266" t="n"/>
      <c r="AT177" s="266" t="n"/>
      <c r="AU177" s="266" t="n"/>
      <c r="AV177" s="266" t="n"/>
      <c r="AW177" s="266" t="n"/>
      <c r="AX177" s="266" t="n"/>
      <c r="AY177" s="266" t="n"/>
      <c r="AZ177" s="266" t="n"/>
      <c r="BA177" s="266" t="n"/>
      <c r="BB177" s="266" t="n"/>
      <c r="BC177" s="266" t="n"/>
      <c r="BD177" s="266" t="n"/>
      <c r="BE177" s="266" t="n"/>
      <c r="BF177" s="266" t="n"/>
      <c r="BG177" s="266" t="n"/>
      <c r="BH177" s="266" t="n"/>
      <c r="BI177" s="266" t="n"/>
      <c r="BJ177" s="266" t="n"/>
      <c r="BK177" s="266" t="n"/>
      <c r="BL177" s="266" t="n"/>
      <c r="BM177" s="266" t="n"/>
      <c r="BN177" s="266" t="n"/>
      <c r="BO177" s="266" t="n"/>
      <c r="BP177" s="263" t="inlineStr">
        <is>
          <t>2.3.1, 2.3.2</t>
        </is>
      </c>
      <c r="BQ177" s="266" t="n"/>
      <c r="BR177" s="266" t="n"/>
      <c r="BS177" s="264" t="n"/>
      <c r="BT177" s="2" t="n"/>
      <c r="BU177" s="2" t="n"/>
      <c r="BV177" s="2" t="n"/>
      <c r="BW177" s="2" t="n"/>
      <c r="BX177" s="2" t="n"/>
    </row>
    <row r="178">
      <c r="A178" s="4865" t="inlineStr">
        <is>
          <t>СК-2</t>
        </is>
      </c>
      <c r="B178" s="4866" t="n"/>
      <c r="C178" s="4866" t="n"/>
      <c r="D178" s="4867" t="n"/>
      <c r="E178" s="4868" t="inlineStr">
        <is>
          <t>Анализировать товарную, ценовую, сбытовую и коммуникационную стратегии предприятия для управления движением материальных потоков в процессе закупки сырья и материалов, производства и распределения готовой продукции</t>
        </is>
      </c>
      <c r="F178" s="266" t="n"/>
      <c r="G178" s="266" t="n"/>
      <c r="H178" s="266" t="n"/>
      <c r="I178" s="266" t="n"/>
      <c r="J178" s="266" t="n"/>
      <c r="K178" s="266" t="n"/>
      <c r="L178" s="266" t="n"/>
      <c r="M178" s="266" t="n"/>
      <c r="N178" s="266" t="n"/>
      <c r="O178" s="266" t="n"/>
      <c r="P178" s="266" t="n"/>
      <c r="Q178" s="266" t="n"/>
      <c r="R178" s="266" t="n"/>
      <c r="S178" s="266" t="n"/>
      <c r="T178" s="266" t="n"/>
      <c r="U178" s="266" t="n"/>
      <c r="V178" s="266" t="n"/>
      <c r="W178" s="266" t="n"/>
      <c r="X178" s="266" t="n"/>
      <c r="Y178" s="266" t="n"/>
      <c r="Z178" s="266" t="n"/>
      <c r="AA178" s="266" t="n"/>
      <c r="AB178" s="266" t="n"/>
      <c r="AC178" s="266" t="n"/>
      <c r="AD178" s="266" t="n"/>
      <c r="AE178" s="266" t="n"/>
      <c r="AF178" s="266" t="n"/>
      <c r="AG178" s="266" t="n"/>
      <c r="AH178" s="266" t="n"/>
      <c r="AI178" s="266" t="n"/>
      <c r="AJ178" s="266" t="n"/>
      <c r="AK178" s="266" t="n"/>
      <c r="AL178" s="266" t="n"/>
      <c r="AM178" s="266" t="n"/>
      <c r="AN178" s="266" t="n"/>
      <c r="AO178" s="266" t="n"/>
      <c r="AP178" s="266" t="n"/>
      <c r="AQ178" s="266" t="n"/>
      <c r="AR178" s="266" t="n"/>
      <c r="AS178" s="266" t="n"/>
      <c r="AT178" s="266" t="n"/>
      <c r="AU178" s="266" t="n"/>
      <c r="AV178" s="266" t="n"/>
      <c r="AW178" s="266" t="n"/>
      <c r="AX178" s="266" t="n"/>
      <c r="AY178" s="266" t="n"/>
      <c r="AZ178" s="266" t="n"/>
      <c r="BA178" s="266" t="n"/>
      <c r="BB178" s="266" t="n"/>
      <c r="BC178" s="266" t="n"/>
      <c r="BD178" s="266" t="n"/>
      <c r="BE178" s="266" t="n"/>
      <c r="BF178" s="266" t="n"/>
      <c r="BG178" s="266" t="n"/>
      <c r="BH178" s="266" t="n"/>
      <c r="BI178" s="266" t="n"/>
      <c r="BJ178" s="266" t="n"/>
      <c r="BK178" s="266" t="n"/>
      <c r="BL178" s="266" t="n"/>
      <c r="BM178" s="266" t="n"/>
      <c r="BN178" s="266" t="n"/>
      <c r="BO178" s="266" t="n"/>
      <c r="BP178" s="263" t="inlineStr">
        <is>
          <t>2.3.3</t>
        </is>
      </c>
      <c r="BQ178" s="266" t="n"/>
      <c r="BR178" s="266" t="n"/>
      <c r="BS178" s="264" t="n"/>
      <c r="BT178" s="2" t="n"/>
      <c r="BU178" s="2" t="n"/>
      <c r="BV178" s="2" t="n"/>
      <c r="BW178" s="2" t="n"/>
      <c r="BX178" s="2" t="n"/>
    </row>
    <row r="179">
      <c r="A179" s="4865" t="inlineStr">
        <is>
          <t>СК-3</t>
        </is>
      </c>
      <c r="B179" s="4866" t="n"/>
      <c r="C179" s="4866" t="n"/>
      <c r="D179" s="4867" t="n"/>
      <c r="E179" s="4868" t="inlineStr">
        <is>
          <t>Применять национальное законодательство в области научной и инновационной деятельности, законы развития технических систем для составления проектов и представления результатов научной и инновационной деятельности</t>
        </is>
      </c>
      <c r="F179" s="266" t="n"/>
      <c r="G179" s="266" t="n"/>
      <c r="H179" s="266" t="n"/>
      <c r="I179" s="266" t="n"/>
      <c r="J179" s="266" t="n"/>
      <c r="K179" s="266" t="n"/>
      <c r="L179" s="266" t="n"/>
      <c r="M179" s="266" t="n"/>
      <c r="N179" s="266" t="n"/>
      <c r="O179" s="266" t="n"/>
      <c r="P179" s="266" t="n"/>
      <c r="Q179" s="266" t="n"/>
      <c r="R179" s="266" t="n"/>
      <c r="S179" s="266" t="n"/>
      <c r="T179" s="266" t="n"/>
      <c r="U179" s="266" t="n"/>
      <c r="V179" s="266" t="n"/>
      <c r="W179" s="266" t="n"/>
      <c r="X179" s="266" t="n"/>
      <c r="Y179" s="266" t="n"/>
      <c r="Z179" s="266" t="n"/>
      <c r="AA179" s="266" t="n"/>
      <c r="AB179" s="266" t="n"/>
      <c r="AC179" s="266" t="n"/>
      <c r="AD179" s="266" t="n"/>
      <c r="AE179" s="266" t="n"/>
      <c r="AF179" s="266" t="n"/>
      <c r="AG179" s="266" t="n"/>
      <c r="AH179" s="266" t="n"/>
      <c r="AI179" s="266" t="n"/>
      <c r="AJ179" s="266" t="n"/>
      <c r="AK179" s="266" t="n"/>
      <c r="AL179" s="266" t="n"/>
      <c r="AM179" s="266" t="n"/>
      <c r="AN179" s="266" t="n"/>
      <c r="AO179" s="266" t="n"/>
      <c r="AP179" s="266" t="n"/>
      <c r="AQ179" s="266" t="n"/>
      <c r="AR179" s="266" t="n"/>
      <c r="AS179" s="266" t="n"/>
      <c r="AT179" s="266" t="n"/>
      <c r="AU179" s="266" t="n"/>
      <c r="AV179" s="266" t="n"/>
      <c r="AW179" s="266" t="n"/>
      <c r="AX179" s="266" t="n"/>
      <c r="AY179" s="266" t="n"/>
      <c r="AZ179" s="266" t="n"/>
      <c r="BA179" s="266" t="n"/>
      <c r="BB179" s="266" t="n"/>
      <c r="BC179" s="266" t="n"/>
      <c r="BD179" s="266" t="n"/>
      <c r="BE179" s="266" t="n"/>
      <c r="BF179" s="266" t="n"/>
      <c r="BG179" s="266" t="n"/>
      <c r="BH179" s="266" t="n"/>
      <c r="BI179" s="266" t="n"/>
      <c r="BJ179" s="266" t="n"/>
      <c r="BK179" s="266" t="n"/>
      <c r="BL179" s="266" t="n"/>
      <c r="BM179" s="266" t="n"/>
      <c r="BN179" s="266" t="n"/>
      <c r="BO179" s="266" t="n"/>
      <c r="BP179" s="263" t="inlineStr">
        <is>
          <t>2.3.4</t>
        </is>
      </c>
      <c r="BQ179" s="266" t="n"/>
      <c r="BR179" s="266" t="n"/>
      <c r="BS179" s="264" t="n"/>
      <c r="BT179" s="2" t="n"/>
      <c r="BU179" s="2" t="n"/>
      <c r="BV179" s="2" t="n"/>
      <c r="BW179" s="2" t="n"/>
      <c r="BX179" s="2" t="n"/>
    </row>
    <row r="180">
      <c r="A180" s="4865" t="inlineStr">
        <is>
          <t>СК-4</t>
        </is>
      </c>
      <c r="B180" s="4866" t="n"/>
      <c r="C180" s="4866" t="n"/>
      <c r="D180" s="4867" t="n"/>
      <c r="E180" s="4868" t="inlineStr">
        <is>
          <t>Владеть навыками испытаний электротехнических и электронных компонентов систем измерения и автоматики</t>
        </is>
      </c>
      <c r="F180" s="266" t="n"/>
      <c r="G180" s="266" t="n"/>
      <c r="H180" s="266" t="n"/>
      <c r="I180" s="266" t="n"/>
      <c r="J180" s="266" t="n"/>
      <c r="K180" s="266" t="n"/>
      <c r="L180" s="266" t="n"/>
      <c r="M180" s="266" t="n"/>
      <c r="N180" s="266" t="n"/>
      <c r="O180" s="266" t="n"/>
      <c r="P180" s="266" t="n"/>
      <c r="Q180" s="266" t="n"/>
      <c r="R180" s="266" t="n"/>
      <c r="S180" s="266" t="n"/>
      <c r="T180" s="266" t="n"/>
      <c r="U180" s="266" t="n"/>
      <c r="V180" s="266" t="n"/>
      <c r="W180" s="266" t="n"/>
      <c r="X180" s="266" t="n"/>
      <c r="Y180" s="266" t="n"/>
      <c r="Z180" s="266" t="n"/>
      <c r="AA180" s="266" t="n"/>
      <c r="AB180" s="266" t="n"/>
      <c r="AC180" s="266" t="n"/>
      <c r="AD180" s="266" t="n"/>
      <c r="AE180" s="266" t="n"/>
      <c r="AF180" s="266" t="n"/>
      <c r="AG180" s="266" t="n"/>
      <c r="AH180" s="266" t="n"/>
      <c r="AI180" s="266" t="n"/>
      <c r="AJ180" s="266" t="n"/>
      <c r="AK180" s="266" t="n"/>
      <c r="AL180" s="266" t="n"/>
      <c r="AM180" s="266" t="n"/>
      <c r="AN180" s="266" t="n"/>
      <c r="AO180" s="266" t="n"/>
      <c r="AP180" s="266" t="n"/>
      <c r="AQ180" s="266" t="n"/>
      <c r="AR180" s="266" t="n"/>
      <c r="AS180" s="266" t="n"/>
      <c r="AT180" s="266" t="n"/>
      <c r="AU180" s="266" t="n"/>
      <c r="AV180" s="266" t="n"/>
      <c r="AW180" s="266" t="n"/>
      <c r="AX180" s="266" t="n"/>
      <c r="AY180" s="266" t="n"/>
      <c r="AZ180" s="266" t="n"/>
      <c r="BA180" s="266" t="n"/>
      <c r="BB180" s="266" t="n"/>
      <c r="BC180" s="266" t="n"/>
      <c r="BD180" s="266" t="n"/>
      <c r="BE180" s="266" t="n"/>
      <c r="BF180" s="266" t="n"/>
      <c r="BG180" s="266" t="n"/>
      <c r="BH180" s="266" t="n"/>
      <c r="BI180" s="266" t="n"/>
      <c r="BJ180" s="266" t="n"/>
      <c r="BK180" s="266" t="n"/>
      <c r="BL180" s="266" t="n"/>
      <c r="BM180" s="266" t="n"/>
      <c r="BN180" s="266" t="n"/>
      <c r="BO180" s="266" t="n"/>
      <c r="BP180" s="263" t="inlineStr">
        <is>
          <t>2.4.1</t>
        </is>
      </c>
      <c r="BQ180" s="266" t="n"/>
      <c r="BR180" s="266" t="n"/>
      <c r="BS180" s="264" t="n"/>
      <c r="BT180" s="2" t="n"/>
      <c r="BU180" s="2" t="n"/>
      <c r="BV180" s="2" t="n"/>
      <c r="BW180" s="2" t="n"/>
      <c r="BX180" s="2" t="n"/>
    </row>
    <row r="181">
      <c r="A181" s="4865" t="inlineStr">
        <is>
          <t>СК-5</t>
        </is>
      </c>
      <c r="B181" s="4866" t="n"/>
      <c r="C181" s="4866" t="n"/>
      <c r="D181" s="4867" t="n"/>
      <c r="E181" s="4868" t="inlineStr">
        <is>
          <t>Анализировать эффективность производственных процессов на предприятии, рассчитывать показатели эффективности использования производственных ресурсов, выявлять резервы и обосновывать направления улучшения их использования</t>
        </is>
      </c>
      <c r="F181" s="266" t="n"/>
      <c r="G181" s="266" t="n"/>
      <c r="H181" s="266" t="n"/>
      <c r="I181" s="266" t="n"/>
      <c r="J181" s="266" t="n"/>
      <c r="K181" s="266" t="n"/>
      <c r="L181" s="266" t="n"/>
      <c r="M181" s="266" t="n"/>
      <c r="N181" s="266" t="n"/>
      <c r="O181" s="266" t="n"/>
      <c r="P181" s="266" t="n"/>
      <c r="Q181" s="266" t="n"/>
      <c r="R181" s="266" t="n"/>
      <c r="S181" s="266" t="n"/>
      <c r="T181" s="266" t="n"/>
      <c r="U181" s="266" t="n"/>
      <c r="V181" s="266" t="n"/>
      <c r="W181" s="266" t="n"/>
      <c r="X181" s="266" t="n"/>
      <c r="Y181" s="266" t="n"/>
      <c r="Z181" s="266" t="n"/>
      <c r="AA181" s="266" t="n"/>
      <c r="AB181" s="266" t="n"/>
      <c r="AC181" s="266" t="n"/>
      <c r="AD181" s="266" t="n"/>
      <c r="AE181" s="266" t="n"/>
      <c r="AF181" s="266" t="n"/>
      <c r="AG181" s="266" t="n"/>
      <c r="AH181" s="266" t="n"/>
      <c r="AI181" s="266" t="n"/>
      <c r="AJ181" s="266" t="n"/>
      <c r="AK181" s="266" t="n"/>
      <c r="AL181" s="266" t="n"/>
      <c r="AM181" s="266" t="n"/>
      <c r="AN181" s="266" t="n"/>
      <c r="AO181" s="266" t="n"/>
      <c r="AP181" s="266" t="n"/>
      <c r="AQ181" s="266" t="n"/>
      <c r="AR181" s="266" t="n"/>
      <c r="AS181" s="266" t="n"/>
      <c r="AT181" s="266" t="n"/>
      <c r="AU181" s="266" t="n"/>
      <c r="AV181" s="266" t="n"/>
      <c r="AW181" s="266" t="n"/>
      <c r="AX181" s="266" t="n"/>
      <c r="AY181" s="266" t="n"/>
      <c r="AZ181" s="266" t="n"/>
      <c r="BA181" s="266" t="n"/>
      <c r="BB181" s="266" t="n"/>
      <c r="BC181" s="266" t="n"/>
      <c r="BD181" s="266" t="n"/>
      <c r="BE181" s="266" t="n"/>
      <c r="BF181" s="266" t="n"/>
      <c r="BG181" s="266" t="n"/>
      <c r="BH181" s="266" t="n"/>
      <c r="BI181" s="266" t="n"/>
      <c r="BJ181" s="266" t="n"/>
      <c r="BK181" s="266" t="n"/>
      <c r="BL181" s="266" t="n"/>
      <c r="BM181" s="266" t="n"/>
      <c r="BN181" s="266" t="n"/>
      <c r="BO181" s="266" t="n"/>
      <c r="BP181" s="263" t="inlineStr">
        <is>
          <t>2.4.2</t>
        </is>
      </c>
      <c r="BQ181" s="266" t="n"/>
      <c r="BR181" s="266" t="n"/>
      <c r="BS181" s="264" t="n"/>
      <c r="BT181" s="2" t="n"/>
      <c r="BU181" s="2" t="n"/>
      <c r="BV181" s="2" t="n"/>
      <c r="BW181" s="2" t="n"/>
      <c r="BX181" s="2" t="n"/>
    </row>
    <row r="182">
      <c r="A182" s="4865" t="inlineStr">
        <is>
          <t>СК-6</t>
        </is>
      </c>
      <c r="B182" s="4866" t="n"/>
      <c r="C182" s="4866" t="n"/>
      <c r="D182" s="4867" t="n"/>
      <c r="E182" s="4868" t="inlineStr">
        <is>
          <t>Применять устройство средств измерений, теорию методов контроля качества и состава сырья, компонентов и продукции для проведения экспертизы и определения соответствия установленным требованиям (в соответствии с профилизацией)</t>
        </is>
      </c>
      <c r="F182" s="266" t="n"/>
      <c r="G182" s="266" t="n"/>
      <c r="H182" s="266" t="n"/>
      <c r="I182" s="266" t="n"/>
      <c r="J182" s="266" t="n"/>
      <c r="K182" s="266" t="n"/>
      <c r="L182" s="266" t="n"/>
      <c r="M182" s="266" t="n"/>
      <c r="N182" s="266" t="n"/>
      <c r="O182" s="266" t="n"/>
      <c r="P182" s="266" t="n"/>
      <c r="Q182" s="266" t="n"/>
      <c r="R182" s="266" t="n"/>
      <c r="S182" s="266" t="n"/>
      <c r="T182" s="266" t="n"/>
      <c r="U182" s="266" t="n"/>
      <c r="V182" s="266" t="n"/>
      <c r="W182" s="266" t="n"/>
      <c r="X182" s="266" t="n"/>
      <c r="Y182" s="266" t="n"/>
      <c r="Z182" s="266" t="n"/>
      <c r="AA182" s="266" t="n"/>
      <c r="AB182" s="266" t="n"/>
      <c r="AC182" s="266" t="n"/>
      <c r="AD182" s="266" t="n"/>
      <c r="AE182" s="266" t="n"/>
      <c r="AF182" s="266" t="n"/>
      <c r="AG182" s="266" t="n"/>
      <c r="AH182" s="266" t="n"/>
      <c r="AI182" s="266" t="n"/>
      <c r="AJ182" s="266" t="n"/>
      <c r="AK182" s="266" t="n"/>
      <c r="AL182" s="266" t="n"/>
      <c r="AM182" s="266" t="n"/>
      <c r="AN182" s="266" t="n"/>
      <c r="AO182" s="266" t="n"/>
      <c r="AP182" s="266" t="n"/>
      <c r="AQ182" s="266" t="n"/>
      <c r="AR182" s="266" t="n"/>
      <c r="AS182" s="266" t="n"/>
      <c r="AT182" s="266" t="n"/>
      <c r="AU182" s="266" t="n"/>
      <c r="AV182" s="266" t="n"/>
      <c r="AW182" s="266" t="n"/>
      <c r="AX182" s="266" t="n"/>
      <c r="AY182" s="266" t="n"/>
      <c r="AZ182" s="266" t="n"/>
      <c r="BA182" s="266" t="n"/>
      <c r="BB182" s="266" t="n"/>
      <c r="BC182" s="266" t="n"/>
      <c r="BD182" s="266" t="n"/>
      <c r="BE182" s="266" t="n"/>
      <c r="BF182" s="266" t="n"/>
      <c r="BG182" s="266" t="n"/>
      <c r="BH182" s="266" t="n"/>
      <c r="BI182" s="266" t="n"/>
      <c r="BJ182" s="266" t="n"/>
      <c r="BK182" s="266" t="n"/>
      <c r="BL182" s="266" t="n"/>
      <c r="BM182" s="266" t="n"/>
      <c r="BN182" s="266" t="n"/>
      <c r="BO182" s="266" t="n"/>
      <c r="BP182" s="263" t="inlineStr">
        <is>
          <t>2.6, 2.9</t>
        </is>
      </c>
      <c r="BQ182" s="266" t="n"/>
      <c r="BR182" s="266" t="n"/>
      <c r="BS182" s="264" t="n"/>
      <c r="BT182" s="2" t="n"/>
      <c r="BU182" s="2" t="n"/>
      <c r="BV182" s="2" t="n"/>
      <c r="BW182" s="2" t="n"/>
      <c r="BX182" s="2" t="n"/>
    </row>
    <row r="183">
      <c r="A183" s="4865" t="inlineStr">
        <is>
          <t>СК-7</t>
        </is>
      </c>
      <c r="B183" s="4866" t="n"/>
      <c r="C183" s="4866" t="n"/>
      <c r="D183" s="4867" t="n"/>
      <c r="E183" s="4868" t="inlineStr">
        <is>
          <t>Выбирать и использовать конструкционные материалы в зависимости от условий эксплуатации, особенностей конструкции оборудования и требований к качеству  продукции (в соответствии с профилизацией)</t>
        </is>
      </c>
      <c r="F183" s="266" t="n"/>
      <c r="G183" s="266" t="n"/>
      <c r="H183" s="266" t="n"/>
      <c r="I183" s="266" t="n"/>
      <c r="J183" s="266" t="n"/>
      <c r="K183" s="266" t="n"/>
      <c r="L183" s="266" t="n"/>
      <c r="M183" s="266" t="n"/>
      <c r="N183" s="266" t="n"/>
      <c r="O183" s="266" t="n"/>
      <c r="P183" s="266" t="n"/>
      <c r="Q183" s="266" t="n"/>
      <c r="R183" s="266" t="n"/>
      <c r="S183" s="266" t="n"/>
      <c r="T183" s="266" t="n"/>
      <c r="U183" s="266" t="n"/>
      <c r="V183" s="266" t="n"/>
      <c r="W183" s="266" t="n"/>
      <c r="X183" s="266" t="n"/>
      <c r="Y183" s="266" t="n"/>
      <c r="Z183" s="266" t="n"/>
      <c r="AA183" s="266" t="n"/>
      <c r="AB183" s="266" t="n"/>
      <c r="AC183" s="266" t="n"/>
      <c r="AD183" s="266" t="n"/>
      <c r="AE183" s="266" t="n"/>
      <c r="AF183" s="266" t="n"/>
      <c r="AG183" s="266" t="n"/>
      <c r="AH183" s="266" t="n"/>
      <c r="AI183" s="266" t="n"/>
      <c r="AJ183" s="266" t="n"/>
      <c r="AK183" s="266" t="n"/>
      <c r="AL183" s="266" t="n"/>
      <c r="AM183" s="266" t="n"/>
      <c r="AN183" s="266" t="n"/>
      <c r="AO183" s="266" t="n"/>
      <c r="AP183" s="266" t="n"/>
      <c r="AQ183" s="266" t="n"/>
      <c r="AR183" s="266" t="n"/>
      <c r="AS183" s="266" t="n"/>
      <c r="AT183" s="266" t="n"/>
      <c r="AU183" s="266" t="n"/>
      <c r="AV183" s="266" t="n"/>
      <c r="AW183" s="266" t="n"/>
      <c r="AX183" s="266" t="n"/>
      <c r="AY183" s="266" t="n"/>
      <c r="AZ183" s="266" t="n"/>
      <c r="BA183" s="266" t="n"/>
      <c r="BB183" s="266" t="n"/>
      <c r="BC183" s="266" t="n"/>
      <c r="BD183" s="266" t="n"/>
      <c r="BE183" s="266" t="n"/>
      <c r="BF183" s="266" t="n"/>
      <c r="BG183" s="266" t="n"/>
      <c r="BH183" s="266" t="n"/>
      <c r="BI183" s="266" t="n"/>
      <c r="BJ183" s="266" t="n"/>
      <c r="BK183" s="266" t="n"/>
      <c r="BL183" s="266" t="n"/>
      <c r="BM183" s="266" t="n"/>
      <c r="BN183" s="266" t="n"/>
      <c r="BO183" s="266" t="n"/>
      <c r="BP183" s="263" t="inlineStr">
        <is>
          <t>2.7, 2.11</t>
        </is>
      </c>
      <c r="BQ183" s="266" t="n"/>
      <c r="BR183" s="266" t="n"/>
      <c r="BS183" s="264" t="n"/>
      <c r="BT183" s="2" t="n"/>
      <c r="BU183" s="2" t="n"/>
      <c r="BV183" s="2" t="n"/>
      <c r="BW183" s="2" t="n"/>
      <c r="BX183" s="2" t="n"/>
    </row>
    <row r="184">
      <c r="A184" s="4865" t="inlineStr">
        <is>
          <t>СК-8</t>
        </is>
      </c>
      <c r="B184" s="4866" t="n"/>
      <c r="C184" s="4866" t="n"/>
      <c r="D184" s="4867" t="n"/>
      <c r="E184" s="4868" t="inlineStr">
        <is>
          <t>Организовать и контролировать технологические операции и процессы производства продукции для обеспечения их результативности и эффективности (в соответствии с профилизацией)</t>
        </is>
      </c>
      <c r="F184" s="266" t="n"/>
      <c r="G184" s="266" t="n"/>
      <c r="H184" s="266" t="n"/>
      <c r="I184" s="266" t="n"/>
      <c r="J184" s="266" t="n"/>
      <c r="K184" s="266" t="n"/>
      <c r="L184" s="266" t="n"/>
      <c r="M184" s="266" t="n"/>
      <c r="N184" s="266" t="n"/>
      <c r="O184" s="266" t="n"/>
      <c r="P184" s="266" t="n"/>
      <c r="Q184" s="266" t="n"/>
      <c r="R184" s="266" t="n"/>
      <c r="S184" s="266" t="n"/>
      <c r="T184" s="266" t="n"/>
      <c r="U184" s="266" t="n"/>
      <c r="V184" s="266" t="n"/>
      <c r="W184" s="266" t="n"/>
      <c r="X184" s="266" t="n"/>
      <c r="Y184" s="266" t="n"/>
      <c r="Z184" s="266" t="n"/>
      <c r="AA184" s="266" t="n"/>
      <c r="AB184" s="266" t="n"/>
      <c r="AC184" s="266" t="n"/>
      <c r="AD184" s="266" t="n"/>
      <c r="AE184" s="266" t="n"/>
      <c r="AF184" s="266" t="n"/>
      <c r="AG184" s="266" t="n"/>
      <c r="AH184" s="266" t="n"/>
      <c r="AI184" s="266" t="n"/>
      <c r="AJ184" s="266" t="n"/>
      <c r="AK184" s="266" t="n"/>
      <c r="AL184" s="266" t="n"/>
      <c r="AM184" s="266" t="n"/>
      <c r="AN184" s="266" t="n"/>
      <c r="AO184" s="266" t="n"/>
      <c r="AP184" s="266" t="n"/>
      <c r="AQ184" s="266" t="n"/>
      <c r="AR184" s="266" t="n"/>
      <c r="AS184" s="266" t="n"/>
      <c r="AT184" s="266" t="n"/>
      <c r="AU184" s="266" t="n"/>
      <c r="AV184" s="266" t="n"/>
      <c r="AW184" s="266" t="n"/>
      <c r="AX184" s="266" t="n"/>
      <c r="AY184" s="266" t="n"/>
      <c r="AZ184" s="266" t="n"/>
      <c r="BA184" s="266" t="n"/>
      <c r="BB184" s="266" t="n"/>
      <c r="BC184" s="266" t="n"/>
      <c r="BD184" s="266" t="n"/>
      <c r="BE184" s="266" t="n"/>
      <c r="BF184" s="266" t="n"/>
      <c r="BG184" s="266" t="n"/>
      <c r="BH184" s="266" t="n"/>
      <c r="BI184" s="266" t="n"/>
      <c r="BJ184" s="266" t="n"/>
      <c r="BK184" s="266" t="n"/>
      <c r="BL184" s="266" t="n"/>
      <c r="BM184" s="266" t="n"/>
      <c r="BN184" s="266" t="n"/>
      <c r="BO184" s="266" t="n"/>
      <c r="BP184" s="263" t="inlineStr">
        <is>
          <t>2.5, 2.8</t>
        </is>
      </c>
      <c r="BQ184" s="266" t="n"/>
      <c r="BR184" s="266" t="n"/>
      <c r="BS184" s="264" t="n"/>
      <c r="BT184" s="2" t="n"/>
      <c r="BU184" s="2" t="n"/>
      <c r="BV184" s="2" t="n"/>
      <c r="BW184" s="2" t="n"/>
      <c r="BX184" s="2" t="n"/>
    </row>
    <row r="185">
      <c r="A185" s="4865" t="inlineStr">
        <is>
          <t>СК-9</t>
        </is>
      </c>
      <c r="B185" s="4866" t="n"/>
      <c r="C185" s="4866" t="n"/>
      <c r="D185" s="4867" t="n"/>
      <c r="E185" s="4868" t="inlineStr">
        <is>
          <t>Знать физические основы организации и выполнения измерений физических величин, преобразования сигналов</t>
        </is>
      </c>
      <c r="F185" s="266" t="n"/>
      <c r="G185" s="266" t="n"/>
      <c r="H185" s="266" t="n"/>
      <c r="I185" s="266" t="n"/>
      <c r="J185" s="266" t="n"/>
      <c r="K185" s="266" t="n"/>
      <c r="L185" s="266" t="n"/>
      <c r="M185" s="266" t="n"/>
      <c r="N185" s="266" t="n"/>
      <c r="O185" s="266" t="n"/>
      <c r="P185" s="266" t="n"/>
      <c r="Q185" s="266" t="n"/>
      <c r="R185" s="266" t="n"/>
      <c r="S185" s="266" t="n"/>
      <c r="T185" s="266" t="n"/>
      <c r="U185" s="266" t="n"/>
      <c r="V185" s="266" t="n"/>
      <c r="W185" s="266" t="n"/>
      <c r="X185" s="266" t="n"/>
      <c r="Y185" s="266" t="n"/>
      <c r="Z185" s="266" t="n"/>
      <c r="AA185" s="266" t="n"/>
      <c r="AB185" s="266" t="n"/>
      <c r="AC185" s="266" t="n"/>
      <c r="AD185" s="266" t="n"/>
      <c r="AE185" s="266" t="n"/>
      <c r="AF185" s="266" t="n"/>
      <c r="AG185" s="266" t="n"/>
      <c r="AH185" s="266" t="n"/>
      <c r="AI185" s="266" t="n"/>
      <c r="AJ185" s="266" t="n"/>
      <c r="AK185" s="266" t="n"/>
      <c r="AL185" s="266" t="n"/>
      <c r="AM185" s="266" t="n"/>
      <c r="AN185" s="266" t="n"/>
      <c r="AO185" s="266" t="n"/>
      <c r="AP185" s="266" t="n"/>
      <c r="AQ185" s="266" t="n"/>
      <c r="AR185" s="266" t="n"/>
      <c r="AS185" s="266" t="n"/>
      <c r="AT185" s="266" t="n"/>
      <c r="AU185" s="266" t="n"/>
      <c r="AV185" s="266" t="n"/>
      <c r="AW185" s="266" t="n"/>
      <c r="AX185" s="266" t="n"/>
      <c r="AY185" s="266" t="n"/>
      <c r="AZ185" s="266" t="n"/>
      <c r="BA185" s="266" t="n"/>
      <c r="BB185" s="266" t="n"/>
      <c r="BC185" s="266" t="n"/>
      <c r="BD185" s="266" t="n"/>
      <c r="BE185" s="266" t="n"/>
      <c r="BF185" s="266" t="n"/>
      <c r="BG185" s="266" t="n"/>
      <c r="BH185" s="266" t="n"/>
      <c r="BI185" s="266" t="n"/>
      <c r="BJ185" s="266" t="n"/>
      <c r="BK185" s="266" t="n"/>
      <c r="BL185" s="266" t="n"/>
      <c r="BM185" s="266" t="n"/>
      <c r="BN185" s="266" t="n"/>
      <c r="BO185" s="266" t="n"/>
      <c r="BP185" s="263" t="inlineStr">
        <is>
          <t>2.13.2</t>
        </is>
      </c>
      <c r="BQ185" s="266" t="n"/>
      <c r="BR185" s="266" t="n"/>
      <c r="BS185" s="264" t="n"/>
      <c r="BT185" s="2" t="n"/>
      <c r="BU185" s="2" t="n"/>
      <c r="BV185" s="2" t="n"/>
      <c r="BW185" s="2" t="n"/>
      <c r="BX185" s="2" t="n"/>
    </row>
    <row r="186">
      <c r="A186" s="4865" t="inlineStr">
        <is>
          <t>СК-10</t>
        </is>
      </c>
      <c r="B186" s="4866" t="n"/>
      <c r="C186" s="4866" t="n"/>
      <c r="D186" s="4867" t="n"/>
      <c r="E186" s="4868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86" s="266" t="n"/>
      <c r="G186" s="266" t="n"/>
      <c r="H186" s="266" t="n"/>
      <c r="I186" s="266" t="n"/>
      <c r="J186" s="266" t="n"/>
      <c r="K186" s="266" t="n"/>
      <c r="L186" s="266" t="n"/>
      <c r="M186" s="266" t="n"/>
      <c r="N186" s="266" t="n"/>
      <c r="O186" s="266" t="n"/>
      <c r="P186" s="266" t="n"/>
      <c r="Q186" s="266" t="n"/>
      <c r="R186" s="266" t="n"/>
      <c r="S186" s="266" t="n"/>
      <c r="T186" s="266" t="n"/>
      <c r="U186" s="266" t="n"/>
      <c r="V186" s="266" t="n"/>
      <c r="W186" s="266" t="n"/>
      <c r="X186" s="266" t="n"/>
      <c r="Y186" s="266" t="n"/>
      <c r="Z186" s="266" t="n"/>
      <c r="AA186" s="266" t="n"/>
      <c r="AB186" s="266" t="n"/>
      <c r="AC186" s="266" t="n"/>
      <c r="AD186" s="266" t="n"/>
      <c r="AE186" s="266" t="n"/>
      <c r="AF186" s="266" t="n"/>
      <c r="AG186" s="266" t="n"/>
      <c r="AH186" s="266" t="n"/>
      <c r="AI186" s="266" t="n"/>
      <c r="AJ186" s="266" t="n"/>
      <c r="AK186" s="266" t="n"/>
      <c r="AL186" s="266" t="n"/>
      <c r="AM186" s="266" t="n"/>
      <c r="AN186" s="266" t="n"/>
      <c r="AO186" s="266" t="n"/>
      <c r="AP186" s="266" t="n"/>
      <c r="AQ186" s="266" t="n"/>
      <c r="AR186" s="266" t="n"/>
      <c r="AS186" s="266" t="n"/>
      <c r="AT186" s="266" t="n"/>
      <c r="AU186" s="266" t="n"/>
      <c r="AV186" s="266" t="n"/>
      <c r="AW186" s="266" t="n"/>
      <c r="AX186" s="266" t="n"/>
      <c r="AY186" s="266" t="n"/>
      <c r="AZ186" s="266" t="n"/>
      <c r="BA186" s="266" t="n"/>
      <c r="BB186" s="266" t="n"/>
      <c r="BC186" s="266" t="n"/>
      <c r="BD186" s="266" t="n"/>
      <c r="BE186" s="266" t="n"/>
      <c r="BF186" s="266" t="n"/>
      <c r="BG186" s="266" t="n"/>
      <c r="BH186" s="266" t="n"/>
      <c r="BI186" s="266" t="n"/>
      <c r="BJ186" s="266" t="n"/>
      <c r="BK186" s="266" t="n"/>
      <c r="BL186" s="266" t="n"/>
      <c r="BM186" s="266" t="n"/>
      <c r="BN186" s="266" t="n"/>
      <c r="BO186" s="266" t="n"/>
      <c r="BP186" s="263" t="inlineStr">
        <is>
          <t>2.13.3</t>
        </is>
      </c>
      <c r="BQ186" s="266" t="n"/>
      <c r="BR186" s="266" t="n"/>
      <c r="BS186" s="264" t="n"/>
      <c r="BT186" s="2" t="n"/>
      <c r="BU186" s="2" t="n"/>
      <c r="BV186" s="2" t="n"/>
      <c r="BW186" s="2" t="n"/>
      <c r="BX186" s="2" t="n"/>
    </row>
    <row r="187">
      <c r="A187" s="4871" t="inlineStr">
        <is>
          <t>СК-12</t>
        </is>
      </c>
      <c r="B187" s="78" t="n"/>
      <c r="C187" s="78" t="n"/>
      <c r="D187" s="81" t="n"/>
      <c r="E187" s="4872" t="inlineStr">
        <is>
          <t>Применять законодательные и нормативные требования в обеспечении качества и безопасности продукции (в соответствии с профилизацией)</t>
        </is>
      </c>
      <c r="F187" s="516" t="n"/>
      <c r="G187" s="516" t="n"/>
      <c r="H187" s="516" t="n"/>
      <c r="I187" s="516" t="n"/>
      <c r="J187" s="516" t="n"/>
      <c r="K187" s="516" t="n"/>
      <c r="L187" s="516" t="n"/>
      <c r="M187" s="516" t="n"/>
      <c r="N187" s="516" t="n"/>
      <c r="O187" s="516" t="n"/>
      <c r="P187" s="516" t="n"/>
      <c r="Q187" s="516" t="n"/>
      <c r="R187" s="516" t="n"/>
      <c r="S187" s="516" t="n"/>
      <c r="T187" s="516" t="n"/>
      <c r="U187" s="516" t="n"/>
      <c r="V187" s="516" t="n"/>
      <c r="W187" s="516" t="n"/>
      <c r="X187" s="516" t="n"/>
      <c r="Y187" s="516" t="n"/>
      <c r="Z187" s="516" t="n"/>
      <c r="AA187" s="516" t="n"/>
      <c r="AB187" s="516" t="n"/>
      <c r="AC187" s="516" t="n"/>
      <c r="AD187" s="516" t="n"/>
      <c r="AE187" s="516" t="n"/>
      <c r="AF187" s="516" t="n"/>
      <c r="AG187" s="516" t="n"/>
      <c r="AH187" s="516" t="n"/>
      <c r="AI187" s="516" t="n"/>
      <c r="AJ187" s="516" t="n"/>
      <c r="AK187" s="516" t="n"/>
      <c r="AL187" s="516" t="n"/>
      <c r="AM187" s="516" t="n"/>
      <c r="AN187" s="516" t="n"/>
      <c r="AO187" s="516" t="n"/>
      <c r="AP187" s="516" t="n"/>
      <c r="AQ187" s="516" t="n"/>
      <c r="AR187" s="516" t="n"/>
      <c r="AS187" s="516" t="n"/>
      <c r="AT187" s="516" t="n"/>
      <c r="AU187" s="516" t="n"/>
      <c r="AV187" s="516" t="n"/>
      <c r="AW187" s="516" t="n"/>
      <c r="AX187" s="516" t="n"/>
      <c r="AY187" s="516" t="n"/>
      <c r="AZ187" s="516" t="n"/>
      <c r="BA187" s="516" t="n"/>
      <c r="BB187" s="516" t="n"/>
      <c r="BC187" s="516" t="n"/>
      <c r="BD187" s="516" t="n"/>
      <c r="BE187" s="516" t="n"/>
      <c r="BF187" s="516" t="n"/>
      <c r="BG187" s="516" t="n"/>
      <c r="BH187" s="516" t="n"/>
      <c r="BI187" s="516" t="n"/>
      <c r="BJ187" s="516" t="n"/>
      <c r="BK187" s="516" t="n"/>
      <c r="BL187" s="516" t="n"/>
      <c r="BM187" s="516" t="n"/>
      <c r="BN187" s="516" t="n"/>
      <c r="BO187" s="516" t="n"/>
      <c r="BP187" s="4873" t="inlineStr">
        <is>
          <t>2.10</t>
        </is>
      </c>
      <c r="BQ187" s="608" t="n"/>
      <c r="BR187" s="608" t="n"/>
      <c r="BS187" s="609" t="n"/>
      <c r="BT187" s="2" t="n"/>
      <c r="BU187" s="2" t="n"/>
      <c r="BV187" s="2" t="n"/>
      <c r="BW187" s="2" t="n"/>
      <c r="BX187" s="2" t="n"/>
    </row>
    <row r="188">
      <c r="A188" s="663" t="n"/>
      <c r="B188" s="663" t="n"/>
      <c r="C188" s="663" t="n"/>
      <c r="D188" s="4874" t="n"/>
      <c r="E188" s="4874" t="n"/>
      <c r="F188" s="4874" t="n"/>
      <c r="G188" s="4874" t="n"/>
      <c r="H188" s="4874" t="n"/>
      <c r="I188" s="4874" t="n"/>
      <c r="J188" s="4874" t="n"/>
      <c r="K188" s="4874" t="n"/>
      <c r="L188" s="4874" t="n"/>
      <c r="M188" s="4874" t="n"/>
      <c r="N188" s="4874" t="n"/>
      <c r="O188" s="4874" t="n"/>
      <c r="P188" s="4874" t="n"/>
      <c r="Q188" s="4874" t="n"/>
      <c r="R188" s="4874" t="n"/>
      <c r="S188" s="4874" t="n"/>
      <c r="T188" s="4874" t="n"/>
      <c r="U188" s="4874" t="n"/>
      <c r="V188" s="4874" t="n"/>
      <c r="W188" s="4874" t="n"/>
      <c r="X188" s="4874" t="n"/>
      <c r="Y188" s="4874" t="n"/>
      <c r="Z188" s="4874" t="n"/>
      <c r="AA188" s="4874" t="n"/>
      <c r="AB188" s="4874" t="n"/>
      <c r="AC188" s="4874" t="n"/>
      <c r="AD188" s="4874" t="n"/>
      <c r="AE188" s="4874" t="n"/>
      <c r="AF188" s="4874" t="n"/>
      <c r="AG188" s="4874" t="n"/>
      <c r="AH188" s="4874" t="n"/>
      <c r="AI188" s="4874" t="n"/>
      <c r="AJ188" s="4874" t="n"/>
      <c r="AK188" s="4874" t="n"/>
      <c r="AL188" s="4874" t="n"/>
      <c r="AM188" s="4874" t="n"/>
      <c r="AN188" s="4874" t="n"/>
      <c r="AO188" s="4874" t="n"/>
      <c r="AP188" s="4874" t="n"/>
      <c r="AQ188" s="4874" t="n"/>
      <c r="AR188" s="4874" t="n"/>
      <c r="AS188" s="4874" t="n"/>
      <c r="AT188" s="4874" t="n"/>
      <c r="AU188" s="4874" t="n"/>
      <c r="AV188" s="4874" t="n"/>
      <c r="AW188" s="4874" t="n"/>
      <c r="AX188" s="4874" t="n"/>
      <c r="AY188" s="4874" t="n"/>
      <c r="AZ188" s="4874" t="n"/>
      <c r="BA188" s="4874" t="n"/>
      <c r="BB188" s="4874" t="n"/>
      <c r="BC188" s="4874" t="n"/>
      <c r="BD188" s="4874" t="n"/>
      <c r="BE188" s="4874" t="n"/>
      <c r="BF188" s="4874" t="n"/>
      <c r="BG188" s="4875" t="n"/>
      <c r="BH188" s="4875" t="n"/>
      <c r="BI188" s="657" t="n"/>
      <c r="BJ188" s="657" t="n"/>
      <c r="BK188" s="4876" t="n"/>
      <c r="BL188" s="4876" t="n"/>
      <c r="BM188" s="4876" t="n"/>
      <c r="BN188" s="4876" t="n"/>
      <c r="BO188" s="4876" t="n"/>
      <c r="BP188" s="4876" t="n"/>
      <c r="BQ188" s="4876" t="n"/>
      <c r="BR188" s="4876" t="n"/>
      <c r="BS188" s="4876" t="n"/>
      <c r="BT188" s="2" t="n"/>
      <c r="BU188" s="2" t="n"/>
      <c r="BV188" s="2" t="n"/>
      <c r="BW188" s="2" t="n"/>
      <c r="BX188" s="2" t="n"/>
    </row>
    <row r="189">
      <c r="A189" s="4877" t="inlineStr">
        <is>
          <t>д</t>
        </is>
      </c>
      <c r="B189" s="673" t="inlineStr">
        <is>
          <t>Дифференцированный зачет.</t>
        </is>
      </c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657" t="n"/>
      <c r="BL189" s="657" t="n"/>
      <c r="BM189" s="657" t="n"/>
      <c r="BN189" s="657" t="n"/>
      <c r="BO189" s="657" t="n"/>
      <c r="BP189" s="657" t="n"/>
      <c r="BQ189" s="657" t="n"/>
      <c r="BR189" s="657" t="n"/>
      <c r="BS189" s="657" t="n"/>
      <c r="BT189" s="508" t="n"/>
      <c r="BU189" s="508" t="n"/>
      <c r="BV189" s="508" t="n"/>
      <c r="BW189" s="508" t="n"/>
      <c r="BX189" s="508" t="n"/>
    </row>
    <row r="190">
      <c r="A190" s="4878" t="inlineStr">
        <is>
          <t>*</t>
        </is>
      </c>
      <c r="B190" s="4879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</row>
    <row r="191">
      <c r="A191" s="4878" t="inlineStr">
        <is>
          <t>**</t>
        </is>
      </c>
      <c r="B191" s="4879" t="inlineStr">
        <is>
          <t>По учебным дисциплинам предусмотрены общие лекции для всех профилизаций, практические и лабораторные занятия для каждой профилизации проводятся раздельно.</t>
        </is>
      </c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4876" t="n"/>
      <c r="BM191" s="4876" t="n"/>
      <c r="BN191" s="4876" t="n"/>
      <c r="BO191" s="4876" t="n"/>
      <c r="BP191" s="4876" t="n"/>
      <c r="BQ191" s="4876" t="n"/>
      <c r="BR191" s="4876" t="n"/>
      <c r="BS191" s="4876" t="n"/>
      <c r="BT191" s="2" t="n"/>
      <c r="BU191" s="2" t="n"/>
      <c r="BV191" s="2" t="n"/>
      <c r="BW191" s="2" t="n"/>
      <c r="BX191" s="2" t="n"/>
    </row>
    <row r="192">
      <c r="A192" s="4878" t="n"/>
      <c r="B192" s="4879" t="n"/>
      <c r="C192" s="4879" t="n"/>
      <c r="D192" s="4879" t="n"/>
      <c r="E192" s="4879" t="n"/>
      <c r="F192" s="4879" t="n"/>
      <c r="G192" s="4879" t="n"/>
      <c r="H192" s="4879" t="n"/>
      <c r="I192" s="4879" t="n"/>
      <c r="J192" s="4879" t="n"/>
      <c r="K192" s="4879" t="n"/>
      <c r="L192" s="4879" t="n"/>
      <c r="M192" s="4879" t="n"/>
      <c r="N192" s="4879" t="n"/>
      <c r="O192" s="4879" t="n"/>
      <c r="P192" s="4879" t="n"/>
      <c r="Q192" s="4879" t="n"/>
      <c r="R192" s="4879" t="n"/>
      <c r="S192" s="4879" t="n"/>
      <c r="T192" s="4879" t="n"/>
      <c r="U192" s="4879" t="n"/>
      <c r="V192" s="4879" t="n"/>
      <c r="W192" s="4879" t="n"/>
      <c r="X192" s="4879" t="n"/>
      <c r="Y192" s="4879" t="n"/>
      <c r="Z192" s="4879" t="n"/>
      <c r="AA192" s="4879" t="n"/>
      <c r="AB192" s="4879" t="n"/>
      <c r="AC192" s="4879" t="n"/>
      <c r="AD192" s="4879" t="n"/>
      <c r="AE192" s="4879" t="n"/>
      <c r="AF192" s="4879" t="n"/>
      <c r="AG192" s="4879" t="n"/>
      <c r="AH192" s="4879" t="n"/>
      <c r="AI192" s="4879" t="n"/>
      <c r="AJ192" s="4879" t="n"/>
      <c r="AK192" s="4879" t="n"/>
      <c r="AL192" s="4879" t="n"/>
      <c r="AM192" s="4879" t="n"/>
      <c r="AN192" s="4879" t="n"/>
      <c r="AO192" s="4879" t="n"/>
      <c r="AP192" s="4879" t="n"/>
      <c r="AQ192" s="4879" t="n"/>
      <c r="AR192" s="4879" t="n"/>
      <c r="AS192" s="4879" t="n"/>
      <c r="AT192" s="4879" t="n"/>
      <c r="AU192" s="4879" t="n"/>
      <c r="AV192" s="4879" t="n"/>
      <c r="AW192" s="4879" t="n"/>
      <c r="AX192" s="4879" t="n"/>
      <c r="AY192" s="4879" t="n"/>
      <c r="AZ192" s="4879" t="n"/>
      <c r="BA192" s="4879" t="n"/>
      <c r="BB192" s="4879" t="n"/>
      <c r="BC192" s="4879" t="n"/>
      <c r="BD192" s="4879" t="n"/>
      <c r="BE192" s="4879" t="n"/>
      <c r="BF192" s="4879" t="n"/>
      <c r="BG192" s="4879" t="n"/>
      <c r="BH192" s="4879" t="n"/>
      <c r="BI192" s="4879" t="n"/>
      <c r="BJ192" s="4879" t="n"/>
      <c r="BK192" s="657" t="n"/>
      <c r="BL192" s="655" t="n"/>
      <c r="BM192" s="655" t="n"/>
      <c r="BN192" s="655" t="n"/>
      <c r="BO192" s="655" t="n"/>
      <c r="BP192" s="655" t="n"/>
      <c r="BQ192" s="655" t="n"/>
      <c r="BR192" s="655" t="n"/>
      <c r="BS192" s="655" t="n"/>
      <c r="BT192" s="2" t="n"/>
      <c r="BU192" s="2" t="n"/>
      <c r="BV192" s="2" t="n"/>
      <c r="BW192" s="2" t="n"/>
      <c r="BX192" s="2" t="n"/>
    </row>
    <row r="193">
      <c r="A193" s="655" t="inlineStr">
        <is>
          <t>Проректор по учебной работе</t>
        </is>
      </c>
      <c r="B193" s="655" t="n"/>
      <c r="C193" s="655" t="n"/>
      <c r="D193" s="655" t="n"/>
      <c r="E193" s="655" t="n"/>
      <c r="F193" s="655" t="n"/>
      <c r="G193" s="655" t="n"/>
      <c r="H193" s="655" t="n"/>
      <c r="I193" s="655" t="n"/>
      <c r="J193" s="655" t="n"/>
      <c r="K193" s="655" t="inlineStr">
        <is>
          <t> </t>
        </is>
      </c>
      <c r="L193" s="655" t="n"/>
      <c r="M193" s="655" t="n"/>
      <c r="N193" s="655" t="n"/>
      <c r="O193" s="655" t="n"/>
      <c r="P193" s="655" t="n"/>
      <c r="Q193" s="656" t="n"/>
      <c r="R193" s="657" t="n"/>
      <c r="S193" s="657" t="n"/>
      <c r="T193" s="658" t="n"/>
      <c r="U193" s="659" t="n"/>
      <c r="V193" s="659" t="n"/>
      <c r="W193" s="659" t="n"/>
      <c r="X193" s="659" t="n"/>
      <c r="Y193" s="659" t="n"/>
      <c r="Z193" s="659" t="n"/>
      <c r="AA193" s="659" t="n"/>
      <c r="AB193" s="659" t="n"/>
      <c r="AC193" s="659" t="n"/>
      <c r="AD193" s="659" t="n"/>
      <c r="AE193" s="655" t="inlineStr">
        <is>
          <t>А.А.Сакович</t>
        </is>
      </c>
      <c r="AF193" s="657" t="n"/>
      <c r="AG193" s="656" t="n"/>
      <c r="AH193" s="655" t="n"/>
      <c r="AI193" s="655" t="n"/>
      <c r="AJ193" s="657" t="n"/>
      <c r="AK193" s="657" t="n"/>
      <c r="AL193" s="657" t="n"/>
      <c r="AM193" s="657" t="n"/>
      <c r="AN193" s="655" t="inlineStr">
        <is>
          <t>Заведующий кафедрой физико-химических методов</t>
        </is>
      </c>
      <c r="AO193" s="668" t="n"/>
      <c r="AP193" s="668" t="n"/>
      <c r="AQ193" s="668" t="n"/>
      <c r="AR193" s="668" t="n"/>
      <c r="AS193" s="668" t="n"/>
      <c r="AT193" s="668" t="n"/>
      <c r="AU193" s="668" t="n"/>
      <c r="AV193" s="668" t="n"/>
      <c r="AW193" s="668" t="n"/>
      <c r="AX193" s="668" t="n"/>
      <c r="AY193" s="668" t="n"/>
      <c r="AZ193" s="668" t="n"/>
      <c r="BA193" s="672" t="n"/>
      <c r="BB193" s="668" t="n"/>
      <c r="BC193" s="658" t="n"/>
      <c r="BD193" s="667" t="n"/>
      <c r="BE193" s="659" t="n"/>
      <c r="BF193" s="659" t="n"/>
      <c r="BG193" s="659" t="n"/>
      <c r="BH193" s="659" t="n"/>
      <c r="BI193" s="659" t="n"/>
      <c r="BJ193" s="659" t="n"/>
      <c r="BK193" s="659" t="n"/>
      <c r="BL193" s="659" t="n"/>
      <c r="BM193" s="659" t="n"/>
      <c r="BN193" s="659" t="n"/>
      <c r="BO193" s="655" t="inlineStr">
        <is>
          <t>С.А.Ламоткин</t>
        </is>
      </c>
      <c r="BP193" s="665" t="n"/>
      <c r="BQ193" s="656" t="n"/>
      <c r="BR193" s="2" t="n"/>
      <c r="BS193" s="2" t="n"/>
      <c r="BT193" s="655" t="n"/>
      <c r="BU193" s="655" t="n"/>
      <c r="BV193" s="2" t="n"/>
      <c r="BW193" s="2" t="n"/>
      <c r="BX193" s="2" t="n"/>
    </row>
    <row r="194">
      <c r="A194" s="655" t="n"/>
      <c r="B194" s="655" t="n"/>
      <c r="C194" s="655" t="n"/>
      <c r="D194" s="655" t="n"/>
      <c r="E194" s="655" t="n"/>
      <c r="F194" s="655" t="n"/>
      <c r="G194" s="655" t="n"/>
      <c r="H194" s="655" t="n"/>
      <c r="I194" s="655" t="n"/>
      <c r="J194" s="655" t="n"/>
      <c r="K194" s="655" t="n"/>
      <c r="L194" s="655" t="n"/>
      <c r="M194" s="655" t="n"/>
      <c r="N194" s="655" t="n"/>
      <c r="O194" s="655" t="n"/>
      <c r="P194" s="655" t="n"/>
      <c r="Q194" s="656" t="n"/>
      <c r="R194" s="4880" t="n"/>
      <c r="S194" s="4880" t="n"/>
      <c r="T194" s="3532" t="n"/>
      <c r="U194" s="660" t="n"/>
      <c r="V194" s="660" t="n"/>
      <c r="W194" s="660" t="n"/>
      <c r="X194" s="660" t="n"/>
      <c r="Y194" s="4881" t="n">
        <v>2023</v>
      </c>
      <c r="Z194" s="662" t="n"/>
      <c r="AA194" s="655" t="n"/>
      <c r="AB194" s="657" t="n"/>
      <c r="AC194" s="657" t="n"/>
      <c r="AD194" s="657" t="n"/>
      <c r="AE194" s="655" t="n"/>
      <c r="AF194" s="655" t="n"/>
      <c r="AG194" s="655" t="n"/>
      <c r="AH194" s="657" t="n"/>
      <c r="AI194" s="657" t="n"/>
      <c r="AJ194" s="663" t="n"/>
      <c r="AK194" s="657" t="n"/>
      <c r="AL194" s="657" t="n"/>
      <c r="AM194" s="663" t="n"/>
      <c r="AN194" s="4882" t="inlineStr">
        <is>
          <t>и обеспечения качества</t>
        </is>
      </c>
      <c r="AO194" s="668" t="n"/>
      <c r="AP194" s="668" t="n"/>
      <c r="AQ194" s="668" t="n"/>
      <c r="AR194" s="668" t="n"/>
      <c r="AS194" s="668" t="n"/>
      <c r="AT194" s="668" t="n"/>
      <c r="AU194" s="668" t="n"/>
      <c r="AV194" s="668" t="n"/>
      <c r="AW194" s="668" t="n"/>
      <c r="AX194" s="668" t="n"/>
      <c r="AY194" s="668" t="n"/>
      <c r="AZ194" s="668" t="n"/>
      <c r="BA194" s="668" t="n"/>
      <c r="BB194" s="668" t="n"/>
      <c r="BC194" s="657" t="n"/>
      <c r="BD194" s="669" t="n"/>
      <c r="BE194" s="671" t="n"/>
      <c r="BF194" s="660" t="n"/>
      <c r="BG194" s="660" t="n"/>
      <c r="BH194" s="660" t="n"/>
      <c r="BI194" s="4881" t="n">
        <v>2023</v>
      </c>
      <c r="BJ194" s="662" t="n"/>
      <c r="BK194" s="655" t="n"/>
      <c r="BL194" s="655" t="n"/>
      <c r="BM194" s="656" t="n"/>
      <c r="BN194" s="655" t="n"/>
      <c r="BO194" s="655" t="n"/>
      <c r="BP194" s="655" t="n"/>
      <c r="BQ194" s="655" t="n"/>
      <c r="BR194" s="2" t="n"/>
      <c r="BS194" s="2" t="n"/>
      <c r="BT194" s="665" t="n"/>
      <c r="BU194" s="665" t="n"/>
      <c r="BV194" s="2" t="n"/>
      <c r="BW194" s="2" t="n"/>
      <c r="BX194" s="2" t="n"/>
    </row>
    <row r="195">
      <c r="A195" s="655" t="n"/>
      <c r="B195" s="655" t="n"/>
      <c r="C195" s="655" t="n"/>
      <c r="D195" s="655" t="n"/>
      <c r="E195" s="655" t="n"/>
      <c r="F195" s="655" t="n"/>
      <c r="G195" s="655" t="n"/>
      <c r="H195" s="655" t="n"/>
      <c r="I195" s="655" t="n"/>
      <c r="J195" s="655" t="n"/>
      <c r="K195" s="655" t="n"/>
      <c r="L195" s="655" t="n"/>
      <c r="M195" s="655" t="n"/>
      <c r="N195" s="655" t="n"/>
      <c r="O195" s="655" t="n"/>
      <c r="P195" s="655" t="n"/>
      <c r="Q195" s="655" t="n"/>
      <c r="R195" s="657" t="n"/>
      <c r="S195" s="657" t="n"/>
      <c r="T195" s="655" t="n"/>
      <c r="U195" s="655" t="n"/>
      <c r="V195" s="655" t="n"/>
      <c r="W195" s="655" t="n"/>
      <c r="X195" s="655" t="n"/>
      <c r="Y195" s="655" t="n"/>
      <c r="Z195" s="655" t="n"/>
      <c r="AA195" s="655" t="n"/>
      <c r="AB195" s="655" t="n"/>
      <c r="AC195" s="655" t="n"/>
      <c r="AD195" s="655" t="n"/>
      <c r="AE195" s="655" t="n"/>
      <c r="AF195" s="655" t="n"/>
      <c r="AG195" s="655" t="n"/>
      <c r="AH195" s="665" t="n"/>
      <c r="AI195" s="665" t="n"/>
      <c r="AJ195" s="663" t="n"/>
      <c r="AK195" s="657" t="n"/>
      <c r="AL195" s="657" t="n"/>
      <c r="AM195" s="663" t="n"/>
      <c r="AN195" s="655" t="n"/>
      <c r="AO195" s="655" t="n"/>
      <c r="AP195" s="655" t="n"/>
      <c r="AQ195" s="655" t="n"/>
      <c r="AR195" s="655" t="n"/>
      <c r="AS195" s="655" t="n"/>
      <c r="AT195" s="655" t="n"/>
      <c r="AU195" s="655" t="n"/>
      <c r="AV195" s="655" t="n"/>
      <c r="AW195" s="655" t="n"/>
      <c r="AX195" s="655" t="n"/>
      <c r="AY195" s="655" t="n"/>
      <c r="AZ195" s="655" t="n"/>
      <c r="BA195" s="655" t="n"/>
      <c r="BB195" s="655" t="n"/>
      <c r="BC195" s="655" t="n"/>
      <c r="BD195" s="655" t="n"/>
      <c r="BE195" s="655" t="n"/>
      <c r="BF195" s="655" t="n"/>
      <c r="BG195" s="655" t="n"/>
      <c r="BH195" s="655" t="n"/>
      <c r="BI195" s="655" t="n"/>
      <c r="BJ195" s="655" t="n"/>
      <c r="BK195" s="655" t="n"/>
      <c r="BL195" s="655" t="n"/>
      <c r="BM195" s="655" t="n"/>
      <c r="BN195" s="655" t="n"/>
      <c r="BO195" s="655" t="n"/>
      <c r="BP195" s="655" t="n"/>
      <c r="BQ195" s="655" t="n"/>
      <c r="BR195" s="655" t="n"/>
      <c r="BS195" s="655" t="n"/>
      <c r="BT195" s="655" t="n"/>
      <c r="BU195" s="655" t="n"/>
      <c r="BV195" s="2" t="n"/>
      <c r="BW195" s="2" t="n"/>
      <c r="BX195" s="2" t="n"/>
    </row>
    <row r="196">
      <c r="A196" s="666" t="inlineStr">
        <is>
          <t>Декан факультета заочного образования</t>
        </is>
      </c>
      <c r="B196" s="666" t="n"/>
      <c r="C196" s="666" t="n"/>
      <c r="D196" s="666" t="n"/>
      <c r="E196" s="666" t="n"/>
      <c r="F196" s="666" t="n"/>
      <c r="G196" s="666" t="n"/>
      <c r="H196" s="666" t="n"/>
      <c r="I196" s="666" t="n"/>
      <c r="J196" s="666" t="n"/>
      <c r="K196" s="666" t="n"/>
      <c r="L196" s="666" t="n"/>
      <c r="M196" s="666" t="n"/>
      <c r="N196" s="666" t="n"/>
      <c r="O196" s="666" t="n"/>
      <c r="P196" s="666" t="n"/>
      <c r="Q196" s="666" t="n"/>
      <c r="R196" s="666" t="n"/>
      <c r="S196" s="666" t="n"/>
      <c r="T196" s="666" t="n"/>
      <c r="U196" s="666" t="n"/>
      <c r="V196" s="659" t="n"/>
      <c r="W196" s="659" t="n"/>
      <c r="X196" s="659" t="n"/>
      <c r="Y196" s="659" t="n"/>
      <c r="Z196" s="659" t="n"/>
      <c r="AA196" s="659" t="n"/>
      <c r="AB196" s="659" t="n"/>
      <c r="AC196" s="659" t="n"/>
      <c r="AD196" s="659" t="n"/>
      <c r="AE196" s="666" t="inlineStr">
        <is>
          <t>С.А. Прохорчик</t>
        </is>
      </c>
      <c r="AF196" s="2" t="n"/>
      <c r="AG196" s="2" t="n"/>
      <c r="AH196" s="2" t="n"/>
      <c r="AI196" s="2" t="n"/>
      <c r="AJ196" s="2" t="n"/>
      <c r="AK196" s="2" t="n"/>
      <c r="AL196" s="657" t="n"/>
      <c r="AM196" s="663" t="n"/>
      <c r="AN196" s="657" t="inlineStr">
        <is>
          <t>Рекомендован к утверждению научно-методическим советом БГТУ, протокол № 6  от  28.04.2023</t>
        </is>
      </c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655" t="n"/>
      <c r="BT196" s="655" t="n"/>
      <c r="BU196" s="655" t="n"/>
      <c r="BV196" s="2" t="n"/>
      <c r="BW196" s="2" t="n"/>
      <c r="BX196" s="2" t="n"/>
    </row>
    <row r="197">
      <c r="A197" s="668" t="n"/>
      <c r="B197" s="668" t="n"/>
      <c r="C197" s="668" t="n"/>
      <c r="D197" s="668" t="n"/>
      <c r="E197" s="668" t="n"/>
      <c r="F197" s="668" t="n"/>
      <c r="G197" s="668" t="n"/>
      <c r="H197" s="668" t="n"/>
      <c r="I197" s="668" t="n"/>
      <c r="J197" s="656" t="n"/>
      <c r="K197" s="656" t="n"/>
      <c r="L197" s="656" t="n"/>
      <c r="M197" s="656" t="n"/>
      <c r="N197" s="656" t="n"/>
      <c r="O197" s="656" t="n"/>
      <c r="P197" s="656" t="n"/>
      <c r="Q197" s="668" t="n"/>
      <c r="R197" s="4880" t="n"/>
      <c r="S197" s="4880" t="n"/>
      <c r="T197" s="669" t="n"/>
      <c r="U197" s="670" t="n"/>
      <c r="V197" s="670" t="n"/>
      <c r="W197" s="671" t="n"/>
      <c r="X197" s="671" t="n"/>
      <c r="Y197" s="4881" t="n">
        <v>2023</v>
      </c>
      <c r="Z197" s="662" t="n"/>
      <c r="AA197" s="655" t="n"/>
      <c r="AB197" s="655" t="n"/>
      <c r="AC197" s="655" t="n"/>
      <c r="AD197" s="655" t="n"/>
      <c r="AE197" s="655" t="n"/>
      <c r="AF197" s="655" t="n"/>
      <c r="AG197" s="655" t="n"/>
      <c r="AH197" s="665" t="n"/>
      <c r="AI197" s="665" t="n"/>
      <c r="AJ197" s="663" t="n"/>
      <c r="AK197" s="657" t="n"/>
      <c r="AL197" s="657" t="n"/>
      <c r="AM197" s="663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656" t="n"/>
      <c r="BT197" s="2" t="n"/>
      <c r="BU197" s="2" t="n"/>
      <c r="BV197" s="2" t="n"/>
      <c r="BW197" s="2" t="n"/>
      <c r="BX197" s="2" t="n"/>
    </row>
    <row r="198">
      <c r="A198" s="668" t="n"/>
      <c r="B198" s="668" t="n"/>
      <c r="C198" s="668" t="n"/>
      <c r="D198" s="668" t="n"/>
      <c r="E198" s="668" t="n"/>
      <c r="F198" s="668" t="n"/>
      <c r="G198" s="668" t="n"/>
      <c r="H198" s="668" t="n"/>
      <c r="I198" s="668" t="n"/>
      <c r="J198" s="668" t="n"/>
      <c r="K198" s="668" t="n"/>
      <c r="L198" s="668" t="n"/>
      <c r="M198" s="668" t="n"/>
      <c r="N198" s="668" t="n"/>
      <c r="O198" s="668" t="n"/>
      <c r="P198" s="668" t="n"/>
      <c r="Q198" s="668" t="n"/>
      <c r="R198" s="657" t="n"/>
      <c r="S198" s="657" t="n"/>
      <c r="T198" s="655" t="n"/>
      <c r="U198" s="655" t="n"/>
      <c r="V198" s="655" t="n"/>
      <c r="W198" s="655" t="n"/>
      <c r="X198" s="655" t="n"/>
      <c r="Y198" s="655" t="n"/>
      <c r="Z198" s="655" t="n"/>
      <c r="AA198" s="655" t="n"/>
      <c r="AB198" s="655" t="n"/>
      <c r="AC198" s="655" t="n"/>
      <c r="AD198" s="655" t="n"/>
      <c r="AE198" s="655" t="n"/>
      <c r="AF198" s="655" t="n"/>
      <c r="AG198" s="655" t="n"/>
      <c r="AH198" s="665" t="n"/>
      <c r="AI198" s="665" t="n"/>
      <c r="AJ198" s="663" t="n"/>
      <c r="AK198" s="657" t="n"/>
      <c r="AL198" s="657" t="n"/>
      <c r="AM198" s="663" t="n"/>
      <c r="AN198" s="663" t="n"/>
      <c r="AO198" s="663" t="n"/>
      <c r="AP198" s="663" t="n"/>
      <c r="AQ198" s="663" t="n"/>
      <c r="AR198" s="657" t="n"/>
      <c r="AS198" s="657" t="n"/>
      <c r="AT198" s="657" t="n"/>
      <c r="AU198" s="657" t="n"/>
      <c r="AV198" s="657" t="n"/>
      <c r="AW198" s="657" t="n"/>
      <c r="AX198" s="657" t="n"/>
      <c r="AY198" s="657" t="n"/>
      <c r="AZ198" s="657" t="n"/>
      <c r="BA198" s="657" t="n"/>
      <c r="BB198" s="657" t="n"/>
      <c r="BC198" s="657" t="n"/>
      <c r="BD198" s="657" t="n"/>
      <c r="BE198" s="657" t="n"/>
      <c r="BF198" s="657" t="n"/>
      <c r="BG198" s="657" t="n"/>
      <c r="BH198" s="657" t="n"/>
      <c r="BI198" s="657" t="n"/>
      <c r="BJ198" s="657" t="n"/>
      <c r="BK198" s="657" t="n"/>
      <c r="BL198" s="656" t="n"/>
      <c r="BM198" s="656" t="n"/>
      <c r="BN198" s="656" t="n"/>
      <c r="BO198" s="656" t="n"/>
      <c r="BP198" s="656" t="n"/>
      <c r="BQ198" s="656" t="n"/>
      <c r="BR198" s="656" t="n"/>
      <c r="BS198" s="656" t="n"/>
      <c r="BT198" s="2" t="n"/>
      <c r="BU198" s="2" t="n"/>
      <c r="BV198" s="2" t="n"/>
      <c r="BW198" s="2" t="n"/>
      <c r="BX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663" t="n"/>
      <c r="AK199" s="657" t="n"/>
      <c r="AL199" s="657" t="n"/>
      <c r="AM199" s="663" t="n"/>
      <c r="AN199" s="663" t="n"/>
      <c r="AO199" s="663" t="n"/>
      <c r="AP199" s="663" t="n"/>
      <c r="AQ199" s="663" t="n"/>
      <c r="AR199" s="657" t="n"/>
      <c r="AS199" s="657" t="n"/>
      <c r="AT199" s="657" t="n"/>
      <c r="AU199" s="657" t="n"/>
      <c r="AV199" s="657" t="n"/>
      <c r="AW199" s="657" t="n"/>
      <c r="AX199" s="657" t="n"/>
      <c r="AY199" s="657" t="n"/>
      <c r="AZ199" s="657" t="n"/>
      <c r="BA199" s="657" t="n"/>
      <c r="BB199" s="657" t="n"/>
      <c r="BC199" s="657" t="n"/>
      <c r="BD199" s="657" t="n"/>
      <c r="BE199" s="657" t="n"/>
      <c r="BF199" s="657" t="n"/>
      <c r="BG199" s="657" t="n"/>
      <c r="BH199" s="657" t="n"/>
      <c r="BI199" s="657" t="n"/>
      <c r="BJ199" s="657" t="n"/>
      <c r="BK199" s="657" t="n"/>
      <c r="BL199" s="656" t="n"/>
      <c r="BM199" s="656" t="n"/>
      <c r="BN199" s="656" t="n"/>
      <c r="BO199" s="656" t="n"/>
      <c r="BP199" s="656" t="n"/>
      <c r="BQ199" s="656" t="n"/>
      <c r="BR199" s="656" t="n"/>
      <c r="BS199" s="656" t="n"/>
      <c r="BT199" s="2" t="n"/>
      <c r="BU199" s="2" t="n"/>
      <c r="BV199" s="2" t="n"/>
      <c r="BW199" s="2" t="n"/>
      <c r="BX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663" t="n"/>
      <c r="AK200" s="657" t="n"/>
      <c r="AL200" s="657" t="n"/>
      <c r="AM200" s="663" t="n"/>
      <c r="AN200" s="663" t="n"/>
      <c r="AO200" s="663" t="n"/>
      <c r="AP200" s="663" t="n"/>
      <c r="AQ200" s="663" t="n"/>
      <c r="AR200" s="657" t="n"/>
      <c r="AS200" s="657" t="n"/>
      <c r="AT200" s="657" t="n"/>
      <c r="AU200" s="657" t="n"/>
      <c r="AV200" s="657" t="n"/>
      <c r="AW200" s="657" t="n"/>
      <c r="AX200" s="657" t="n"/>
      <c r="AY200" s="657" t="n"/>
      <c r="AZ200" s="657" t="n"/>
      <c r="BA200" s="657" t="n"/>
      <c r="BB200" s="657" t="n"/>
      <c r="BC200" s="657" t="n"/>
      <c r="BD200" s="657" t="n"/>
      <c r="BE200" s="657" t="n"/>
      <c r="BF200" s="657" t="n"/>
      <c r="BG200" s="657" t="n"/>
      <c r="BH200" s="657" t="n"/>
      <c r="BI200" s="657" t="n"/>
      <c r="BJ200" s="657" t="n"/>
      <c r="BK200" s="657" t="n"/>
      <c r="BL200" s="656" t="n"/>
      <c r="BM200" s="656" t="n"/>
      <c r="BN200" s="656" t="n"/>
      <c r="BO200" s="656" t="n"/>
      <c r="BP200" s="656" t="n"/>
      <c r="BQ200" s="656" t="n"/>
      <c r="BR200" s="656" t="n"/>
      <c r="BS200" s="656" t="n"/>
      <c r="BT200" s="2" t="n"/>
      <c r="BU200" s="2" t="n"/>
      <c r="BV200" s="2" t="n"/>
      <c r="BW200" s="2" t="n"/>
      <c r="BX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665" t="n"/>
      <c r="AK201" s="665" t="n"/>
      <c r="AL201" s="663" t="n"/>
      <c r="AM201" s="663" t="n"/>
      <c r="AN201" s="663" t="n"/>
      <c r="AO201" s="663" t="n"/>
      <c r="AP201" s="663" t="n"/>
      <c r="AQ201" s="663" t="n"/>
      <c r="AR201" s="657" t="n"/>
      <c r="AS201" s="657" t="n"/>
      <c r="AT201" s="657" t="n"/>
      <c r="AU201" s="657" t="n"/>
      <c r="AV201" s="657" t="n"/>
      <c r="AW201" s="657" t="n"/>
      <c r="AX201" s="657" t="n"/>
      <c r="AY201" s="657" t="n"/>
      <c r="AZ201" s="657" t="n"/>
      <c r="BA201" s="657" t="n"/>
      <c r="BB201" s="657" t="n"/>
      <c r="BC201" s="657" t="n"/>
      <c r="BD201" s="657" t="n"/>
      <c r="BE201" s="657" t="n"/>
      <c r="BF201" s="657" t="n"/>
      <c r="BG201" s="657" t="n"/>
      <c r="BH201" s="657" t="n"/>
      <c r="BI201" s="657" t="n"/>
      <c r="BJ201" s="657" t="n"/>
      <c r="BK201" s="657" t="n"/>
      <c r="BL201" s="656" t="n"/>
      <c r="BM201" s="656" t="n"/>
      <c r="BN201" s="656" t="n"/>
      <c r="BO201" s="656" t="n"/>
      <c r="BP201" s="656" t="n"/>
      <c r="BQ201" s="656" t="n"/>
      <c r="BR201" s="656" t="n"/>
      <c r="BS201" s="656" t="n"/>
      <c r="BT201" s="2" t="n"/>
      <c r="BU201" s="2" t="n"/>
      <c r="BV201" s="2" t="n"/>
      <c r="BW201" s="2" t="n"/>
      <c r="BX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657" t="n"/>
      <c r="AK202" s="657" t="n"/>
      <c r="AL202" s="657" t="n"/>
      <c r="AM202" s="657" t="n"/>
      <c r="AN202" s="657" t="n"/>
      <c r="AO202" s="657" t="n"/>
      <c r="AP202" s="657" t="n"/>
      <c r="AQ202" s="657" t="n"/>
      <c r="AR202" s="657" t="n"/>
      <c r="AS202" s="657" t="n"/>
      <c r="AT202" s="657" t="n"/>
      <c r="AU202" s="673" t="n"/>
      <c r="AV202" s="673" t="n"/>
      <c r="AW202" s="673" t="n"/>
      <c r="AX202" s="673" t="n"/>
      <c r="AY202" s="657" t="n"/>
      <c r="AZ202" s="657" t="n"/>
      <c r="BA202" s="657" t="n"/>
      <c r="BB202" s="657" t="n"/>
      <c r="BC202" s="657" t="n"/>
      <c r="BD202" s="657" t="n"/>
      <c r="BE202" s="657" t="n"/>
      <c r="BF202" s="657" t="n"/>
      <c r="BG202" s="657" t="n"/>
      <c r="BH202" s="657" t="n"/>
      <c r="BI202" s="657" t="n"/>
      <c r="BJ202" s="657" t="n"/>
      <c r="BK202" s="657" t="n"/>
      <c r="BL202" s="656" t="n"/>
      <c r="BM202" s="656" t="n"/>
      <c r="BN202" s="656" t="n"/>
      <c r="BO202" s="656" t="n"/>
      <c r="BP202" s="656" t="n"/>
      <c r="BQ202" s="656" t="n"/>
      <c r="BR202" s="656" t="n"/>
      <c r="BS202" s="656" t="n"/>
      <c r="BT202" s="2" t="n"/>
      <c r="BU202" s="2" t="n"/>
      <c r="BV202" s="2" t="n"/>
      <c r="BW202" s="2" t="n"/>
      <c r="BX202" s="2" t="n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U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</row>
    <row r="2">
      <c r="A2" s="4" t="n"/>
      <c r="B2" s="4" t="n"/>
      <c r="C2" s="4" t="n"/>
      <c r="D2" s="2" t="n"/>
      <c r="E2" s="5" t="inlineStr">
        <is>
          <t>УТВЕРЖДЕНО</t>
        </is>
      </c>
      <c r="F2" s="4" t="n"/>
      <c r="G2" s="4" t="n"/>
      <c r="H2" s="4" t="n"/>
      <c r="I2" s="4" t="n"/>
      <c r="J2" s="4" t="n"/>
      <c r="K2" s="6" t="n"/>
      <c r="L2" s="4" t="n"/>
      <c r="M2" s="4" t="n"/>
      <c r="N2" s="4" t="n"/>
      <c r="O2" s="4" t="n"/>
      <c r="P2" s="2" t="n"/>
      <c r="Q2" s="7" t="n"/>
      <c r="R2" s="2" t="n"/>
      <c r="S2" s="2" t="n"/>
      <c r="T2" s="2" t="n"/>
      <c r="U2" s="2" t="n"/>
      <c r="V2" s="2" t="n"/>
      <c r="W2" s="2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8" t="n"/>
      <c r="BD2" s="7" t="n"/>
      <c r="BE2" s="10" t="n"/>
      <c r="BF2" s="11" t="n"/>
      <c r="BG2" s="11" t="n"/>
      <c r="BH2" s="6" t="n"/>
      <c r="BI2" s="6" t="n"/>
      <c r="BJ2" s="11" t="n"/>
      <c r="BK2" s="6" t="n"/>
      <c r="BL2" s="6" t="n"/>
      <c r="BM2" s="6" t="n"/>
      <c r="BN2" s="6" t="n"/>
      <c r="BO2" s="6" t="n"/>
      <c r="BP2" s="6" t="n"/>
      <c r="BQ2" s="6" t="n"/>
      <c r="BR2" s="6" t="n"/>
      <c r="BS2" s="6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</row>
    <row r="3">
      <c r="A3" s="2" t="n"/>
      <c r="B3" s="4" t="n"/>
      <c r="C3" s="4" t="n"/>
      <c r="D3" s="2" t="n"/>
      <c r="E3" s="5" t="inlineStr">
        <is>
          <t>Ректором БГТУ</t>
        </is>
      </c>
      <c r="F3" s="14" t="n"/>
      <c r="G3" s="14" t="n"/>
      <c r="H3" s="14" t="n"/>
      <c r="I3" s="14" t="n"/>
      <c r="J3" s="1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11" t="n"/>
      <c r="BK3" s="6" t="n"/>
      <c r="BL3" s="6" t="n"/>
      <c r="BM3" s="6" t="n"/>
      <c r="BN3" s="6" t="n"/>
      <c r="BO3" s="6" t="n"/>
      <c r="BP3" s="6" t="n"/>
      <c r="BQ3" s="6" t="n"/>
      <c r="BR3" s="6" t="n"/>
      <c r="BS3" s="6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</row>
    <row r="4">
      <c r="A4" s="2" t="n"/>
      <c r="B4" s="4" t="n"/>
      <c r="C4" s="4" t="n"/>
      <c r="D4" s="2" t="n"/>
      <c r="E4" s="5" t="inlineStr">
        <is>
          <t>И.В.Войтовым</t>
        </is>
      </c>
      <c r="F4" s="4" t="n"/>
      <c r="G4" s="4" t="n"/>
      <c r="H4" s="4" t="n"/>
      <c r="I4" s="4" t="n"/>
      <c r="J4" s="4" t="n"/>
      <c r="K4" s="4" t="n"/>
      <c r="L4" s="4" t="n"/>
      <c r="M4" s="4" t="n"/>
      <c r="N4" s="4" t="n"/>
      <c r="O4" s="4" t="n"/>
      <c r="P4" s="11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7" t="n"/>
      <c r="BE4" s="11" t="n"/>
      <c r="BF4" s="11" t="n"/>
      <c r="BG4" s="11" t="n"/>
      <c r="BH4" s="19" t="n"/>
      <c r="BI4" s="6" t="n"/>
      <c r="BJ4" s="11" t="n"/>
      <c r="BK4" s="6" t="n"/>
      <c r="BL4" s="6" t="n"/>
      <c r="BM4" s="6" t="n"/>
      <c r="BN4" s="6" t="n"/>
      <c r="BO4" s="6" t="n"/>
      <c r="BP4" s="6" t="n"/>
      <c r="BQ4" s="6" t="n"/>
      <c r="BR4" s="6" t="n"/>
      <c r="BS4" s="6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</row>
    <row r="5">
      <c r="A5" s="2" t="n"/>
      <c r="B5" s="4" t="n"/>
      <c r="C5" s="4" t="n"/>
      <c r="D5" s="2" t="n"/>
      <c r="E5" s="5" t="inlineStr">
        <is>
          <t>28.04.2023</t>
        </is>
      </c>
      <c r="F5" s="4" t="n"/>
      <c r="G5" s="4" t="n"/>
      <c r="H5" s="4" t="n"/>
      <c r="I5" s="4" t="n"/>
      <c r="J5" s="4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6-05-0722-01 Технология деревообрабатывающих производств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2" t="inlineStr">
        <is>
          <t>Квалификация:</t>
        </is>
      </c>
      <c r="BN5" s="17" t="n"/>
      <c r="BO5" s="11" t="n"/>
      <c r="BP5" s="6" t="n"/>
      <c r="BQ5" s="6" t="n"/>
      <c r="BR5" s="6" t="n"/>
      <c r="BS5" s="6" t="n"/>
      <c r="BT5" s="6" t="n"/>
      <c r="BU5" s="6" t="n"/>
      <c r="BV5" s="6" t="n"/>
      <c r="BW5" s="6" t="n"/>
      <c r="BX5" s="11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  <c r="CU5" s="2" t="n"/>
    </row>
    <row r="6">
      <c r="A6" s="2" t="n"/>
      <c r="B6" s="4" t="n"/>
      <c r="C6" s="4" t="n"/>
      <c r="D6" s="2" t="n"/>
      <c r="E6" s="23" t="inlineStr">
        <is>
          <t>Регистрационный № 05-072-009/уч.</t>
        </is>
      </c>
      <c r="F6" s="4" t="n"/>
      <c r="G6" s="4" t="n"/>
      <c r="H6" s="4" t="n"/>
      <c r="I6" s="4" t="n"/>
      <c r="J6" s="4" t="n"/>
      <c r="K6" s="6" t="n"/>
      <c r="L6" s="4" t="n"/>
      <c r="M6" s="4" t="n"/>
      <c r="N6" s="4" t="n"/>
      <c r="O6" s="4" t="n"/>
      <c r="P6" s="17" t="n"/>
      <c r="Q6" s="1" t="n"/>
      <c r="R6" s="24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n"/>
      <c r="AN6" s="24" t="inlineStr">
        <is>
          <t> </t>
        </is>
      </c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24" t="n"/>
      <c r="BD6" s="17" t="n"/>
      <c r="BE6" s="2" t="n"/>
      <c r="BF6" s="2" t="n"/>
      <c r="BG6" s="2" t="n"/>
      <c r="BH6" s="2" t="n"/>
      <c r="BI6" s="2" t="n"/>
      <c r="BJ6" s="2" t="n"/>
      <c r="BK6" s="2" t="n"/>
      <c r="BL6" s="2" t="n"/>
      <c r="BM6" s="22" t="inlineStr">
        <is>
          <t>Инженер. Технолог</t>
        </is>
      </c>
      <c r="BN6" s="690" t="n"/>
      <c r="BO6" s="690" t="n"/>
      <c r="BP6" s="690" t="n"/>
      <c r="BQ6" s="690" t="n"/>
      <c r="BR6" s="690" t="n"/>
      <c r="BS6" s="690" t="n"/>
      <c r="BT6" s="690" t="n"/>
      <c r="BU6" s="6" t="n"/>
      <c r="BV6" s="6" t="n"/>
      <c r="BW6" s="6" t="n"/>
      <c r="BX6" s="11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  <c r="CU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26" t="n"/>
      <c r="V7" s="2" t="n"/>
      <c r="W7" s="2" t="n"/>
      <c r="X7" s="26" t="n"/>
      <c r="Y7" s="26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7" t="n"/>
      <c r="AJ7" s="27" t="n"/>
      <c r="AK7" s="27" t="n"/>
      <c r="AL7" s="2" t="n"/>
      <c r="AM7" s="27" t="n"/>
      <c r="AN7" s="2" t="n"/>
      <c r="AO7" s="2" t="n"/>
      <c r="AP7" s="27" t="n"/>
      <c r="AQ7" s="27" t="n"/>
      <c r="AR7" s="2" t="n"/>
      <c r="AS7" s="27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7" t="n"/>
      <c r="BE7" s="2" t="n"/>
      <c r="BF7" s="2" t="n"/>
      <c r="BG7" s="2" t="n"/>
      <c r="BH7" s="2" t="n"/>
      <c r="BI7" s="2" t="n"/>
      <c r="BJ7" s="2" t="n"/>
      <c r="BK7" s="2" t="n"/>
      <c r="BL7" s="2" t="n"/>
      <c r="BM7" s="29" t="n"/>
      <c r="BN7" s="17" t="n"/>
      <c r="BO7" s="11" t="n"/>
      <c r="BP7" s="4" t="n"/>
      <c r="BQ7" s="4" t="n"/>
      <c r="BR7" s="4" t="n"/>
      <c r="BS7" s="4" t="n"/>
      <c r="BT7" s="4" t="n"/>
      <c r="BU7" s="4" t="n"/>
      <c r="BV7" s="4" t="n"/>
      <c r="BW7" s="4" t="n"/>
      <c r="BX7" s="4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4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6" t="inlineStr">
        <is>
          <t>Профилизация: Технология деревообработки</t>
        </is>
      </c>
      <c r="AG8" s="2" t="n"/>
      <c r="AH8" s="2" t="n"/>
      <c r="AI8" s="2" t="n"/>
      <c r="AJ8" s="2" t="n"/>
      <c r="AK8" s="2" t="n"/>
      <c r="AL8" s="2" t="n"/>
      <c r="AM8" s="4883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32" t="inlineStr">
        <is>
          <t>Степень: Бакалавр</t>
        </is>
      </c>
      <c r="BN8" s="6" t="n"/>
      <c r="BO8" s="11" t="n"/>
      <c r="BP8" s="6" t="n"/>
      <c r="BQ8" s="6" t="n"/>
      <c r="BR8" s="6" t="n"/>
      <c r="BS8" s="6" t="n"/>
      <c r="BT8" s="6" t="n"/>
      <c r="BU8" s="6" t="n"/>
      <c r="BV8" s="6" t="n"/>
      <c r="BW8" s="6" t="n"/>
      <c r="BX8" s="11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  <c r="CU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6" t="n"/>
      <c r="R9" s="36" t="n"/>
      <c r="S9" s="36" t="n"/>
      <c r="T9" s="36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39" t="n"/>
      <c r="BN9" s="36" t="n"/>
      <c r="BO9" s="40" t="n"/>
      <c r="BP9" s="41" t="n"/>
      <c r="BQ9" s="41" t="n"/>
      <c r="BR9" s="41" t="n"/>
      <c r="BS9" s="41" t="n"/>
      <c r="BT9" s="41" t="n"/>
      <c r="BU9" s="41" t="n"/>
      <c r="BV9" s="41" t="n"/>
      <c r="BW9" s="41" t="n"/>
      <c r="BX9" s="41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  <c r="CU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43" t="inlineStr">
        <is>
          <t>Форма получения образования: заочная</t>
        </is>
      </c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2" t="inlineStr">
        <is>
          <t>Срок обучения: 5 лет</t>
        </is>
      </c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2" t="n"/>
      <c r="BW10" s="22" t="n"/>
      <c r="BX10" s="2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  <c r="CU10" s="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43" t="n"/>
      <c r="R11" s="44" t="n"/>
      <c r="S11" s="44" t="n"/>
      <c r="T11" s="44" t="n"/>
      <c r="U11" s="44" t="n"/>
      <c r="V11" s="44" t="n"/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  <c r="AH11" s="44" t="n"/>
      <c r="AI11" s="44" t="n"/>
      <c r="AJ11" s="44" t="n"/>
      <c r="AK11" s="44" t="n"/>
      <c r="AL11" s="44" t="n"/>
      <c r="AM11" s="44" t="n"/>
      <c r="AN11" s="44" t="n"/>
      <c r="AO11" s="44" t="n"/>
      <c r="AP11" s="44" t="n"/>
      <c r="AQ11" s="44" t="n"/>
      <c r="AR11" s="44" t="n"/>
      <c r="AS11" s="44" t="n"/>
      <c r="AT11" s="44" t="n"/>
      <c r="AU11" s="44" t="n"/>
      <c r="AV11" s="44" t="n"/>
      <c r="AW11" s="44" t="n"/>
      <c r="AX11" s="44" t="n"/>
      <c r="AY11" s="44" t="n"/>
      <c r="AZ11" s="44" t="n"/>
      <c r="BA11" s="44" t="n"/>
      <c r="BB11" s="44" t="n"/>
      <c r="BC11" s="44" t="n"/>
      <c r="BD11" s="44" t="n"/>
      <c r="BE11" s="36" t="n"/>
      <c r="BF11" s="2" t="n"/>
      <c r="BG11" s="2" t="n"/>
      <c r="BH11" s="22" t="n"/>
      <c r="BI11" s="36" t="n"/>
      <c r="BJ11" s="40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  <c r="CU11" s="2" t="n"/>
    </row>
    <row r="12">
      <c r="A12" s="2" t="n"/>
      <c r="B12" s="696" t="inlineStr">
        <is>
          <t>I. График образовательного процесса</t>
        </is>
      </c>
      <c r="C12" s="47" t="n"/>
      <c r="D12" s="47" t="n"/>
      <c r="E12" s="47" t="n"/>
      <c r="F12" s="47" t="n"/>
      <c r="G12" s="47" t="n"/>
      <c r="H12" s="47" t="n"/>
      <c r="I12" s="47" t="n"/>
      <c r="J12" s="47" t="n"/>
      <c r="K12" s="47" t="n"/>
      <c r="L12" s="47" t="n"/>
      <c r="M12" s="47" t="n"/>
      <c r="N12" s="47" t="n"/>
      <c r="O12" s="47" t="n"/>
      <c r="P12" s="47" t="n"/>
      <c r="Q12" s="47" t="n"/>
      <c r="R12" s="35" t="n"/>
      <c r="S12" s="35" t="n"/>
      <c r="T12" s="35" t="n"/>
      <c r="U12" s="35" t="n"/>
      <c r="V12" s="35" t="n"/>
      <c r="W12" s="35" t="n"/>
      <c r="X12" s="35" t="n"/>
      <c r="Y12" s="35" t="n"/>
      <c r="Z12" s="35" t="n"/>
      <c r="AA12" s="35" t="n"/>
      <c r="AB12" s="35" t="n"/>
      <c r="AC12" s="35" t="n"/>
      <c r="AD12" s="35" t="n"/>
      <c r="AE12" s="35" t="n"/>
      <c r="AF12" s="35" t="n"/>
      <c r="AG12" s="35" t="n"/>
      <c r="AH12" s="35" t="n"/>
      <c r="AI12" s="35" t="n"/>
      <c r="AJ12" s="35" t="n"/>
      <c r="AK12" s="35" t="n"/>
      <c r="AL12" s="35" t="n"/>
      <c r="AM12" s="35" t="n"/>
      <c r="AN12" s="35" t="n"/>
      <c r="AO12" s="35" t="n"/>
      <c r="AP12" s="35" t="n"/>
      <c r="AQ12" s="35" t="n"/>
      <c r="AR12" s="35" t="n"/>
      <c r="AS12" s="35" t="n"/>
      <c r="AT12" s="35" t="n"/>
      <c r="AU12" s="35" t="n"/>
      <c r="AV12" s="35" t="n"/>
      <c r="AW12" s="35" t="n"/>
      <c r="AX12" s="35" t="n"/>
      <c r="AY12" s="35" t="n"/>
      <c r="AZ12" s="2" t="n"/>
      <c r="BA12" s="2" t="n"/>
      <c r="BB12" s="2" t="n"/>
      <c r="BC12" s="696" t="inlineStr">
        <is>
          <t>II. Сводные данные по бюджету времени (в неделях)</t>
        </is>
      </c>
      <c r="BD12" s="2" t="n"/>
      <c r="BE12" s="2" t="n"/>
      <c r="BF12" s="49" t="n"/>
      <c r="BG12" s="49" t="n"/>
      <c r="BH12" s="49" t="n"/>
      <c r="BI12" s="49" t="n"/>
      <c r="BJ12" s="49" t="n"/>
      <c r="BK12" s="49" t="n"/>
      <c r="BL12" s="11" t="n"/>
      <c r="BM12" s="11" t="n"/>
      <c r="BN12" s="11" t="n"/>
      <c r="BO12" s="11" t="n"/>
      <c r="BP12" s="47" t="n"/>
      <c r="BQ12" s="697" t="n"/>
      <c r="BR12" s="53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  <c r="CU12" s="2" t="n"/>
    </row>
    <row r="13">
      <c r="A13" s="2" t="n"/>
      <c r="B13" s="1484" t="inlineStr">
        <is>
          <t>КУРСЫ</t>
        </is>
      </c>
      <c r="C13" s="55" t="inlineStr">
        <is>
          <t>СЕНТЯБРЬ</t>
        </is>
      </c>
      <c r="D13" s="56" t="n"/>
      <c r="E13" s="56" t="n"/>
      <c r="F13" s="57" t="n"/>
      <c r="G13" s="58" t="n"/>
      <c r="H13" s="58" t="inlineStr">
        <is>
          <t>ОКТЯБРЬ</t>
        </is>
      </c>
      <c r="I13" s="56" t="n"/>
      <c r="J13" s="57" t="n"/>
      <c r="K13" s="58" t="n"/>
      <c r="L13" s="58" t="inlineStr">
        <is>
          <t>НОЯБРЬ</t>
        </is>
      </c>
      <c r="M13" s="56" t="n"/>
      <c r="N13" s="56" t="n"/>
      <c r="O13" s="57" t="n"/>
      <c r="P13" s="58" t="inlineStr">
        <is>
          <t>ДЕКАБРЬ</t>
        </is>
      </c>
      <c r="Q13" s="56" t="n"/>
      <c r="R13" s="56" t="n"/>
      <c r="S13" s="56" t="n"/>
      <c r="T13" s="56" t="n"/>
      <c r="U13" s="57" t="n"/>
      <c r="V13" s="58" t="n"/>
      <c r="W13" s="58" t="inlineStr">
        <is>
          <t>ЯНВАРЬ</t>
        </is>
      </c>
      <c r="X13" s="56" t="n"/>
      <c r="Y13" s="57" t="n"/>
      <c r="Z13" s="58" t="n"/>
      <c r="AA13" s="58" t="inlineStr">
        <is>
          <t>ФЕВРАЛЬ</t>
        </is>
      </c>
      <c r="AB13" s="56" t="n"/>
      <c r="AC13" s="57" t="n"/>
      <c r="AD13" s="58" t="n"/>
      <c r="AE13" s="58" t="inlineStr">
        <is>
          <t>МАРТ</t>
        </is>
      </c>
      <c r="AF13" s="56" t="n"/>
      <c r="AG13" s="56" t="n"/>
      <c r="AH13" s="57" t="n"/>
      <c r="AI13" s="58" t="n"/>
      <c r="AJ13" s="58" t="inlineStr">
        <is>
          <t>АПРЕЛЬ</t>
        </is>
      </c>
      <c r="AK13" s="56" t="n"/>
      <c r="AL13" s="57" t="n"/>
      <c r="AM13" s="58" t="n"/>
      <c r="AN13" s="58" t="inlineStr">
        <is>
          <t>МАЙ</t>
        </is>
      </c>
      <c r="AO13" s="56" t="n"/>
      <c r="AP13" s="56" t="n"/>
      <c r="AQ13" s="57" t="n"/>
      <c r="AR13" s="58" t="inlineStr">
        <is>
          <t>ИЮНЬ</t>
        </is>
      </c>
      <c r="AS13" s="56" t="n"/>
      <c r="AT13" s="56" t="n"/>
      <c r="AU13" s="57" t="n"/>
      <c r="AV13" s="58" t="n"/>
      <c r="AW13" s="58" t="inlineStr">
        <is>
          <t>ИЮЛЬ</t>
        </is>
      </c>
      <c r="AX13" s="56" t="n"/>
      <c r="AY13" s="57" t="n"/>
      <c r="AZ13" s="58" t="n"/>
      <c r="BA13" s="58" t="inlineStr">
        <is>
          <t>АВГУСТ</t>
        </is>
      </c>
      <c r="BB13" s="56" t="n"/>
      <c r="BC13" s="56" t="n"/>
      <c r="BD13" s="57" t="n"/>
      <c r="BE13" s="4884" t="inlineStr">
        <is>
          <t>Лабораторно-экзаменационная (установочная) сессия</t>
        </is>
      </c>
      <c r="BF13" s="158" t="n"/>
      <c r="BG13" s="4885" t="n"/>
      <c r="BH13" s="62" t="inlineStr">
        <is>
          <t>Учебные практики</t>
        </is>
      </c>
      <c r="BI13" s="61" t="n"/>
      <c r="BJ13" s="62" t="inlineStr">
        <is>
          <t>Производственные  практики</t>
        </is>
      </c>
      <c r="BK13" s="61" t="n"/>
      <c r="BL13" s="62" t="inlineStr">
        <is>
          <t>Дипломное проектирование</t>
        </is>
      </c>
      <c r="BM13" s="61" t="n"/>
      <c r="BN13" s="62" t="inlineStr">
        <is>
          <t>Итоговая аттестация</t>
        </is>
      </c>
      <c r="BO13" s="61" t="n"/>
      <c r="BP13" s="1485" t="inlineStr">
        <is>
          <t>ВСЕГО</t>
        </is>
      </c>
      <c r="BQ13" s="64" t="n"/>
      <c r="BR13" s="53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  <c r="CU13" s="2" t="n"/>
    </row>
    <row r="14">
      <c r="A14" s="2" t="n"/>
      <c r="B14" s="65" t="n"/>
      <c r="C14" s="66" t="n">
        <v>1</v>
      </c>
      <c r="D14" s="67" t="n">
        <v>8</v>
      </c>
      <c r="E14" s="67" t="n">
        <v>15</v>
      </c>
      <c r="F14" s="67" t="n">
        <v>22</v>
      </c>
      <c r="G14" s="67" t="n">
        <v>29</v>
      </c>
      <c r="H14" s="67" t="n">
        <v>6</v>
      </c>
      <c r="I14" s="67" t="n">
        <v>13</v>
      </c>
      <c r="J14" s="67" t="n">
        <v>20</v>
      </c>
      <c r="K14" s="67" t="n">
        <v>27</v>
      </c>
      <c r="L14" s="67" t="n">
        <v>3</v>
      </c>
      <c r="M14" s="67" t="n">
        <v>10</v>
      </c>
      <c r="N14" s="67" t="n">
        <v>17</v>
      </c>
      <c r="O14" s="67" t="n">
        <v>24</v>
      </c>
      <c r="P14" s="67" t="n">
        <v>1</v>
      </c>
      <c r="Q14" s="67" t="n">
        <v>8</v>
      </c>
      <c r="R14" s="67" t="n">
        <v>15</v>
      </c>
      <c r="S14" s="67" t="n"/>
      <c r="T14" s="67" t="n"/>
      <c r="U14" s="67" t="n">
        <v>22</v>
      </c>
      <c r="V14" s="67" t="n">
        <v>29</v>
      </c>
      <c r="W14" s="67" t="n">
        <v>5</v>
      </c>
      <c r="X14" s="67" t="n">
        <v>12</v>
      </c>
      <c r="Y14" s="67" t="n">
        <v>19</v>
      </c>
      <c r="Z14" s="67" t="n">
        <v>26</v>
      </c>
      <c r="AA14" s="67" t="n">
        <v>2</v>
      </c>
      <c r="AB14" s="67" t="n">
        <v>9</v>
      </c>
      <c r="AC14" s="67" t="n">
        <v>16</v>
      </c>
      <c r="AD14" s="67" t="n">
        <v>23</v>
      </c>
      <c r="AE14" s="67" t="n">
        <v>2</v>
      </c>
      <c r="AF14" s="67" t="n">
        <v>9</v>
      </c>
      <c r="AG14" s="67" t="n">
        <v>16</v>
      </c>
      <c r="AH14" s="67" t="n">
        <v>23</v>
      </c>
      <c r="AI14" s="67" t="n">
        <v>30</v>
      </c>
      <c r="AJ14" s="67" t="n">
        <v>6</v>
      </c>
      <c r="AK14" s="67" t="n">
        <v>13</v>
      </c>
      <c r="AL14" s="67" t="n">
        <v>20</v>
      </c>
      <c r="AM14" s="67" t="n">
        <v>27</v>
      </c>
      <c r="AN14" s="67" t="n">
        <v>4</v>
      </c>
      <c r="AO14" s="67" t="n">
        <v>11</v>
      </c>
      <c r="AP14" s="67" t="n">
        <v>18</v>
      </c>
      <c r="AQ14" s="67" t="n">
        <v>25</v>
      </c>
      <c r="AR14" s="67" t="n">
        <v>1</v>
      </c>
      <c r="AS14" s="67" t="n">
        <v>8</v>
      </c>
      <c r="AT14" s="67" t="n">
        <v>15</v>
      </c>
      <c r="AU14" s="67" t="n">
        <v>22</v>
      </c>
      <c r="AV14" s="67" t="n">
        <v>29</v>
      </c>
      <c r="AW14" s="67" t="n">
        <v>6</v>
      </c>
      <c r="AX14" s="67" t="n">
        <v>13</v>
      </c>
      <c r="AY14" s="67" t="n">
        <v>20</v>
      </c>
      <c r="AZ14" s="67" t="n">
        <v>27</v>
      </c>
      <c r="BA14" s="67" t="n">
        <v>3</v>
      </c>
      <c r="BB14" s="67" t="n">
        <v>10</v>
      </c>
      <c r="BC14" s="67" t="n">
        <v>17</v>
      </c>
      <c r="BD14" s="68" t="n">
        <v>24</v>
      </c>
      <c r="BE14" s="168" t="n"/>
      <c r="BF14" s="2" t="n"/>
      <c r="BG14" s="70" t="n"/>
      <c r="BH14" s="71" t="n"/>
      <c r="BI14" s="70" t="n"/>
      <c r="BJ14" s="71" t="n"/>
      <c r="BK14" s="70" t="n"/>
      <c r="BL14" s="71" t="n"/>
      <c r="BM14" s="70" t="n"/>
      <c r="BN14" s="71" t="n"/>
      <c r="BO14" s="70" t="n"/>
      <c r="BP14" s="71" t="n"/>
      <c r="BQ14" s="72" t="n"/>
      <c r="BR14" s="53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  <c r="CU14" s="2" t="n"/>
    </row>
    <row r="15">
      <c r="A15" s="2" t="n"/>
      <c r="B15" s="65" t="n"/>
      <c r="C15" s="66" t="n">
        <v>7</v>
      </c>
      <c r="D15" s="67" t="n">
        <v>14</v>
      </c>
      <c r="E15" s="67" t="n">
        <v>21</v>
      </c>
      <c r="F15" s="67" t="n">
        <v>28</v>
      </c>
      <c r="G15" s="67" t="n">
        <v>5</v>
      </c>
      <c r="H15" s="67" t="n">
        <v>12</v>
      </c>
      <c r="I15" s="67" t="n">
        <v>19</v>
      </c>
      <c r="J15" s="67" t="n">
        <v>26</v>
      </c>
      <c r="K15" s="67" t="n">
        <v>2</v>
      </c>
      <c r="L15" s="67" t="n">
        <v>9</v>
      </c>
      <c r="M15" s="67" t="n">
        <v>16</v>
      </c>
      <c r="N15" s="67" t="n">
        <v>23</v>
      </c>
      <c r="O15" s="67" t="n">
        <v>30</v>
      </c>
      <c r="P15" s="67" t="n">
        <v>7</v>
      </c>
      <c r="Q15" s="67" t="n">
        <v>14</v>
      </c>
      <c r="R15" s="67" t="n">
        <v>21</v>
      </c>
      <c r="S15" s="67" t="n"/>
      <c r="T15" s="67" t="n"/>
      <c r="U15" s="67" t="n">
        <v>28</v>
      </c>
      <c r="V15" s="67" t="n">
        <v>4</v>
      </c>
      <c r="W15" s="67" t="n">
        <v>11</v>
      </c>
      <c r="X15" s="67" t="n">
        <v>18</v>
      </c>
      <c r="Y15" s="67" t="n">
        <v>25</v>
      </c>
      <c r="Z15" s="67" t="n">
        <v>1</v>
      </c>
      <c r="AA15" s="67" t="n">
        <v>8</v>
      </c>
      <c r="AB15" s="67" t="n">
        <v>15</v>
      </c>
      <c r="AC15" s="67" t="n">
        <v>22</v>
      </c>
      <c r="AD15" s="67" t="n">
        <v>1</v>
      </c>
      <c r="AE15" s="67" t="n">
        <v>8</v>
      </c>
      <c r="AF15" s="67" t="n">
        <v>15</v>
      </c>
      <c r="AG15" s="67" t="n">
        <v>22</v>
      </c>
      <c r="AH15" s="67" t="n">
        <v>29</v>
      </c>
      <c r="AI15" s="67" t="n">
        <v>5</v>
      </c>
      <c r="AJ15" s="67" t="n">
        <v>12</v>
      </c>
      <c r="AK15" s="67" t="n">
        <v>19</v>
      </c>
      <c r="AL15" s="67" t="n">
        <v>26</v>
      </c>
      <c r="AM15" s="67" t="n">
        <v>3</v>
      </c>
      <c r="AN15" s="67" t="n">
        <v>10</v>
      </c>
      <c r="AO15" s="67" t="n">
        <v>17</v>
      </c>
      <c r="AP15" s="67" t="n">
        <v>24</v>
      </c>
      <c r="AQ15" s="67" t="n">
        <v>31</v>
      </c>
      <c r="AR15" s="67" t="n">
        <v>7</v>
      </c>
      <c r="AS15" s="67" t="n">
        <v>14</v>
      </c>
      <c r="AT15" s="67" t="n">
        <v>21</v>
      </c>
      <c r="AU15" s="67" t="n">
        <v>28</v>
      </c>
      <c r="AV15" s="67" t="n">
        <v>5</v>
      </c>
      <c r="AW15" s="67" t="n">
        <v>12</v>
      </c>
      <c r="AX15" s="67" t="n">
        <v>19</v>
      </c>
      <c r="AY15" s="67" t="n">
        <v>26</v>
      </c>
      <c r="AZ15" s="67" t="n">
        <v>2</v>
      </c>
      <c r="BA15" s="67" t="n">
        <v>9</v>
      </c>
      <c r="BB15" s="67" t="n">
        <v>16</v>
      </c>
      <c r="BC15" s="67" t="n">
        <v>23</v>
      </c>
      <c r="BD15" s="68" t="n">
        <v>31</v>
      </c>
      <c r="BE15" s="168" t="n"/>
      <c r="BF15" s="2" t="n"/>
      <c r="BG15" s="70" t="n"/>
      <c r="BH15" s="71" t="n"/>
      <c r="BI15" s="70" t="n"/>
      <c r="BJ15" s="71" t="n"/>
      <c r="BK15" s="70" t="n"/>
      <c r="BL15" s="71" t="n"/>
      <c r="BM15" s="70" t="n"/>
      <c r="BN15" s="71" t="n"/>
      <c r="BO15" s="70" t="n"/>
      <c r="BP15" s="71" t="n"/>
      <c r="BQ15" s="72" t="n"/>
      <c r="BR15" s="53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  <c r="CU15" s="2" t="n"/>
    </row>
    <row r="16">
      <c r="A16" s="2" t="n"/>
      <c r="B16" s="73" t="n"/>
      <c r="C16" s="1486" t="n">
        <v>1</v>
      </c>
      <c r="D16" s="1487">
        <f>C16+1</f>
        <v/>
      </c>
      <c r="E16" s="1487">
        <f>D16+1</f>
        <v/>
      </c>
      <c r="F16" s="1487">
        <f>E16+1</f>
        <v/>
      </c>
      <c r="G16" s="1487">
        <f>F16+1</f>
        <v/>
      </c>
      <c r="H16" s="1487">
        <f>G16+1</f>
        <v/>
      </c>
      <c r="I16" s="1487">
        <f>H16+1</f>
        <v/>
      </c>
      <c r="J16" s="1487">
        <f>I16+1</f>
        <v/>
      </c>
      <c r="K16" s="1487">
        <f>J16+1</f>
        <v/>
      </c>
      <c r="L16" s="1487">
        <f>K16+1</f>
        <v/>
      </c>
      <c r="M16" s="1487">
        <f>L16+1</f>
        <v/>
      </c>
      <c r="N16" s="1487">
        <f>M16+1</f>
        <v/>
      </c>
      <c r="O16" s="1487">
        <f>N16+1</f>
        <v/>
      </c>
      <c r="P16" s="1487">
        <f>O16+1</f>
        <v/>
      </c>
      <c r="Q16" s="1487">
        <f>P16+1</f>
        <v/>
      </c>
      <c r="R16" s="1487">
        <f>Q16+1</f>
        <v/>
      </c>
      <c r="S16" s="1487" t="n"/>
      <c r="T16" s="1487" t="n"/>
      <c r="U16" s="1487">
        <f>R16+1</f>
        <v/>
      </c>
      <c r="V16" s="1487">
        <f>U16+1</f>
        <v/>
      </c>
      <c r="W16" s="1487">
        <f>V16+1</f>
        <v/>
      </c>
      <c r="X16" s="1487">
        <f>W16+1</f>
        <v/>
      </c>
      <c r="Y16" s="1487">
        <f>X16+1</f>
        <v/>
      </c>
      <c r="Z16" s="1487">
        <f>Y16+1</f>
        <v/>
      </c>
      <c r="AA16" s="1487">
        <f>Z16+1</f>
        <v/>
      </c>
      <c r="AB16" s="1487">
        <f>AA16+1</f>
        <v/>
      </c>
      <c r="AC16" s="1487">
        <f>AB16+1</f>
        <v/>
      </c>
      <c r="AD16" s="1487">
        <f>AC16+1</f>
        <v/>
      </c>
      <c r="AE16" s="1487">
        <f>AD16+1</f>
        <v/>
      </c>
      <c r="AF16" s="1487">
        <f>AE16+1</f>
        <v/>
      </c>
      <c r="AG16" s="1487">
        <f>AF16+1</f>
        <v/>
      </c>
      <c r="AH16" s="1487">
        <f>AG16+1</f>
        <v/>
      </c>
      <c r="AI16" s="1487">
        <f>AH16+1</f>
        <v/>
      </c>
      <c r="AJ16" s="1487">
        <f>AI16+1</f>
        <v/>
      </c>
      <c r="AK16" s="1487">
        <f>AJ16+1</f>
        <v/>
      </c>
      <c r="AL16" s="1487">
        <f>AK16+1</f>
        <v/>
      </c>
      <c r="AM16" s="1487">
        <f>AL16+1</f>
        <v/>
      </c>
      <c r="AN16" s="1487">
        <f>AM16+1</f>
        <v/>
      </c>
      <c r="AO16" s="1487">
        <f>AN16+1</f>
        <v/>
      </c>
      <c r="AP16" s="1487">
        <f>AO16+1</f>
        <v/>
      </c>
      <c r="AQ16" s="1487">
        <f>AP16+1</f>
        <v/>
      </c>
      <c r="AR16" s="1487">
        <f>AQ16+1</f>
        <v/>
      </c>
      <c r="AS16" s="1487">
        <f>AR16+1</f>
        <v/>
      </c>
      <c r="AT16" s="1487">
        <f>AS16+1</f>
        <v/>
      </c>
      <c r="AU16" s="1487">
        <f>AT16+1</f>
        <v/>
      </c>
      <c r="AV16" s="1487">
        <f>AU16+1</f>
        <v/>
      </c>
      <c r="AW16" s="1487">
        <f>AV16+1</f>
        <v/>
      </c>
      <c r="AX16" s="1487">
        <f>AW16+1</f>
        <v/>
      </c>
      <c r="AY16" s="1487">
        <f>AX16+1</f>
        <v/>
      </c>
      <c r="AZ16" s="1487">
        <f>AY16+1</f>
        <v/>
      </c>
      <c r="BA16" s="1487">
        <f>AZ16+1</f>
        <v/>
      </c>
      <c r="BB16" s="1487">
        <f>BA16+1</f>
        <v/>
      </c>
      <c r="BC16" s="1487">
        <f>BB16+1</f>
        <v/>
      </c>
      <c r="BD16" s="4886">
        <f>BC16+1</f>
        <v/>
      </c>
      <c r="BE16" s="2130" t="n"/>
      <c r="BF16" s="78" t="n"/>
      <c r="BG16" s="79" t="n"/>
      <c r="BH16" s="80" t="n"/>
      <c r="BI16" s="79" t="n"/>
      <c r="BJ16" s="80" t="n"/>
      <c r="BK16" s="79" t="n"/>
      <c r="BL16" s="80" t="n"/>
      <c r="BM16" s="79" t="n"/>
      <c r="BN16" s="80" t="n"/>
      <c r="BO16" s="79" t="n"/>
      <c r="BP16" s="80" t="n"/>
      <c r="BQ16" s="81" t="n"/>
      <c r="BR16" s="53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  <c r="CU16" s="2" t="n"/>
    </row>
    <row r="17">
      <c r="A17" s="2" t="n"/>
      <c r="B17" s="1489" t="inlineStr">
        <is>
          <t>I</t>
        </is>
      </c>
      <c r="C17" s="4887" t="n"/>
      <c r="D17" s="37" t="n"/>
      <c r="E17" s="4888" t="inlineStr">
        <is>
          <t>:</t>
        </is>
      </c>
      <c r="F17" s="4889" t="n"/>
      <c r="G17" s="4889" t="n"/>
      <c r="H17" s="4889" t="n"/>
      <c r="I17" s="4889" t="n"/>
      <c r="J17" s="4889" t="n"/>
      <c r="K17" s="4889" t="n"/>
      <c r="L17" s="4889" t="n"/>
      <c r="M17" s="4889" t="n"/>
      <c r="N17" s="4889" t="n"/>
      <c r="O17" s="4889" t="n"/>
      <c r="P17" s="4889" t="n"/>
      <c r="Q17" s="4889" t="n"/>
      <c r="R17" s="4889" t="n"/>
      <c r="S17" s="4889" t="n"/>
      <c r="T17" s="4889" t="n"/>
      <c r="U17" s="4889" t="n"/>
      <c r="V17" s="4889" t="n"/>
      <c r="W17" s="4889" t="n"/>
      <c r="X17" s="4888" t="inlineStr">
        <is>
          <t>:</t>
        </is>
      </c>
      <c r="Y17" s="4888" t="inlineStr">
        <is>
          <t>:</t>
        </is>
      </c>
      <c r="Z17" s="4889" t="n"/>
      <c r="AA17" s="4889" t="n"/>
      <c r="AB17" s="4889" t="n"/>
      <c r="AC17" s="4889" t="n"/>
      <c r="AD17" s="4888" t="n"/>
      <c r="AE17" s="4889" t="n"/>
      <c r="AF17" s="4889" t="n"/>
      <c r="AG17" s="4889" t="n"/>
      <c r="AH17" s="4889" t="n"/>
      <c r="AI17" s="4889" t="n"/>
      <c r="AJ17" s="4889" t="n"/>
      <c r="AK17" s="4889" t="n"/>
      <c r="AL17" s="4889" t="n"/>
      <c r="AM17" s="4889" t="n"/>
      <c r="AN17" s="4889" t="n"/>
      <c r="AO17" s="4889" t="n"/>
      <c r="AP17" s="4889" t="n"/>
      <c r="AQ17" s="4888" t="inlineStr">
        <is>
          <t>:</t>
        </is>
      </c>
      <c r="AR17" s="4888" t="inlineStr">
        <is>
          <t>:</t>
        </is>
      </c>
      <c r="AS17" s="4890" t="n"/>
      <c r="AT17" s="4890" t="n"/>
      <c r="AU17" s="4889" t="n"/>
      <c r="AV17" s="4889" t="n"/>
      <c r="AW17" s="4889" t="n"/>
      <c r="AX17" s="4889" t="n"/>
      <c r="AY17" s="4889" t="n"/>
      <c r="AZ17" s="4891" t="n"/>
      <c r="BA17" s="4888" t="n"/>
      <c r="BB17" s="4888" t="n"/>
      <c r="BC17" s="4888" t="n"/>
      <c r="BD17" s="4892" t="n"/>
      <c r="BE17" s="90" t="n">
        <v>5</v>
      </c>
      <c r="BF17" s="56" t="n"/>
      <c r="BG17" s="57" t="n"/>
      <c r="BH17" s="91" t="n"/>
      <c r="BI17" s="57" t="n"/>
      <c r="BJ17" s="91" t="n"/>
      <c r="BK17" s="57" t="n"/>
      <c r="BL17" s="91" t="n"/>
      <c r="BM17" s="57" t="n"/>
      <c r="BN17" s="91" t="n"/>
      <c r="BO17" s="57" t="n"/>
      <c r="BP17" s="92">
        <f>SUM(BE17:BO17)</f>
        <v/>
      </c>
      <c r="BQ17" s="93" t="n"/>
      <c r="BR17" s="53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</row>
    <row r="18">
      <c r="A18" s="2" t="n"/>
      <c r="B18" s="1492" t="inlineStr">
        <is>
          <t>II</t>
        </is>
      </c>
      <c r="C18" s="4893" t="n"/>
      <c r="D18" s="4894" t="n"/>
      <c r="E18" s="4894" t="n"/>
      <c r="F18" s="4894" t="n"/>
      <c r="G18" s="4894" t="n"/>
      <c r="H18" s="4894" t="n"/>
      <c r="I18" s="4894" t="n"/>
      <c r="J18" s="4894" t="n"/>
      <c r="K18" s="4894" t="n"/>
      <c r="L18" s="4894" t="n"/>
      <c r="M18" s="4894" t="n"/>
      <c r="N18" s="3814" t="inlineStr">
        <is>
          <t>:</t>
        </is>
      </c>
      <c r="O18" s="4894" t="inlineStr">
        <is>
          <t>:</t>
        </is>
      </c>
      <c r="P18" s="4894" t="n"/>
      <c r="Q18" s="4894" t="n"/>
      <c r="R18" s="4894" t="n"/>
      <c r="S18" s="4894" t="n"/>
      <c r="T18" s="4894" t="n"/>
      <c r="U18" s="4894" t="n"/>
      <c r="V18" s="4894" t="n"/>
      <c r="W18" s="4894" t="n"/>
      <c r="X18" s="4894" t="n"/>
      <c r="Y18" s="4894" t="n"/>
      <c r="Z18" s="4894" t="n"/>
      <c r="AA18" s="4894" t="n"/>
      <c r="AB18" s="4894" t="n"/>
      <c r="AC18" s="4894" t="n"/>
      <c r="AD18" s="3814" t="n"/>
      <c r="AE18" s="4894" t="n"/>
      <c r="AF18" s="3814" t="inlineStr">
        <is>
          <t>:</t>
        </is>
      </c>
      <c r="AG18" s="3814" t="inlineStr">
        <is>
          <t>:</t>
        </is>
      </c>
      <c r="AH18" s="4894" t="n"/>
      <c r="AI18" s="4894" t="n"/>
      <c r="AJ18" s="4894" t="n"/>
      <c r="AK18" s="4894" t="n"/>
      <c r="AL18" s="4894" t="n"/>
      <c r="AM18" s="4894" t="n"/>
      <c r="AN18" s="4894" t="n"/>
      <c r="AO18" s="4894" t="n"/>
      <c r="AP18" s="4894" t="n"/>
      <c r="AQ18" s="4894" t="n"/>
      <c r="AR18" s="3814" t="n"/>
      <c r="AS18" s="4894" t="n"/>
      <c r="AT18" s="4894" t="n"/>
      <c r="AU18" s="4894" t="n"/>
      <c r="AV18" s="4894" t="n"/>
      <c r="AW18" s="4894" t="n"/>
      <c r="AX18" s="4894" t="n"/>
      <c r="AY18" s="4894" t="n"/>
      <c r="AZ18" s="4895" t="n"/>
      <c r="BA18" s="3814" t="n"/>
      <c r="BB18" s="3814" t="n"/>
      <c r="BC18" s="3814" t="n"/>
      <c r="BD18" s="4896" t="n"/>
      <c r="BE18" s="102" t="n">
        <v>4</v>
      </c>
      <c r="BF18" s="103" t="n"/>
      <c r="BG18" s="104" t="n"/>
      <c r="BH18" s="105" t="n"/>
      <c r="BI18" s="104" t="n"/>
      <c r="BJ18" s="105" t="n"/>
      <c r="BK18" s="104" t="n"/>
      <c r="BL18" s="105" t="n"/>
      <c r="BM18" s="104" t="n"/>
      <c r="BN18" s="105" t="n"/>
      <c r="BO18" s="104" t="n"/>
      <c r="BP18" s="106">
        <f>SUM(BE18:BO18)</f>
        <v/>
      </c>
      <c r="BQ18" s="107" t="n"/>
      <c r="BR18" s="53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  <c r="CU18" s="2" t="n"/>
    </row>
    <row r="19">
      <c r="A19" s="2" t="n"/>
      <c r="B19" s="1492" t="inlineStr">
        <is>
          <t>III</t>
        </is>
      </c>
      <c r="C19" s="4897" t="n"/>
      <c r="D19" s="4894" t="n"/>
      <c r="E19" s="4894" t="n"/>
      <c r="F19" s="4894" t="n"/>
      <c r="G19" s="4894" t="n"/>
      <c r="H19" s="4894" t="n"/>
      <c r="I19" s="4894" t="n"/>
      <c r="J19" s="4894" t="n"/>
      <c r="K19" s="4894" t="n"/>
      <c r="L19" s="4894" t="n"/>
      <c r="M19" s="4894" t="n"/>
      <c r="N19" s="4894" t="n"/>
      <c r="O19" s="4894" t="n"/>
      <c r="P19" s="4894" t="n"/>
      <c r="Q19" s="4894" t="n"/>
      <c r="R19" s="4894" t="n"/>
      <c r="S19" s="4894" t="n"/>
      <c r="T19" s="4894" t="n"/>
      <c r="U19" s="4894" t="n"/>
      <c r="V19" s="4894" t="n"/>
      <c r="W19" s="3814" t="inlineStr">
        <is>
          <t>:</t>
        </is>
      </c>
      <c r="X19" s="3814" t="inlineStr">
        <is>
          <t>:</t>
        </is>
      </c>
      <c r="Y19" s="3814" t="inlineStr">
        <is>
          <t>:</t>
        </is>
      </c>
      <c r="Z19" s="4894" t="n"/>
      <c r="AA19" s="4894" t="n"/>
      <c r="AB19" s="4894" t="n"/>
      <c r="AC19" s="4894" t="n"/>
      <c r="AD19" s="3809" t="n"/>
      <c r="AE19" s="4898" t="n"/>
      <c r="AF19" s="4894" t="n"/>
      <c r="AG19" s="4894" t="n"/>
      <c r="AH19" s="4894" t="n"/>
      <c r="AI19" s="4894" t="n"/>
      <c r="AJ19" s="4894" t="n"/>
      <c r="AK19" s="4894" t="n"/>
      <c r="AL19" s="4894" t="n"/>
      <c r="AM19" s="4894" t="n"/>
      <c r="AN19" s="4894" t="n"/>
      <c r="AO19" s="3814" t="inlineStr">
        <is>
          <t>:</t>
        </is>
      </c>
      <c r="AP19" s="3814" t="inlineStr">
        <is>
          <t>:</t>
        </is>
      </c>
      <c r="AQ19" s="4894" t="inlineStr">
        <is>
          <t>:</t>
        </is>
      </c>
      <c r="AR19" s="3814" t="n"/>
      <c r="AS19" s="4898" t="n"/>
      <c r="AT19" s="4894" t="n"/>
      <c r="AU19" s="4894" t="n"/>
      <c r="AV19" s="4894" t="n"/>
      <c r="AW19" s="4894" t="n"/>
      <c r="AX19" s="4894" t="n"/>
      <c r="AY19" s="4894" t="n"/>
      <c r="AZ19" s="4894" t="n"/>
      <c r="BA19" s="3814" t="n"/>
      <c r="BB19" s="3814" t="n"/>
      <c r="BC19" s="3814" t="n"/>
      <c r="BD19" s="4899" t="n"/>
      <c r="BE19" s="102" t="n">
        <v>6</v>
      </c>
      <c r="BF19" s="103" t="n"/>
      <c r="BG19" s="104" t="n"/>
      <c r="BH19" s="105" t="n"/>
      <c r="BI19" s="104" t="n"/>
      <c r="BJ19" s="105" t="n"/>
      <c r="BK19" s="104" t="n"/>
      <c r="BL19" s="105" t="n"/>
      <c r="BM19" s="104" t="n"/>
      <c r="BN19" s="105" t="n"/>
      <c r="BO19" s="104" t="n"/>
      <c r="BP19" s="106">
        <f>SUM(BE19:BO19)</f>
        <v/>
      </c>
      <c r="BQ19" s="107" t="n"/>
      <c r="BR19" s="53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  <c r="CU19" s="2" t="n"/>
    </row>
    <row r="20">
      <c r="A20" s="2" t="n"/>
      <c r="B20" s="1492" t="inlineStr">
        <is>
          <t>IV</t>
        </is>
      </c>
      <c r="C20" s="4897" t="n"/>
      <c r="D20" s="4894" t="n"/>
      <c r="E20" s="4894" t="n"/>
      <c r="F20" s="4894" t="n"/>
      <c r="G20" s="4894" t="n"/>
      <c r="H20" s="4894" t="n"/>
      <c r="I20" s="4894" t="n"/>
      <c r="J20" s="4894" t="n"/>
      <c r="K20" s="4894" t="n"/>
      <c r="L20" s="4894" t="n"/>
      <c r="M20" s="4894" t="n"/>
      <c r="N20" s="4894" t="n"/>
      <c r="O20" s="4894" t="n"/>
      <c r="P20" s="4894" t="n"/>
      <c r="Q20" s="4894" t="n"/>
      <c r="R20" s="4894" t="n"/>
      <c r="S20" s="4894" t="n"/>
      <c r="T20" s="4894" t="n"/>
      <c r="U20" s="4894" t="n"/>
      <c r="V20" s="4894" t="n"/>
      <c r="W20" s="3814" t="inlineStr">
        <is>
          <t>:</t>
        </is>
      </c>
      <c r="X20" s="3814" t="inlineStr">
        <is>
          <t>:</t>
        </is>
      </c>
      <c r="Y20" s="3814" t="inlineStr">
        <is>
          <t>:</t>
        </is>
      </c>
      <c r="Z20" s="4894" t="n"/>
      <c r="AA20" s="4894" t="inlineStr">
        <is>
          <t>О</t>
        </is>
      </c>
      <c r="AB20" s="4900" t="inlineStr">
        <is>
          <t>О</t>
        </is>
      </c>
      <c r="AC20" s="4900" t="inlineStr">
        <is>
          <t>Х</t>
        </is>
      </c>
      <c r="AD20" s="4900" t="inlineStr">
        <is>
          <t>Х</t>
        </is>
      </c>
      <c r="AE20" s="4900" t="inlineStr">
        <is>
          <t>Х</t>
        </is>
      </c>
      <c r="AF20" s="4901" t="inlineStr">
        <is>
          <t>Х</t>
        </is>
      </c>
      <c r="AG20" s="4901" t="inlineStr">
        <is>
          <t>Х</t>
        </is>
      </c>
      <c r="AH20" s="4901" t="inlineStr">
        <is>
          <t>Х</t>
        </is>
      </c>
      <c r="AI20" s="4901" t="inlineStr">
        <is>
          <t>Х</t>
        </is>
      </c>
      <c r="AJ20" s="4894" t="n"/>
      <c r="AK20" s="4894" t="n"/>
      <c r="AL20" s="4894" t="n"/>
      <c r="AM20" s="4894" t="n"/>
      <c r="AN20" s="4894" t="n"/>
      <c r="AO20" s="4894" t="inlineStr">
        <is>
          <t>:</t>
        </is>
      </c>
      <c r="AP20" s="4894" t="inlineStr">
        <is>
          <t>:</t>
        </is>
      </c>
      <c r="AQ20" s="4894" t="inlineStr">
        <is>
          <t>:</t>
        </is>
      </c>
      <c r="AR20" s="4894" t="n"/>
      <c r="AS20" s="4894" t="n"/>
      <c r="AT20" s="4894" t="n"/>
      <c r="AU20" s="4894" t="n"/>
      <c r="AV20" s="4894" t="n"/>
      <c r="AW20" s="4894" t="n"/>
      <c r="AX20" s="4894" t="n"/>
      <c r="AY20" s="4894" t="n"/>
      <c r="AZ20" s="4894" t="n"/>
      <c r="BA20" s="3814" t="n"/>
      <c r="BB20" s="3814" t="n"/>
      <c r="BC20" s="3814" t="n"/>
      <c r="BD20" s="4899" t="n"/>
      <c r="BE20" s="102" t="n">
        <v>6</v>
      </c>
      <c r="BF20" s="103" t="n"/>
      <c r="BG20" s="104" t="n"/>
      <c r="BH20" s="105" t="n">
        <v>2</v>
      </c>
      <c r="BI20" s="104" t="n"/>
      <c r="BJ20" s="105" t="n">
        <v>7</v>
      </c>
      <c r="BK20" s="104" t="n"/>
      <c r="BL20" s="105" t="n"/>
      <c r="BM20" s="104" t="n"/>
      <c r="BN20" s="105" t="n"/>
      <c r="BO20" s="104" t="n"/>
      <c r="BP20" s="106">
        <f>SUM(BE20:BO20)</f>
        <v/>
      </c>
      <c r="BQ20" s="107" t="n"/>
      <c r="BR20" s="53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  <c r="CU20" s="2" t="n"/>
    </row>
    <row r="21">
      <c r="A21" s="2" t="n"/>
      <c r="B21" s="1498" t="inlineStr">
        <is>
          <t>V</t>
        </is>
      </c>
      <c r="C21" s="4902" t="n"/>
      <c r="D21" s="4903" t="n"/>
      <c r="E21" s="4903" t="n"/>
      <c r="F21" s="4903" t="n"/>
      <c r="G21" s="4903" t="n"/>
      <c r="H21" s="4903" t="n"/>
      <c r="I21" s="4903" t="n"/>
      <c r="J21" s="4903" t="n"/>
      <c r="K21" s="4903" t="n"/>
      <c r="L21" s="4903" t="n"/>
      <c r="M21" s="4903" t="inlineStr">
        <is>
          <t>:</t>
        </is>
      </c>
      <c r="N21" s="4903" t="inlineStr">
        <is>
          <t>:</t>
        </is>
      </c>
      <c r="O21" s="4903" t="inlineStr">
        <is>
          <t>:</t>
        </is>
      </c>
      <c r="P21" s="4903" t="n"/>
      <c r="Q21" s="4903" t="n"/>
      <c r="R21" s="4903" t="n"/>
      <c r="S21" s="4903" t="n"/>
      <c r="T21" s="4903" t="n"/>
      <c r="U21" s="4903" t="n"/>
      <c r="V21" s="4903" t="n"/>
      <c r="W21" s="4903" t="n"/>
      <c r="X21" s="4903" t="n"/>
      <c r="Y21" s="4903" t="inlineStr">
        <is>
          <t>Х</t>
        </is>
      </c>
      <c r="Z21" s="4903" t="inlineStr">
        <is>
          <t>Х</t>
        </is>
      </c>
      <c r="AA21" s="4903" t="inlineStr">
        <is>
          <t>Х</t>
        </is>
      </c>
      <c r="AB21" s="4903" t="inlineStr">
        <is>
          <t>Х</t>
        </is>
      </c>
      <c r="AC21" s="4903" t="inlineStr">
        <is>
          <t>Х</t>
        </is>
      </c>
      <c r="AD21" s="4903" t="inlineStr">
        <is>
          <t>Х</t>
        </is>
      </c>
      <c r="AE21" s="4903" t="n"/>
      <c r="AF21" s="4904" t="inlineStr">
        <is>
          <t>:</t>
        </is>
      </c>
      <c r="AG21" s="4904" t="inlineStr">
        <is>
          <t>:</t>
        </is>
      </c>
      <c r="AH21" s="4905" t="n"/>
      <c r="AI21" s="4905" t="inlineStr">
        <is>
          <t>//</t>
        </is>
      </c>
      <c r="AJ21" s="4906" t="inlineStr">
        <is>
          <t>//</t>
        </is>
      </c>
      <c r="AK21" s="4906" t="inlineStr">
        <is>
          <t>/</t>
        </is>
      </c>
      <c r="AL21" s="4906" t="inlineStr">
        <is>
          <t>/</t>
        </is>
      </c>
      <c r="AM21" s="4906" t="inlineStr">
        <is>
          <t>/</t>
        </is>
      </c>
      <c r="AN21" s="4905" t="inlineStr">
        <is>
          <t>/</t>
        </is>
      </c>
      <c r="AO21" s="4906" t="inlineStr">
        <is>
          <t>/</t>
        </is>
      </c>
      <c r="AP21" s="4906" t="inlineStr">
        <is>
          <t>/</t>
        </is>
      </c>
      <c r="AQ21" s="4906" t="inlineStr">
        <is>
          <t>/</t>
        </is>
      </c>
      <c r="AR21" s="4906" t="inlineStr">
        <is>
          <t>/</t>
        </is>
      </c>
      <c r="AS21" s="4905" t="inlineStr">
        <is>
          <t>/</t>
        </is>
      </c>
      <c r="AT21" s="4907" t="inlineStr">
        <is>
          <t>/</t>
        </is>
      </c>
      <c r="AU21" s="4908" t="inlineStr">
        <is>
          <t>//</t>
        </is>
      </c>
      <c r="AV21" s="4908" t="n"/>
      <c r="AW21" s="4908" t="n"/>
      <c r="AX21" s="4908" t="n"/>
      <c r="AY21" s="4903" t="n"/>
      <c r="AZ21" s="4903" t="n"/>
      <c r="BA21" s="4909" t="n"/>
      <c r="BB21" s="4909" t="n"/>
      <c r="BC21" s="4909" t="n"/>
      <c r="BD21" s="4910" t="n"/>
      <c r="BE21" s="121" t="n">
        <v>5</v>
      </c>
      <c r="BF21" s="122" t="n"/>
      <c r="BG21" s="123" t="n"/>
      <c r="BH21" s="4018" t="n"/>
      <c r="BI21" s="4019" t="n"/>
      <c r="BJ21" s="4018" t="n">
        <v>6</v>
      </c>
      <c r="BK21" s="4019" t="n"/>
      <c r="BL21" s="4018" t="n">
        <v>10</v>
      </c>
      <c r="BM21" s="4019" t="n"/>
      <c r="BN21" s="4018" t="n">
        <v>3</v>
      </c>
      <c r="BO21" s="4019" t="n"/>
      <c r="BP21" s="4020">
        <f>SUM(BE21:BO21)</f>
        <v/>
      </c>
      <c r="BQ21" s="4021" t="n"/>
      <c r="BR21" s="53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  <c r="CU21" s="2" t="n"/>
    </row>
    <row r="22">
      <c r="A22" s="146" t="n"/>
      <c r="B22" s="146" t="n"/>
      <c r="C22" s="128" t="n"/>
      <c r="D22" s="128" t="n"/>
      <c r="E22" s="128" t="n"/>
      <c r="F22" s="128" t="n"/>
      <c r="G22" s="128" t="n"/>
      <c r="H22" s="128" t="n"/>
      <c r="I22" s="128" t="n"/>
      <c r="J22" s="128" t="n"/>
      <c r="K22" s="128" t="n"/>
      <c r="L22" s="128" t="n"/>
      <c r="M22" s="128" t="n"/>
      <c r="N22" s="128" t="n"/>
      <c r="O22" s="128" t="n"/>
      <c r="P22" s="128" t="n"/>
      <c r="Q22" s="128" t="n"/>
      <c r="R22" s="128" t="n"/>
      <c r="S22" s="128" t="n"/>
      <c r="T22" s="128" t="n"/>
      <c r="U22" s="128" t="n"/>
      <c r="V22" s="128" t="n"/>
      <c r="W22" s="128" t="n"/>
      <c r="X22" s="128" t="n"/>
      <c r="Y22" s="128" t="n"/>
      <c r="Z22" s="128" t="n"/>
      <c r="AA22" s="128" t="n"/>
      <c r="AB22" s="128" t="n"/>
      <c r="AC22" s="128" t="n"/>
      <c r="AD22" s="128" t="n"/>
      <c r="AE22" s="128" t="n"/>
      <c r="AF22" s="128" t="n"/>
      <c r="AG22" s="128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8" t="n"/>
      <c r="AT22" s="128" t="n"/>
      <c r="AU22" s="128" t="n"/>
      <c r="AV22" s="128" t="n"/>
      <c r="AW22" s="128" t="n"/>
      <c r="AX22" s="128" t="n"/>
      <c r="AY22" s="128" t="n"/>
      <c r="AZ22" s="128" t="n"/>
      <c r="BA22" s="128" t="n"/>
      <c r="BB22" s="128" t="n"/>
      <c r="BC22" s="128" t="n"/>
      <c r="BD22" s="2" t="n"/>
      <c r="BE22" s="130">
        <f>SUM(BE17:BG21)</f>
        <v/>
      </c>
      <c r="BF22" s="131" t="n"/>
      <c r="BG22" s="132" t="n"/>
      <c r="BH22" s="133">
        <f>SUM(BH17:BI21)</f>
        <v/>
      </c>
      <c r="BI22" s="134" t="n"/>
      <c r="BJ22" s="133">
        <f>SUM(BJ17:BK21)</f>
        <v/>
      </c>
      <c r="BK22" s="134" t="n"/>
      <c r="BL22" s="133">
        <f>SUM(BL17:BM21)</f>
        <v/>
      </c>
      <c r="BM22" s="134" t="n"/>
      <c r="BN22" s="133">
        <f>SUM(BN17:BO21)</f>
        <v/>
      </c>
      <c r="BO22" s="134" t="n"/>
      <c r="BP22" s="135">
        <f>SUM(BP17:BQ21)</f>
        <v/>
      </c>
      <c r="BQ22" s="136" t="n"/>
      <c r="BR22" s="53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  <c r="CU22" s="2" t="n"/>
    </row>
    <row r="23">
      <c r="A23" s="146" t="n"/>
      <c r="B23" s="146" t="n"/>
      <c r="C23" s="137" t="inlineStr">
        <is>
          <t>Обозначения:</t>
        </is>
      </c>
      <c r="D23" s="138" t="n"/>
      <c r="E23" s="139" t="n"/>
      <c r="F23" s="139" t="n"/>
      <c r="G23" s="139" t="n"/>
      <c r="H23" s="138" t="n"/>
      <c r="I23" s="105" t="n"/>
      <c r="J23" s="140" t="inlineStr">
        <is>
          <t>−</t>
        </is>
      </c>
      <c r="K23" s="137" t="inlineStr">
        <is>
          <t>теоретическое обучение</t>
        </is>
      </c>
      <c r="L23" s="137" t="n"/>
      <c r="M23" s="137" t="n"/>
      <c r="N23" s="137" t="n"/>
      <c r="O23" s="137" t="n"/>
      <c r="P23" s="137" t="n"/>
      <c r="Q23" s="137" t="n"/>
      <c r="R23" s="137" t="n"/>
      <c r="S23" s="137" t="n"/>
      <c r="T23" s="137" t="n"/>
      <c r="U23" s="141" t="n"/>
      <c r="V23" s="141" t="n"/>
      <c r="W23" s="142" t="n"/>
      <c r="X23" s="142" t="n"/>
      <c r="Y23" s="142" t="n"/>
      <c r="Z23" s="142" t="n"/>
      <c r="AA23" s="142" t="n"/>
      <c r="AB23" s="142" t="n"/>
      <c r="AC23" s="142" t="n"/>
      <c r="AD23" s="142" t="n"/>
      <c r="AE23" s="142" t="n"/>
      <c r="AF23" s="143" t="inlineStr">
        <is>
          <t>О</t>
        </is>
      </c>
      <c r="AG23" s="140" t="inlineStr">
        <is>
          <t>−</t>
        </is>
      </c>
      <c r="AH23" s="137" t="inlineStr">
        <is>
          <t>учебная практика</t>
        </is>
      </c>
      <c r="AI23" s="141" t="n"/>
      <c r="AJ23" s="142" t="n"/>
      <c r="AK23" s="142" t="n"/>
      <c r="AL23" s="142" t="n"/>
      <c r="AM23" s="137" t="n"/>
      <c r="AN23" s="137" t="n"/>
      <c r="AO23" s="144" t="n"/>
      <c r="AP23" s="142" t="n"/>
      <c r="AQ23" s="142" t="n"/>
      <c r="AR23" s="142" t="n"/>
      <c r="AS23" s="141" t="n"/>
      <c r="AT23" s="143" t="inlineStr">
        <is>
          <t>/</t>
        </is>
      </c>
      <c r="AU23" s="140" t="inlineStr">
        <is>
          <t>−</t>
        </is>
      </c>
      <c r="AV23" s="137" t="inlineStr">
        <is>
          <t>дипломное проектирование</t>
        </is>
      </c>
      <c r="AW23" s="141" t="n"/>
      <c r="AX23" s="141" t="n"/>
      <c r="AY23" s="141" t="n"/>
      <c r="AZ23" s="141" t="n"/>
      <c r="BA23" s="141" t="n"/>
      <c r="BB23" s="141" t="n"/>
      <c r="BC23" s="137" t="n"/>
      <c r="BD23" s="137" t="n"/>
      <c r="BE23" s="137" t="n"/>
      <c r="BF23" s="145" t="n"/>
      <c r="BG23" s="139" t="n"/>
      <c r="BH23" s="139" t="n"/>
      <c r="BI23" s="139" t="n"/>
      <c r="BJ23" s="146" t="n"/>
      <c r="BK23" s="146" t="n"/>
      <c r="BL23" s="146" t="n"/>
      <c r="BM23" s="146" t="n"/>
      <c r="BN23" s="146" t="n"/>
      <c r="BO23" s="146" t="n"/>
      <c r="BP23" s="739" t="n"/>
      <c r="BQ23" s="697" t="n"/>
      <c r="BR23" s="53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  <c r="CU23" s="2" t="n"/>
    </row>
    <row r="24">
      <c r="A24" s="2" t="n"/>
      <c r="B24" s="2" t="n"/>
      <c r="C24" s="148" t="n"/>
      <c r="D24" s="149" t="n"/>
      <c r="E24" s="148" t="n"/>
      <c r="F24" s="148" t="n"/>
      <c r="G24" s="148" t="n"/>
      <c r="H24" s="148" t="n"/>
      <c r="I24" s="137" t="n"/>
      <c r="J24" s="137" t="n"/>
      <c r="K24" s="137" t="n"/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37" t="n"/>
      <c r="U24" s="137" t="n"/>
      <c r="V24" s="137" t="n"/>
      <c r="W24" s="137" t="n"/>
      <c r="X24" s="137" t="n"/>
      <c r="Y24" s="137" t="n"/>
      <c r="Z24" s="137" t="n"/>
      <c r="AA24" s="137" t="n"/>
      <c r="AB24" s="137" t="n"/>
      <c r="AC24" s="137" t="n"/>
      <c r="AD24" s="137" t="n"/>
      <c r="AE24" s="137" t="n"/>
      <c r="AF24" s="137" t="n"/>
      <c r="AG24" s="137" t="n"/>
      <c r="AH24" s="137" t="n"/>
      <c r="AI24" s="137" t="n"/>
      <c r="AJ24" s="137" t="n"/>
      <c r="AK24" s="137" t="n"/>
      <c r="AL24" s="137" t="n"/>
      <c r="AM24" s="137" t="n"/>
      <c r="AN24" s="137" t="n"/>
      <c r="AO24" s="137" t="n"/>
      <c r="AP24" s="137" t="n"/>
      <c r="AQ24" s="137" t="n"/>
      <c r="AR24" s="137" t="n"/>
      <c r="AS24" s="137" t="n"/>
      <c r="AT24" s="137" t="n"/>
      <c r="AU24" s="137" t="n"/>
      <c r="AV24" s="137" t="n"/>
      <c r="AW24" s="137" t="n"/>
      <c r="AX24" s="137" t="n"/>
      <c r="AY24" s="137" t="n"/>
      <c r="AZ24" s="137" t="n"/>
      <c r="BA24" s="137" t="n"/>
      <c r="BB24" s="137" t="n"/>
      <c r="BC24" s="137" t="n"/>
      <c r="BD24" s="137" t="n"/>
      <c r="BE24" s="137" t="n"/>
      <c r="BF24" s="145" t="n"/>
      <c r="BG24" s="148" t="n"/>
      <c r="BH24" s="148" t="n"/>
      <c r="BI24" s="148" t="n"/>
      <c r="BJ24" s="2" t="n"/>
      <c r="BK24" s="2" t="n"/>
      <c r="BL24" s="2" t="n"/>
      <c r="BM24" s="2" t="n"/>
      <c r="BN24" s="2" t="n"/>
      <c r="BO24" s="2" t="n"/>
      <c r="BP24" s="149" t="n"/>
      <c r="BQ24" s="697" t="n"/>
      <c r="BR24" s="53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  <c r="CU24" s="2" t="n"/>
    </row>
    <row r="25">
      <c r="A25" s="146" t="n"/>
      <c r="B25" s="146" t="n"/>
      <c r="C25" s="139" t="n"/>
      <c r="D25" s="139" t="n"/>
      <c r="E25" s="139" t="n"/>
      <c r="F25" s="139" t="n"/>
      <c r="G25" s="139" t="n"/>
      <c r="H25" s="138" t="n"/>
      <c r="I25" s="151" t="inlineStr">
        <is>
          <t>:</t>
        </is>
      </c>
      <c r="J25" s="140" t="inlineStr">
        <is>
          <t>−</t>
        </is>
      </c>
      <c r="K25" s="137" t="inlineStr">
        <is>
          <t>лабораторно-экзаменационная (установочная) сессия</t>
        </is>
      </c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37" t="n"/>
      <c r="U25" s="141" t="n"/>
      <c r="V25" s="141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42" t="n"/>
      <c r="AF25" s="151" t="inlineStr">
        <is>
          <t>Х</t>
        </is>
      </c>
      <c r="AG25" s="140" t="inlineStr">
        <is>
          <t>−</t>
        </is>
      </c>
      <c r="AH25" s="137" t="inlineStr">
        <is>
          <t>производственная практика</t>
        </is>
      </c>
      <c r="AI25" s="141" t="n"/>
      <c r="AJ25" s="142" t="n"/>
      <c r="AK25" s="142" t="n"/>
      <c r="AL25" s="142" t="n"/>
      <c r="AM25" s="137" t="n"/>
      <c r="AN25" s="137" t="n"/>
      <c r="AO25" s="144" t="n"/>
      <c r="AP25" s="142" t="n"/>
      <c r="AQ25" s="142" t="n"/>
      <c r="AR25" s="142" t="n"/>
      <c r="AS25" s="144" t="n"/>
      <c r="AT25" s="143" t="inlineStr">
        <is>
          <t>//</t>
        </is>
      </c>
      <c r="AU25" s="140" t="inlineStr">
        <is>
          <t>−</t>
        </is>
      </c>
      <c r="AV25" s="137" t="inlineStr">
        <is>
          <t>итоговая аттестация</t>
        </is>
      </c>
      <c r="AW25" s="144" t="n"/>
      <c r="AX25" s="144" t="n"/>
      <c r="AY25" s="144" t="n"/>
      <c r="AZ25" s="144" t="n"/>
      <c r="BA25" s="144" t="n"/>
      <c r="BB25" s="144" t="n"/>
      <c r="BC25" s="137" t="n"/>
      <c r="BD25" s="137" t="n"/>
      <c r="BE25" s="137" t="n"/>
      <c r="BF25" s="145" t="n"/>
      <c r="BG25" s="139" t="n"/>
      <c r="BH25" s="139" t="n"/>
      <c r="BI25" s="139" t="n"/>
      <c r="BJ25" s="146" t="n"/>
      <c r="BK25" s="146" t="n"/>
      <c r="BL25" s="146" t="n"/>
      <c r="BM25" s="146" t="n"/>
      <c r="BN25" s="146" t="n"/>
      <c r="BO25" s="146" t="n"/>
      <c r="BP25" s="739" t="n"/>
      <c r="BQ25" s="697" t="n"/>
      <c r="BR25" s="53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  <c r="CU25" s="2" t="n"/>
    </row>
    <row r="26">
      <c r="A26" s="146" t="n"/>
      <c r="B26" s="146" t="n"/>
      <c r="C26" s="139" t="n"/>
      <c r="D26" s="139" t="n"/>
      <c r="E26" s="139" t="n"/>
      <c r="F26" s="139" t="n"/>
      <c r="G26" s="139" t="n"/>
      <c r="H26" s="138" t="n"/>
      <c r="I26" s="152" t="n"/>
      <c r="J26" s="140" t="n"/>
      <c r="K26" s="137" t="n"/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37" t="n"/>
      <c r="U26" s="141" t="n"/>
      <c r="V26" s="141" t="n"/>
      <c r="W26" s="142" t="n"/>
      <c r="X26" s="142" t="n"/>
      <c r="Y26" s="142" t="n"/>
      <c r="Z26" s="142" t="n"/>
      <c r="AA26" s="142" t="n"/>
      <c r="AB26" s="142" t="n"/>
      <c r="AC26" s="142" t="n"/>
      <c r="AD26" s="142" t="n"/>
      <c r="AE26" s="142" t="n"/>
      <c r="AF26" s="152" t="n"/>
      <c r="AG26" s="140" t="n"/>
      <c r="AH26" s="137" t="n"/>
      <c r="AI26" s="141" t="n"/>
      <c r="AJ26" s="142" t="n"/>
      <c r="AK26" s="142" t="n"/>
      <c r="AL26" s="142" t="n"/>
      <c r="AM26" s="137" t="n"/>
      <c r="AN26" s="137" t="n"/>
      <c r="AO26" s="144" t="n"/>
      <c r="AP26" s="142" t="n"/>
      <c r="AQ26" s="142" t="n"/>
      <c r="AR26" s="142" t="n"/>
      <c r="AS26" s="144" t="n"/>
      <c r="AT26" s="153" t="n"/>
      <c r="AU26" s="140" t="n"/>
      <c r="AV26" s="137" t="n"/>
      <c r="AW26" s="144" t="n"/>
      <c r="AX26" s="144" t="n"/>
      <c r="AY26" s="144" t="n"/>
      <c r="AZ26" s="144" t="n"/>
      <c r="BA26" s="144" t="n"/>
      <c r="BB26" s="144" t="n"/>
      <c r="BC26" s="137" t="n"/>
      <c r="BD26" s="137" t="n"/>
      <c r="BE26" s="137" t="n"/>
      <c r="BF26" s="145" t="n"/>
      <c r="BG26" s="139" t="n"/>
      <c r="BH26" s="139" t="n"/>
      <c r="BI26" s="139" t="n"/>
      <c r="BJ26" s="146" t="n"/>
      <c r="BK26" s="146" t="n"/>
      <c r="BL26" s="146" t="n"/>
      <c r="BM26" s="146" t="n"/>
      <c r="BN26" s="146" t="n"/>
      <c r="BO26" s="146" t="n"/>
      <c r="BP26" s="739" t="n"/>
      <c r="BQ26" s="697" t="n"/>
      <c r="BR26" s="53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  <c r="CU26" s="2" t="n"/>
    </row>
    <row r="27">
      <c r="A27" s="3778" t="inlineStr">
        <is>
          <t>III. План образовательного процесса</t>
        </is>
      </c>
      <c r="B27" s="78" t="n"/>
      <c r="C27" s="78" t="n"/>
      <c r="D27" s="78" t="n"/>
      <c r="E27" s="78" t="n"/>
      <c r="F27" s="78" t="n"/>
      <c r="G27" s="78" t="n"/>
      <c r="H27" s="78" t="n"/>
      <c r="I27" s="78" t="n"/>
      <c r="J27" s="78" t="n"/>
      <c r="K27" s="78" t="n"/>
      <c r="L27" s="78" t="n"/>
      <c r="M27" s="78" t="n"/>
      <c r="N27" s="78" t="n"/>
      <c r="O27" s="78" t="n"/>
      <c r="P27" s="78" t="n"/>
      <c r="Q27" s="78" t="n"/>
      <c r="R27" s="78" t="n"/>
      <c r="S27" s="78" t="n"/>
      <c r="T27" s="78" t="n"/>
      <c r="U27" s="78" t="n"/>
      <c r="V27" s="78" t="n"/>
      <c r="W27" s="78" t="n"/>
      <c r="X27" s="78" t="n"/>
      <c r="Y27" s="78" t="n"/>
      <c r="Z27" s="78" t="n"/>
      <c r="AA27" s="78" t="n"/>
      <c r="AB27" s="78" t="n"/>
      <c r="AC27" s="78" t="n"/>
      <c r="AD27" s="78" t="n"/>
      <c r="AE27" s="78" t="n"/>
      <c r="AF27" s="78" t="n"/>
      <c r="AG27" s="78" t="n"/>
      <c r="AH27" s="78" t="n"/>
      <c r="AI27" s="78" t="n"/>
      <c r="AJ27" s="78" t="n"/>
      <c r="AK27" s="78" t="n"/>
      <c r="AL27" s="78" t="n"/>
      <c r="AM27" s="78" t="n"/>
      <c r="AN27" s="78" t="n"/>
      <c r="AO27" s="78" t="n"/>
      <c r="AP27" s="78" t="n"/>
      <c r="AQ27" s="78" t="n"/>
      <c r="AR27" s="78" t="n"/>
      <c r="AS27" s="78" t="n"/>
      <c r="AT27" s="78" t="n"/>
      <c r="AU27" s="78" t="n"/>
      <c r="AV27" s="78" t="n"/>
      <c r="AW27" s="78" t="n"/>
      <c r="AX27" s="78" t="n"/>
      <c r="AY27" s="78" t="n"/>
      <c r="AZ27" s="78" t="n"/>
      <c r="BA27" s="78" t="n"/>
      <c r="BB27" s="78" t="n"/>
      <c r="BC27" s="78" t="n"/>
      <c r="BD27" s="78" t="n"/>
      <c r="BE27" s="78" t="n"/>
      <c r="BF27" s="78" t="n"/>
      <c r="BG27" s="78" t="n"/>
      <c r="BH27" s="78" t="n"/>
      <c r="BI27" s="78" t="n"/>
      <c r="BJ27" s="78" t="n"/>
      <c r="BK27" s="78" t="n"/>
      <c r="BL27" s="78" t="n"/>
      <c r="BM27" s="78" t="n"/>
      <c r="BN27" s="78" t="n"/>
      <c r="BO27" s="78" t="n"/>
      <c r="BP27" s="78" t="n"/>
      <c r="BQ27" s="78" t="n"/>
      <c r="BR27" s="78" t="n"/>
      <c r="BS27" s="78" t="n"/>
      <c r="BT27" s="78" t="n"/>
      <c r="BU27" s="78" t="n"/>
      <c r="BV27" s="7" t="n"/>
      <c r="BW27" s="684" t="n"/>
      <c r="BX27" s="684" t="n"/>
      <c r="BY27" s="684" t="n"/>
      <c r="BZ27" s="684" t="n"/>
      <c r="CA27" s="684" t="n"/>
      <c r="CB27" s="684" t="n"/>
      <c r="CC27" s="684" t="n"/>
      <c r="CD27" s="684" t="n"/>
      <c r="CE27" s="684" t="n"/>
      <c r="CF27" s="684" t="n"/>
      <c r="CG27" s="684" t="n"/>
      <c r="CH27" s="684" t="n"/>
      <c r="CI27" s="684" t="n"/>
      <c r="CJ27" s="684" t="n"/>
      <c r="CK27" s="684" t="n"/>
      <c r="CL27" s="684" t="n"/>
      <c r="CM27" s="684" t="n"/>
      <c r="CN27" s="684" t="n"/>
      <c r="CO27" s="684" t="n"/>
      <c r="CP27" s="684" t="n"/>
      <c r="CQ27" s="684" t="n"/>
      <c r="CR27" s="684" t="n"/>
      <c r="CS27" s="684" t="n"/>
      <c r="CT27" s="684" t="n"/>
      <c r="CU27" s="684" t="n"/>
    </row>
    <row r="28">
      <c r="A28" s="4911" t="inlineStr">
        <is>
          <t>№
п/п</t>
        </is>
      </c>
      <c r="B28" s="617" t="n"/>
      <c r="C28" s="4912" t="inlineStr">
        <is>
          <t>Название модуля, учебной дисциплины, курсового проекта (курсовой работы)</t>
        </is>
      </c>
      <c r="D28" s="60" t="n"/>
      <c r="E28" s="60" t="n"/>
      <c r="F28" s="60" t="n"/>
      <c r="G28" s="60" t="n"/>
      <c r="H28" s="60" t="n"/>
      <c r="I28" s="60" t="n"/>
      <c r="J28" s="60" t="n"/>
      <c r="K28" s="60" t="n"/>
      <c r="L28" s="60" t="n"/>
      <c r="M28" s="60" t="n"/>
      <c r="N28" s="60" t="n"/>
      <c r="O28" s="60" t="n"/>
      <c r="P28" s="60" t="n"/>
      <c r="Q28" s="60" t="n"/>
      <c r="R28" s="617" t="n"/>
      <c r="S28" s="4183" t="n"/>
      <c r="T28" s="4183" t="n"/>
      <c r="U28" s="4912" t="inlineStr">
        <is>
          <t>Экзамены</t>
        </is>
      </c>
      <c r="V28" s="617" t="n"/>
      <c r="W28" s="4913" t="inlineStr">
        <is>
          <t>Зачеты</t>
        </is>
      </c>
      <c r="X28" s="617" t="n"/>
      <c r="Y28" s="4914" t="inlineStr">
        <is>
          <t>Общее количество акад. часов по учебному плану для дневной формы</t>
        </is>
      </c>
      <c r="Z28" s="61" t="n"/>
      <c r="AA28" s="162" t="inlineStr">
        <is>
          <t>Количество аудиторных часов по учебному плану для дневной формы</t>
        </is>
      </c>
      <c r="AB28" s="61" t="n"/>
      <c r="AC28" s="4915" t="inlineStr">
        <is>
          <t>Количество аудиторных часов</t>
        </is>
      </c>
      <c r="AD28" s="4916" t="n"/>
      <c r="AE28" s="4916" t="n"/>
      <c r="AF28" s="4916" t="n"/>
      <c r="AG28" s="4916" t="n"/>
      <c r="AH28" s="4916" t="n"/>
      <c r="AI28" s="4916" t="n"/>
      <c r="AJ28" s="4916" t="n"/>
      <c r="AK28" s="4916" t="n"/>
      <c r="AL28" s="4917" t="n"/>
      <c r="AM28" s="4918" t="inlineStr">
        <is>
          <t>Распределение по курсам и семестрам</t>
        </is>
      </c>
      <c r="AN28" s="4916" t="n"/>
      <c r="AO28" s="4916" t="n"/>
      <c r="AP28" s="4916" t="n"/>
      <c r="AQ28" s="4916" t="n"/>
      <c r="AR28" s="4916" t="n"/>
      <c r="AS28" s="4916" t="n"/>
      <c r="AT28" s="4916" t="n"/>
      <c r="AU28" s="4916" t="n"/>
      <c r="AV28" s="4916" t="n"/>
      <c r="AW28" s="4916" t="n"/>
      <c r="AX28" s="4916" t="n"/>
      <c r="AY28" s="4916" t="n"/>
      <c r="AZ28" s="4916" t="n"/>
      <c r="BA28" s="4916" t="n"/>
      <c r="BB28" s="4916" t="n"/>
      <c r="BC28" s="4916" t="n"/>
      <c r="BD28" s="4916" t="n"/>
      <c r="BE28" s="4916" t="n"/>
      <c r="BF28" s="4916" t="n"/>
      <c r="BG28" s="4916" t="n"/>
      <c r="BH28" s="4916" t="n"/>
      <c r="BI28" s="4916" t="n"/>
      <c r="BJ28" s="4916" t="n"/>
      <c r="BK28" s="4916" t="n"/>
      <c r="BL28" s="4916" t="n"/>
      <c r="BM28" s="4916" t="n"/>
      <c r="BN28" s="4916" t="n"/>
      <c r="BO28" s="4916" t="n"/>
      <c r="BP28" s="4916" t="n"/>
      <c r="BQ28" s="4917" t="n"/>
      <c r="BR28" s="4919" t="inlineStr">
        <is>
          <t>Всего зачетных едениц</t>
        </is>
      </c>
      <c r="BS28" s="4920" t="inlineStr">
        <is>
          <t>Кафедра</t>
        </is>
      </c>
      <c r="BT28" s="158" t="n"/>
      <c r="BU28" s="2121" t="n"/>
      <c r="BV28" s="44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  <c r="CU28" s="2" t="n"/>
    </row>
    <row r="29">
      <c r="A29" s="168" t="n"/>
      <c r="B29" s="169" t="n"/>
      <c r="C29" s="168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169" t="n"/>
      <c r="S29" s="4921" t="inlineStr">
        <is>
          <t>№ рег. 
в БГТУ</t>
        </is>
      </c>
      <c r="T29" s="283" t="n"/>
      <c r="U29" s="168" t="n"/>
      <c r="V29" s="169" t="n"/>
      <c r="W29" s="2" t="n"/>
      <c r="X29" s="169" t="n"/>
      <c r="Y29" s="69" t="n"/>
      <c r="Z29" s="70" t="n"/>
      <c r="AA29" s="171" t="n"/>
      <c r="AB29" s="70" t="n"/>
      <c r="AC29" s="4922" t="inlineStr">
        <is>
          <t>ВСЕГО</t>
        </is>
      </c>
      <c r="AD29" s="173" t="n"/>
      <c r="AE29" s="174" t="inlineStr">
        <is>
          <t>Из них</t>
        </is>
      </c>
      <c r="AF29" s="175" t="n"/>
      <c r="AG29" s="175" t="n"/>
      <c r="AH29" s="175" t="n"/>
      <c r="AI29" s="175" t="n"/>
      <c r="AJ29" s="175" t="n"/>
      <c r="AK29" s="175" t="n"/>
      <c r="AL29" s="176" t="n"/>
      <c r="AM29" s="1505" t="inlineStr">
        <is>
          <t>I курс</t>
        </is>
      </c>
      <c r="AN29" s="175" t="n"/>
      <c r="AO29" s="175" t="n"/>
      <c r="AP29" s="175" t="n"/>
      <c r="AQ29" s="175" t="n"/>
      <c r="AR29" s="175" t="n"/>
      <c r="AS29" s="178" t="n"/>
      <c r="AT29" s="1506" t="inlineStr">
        <is>
          <t>II курс</t>
        </is>
      </c>
      <c r="AU29" s="175" t="n"/>
      <c r="AV29" s="175" t="n"/>
      <c r="AW29" s="175" t="n"/>
      <c r="AX29" s="175" t="n"/>
      <c r="AY29" s="176" t="n"/>
      <c r="AZ29" s="180" t="inlineStr">
        <is>
          <t>III курс</t>
        </is>
      </c>
      <c r="BA29" s="175" t="n"/>
      <c r="BB29" s="175" t="n"/>
      <c r="BC29" s="175" t="n"/>
      <c r="BD29" s="175" t="n"/>
      <c r="BE29" s="176" t="n"/>
      <c r="BF29" s="179" t="inlineStr">
        <is>
          <t>IV курс</t>
        </is>
      </c>
      <c r="BG29" s="175" t="n"/>
      <c r="BH29" s="175" t="n"/>
      <c r="BI29" s="175" t="n"/>
      <c r="BJ29" s="175" t="n"/>
      <c r="BK29" s="176" t="n"/>
      <c r="BL29" s="179" t="inlineStr">
        <is>
          <t>V курс</t>
        </is>
      </c>
      <c r="BM29" s="175" t="n"/>
      <c r="BN29" s="175" t="n"/>
      <c r="BO29" s="175" t="n"/>
      <c r="BP29" s="175" t="n"/>
      <c r="BQ29" s="176" t="n"/>
      <c r="BR29" s="65" t="n"/>
      <c r="BS29" s="168" t="n"/>
      <c r="BT29" s="2" t="n"/>
      <c r="BU29" s="72" t="n"/>
      <c r="BV29" s="44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  <c r="CU29" s="2" t="n"/>
    </row>
    <row r="30">
      <c r="A30" s="168" t="n"/>
      <c r="B30" s="169" t="n"/>
      <c r="C30" s="168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169" t="n"/>
      <c r="S30" s="168" t="n"/>
      <c r="T30" s="283" t="n"/>
      <c r="U30" s="168" t="n"/>
      <c r="V30" s="169" t="n"/>
      <c r="W30" s="2" t="n"/>
      <c r="X30" s="169" t="n"/>
      <c r="Y30" s="69" t="n"/>
      <c r="Z30" s="70" t="n"/>
      <c r="AA30" s="171" t="n"/>
      <c r="AB30" s="70" t="n"/>
      <c r="AC30" s="2" t="n"/>
      <c r="AD30" s="173" t="n"/>
      <c r="AE30" s="181" t="inlineStr">
        <is>
          <t>Лекции</t>
        </is>
      </c>
      <c r="AF30" s="169" t="n"/>
      <c r="AG30" s="182" t="inlineStr">
        <is>
          <t>Лабораторные</t>
        </is>
      </c>
      <c r="AH30" s="169" t="n"/>
      <c r="AI30" s="182" t="inlineStr">
        <is>
          <t>Практические</t>
        </is>
      </c>
      <c r="AJ30" s="169" t="n"/>
      <c r="AK30" s="182" t="inlineStr">
        <is>
          <t>Семинарские</t>
        </is>
      </c>
      <c r="AL30" s="169" t="n"/>
      <c r="AM30" s="4923" t="inlineStr">
        <is>
          <t>УС</t>
        </is>
      </c>
      <c r="AN30" s="1509" t="inlineStr">
        <is>
          <t>1 семестр</t>
        </is>
      </c>
      <c r="AO30" s="2" t="n"/>
      <c r="AP30" s="169" t="n"/>
      <c r="AQ30" s="4028" t="inlineStr">
        <is>
          <t>2 семестр</t>
        </is>
      </c>
      <c r="AR30" s="2" t="n"/>
      <c r="AS30" s="169" t="n"/>
      <c r="AT30" s="4029" t="inlineStr">
        <is>
          <t>3 семестр</t>
        </is>
      </c>
      <c r="AU30" s="2" t="n"/>
      <c r="AV30" s="169" t="n"/>
      <c r="AW30" s="1509" t="inlineStr">
        <is>
          <t>4 семестр</t>
        </is>
      </c>
      <c r="AX30" s="2" t="n"/>
      <c r="AY30" s="169" t="n"/>
      <c r="AZ30" s="184" t="inlineStr">
        <is>
          <t>5 семестр</t>
        </is>
      </c>
      <c r="BA30" s="2" t="n"/>
      <c r="BB30" s="169" t="n"/>
      <c r="BC30" s="4030" t="inlineStr">
        <is>
          <t>6 семестр</t>
        </is>
      </c>
      <c r="BD30" s="2" t="n"/>
      <c r="BE30" s="169" t="n"/>
      <c r="BF30" s="4031" t="inlineStr">
        <is>
          <t>7 семестр</t>
        </is>
      </c>
      <c r="BG30" s="2" t="n"/>
      <c r="BH30" s="169" t="n"/>
      <c r="BI30" s="184" t="inlineStr">
        <is>
          <t>8 семестр</t>
        </is>
      </c>
      <c r="BJ30" s="2" t="n"/>
      <c r="BK30" s="169" t="n"/>
      <c r="BL30" s="188" t="inlineStr">
        <is>
          <t>9 семестр</t>
        </is>
      </c>
      <c r="BM30" s="2" t="n"/>
      <c r="BN30" s="173" t="n"/>
      <c r="BO30" s="189" t="inlineStr">
        <is>
          <t>10семестр</t>
        </is>
      </c>
      <c r="BP30" s="2" t="n"/>
      <c r="BQ30" s="190" t="n"/>
      <c r="BR30" s="65" t="n"/>
      <c r="BS30" s="168" t="n"/>
      <c r="BT30" s="2" t="n"/>
      <c r="BU30" s="72" t="n"/>
      <c r="BV30" s="44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</row>
    <row r="31">
      <c r="A31" s="168" t="n"/>
      <c r="B31" s="169" t="n"/>
      <c r="C31" s="168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169" t="n"/>
      <c r="S31" s="168" t="n"/>
      <c r="T31" s="283" t="n"/>
      <c r="U31" s="168" t="n"/>
      <c r="V31" s="169" t="n"/>
      <c r="W31" s="2" t="n"/>
      <c r="X31" s="169" t="n"/>
      <c r="Y31" s="69" t="n"/>
      <c r="Z31" s="70" t="n"/>
      <c r="AA31" s="171" t="n"/>
      <c r="AB31" s="70" t="n"/>
      <c r="AC31" s="2" t="n"/>
      <c r="AD31" s="173" t="n"/>
      <c r="AE31" s="2" t="n"/>
      <c r="AF31" s="169" t="n"/>
      <c r="AG31" s="191" t="n"/>
      <c r="AH31" s="169" t="n"/>
      <c r="AI31" s="191" t="n"/>
      <c r="AJ31" s="169" t="n"/>
      <c r="AK31" s="191" t="n"/>
      <c r="AL31" s="169" t="n"/>
      <c r="AM31" s="2218" t="n"/>
      <c r="AN31" s="1512" t="n">
        <v>2</v>
      </c>
      <c r="AO31" s="4924" t="inlineStr">
        <is>
          <t>недели</t>
        </is>
      </c>
      <c r="AP31" s="176" t="n"/>
      <c r="AQ31" s="1512" t="n">
        <v>2</v>
      </c>
      <c r="AR31" s="4924" t="inlineStr">
        <is>
          <t>недели</t>
        </is>
      </c>
      <c r="AS31" s="176" t="n"/>
      <c r="AT31" s="1515" t="n">
        <v>2</v>
      </c>
      <c r="AU31" s="4924" t="inlineStr">
        <is>
          <t>недели</t>
        </is>
      </c>
      <c r="AV31" s="176" t="n"/>
      <c r="AW31" s="1516" t="n">
        <v>2</v>
      </c>
      <c r="AX31" s="4924" t="inlineStr">
        <is>
          <t>недели</t>
        </is>
      </c>
      <c r="AY31" s="176" t="n"/>
      <c r="AZ31" s="1517" t="n">
        <v>3</v>
      </c>
      <c r="BA31" s="4925" t="inlineStr">
        <is>
          <t>недели</t>
        </is>
      </c>
      <c r="BB31" s="176" t="n"/>
      <c r="BC31" s="193" t="n">
        <v>3</v>
      </c>
      <c r="BD31" s="4925" t="inlineStr">
        <is>
          <t>недели</t>
        </is>
      </c>
      <c r="BE31" s="176" t="n"/>
      <c r="BF31" s="1519" t="n">
        <v>3</v>
      </c>
      <c r="BG31" s="4925" t="inlineStr">
        <is>
          <t>недели</t>
        </is>
      </c>
      <c r="BH31" s="176" t="n"/>
      <c r="BI31" s="180" t="n">
        <v>3</v>
      </c>
      <c r="BJ31" s="4926" t="inlineStr">
        <is>
          <t>недели</t>
        </is>
      </c>
      <c r="BK31" s="176" t="n"/>
      <c r="BL31" s="4927" t="n">
        <v>3</v>
      </c>
      <c r="BM31" s="4928" t="inlineStr">
        <is>
          <t>недели</t>
        </is>
      </c>
      <c r="BN31" s="474" t="n"/>
      <c r="BO31" s="4929" t="n">
        <v>2</v>
      </c>
      <c r="BP31" s="4930" t="inlineStr">
        <is>
          <t>недели</t>
        </is>
      </c>
      <c r="BQ31" s="178" t="n"/>
      <c r="BR31" s="65" t="n"/>
      <c r="BS31" s="168" t="n"/>
      <c r="BT31" s="2" t="n"/>
      <c r="BU31" s="72" t="n"/>
      <c r="BV31" s="44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  <c r="CU31" s="2" t="n"/>
    </row>
    <row r="32">
      <c r="A32" s="199" t="n"/>
      <c r="B32" s="200" t="n"/>
      <c r="C32" s="199" t="n"/>
      <c r="D32" s="201" t="n"/>
      <c r="E32" s="201" t="n"/>
      <c r="F32" s="201" t="n"/>
      <c r="G32" s="201" t="n"/>
      <c r="H32" s="201" t="n"/>
      <c r="I32" s="201" t="n"/>
      <c r="J32" s="201" t="n"/>
      <c r="K32" s="201" t="n"/>
      <c r="L32" s="201" t="n"/>
      <c r="M32" s="201" t="n"/>
      <c r="N32" s="201" t="n"/>
      <c r="O32" s="201" t="n"/>
      <c r="P32" s="201" t="n"/>
      <c r="Q32" s="201" t="n"/>
      <c r="R32" s="200" t="n"/>
      <c r="S32" s="2130" t="n"/>
      <c r="T32" s="395" t="n"/>
      <c r="U32" s="199" t="n"/>
      <c r="V32" s="200" t="n"/>
      <c r="W32" s="201" t="n"/>
      <c r="X32" s="200" t="n"/>
      <c r="Y32" s="203" t="n"/>
      <c r="Z32" s="204" t="n"/>
      <c r="AA32" s="205" t="n"/>
      <c r="AB32" s="204" t="n"/>
      <c r="AC32" s="78" t="n"/>
      <c r="AD32" s="2239" t="n"/>
      <c r="AE32" s="201" t="n"/>
      <c r="AF32" s="200" t="n"/>
      <c r="AG32" s="208" t="n"/>
      <c r="AH32" s="200" t="n"/>
      <c r="AI32" s="208" t="n"/>
      <c r="AJ32" s="200" t="n"/>
      <c r="AK32" s="208" t="n"/>
      <c r="AL32" s="200" t="n"/>
      <c r="AM32" s="2242" t="n"/>
      <c r="AN32" s="4931" t="inlineStr">
        <is>
          <t>Всего часов</t>
        </is>
      </c>
      <c r="AO32" s="4932" t="inlineStr">
        <is>
          <t>Ауд.часов</t>
        </is>
      </c>
      <c r="AP32" s="4933" t="inlineStr">
        <is>
          <t>Зач.единиц</t>
        </is>
      </c>
      <c r="AQ32" s="4934" t="inlineStr">
        <is>
          <t>Всего часов</t>
        </is>
      </c>
      <c r="AR32" s="4932" t="inlineStr">
        <is>
          <t>Ауд.часов</t>
        </is>
      </c>
      <c r="AS32" s="4933" t="inlineStr">
        <is>
          <t>Зач.единиц</t>
        </is>
      </c>
      <c r="AT32" s="4935" t="inlineStr">
        <is>
          <t>Всего часов</t>
        </is>
      </c>
      <c r="AU32" s="4932" t="inlineStr">
        <is>
          <t>Ауд.часов</t>
        </is>
      </c>
      <c r="AV32" s="4936" t="inlineStr">
        <is>
          <t>Зач.единиц</t>
        </is>
      </c>
      <c r="AW32" s="4931" t="inlineStr">
        <is>
          <t>Всего часов</t>
        </is>
      </c>
      <c r="AX32" s="4932" t="inlineStr">
        <is>
          <t>Ауд.часов</t>
        </is>
      </c>
      <c r="AY32" s="4937" t="inlineStr">
        <is>
          <t>Зач.единиц</t>
        </is>
      </c>
      <c r="AZ32" s="4938" t="inlineStr">
        <is>
          <t>Всего часов</t>
        </is>
      </c>
      <c r="BA32" s="4939" t="inlineStr">
        <is>
          <t>Ауд.часов</t>
        </is>
      </c>
      <c r="BB32" s="4940" t="inlineStr">
        <is>
          <t>Зач.единиц</t>
        </is>
      </c>
      <c r="BC32" s="4941" t="inlineStr">
        <is>
          <t>Всего часов</t>
        </is>
      </c>
      <c r="BD32" s="4939" t="inlineStr">
        <is>
          <t>Ауд.часов</t>
        </is>
      </c>
      <c r="BE32" s="4940" t="inlineStr">
        <is>
          <t>Зач.единиц</t>
        </is>
      </c>
      <c r="BF32" s="4942" t="inlineStr">
        <is>
          <t>Всего часов</t>
        </is>
      </c>
      <c r="BG32" s="4939" t="inlineStr">
        <is>
          <t>Ауд.часов</t>
        </is>
      </c>
      <c r="BH32" s="4943" t="inlineStr">
        <is>
          <t>Зач.единиц</t>
        </is>
      </c>
      <c r="BI32" s="4938" t="inlineStr">
        <is>
          <t>Всего часов</t>
        </is>
      </c>
      <c r="BJ32" s="4939" t="inlineStr">
        <is>
          <t>Ауд.часов</t>
        </is>
      </c>
      <c r="BK32" s="4050" t="inlineStr">
        <is>
          <t>Зач.единиц</t>
        </is>
      </c>
      <c r="BL32" s="4942" t="inlineStr">
        <is>
          <t>Всего часов</t>
        </is>
      </c>
      <c r="BM32" s="4939" t="inlineStr">
        <is>
          <t>Ауд.часов</t>
        </is>
      </c>
      <c r="BN32" s="4943" t="inlineStr">
        <is>
          <t>Зач.единиц</t>
        </is>
      </c>
      <c r="BO32" s="4938" t="inlineStr">
        <is>
          <t>Всего часов</t>
        </is>
      </c>
      <c r="BP32" s="4939" t="inlineStr">
        <is>
          <t>Ауд.часов</t>
        </is>
      </c>
      <c r="BQ32" s="4944" t="inlineStr">
        <is>
          <t>Зач.единиц</t>
        </is>
      </c>
      <c r="BR32" s="2241" t="n"/>
      <c r="BS32" s="2130" t="n"/>
      <c r="BT32" s="78" t="n"/>
      <c r="BU32" s="81" t="n"/>
      <c r="BV32" s="44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  <c r="CU32" s="2" t="n"/>
    </row>
    <row r="33">
      <c r="A33" s="4945" t="n">
        <v>1</v>
      </c>
      <c r="B33" s="224" t="n"/>
      <c r="C33" s="4946" t="inlineStr">
        <is>
          <t>Государственный компонент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224" t="n"/>
      <c r="S33" s="4947" t="n"/>
      <c r="T33" s="4947" t="n"/>
      <c r="U33" s="4948" t="n"/>
      <c r="V33" s="224" t="n"/>
      <c r="W33" s="4948" t="n"/>
      <c r="X33" s="224" t="n"/>
      <c r="Y33" s="4949">
        <f>SUM(Y35:Z65)</f>
        <v/>
      </c>
      <c r="Z33" s="131" t="n"/>
      <c r="AA33" s="1543">
        <f>SUM(AA35:AB65)</f>
        <v/>
      </c>
      <c r="AB33" s="220" t="n"/>
      <c r="AC33" s="4950">
        <f>SUM(AC35:AD65)</f>
        <v/>
      </c>
      <c r="AD33" s="4951" t="n"/>
      <c r="AE33" s="1543">
        <f>SUM(AE35:AF65)</f>
        <v/>
      </c>
      <c r="AF33" s="220" t="n"/>
      <c r="AG33" s="1544">
        <f>SUM(AG35:AH65)</f>
        <v/>
      </c>
      <c r="AH33" s="220" t="n"/>
      <c r="AI33" s="1544">
        <f>SUM(AI35:AJ65)</f>
        <v/>
      </c>
      <c r="AJ33" s="220" t="n"/>
      <c r="AK33" s="1544">
        <f>SUM(AK35:AL65)</f>
        <v/>
      </c>
      <c r="AL33" s="220" t="n"/>
      <c r="AM33" s="4952">
        <f>SUM(AM35:AM65)</f>
        <v/>
      </c>
      <c r="AN33" s="4953">
        <f>SUM(AN35:AN65)</f>
        <v/>
      </c>
      <c r="AO33" s="4953">
        <f>SUM(AO35:AO65)</f>
        <v/>
      </c>
      <c r="AP33" s="4954">
        <f>SUM(AP35:AP65)</f>
        <v/>
      </c>
      <c r="AQ33" s="4953">
        <f>SUM(AQ35:AQ65)</f>
        <v/>
      </c>
      <c r="AR33" s="4953">
        <f>SUM(AR35:AR65)</f>
        <v/>
      </c>
      <c r="AS33" s="4955">
        <f>SUM(AS35:AS65)</f>
        <v/>
      </c>
      <c r="AT33" s="1554">
        <f>SUM(AT35:AT65)</f>
        <v/>
      </c>
      <c r="AU33" s="4953">
        <f>SUM(AU35:AU65)</f>
        <v/>
      </c>
      <c r="AV33" s="4955">
        <f>SUM(AV35:AV65)</f>
        <v/>
      </c>
      <c r="AW33" s="1555">
        <f>SUM(AW35:AW65)</f>
        <v/>
      </c>
      <c r="AX33" s="4953">
        <f>SUM(AX35:AX65)</f>
        <v/>
      </c>
      <c r="AY33" s="4956">
        <f>SUM(AY35:AY65)</f>
        <v/>
      </c>
      <c r="AZ33" s="4953">
        <f>SUM(AZ35:AZ65)</f>
        <v/>
      </c>
      <c r="BA33" s="4953">
        <f>SUM(BA35:BA65)</f>
        <v/>
      </c>
      <c r="BB33" s="4955">
        <f>SUM(BB35:BB65)</f>
        <v/>
      </c>
      <c r="BC33" s="1555">
        <f>SUM(BC35:BC65)</f>
        <v/>
      </c>
      <c r="BD33" s="4953">
        <f>SUM(BD35:BD65)</f>
        <v/>
      </c>
      <c r="BE33" s="4956">
        <f>SUM(BE35:BE65)</f>
        <v/>
      </c>
      <c r="BF33" s="4953">
        <f>SUM(BF35:BF65)</f>
        <v/>
      </c>
      <c r="BG33" s="4953">
        <f>SUM(BG35:BG65)</f>
        <v/>
      </c>
      <c r="BH33" s="4957">
        <f>SUM(BH35:BH65)</f>
        <v/>
      </c>
      <c r="BI33" s="4953">
        <f>SUM(BI35:BI65)</f>
        <v/>
      </c>
      <c r="BJ33" s="4953">
        <f>SUM(BJ35:BJ65)</f>
        <v/>
      </c>
      <c r="BK33" s="4956">
        <f>SUM(BK35:BK65)</f>
        <v/>
      </c>
      <c r="BL33" s="1554">
        <f>SUM(BL35:BL65)</f>
        <v/>
      </c>
      <c r="BM33" s="4953">
        <f>SUM(BM35:BM65)</f>
        <v/>
      </c>
      <c r="BN33" s="4954">
        <f>SUM(BN35:BN65)</f>
        <v/>
      </c>
      <c r="BO33" s="1555">
        <f>SUM(BO35:BO65)</f>
        <v/>
      </c>
      <c r="BP33" s="4958">
        <f>SUM(BP35:BP65)</f>
        <v/>
      </c>
      <c r="BQ33" s="4959">
        <f>SUM(BQ35:BQ65)</f>
        <v/>
      </c>
      <c r="BR33" s="4960">
        <f>SUM(BR34:BR65)</f>
        <v/>
      </c>
      <c r="BS33" s="4961" t="n"/>
      <c r="BT33" s="131" t="n"/>
      <c r="BU33" s="224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  <c r="CU33" s="2" t="n"/>
    </row>
    <row r="34">
      <c r="A34" s="4962" t="inlineStr">
        <is>
          <t>1.1</t>
        </is>
      </c>
      <c r="B34" s="190" t="n"/>
      <c r="C34" s="1559" t="inlineStr">
        <is>
          <t>Социально-гуманитарный модуль 1</t>
        </is>
      </c>
      <c r="D34" s="534" t="n"/>
      <c r="E34" s="534" t="n"/>
      <c r="F34" s="534" t="n"/>
      <c r="G34" s="534" t="n"/>
      <c r="H34" s="534" t="n"/>
      <c r="I34" s="534" t="n"/>
      <c r="J34" s="534" t="n"/>
      <c r="K34" s="534" t="n"/>
      <c r="L34" s="534" t="n"/>
      <c r="M34" s="534" t="n"/>
      <c r="N34" s="534" t="n"/>
      <c r="O34" s="534" t="n"/>
      <c r="P34" s="534" t="n"/>
      <c r="Q34" s="534" t="n"/>
      <c r="R34" s="244" t="n"/>
      <c r="S34" s="4963" t="n"/>
      <c r="T34" s="4963" t="n"/>
      <c r="U34" s="4964" t="n"/>
      <c r="V34" s="244" t="n"/>
      <c r="W34" s="4964" t="n"/>
      <c r="X34" s="244" t="n"/>
      <c r="Y34" s="4965">
        <f>AN34+AQ34+AT34+AW34+AZ34+BC34+BF34+BI34</f>
        <v/>
      </c>
      <c r="Z34" s="4966" t="n"/>
      <c r="AA34" s="4967">
        <f>SUM(AE34:AL34)</f>
        <v/>
      </c>
      <c r="AB34" s="244" t="n"/>
      <c r="AC34" s="4968" t="n"/>
      <c r="AD34" s="4966" t="n"/>
      <c r="AE34" s="1566">
        <f>SUM(AG34:AO34)</f>
        <v/>
      </c>
      <c r="AF34" s="246" t="n"/>
      <c r="AG34" s="1567">
        <f>SUM(AI34:AQ34)</f>
        <v/>
      </c>
      <c r="AH34" s="246" t="n"/>
      <c r="AI34" s="1567">
        <f>SUM(AK34:AS34)</f>
        <v/>
      </c>
      <c r="AJ34" s="246" t="n"/>
      <c r="AK34" s="1568">
        <f>SUM(AN34:AU34)</f>
        <v/>
      </c>
      <c r="AL34" s="244" t="n"/>
      <c r="AM34" s="1569" t="n"/>
      <c r="AN34" s="1570">
        <f>AP34*36</f>
        <v/>
      </c>
      <c r="AO34" s="1571" t="n"/>
      <c r="AP34" s="1572" t="n"/>
      <c r="AQ34" s="1573">
        <f>AS34*36</f>
        <v/>
      </c>
      <c r="AR34" s="1571" t="n"/>
      <c r="AS34" s="1572" t="n"/>
      <c r="AT34" s="1574">
        <f>AV34*36</f>
        <v/>
      </c>
      <c r="AU34" s="1571" t="n"/>
      <c r="AV34" s="1575" t="n"/>
      <c r="AW34" s="1576">
        <f>AY34*36</f>
        <v/>
      </c>
      <c r="AX34" s="1571" t="n"/>
      <c r="AY34" s="1577" t="n"/>
      <c r="AZ34" s="1576">
        <f>BB34*36</f>
        <v/>
      </c>
      <c r="BA34" s="1571" t="n"/>
      <c r="BB34" s="1572" t="n"/>
      <c r="BC34" s="1573">
        <f>BE34*36</f>
        <v/>
      </c>
      <c r="BD34" s="1571" t="n"/>
      <c r="BE34" s="1572" t="n"/>
      <c r="BF34" s="1574">
        <f>BH34*36</f>
        <v/>
      </c>
      <c r="BG34" s="1571" t="n"/>
      <c r="BH34" s="1575" t="n"/>
      <c r="BI34" s="1576">
        <f>BK34*36</f>
        <v/>
      </c>
      <c r="BJ34" s="1571" t="n"/>
      <c r="BK34" s="1577" t="n"/>
      <c r="BL34" s="1574" t="n"/>
      <c r="BM34" s="1576" t="n"/>
      <c r="BN34" s="4969" t="n"/>
      <c r="BO34" s="1573" t="n"/>
      <c r="BP34" s="1571" t="n"/>
      <c r="BQ34" s="1580" t="n"/>
      <c r="BR34" s="1579" t="n"/>
      <c r="BS34" s="4964" t="n"/>
      <c r="BT34" s="534" t="n"/>
      <c r="BU34" s="244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  <c r="CU34" s="2" t="n"/>
    </row>
    <row r="35">
      <c r="A35" s="4970" t="inlineStr">
        <is>
          <t>1.1.1</t>
        </is>
      </c>
      <c r="B35" s="269" t="n"/>
      <c r="C35" s="345" t="inlineStr">
        <is>
          <t>История белорусской государственности</t>
        </is>
      </c>
      <c r="D35" s="266" t="n"/>
      <c r="E35" s="266" t="n"/>
      <c r="F35" s="266" t="n"/>
      <c r="G35" s="266" t="n"/>
      <c r="H35" s="266" t="n"/>
      <c r="I35" s="266" t="n"/>
      <c r="J35" s="266" t="n"/>
      <c r="K35" s="266" t="n"/>
      <c r="L35" s="266" t="n"/>
      <c r="M35" s="266" t="n"/>
      <c r="N35" s="266" t="n"/>
      <c r="O35" s="266" t="n"/>
      <c r="P35" s="266" t="n"/>
      <c r="Q35" s="266" t="n"/>
      <c r="R35" s="269" t="n"/>
      <c r="S35" s="267" t="n"/>
      <c r="T35" s="267" t="n"/>
      <c r="U35" s="268" t="n">
        <v>2</v>
      </c>
      <c r="V35" s="269" t="n"/>
      <c r="W35" s="268" t="n"/>
      <c r="X35" s="269" t="n"/>
      <c r="Y35" s="4971">
        <f>AN35+AQ35+AT35+AW35+AZ35+BC35+BF35+BI35+BL35+BO35</f>
        <v/>
      </c>
      <c r="Z35" s="273" t="n"/>
      <c r="AA35" s="4972" t="n">
        <v>54</v>
      </c>
      <c r="AB35" s="269" t="n"/>
      <c r="AC35" s="4077">
        <f>AM35+AO35+AR35+AU35+AX35+BA35+BD35+BG35+BJ35+BM35+BP35</f>
        <v/>
      </c>
      <c r="AD35" s="273" t="n"/>
      <c r="AE35" s="4973" t="n">
        <v>8</v>
      </c>
      <c r="AF35" s="264" t="n"/>
      <c r="AG35" s="274" t="n"/>
      <c r="AH35" s="264" t="n"/>
      <c r="AI35" s="274" t="n"/>
      <c r="AJ35" s="264" t="n"/>
      <c r="AK35" s="277" t="n">
        <v>4</v>
      </c>
      <c r="AL35" s="269" t="n"/>
      <c r="AM35" s="1584" t="n"/>
      <c r="AN35" s="1585" t="n"/>
      <c r="AO35" s="1586" t="n">
        <v>2</v>
      </c>
      <c r="AP35" s="1587" t="n"/>
      <c r="AQ35" s="1588" t="n">
        <v>108</v>
      </c>
      <c r="AR35" s="1586" t="n">
        <v>10</v>
      </c>
      <c r="AS35" s="1587" t="n">
        <v>3</v>
      </c>
      <c r="AT35" s="1589">
        <f>AV35*36</f>
        <v/>
      </c>
      <c r="AU35" s="1590" t="n"/>
      <c r="AV35" s="1591" t="n"/>
      <c r="AW35" s="1592">
        <f>AY35*36</f>
        <v/>
      </c>
      <c r="AX35" s="1590" t="n"/>
      <c r="AY35" s="1593" t="n"/>
      <c r="AZ35" s="1594">
        <f>BB35*36</f>
        <v/>
      </c>
      <c r="BA35" s="1595" t="n"/>
      <c r="BB35" s="1596" t="n"/>
      <c r="BC35" s="1597">
        <f>BE35*36</f>
        <v/>
      </c>
      <c r="BD35" s="1595" t="n"/>
      <c r="BE35" s="1596" t="n"/>
      <c r="BF35" s="1598">
        <f>BH35*36</f>
        <v/>
      </c>
      <c r="BG35" s="1599" t="n"/>
      <c r="BH35" s="1600" t="n"/>
      <c r="BI35" s="1594">
        <f>BK35*36</f>
        <v/>
      </c>
      <c r="BJ35" s="1599" t="n"/>
      <c r="BK35" s="4974" t="n"/>
      <c r="BL35" s="1602" t="n"/>
      <c r="BM35" s="1667" t="n"/>
      <c r="BN35" s="1603" t="n"/>
      <c r="BO35" s="511" t="n"/>
      <c r="BP35" s="1599" t="n"/>
      <c r="BQ35" s="1605" t="n"/>
      <c r="BR35" s="1604">
        <f>AP35+AS35+AV35+AY35+BB35+BE35+BH35+BK35+BN35+BQ35</f>
        <v/>
      </c>
      <c r="BS35" s="4975" t="inlineStr">
        <is>
          <t>ИБиП</t>
        </is>
      </c>
      <c r="BT35" s="266" t="n"/>
      <c r="BU35" s="269" t="n"/>
      <c r="BV35" s="684">
        <f>AA35*0.22</f>
        <v/>
      </c>
      <c r="BW35" s="684" t="n"/>
      <c r="BX35" s="684" t="n"/>
      <c r="BY35" s="684" t="n"/>
      <c r="BZ35" s="684" t="n"/>
      <c r="CA35" s="684" t="n"/>
      <c r="CB35" s="684" t="n"/>
      <c r="CC35" s="684" t="n"/>
      <c r="CD35" s="684" t="n"/>
      <c r="CE35" s="684" t="n"/>
      <c r="CF35" s="684" t="n"/>
      <c r="CG35" s="684" t="n"/>
      <c r="CH35" s="684" t="n"/>
      <c r="CI35" s="684" t="n"/>
      <c r="CJ35" s="684" t="n"/>
      <c r="CK35" s="684" t="n"/>
      <c r="CL35" s="684" t="n"/>
      <c r="CM35" s="684" t="n"/>
      <c r="CN35" s="684" t="n"/>
      <c r="CO35" s="684" t="n"/>
      <c r="CP35" s="684" t="n"/>
      <c r="CQ35" s="684" t="n"/>
      <c r="CR35" s="684" t="n"/>
      <c r="CS35" s="2" t="n"/>
      <c r="CT35" s="2" t="n"/>
      <c r="CU35" s="2" t="n"/>
    </row>
    <row r="36">
      <c r="A36" s="4970" t="inlineStr">
        <is>
          <t>1.1.2</t>
        </is>
      </c>
      <c r="B36" s="269" t="n"/>
      <c r="C36" s="345" t="inlineStr">
        <is>
          <t>Современная политэкономия</t>
        </is>
      </c>
      <c r="D36" s="266" t="n"/>
      <c r="E36" s="266" t="n"/>
      <c r="F36" s="266" t="n"/>
      <c r="G36" s="266" t="n"/>
      <c r="H36" s="266" t="n"/>
      <c r="I36" s="266" t="n"/>
      <c r="J36" s="266" t="n"/>
      <c r="K36" s="266" t="n"/>
      <c r="L36" s="266" t="n"/>
      <c r="M36" s="266" t="n"/>
      <c r="N36" s="266" t="n"/>
      <c r="O36" s="266" t="n"/>
      <c r="P36" s="266" t="n"/>
      <c r="Q36" s="266" t="n"/>
      <c r="R36" s="269" t="n"/>
      <c r="S36" s="267" t="n"/>
      <c r="T36" s="267" t="n"/>
      <c r="U36" s="268" t="n">
        <v>5</v>
      </c>
      <c r="V36" s="269" t="n"/>
      <c r="W36" s="268" t="n"/>
      <c r="X36" s="269" t="n"/>
      <c r="Y36" s="4971">
        <f>AN36+AQ36+AT36+AW36+AZ36+BC36+BF36+BI36+BL36+BO36</f>
        <v/>
      </c>
      <c r="Z36" s="273" t="n"/>
      <c r="AA36" s="4972" t="n">
        <v>54</v>
      </c>
      <c r="AB36" s="269" t="n"/>
      <c r="AC36" s="4077">
        <f>AM36+AO36+AR36+AU36+AX36+BA36+BD36+BG36+BJ36+BM36+BP36</f>
        <v/>
      </c>
      <c r="AD36" s="273" t="n"/>
      <c r="AE36" s="4973" t="n">
        <v>8</v>
      </c>
      <c r="AF36" s="264" t="n"/>
      <c r="AG36" s="274" t="n"/>
      <c r="AH36" s="264" t="n"/>
      <c r="AI36" s="274" t="n"/>
      <c r="AJ36" s="264" t="n"/>
      <c r="AK36" s="277" t="n">
        <v>4</v>
      </c>
      <c r="AL36" s="269" t="n"/>
      <c r="AM36" s="1584" t="n"/>
      <c r="AN36" s="1585">
        <f>AP36*36</f>
        <v/>
      </c>
      <c r="AO36" s="1586" t="n"/>
      <c r="AP36" s="1587" t="n"/>
      <c r="AQ36" s="1588" t="n"/>
      <c r="AR36" s="1586" t="n"/>
      <c r="AS36" s="1587" t="n"/>
      <c r="AT36" s="1589">
        <f>AV36*36</f>
        <v/>
      </c>
      <c r="AU36" s="1590" t="n"/>
      <c r="AV36" s="1591" t="n"/>
      <c r="AW36" s="1592">
        <f>AY36*36</f>
        <v/>
      </c>
      <c r="AX36" s="1590" t="n">
        <v>2</v>
      </c>
      <c r="AY36" s="1593" t="n"/>
      <c r="AZ36" s="1594" t="n">
        <v>108</v>
      </c>
      <c r="BA36" s="1595" t="n">
        <v>10</v>
      </c>
      <c r="BB36" s="1596" t="n">
        <v>3</v>
      </c>
      <c r="BC36" s="1597">
        <f>BE36*36</f>
        <v/>
      </c>
      <c r="BD36" s="1595" t="n"/>
      <c r="BE36" s="1596" t="n"/>
      <c r="BF36" s="1598">
        <f>BH36*36</f>
        <v/>
      </c>
      <c r="BG36" s="1599" t="n"/>
      <c r="BH36" s="1600" t="n"/>
      <c r="BI36" s="1594">
        <f>BK36*36</f>
        <v/>
      </c>
      <c r="BJ36" s="1599" t="n"/>
      <c r="BK36" s="4974" t="n"/>
      <c r="BL36" s="1602" t="n"/>
      <c r="BM36" s="1667" t="n"/>
      <c r="BN36" s="1603" t="n"/>
      <c r="BO36" s="511" t="n"/>
      <c r="BP36" s="1599" t="n"/>
      <c r="BQ36" s="1605" t="n"/>
      <c r="BR36" s="1604">
        <f>AP36+AS36+AV36+AY36+BB36+BE36+BH36+BK36+BN36+BQ36</f>
        <v/>
      </c>
      <c r="BS36" s="4975" t="inlineStr">
        <is>
          <t>ЭТиМ</t>
        </is>
      </c>
      <c r="BT36" s="266" t="n"/>
      <c r="BU36" s="269" t="n"/>
      <c r="BV36" s="684">
        <f>AA36*0.22</f>
        <v/>
      </c>
      <c r="BW36" s="684" t="n"/>
      <c r="BX36" s="684" t="n"/>
      <c r="BY36" s="684" t="n"/>
      <c r="BZ36" s="684" t="n"/>
      <c r="CA36" s="684" t="n"/>
      <c r="CB36" s="684" t="n"/>
      <c r="CC36" s="684" t="n"/>
      <c r="CD36" s="684" t="n"/>
      <c r="CE36" s="684" t="n"/>
      <c r="CF36" s="684" t="n"/>
      <c r="CG36" s="684" t="n"/>
      <c r="CH36" s="684" t="n"/>
      <c r="CI36" s="684" t="n"/>
      <c r="CJ36" s="684" t="n"/>
      <c r="CK36" s="684" t="n"/>
      <c r="CL36" s="684" t="n"/>
      <c r="CM36" s="684" t="n"/>
      <c r="CN36" s="684" t="n"/>
      <c r="CO36" s="684" t="n"/>
      <c r="CP36" s="684" t="n"/>
      <c r="CQ36" s="684" t="n"/>
      <c r="CR36" s="684" t="n"/>
      <c r="CS36" s="2" t="n"/>
      <c r="CT36" s="2" t="n"/>
      <c r="CU36" s="2" t="n"/>
    </row>
    <row r="37">
      <c r="A37" s="4970" t="inlineStr">
        <is>
          <t>1.1.3</t>
        </is>
      </c>
      <c r="B37" s="269" t="n"/>
      <c r="C37" s="345" t="inlineStr">
        <is>
          <t>Философия</t>
        </is>
      </c>
      <c r="D37" s="266" t="n"/>
      <c r="E37" s="266" t="n"/>
      <c r="F37" s="266" t="n"/>
      <c r="G37" s="266" t="n"/>
      <c r="H37" s="266" t="n"/>
      <c r="I37" s="266" t="n"/>
      <c r="J37" s="266" t="n"/>
      <c r="K37" s="266" t="n"/>
      <c r="L37" s="266" t="n"/>
      <c r="M37" s="266" t="n"/>
      <c r="N37" s="266" t="n"/>
      <c r="O37" s="266" t="n"/>
      <c r="P37" s="266" t="n"/>
      <c r="Q37" s="266" t="n"/>
      <c r="R37" s="269" t="n"/>
      <c r="S37" s="267" t="n"/>
      <c r="T37" s="267" t="n"/>
      <c r="U37" s="268" t="n">
        <v>4</v>
      </c>
      <c r="V37" s="269" t="n"/>
      <c r="W37" s="268" t="n"/>
      <c r="X37" s="269" t="n"/>
      <c r="Y37" s="4971">
        <f>AN37+AQ37+AT37+AW37+AZ37+BC37+BF37+BI37+BL37+BO37</f>
        <v/>
      </c>
      <c r="Z37" s="273" t="n"/>
      <c r="AA37" s="4972" t="n">
        <v>54</v>
      </c>
      <c r="AB37" s="269" t="n"/>
      <c r="AC37" s="4077">
        <f>AM37+AO37+AR37+AU37+AX37+BA37+BD37+BG37+BJ37+BM37+BP37</f>
        <v/>
      </c>
      <c r="AD37" s="273" t="n"/>
      <c r="AE37" s="4973" t="n">
        <v>8</v>
      </c>
      <c r="AF37" s="264" t="n"/>
      <c r="AG37" s="274" t="n"/>
      <c r="AH37" s="264" t="n"/>
      <c r="AI37" s="274" t="n"/>
      <c r="AJ37" s="264" t="n"/>
      <c r="AK37" s="277" t="n">
        <v>4</v>
      </c>
      <c r="AL37" s="269" t="n"/>
      <c r="AM37" s="1584" t="n"/>
      <c r="AN37" s="1585">
        <f>AP37*36</f>
        <v/>
      </c>
      <c r="AO37" s="1586" t="n"/>
      <c r="AP37" s="1587" t="n"/>
      <c r="AQ37" s="1588">
        <f>AS37*36</f>
        <v/>
      </c>
      <c r="AR37" s="1586" t="n"/>
      <c r="AS37" s="1587" t="n"/>
      <c r="AT37" s="1589" t="n"/>
      <c r="AU37" s="1590" t="n">
        <v>4</v>
      </c>
      <c r="AV37" s="1591" t="n"/>
      <c r="AW37" s="1592" t="n">
        <v>108</v>
      </c>
      <c r="AX37" s="1590" t="n">
        <v>8</v>
      </c>
      <c r="AY37" s="1593" t="n">
        <v>3</v>
      </c>
      <c r="AZ37" s="1594">
        <f>BB37*36</f>
        <v/>
      </c>
      <c r="BA37" s="1595" t="n"/>
      <c r="BB37" s="1596" t="n"/>
      <c r="BC37" s="1597">
        <f>BE37*36</f>
        <v/>
      </c>
      <c r="BD37" s="1595" t="n"/>
      <c r="BE37" s="1596" t="n"/>
      <c r="BF37" s="1598">
        <f>BH37*36</f>
        <v/>
      </c>
      <c r="BG37" s="1599" t="n"/>
      <c r="BH37" s="1600" t="n"/>
      <c r="BI37" s="1594">
        <f>BK37*36</f>
        <v/>
      </c>
      <c r="BJ37" s="1599" t="n"/>
      <c r="BK37" s="4974" t="n"/>
      <c r="BL37" s="1602" t="n"/>
      <c r="BM37" s="1667" t="n"/>
      <c r="BN37" s="1603" t="n"/>
      <c r="BO37" s="511" t="n"/>
      <c r="BP37" s="1599" t="n"/>
      <c r="BQ37" s="1605" t="n"/>
      <c r="BR37" s="1604">
        <f>AP37+AS37+AV37+AY37+BB37+BE37+BH37+BK37+BN37+BQ37</f>
        <v/>
      </c>
      <c r="BS37" s="4975" t="inlineStr">
        <is>
          <t>ФиП</t>
        </is>
      </c>
      <c r="BT37" s="266" t="n"/>
      <c r="BU37" s="269" t="n"/>
      <c r="BV37" s="684">
        <f>AA37*0.22</f>
        <v/>
      </c>
      <c r="BW37" s="684" t="n"/>
      <c r="BX37" s="684" t="n"/>
      <c r="BY37" s="684" t="n"/>
      <c r="BZ37" s="684" t="n"/>
      <c r="CA37" s="684" t="n"/>
      <c r="CB37" s="684" t="n"/>
      <c r="CC37" s="684" t="n"/>
      <c r="CD37" s="684" t="n"/>
      <c r="CE37" s="684" t="n"/>
      <c r="CF37" s="684" t="n"/>
      <c r="CG37" s="684" t="n"/>
      <c r="CH37" s="684" t="n"/>
      <c r="CI37" s="684" t="n"/>
      <c r="CJ37" s="684" t="n"/>
      <c r="CK37" s="684" t="n"/>
      <c r="CL37" s="684" t="n"/>
      <c r="CM37" s="684" t="n"/>
      <c r="CN37" s="684" t="n"/>
      <c r="CO37" s="684" t="n"/>
      <c r="CP37" s="684" t="n"/>
      <c r="CQ37" s="684" t="n"/>
      <c r="CR37" s="684" t="n"/>
      <c r="CS37" s="2" t="n"/>
      <c r="CT37" s="2" t="n"/>
      <c r="CU37" s="2" t="n"/>
    </row>
    <row r="38">
      <c r="A38" s="4976" t="inlineStr">
        <is>
          <t>1.2</t>
        </is>
      </c>
      <c r="B38" s="269" t="n"/>
      <c r="C38" s="4977" t="inlineStr">
        <is>
          <t>Иностранный язык</t>
        </is>
      </c>
      <c r="D38" s="266" t="n"/>
      <c r="E38" s="266" t="n"/>
      <c r="F38" s="266" t="n"/>
      <c r="G38" s="266" t="n"/>
      <c r="H38" s="266" t="n"/>
      <c r="I38" s="266" t="n"/>
      <c r="J38" s="266" t="n"/>
      <c r="K38" s="266" t="n"/>
      <c r="L38" s="266" t="n"/>
      <c r="M38" s="266" t="n"/>
      <c r="N38" s="266" t="n"/>
      <c r="O38" s="266" t="n"/>
      <c r="P38" s="266" t="n"/>
      <c r="Q38" s="266" t="n"/>
      <c r="R38" s="269" t="n"/>
      <c r="S38" s="1610" t="inlineStr">
        <is>
          <t>2085/2024</t>
        </is>
      </c>
      <c r="T38" s="4978" t="n"/>
      <c r="U38" s="452" t="n">
        <v>2</v>
      </c>
      <c r="V38" s="269" t="n"/>
      <c r="W38" s="452" t="n">
        <v>1</v>
      </c>
      <c r="X38" s="269" t="n"/>
      <c r="Y38" s="4120">
        <f>AN38+AQ38+AT38+AW38+AZ38+BC38+BF38+BI38+BL38+BO38</f>
        <v/>
      </c>
      <c r="Z38" s="273" t="n"/>
      <c r="AA38" s="4979" t="n">
        <v>144</v>
      </c>
      <c r="AB38" s="269" t="n"/>
      <c r="AC38" s="296">
        <f>AM38+AO38+AR38+AU38+AX38+BA38+BD38+BG38+BJ38+BM38+BP38</f>
        <v/>
      </c>
      <c r="AD38" s="273" t="n"/>
      <c r="AE38" s="4980" t="n"/>
      <c r="AF38" s="264" t="n"/>
      <c r="AG38" s="302" t="n"/>
      <c r="AH38" s="264" t="n"/>
      <c r="AI38" s="302" t="n">
        <v>32</v>
      </c>
      <c r="AJ38" s="264" t="n"/>
      <c r="AK38" s="303" t="n"/>
      <c r="AL38" s="269" t="n"/>
      <c r="AM38" s="1584" t="n">
        <v>8</v>
      </c>
      <c r="AN38" s="1585">
        <f>AP38*36</f>
        <v/>
      </c>
      <c r="AO38" s="1586" t="n">
        <v>10</v>
      </c>
      <c r="AP38" s="1587" t="n">
        <v>3</v>
      </c>
      <c r="AQ38" s="1588">
        <f>AS38*36</f>
        <v/>
      </c>
      <c r="AR38" s="1586" t="n">
        <v>14</v>
      </c>
      <c r="AS38" s="1587" t="n">
        <v>3</v>
      </c>
      <c r="AT38" s="1589">
        <f>AV38*36</f>
        <v/>
      </c>
      <c r="AU38" s="1590" t="n"/>
      <c r="AV38" s="1591" t="n"/>
      <c r="AW38" s="1592">
        <f>AY38*36</f>
        <v/>
      </c>
      <c r="AX38" s="1590" t="n"/>
      <c r="AY38" s="1593" t="n"/>
      <c r="AZ38" s="1621">
        <f>BB38*36</f>
        <v/>
      </c>
      <c r="BA38" s="1619" t="n"/>
      <c r="BB38" s="1623" t="n"/>
      <c r="BC38" s="1624">
        <f>BE38*36</f>
        <v/>
      </c>
      <c r="BD38" s="1619" t="n"/>
      <c r="BE38" s="1623" t="n"/>
      <c r="BF38" s="1618">
        <f>BH38*36</f>
        <v/>
      </c>
      <c r="BG38" s="1614" t="n"/>
      <c r="BH38" s="1625" t="n"/>
      <c r="BI38" s="1621">
        <f>BK38*36</f>
        <v/>
      </c>
      <c r="BJ38" s="1614" t="n"/>
      <c r="BK38" s="4981" t="n"/>
      <c r="BL38" s="1627" t="n"/>
      <c r="BM38" s="1613" t="n"/>
      <c r="BN38" s="1628" t="n"/>
      <c r="BO38" s="1616" t="n"/>
      <c r="BP38" s="1614" t="n"/>
      <c r="BQ38" s="1629" t="n"/>
      <c r="BR38" s="1617">
        <f>AP38+AS38+AV38+AY38+BB38+BE38+BH38+BK38+BN38+BQ38</f>
        <v/>
      </c>
      <c r="BS38" s="4975" t="inlineStr">
        <is>
          <t>МКиТП</t>
        </is>
      </c>
      <c r="BT38" s="266" t="n"/>
      <c r="BU38" s="269" t="n"/>
      <c r="BV38" s="684">
        <f>AA38*0.22</f>
        <v/>
      </c>
      <c r="BW38" s="4982" t="n"/>
      <c r="BX38" s="4982" t="n"/>
      <c r="BY38" s="4982" t="n"/>
      <c r="BZ38" s="4982" t="n"/>
      <c r="CA38" s="4982" t="n"/>
      <c r="CB38" s="4982" t="n"/>
      <c r="CC38" s="4982" t="n"/>
      <c r="CD38" s="4982" t="n"/>
      <c r="CE38" s="4982" t="n"/>
      <c r="CF38" s="4982" t="n"/>
      <c r="CG38" s="4982" t="n"/>
      <c r="CH38" s="4982" t="n"/>
      <c r="CI38" s="4982" t="n"/>
      <c r="CJ38" s="4982" t="n"/>
      <c r="CK38" s="4982" t="n"/>
      <c r="CL38" s="4982" t="n"/>
      <c r="CM38" s="4982" t="n"/>
      <c r="CN38" s="4982" t="n"/>
      <c r="CO38" s="4982" t="n"/>
      <c r="CP38" s="4982" t="n"/>
      <c r="CQ38" s="4982" t="n"/>
      <c r="CR38" s="4982" t="n"/>
      <c r="CS38" s="2" t="n"/>
      <c r="CT38" s="2" t="n"/>
      <c r="CU38" s="2" t="n"/>
    </row>
    <row r="39">
      <c r="A39" s="1637" t="inlineStr">
        <is>
          <t>1.3</t>
        </is>
      </c>
      <c r="B39" s="269" t="n"/>
      <c r="C39" s="1660" t="inlineStr">
        <is>
          <t>Общенаучный модуль</t>
        </is>
      </c>
      <c r="D39" s="266" t="n"/>
      <c r="E39" s="266" t="n"/>
      <c r="F39" s="266" t="n"/>
      <c r="G39" s="266" t="n"/>
      <c r="H39" s="266" t="n"/>
      <c r="I39" s="266" t="n"/>
      <c r="J39" s="266" t="n"/>
      <c r="K39" s="266" t="n"/>
      <c r="L39" s="266" t="n"/>
      <c r="M39" s="266" t="n"/>
      <c r="N39" s="266" t="n"/>
      <c r="O39" s="266" t="n"/>
      <c r="P39" s="266" t="n"/>
      <c r="Q39" s="266" t="n"/>
      <c r="R39" s="269" t="n"/>
      <c r="S39" s="1661" t="n"/>
      <c r="T39" s="1661" t="n"/>
      <c r="U39" s="1876" t="n"/>
      <c r="V39" s="269" t="n"/>
      <c r="W39" s="1876" t="n"/>
      <c r="X39" s="269" t="n"/>
      <c r="Y39" s="4983">
        <f>AN39+AQ39+AT39+AW39+AZ39+BC39+BF39+BI39+BL39+BO39</f>
        <v/>
      </c>
      <c r="Z39" s="273" t="n"/>
      <c r="AA39" s="4984">
        <f>SUM(AE39:AL39)</f>
        <v/>
      </c>
      <c r="AB39" s="269" t="n"/>
      <c r="AC39" s="1643">
        <f>AM39+AO39+AR39+AU39+AX39+BA39+BD39+BG39+BJ39+BM39+BP39</f>
        <v/>
      </c>
      <c r="AD39" s="273" t="n"/>
      <c r="AE39" s="4985" t="n"/>
      <c r="AF39" s="264" t="n"/>
      <c r="AG39" s="4107" t="n"/>
      <c r="AH39" s="264" t="n"/>
      <c r="AI39" s="4107" t="n"/>
      <c r="AJ39" s="264" t="n"/>
      <c r="AK39" s="4198" t="n"/>
      <c r="AL39" s="269" t="n"/>
      <c r="AM39" s="4986" t="n"/>
      <c r="AN39" s="4987">
        <f>AP39*36</f>
        <v/>
      </c>
      <c r="AO39" s="4988" t="n"/>
      <c r="AP39" s="4989" t="n"/>
      <c r="AQ39" s="4990">
        <f>AS39*36</f>
        <v/>
      </c>
      <c r="AR39" s="4988" t="n"/>
      <c r="AS39" s="4989" t="n"/>
      <c r="AT39" s="4991">
        <f>AV39*36</f>
        <v/>
      </c>
      <c r="AU39" s="4992" t="n"/>
      <c r="AV39" s="4993" t="n"/>
      <c r="AW39" s="4994">
        <f>AY39*36</f>
        <v/>
      </c>
      <c r="AX39" s="4992" t="n"/>
      <c r="AY39" s="4995" t="n"/>
      <c r="AZ39" s="4994">
        <f>BB39*36</f>
        <v/>
      </c>
      <c r="BA39" s="4992" t="n"/>
      <c r="BB39" s="4996" t="n"/>
      <c r="BC39" s="4997">
        <f>BE39*36</f>
        <v/>
      </c>
      <c r="BD39" s="4992" t="n"/>
      <c r="BE39" s="4996" t="n"/>
      <c r="BF39" s="4991">
        <f>BH39*36</f>
        <v/>
      </c>
      <c r="BG39" s="4988" t="n"/>
      <c r="BH39" s="4998" t="n"/>
      <c r="BI39" s="4994">
        <f>BK39*36</f>
        <v/>
      </c>
      <c r="BJ39" s="4988" t="n"/>
      <c r="BK39" s="4999" t="n"/>
      <c r="BL39" s="5000" t="n"/>
      <c r="BM39" s="4987" t="n"/>
      <c r="BN39" s="5001" t="n"/>
      <c r="BO39" s="4990" t="n"/>
      <c r="BP39" s="4988" t="n"/>
      <c r="BQ39" s="5002" t="n"/>
      <c r="BR39" s="5003" t="n"/>
      <c r="BS39" s="5004" t="n"/>
      <c r="BT39" s="266" t="n"/>
      <c r="BU39" s="269" t="n"/>
      <c r="BV39" s="5005">
        <f>AA39*0.22</f>
        <v/>
      </c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  <c r="CU39" s="2" t="n"/>
    </row>
    <row r="40">
      <c r="A40" s="1656" t="inlineStr">
        <is>
          <t>1.3.1</t>
        </is>
      </c>
      <c r="B40" s="321" t="n"/>
      <c r="C40" s="437" t="inlineStr">
        <is>
          <t>Высшая математика</t>
        </is>
      </c>
      <c r="D40" s="291" t="n"/>
      <c r="E40" s="291" t="n"/>
      <c r="F40" s="291" t="n"/>
      <c r="G40" s="291" t="n"/>
      <c r="H40" s="291" t="n"/>
      <c r="I40" s="291" t="n"/>
      <c r="J40" s="291" t="n"/>
      <c r="K40" s="291" t="n"/>
      <c r="L40" s="291" t="n"/>
      <c r="M40" s="291" t="n"/>
      <c r="N40" s="291" t="n"/>
      <c r="O40" s="291" t="n"/>
      <c r="P40" s="291" t="n"/>
      <c r="Q40" s="291" t="n"/>
      <c r="R40" s="321" t="n"/>
      <c r="S40" s="5006" t="inlineStr">
        <is>
          <t xml:space="preserve">2016.1/2023       + </t>
        </is>
      </c>
      <c r="T40" s="292" t="n"/>
      <c r="U40" s="4118" t="n">
        <v>1</v>
      </c>
      <c r="V40" s="4119" t="n">
        <v>2</v>
      </c>
      <c r="W40" s="5007" t="n"/>
      <c r="X40" s="321" t="n"/>
      <c r="Y40" s="4120" t="n">
        <v>612</v>
      </c>
      <c r="Z40" s="389" t="n"/>
      <c r="AA40" s="295" t="n">
        <v>324</v>
      </c>
      <c r="AB40" s="321" t="n"/>
      <c r="AC40" s="296">
        <f>AM40+AO40+AR40+AU40+AX40+BA40+BD40+BG40+BJ40+BM40+BP40</f>
        <v/>
      </c>
      <c r="AD40" s="389" t="n"/>
      <c r="AE40" s="297" t="n">
        <v>38</v>
      </c>
      <c r="AF40" s="329" t="n"/>
      <c r="AG40" s="5008" t="n"/>
      <c r="AH40" s="329" t="n"/>
      <c r="AI40" s="302" t="n">
        <v>38</v>
      </c>
      <c r="AJ40" s="329" t="n"/>
      <c r="AK40" s="5009" t="n"/>
      <c r="AL40" s="321" t="n"/>
      <c r="AM40" s="1584" t="n">
        <v>18</v>
      </c>
      <c r="AN40" s="1588">
        <f>AP40*36</f>
        <v/>
      </c>
      <c r="AO40" s="1586" t="n">
        <v>18</v>
      </c>
      <c r="AP40" s="5010" t="n">
        <v>6</v>
      </c>
      <c r="AQ40" s="1588">
        <f>AS40*36</f>
        <v/>
      </c>
      <c r="AR40" s="1586" t="n">
        <v>20</v>
      </c>
      <c r="AS40" s="1882" t="n">
        <v>6</v>
      </c>
      <c r="AT40" s="1666">
        <f>AV40*36</f>
        <v/>
      </c>
      <c r="AU40" s="1586" t="n">
        <v>20</v>
      </c>
      <c r="AV40" s="5010" t="n">
        <v>5</v>
      </c>
      <c r="AW40" s="1588">
        <f>AY41*36</f>
        <v/>
      </c>
      <c r="AX40" s="5011" t="n"/>
      <c r="AY40" s="5012" t="n"/>
      <c r="AZ40" s="1627">
        <f>BB41*36</f>
        <v/>
      </c>
      <c r="BA40" s="5013" t="n"/>
      <c r="BB40" s="5014" t="n"/>
      <c r="BC40" s="1616">
        <f>BE41*36</f>
        <v/>
      </c>
      <c r="BD40" s="5013" t="n"/>
      <c r="BE40" s="5015" t="n"/>
      <c r="BF40" s="1627">
        <f>BH41*36</f>
        <v/>
      </c>
      <c r="BG40" s="5013" t="n"/>
      <c r="BH40" s="5014" t="n"/>
      <c r="BI40" s="1616">
        <f>BK41*36</f>
        <v/>
      </c>
      <c r="BJ40" s="5013" t="n"/>
      <c r="BK40" s="5015" t="n"/>
      <c r="BL40" s="5016" t="n"/>
      <c r="BM40" s="5013" t="n"/>
      <c r="BN40" s="5014" t="n"/>
      <c r="BO40" s="5017" t="n"/>
      <c r="BP40" s="5013" t="n"/>
      <c r="BQ40" s="5015" t="n"/>
      <c r="BR40" s="5018">
        <f>AP40+AS40+AV40+AY40+BB40+BE40+BH40+BK40+BN40+BQ40</f>
        <v/>
      </c>
      <c r="BS40" s="4975" t="inlineStr">
        <is>
          <t>ВМ</t>
        </is>
      </c>
      <c r="BT40" s="291" t="n"/>
      <c r="BU40" s="321" t="n"/>
      <c r="BV40" s="684">
        <f>AA40*0.22</f>
        <v/>
      </c>
      <c r="BW40" s="4982" t="n"/>
      <c r="BX40" s="4982" t="n"/>
      <c r="BY40" s="4982" t="n"/>
      <c r="BZ40" s="4982" t="n"/>
      <c r="CA40" s="4982" t="n"/>
      <c r="CB40" s="4982" t="n"/>
      <c r="CC40" s="4982" t="n"/>
      <c r="CD40" s="4982" t="n"/>
      <c r="CE40" s="4982" t="n"/>
      <c r="CF40" s="4982" t="n"/>
      <c r="CG40" s="4982" t="n"/>
      <c r="CH40" s="4982" t="n"/>
      <c r="CI40" s="4982" t="n"/>
      <c r="CJ40" s="4982" t="n"/>
      <c r="CK40" s="4982" t="n"/>
      <c r="CL40" s="4982" t="n"/>
      <c r="CM40" s="4982" t="n"/>
      <c r="CN40" s="4982" t="n"/>
      <c r="CO40" s="4982" t="n"/>
      <c r="CP40" s="4982" t="n"/>
      <c r="CQ40" s="4982" t="n"/>
      <c r="CR40" s="4982" t="n"/>
      <c r="CS40" s="2" t="n"/>
      <c r="CT40" s="2" t="n"/>
      <c r="CU40" s="2" t="n"/>
    </row>
    <row r="41">
      <c r="A41" s="199" t="n"/>
      <c r="B41" s="333" t="n"/>
      <c r="C41" s="199" t="n"/>
      <c r="D41" s="201" t="n"/>
      <c r="E41" s="201" t="n"/>
      <c r="F41" s="201" t="n"/>
      <c r="G41" s="201" t="n"/>
      <c r="H41" s="201" t="n"/>
      <c r="I41" s="201" t="n"/>
      <c r="J41" s="201" t="n"/>
      <c r="K41" s="201" t="n"/>
      <c r="L41" s="201" t="n"/>
      <c r="M41" s="201" t="n"/>
      <c r="N41" s="201" t="n"/>
      <c r="O41" s="201" t="n"/>
      <c r="P41" s="201" t="n"/>
      <c r="Q41" s="201" t="n"/>
      <c r="R41" s="333" t="n"/>
      <c r="S41" s="199" t="n"/>
      <c r="T41" s="5019" t="n"/>
      <c r="U41" s="4122" t="n">
        <v>3</v>
      </c>
      <c r="V41" s="333" t="n"/>
      <c r="W41" s="199" t="n"/>
      <c r="X41" s="333" t="n"/>
      <c r="Y41" s="199" t="n"/>
      <c r="Z41" s="4123" t="n"/>
      <c r="AA41" s="338" t="n"/>
      <c r="AB41" s="333" t="n"/>
      <c r="AC41" s="201" t="n"/>
      <c r="AD41" s="4123" t="n"/>
      <c r="AE41" s="338" t="n"/>
      <c r="AF41" s="200" t="n"/>
      <c r="AG41" s="208" t="n"/>
      <c r="AH41" s="200" t="n"/>
      <c r="AI41" s="208" t="n"/>
      <c r="AJ41" s="200" t="n"/>
      <c r="AK41" s="208" t="n"/>
      <c r="AL41" s="333" t="n"/>
      <c r="AM41" s="339" t="n"/>
      <c r="AN41" s="340" t="n"/>
      <c r="AO41" s="341" t="n"/>
      <c r="AP41" s="342" t="n"/>
      <c r="AQ41" s="340" t="n"/>
      <c r="AR41" s="341" t="n"/>
      <c r="AS41" s="343" t="n"/>
      <c r="AT41" s="1536" t="n"/>
      <c r="AU41" s="341" t="n"/>
      <c r="AV41" s="342" t="n"/>
      <c r="AW41" s="340" t="n"/>
      <c r="AX41" s="341" t="n"/>
      <c r="AY41" s="343" t="n"/>
      <c r="AZ41" s="1536" t="n"/>
      <c r="BA41" s="341" t="n"/>
      <c r="BB41" s="342" t="n"/>
      <c r="BC41" s="340" t="n"/>
      <c r="BD41" s="341" t="n"/>
      <c r="BE41" s="343" t="n"/>
      <c r="BF41" s="1536" t="n"/>
      <c r="BG41" s="341" t="n"/>
      <c r="BH41" s="342" t="n"/>
      <c r="BI41" s="340" t="n"/>
      <c r="BJ41" s="341" t="n"/>
      <c r="BK41" s="343" t="n"/>
      <c r="BL41" s="1536" t="n"/>
      <c r="BM41" s="341" t="n"/>
      <c r="BN41" s="342" t="n"/>
      <c r="BO41" s="340" t="n"/>
      <c r="BP41" s="341" t="n"/>
      <c r="BQ41" s="343" t="n"/>
      <c r="BR41" s="4121" t="n"/>
      <c r="BS41" s="199" t="n"/>
      <c r="BT41" s="201" t="n"/>
      <c r="BU41" s="333" t="n"/>
      <c r="BV41" s="684">
        <f>AA41*0.22</f>
        <v/>
      </c>
      <c r="BW41" s="684" t="n"/>
      <c r="BX41" s="684" t="n"/>
      <c r="BY41" s="684" t="n"/>
      <c r="BZ41" s="684" t="n"/>
      <c r="CA41" s="684" t="n"/>
      <c r="CB41" s="684" t="n"/>
      <c r="CC41" s="684" t="n"/>
      <c r="CD41" s="684" t="n"/>
      <c r="CE41" s="684" t="n"/>
      <c r="CF41" s="684" t="n"/>
      <c r="CG41" s="684" t="n"/>
      <c r="CH41" s="684" t="n"/>
      <c r="CI41" s="684" t="n"/>
      <c r="CJ41" s="684" t="n"/>
      <c r="CK41" s="684" t="n"/>
      <c r="CL41" s="684" t="n"/>
      <c r="CM41" s="684" t="n"/>
      <c r="CN41" s="684" t="n"/>
      <c r="CO41" s="684" t="n"/>
      <c r="CP41" s="684" t="n"/>
      <c r="CQ41" s="684" t="n"/>
      <c r="CR41" s="684" t="n"/>
      <c r="CS41" s="2" t="n"/>
      <c r="CT41" s="2" t="n"/>
      <c r="CU41" s="2" t="n"/>
    </row>
    <row r="42">
      <c r="A42" s="1656" t="inlineStr">
        <is>
          <t>1.3.2</t>
        </is>
      </c>
      <c r="B42" s="269" t="n"/>
      <c r="C42" s="437" t="inlineStr">
        <is>
          <t>Информатика</t>
        </is>
      </c>
      <c r="D42" s="266" t="n"/>
      <c r="E42" s="266" t="n"/>
      <c r="F42" s="266" t="n"/>
      <c r="G42" s="266" t="n"/>
      <c r="H42" s="266" t="n"/>
      <c r="I42" s="266" t="n"/>
      <c r="J42" s="266" t="n"/>
      <c r="K42" s="266" t="n"/>
      <c r="L42" s="266" t="n"/>
      <c r="M42" s="266" t="n"/>
      <c r="N42" s="266" t="n"/>
      <c r="O42" s="266" t="n"/>
      <c r="P42" s="266" t="n"/>
      <c r="Q42" s="266" t="n"/>
      <c r="R42" s="269" t="n"/>
      <c r="S42" s="1610" t="inlineStr">
        <is>
          <t>2051/2024</t>
        </is>
      </c>
      <c r="T42" s="1610" t="n"/>
      <c r="U42" s="452" t="n">
        <v>1</v>
      </c>
      <c r="V42" s="269" t="n"/>
      <c r="W42" s="452" t="n"/>
      <c r="X42" s="269" t="n"/>
      <c r="Y42" s="4120">
        <f>AN42+AQ42+AT42+AW42+AZ42+BC42+BF42+BI42+BL42+BO42</f>
        <v/>
      </c>
      <c r="Z42" s="273" t="n"/>
      <c r="AA42" s="4979" t="n">
        <v>72</v>
      </c>
      <c r="AB42" s="269" t="n"/>
      <c r="AC42" s="296">
        <f>AM42+AO42+AR42+AU42+AX42+BA42+BD42+BG42+BJ42+BM42+BP42</f>
        <v/>
      </c>
      <c r="AD42" s="273" t="n"/>
      <c r="AE42" s="4980" t="n">
        <v>10</v>
      </c>
      <c r="AF42" s="264" t="n"/>
      <c r="AG42" s="302" t="n">
        <v>8</v>
      </c>
      <c r="AH42" s="264" t="n"/>
      <c r="AI42" s="302" t="n"/>
      <c r="AJ42" s="264" t="n"/>
      <c r="AK42" s="303" t="n"/>
      <c r="AL42" s="269" t="n"/>
      <c r="AM42" s="1584" t="n">
        <v>6</v>
      </c>
      <c r="AN42" s="1585">
        <f>AP42*36</f>
        <v/>
      </c>
      <c r="AO42" s="1586" t="n">
        <v>12</v>
      </c>
      <c r="AP42" s="1587" t="n">
        <v>3</v>
      </c>
      <c r="AQ42" s="1588">
        <f>AS42*36</f>
        <v/>
      </c>
      <c r="AR42" s="1586" t="n"/>
      <c r="AS42" s="1587" t="n"/>
      <c r="AT42" s="1589">
        <f>AV42*36</f>
        <v/>
      </c>
      <c r="AU42" s="1590" t="n"/>
      <c r="AV42" s="1591" t="n"/>
      <c r="AW42" s="1592">
        <f>AY42*36</f>
        <v/>
      </c>
      <c r="AX42" s="1590" t="n"/>
      <c r="AY42" s="1593" t="n"/>
      <c r="AZ42" s="1621">
        <f>BB42*36</f>
        <v/>
      </c>
      <c r="BA42" s="1619" t="n"/>
      <c r="BB42" s="1623" t="n"/>
      <c r="BC42" s="1624">
        <f>BE42*36</f>
        <v/>
      </c>
      <c r="BD42" s="1619" t="n"/>
      <c r="BE42" s="1623" t="n"/>
      <c r="BF42" s="1618">
        <f>BH42*36</f>
        <v/>
      </c>
      <c r="BG42" s="1614" t="n"/>
      <c r="BH42" s="1625" t="n"/>
      <c r="BI42" s="1621">
        <f>BK42*36</f>
        <v/>
      </c>
      <c r="BJ42" s="1614" t="n"/>
      <c r="BK42" s="4981" t="n"/>
      <c r="BL42" s="1627" t="n"/>
      <c r="BM42" s="1613" t="n"/>
      <c r="BN42" s="1628" t="n"/>
      <c r="BO42" s="1616" t="n"/>
      <c r="BP42" s="1614" t="n"/>
      <c r="BQ42" s="1629" t="n"/>
      <c r="BR42" s="1617">
        <f>AP42+AS42+AV42+AY42+BB42+BE42+BH42+BK42+BN42+BQ42</f>
        <v/>
      </c>
      <c r="BS42" s="4975" t="inlineStr">
        <is>
          <t>ИиВД</t>
        </is>
      </c>
      <c r="BT42" s="266" t="n"/>
      <c r="BU42" s="269" t="n"/>
      <c r="BV42" s="684">
        <f>AA42*0.22</f>
        <v/>
      </c>
      <c r="BW42" s="684" t="n"/>
      <c r="BX42" s="684" t="n"/>
      <c r="BY42" s="684" t="n"/>
      <c r="BZ42" s="684" t="n"/>
      <c r="CA42" s="684" t="n"/>
      <c r="CB42" s="684" t="n"/>
      <c r="CC42" s="684" t="n"/>
      <c r="CD42" s="684" t="n"/>
      <c r="CE42" s="684" t="n"/>
      <c r="CF42" s="684" t="n"/>
      <c r="CG42" s="684" t="n"/>
      <c r="CH42" s="684" t="n"/>
      <c r="CI42" s="684" t="n"/>
      <c r="CJ42" s="684" t="n"/>
      <c r="CK42" s="684" t="n"/>
      <c r="CL42" s="684" t="n"/>
      <c r="CM42" s="684" t="n"/>
      <c r="CN42" s="684" t="n"/>
      <c r="CO42" s="684" t="n"/>
      <c r="CP42" s="684" t="n"/>
      <c r="CQ42" s="684" t="n"/>
      <c r="CR42" s="684" t="n"/>
      <c r="CS42" s="2" t="n"/>
      <c r="CT42" s="2" t="n"/>
      <c r="CU42" s="2" t="n"/>
    </row>
    <row r="43">
      <c r="A43" s="1656" t="inlineStr">
        <is>
          <t>1.3.3</t>
        </is>
      </c>
      <c r="B43" s="269" t="n"/>
      <c r="C43" s="437" t="inlineStr">
        <is>
          <t>Инженерная и машинная графика</t>
        </is>
      </c>
      <c r="D43" s="266" t="n"/>
      <c r="E43" s="266" t="n"/>
      <c r="F43" s="266" t="n"/>
      <c r="G43" s="266" t="n"/>
      <c r="H43" s="266" t="n"/>
      <c r="I43" s="266" t="n"/>
      <c r="J43" s="266" t="n"/>
      <c r="K43" s="266" t="n"/>
      <c r="L43" s="266" t="n"/>
      <c r="M43" s="266" t="n"/>
      <c r="N43" s="266" t="n"/>
      <c r="O43" s="266" t="n"/>
      <c r="P43" s="266" t="n"/>
      <c r="Q43" s="266" t="n"/>
      <c r="R43" s="269" t="n"/>
      <c r="S43" s="1610" t="inlineStr">
        <is>
          <t>2076.1/2024</t>
        </is>
      </c>
      <c r="T43" s="1610" t="n"/>
      <c r="U43" s="452" t="n">
        <v>1</v>
      </c>
      <c r="V43" s="269" t="n"/>
      <c r="W43" s="1631" t="n">
        <v>2</v>
      </c>
      <c r="X43" s="1632" t="inlineStr">
        <is>
          <t>д</t>
        </is>
      </c>
      <c r="Y43" s="4120">
        <f>AN43+AQ43+AT43+AW43+AZ43+BC43+BF43+BI43+BL43+BO43</f>
        <v/>
      </c>
      <c r="Z43" s="273" t="n"/>
      <c r="AA43" s="4979" t="n">
        <v>144</v>
      </c>
      <c r="AB43" s="269" t="n"/>
      <c r="AC43" s="296">
        <f>AM43+AO43+AR43+AU43+AX43+BA43+BD43+BG43+BJ43+BM43+BP43</f>
        <v/>
      </c>
      <c r="AD43" s="273" t="n"/>
      <c r="AE43" s="4980" t="n">
        <v>8</v>
      </c>
      <c r="AF43" s="264" t="n"/>
      <c r="AG43" s="302" t="n"/>
      <c r="AH43" s="264" t="n"/>
      <c r="AI43" s="302" t="n">
        <v>28</v>
      </c>
      <c r="AJ43" s="264" t="n"/>
      <c r="AK43" s="303" t="n"/>
      <c r="AL43" s="269" t="n"/>
      <c r="AM43" s="1584" t="n">
        <v>6</v>
      </c>
      <c r="AN43" s="1585" t="n">
        <v>144</v>
      </c>
      <c r="AO43" s="1586" t="n">
        <v>12</v>
      </c>
      <c r="AP43" s="1587" t="n">
        <v>4</v>
      </c>
      <c r="AQ43" s="1588">
        <f>AS43*36</f>
        <v/>
      </c>
      <c r="AR43" s="1586" t="n">
        <v>18</v>
      </c>
      <c r="AS43" s="1587" t="n">
        <v>3</v>
      </c>
      <c r="AT43" s="1589">
        <f>AV43*36</f>
        <v/>
      </c>
      <c r="AU43" s="1590" t="n"/>
      <c r="AV43" s="1591" t="n"/>
      <c r="AW43" s="1592">
        <f>AY43*36</f>
        <v/>
      </c>
      <c r="AX43" s="1590" t="n"/>
      <c r="AY43" s="1593" t="n"/>
      <c r="AZ43" s="1621">
        <f>BB43*36</f>
        <v/>
      </c>
      <c r="BA43" s="1619" t="n"/>
      <c r="BB43" s="1623" t="n"/>
      <c r="BC43" s="1624">
        <f>BE43*36</f>
        <v/>
      </c>
      <c r="BD43" s="1619" t="n"/>
      <c r="BE43" s="1623" t="n"/>
      <c r="BF43" s="1618">
        <f>BH43*36</f>
        <v/>
      </c>
      <c r="BG43" s="1614" t="n"/>
      <c r="BH43" s="1625" t="n"/>
      <c r="BI43" s="1621">
        <f>BK43*36</f>
        <v/>
      </c>
      <c r="BJ43" s="1614" t="n"/>
      <c r="BK43" s="4981" t="n"/>
      <c r="BL43" s="1627" t="n"/>
      <c r="BM43" s="1613" t="n"/>
      <c r="BN43" s="1628" t="n"/>
      <c r="BO43" s="1616" t="n"/>
      <c r="BP43" s="1614" t="n"/>
      <c r="BQ43" s="1629" t="n"/>
      <c r="BR43" s="1617">
        <f>AP43+AS43+AV43+AY43+BB43+BE43+BH43+BK43+BN43+BQ43</f>
        <v/>
      </c>
      <c r="BS43" s="4975" t="inlineStr">
        <is>
          <t>ИГ</t>
        </is>
      </c>
      <c r="BT43" s="266" t="n"/>
      <c r="BU43" s="269" t="n"/>
      <c r="BV43" s="684">
        <f>AA43*0.22</f>
        <v/>
      </c>
      <c r="BW43" s="684" t="n"/>
      <c r="BX43" s="684" t="n"/>
      <c r="BY43" s="684" t="n"/>
      <c r="BZ43" s="684" t="n"/>
      <c r="CA43" s="684" t="n"/>
      <c r="CB43" s="684" t="n"/>
      <c r="CC43" s="684" t="n"/>
      <c r="CD43" s="684" t="n"/>
      <c r="CE43" s="684" t="n"/>
      <c r="CF43" s="684" t="n"/>
      <c r="CG43" s="684" t="n"/>
      <c r="CH43" s="684" t="n"/>
      <c r="CI43" s="684" t="n"/>
      <c r="CJ43" s="684" t="n"/>
      <c r="CK43" s="684" t="n"/>
      <c r="CL43" s="684" t="n"/>
      <c r="CM43" s="684" t="n"/>
      <c r="CN43" s="684" t="n"/>
      <c r="CO43" s="684" t="n"/>
      <c r="CP43" s="684" t="n"/>
      <c r="CQ43" s="684" t="n"/>
      <c r="CR43" s="684" t="n"/>
      <c r="CS43" s="2" t="n"/>
      <c r="CT43" s="2" t="n"/>
      <c r="CU43" s="2" t="n"/>
    </row>
    <row r="44">
      <c r="A44" s="4970" t="inlineStr">
        <is>
          <t>1.3.4</t>
        </is>
      </c>
      <c r="B44" s="269" t="n"/>
      <c r="C44" s="345" t="inlineStr">
        <is>
          <t>Общая химия</t>
        </is>
      </c>
      <c r="D44" s="266" t="n"/>
      <c r="E44" s="266" t="n"/>
      <c r="F44" s="266" t="n"/>
      <c r="G44" s="266" t="n"/>
      <c r="H44" s="266" t="n"/>
      <c r="I44" s="266" t="n"/>
      <c r="J44" s="266" t="n"/>
      <c r="K44" s="266" t="n"/>
      <c r="L44" s="266" t="n"/>
      <c r="M44" s="266" t="n"/>
      <c r="N44" s="266" t="n"/>
      <c r="O44" s="266" t="n"/>
      <c r="P44" s="266" t="n"/>
      <c r="Q44" s="266" t="n"/>
      <c r="R44" s="269" t="n"/>
      <c r="S44" s="267" t="n"/>
      <c r="T44" s="267" t="n"/>
      <c r="U44" s="268" t="n">
        <v>1</v>
      </c>
      <c r="V44" s="269" t="n"/>
      <c r="W44" s="268" t="n"/>
      <c r="X44" s="269" t="n"/>
      <c r="Y44" s="4971">
        <f>AN44+AQ44+AT44+AW44+AZ44+BC44+BF44+BI44+BL44+BO44</f>
        <v/>
      </c>
      <c r="Z44" s="273" t="n"/>
      <c r="AA44" s="4972" t="n">
        <v>108</v>
      </c>
      <c r="AB44" s="269" t="n"/>
      <c r="AC44" s="4077">
        <f>AM44+AO44+AR44+AU44+AX44+BA44+BD44+BG44+BJ44+BM44+BP44</f>
        <v/>
      </c>
      <c r="AD44" s="273" t="n"/>
      <c r="AE44" s="4973" t="n">
        <v>12</v>
      </c>
      <c r="AF44" s="264" t="n"/>
      <c r="AG44" s="274" t="n">
        <v>8</v>
      </c>
      <c r="AH44" s="264" t="n"/>
      <c r="AI44" s="274" t="n">
        <v>4</v>
      </c>
      <c r="AJ44" s="264" t="n"/>
      <c r="AK44" s="277" t="n"/>
      <c r="AL44" s="269" t="n"/>
      <c r="AM44" s="1584" t="n">
        <v>4</v>
      </c>
      <c r="AN44" s="1585">
        <f>AP44*36</f>
        <v/>
      </c>
      <c r="AO44" s="1586" t="n">
        <v>20</v>
      </c>
      <c r="AP44" s="1587" t="n">
        <v>6</v>
      </c>
      <c r="AQ44" s="1588">
        <f>AS44*36</f>
        <v/>
      </c>
      <c r="AR44" s="1586" t="n"/>
      <c r="AS44" s="1587" t="n"/>
      <c r="AT44" s="1589">
        <f>AV44*36</f>
        <v/>
      </c>
      <c r="AU44" s="1590" t="n"/>
      <c r="AV44" s="1591" t="n"/>
      <c r="AW44" s="1592">
        <f>AY44*36</f>
        <v/>
      </c>
      <c r="AX44" s="1590" t="n"/>
      <c r="AY44" s="1593" t="n"/>
      <c r="AZ44" s="1594">
        <f>BB44*36</f>
        <v/>
      </c>
      <c r="BA44" s="1595" t="n"/>
      <c r="BB44" s="1596" t="n"/>
      <c r="BC44" s="1597">
        <f>BE44*36</f>
        <v/>
      </c>
      <c r="BD44" s="1595" t="n"/>
      <c r="BE44" s="1596" t="n"/>
      <c r="BF44" s="1598">
        <f>BH44*36</f>
        <v/>
      </c>
      <c r="BG44" s="1599" t="n"/>
      <c r="BH44" s="1600" t="n"/>
      <c r="BI44" s="1594">
        <f>BK44*36</f>
        <v/>
      </c>
      <c r="BJ44" s="1599" t="n"/>
      <c r="BK44" s="4974" t="n"/>
      <c r="BL44" s="1602" t="n"/>
      <c r="BM44" s="1667" t="n"/>
      <c r="BN44" s="1603" t="n"/>
      <c r="BO44" s="511" t="n"/>
      <c r="BP44" s="1599" t="n"/>
      <c r="BQ44" s="1605" t="n"/>
      <c r="BR44" s="1604">
        <f>AP44+AS44+AV44+AY44+BB44+BE44+BH44+BK44+BN44+BQ44</f>
        <v/>
      </c>
      <c r="BS44" s="4975" t="inlineStr">
        <is>
          <t>ХТЭПиМЭТ</t>
        </is>
      </c>
      <c r="BT44" s="266" t="n"/>
      <c r="BU44" s="269" t="n"/>
      <c r="BV44" s="684">
        <f>AA44*0.22</f>
        <v/>
      </c>
      <c r="BW44" s="684" t="n"/>
      <c r="BX44" s="684" t="n"/>
      <c r="BY44" s="684" t="n"/>
      <c r="BZ44" s="684" t="n"/>
      <c r="CA44" s="684" t="n"/>
      <c r="CB44" s="684" t="n"/>
      <c r="CC44" s="684" t="n"/>
      <c r="CD44" s="684" t="n"/>
      <c r="CE44" s="684" t="n"/>
      <c r="CF44" s="684" t="n"/>
      <c r="CG44" s="684" t="n"/>
      <c r="CH44" s="684" t="n"/>
      <c r="CI44" s="684" t="n"/>
      <c r="CJ44" s="684" t="n"/>
      <c r="CK44" s="684" t="n"/>
      <c r="CL44" s="684" t="n"/>
      <c r="CM44" s="684" t="n"/>
      <c r="CN44" s="684" t="n"/>
      <c r="CO44" s="684" t="n"/>
      <c r="CP44" s="684" t="n"/>
      <c r="CQ44" s="684" t="n"/>
      <c r="CR44" s="684" t="n"/>
      <c r="CS44" s="2" t="n"/>
      <c r="CT44" s="2" t="n"/>
      <c r="CU44" s="2" t="n"/>
    </row>
    <row r="45">
      <c r="A45" s="4970" t="inlineStr">
        <is>
          <t>1.3.5</t>
        </is>
      </c>
      <c r="B45" s="269" t="n"/>
      <c r="C45" s="5020" t="inlineStr">
        <is>
          <t>Органическая химия и высокомолекулярные соединения</t>
        </is>
      </c>
      <c r="D45" s="266" t="n"/>
      <c r="E45" s="266" t="n"/>
      <c r="F45" s="266" t="n"/>
      <c r="G45" s="266" t="n"/>
      <c r="H45" s="266" t="n"/>
      <c r="I45" s="266" t="n"/>
      <c r="J45" s="266" t="n"/>
      <c r="K45" s="266" t="n"/>
      <c r="L45" s="266" t="n"/>
      <c r="M45" s="266" t="n"/>
      <c r="N45" s="266" t="n"/>
      <c r="O45" s="266" t="n"/>
      <c r="P45" s="266" t="n"/>
      <c r="Q45" s="266" t="n"/>
      <c r="R45" s="269" t="n"/>
      <c r="S45" s="4148" t="n"/>
      <c r="T45" s="4148" t="n"/>
      <c r="U45" s="315" t="n">
        <v>4</v>
      </c>
      <c r="V45" s="280" t="n">
        <v>5</v>
      </c>
      <c r="W45" s="4149" t="n"/>
      <c r="X45" s="269" t="n"/>
      <c r="Y45" s="5021" t="n">
        <v>396</v>
      </c>
      <c r="Z45" s="273" t="n"/>
      <c r="AA45" s="5022" t="n">
        <v>198</v>
      </c>
      <c r="AB45" s="269" t="n"/>
      <c r="AC45" s="4077">
        <f>AM45+AO45+AR45+AU45+AX45+BA45+BD45+BG45+BJ45+BM45+BP45</f>
        <v/>
      </c>
      <c r="AD45" s="273" t="n"/>
      <c r="AE45" s="5023" t="n">
        <v>20</v>
      </c>
      <c r="AF45" s="264" t="n"/>
      <c r="AG45" s="4129" t="n">
        <v>20</v>
      </c>
      <c r="AH45" s="264" t="n"/>
      <c r="AI45" s="4129" t="n">
        <v>4</v>
      </c>
      <c r="AJ45" s="264" t="n"/>
      <c r="AK45" s="4160" t="n"/>
      <c r="AL45" s="269" t="n"/>
      <c r="AM45" s="1584" t="n"/>
      <c r="AN45" s="1585">
        <f>AP45*36</f>
        <v/>
      </c>
      <c r="AO45" s="1586" t="n"/>
      <c r="AP45" s="1587" t="n"/>
      <c r="AQ45" s="1588">
        <f>AS45*36</f>
        <v/>
      </c>
      <c r="AR45" s="1586" t="n"/>
      <c r="AS45" s="1587" t="n"/>
      <c r="AT45" s="1589" t="n"/>
      <c r="AU45" s="1590" t="n">
        <v>8</v>
      </c>
      <c r="AV45" s="1591" t="n"/>
      <c r="AW45" s="1592" t="n">
        <v>180</v>
      </c>
      <c r="AX45" s="1590" t="n">
        <v>14</v>
      </c>
      <c r="AY45" s="1593" t="n">
        <v>5</v>
      </c>
      <c r="AZ45" s="5024" t="n">
        <v>216</v>
      </c>
      <c r="BA45" s="5025" t="n">
        <v>22</v>
      </c>
      <c r="BB45" s="5026" t="n">
        <v>6</v>
      </c>
      <c r="BC45" s="5027">
        <f>BE45*36</f>
        <v/>
      </c>
      <c r="BD45" s="5025" t="n"/>
      <c r="BE45" s="5026" t="n"/>
      <c r="BF45" s="5028">
        <f>BH45*36</f>
        <v/>
      </c>
      <c r="BG45" s="5029" t="n"/>
      <c r="BH45" s="5030" t="n"/>
      <c r="BI45" s="5024">
        <f>BK45*36</f>
        <v/>
      </c>
      <c r="BJ45" s="5029" t="n"/>
      <c r="BK45" s="5031" t="n"/>
      <c r="BL45" s="5032" t="n"/>
      <c r="BM45" s="5033" t="n"/>
      <c r="BN45" s="5034" t="n"/>
      <c r="BO45" s="5035" t="n"/>
      <c r="BP45" s="5029" t="n"/>
      <c r="BQ45" s="5036" t="n"/>
      <c r="BR45" s="1604">
        <f>AP45+AS45+AV45+AY45+BB45+BE45+BH45+BK45+BN45+BQ45</f>
        <v/>
      </c>
      <c r="BS45" s="4975" t="inlineStr">
        <is>
          <t>ОХ, ПКМ</t>
        </is>
      </c>
      <c r="BT45" s="266" t="n"/>
      <c r="BU45" s="269" t="n"/>
      <c r="BV45" s="684">
        <f>AA45*0.22</f>
        <v/>
      </c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  <c r="CU45" s="2" t="n"/>
    </row>
    <row r="46">
      <c r="A46" s="4970" t="inlineStr">
        <is>
          <t>1.3.6</t>
        </is>
      </c>
      <c r="B46" s="269" t="n"/>
      <c r="C46" s="345" t="inlineStr">
        <is>
          <t>Физика</t>
        </is>
      </c>
      <c r="D46" s="266" t="n"/>
      <c r="E46" s="266" t="n"/>
      <c r="F46" s="266" t="n"/>
      <c r="G46" s="266" t="n"/>
      <c r="H46" s="266" t="n"/>
      <c r="I46" s="266" t="n"/>
      <c r="J46" s="266" t="n"/>
      <c r="K46" s="266" t="n"/>
      <c r="L46" s="266" t="n"/>
      <c r="M46" s="266" t="n"/>
      <c r="N46" s="266" t="n"/>
      <c r="O46" s="266" t="n"/>
      <c r="P46" s="266" t="n"/>
      <c r="Q46" s="266" t="n"/>
      <c r="R46" s="269" t="n"/>
      <c r="S46" s="267" t="n"/>
      <c r="T46" s="267" t="n"/>
      <c r="U46" s="315" t="n">
        <v>3</v>
      </c>
      <c r="V46" s="280" t="n">
        <v>4</v>
      </c>
      <c r="W46" s="268" t="n"/>
      <c r="X46" s="269" t="n"/>
      <c r="Y46" s="4971">
        <f>AN46+AQ46+AT46+AW46+AZ46+BC46+BF46+BI46+BL46+BO46</f>
        <v/>
      </c>
      <c r="Z46" s="273" t="n"/>
      <c r="AA46" s="4972" t="n">
        <v>216</v>
      </c>
      <c r="AB46" s="269" t="n"/>
      <c r="AC46" s="4077">
        <f>AM46+AO46+AR46+AU46+AX46+BA46+BD46+BG46+BJ46+BM46+BP46</f>
        <v/>
      </c>
      <c r="AD46" s="273" t="n"/>
      <c r="AE46" s="4973" t="n">
        <v>20</v>
      </c>
      <c r="AF46" s="264" t="n"/>
      <c r="AG46" s="274" t="n">
        <v>20</v>
      </c>
      <c r="AH46" s="264" t="n"/>
      <c r="AI46" s="274" t="n">
        <v>20</v>
      </c>
      <c r="AJ46" s="264" t="n"/>
      <c r="AK46" s="277" t="n"/>
      <c r="AL46" s="269" t="n"/>
      <c r="AM46" s="1584" t="n"/>
      <c r="AN46" s="1585">
        <f>AP46*36</f>
        <v/>
      </c>
      <c r="AO46" s="1586" t="n"/>
      <c r="AP46" s="1587" t="n"/>
      <c r="AQ46" s="1588" t="n"/>
      <c r="AR46" s="1586" t="n">
        <v>4</v>
      </c>
      <c r="AS46" s="1587" t="n"/>
      <c r="AT46" s="1589">
        <f>AV46*36</f>
        <v/>
      </c>
      <c r="AU46" s="1590" t="n">
        <v>28</v>
      </c>
      <c r="AV46" s="1591" t="n">
        <v>6</v>
      </c>
      <c r="AW46" s="1592" t="n">
        <v>216</v>
      </c>
      <c r="AX46" s="1590" t="n">
        <v>28</v>
      </c>
      <c r="AY46" s="1593" t="n">
        <v>6</v>
      </c>
      <c r="AZ46" s="1594">
        <f>BB46*36</f>
        <v/>
      </c>
      <c r="BA46" s="1595" t="n"/>
      <c r="BB46" s="1596" t="n"/>
      <c r="BC46" s="1597">
        <f>BE46*36</f>
        <v/>
      </c>
      <c r="BD46" s="1595" t="n"/>
      <c r="BE46" s="1596" t="n"/>
      <c r="BF46" s="1598">
        <f>BH46*36</f>
        <v/>
      </c>
      <c r="BG46" s="1599" t="n"/>
      <c r="BH46" s="1600" t="n"/>
      <c r="BI46" s="1594">
        <f>BK46*36</f>
        <v/>
      </c>
      <c r="BJ46" s="1599" t="n"/>
      <c r="BK46" s="4974" t="n"/>
      <c r="BL46" s="1602" t="n"/>
      <c r="BM46" s="1667" t="n"/>
      <c r="BN46" s="1603" t="n"/>
      <c r="BO46" s="511" t="n"/>
      <c r="BP46" s="1599" t="n"/>
      <c r="BQ46" s="1605" t="n"/>
      <c r="BR46" s="1604">
        <f>AP46+AS46+AV46+AY46+BB46+BE46+BH46+BK46+BN46+BQ46</f>
        <v/>
      </c>
      <c r="BS46" s="4975" t="inlineStr">
        <is>
          <t>физики</t>
        </is>
      </c>
      <c r="BT46" s="266" t="n"/>
      <c r="BU46" s="269" t="n"/>
      <c r="BV46" s="684">
        <f>AA46*0.22</f>
        <v/>
      </c>
      <c r="BW46" s="684" t="n"/>
      <c r="BX46" s="684" t="n"/>
      <c r="BY46" s="684" t="n"/>
      <c r="BZ46" s="684" t="n"/>
      <c r="CA46" s="684" t="n"/>
      <c r="CB46" s="684" t="n"/>
      <c r="CC46" s="684" t="n"/>
      <c r="CD46" s="684" t="n"/>
      <c r="CE46" s="684" t="n"/>
      <c r="CF46" s="684" t="n"/>
      <c r="CG46" s="684" t="n"/>
      <c r="CH46" s="684" t="n"/>
      <c r="CI46" s="684" t="n"/>
      <c r="CJ46" s="684" t="n"/>
      <c r="CK46" s="684" t="n"/>
      <c r="CL46" s="684" t="n"/>
      <c r="CM46" s="684" t="n"/>
      <c r="CN46" s="684" t="n"/>
      <c r="CO46" s="684" t="n"/>
      <c r="CP46" s="684" t="n"/>
      <c r="CQ46" s="684" t="n"/>
      <c r="CR46" s="684" t="n"/>
      <c r="CS46" s="2" t="n"/>
      <c r="CT46" s="2" t="n"/>
      <c r="CU46" s="2" t="n"/>
    </row>
    <row r="47">
      <c r="A47" s="1637" t="inlineStr">
        <is>
          <t>1.4</t>
        </is>
      </c>
      <c r="B47" s="269" t="n"/>
      <c r="C47" s="1660" t="inlineStr">
        <is>
          <t>Модуль "Материаловедение"</t>
        </is>
      </c>
      <c r="D47" s="266" t="n"/>
      <c r="E47" s="266" t="n"/>
      <c r="F47" s="266" t="n"/>
      <c r="G47" s="266" t="n"/>
      <c r="H47" s="266" t="n"/>
      <c r="I47" s="266" t="n"/>
      <c r="J47" s="266" t="n"/>
      <c r="K47" s="266" t="n"/>
      <c r="L47" s="266" t="n"/>
      <c r="M47" s="266" t="n"/>
      <c r="N47" s="266" t="n"/>
      <c r="O47" s="266" t="n"/>
      <c r="P47" s="266" t="n"/>
      <c r="Q47" s="266" t="n"/>
      <c r="R47" s="269" t="n"/>
      <c r="S47" s="1661" t="n"/>
      <c r="T47" s="1661" t="n"/>
      <c r="U47" s="1640" t="n"/>
      <c r="V47" s="269" t="n"/>
      <c r="W47" s="1640" t="n"/>
      <c r="X47" s="269" t="n"/>
      <c r="Y47" s="4983">
        <f>AN47+AQ47+AT47+AW47+AZ47+BC47+BF47+BI47+BL47+BO47</f>
        <v/>
      </c>
      <c r="Z47" s="273" t="n"/>
      <c r="AA47" s="5037">
        <f>SUM(AE47:AL47)</f>
        <v/>
      </c>
      <c r="AB47" s="269" t="n"/>
      <c r="AC47" s="1643">
        <f>AM47+AO47+AR47+AU47+AX47+BA47+BD47+BG47+BJ47+BM47+BP47</f>
        <v/>
      </c>
      <c r="AD47" s="273" t="n"/>
      <c r="AE47" s="5038" t="n"/>
      <c r="AF47" s="264" t="n"/>
      <c r="AG47" s="1790" t="n"/>
      <c r="AH47" s="264" t="n"/>
      <c r="AI47" s="1790" t="n"/>
      <c r="AJ47" s="264" t="n"/>
      <c r="AK47" s="1669" t="n"/>
      <c r="AL47" s="269" t="n"/>
      <c r="AM47" s="1647" t="n"/>
      <c r="AN47" s="1570">
        <f>AP47*36</f>
        <v/>
      </c>
      <c r="AO47" s="1653" t="n"/>
      <c r="AP47" s="5039" t="n"/>
      <c r="AQ47" s="1648">
        <f>AS47*36</f>
        <v/>
      </c>
      <c r="AR47" s="1653" t="n"/>
      <c r="AS47" s="5039" t="n"/>
      <c r="AT47" s="1574">
        <f>AV47*36</f>
        <v/>
      </c>
      <c r="AU47" s="1571" t="n"/>
      <c r="AV47" s="1575" t="n"/>
      <c r="AW47" s="1576">
        <f>AY47*36</f>
        <v/>
      </c>
      <c r="AX47" s="1571" t="n"/>
      <c r="AY47" s="1577" t="n"/>
      <c r="AZ47" s="1576">
        <f>BB47*36</f>
        <v/>
      </c>
      <c r="BA47" s="1571" t="n"/>
      <c r="BB47" s="1572" t="n"/>
      <c r="BC47" s="1573">
        <f>BE47*36</f>
        <v/>
      </c>
      <c r="BD47" s="1571" t="n"/>
      <c r="BE47" s="1572" t="n"/>
      <c r="BF47" s="1574">
        <f>BH47*36</f>
        <v/>
      </c>
      <c r="BG47" s="1653" t="n"/>
      <c r="BH47" s="1809" t="n"/>
      <c r="BI47" s="1576">
        <f>BK47*36</f>
        <v/>
      </c>
      <c r="BJ47" s="1653" t="n"/>
      <c r="BK47" s="5040" t="n"/>
      <c r="BL47" s="1651" t="n"/>
      <c r="BM47" s="1570" t="n"/>
      <c r="BN47" s="1649" t="n"/>
      <c r="BO47" s="1648" t="n"/>
      <c r="BP47" s="1570" t="n"/>
      <c r="BQ47" s="1650" t="n"/>
      <c r="BR47" s="1652">
        <f>AP47+AS47+AV47+AY47+BB47+BE47+BH47+BK47+BN47+BQ47</f>
        <v/>
      </c>
      <c r="BS47" s="5041" t="n"/>
      <c r="BT47" s="266" t="n"/>
      <c r="BU47" s="269" t="n"/>
      <c r="BV47" s="5005">
        <f>AA47*0.22</f>
        <v/>
      </c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  <c r="CU47" s="2" t="n"/>
    </row>
    <row r="48">
      <c r="A48" s="4970" t="inlineStr">
        <is>
          <t>1.4.1</t>
        </is>
      </c>
      <c r="B48" s="269" t="n"/>
      <c r="C48" s="345" t="inlineStr">
        <is>
          <t>Материаловедение</t>
        </is>
      </c>
      <c r="D48" s="266" t="n"/>
      <c r="E48" s="266" t="n"/>
      <c r="F48" s="266" t="n"/>
      <c r="G48" s="266" t="n"/>
      <c r="H48" s="266" t="n"/>
      <c r="I48" s="266" t="n"/>
      <c r="J48" s="266" t="n"/>
      <c r="K48" s="266" t="n"/>
      <c r="L48" s="266" t="n"/>
      <c r="M48" s="266" t="n"/>
      <c r="N48" s="266" t="n"/>
      <c r="O48" s="266" t="n"/>
      <c r="P48" s="266" t="n"/>
      <c r="Q48" s="266" t="n"/>
      <c r="R48" s="269" t="n"/>
      <c r="S48" s="267" t="n"/>
      <c r="T48" s="267" t="n"/>
      <c r="U48" s="268" t="n"/>
      <c r="V48" s="269" t="n"/>
      <c r="W48" s="432" t="n">
        <v>3</v>
      </c>
      <c r="X48" s="433" t="inlineStr">
        <is>
          <t>д</t>
        </is>
      </c>
      <c r="Y48" s="4971">
        <f>AN48+AQ48+AT48+AW48+AZ48+BC48+BF48+BI48+BL48+BO48</f>
        <v/>
      </c>
      <c r="Z48" s="273" t="n"/>
      <c r="AA48" s="4972" t="n">
        <v>54</v>
      </c>
      <c r="AB48" s="269" t="n"/>
      <c r="AC48" s="4077">
        <f>AM48+AO48+AR48+AU48+AX48+BA48+BD48+BG48+BJ48+BM48+BP48</f>
        <v/>
      </c>
      <c r="AD48" s="273" t="n"/>
      <c r="AE48" s="4973" t="n">
        <v>8</v>
      </c>
      <c r="AF48" s="264" t="n"/>
      <c r="AG48" s="274" t="n">
        <v>4</v>
      </c>
      <c r="AH48" s="264" t="n"/>
      <c r="AI48" s="274" t="n"/>
      <c r="AJ48" s="264" t="n"/>
      <c r="AK48" s="277" t="n"/>
      <c r="AL48" s="269" t="n"/>
      <c r="AM48" s="1584" t="n"/>
      <c r="AN48" s="1585" t="n"/>
      <c r="AO48" s="1586" t="n"/>
      <c r="AP48" s="1587" t="n"/>
      <c r="AQ48" s="1588">
        <f>AS48*36</f>
        <v/>
      </c>
      <c r="AR48" s="1586" t="n">
        <v>4</v>
      </c>
      <c r="AS48" s="1587" t="n"/>
      <c r="AT48" s="1589" t="n">
        <v>108</v>
      </c>
      <c r="AU48" s="1590" t="n">
        <v>8</v>
      </c>
      <c r="AV48" s="1591" t="n">
        <v>3</v>
      </c>
      <c r="AW48" s="1592">
        <f>AY48*36</f>
        <v/>
      </c>
      <c r="AX48" s="1590" t="n"/>
      <c r="AY48" s="1593" t="n"/>
      <c r="AZ48" s="1594">
        <f>BB48*36</f>
        <v/>
      </c>
      <c r="BA48" s="1595" t="n"/>
      <c r="BB48" s="1596" t="n"/>
      <c r="BC48" s="1597">
        <f>BE48*36</f>
        <v/>
      </c>
      <c r="BD48" s="1595" t="n"/>
      <c r="BE48" s="1596" t="n"/>
      <c r="BF48" s="1598">
        <f>BH48*36</f>
        <v/>
      </c>
      <c r="BG48" s="1599" t="n"/>
      <c r="BH48" s="1600" t="n"/>
      <c r="BI48" s="1594">
        <f>BK48*36</f>
        <v/>
      </c>
      <c r="BJ48" s="1599" t="n"/>
      <c r="BK48" s="4974" t="n"/>
      <c r="BL48" s="1602" t="n"/>
      <c r="BM48" s="1667" t="n"/>
      <c r="BN48" s="1603" t="n"/>
      <c r="BO48" s="511" t="n"/>
      <c r="BP48" s="1667" t="n"/>
      <c r="BQ48" s="1605" t="n"/>
      <c r="BR48" s="1604">
        <f>AP48+AS48+AV48+AY48+BB48+BE48+BH48+BK48+BN48+BQ48</f>
        <v/>
      </c>
      <c r="BS48" s="4975" t="inlineStr">
        <is>
          <t>МиПТС</t>
        </is>
      </c>
      <c r="BT48" s="266" t="n"/>
      <c r="BU48" s="269" t="n"/>
      <c r="BV48" s="684">
        <f>AA48*0.22</f>
        <v/>
      </c>
      <c r="BW48" s="684" t="n"/>
      <c r="BX48" s="684" t="n"/>
      <c r="BY48" s="684" t="n"/>
      <c r="BZ48" s="684" t="n"/>
      <c r="CA48" s="684" t="n"/>
      <c r="CB48" s="684" t="n"/>
      <c r="CC48" s="684" t="n"/>
      <c r="CD48" s="684" t="n"/>
      <c r="CE48" s="684" t="n"/>
      <c r="CF48" s="684" t="n"/>
      <c r="CG48" s="684" t="n"/>
      <c r="CH48" s="684" t="n"/>
      <c r="CI48" s="684" t="n"/>
      <c r="CJ48" s="684" t="n"/>
      <c r="CK48" s="684" t="n"/>
      <c r="CL48" s="684" t="n"/>
      <c r="CM48" s="684" t="n"/>
      <c r="CN48" s="684" t="n"/>
      <c r="CO48" s="684" t="n"/>
      <c r="CP48" s="684" t="n"/>
      <c r="CQ48" s="684" t="n"/>
      <c r="CR48" s="684" t="n"/>
      <c r="CS48" s="2" t="n"/>
      <c r="CT48" s="2" t="n"/>
      <c r="CU48" s="2" t="n"/>
    </row>
    <row r="49">
      <c r="A49" s="4970" t="inlineStr">
        <is>
          <t>1.4.2</t>
        </is>
      </c>
      <c r="B49" s="269" t="n"/>
      <c r="C49" s="345" t="inlineStr">
        <is>
          <t>Древесиноведение с основами лесного товароведения</t>
        </is>
      </c>
      <c r="D49" s="266" t="n"/>
      <c r="E49" s="266" t="n"/>
      <c r="F49" s="266" t="n"/>
      <c r="G49" s="266" t="n"/>
      <c r="H49" s="266" t="n"/>
      <c r="I49" s="266" t="n"/>
      <c r="J49" s="266" t="n"/>
      <c r="K49" s="266" t="n"/>
      <c r="L49" s="266" t="n"/>
      <c r="M49" s="266" t="n"/>
      <c r="N49" s="266" t="n"/>
      <c r="O49" s="266" t="n"/>
      <c r="P49" s="266" t="n"/>
      <c r="Q49" s="266" t="n"/>
      <c r="R49" s="269" t="n"/>
      <c r="S49" s="267" t="n"/>
      <c r="T49" s="267" t="n"/>
      <c r="U49" s="268" t="n">
        <v>6</v>
      </c>
      <c r="V49" s="269" t="n"/>
      <c r="W49" s="268" t="n">
        <v>5</v>
      </c>
      <c r="X49" s="269" t="n"/>
      <c r="Y49" s="4971">
        <f>AN49+AQ49+AT49+AW49+AZ49+BC49+BF49+BI49+BL49+BO49</f>
        <v/>
      </c>
      <c r="Z49" s="273" t="n"/>
      <c r="AA49" s="4972" t="n">
        <v>108</v>
      </c>
      <c r="AB49" s="269" t="n"/>
      <c r="AC49" s="4077">
        <f>AM49+AO49+AR49+AU49+AX49+BA49+BD49+BG49+BJ49+BM49+BP49</f>
        <v/>
      </c>
      <c r="AD49" s="273" t="n"/>
      <c r="AE49" s="4973" t="n">
        <v>10</v>
      </c>
      <c r="AF49" s="264" t="n"/>
      <c r="AG49" s="274" t="n">
        <v>6</v>
      </c>
      <c r="AH49" s="264" t="n"/>
      <c r="AI49" s="274" t="n">
        <v>8</v>
      </c>
      <c r="AJ49" s="264" t="n"/>
      <c r="AK49" s="277" t="n"/>
      <c r="AL49" s="269" t="n"/>
      <c r="AM49" s="1584" t="n"/>
      <c r="AN49" s="1585">
        <f>AP49*36</f>
        <v/>
      </c>
      <c r="AO49" s="1586" t="n"/>
      <c r="AP49" s="1587" t="n"/>
      <c r="AQ49" s="1588">
        <f>AS49*36</f>
        <v/>
      </c>
      <c r="AR49" s="1586" t="n"/>
      <c r="AS49" s="1587" t="n"/>
      <c r="AT49" s="1589">
        <f>AV49*36</f>
        <v/>
      </c>
      <c r="AU49" s="1590" t="n"/>
      <c r="AV49" s="1591" t="n"/>
      <c r="AW49" s="1592">
        <f>AY49*36</f>
        <v/>
      </c>
      <c r="AX49" s="1590" t="n">
        <v>2</v>
      </c>
      <c r="AY49" s="1593" t="n"/>
      <c r="AZ49" s="1594">
        <f>BB49*36</f>
        <v/>
      </c>
      <c r="BA49" s="1595" t="n">
        <v>12</v>
      </c>
      <c r="BB49" s="1596" t="n">
        <v>3</v>
      </c>
      <c r="BC49" s="1597" t="n">
        <v>108</v>
      </c>
      <c r="BD49" s="1595" t="n">
        <v>10</v>
      </c>
      <c r="BE49" s="1596" t="n">
        <v>3</v>
      </c>
      <c r="BF49" s="1598">
        <f>BH49*36</f>
        <v/>
      </c>
      <c r="BG49" s="1599" t="n"/>
      <c r="BH49" s="1600" t="n"/>
      <c r="BI49" s="1594">
        <f>BK49*36</f>
        <v/>
      </c>
      <c r="BJ49" s="1599" t="n"/>
      <c r="BK49" s="4974" t="n"/>
      <c r="BL49" s="1602" t="n"/>
      <c r="BM49" s="1599" t="n"/>
      <c r="BN49" s="1603" t="n"/>
      <c r="BO49" s="511" t="n"/>
      <c r="BP49" s="1599" t="n"/>
      <c r="BQ49" s="1605" t="n"/>
      <c r="BR49" s="1604">
        <f>AP49+AS49+AV49+AY49+BB49+BE49+BH49+BK49+BN49+BQ49</f>
        <v/>
      </c>
      <c r="BS49" s="4975" t="inlineStr">
        <is>
          <t>ЛЗиД</t>
        </is>
      </c>
      <c r="BT49" s="266" t="n"/>
      <c r="BU49" s="269" t="n"/>
      <c r="BV49" s="684">
        <f>AA49*0.22</f>
        <v/>
      </c>
      <c r="BW49" s="684" t="n"/>
      <c r="BX49" s="684" t="n"/>
      <c r="BY49" s="684" t="n"/>
      <c r="BZ49" s="684" t="n"/>
      <c r="CA49" s="684" t="n"/>
      <c r="CB49" s="684" t="n"/>
      <c r="CC49" s="684" t="n"/>
      <c r="CD49" s="684" t="n"/>
      <c r="CE49" s="684" t="n"/>
      <c r="CF49" s="684" t="n"/>
      <c r="CG49" s="684" t="n"/>
      <c r="CH49" s="684" t="n"/>
      <c r="CI49" s="684" t="n"/>
      <c r="CJ49" s="684" t="n"/>
      <c r="CK49" s="684" t="n"/>
      <c r="CL49" s="684" t="n"/>
      <c r="CM49" s="684" t="n"/>
      <c r="CN49" s="684" t="n"/>
      <c r="CO49" s="684" t="n"/>
      <c r="CP49" s="684" t="n"/>
      <c r="CQ49" s="684" t="n"/>
      <c r="CR49" s="684" t="n"/>
      <c r="CS49" s="2" t="n"/>
      <c r="CT49" s="2" t="n"/>
      <c r="CU49" s="2" t="n"/>
    </row>
    <row r="50">
      <c r="A50" s="1637" t="inlineStr">
        <is>
          <t>1.5</t>
        </is>
      </c>
      <c r="B50" s="269" t="n"/>
      <c r="C50" s="1660" t="inlineStr">
        <is>
          <t>Общеинженерный модуль 1</t>
        </is>
      </c>
      <c r="D50" s="266" t="n"/>
      <c r="E50" s="266" t="n"/>
      <c r="F50" s="266" t="n"/>
      <c r="G50" s="266" t="n"/>
      <c r="H50" s="266" t="n"/>
      <c r="I50" s="266" t="n"/>
      <c r="J50" s="266" t="n"/>
      <c r="K50" s="266" t="n"/>
      <c r="L50" s="266" t="n"/>
      <c r="M50" s="266" t="n"/>
      <c r="N50" s="266" t="n"/>
      <c r="O50" s="266" t="n"/>
      <c r="P50" s="266" t="n"/>
      <c r="Q50" s="266" t="n"/>
      <c r="R50" s="269" t="n"/>
      <c r="S50" s="1661" t="n"/>
      <c r="T50" s="1661" t="n"/>
      <c r="U50" s="1640" t="n"/>
      <c r="V50" s="269" t="n"/>
      <c r="W50" s="1640" t="n"/>
      <c r="X50" s="269" t="n"/>
      <c r="Y50" s="4983">
        <f>AN50+AQ50+AT50+AW50+AZ50+BC50+BF50+BI50+BL50+BO50</f>
        <v/>
      </c>
      <c r="Z50" s="273" t="n"/>
      <c r="AA50" s="5037">
        <f>SUM(AE50:AL50)</f>
        <v/>
      </c>
      <c r="AB50" s="269" t="n"/>
      <c r="AC50" s="1643">
        <f>AM50+AO50+AR50+AU50+AX50+BA50+BD50+BG50+BJ50+BM50+BP50</f>
        <v/>
      </c>
      <c r="AD50" s="273" t="n"/>
      <c r="AE50" s="5038" t="n"/>
      <c r="AF50" s="264" t="n"/>
      <c r="AG50" s="1790" t="n"/>
      <c r="AH50" s="264" t="n"/>
      <c r="AI50" s="1790" t="n"/>
      <c r="AJ50" s="264" t="n"/>
      <c r="AK50" s="1669" t="n"/>
      <c r="AL50" s="269" t="n"/>
      <c r="AM50" s="1647" t="n"/>
      <c r="AN50" s="1570">
        <f>AP50*36</f>
        <v/>
      </c>
      <c r="AO50" s="1653" t="n"/>
      <c r="AP50" s="5039" t="n"/>
      <c r="AQ50" s="1648">
        <f>AS50*36</f>
        <v/>
      </c>
      <c r="AR50" s="1653" t="n"/>
      <c r="AS50" s="5039" t="n"/>
      <c r="AT50" s="1574">
        <f>AV50*36</f>
        <v/>
      </c>
      <c r="AU50" s="1571" t="n"/>
      <c r="AV50" s="1575" t="n"/>
      <c r="AW50" s="1576">
        <f>AY50*36</f>
        <v/>
      </c>
      <c r="AX50" s="1571" t="n"/>
      <c r="AY50" s="1577" t="n"/>
      <c r="AZ50" s="1576">
        <f>BB50*36</f>
        <v/>
      </c>
      <c r="BA50" s="1571" t="n"/>
      <c r="BB50" s="1572" t="n"/>
      <c r="BC50" s="1573">
        <f>BE50*36</f>
        <v/>
      </c>
      <c r="BD50" s="1571" t="n"/>
      <c r="BE50" s="1572" t="n"/>
      <c r="BF50" s="1574">
        <f>BH50*36</f>
        <v/>
      </c>
      <c r="BG50" s="1653" t="n"/>
      <c r="BH50" s="1809" t="n"/>
      <c r="BI50" s="1576">
        <f>BK50*36</f>
        <v/>
      </c>
      <c r="BJ50" s="1653" t="n"/>
      <c r="BK50" s="5040" t="n"/>
      <c r="BL50" s="1651" t="n"/>
      <c r="BM50" s="1653" t="n"/>
      <c r="BN50" s="1649" t="n"/>
      <c r="BO50" s="1648" t="n"/>
      <c r="BP50" s="1653" t="n"/>
      <c r="BQ50" s="1650" t="n"/>
      <c r="BR50" s="1652">
        <f>AP50+AS50+AV50+AY50+BB50+BE50+BH50+BK50+BN50+BQ50</f>
        <v/>
      </c>
      <c r="BS50" s="5041" t="n"/>
      <c r="BT50" s="266" t="n"/>
      <c r="BU50" s="269" t="n"/>
      <c r="BV50" s="5005">
        <f>AA50*0.22</f>
        <v/>
      </c>
      <c r="BW50" s="5005" t="n"/>
      <c r="BX50" s="5005" t="n"/>
      <c r="BY50" s="5005" t="n"/>
      <c r="BZ50" s="5005" t="n"/>
      <c r="CA50" s="5005" t="n"/>
      <c r="CB50" s="5005" t="n"/>
      <c r="CC50" s="5005" t="n"/>
      <c r="CD50" s="5005" t="n"/>
      <c r="CE50" s="5005" t="n"/>
      <c r="CF50" s="5005" t="n"/>
      <c r="CG50" s="5005" t="n"/>
      <c r="CH50" s="5005" t="n"/>
      <c r="CI50" s="5005" t="n"/>
      <c r="CJ50" s="5005" t="n"/>
      <c r="CK50" s="5005" t="n"/>
      <c r="CL50" s="5005" t="n"/>
      <c r="CM50" s="5005" t="n"/>
      <c r="CN50" s="5005" t="n"/>
      <c r="CO50" s="5005" t="n"/>
      <c r="CP50" s="5005" t="n"/>
      <c r="CQ50" s="5005" t="n"/>
      <c r="CR50" s="5005" t="n"/>
      <c r="CS50" s="2" t="n"/>
      <c r="CT50" s="2" t="n"/>
      <c r="CU50" s="2" t="n"/>
    </row>
    <row r="51">
      <c r="A51" s="4970" t="inlineStr">
        <is>
          <t>1.5.1</t>
        </is>
      </c>
      <c r="B51" s="269" t="n"/>
      <c r="C51" s="345" t="inlineStr">
        <is>
          <t>Теоретическая механика</t>
        </is>
      </c>
      <c r="D51" s="266" t="n"/>
      <c r="E51" s="266" t="n"/>
      <c r="F51" s="266" t="n"/>
      <c r="G51" s="266" t="n"/>
      <c r="H51" s="266" t="n"/>
      <c r="I51" s="266" t="n"/>
      <c r="J51" s="266" t="n"/>
      <c r="K51" s="266" t="n"/>
      <c r="L51" s="266" t="n"/>
      <c r="M51" s="266" t="n"/>
      <c r="N51" s="266" t="n"/>
      <c r="O51" s="266" t="n"/>
      <c r="P51" s="266" t="n"/>
      <c r="Q51" s="266" t="n"/>
      <c r="R51" s="269" t="n"/>
      <c r="S51" s="267" t="n"/>
      <c r="T51" s="267" t="n"/>
      <c r="U51" s="268" t="n">
        <v>4</v>
      </c>
      <c r="V51" s="269" t="n"/>
      <c r="W51" s="268" t="n">
        <v>3</v>
      </c>
      <c r="X51" s="269" t="n"/>
      <c r="Y51" s="4971">
        <f>AN51+AQ51+AT51+AW51+AZ51+BC51+BF51+BI51+BL51+BO51</f>
        <v/>
      </c>
      <c r="Z51" s="273" t="n"/>
      <c r="AA51" s="4972" t="n">
        <v>108</v>
      </c>
      <c r="AB51" s="269" t="n"/>
      <c r="AC51" s="4077">
        <f>AM51+AO51+AR51+AU51+AX51+BA51+BD51+BG51+BJ51+BM51+BP51</f>
        <v/>
      </c>
      <c r="AD51" s="273" t="n"/>
      <c r="AE51" s="4973" t="n">
        <v>20</v>
      </c>
      <c r="AF51" s="264" t="n"/>
      <c r="AG51" s="274" t="n"/>
      <c r="AH51" s="264" t="n"/>
      <c r="AI51" s="274" t="n">
        <v>18</v>
      </c>
      <c r="AJ51" s="264" t="n"/>
      <c r="AK51" s="277" t="n"/>
      <c r="AL51" s="269" t="n"/>
      <c r="AM51" s="1584" t="n"/>
      <c r="AN51" s="1585">
        <f>AP51*36</f>
        <v/>
      </c>
      <c r="AO51" s="1586" t="n"/>
      <c r="AP51" s="1587" t="n"/>
      <c r="AQ51" s="1588" t="n"/>
      <c r="AR51" s="1586" t="n">
        <v>6</v>
      </c>
      <c r="AS51" s="1587" t="n"/>
      <c r="AT51" s="1589" t="n">
        <v>108</v>
      </c>
      <c r="AU51" s="1590" t="n">
        <v>16</v>
      </c>
      <c r="AV51" s="1591" t="n">
        <v>3</v>
      </c>
      <c r="AW51" s="1592" t="n">
        <v>108</v>
      </c>
      <c r="AX51" s="1590" t="n">
        <v>16</v>
      </c>
      <c r="AY51" s="1593" t="n">
        <v>3</v>
      </c>
      <c r="AZ51" s="1594">
        <f>BB51*36</f>
        <v/>
      </c>
      <c r="BA51" s="1595" t="n"/>
      <c r="BB51" s="1596" t="n"/>
      <c r="BC51" s="1597">
        <f>BE51*36</f>
        <v/>
      </c>
      <c r="BD51" s="1595" t="n"/>
      <c r="BE51" s="1596" t="n"/>
      <c r="BF51" s="1598">
        <f>BH51*36</f>
        <v/>
      </c>
      <c r="BG51" s="1599" t="n"/>
      <c r="BH51" s="1600" t="n"/>
      <c r="BI51" s="1594">
        <f>BK51*36</f>
        <v/>
      </c>
      <c r="BJ51" s="1599" t="n"/>
      <c r="BK51" s="4974" t="n"/>
      <c r="BL51" s="1602" t="n"/>
      <c r="BM51" s="1599" t="n"/>
      <c r="BN51" s="1603" t="n"/>
      <c r="BO51" s="511" t="n"/>
      <c r="BP51" s="1599" t="n"/>
      <c r="BQ51" s="1605" t="n"/>
      <c r="BR51" s="1604">
        <f>AP51+AS51+AV51+AY51+BB51+BE51+BH51+BK51+BN51+BQ51</f>
        <v/>
      </c>
      <c r="BS51" s="4975" t="inlineStr">
        <is>
          <t>МиК</t>
        </is>
      </c>
      <c r="BT51" s="266" t="n"/>
      <c r="BU51" s="269" t="n"/>
      <c r="BV51" s="684">
        <f>AA51*0.22</f>
        <v/>
      </c>
      <c r="BW51" s="684" t="n"/>
      <c r="BX51" s="684" t="n"/>
      <c r="BY51" s="684" t="n"/>
      <c r="BZ51" s="684" t="n"/>
      <c r="CA51" s="684" t="n"/>
      <c r="CB51" s="684" t="n"/>
      <c r="CC51" s="684" t="n"/>
      <c r="CD51" s="684" t="n"/>
      <c r="CE51" s="684" t="n"/>
      <c r="CF51" s="684" t="n"/>
      <c r="CG51" s="684" t="n"/>
      <c r="CH51" s="684" t="n"/>
      <c r="CI51" s="684" t="n"/>
      <c r="CJ51" s="684" t="n"/>
      <c r="CK51" s="684" t="n"/>
      <c r="CL51" s="684" t="n"/>
      <c r="CM51" s="684" t="n"/>
      <c r="CN51" s="684" t="n"/>
      <c r="CO51" s="684" t="n"/>
      <c r="CP51" s="684" t="n"/>
      <c r="CQ51" s="684" t="n"/>
      <c r="CR51" s="684" t="n"/>
      <c r="CS51" s="2" t="n"/>
      <c r="CT51" s="2" t="n"/>
      <c r="CU51" s="2" t="n"/>
    </row>
    <row r="52">
      <c r="A52" s="4970" t="inlineStr">
        <is>
          <t>1.5.2</t>
        </is>
      </c>
      <c r="B52" s="269" t="n"/>
      <c r="C52" s="345" t="inlineStr">
        <is>
          <t>Механика материалов</t>
        </is>
      </c>
      <c r="D52" s="266" t="n"/>
      <c r="E52" s="266" t="n"/>
      <c r="F52" s="266" t="n"/>
      <c r="G52" s="266" t="n"/>
      <c r="H52" s="266" t="n"/>
      <c r="I52" s="266" t="n"/>
      <c r="J52" s="266" t="n"/>
      <c r="K52" s="266" t="n"/>
      <c r="L52" s="266" t="n"/>
      <c r="M52" s="266" t="n"/>
      <c r="N52" s="266" t="n"/>
      <c r="O52" s="266" t="n"/>
      <c r="P52" s="266" t="n"/>
      <c r="Q52" s="266" t="n"/>
      <c r="R52" s="269" t="n"/>
      <c r="S52" s="267" t="n"/>
      <c r="T52" s="267" t="n"/>
      <c r="U52" s="268" t="n">
        <v>6</v>
      </c>
      <c r="V52" s="269" t="n"/>
      <c r="W52" s="268" t="n">
        <v>5</v>
      </c>
      <c r="X52" s="269" t="n"/>
      <c r="Y52" s="4971">
        <f>AN52+AQ52+AT52+AW52+AZ52+BC52+BF52+BI52+BL52+BO52</f>
        <v/>
      </c>
      <c r="Z52" s="273" t="n"/>
      <c r="AA52" s="4972" t="n">
        <v>144</v>
      </c>
      <c r="AB52" s="269" t="n"/>
      <c r="AC52" s="4077">
        <f>AM52+AO52+AR52+AU52+AX52+BA52+BD52+BG52+BJ52+BM52+BP52</f>
        <v/>
      </c>
      <c r="AD52" s="273" t="n"/>
      <c r="AE52" s="4973" t="n">
        <v>14</v>
      </c>
      <c r="AF52" s="264" t="n"/>
      <c r="AG52" s="274" t="n">
        <v>6</v>
      </c>
      <c r="AH52" s="264" t="n"/>
      <c r="AI52" s="274" t="n">
        <v>12</v>
      </c>
      <c r="AJ52" s="264" t="n"/>
      <c r="AK52" s="277" t="n"/>
      <c r="AL52" s="269" t="n"/>
      <c r="AM52" s="1584" t="n"/>
      <c r="AN52" s="1585">
        <f>AP52*36</f>
        <v/>
      </c>
      <c r="AO52" s="1586" t="n"/>
      <c r="AP52" s="1587" t="n"/>
      <c r="AQ52" s="1588">
        <f>AS52*36</f>
        <v/>
      </c>
      <c r="AR52" s="1586" t="n"/>
      <c r="AS52" s="1587" t="n"/>
      <c r="AT52" s="1589" t="n"/>
      <c r="AU52" s="1590" t="n"/>
      <c r="AV52" s="1591" t="n"/>
      <c r="AW52" s="1592" t="n"/>
      <c r="AX52" s="1590" t="n">
        <v>4</v>
      </c>
      <c r="AY52" s="1593" t="n"/>
      <c r="AZ52" s="1594" t="n">
        <v>108</v>
      </c>
      <c r="BA52" s="1595" t="n">
        <v>14</v>
      </c>
      <c r="BB52" s="1596" t="n">
        <v>3</v>
      </c>
      <c r="BC52" s="1597" t="n">
        <v>108</v>
      </c>
      <c r="BD52" s="1595" t="n">
        <v>14</v>
      </c>
      <c r="BE52" s="1596" t="n">
        <v>3</v>
      </c>
      <c r="BF52" s="1598">
        <f>BH52*36</f>
        <v/>
      </c>
      <c r="BG52" s="1599" t="n"/>
      <c r="BH52" s="1600" t="n"/>
      <c r="BI52" s="1594">
        <f>BK52*36</f>
        <v/>
      </c>
      <c r="BJ52" s="1599" t="n"/>
      <c r="BK52" s="4974" t="n"/>
      <c r="BL52" s="1602" t="n"/>
      <c r="BM52" s="1599" t="n"/>
      <c r="BN52" s="1603" t="n"/>
      <c r="BO52" s="511" t="n"/>
      <c r="BP52" s="1599" t="n"/>
      <c r="BQ52" s="1605" t="n"/>
      <c r="BR52" s="1604">
        <f>AP52+AS52+AV52+AY52+BB52+BE52+BH52+BK52+BN52+BQ52</f>
        <v/>
      </c>
      <c r="BS52" s="4975" t="inlineStr">
        <is>
          <t>МиК</t>
        </is>
      </c>
      <c r="BT52" s="266" t="n"/>
      <c r="BU52" s="269" t="n"/>
      <c r="BV52" s="684">
        <f>AA52*0.22</f>
        <v/>
      </c>
      <c r="BW52" s="684" t="n"/>
      <c r="BX52" s="684" t="n"/>
      <c r="BY52" s="684" t="n"/>
      <c r="BZ52" s="684" t="n"/>
      <c r="CA52" s="684" t="n"/>
      <c r="CB52" s="684" t="n"/>
      <c r="CC52" s="684" t="n"/>
      <c r="CD52" s="684" t="n"/>
      <c r="CE52" s="684" t="n"/>
      <c r="CF52" s="684" t="n"/>
      <c r="CG52" s="684" t="n"/>
      <c r="CH52" s="684" t="n"/>
      <c r="CI52" s="684" t="n"/>
      <c r="CJ52" s="684" t="n"/>
      <c r="CK52" s="684" t="n"/>
      <c r="CL52" s="684" t="n"/>
      <c r="CM52" s="684" t="n"/>
      <c r="CN52" s="684" t="n"/>
      <c r="CO52" s="684" t="n"/>
      <c r="CP52" s="684" t="n"/>
      <c r="CQ52" s="684" t="n"/>
      <c r="CR52" s="684" t="n"/>
      <c r="CS52" s="2" t="n"/>
      <c r="CT52" s="2" t="n"/>
      <c r="CU52" s="2" t="n"/>
    </row>
    <row r="53">
      <c r="A53" s="4970" t="inlineStr">
        <is>
          <t>1.5.3</t>
        </is>
      </c>
      <c r="B53" s="269" t="n"/>
      <c r="C53" s="345" t="inlineStr">
        <is>
          <t>Детали машин</t>
        </is>
      </c>
      <c r="D53" s="266" t="n"/>
      <c r="E53" s="266" t="n"/>
      <c r="F53" s="266" t="n"/>
      <c r="G53" s="266" t="n"/>
      <c r="H53" s="266" t="n"/>
      <c r="I53" s="266" t="n"/>
      <c r="J53" s="266" t="n"/>
      <c r="K53" s="266" t="n"/>
      <c r="L53" s="266" t="n"/>
      <c r="M53" s="266" t="n"/>
      <c r="N53" s="266" t="n"/>
      <c r="O53" s="266" t="n"/>
      <c r="P53" s="266" t="n"/>
      <c r="Q53" s="266" t="n"/>
      <c r="R53" s="269" t="n"/>
      <c r="S53" s="267" t="n"/>
      <c r="T53" s="267" t="n"/>
      <c r="U53" s="268" t="n">
        <v>6</v>
      </c>
      <c r="V53" s="269" t="n"/>
      <c r="W53" s="268" t="n">
        <v>5</v>
      </c>
      <c r="X53" s="269" t="n"/>
      <c r="Y53" s="4971">
        <f>AN53+AQ53+AT53+AW53+AZ53+BC53+BF53+BI53+BL53+BO53</f>
        <v/>
      </c>
      <c r="Z53" s="273" t="n"/>
      <c r="AA53" s="4972" t="n">
        <v>108</v>
      </c>
      <c r="AB53" s="269" t="n"/>
      <c r="AC53" s="272">
        <f>AM53+AO53+AR53+AU53+AX53+BA53+BD53+BG53+BJ53+BM53+BP53</f>
        <v/>
      </c>
      <c r="AD53" s="273" t="n"/>
      <c r="AE53" s="4973" t="n">
        <v>12</v>
      </c>
      <c r="AF53" s="264" t="n"/>
      <c r="AG53" s="274" t="n">
        <v>8</v>
      </c>
      <c r="AH53" s="264" t="n"/>
      <c r="AI53" s="274" t="n">
        <v>4</v>
      </c>
      <c r="AJ53" s="264" t="n"/>
      <c r="AK53" s="277" t="n"/>
      <c r="AL53" s="269" t="n"/>
      <c r="AM53" s="1584" t="n"/>
      <c r="AN53" s="1585">
        <f>AP53*36</f>
        <v/>
      </c>
      <c r="AO53" s="1586" t="n"/>
      <c r="AP53" s="1587" t="n"/>
      <c r="AQ53" s="1588">
        <f>AS53*36</f>
        <v/>
      </c>
      <c r="AR53" s="1586" t="n"/>
      <c r="AS53" s="1587" t="n"/>
      <c r="AT53" s="1589">
        <f>AV53*36</f>
        <v/>
      </c>
      <c r="AU53" s="1590" t="n"/>
      <c r="AV53" s="1591" t="n"/>
      <c r="AW53" s="1592" t="n"/>
      <c r="AX53" s="1590" t="n">
        <v>4</v>
      </c>
      <c r="AY53" s="1593" t="n"/>
      <c r="AZ53" s="1594" t="n">
        <v>108</v>
      </c>
      <c r="BA53" s="1595" t="n">
        <v>10</v>
      </c>
      <c r="BB53" s="1596" t="n">
        <v>3</v>
      </c>
      <c r="BC53" s="1597" t="n">
        <v>108</v>
      </c>
      <c r="BD53" s="1595" t="n">
        <v>10</v>
      </c>
      <c r="BE53" s="1596" t="n">
        <v>3</v>
      </c>
      <c r="BF53" s="1598">
        <f>BH53*36</f>
        <v/>
      </c>
      <c r="BG53" s="1599" t="n"/>
      <c r="BH53" s="1600" t="n"/>
      <c r="BI53" s="1594">
        <f>BK53*36</f>
        <v/>
      </c>
      <c r="BJ53" s="1599" t="n"/>
      <c r="BK53" s="4974" t="n"/>
      <c r="BL53" s="1602" t="n"/>
      <c r="BM53" s="1599" t="n"/>
      <c r="BN53" s="1603" t="n"/>
      <c r="BO53" s="511" t="n"/>
      <c r="BP53" s="1599" t="n"/>
      <c r="BQ53" s="1605" t="n"/>
      <c r="BR53" s="1604">
        <f>AP53+AS53+AV53+AY53+BB53+BE53+BH53+BK53+BN53+BQ53</f>
        <v/>
      </c>
      <c r="BS53" s="4975" t="inlineStr">
        <is>
          <t>МиПТС</t>
        </is>
      </c>
      <c r="BT53" s="266" t="n"/>
      <c r="BU53" s="269" t="n"/>
      <c r="BV53" s="684">
        <f>AA53*0.22</f>
        <v/>
      </c>
      <c r="BW53" s="684" t="n"/>
      <c r="BX53" s="684" t="n"/>
      <c r="BY53" s="684" t="n"/>
      <c r="BZ53" s="684" t="n"/>
      <c r="CA53" s="684" t="n"/>
      <c r="CB53" s="684" t="n"/>
      <c r="CC53" s="684" t="n"/>
      <c r="CD53" s="684" t="n"/>
      <c r="CE53" s="684" t="n"/>
      <c r="CF53" s="684" t="n"/>
      <c r="CG53" s="684" t="n"/>
      <c r="CH53" s="684" t="n"/>
      <c r="CI53" s="684" t="n"/>
      <c r="CJ53" s="684" t="n"/>
      <c r="CK53" s="684" t="n"/>
      <c r="CL53" s="684" t="n"/>
      <c r="CM53" s="684" t="n"/>
      <c r="CN53" s="684" t="n"/>
      <c r="CO53" s="684" t="n"/>
      <c r="CP53" s="684" t="n"/>
      <c r="CQ53" s="684" t="n"/>
      <c r="CR53" s="684" t="n"/>
      <c r="CS53" s="2" t="n"/>
      <c r="CT53" s="2" t="n"/>
      <c r="CU53" s="2" t="n"/>
    </row>
    <row r="54">
      <c r="A54" s="1732" t="inlineStr">
        <is>
          <t>1.5.4</t>
        </is>
      </c>
      <c r="B54" s="269" t="n"/>
      <c r="C54" s="1684" t="inlineStr">
        <is>
          <t>Курсовой проект по учебной дисциплине "Детали машин"</t>
        </is>
      </c>
      <c r="D54" s="266" t="n"/>
      <c r="E54" s="266" t="n"/>
      <c r="F54" s="266" t="n"/>
      <c r="G54" s="266" t="n"/>
      <c r="H54" s="266" t="n"/>
      <c r="I54" s="266" t="n"/>
      <c r="J54" s="266" t="n"/>
      <c r="K54" s="266" t="n"/>
      <c r="L54" s="266" t="n"/>
      <c r="M54" s="266" t="n"/>
      <c r="N54" s="266" t="n"/>
      <c r="O54" s="266" t="n"/>
      <c r="P54" s="266" t="n"/>
      <c r="Q54" s="266" t="n"/>
      <c r="R54" s="269" t="n"/>
      <c r="S54" s="1685" t="n"/>
      <c r="T54" s="1685" t="n"/>
      <c r="U54" s="1640" t="n"/>
      <c r="V54" s="269" t="n"/>
      <c r="W54" s="1640" t="n"/>
      <c r="X54" s="269" t="n"/>
      <c r="Y54" s="4983">
        <f>AN54+AQ54+AT54+AW54+AZ54+BC54+BF54+BI54+BL54+BO54</f>
        <v/>
      </c>
      <c r="Z54" s="273" t="n"/>
      <c r="AA54" s="5037">
        <f>SUM(AE54:AL54)</f>
        <v/>
      </c>
      <c r="AB54" s="269" t="n"/>
      <c r="AC54" s="1643">
        <f>AM54+AO54+AR54+AU54+AX54+BA54+BD54+BG54+BJ54+BM54+BP54</f>
        <v/>
      </c>
      <c r="AD54" s="273" t="n"/>
      <c r="AE54" s="5038" t="n"/>
      <c r="AF54" s="264" t="n"/>
      <c r="AG54" s="1790" t="n"/>
      <c r="AH54" s="264" t="n"/>
      <c r="AI54" s="1790" t="n"/>
      <c r="AJ54" s="264" t="n"/>
      <c r="AK54" s="1669" t="n"/>
      <c r="AL54" s="269" t="n"/>
      <c r="AM54" s="1647" t="n"/>
      <c r="AN54" s="1570">
        <f>AP54*36</f>
        <v/>
      </c>
      <c r="AO54" s="1653" t="n"/>
      <c r="AP54" s="5039" t="n"/>
      <c r="AQ54" s="1648">
        <f>AS54*36</f>
        <v/>
      </c>
      <c r="AR54" s="1653" t="n"/>
      <c r="AS54" s="5039" t="n"/>
      <c r="AT54" s="1574">
        <f>AV54*36</f>
        <v/>
      </c>
      <c r="AU54" s="1571" t="n"/>
      <c r="AV54" s="1575" t="n"/>
      <c r="AW54" s="1576">
        <f>AY54*36</f>
        <v/>
      </c>
      <c r="AX54" s="1571" t="n"/>
      <c r="AY54" s="1577" t="n"/>
      <c r="AZ54" s="1576" t="n"/>
      <c r="BA54" s="1571" t="n"/>
      <c r="BB54" s="1572" t="n"/>
      <c r="BC54" s="1573" t="n">
        <v>40</v>
      </c>
      <c r="BD54" s="1571" t="n"/>
      <c r="BE54" s="1572" t="n">
        <v>1</v>
      </c>
      <c r="BF54" s="1574" t="n"/>
      <c r="BG54" s="1653" t="n"/>
      <c r="BH54" s="1809" t="n"/>
      <c r="BI54" s="1576" t="n"/>
      <c r="BJ54" s="1653" t="n"/>
      <c r="BK54" s="5040" t="n"/>
      <c r="BL54" s="1651" t="n"/>
      <c r="BM54" s="1653" t="n"/>
      <c r="BN54" s="1649" t="n"/>
      <c r="BO54" s="1648" t="n"/>
      <c r="BP54" s="1653" t="n"/>
      <c r="BQ54" s="1650" t="n"/>
      <c r="BR54" s="1652">
        <f>AP54+AS54+AV54+AY54+BB54+BE54+BH54+BK54+BN54+BQ54</f>
        <v/>
      </c>
      <c r="BS54" s="5041" t="n"/>
      <c r="BT54" s="266" t="n"/>
      <c r="BU54" s="269" t="n"/>
      <c r="BV54" s="5005">
        <f>AA54*0.22</f>
        <v/>
      </c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  <c r="CU54" s="2" t="n"/>
    </row>
    <row r="55">
      <c r="A55" s="1637" t="inlineStr">
        <is>
          <t>1.6</t>
        </is>
      </c>
      <c r="B55" s="269" t="n"/>
      <c r="C55" s="1660" t="inlineStr">
        <is>
          <t>Технологический модуль 1</t>
        </is>
      </c>
      <c r="D55" s="266" t="n"/>
      <c r="E55" s="266" t="n"/>
      <c r="F55" s="266" t="n"/>
      <c r="G55" s="266" t="n"/>
      <c r="H55" s="266" t="n"/>
      <c r="I55" s="266" t="n"/>
      <c r="J55" s="266" t="n"/>
      <c r="K55" s="266" t="n"/>
      <c r="L55" s="266" t="n"/>
      <c r="M55" s="266" t="n"/>
      <c r="N55" s="266" t="n"/>
      <c r="O55" s="266" t="n"/>
      <c r="P55" s="266" t="n"/>
      <c r="Q55" s="266" t="n"/>
      <c r="R55" s="269" t="n"/>
      <c r="S55" s="1685" t="n"/>
      <c r="T55" s="1685" t="n"/>
      <c r="U55" s="1640" t="n"/>
      <c r="V55" s="269" t="n"/>
      <c r="W55" s="1640" t="n"/>
      <c r="X55" s="269" t="n"/>
      <c r="Y55" s="4983">
        <f>AN55+AQ55+AT55+AW55+AZ55+BC55+BF55+BI55+BL55+BO55</f>
        <v/>
      </c>
      <c r="Z55" s="273" t="n"/>
      <c r="AA55" s="5037">
        <f>SUM(AE55:AL55)</f>
        <v/>
      </c>
      <c r="AB55" s="269" t="n"/>
      <c r="AC55" s="1643">
        <f>AM55+AO55+AR55+AU55+AX55+BA55+BD55+BG55+BJ55+BM55+BP55</f>
        <v/>
      </c>
      <c r="AD55" s="273" t="n"/>
      <c r="AE55" s="5038" t="n"/>
      <c r="AF55" s="264" t="n"/>
      <c r="AG55" s="1790" t="n"/>
      <c r="AH55" s="264" t="n"/>
      <c r="AI55" s="1790" t="n"/>
      <c r="AJ55" s="264" t="n"/>
      <c r="AK55" s="1669" t="n"/>
      <c r="AL55" s="269" t="n"/>
      <c r="AM55" s="1647" t="n"/>
      <c r="AN55" s="1570">
        <f>AP55*36</f>
        <v/>
      </c>
      <c r="AO55" s="1653" t="n"/>
      <c r="AP55" s="5039" t="n"/>
      <c r="AQ55" s="1648">
        <f>AS55*36</f>
        <v/>
      </c>
      <c r="AR55" s="1653" t="n"/>
      <c r="AS55" s="5039" t="n"/>
      <c r="AT55" s="1574">
        <f>AV55*36</f>
        <v/>
      </c>
      <c r="AU55" s="1571" t="n"/>
      <c r="AV55" s="1575" t="n"/>
      <c r="AW55" s="1576">
        <f>AY55*36</f>
        <v/>
      </c>
      <c r="AX55" s="1571" t="n"/>
      <c r="AY55" s="1577" t="n"/>
      <c r="AZ55" s="1576">
        <f>BB55*36</f>
        <v/>
      </c>
      <c r="BA55" s="1571" t="n"/>
      <c r="BB55" s="1572" t="n"/>
      <c r="BC55" s="1573">
        <f>BE55*36</f>
        <v/>
      </c>
      <c r="BD55" s="1571" t="n"/>
      <c r="BE55" s="1572" t="n"/>
      <c r="BF55" s="1574">
        <f>BH55*36</f>
        <v/>
      </c>
      <c r="BG55" s="1653" t="n"/>
      <c r="BH55" s="1809" t="n"/>
      <c r="BI55" s="1576">
        <f>BK55*36</f>
        <v/>
      </c>
      <c r="BJ55" s="1653" t="n"/>
      <c r="BK55" s="5040" t="n"/>
      <c r="BL55" s="1651" t="n"/>
      <c r="BM55" s="1653" t="n"/>
      <c r="BN55" s="1649" t="n"/>
      <c r="BO55" s="1648" t="n"/>
      <c r="BP55" s="1653" t="n"/>
      <c r="BQ55" s="1650" t="n"/>
      <c r="BR55" s="1652">
        <f>AP55+AS55+AV55+AY55+BB55+BE55+BH55+BK55+BN55+BQ55</f>
        <v/>
      </c>
      <c r="BS55" s="5041" t="n"/>
      <c r="BT55" s="266" t="n"/>
      <c r="BU55" s="269" t="n"/>
      <c r="BV55" s="5005">
        <f>AA55*0.22</f>
        <v/>
      </c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  <c r="CU55" s="2" t="n"/>
    </row>
    <row r="56">
      <c r="A56" s="1732" t="inlineStr">
        <is>
          <t>1.6.1</t>
        </is>
      </c>
      <c r="B56" s="269" t="n"/>
      <c r="C56" s="5042" t="inlineStr">
        <is>
          <t>Гидротермическая обработка и защита древесины</t>
        </is>
      </c>
      <c r="D56" s="266" t="n"/>
      <c r="E56" s="266" t="n"/>
      <c r="F56" s="266" t="n"/>
      <c r="G56" s="266" t="n"/>
      <c r="H56" s="266" t="n"/>
      <c r="I56" s="266" t="n"/>
      <c r="J56" s="266" t="n"/>
      <c r="K56" s="266" t="n"/>
      <c r="L56" s="266" t="n"/>
      <c r="M56" s="266" t="n"/>
      <c r="N56" s="266" t="n"/>
      <c r="O56" s="266" t="n"/>
      <c r="P56" s="266" t="n"/>
      <c r="Q56" s="266" t="n"/>
      <c r="R56" s="269" t="n"/>
      <c r="S56" s="1886" t="n"/>
      <c r="T56" s="1886" t="n"/>
      <c r="U56" s="1654" t="n">
        <v>7</v>
      </c>
      <c r="V56" s="1646" t="n">
        <v>8</v>
      </c>
      <c r="W56" s="1640" t="n"/>
      <c r="X56" s="269" t="n"/>
      <c r="Y56" s="4983" t="n">
        <v>324</v>
      </c>
      <c r="Z56" s="273" t="n"/>
      <c r="AA56" s="5037" t="n">
        <v>180</v>
      </c>
      <c r="AB56" s="269" t="n"/>
      <c r="AC56" s="1643">
        <f>AM56+AO56+AR56+AU56+AX56+BA56+BD56+BG56+BJ56+BM56+BP56</f>
        <v/>
      </c>
      <c r="AD56" s="273" t="n"/>
      <c r="AE56" s="5038" t="n">
        <v>20</v>
      </c>
      <c r="AF56" s="264" t="n"/>
      <c r="AG56" s="1790" t="n">
        <v>10</v>
      </c>
      <c r="AH56" s="264" t="n"/>
      <c r="AI56" s="1790" t="n">
        <v>10</v>
      </c>
      <c r="AJ56" s="264" t="n"/>
      <c r="AK56" s="1669" t="n"/>
      <c r="AL56" s="269" t="n"/>
      <c r="AM56" s="1647" t="n"/>
      <c r="AN56" s="1570">
        <f>AP56*36</f>
        <v/>
      </c>
      <c r="AO56" s="1653" t="n"/>
      <c r="AP56" s="5039" t="n"/>
      <c r="AQ56" s="1648">
        <f>AS56*36</f>
        <v/>
      </c>
      <c r="AR56" s="1653" t="n"/>
      <c r="AS56" s="5039" t="n"/>
      <c r="AT56" s="1574" t="n"/>
      <c r="AU56" s="1571" t="n"/>
      <c r="AV56" s="1575" t="n"/>
      <c r="AW56" s="1576" t="n"/>
      <c r="AX56" s="1571" t="n"/>
      <c r="AY56" s="1577" t="n"/>
      <c r="AZ56" s="1576">
        <f>BB56*36</f>
        <v/>
      </c>
      <c r="BA56" s="1571" t="n"/>
      <c r="BB56" s="1572" t="n"/>
      <c r="BC56" s="1573">
        <f>BE56*36</f>
        <v/>
      </c>
      <c r="BD56" s="1571" t="n">
        <v>6</v>
      </c>
      <c r="BE56" s="1572" t="n">
        <v>0</v>
      </c>
      <c r="BF56" s="1574" t="n">
        <v>216</v>
      </c>
      <c r="BG56" s="1653" t="n">
        <v>16</v>
      </c>
      <c r="BH56" s="1809" t="n">
        <v>6</v>
      </c>
      <c r="BI56" s="1576" t="n">
        <v>108</v>
      </c>
      <c r="BJ56" s="1653" t="n">
        <v>18</v>
      </c>
      <c r="BK56" s="5040" t="n">
        <v>3</v>
      </c>
      <c r="BL56" s="1651" t="n"/>
      <c r="BM56" s="1653" t="n"/>
      <c r="BN56" s="1649" t="n"/>
      <c r="BO56" s="1648" t="n"/>
      <c r="BP56" s="1653" t="n"/>
      <c r="BQ56" s="1650" t="n"/>
      <c r="BR56" s="1652">
        <f>AP56+AS56+AV56+AY56+BB56+BE56+BH56+BK56+BN56+BQ56</f>
        <v/>
      </c>
      <c r="BS56" s="5041" t="n"/>
      <c r="BT56" s="266" t="n"/>
      <c r="BU56" s="269" t="n"/>
      <c r="BV56" s="5005">
        <f>AA56*0.22</f>
        <v/>
      </c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</row>
    <row r="57">
      <c r="A57" s="1732" t="inlineStr">
        <is>
          <t>1.6.2</t>
        </is>
      </c>
      <c r="B57" s="269" t="n"/>
      <c r="C57" s="1684" t="inlineStr">
        <is>
          <t>Курсовой проект по учебной дисциплине "Гидротермическая обработка и защита древесины"</t>
        </is>
      </c>
      <c r="D57" s="266" t="n"/>
      <c r="E57" s="266" t="n"/>
      <c r="F57" s="266" t="n"/>
      <c r="G57" s="266" t="n"/>
      <c r="H57" s="266" t="n"/>
      <c r="I57" s="266" t="n"/>
      <c r="J57" s="266" t="n"/>
      <c r="K57" s="266" t="n"/>
      <c r="L57" s="266" t="n"/>
      <c r="M57" s="266" t="n"/>
      <c r="N57" s="266" t="n"/>
      <c r="O57" s="266" t="n"/>
      <c r="P57" s="266" t="n"/>
      <c r="Q57" s="266" t="n"/>
      <c r="R57" s="269" t="n"/>
      <c r="S57" s="1685" t="n"/>
      <c r="T57" s="1685" t="n"/>
      <c r="U57" s="1640" t="n"/>
      <c r="V57" s="269" t="n"/>
      <c r="W57" s="1640" t="n"/>
      <c r="X57" s="269" t="n"/>
      <c r="Y57" s="4983">
        <f>AN57+AQ57+AT57+AW57+AZ57+BC57+BF57+BI57+BL57+BO57</f>
        <v/>
      </c>
      <c r="Z57" s="273" t="n"/>
      <c r="AA57" s="5037">
        <f>SUM(AE57:AL57)</f>
        <v/>
      </c>
      <c r="AB57" s="269" t="n"/>
      <c r="AC57" s="1643">
        <f>AM57+AO57+AR57+AU57+AX57+BA57+BD57+BG57+BJ57+BM57+BP57</f>
        <v/>
      </c>
      <c r="AD57" s="273" t="n"/>
      <c r="AE57" s="5038" t="n"/>
      <c r="AF57" s="264" t="n"/>
      <c r="AG57" s="1790" t="n"/>
      <c r="AH57" s="264" t="n"/>
      <c r="AI57" s="1790" t="n"/>
      <c r="AJ57" s="264" t="n"/>
      <c r="AK57" s="1669" t="n"/>
      <c r="AL57" s="269" t="n"/>
      <c r="AM57" s="1647" t="n"/>
      <c r="AN57" s="1570">
        <f>AP57*36</f>
        <v/>
      </c>
      <c r="AO57" s="1653" t="n"/>
      <c r="AP57" s="5039" t="n"/>
      <c r="AQ57" s="1648">
        <f>AS57*36</f>
        <v/>
      </c>
      <c r="AR57" s="1653" t="n"/>
      <c r="AS57" s="5039" t="n"/>
      <c r="AT57" s="1574">
        <f>AV57*36</f>
        <v/>
      </c>
      <c r="AU57" s="1571" t="n"/>
      <c r="AV57" s="1575" t="n"/>
      <c r="AW57" s="1576" t="n"/>
      <c r="AX57" s="1571" t="n"/>
      <c r="AY57" s="1577" t="n"/>
      <c r="AZ57" s="1576">
        <f>BB57*36</f>
        <v/>
      </c>
      <c r="BA57" s="1571" t="n"/>
      <c r="BB57" s="1572" t="n"/>
      <c r="BC57" s="1573">
        <f>BE57*36</f>
        <v/>
      </c>
      <c r="BD57" s="1571" t="n"/>
      <c r="BE57" s="1572" t="n"/>
      <c r="BF57" s="1574">
        <f>BH57*36</f>
        <v/>
      </c>
      <c r="BG57" s="1653" t="n"/>
      <c r="BH57" s="1809" t="n"/>
      <c r="BI57" s="1576" t="n">
        <v>40</v>
      </c>
      <c r="BJ57" s="1653" t="n"/>
      <c r="BK57" s="5040" t="n">
        <v>1</v>
      </c>
      <c r="BL57" s="1651" t="n"/>
      <c r="BM57" s="1653" t="n"/>
      <c r="BN57" s="1649" t="n"/>
      <c r="BO57" s="1648" t="n"/>
      <c r="BP57" s="1653" t="n"/>
      <c r="BQ57" s="1650" t="n"/>
      <c r="BR57" s="1652">
        <f>AP57+AS57+AV57+AY57+BB57+BE57+BH57+BK57+BN57+BQ57</f>
        <v/>
      </c>
      <c r="BS57" s="5041" t="n"/>
      <c r="BT57" s="266" t="n"/>
      <c r="BU57" s="269" t="n"/>
      <c r="BV57" s="5005">
        <f>AA57*0.22</f>
        <v/>
      </c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  <c r="CU57" s="2" t="n"/>
    </row>
    <row r="58">
      <c r="A58" s="1732" t="inlineStr">
        <is>
          <t>1.6.3</t>
        </is>
      </c>
      <c r="B58" s="269" t="n"/>
      <c r="C58" s="1684" t="inlineStr">
        <is>
          <t>Проектирование деревообрабатывающих предприятий</t>
        </is>
      </c>
      <c r="D58" s="266" t="n"/>
      <c r="E58" s="266" t="n"/>
      <c r="F58" s="266" t="n"/>
      <c r="G58" s="266" t="n"/>
      <c r="H58" s="266" t="n"/>
      <c r="I58" s="266" t="n"/>
      <c r="J58" s="266" t="n"/>
      <c r="K58" s="266" t="n"/>
      <c r="L58" s="266" t="n"/>
      <c r="M58" s="266" t="n"/>
      <c r="N58" s="266" t="n"/>
      <c r="O58" s="266" t="n"/>
      <c r="P58" s="266" t="n"/>
      <c r="Q58" s="266" t="n"/>
      <c r="R58" s="269" t="n"/>
      <c r="S58" s="1685" t="n"/>
      <c r="T58" s="1685" t="n"/>
      <c r="U58" s="1640" t="n">
        <v>10</v>
      </c>
      <c r="V58" s="269" t="n"/>
      <c r="W58" s="1640" t="n"/>
      <c r="X58" s="269" t="n"/>
      <c r="Y58" s="4983" t="n">
        <v>180</v>
      </c>
      <c r="Z58" s="273" t="n"/>
      <c r="AA58" s="5037" t="n">
        <v>108</v>
      </c>
      <c r="AB58" s="269" t="n"/>
      <c r="AC58" s="1643">
        <f>AM58+AO58+AR58+AU58+AX58+BA58+BD58+BG58+BJ58+BM58+BP58</f>
        <v/>
      </c>
      <c r="AD58" s="273" t="n"/>
      <c r="AE58" s="5038" t="n">
        <v>8</v>
      </c>
      <c r="AF58" s="264" t="n"/>
      <c r="AG58" s="1790" t="n">
        <v>10</v>
      </c>
      <c r="AH58" s="264" t="n"/>
      <c r="AI58" s="1790" t="n">
        <v>8</v>
      </c>
      <c r="AJ58" s="264" t="n"/>
      <c r="AK58" s="1669" t="n"/>
      <c r="AL58" s="269" t="n"/>
      <c r="AM58" s="1647" t="n"/>
      <c r="AN58" s="1570">
        <f>AP58*36</f>
        <v/>
      </c>
      <c r="AO58" s="1653" t="n"/>
      <c r="AP58" s="5039" t="n"/>
      <c r="AQ58" s="1648">
        <f>AS58*36</f>
        <v/>
      </c>
      <c r="AR58" s="1653" t="n"/>
      <c r="AS58" s="5039" t="n"/>
      <c r="AT58" s="1574">
        <f>AV58*36</f>
        <v/>
      </c>
      <c r="AU58" s="1571" t="n"/>
      <c r="AV58" s="1575" t="n"/>
      <c r="AW58" s="1576">
        <f>AY58*36</f>
        <v/>
      </c>
      <c r="AX58" s="1571" t="n"/>
      <c r="AY58" s="1577" t="n"/>
      <c r="AZ58" s="1576">
        <f>BB58*36</f>
        <v/>
      </c>
      <c r="BA58" s="1571" t="n"/>
      <c r="BB58" s="1572" t="n"/>
      <c r="BC58" s="1573">
        <f>BE58*36</f>
        <v/>
      </c>
      <c r="BD58" s="1571" t="n"/>
      <c r="BE58" s="1572" t="n"/>
      <c r="BF58" s="1574" t="n"/>
      <c r="BG58" s="1653" t="n"/>
      <c r="BH58" s="1809" t="n"/>
      <c r="BI58" s="1576">
        <f>BK58*36</f>
        <v/>
      </c>
      <c r="BJ58" s="1653" t="n"/>
      <c r="BK58" s="5040" t="n"/>
      <c r="BL58" s="1651" t="n"/>
      <c r="BM58" s="1653" t="n">
        <v>2</v>
      </c>
      <c r="BN58" s="1649" t="n"/>
      <c r="BO58" s="1648" t="n">
        <v>180</v>
      </c>
      <c r="BP58" s="1653" t="n">
        <v>24</v>
      </c>
      <c r="BQ58" s="1650" t="n">
        <v>5</v>
      </c>
      <c r="BR58" s="1652">
        <f>AP58+AS58+AV58+AY58+BB58+BE58+BH58+BK58+BN58+BQ58</f>
        <v/>
      </c>
      <c r="BS58" s="5041" t="n"/>
      <c r="BT58" s="266" t="n"/>
      <c r="BU58" s="269" t="n"/>
      <c r="BV58" s="5005">
        <f>AA58*0.22</f>
        <v/>
      </c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  <c r="CU58" s="2" t="n"/>
    </row>
    <row r="59">
      <c r="A59" s="1732" t="inlineStr">
        <is>
          <t>1.6.4</t>
        </is>
      </c>
      <c r="B59" s="269" t="n"/>
      <c r="C59" s="1684" t="inlineStr">
        <is>
          <t>Курсовой проект по учебной дисциплине "Проектирование деревообрабатывающих предприятий"</t>
        </is>
      </c>
      <c r="D59" s="266" t="n"/>
      <c r="E59" s="266" t="n"/>
      <c r="F59" s="266" t="n"/>
      <c r="G59" s="266" t="n"/>
      <c r="H59" s="266" t="n"/>
      <c r="I59" s="266" t="n"/>
      <c r="J59" s="266" t="n"/>
      <c r="K59" s="266" t="n"/>
      <c r="L59" s="266" t="n"/>
      <c r="M59" s="266" t="n"/>
      <c r="N59" s="266" t="n"/>
      <c r="O59" s="266" t="n"/>
      <c r="P59" s="266" t="n"/>
      <c r="Q59" s="266" t="n"/>
      <c r="R59" s="269" t="n"/>
      <c r="S59" s="1685" t="n"/>
      <c r="T59" s="1685" t="n"/>
      <c r="U59" s="1640" t="n"/>
      <c r="V59" s="269" t="n"/>
      <c r="W59" s="1640" t="n"/>
      <c r="X59" s="269" t="n"/>
      <c r="Y59" s="4983">
        <f>AN59+AQ59+AT59+AW59+AZ59+BC59+BF59+BI59+BL59+BO59</f>
        <v/>
      </c>
      <c r="Z59" s="273" t="n"/>
      <c r="AA59" s="5037">
        <f>SUM(AE59:AL59)</f>
        <v/>
      </c>
      <c r="AB59" s="269" t="n"/>
      <c r="AC59" s="1643">
        <f>AM59+AO59+AR59+AU59+AX59+BA59+BD59+BG59+BJ59+BM59+BP59</f>
        <v/>
      </c>
      <c r="AD59" s="273" t="n"/>
      <c r="AE59" s="5038" t="n"/>
      <c r="AF59" s="264" t="n"/>
      <c r="AG59" s="1790" t="n"/>
      <c r="AH59" s="264" t="n"/>
      <c r="AI59" s="1790" t="n"/>
      <c r="AJ59" s="264" t="n"/>
      <c r="AK59" s="1669" t="n"/>
      <c r="AL59" s="269" t="n"/>
      <c r="AM59" s="1647" t="n"/>
      <c r="AN59" s="1570">
        <f>AP59*36</f>
        <v/>
      </c>
      <c r="AO59" s="1653" t="n"/>
      <c r="AP59" s="5039" t="n"/>
      <c r="AQ59" s="1648">
        <f>AS59*36</f>
        <v/>
      </c>
      <c r="AR59" s="1653" t="n"/>
      <c r="AS59" s="5039" t="n"/>
      <c r="AT59" s="1574">
        <f>AV59*36</f>
        <v/>
      </c>
      <c r="AU59" s="1571" t="n"/>
      <c r="AV59" s="1575" t="n"/>
      <c r="AW59" s="1576">
        <f>AY59*36</f>
        <v/>
      </c>
      <c r="AX59" s="1571" t="n"/>
      <c r="AY59" s="1577" t="n"/>
      <c r="AZ59" s="1576">
        <f>BB59*36</f>
        <v/>
      </c>
      <c r="BA59" s="1571" t="n"/>
      <c r="BB59" s="1572" t="n"/>
      <c r="BC59" s="1573">
        <f>BE59*36</f>
        <v/>
      </c>
      <c r="BD59" s="1571" t="n"/>
      <c r="BE59" s="1572" t="n"/>
      <c r="BF59" s="1574" t="n"/>
      <c r="BG59" s="1653" t="n"/>
      <c r="BH59" s="1809" t="n"/>
      <c r="BI59" s="1576">
        <f>BK59*36</f>
        <v/>
      </c>
      <c r="BJ59" s="1653" t="n"/>
      <c r="BK59" s="5040" t="n"/>
      <c r="BL59" s="1651" t="n"/>
      <c r="BM59" s="1653" t="n"/>
      <c r="BN59" s="1649" t="n"/>
      <c r="BO59" s="1648" t="n">
        <v>40</v>
      </c>
      <c r="BP59" s="1570" t="n"/>
      <c r="BQ59" s="1650" t="n">
        <v>1</v>
      </c>
      <c r="BR59" s="1652">
        <f>AP59+AS59+AV59+AY59+BB59+BE59+BH59+BK59+BN59+BQ59</f>
        <v/>
      </c>
      <c r="BS59" s="5041" t="n"/>
      <c r="BT59" s="266" t="n"/>
      <c r="BU59" s="269" t="n"/>
      <c r="BV59" s="5005">
        <f>AA59*0.22</f>
        <v/>
      </c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  <c r="CU59" s="2" t="n"/>
    </row>
    <row r="60">
      <c r="A60" s="1732" t="inlineStr">
        <is>
          <t>1.6.5</t>
        </is>
      </c>
      <c r="B60" s="269" t="n"/>
      <c r="C60" s="1684" t="inlineStr">
        <is>
          <t>Технология защитно-декоративных покрытий древесины и древесных материалов</t>
        </is>
      </c>
      <c r="D60" s="266" t="n"/>
      <c r="E60" s="266" t="n"/>
      <c r="F60" s="266" t="n"/>
      <c r="G60" s="266" t="n"/>
      <c r="H60" s="266" t="n"/>
      <c r="I60" s="266" t="n"/>
      <c r="J60" s="266" t="n"/>
      <c r="K60" s="266" t="n"/>
      <c r="L60" s="266" t="n"/>
      <c r="M60" s="266" t="n"/>
      <c r="N60" s="266" t="n"/>
      <c r="O60" s="266" t="n"/>
      <c r="P60" s="266" t="n"/>
      <c r="Q60" s="266" t="n"/>
      <c r="R60" s="269" t="n"/>
      <c r="S60" s="1685" t="n"/>
      <c r="T60" s="1685" t="n"/>
      <c r="U60" s="1640" t="n">
        <v>9</v>
      </c>
      <c r="V60" s="269" t="n"/>
      <c r="W60" s="1640" t="n"/>
      <c r="X60" s="269" t="n"/>
      <c r="Y60" s="4983" t="n">
        <v>202</v>
      </c>
      <c r="Z60" s="273" t="n"/>
      <c r="AA60" s="5037" t="n">
        <v>108</v>
      </c>
      <c r="AB60" s="269" t="n"/>
      <c r="AC60" s="1643">
        <f>AM60+AO60+AR60+AU60+AX60+BA60+BD60+BG60+BJ60+BM60+BP60</f>
        <v/>
      </c>
      <c r="AD60" s="273" t="n"/>
      <c r="AE60" s="5038" t="n">
        <v>10</v>
      </c>
      <c r="AF60" s="264" t="n"/>
      <c r="AG60" s="1790" t="n">
        <v>10</v>
      </c>
      <c r="AH60" s="264" t="n"/>
      <c r="AI60" s="1790" t="n">
        <v>4</v>
      </c>
      <c r="AJ60" s="264" t="n"/>
      <c r="AK60" s="1669" t="n"/>
      <c r="AL60" s="269" t="n"/>
      <c r="AM60" s="1647" t="n"/>
      <c r="AN60" s="1570">
        <f>AP60*36</f>
        <v/>
      </c>
      <c r="AO60" s="1653" t="n"/>
      <c r="AP60" s="5039" t="n"/>
      <c r="AQ60" s="1648">
        <f>AS60*36</f>
        <v/>
      </c>
      <c r="AR60" s="1653" t="n"/>
      <c r="AS60" s="5039" t="n"/>
      <c r="AT60" s="1574">
        <f>AV60*36</f>
        <v/>
      </c>
      <c r="AU60" s="1571" t="n"/>
      <c r="AV60" s="1575" t="n"/>
      <c r="AW60" s="1576">
        <f>AY60*36</f>
        <v/>
      </c>
      <c r="AX60" s="1571" t="n"/>
      <c r="AY60" s="1577" t="n"/>
      <c r="AZ60" s="1576">
        <f>BB60*36</f>
        <v/>
      </c>
      <c r="BA60" s="1571" t="n"/>
      <c r="BB60" s="1572" t="n"/>
      <c r="BC60" s="1573">
        <f>BE60*36</f>
        <v/>
      </c>
      <c r="BD60" s="1571" t="n"/>
      <c r="BE60" s="1572" t="n"/>
      <c r="BF60" s="1574" t="n"/>
      <c r="BG60" s="1653" t="n"/>
      <c r="BH60" s="1809" t="n"/>
      <c r="BI60" s="1576">
        <f>BK60*36</f>
        <v/>
      </c>
      <c r="BJ60" s="1653" t="n">
        <v>6</v>
      </c>
      <c r="BK60" s="5040" t="n"/>
      <c r="BL60" s="1651" t="n">
        <v>202</v>
      </c>
      <c r="BM60" s="1653" t="n">
        <v>18</v>
      </c>
      <c r="BN60" s="1649" t="n">
        <v>6</v>
      </c>
      <c r="BO60" s="1648" t="n"/>
      <c r="BP60" s="1653" t="n"/>
      <c r="BQ60" s="1650" t="n"/>
      <c r="BR60" s="1652">
        <f>AP60+AS60+AV60+AY60+BB60+BE60+BH60+BK60+BN60+BQ60</f>
        <v/>
      </c>
      <c r="BS60" s="5041" t="n"/>
      <c r="BT60" s="266" t="n"/>
      <c r="BU60" s="269" t="n"/>
      <c r="BV60" s="5005">
        <f>AA60*0.22</f>
        <v/>
      </c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  <c r="CU60" s="2" t="n"/>
    </row>
    <row r="61">
      <c r="A61" s="1732" t="inlineStr">
        <is>
          <t>1.6.6</t>
        </is>
      </c>
      <c r="B61" s="269" t="n"/>
      <c r="C61" s="1684" t="inlineStr">
        <is>
          <t>Курсовой проект по учебной дисциплине "Технология защитно-декоративных покрытий древесины и древесных материалов"</t>
        </is>
      </c>
      <c r="D61" s="266" t="n"/>
      <c r="E61" s="266" t="n"/>
      <c r="F61" s="266" t="n"/>
      <c r="G61" s="266" t="n"/>
      <c r="H61" s="266" t="n"/>
      <c r="I61" s="266" t="n"/>
      <c r="J61" s="266" t="n"/>
      <c r="K61" s="266" t="n"/>
      <c r="L61" s="266" t="n"/>
      <c r="M61" s="266" t="n"/>
      <c r="N61" s="266" t="n"/>
      <c r="O61" s="266" t="n"/>
      <c r="P61" s="266" t="n"/>
      <c r="Q61" s="266" t="n"/>
      <c r="R61" s="269" t="n"/>
      <c r="S61" s="1685" t="n"/>
      <c r="T61" s="1685" t="n"/>
      <c r="U61" s="5043" t="n"/>
      <c r="V61" s="269" t="n"/>
      <c r="W61" s="1640" t="n"/>
      <c r="X61" s="269" t="n"/>
      <c r="Y61" s="4983">
        <f>AN61+AQ61+AT61+AW61+AZ61+BC61+BF61+BI61+BL61+BO61</f>
        <v/>
      </c>
      <c r="Z61" s="273" t="n"/>
      <c r="AA61" s="5037">
        <f>SUM(AE61:AL61)</f>
        <v/>
      </c>
      <c r="AB61" s="269" t="n"/>
      <c r="AC61" s="1643">
        <f>AM61+AO61+AR61+AU61+AX61+BA61+BD61+BG61+BJ61+BM61+BP61</f>
        <v/>
      </c>
      <c r="AD61" s="273" t="n"/>
      <c r="AE61" s="5038" t="n"/>
      <c r="AF61" s="264" t="n"/>
      <c r="AG61" s="1790" t="n"/>
      <c r="AH61" s="264" t="n"/>
      <c r="AI61" s="1790" t="n"/>
      <c r="AJ61" s="264" t="n"/>
      <c r="AK61" s="1669" t="n"/>
      <c r="AL61" s="269" t="n"/>
      <c r="AM61" s="1647" t="n"/>
      <c r="AN61" s="1570">
        <f>AP61*36</f>
        <v/>
      </c>
      <c r="AO61" s="1653" t="n"/>
      <c r="AP61" s="5039" t="n"/>
      <c r="AQ61" s="1648">
        <f>AS61*36</f>
        <v/>
      </c>
      <c r="AR61" s="1653" t="n"/>
      <c r="AS61" s="5039" t="n"/>
      <c r="AT61" s="1651">
        <f>AV61*36</f>
        <v/>
      </c>
      <c r="AU61" s="1653" t="n"/>
      <c r="AV61" s="1809" t="n"/>
      <c r="AW61" s="1570">
        <f>AY61*36</f>
        <v/>
      </c>
      <c r="AX61" s="1653" t="n"/>
      <c r="AY61" s="5040" t="n"/>
      <c r="AZ61" s="1576">
        <f>BB61*36</f>
        <v/>
      </c>
      <c r="BA61" s="1571" t="n"/>
      <c r="BB61" s="1572" t="n"/>
      <c r="BC61" s="1573">
        <f>BE61*36</f>
        <v/>
      </c>
      <c r="BD61" s="1571" t="n"/>
      <c r="BE61" s="1572" t="n"/>
      <c r="BF61" s="1574" t="n"/>
      <c r="BG61" s="1653" t="n"/>
      <c r="BH61" s="1809" t="n"/>
      <c r="BI61" s="1576">
        <f>BK61*36</f>
        <v/>
      </c>
      <c r="BJ61" s="1653" t="n"/>
      <c r="BK61" s="5040" t="n"/>
      <c r="BL61" s="1651" t="n">
        <v>40</v>
      </c>
      <c r="BM61" s="1653" t="n"/>
      <c r="BN61" s="1649" t="n">
        <v>1</v>
      </c>
      <c r="BO61" s="1648" t="n"/>
      <c r="BP61" s="1653" t="n"/>
      <c r="BQ61" s="1650" t="n"/>
      <c r="BR61" s="1652">
        <f>AP61+AS61+AV61+AY61+BB61+BE61+BH61+BK61+BN61+BQ61</f>
        <v/>
      </c>
      <c r="BS61" s="5041" t="n"/>
      <c r="BT61" s="266" t="n"/>
      <c r="BU61" s="269" t="n"/>
      <c r="BV61" s="5005">
        <f>AA61*0.22</f>
        <v/>
      </c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  <c r="CU61" s="2" t="n"/>
    </row>
    <row r="62">
      <c r="A62" s="4169" t="inlineStr">
        <is>
          <t>1.7</t>
        </is>
      </c>
      <c r="B62" s="333" t="n"/>
      <c r="C62" s="1771" t="inlineStr">
        <is>
          <t>Модуль "Безопасность жизнедеятельности"</t>
        </is>
      </c>
      <c r="D62" s="201" t="n"/>
      <c r="E62" s="201" t="n"/>
      <c r="F62" s="201" t="n"/>
      <c r="G62" s="201" t="n"/>
      <c r="H62" s="201" t="n"/>
      <c r="I62" s="201" t="n"/>
      <c r="J62" s="201" t="n"/>
      <c r="K62" s="201" t="n"/>
      <c r="L62" s="201" t="n"/>
      <c r="M62" s="201" t="n"/>
      <c r="N62" s="201" t="n"/>
      <c r="O62" s="201" t="n"/>
      <c r="P62" s="201" t="n"/>
      <c r="Q62" s="201" t="n"/>
      <c r="R62" s="333" t="n"/>
      <c r="S62" s="1560" t="n"/>
      <c r="T62" s="1560" t="n"/>
      <c r="U62" s="1814" t="n"/>
      <c r="V62" s="333" t="n"/>
      <c r="W62" s="1814" t="n"/>
      <c r="X62" s="333" t="n"/>
      <c r="Y62" s="4983">
        <f>AN62+AQ62+AT62+AW62+AZ62+BC62+BF62+BI62+BL62+BO62</f>
        <v/>
      </c>
      <c r="Z62" s="273" t="n"/>
      <c r="AA62" s="4171">
        <f>SUM(AE62:AL62)</f>
        <v/>
      </c>
      <c r="AB62" s="333" t="n"/>
      <c r="AC62" s="1643">
        <f>AM62+AO62+AR62+AU62+AX62+BA62+BD62+BG62+BJ62+BM62+BP62</f>
        <v/>
      </c>
      <c r="AD62" s="273" t="n"/>
      <c r="AE62" s="2003" t="n"/>
      <c r="AF62" s="200" t="n"/>
      <c r="AG62" s="1818" t="n"/>
      <c r="AH62" s="200" t="n"/>
      <c r="AI62" s="1818" t="n"/>
      <c r="AJ62" s="200" t="n"/>
      <c r="AK62" s="1819" t="n"/>
      <c r="AL62" s="333" t="n"/>
      <c r="AM62" s="1569" t="n"/>
      <c r="AN62" s="1576">
        <f>AP62*36</f>
        <v/>
      </c>
      <c r="AO62" s="1571" t="n"/>
      <c r="AP62" s="1572" t="n"/>
      <c r="AQ62" s="1573">
        <f>AS62*36</f>
        <v/>
      </c>
      <c r="AR62" s="1571" t="n"/>
      <c r="AS62" s="1572" t="n"/>
      <c r="AT62" s="1574">
        <f>AV62*36</f>
        <v/>
      </c>
      <c r="AU62" s="1571" t="n"/>
      <c r="AV62" s="1575" t="n"/>
      <c r="AW62" s="1576">
        <f>AY62*36</f>
        <v/>
      </c>
      <c r="AX62" s="1571" t="n"/>
      <c r="AY62" s="1577" t="n"/>
      <c r="AZ62" s="1576">
        <f>BB62*36</f>
        <v/>
      </c>
      <c r="BA62" s="1571" t="n"/>
      <c r="BB62" s="1572" t="n"/>
      <c r="BC62" s="1573">
        <f>BE62*36</f>
        <v/>
      </c>
      <c r="BD62" s="1571" t="n"/>
      <c r="BE62" s="1572" t="n"/>
      <c r="BF62" s="1574">
        <f>BH62*36</f>
        <v/>
      </c>
      <c r="BG62" s="1653" t="n"/>
      <c r="BH62" s="1809" t="n"/>
      <c r="BI62" s="1576">
        <f>BK62*36</f>
        <v/>
      </c>
      <c r="BJ62" s="1653" t="n"/>
      <c r="BK62" s="5040" t="n"/>
      <c r="BL62" s="1651" t="n"/>
      <c r="BM62" s="1653" t="n"/>
      <c r="BN62" s="1649" t="n"/>
      <c r="BO62" s="1648" t="n"/>
      <c r="BP62" s="1653" t="n"/>
      <c r="BQ62" s="1650" t="n"/>
      <c r="BR62" s="1652">
        <f>AP62+AS62+AV62+AY62+BB62+BE62+BH62+BK62+BN62+BQ62</f>
        <v/>
      </c>
      <c r="BS62" s="5041" t="n"/>
      <c r="BT62" s="266" t="n"/>
      <c r="BU62" s="269" t="n"/>
      <c r="BV62" s="5005">
        <f>AA62*0.22</f>
        <v/>
      </c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  <c r="CU62" s="2" t="n"/>
    </row>
    <row r="63">
      <c r="A63" s="1732" t="inlineStr">
        <is>
          <t>1.7.1</t>
        </is>
      </c>
      <c r="B63" s="269" t="n"/>
      <c r="C63" s="1684" t="inlineStr">
        <is>
          <t>Безопасность жизнедеятельности человека*</t>
        </is>
      </c>
      <c r="D63" s="266" t="n"/>
      <c r="E63" s="266" t="n"/>
      <c r="F63" s="266" t="n"/>
      <c r="G63" s="266" t="n"/>
      <c r="H63" s="266" t="n"/>
      <c r="I63" s="266" t="n"/>
      <c r="J63" s="266" t="n"/>
      <c r="K63" s="266" t="n"/>
      <c r="L63" s="266" t="n"/>
      <c r="M63" s="266" t="n"/>
      <c r="N63" s="266" t="n"/>
      <c r="O63" s="266" t="n"/>
      <c r="P63" s="266" t="n"/>
      <c r="Q63" s="266" t="n"/>
      <c r="R63" s="269" t="n"/>
      <c r="S63" s="1685" t="n"/>
      <c r="T63" s="1685" t="n"/>
      <c r="U63" s="1640" t="n"/>
      <c r="V63" s="269" t="n"/>
      <c r="W63" s="1640" t="n">
        <v>6</v>
      </c>
      <c r="X63" s="269" t="n"/>
      <c r="Y63" s="4983">
        <f>AN63+AQ63+AT63+AW63+AZ63+BC63+BF63+BI63+BL63+BO63</f>
        <v/>
      </c>
      <c r="Z63" s="273" t="n"/>
      <c r="AA63" s="5037" t="n">
        <v>72</v>
      </c>
      <c r="AB63" s="269" t="n"/>
      <c r="AC63" s="1643">
        <f>AM63+AO63+AR63+AU63+AX63+BA63+BD63+BG63+BJ63+BM63+BP63</f>
        <v/>
      </c>
      <c r="AD63" s="273" t="n"/>
      <c r="AE63" s="5038" t="n">
        <v>8</v>
      </c>
      <c r="AF63" s="264" t="n"/>
      <c r="AG63" s="1790" t="n">
        <v>4</v>
      </c>
      <c r="AH63" s="264" t="n"/>
      <c r="AI63" s="1790" t="n">
        <v>4</v>
      </c>
      <c r="AJ63" s="264" t="n"/>
      <c r="AK63" s="1669" t="n"/>
      <c r="AL63" s="269" t="n"/>
      <c r="AM63" s="1647" t="n"/>
      <c r="AN63" s="1570">
        <f>AP63*36</f>
        <v/>
      </c>
      <c r="AO63" s="1653" t="n"/>
      <c r="AP63" s="5039" t="n"/>
      <c r="AQ63" s="1648">
        <f>AS63*36</f>
        <v/>
      </c>
      <c r="AR63" s="1653" t="n"/>
      <c r="AS63" s="5039" t="n"/>
      <c r="AT63" s="1574">
        <f>AV63*36</f>
        <v/>
      </c>
      <c r="AU63" s="1571" t="n"/>
      <c r="AV63" s="1575" t="n"/>
      <c r="AW63" s="1576" t="n"/>
      <c r="AX63" s="1571" t="n"/>
      <c r="AY63" s="1577" t="n"/>
      <c r="AZ63" s="1576">
        <f>BB63*36</f>
        <v/>
      </c>
      <c r="BA63" s="1571" t="n">
        <v>4</v>
      </c>
      <c r="BB63" s="1572" t="n"/>
      <c r="BC63" s="1573" t="n">
        <v>108</v>
      </c>
      <c r="BD63" s="1571" t="n">
        <v>12</v>
      </c>
      <c r="BE63" s="1572" t="n">
        <v>3</v>
      </c>
      <c r="BF63" s="1574">
        <f>BH63*36</f>
        <v/>
      </c>
      <c r="BG63" s="1653" t="n"/>
      <c r="BH63" s="1809" t="n"/>
      <c r="BI63" s="1576">
        <f>BK63*36</f>
        <v/>
      </c>
      <c r="BJ63" s="1653" t="n"/>
      <c r="BK63" s="5040" t="n"/>
      <c r="BL63" s="1651" t="n"/>
      <c r="BM63" s="1653" t="n"/>
      <c r="BN63" s="1649" t="n"/>
      <c r="BO63" s="1648" t="n"/>
      <c r="BP63" s="1653" t="n"/>
      <c r="BQ63" s="1650" t="n"/>
      <c r="BR63" s="1652">
        <f>AP63+AS63+AV63+AY63+BB63+BE63+BH63+BK63+BN63+BQ63</f>
        <v/>
      </c>
      <c r="BS63" s="5044" t="n"/>
      <c r="BT63" s="266" t="n"/>
      <c r="BU63" s="264" t="n"/>
      <c r="BV63" s="5005">
        <f>AA63*0.22</f>
        <v/>
      </c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  <c r="CU63" s="2" t="n"/>
    </row>
    <row r="64">
      <c r="A64" s="1732" t="inlineStr">
        <is>
          <t>1.7.2</t>
        </is>
      </c>
      <c r="B64" s="269" t="n"/>
      <c r="C64" s="1684" t="inlineStr">
        <is>
          <t>Промышленная экология</t>
        </is>
      </c>
      <c r="D64" s="266" t="n"/>
      <c r="E64" s="266" t="n"/>
      <c r="F64" s="266" t="n"/>
      <c r="G64" s="266" t="n"/>
      <c r="H64" s="266" t="n"/>
      <c r="I64" s="266" t="n"/>
      <c r="J64" s="266" t="n"/>
      <c r="K64" s="266" t="n"/>
      <c r="L64" s="266" t="n"/>
      <c r="M64" s="266" t="n"/>
      <c r="N64" s="266" t="n"/>
      <c r="O64" s="266" t="n"/>
      <c r="P64" s="266" t="n"/>
      <c r="Q64" s="266" t="n"/>
      <c r="R64" s="269" t="n"/>
      <c r="S64" s="1685" t="n"/>
      <c r="T64" s="1685" t="n"/>
      <c r="U64" s="1640" t="n"/>
      <c r="V64" s="269" t="n"/>
      <c r="W64" s="1640" t="n">
        <v>9</v>
      </c>
      <c r="X64" s="269" t="n"/>
      <c r="Y64" s="4983">
        <f>AN64+AQ64+AT64+AW64+AZ64+BC64+BF64+BI64+BL64+BO64</f>
        <v/>
      </c>
      <c r="Z64" s="273" t="n"/>
      <c r="AA64" s="5037" t="n">
        <v>54</v>
      </c>
      <c r="AB64" s="269" t="n"/>
      <c r="AC64" s="1643">
        <f>AM64+AO64+AR64+AU64+AX64+BA64+BD64+BG64+BJ64+BM64+BP64</f>
        <v/>
      </c>
      <c r="AD64" s="273" t="n"/>
      <c r="AE64" s="5038" t="n">
        <v>8</v>
      </c>
      <c r="AF64" s="264" t="n"/>
      <c r="AG64" s="1790" t="n"/>
      <c r="AH64" s="264" t="n"/>
      <c r="AI64" s="1790" t="n">
        <v>4</v>
      </c>
      <c r="AJ64" s="264" t="n"/>
      <c r="AK64" s="1669" t="n"/>
      <c r="AL64" s="269" t="n"/>
      <c r="AM64" s="1647" t="n"/>
      <c r="AN64" s="1570">
        <f>AP64*36</f>
        <v/>
      </c>
      <c r="AO64" s="1653" t="n"/>
      <c r="AP64" s="5039" t="n"/>
      <c r="AQ64" s="1648">
        <f>AS64*36</f>
        <v/>
      </c>
      <c r="AR64" s="1653" t="n"/>
      <c r="AS64" s="5039" t="n"/>
      <c r="AT64" s="1574">
        <f>AV64*36</f>
        <v/>
      </c>
      <c r="AU64" s="1571" t="n"/>
      <c r="AV64" s="1575" t="n"/>
      <c r="AW64" s="1576">
        <f>AY64*36</f>
        <v/>
      </c>
      <c r="AX64" s="1571" t="n"/>
      <c r="AY64" s="1577" t="n"/>
      <c r="AZ64" s="1576">
        <f>BB64*36</f>
        <v/>
      </c>
      <c r="BA64" s="1571" t="n"/>
      <c r="BB64" s="1572" t="n"/>
      <c r="BC64" s="1573" t="n"/>
      <c r="BD64" s="1571" t="n"/>
      <c r="BE64" s="1572" t="n"/>
      <c r="BF64" s="1574">
        <f>BH64*36</f>
        <v/>
      </c>
      <c r="BG64" s="1653" t="n"/>
      <c r="BH64" s="1809" t="n"/>
      <c r="BI64" s="1576">
        <f>BK64*36</f>
        <v/>
      </c>
      <c r="BJ64" s="1653" t="n">
        <v>4</v>
      </c>
      <c r="BK64" s="5040" t="n"/>
      <c r="BL64" s="1651" t="n">
        <v>108</v>
      </c>
      <c r="BM64" s="1653" t="n">
        <v>8</v>
      </c>
      <c r="BN64" s="1649" t="n">
        <v>3</v>
      </c>
      <c r="BO64" s="1648" t="n"/>
      <c r="BP64" s="1653" t="n"/>
      <c r="BQ64" s="1650" t="n"/>
      <c r="BR64" s="1652">
        <f>AP64+AS64+AV64+AY64+BB64+BE64+BH64+BK64+BN64+BQ64</f>
        <v/>
      </c>
      <c r="BS64" s="5044" t="n"/>
      <c r="BT64" s="266" t="n"/>
      <c r="BU64" s="264" t="n"/>
      <c r="BV64" s="5005">
        <f>AA64*0.22</f>
        <v/>
      </c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  <c r="CU64" s="2" t="n"/>
    </row>
    <row r="65">
      <c r="A65" s="1732" t="inlineStr">
        <is>
          <t>1.7.3</t>
        </is>
      </c>
      <c r="B65" s="269" t="n"/>
      <c r="C65" s="1684" t="inlineStr">
        <is>
          <t>Охрана труда</t>
        </is>
      </c>
      <c r="D65" s="266" t="n"/>
      <c r="E65" s="266" t="n"/>
      <c r="F65" s="266" t="n"/>
      <c r="G65" s="266" t="n"/>
      <c r="H65" s="266" t="n"/>
      <c r="I65" s="266" t="n"/>
      <c r="J65" s="266" t="n"/>
      <c r="K65" s="266" t="n"/>
      <c r="L65" s="266" t="n"/>
      <c r="M65" s="266" t="n"/>
      <c r="N65" s="266" t="n"/>
      <c r="O65" s="266" t="n"/>
      <c r="P65" s="266" t="n"/>
      <c r="Q65" s="266" t="n"/>
      <c r="R65" s="269" t="n"/>
      <c r="S65" s="1685" t="n"/>
      <c r="T65" s="1685" t="n"/>
      <c r="U65" s="1640" t="n"/>
      <c r="V65" s="269" t="n"/>
      <c r="W65" s="1640" t="n">
        <v>10</v>
      </c>
      <c r="X65" s="269" t="n"/>
      <c r="Y65" s="4983">
        <f>AN65+AQ65+AT65+AW65+AZ65+BC65+BF65+BI65+BL65+BO65</f>
        <v/>
      </c>
      <c r="Z65" s="273" t="n"/>
      <c r="AA65" s="5037" t="n">
        <v>72</v>
      </c>
      <c r="AB65" s="269" t="n"/>
      <c r="AC65" s="1643">
        <f>AM65+AO65+AR65+AU65+AX65+BA65+BD65+BG65+BJ65+BM65+BP65</f>
        <v/>
      </c>
      <c r="AD65" s="273" t="n"/>
      <c r="AE65" s="5038" t="n">
        <v>8</v>
      </c>
      <c r="AF65" s="264" t="n"/>
      <c r="AG65" s="1790" t="n">
        <v>4</v>
      </c>
      <c r="AH65" s="264" t="n"/>
      <c r="AI65" s="1790" t="n">
        <v>4</v>
      </c>
      <c r="AJ65" s="264" t="n"/>
      <c r="AK65" s="1669" t="n"/>
      <c r="AL65" s="269" t="n"/>
      <c r="AM65" s="1647" t="n"/>
      <c r="AN65" s="1570">
        <f>AP65*36</f>
        <v/>
      </c>
      <c r="AO65" s="1653" t="n"/>
      <c r="AP65" s="5039" t="n"/>
      <c r="AQ65" s="1648">
        <f>AS65*36</f>
        <v/>
      </c>
      <c r="AR65" s="1653" t="n"/>
      <c r="AS65" s="5039" t="n"/>
      <c r="AT65" s="1574">
        <f>AV65*36</f>
        <v/>
      </c>
      <c r="AU65" s="1571" t="n"/>
      <c r="AV65" s="1575" t="n"/>
      <c r="AW65" s="1576">
        <f>AY65*36</f>
        <v/>
      </c>
      <c r="AX65" s="1571" t="n"/>
      <c r="AY65" s="1577" t="n"/>
      <c r="AZ65" s="1576">
        <f>BB65*36</f>
        <v/>
      </c>
      <c r="BA65" s="1571" t="n"/>
      <c r="BB65" s="1572" t="n"/>
      <c r="BC65" s="1573">
        <f>BE65*36</f>
        <v/>
      </c>
      <c r="BD65" s="1571" t="n"/>
      <c r="BE65" s="1572" t="n"/>
      <c r="BF65" s="1574" t="n"/>
      <c r="BG65" s="1653" t="n"/>
      <c r="BH65" s="1809" t="n"/>
      <c r="BI65" s="1576">
        <f>BK65*36</f>
        <v/>
      </c>
      <c r="BJ65" s="1653" t="n"/>
      <c r="BK65" s="5040" t="n"/>
      <c r="BL65" s="1651" t="n"/>
      <c r="BM65" s="1653" t="n">
        <v>2</v>
      </c>
      <c r="BN65" s="1649" t="n"/>
      <c r="BO65" s="1648" t="n">
        <v>108</v>
      </c>
      <c r="BP65" s="1653" t="n">
        <v>14</v>
      </c>
      <c r="BQ65" s="1899" t="n">
        <v>3</v>
      </c>
      <c r="BR65" s="1901">
        <f>AP65+AS65+AV65+AY65+BB65+BE65+BH65+BK65+BN65+BQ65</f>
        <v/>
      </c>
      <c r="BS65" s="5044" t="n"/>
      <c r="BT65" s="266" t="n"/>
      <c r="BU65" s="264" t="n"/>
      <c r="BV65" s="5005">
        <f>AA65*0.22</f>
        <v/>
      </c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  <c r="CU65" s="2" t="n"/>
    </row>
    <row r="66">
      <c r="A66" s="5045" t="inlineStr">
        <is>
          <t>2</t>
        </is>
      </c>
      <c r="B66" s="224" t="n"/>
      <c r="C66" s="1538" t="inlineStr">
        <is>
          <t>Компонент учреждения образования</t>
        </is>
      </c>
      <c r="D66" s="131" t="n"/>
      <c r="E66" s="131" t="n"/>
      <c r="F66" s="131" t="n"/>
      <c r="G66" s="131" t="n"/>
      <c r="H66" s="131" t="n"/>
      <c r="I66" s="131" t="n"/>
      <c r="J66" s="131" t="n"/>
      <c r="K66" s="131" t="n"/>
      <c r="L66" s="131" t="n"/>
      <c r="M66" s="131" t="n"/>
      <c r="N66" s="131" t="n"/>
      <c r="O66" s="131" t="n"/>
      <c r="P66" s="131" t="n"/>
      <c r="Q66" s="131" t="n"/>
      <c r="R66" s="220" t="n"/>
      <c r="S66" s="4947" t="n"/>
      <c r="T66" s="4947" t="n"/>
      <c r="U66" s="5046" t="n"/>
      <c r="V66" s="224" t="n"/>
      <c r="W66" s="5046" t="n"/>
      <c r="X66" s="224" t="n"/>
      <c r="Y66" s="5047">
        <f>SUM(Y67:Z101)</f>
        <v/>
      </c>
      <c r="Z66" s="5048" t="n"/>
      <c r="AA66" s="5049">
        <f>SUM(AA67:AB101)</f>
        <v/>
      </c>
      <c r="AB66" s="224" t="n"/>
      <c r="AC66" s="4950">
        <f>SUM(AC67:AD101)</f>
        <v/>
      </c>
      <c r="AD66" s="4951" t="n"/>
      <c r="AE66" s="1543">
        <f>SUM(AE67:AF101)</f>
        <v/>
      </c>
      <c r="AF66" s="220" t="n"/>
      <c r="AG66" s="1544">
        <f>SUM(AG67:AH101)</f>
        <v/>
      </c>
      <c r="AH66" s="220" t="n"/>
      <c r="AI66" s="1544">
        <f>SUM(AI67:AJ101)</f>
        <v/>
      </c>
      <c r="AJ66" s="220" t="n"/>
      <c r="AK66" s="5050">
        <f>SUM(AK67:AL101)</f>
        <v/>
      </c>
      <c r="AL66" s="224" t="n"/>
      <c r="AM66" s="4952">
        <f>SUM(AM67:AM101)</f>
        <v/>
      </c>
      <c r="AN66" s="4953">
        <f>SUM(AN67:AN101)</f>
        <v/>
      </c>
      <c r="AO66" s="1547">
        <f>SUM(AO67:AO101)</f>
        <v/>
      </c>
      <c r="AP66" s="1549">
        <f>SUM(AP67:AP101)</f>
        <v/>
      </c>
      <c r="AQ66" s="1549">
        <f>SUM(AQ67:AQ101)</f>
        <v/>
      </c>
      <c r="AR66" s="1549">
        <f>SUM(AR67:AR101)</f>
        <v/>
      </c>
      <c r="AS66" s="1550">
        <f>SUM(AS67:AS101)</f>
        <v/>
      </c>
      <c r="AT66" s="4955">
        <f>SUM(AT67:AT101)</f>
        <v/>
      </c>
      <c r="AU66" s="1549">
        <f>SUM(AU67:AU101)</f>
        <v/>
      </c>
      <c r="AV66" s="1549">
        <f>SUM(AV67:AV101)</f>
        <v/>
      </c>
      <c r="AW66" s="1555">
        <f>SUM(AW67:AW101)</f>
        <v/>
      </c>
      <c r="AX66" s="1547">
        <f>SUM(AX67:AX101)</f>
        <v/>
      </c>
      <c r="AY66" s="1550">
        <f>SUM(AY67:AY101)</f>
        <v/>
      </c>
      <c r="AZ66" s="1549">
        <f>SUM(AZ67:AZ101)</f>
        <v/>
      </c>
      <c r="BA66" s="1547">
        <f>SUM(BA67:BA101)</f>
        <v/>
      </c>
      <c r="BB66" s="4955">
        <f>SUM(BB67:BB101)</f>
        <v/>
      </c>
      <c r="BC66" s="5051">
        <f>SUM(BC67:BC101)</f>
        <v/>
      </c>
      <c r="BD66" s="1549">
        <f>SUM(BD67:BD101)</f>
        <v/>
      </c>
      <c r="BE66" s="1550">
        <f>SUM(BE67:BE101)</f>
        <v/>
      </c>
      <c r="BF66" s="1549">
        <f>SUM(BF67:BF101)</f>
        <v/>
      </c>
      <c r="BG66" s="1547">
        <f>SUM(BG67:BG101)</f>
        <v/>
      </c>
      <c r="BH66" s="4955">
        <f>SUM(BH67:BH101)</f>
        <v/>
      </c>
      <c r="BI66" s="1555">
        <f>SUM(BI67:BI101)</f>
        <v/>
      </c>
      <c r="BJ66" s="4955">
        <f>SUM(BJ67:BJ101)</f>
        <v/>
      </c>
      <c r="BK66" s="1550">
        <f>SUM(BK67:BK101)</f>
        <v/>
      </c>
      <c r="BL66" s="1549">
        <f>SUM(BL67:BL101)</f>
        <v/>
      </c>
      <c r="BM66" s="1549">
        <f>SUM(BM67:BM101)</f>
        <v/>
      </c>
      <c r="BN66" s="4957">
        <f>SUM(BN67:BN101)</f>
        <v/>
      </c>
      <c r="BO66" s="5051">
        <f>SUM(BO67:BO101)</f>
        <v/>
      </c>
      <c r="BP66" s="1547">
        <f>SUM(BP67:BP101)</f>
        <v/>
      </c>
      <c r="BQ66" s="4959">
        <f>SUM(BQ67:BQ101)</f>
        <v/>
      </c>
      <c r="BR66" s="4960">
        <f>SUM(BR67:BR101)</f>
        <v/>
      </c>
      <c r="BS66" s="5046" t="n"/>
      <c r="BT66" s="131" t="n"/>
      <c r="BU66" s="224" t="n"/>
      <c r="BV66" s="5005">
        <f>AA66*0.22</f>
        <v/>
      </c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  <c r="CU66" s="2" t="n"/>
    </row>
    <row r="67">
      <c r="A67" s="4169" t="inlineStr">
        <is>
          <t>2.1</t>
        </is>
      </c>
      <c r="B67" s="333" t="n"/>
      <c r="C67" s="1559" t="inlineStr">
        <is>
          <t>Социально-гуманитарный модуль 2</t>
        </is>
      </c>
      <c r="D67" s="534" t="n"/>
      <c r="E67" s="534" t="n"/>
      <c r="F67" s="534" t="n"/>
      <c r="G67" s="534" t="n"/>
      <c r="H67" s="534" t="n"/>
      <c r="I67" s="534" t="n"/>
      <c r="J67" s="534" t="n"/>
      <c r="K67" s="534" t="n"/>
      <c r="L67" s="534" t="n"/>
      <c r="M67" s="534" t="n"/>
      <c r="N67" s="534" t="n"/>
      <c r="O67" s="534" t="n"/>
      <c r="P67" s="534" t="n"/>
      <c r="Q67" s="534" t="n"/>
      <c r="R67" s="244" t="n"/>
      <c r="S67" s="4963" t="n"/>
      <c r="T67" s="4963" t="n"/>
      <c r="U67" s="1561" t="n"/>
      <c r="V67" s="244" t="n"/>
      <c r="W67" s="1561" t="n"/>
      <c r="X67" s="244" t="n"/>
      <c r="Y67" s="5052" t="n"/>
      <c r="Z67" s="4966" t="n"/>
      <c r="AA67" s="4967" t="n"/>
      <c r="AB67" s="244" t="n"/>
      <c r="AC67" s="4968" t="n"/>
      <c r="AD67" s="4966" t="n"/>
      <c r="AE67" s="1566" t="n"/>
      <c r="AF67" s="246" t="n"/>
      <c r="AG67" s="1567" t="n"/>
      <c r="AH67" s="246" t="n"/>
      <c r="AI67" s="1567" t="n"/>
      <c r="AJ67" s="246" t="n"/>
      <c r="AK67" s="1568" t="n"/>
      <c r="AL67" s="244" t="n"/>
      <c r="AM67" s="5053" t="n"/>
      <c r="AN67" s="1576">
        <f>AP67*36</f>
        <v/>
      </c>
      <c r="AO67" s="4992" t="n"/>
      <c r="AP67" s="4996" t="n"/>
      <c r="AQ67" s="1573">
        <f>AS67*36</f>
        <v/>
      </c>
      <c r="AR67" s="4992" t="n"/>
      <c r="AS67" s="4996" t="n"/>
      <c r="AT67" s="1574">
        <f>AV67*36</f>
        <v/>
      </c>
      <c r="AU67" s="1571" t="n"/>
      <c r="AV67" s="1575" t="n"/>
      <c r="AW67" s="1576">
        <f>AY67*36</f>
        <v/>
      </c>
      <c r="AX67" s="1571" t="n"/>
      <c r="AY67" s="1577" t="n"/>
      <c r="AZ67" s="1576">
        <f>BB67*36</f>
        <v/>
      </c>
      <c r="BA67" s="1571" t="n"/>
      <c r="BB67" s="1572" t="n"/>
      <c r="BC67" s="1573">
        <f>BE67*36</f>
        <v/>
      </c>
      <c r="BD67" s="1571" t="n"/>
      <c r="BE67" s="1572" t="n"/>
      <c r="BF67" s="1574">
        <f>BH67*36</f>
        <v/>
      </c>
      <c r="BG67" s="1653" t="n"/>
      <c r="BH67" s="1809" t="n"/>
      <c r="BI67" s="1576">
        <f>BK67*36</f>
        <v/>
      </c>
      <c r="BJ67" s="4992" t="n"/>
      <c r="BK67" s="4995" t="n"/>
      <c r="BL67" s="5054" t="n"/>
      <c r="BM67" s="4992" t="n"/>
      <c r="BN67" s="5055" t="n"/>
      <c r="BO67" s="4997" t="n"/>
      <c r="BP67" s="5056" t="n"/>
      <c r="BQ67" s="5057" t="n"/>
      <c r="BR67" s="1943" t="n"/>
      <c r="BS67" s="4964" t="n"/>
      <c r="BT67" s="534" t="n"/>
      <c r="BU67" s="244" t="n"/>
      <c r="BV67" s="5005">
        <f>AA67*0.22</f>
        <v/>
      </c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  <c r="CU67" s="2" t="n"/>
    </row>
    <row r="68">
      <c r="A68" s="4970" t="inlineStr">
        <is>
          <t>2.1.1</t>
        </is>
      </c>
      <c r="B68" s="269" t="n"/>
      <c r="C68" s="345" t="inlineStr">
        <is>
          <t>Личностно-профессиональное развитие специалиста</t>
        </is>
      </c>
      <c r="D68" s="266" t="n"/>
      <c r="E68" s="266" t="n"/>
      <c r="F68" s="266" t="n"/>
      <c r="G68" s="266" t="n"/>
      <c r="H68" s="266" t="n"/>
      <c r="I68" s="266" t="n"/>
      <c r="J68" s="266" t="n"/>
      <c r="K68" s="266" t="n"/>
      <c r="L68" s="266" t="n"/>
      <c r="M68" s="266" t="n"/>
      <c r="N68" s="266" t="n"/>
      <c r="O68" s="266" t="n"/>
      <c r="P68" s="266" t="n"/>
      <c r="Q68" s="266" t="n"/>
      <c r="R68" s="269" t="n"/>
      <c r="S68" s="267" t="n"/>
      <c r="T68" s="267" t="n"/>
      <c r="U68" s="268" t="n"/>
      <c r="V68" s="269" t="n"/>
      <c r="W68" s="432" t="n">
        <v>1</v>
      </c>
      <c r="X68" s="433" t="inlineStr">
        <is>
          <t>д</t>
        </is>
      </c>
      <c r="Y68" s="4971">
        <f>AN68+AQ68+AT68+AW68+AZ68+BC68+BF68+BI68+BL68+BO68</f>
        <v/>
      </c>
      <c r="Z68" s="273" t="n"/>
      <c r="AA68" s="4972" t="n">
        <v>36</v>
      </c>
      <c r="AB68" s="269" t="n"/>
      <c r="AC68" s="4077">
        <f>AM68+AO68+AR68+AU68+AX68+BA68+BD68+BG68+BJ68+BM68+BP68</f>
        <v/>
      </c>
      <c r="AD68" s="273" t="n"/>
      <c r="AE68" s="4973" t="n">
        <v>6</v>
      </c>
      <c r="AF68" s="264" t="n"/>
      <c r="AG68" s="274" t="n"/>
      <c r="AH68" s="264" t="n"/>
      <c r="AI68" s="274" t="n"/>
      <c r="AJ68" s="264" t="n"/>
      <c r="AK68" s="277" t="n">
        <v>2</v>
      </c>
      <c r="AL68" s="269" t="n"/>
      <c r="AM68" s="1584" t="n">
        <v>2</v>
      </c>
      <c r="AN68" s="1585">
        <f>AP68*36</f>
        <v/>
      </c>
      <c r="AO68" s="1586" t="n">
        <v>6</v>
      </c>
      <c r="AP68" s="1587" t="n">
        <v>2</v>
      </c>
      <c r="AQ68" s="1588">
        <f>AS68*36</f>
        <v/>
      </c>
      <c r="AR68" s="1586" t="n"/>
      <c r="AS68" s="1587" t="n"/>
      <c r="AT68" s="1589">
        <f>AV68*36</f>
        <v/>
      </c>
      <c r="AU68" s="1590" t="n"/>
      <c r="AV68" s="1591" t="n"/>
      <c r="AW68" s="1592">
        <f>AY68*36</f>
        <v/>
      </c>
      <c r="AX68" s="1590" t="n"/>
      <c r="AY68" s="1593" t="n"/>
      <c r="AZ68" s="1594">
        <f>BB68*36</f>
        <v/>
      </c>
      <c r="BA68" s="1595" t="n"/>
      <c r="BB68" s="1596" t="n"/>
      <c r="BC68" s="1597">
        <f>BE68*36</f>
        <v/>
      </c>
      <c r="BD68" s="1595" t="n"/>
      <c r="BE68" s="1596" t="n"/>
      <c r="BF68" s="1598">
        <f>BH68*36</f>
        <v/>
      </c>
      <c r="BG68" s="1599" t="n"/>
      <c r="BH68" s="1600" t="n"/>
      <c r="BI68" s="1594">
        <f>BK68*36</f>
        <v/>
      </c>
      <c r="BJ68" s="1599" t="n"/>
      <c r="BK68" s="4974" t="n"/>
      <c r="BL68" s="1602" t="n"/>
      <c r="BM68" s="1599" t="n"/>
      <c r="BN68" s="1603" t="n"/>
      <c r="BO68" s="511" t="n"/>
      <c r="BP68" s="1667" t="n"/>
      <c r="BQ68" s="1605" t="n"/>
      <c r="BR68" s="1604">
        <f>AP68+AS68+AV68+AY68+BB68+BE68+BH68+BK68+BN68+BQ68</f>
        <v/>
      </c>
      <c r="BS68" s="4975" t="inlineStr">
        <is>
          <t>ИБиП</t>
        </is>
      </c>
      <c r="BT68" s="266" t="n"/>
      <c r="BU68" s="269" t="n"/>
      <c r="BV68" s="684">
        <f>AA68*0.22</f>
        <v/>
      </c>
      <c r="BW68" s="684" t="n"/>
      <c r="BX68" s="684" t="n"/>
      <c r="BY68" s="684" t="n"/>
      <c r="BZ68" s="684" t="n"/>
      <c r="CA68" s="684" t="n"/>
      <c r="CB68" s="684" t="n"/>
      <c r="CC68" s="684" t="n"/>
      <c r="CD68" s="684" t="n"/>
      <c r="CE68" s="684" t="n"/>
      <c r="CF68" s="684" t="n"/>
      <c r="CG68" s="684" t="n"/>
      <c r="CH68" s="684" t="n"/>
      <c r="CI68" s="684" t="n"/>
      <c r="CJ68" s="684" t="n"/>
      <c r="CK68" s="684" t="n"/>
      <c r="CL68" s="684" t="n"/>
      <c r="CM68" s="684" t="n"/>
      <c r="CN68" s="684" t="n"/>
      <c r="CO68" s="684" t="n"/>
      <c r="CP68" s="684" t="n"/>
      <c r="CQ68" s="684" t="n"/>
      <c r="CR68" s="684" t="n"/>
      <c r="CS68" s="2" t="n"/>
      <c r="CT68" s="2" t="n"/>
      <c r="CU68" s="2" t="n"/>
    </row>
    <row r="69">
      <c r="A69" s="1732" t="inlineStr">
        <is>
          <t>2.1.2</t>
        </is>
      </c>
      <c r="B69" s="269" t="n"/>
      <c r="C69" s="1684" t="inlineStr">
        <is>
          <t>Логика / Политология</t>
        </is>
      </c>
      <c r="D69" s="266" t="n"/>
      <c r="E69" s="266" t="n"/>
      <c r="F69" s="266" t="n"/>
      <c r="G69" s="266" t="n"/>
      <c r="H69" s="266" t="n"/>
      <c r="I69" s="266" t="n"/>
      <c r="J69" s="266" t="n"/>
      <c r="K69" s="266" t="n"/>
      <c r="L69" s="266" t="n"/>
      <c r="M69" s="266" t="n"/>
      <c r="N69" s="266" t="n"/>
      <c r="O69" s="266" t="n"/>
      <c r="P69" s="266" t="n"/>
      <c r="Q69" s="266" t="n"/>
      <c r="R69" s="269" t="n"/>
      <c r="S69" s="1685" t="n"/>
      <c r="T69" s="1685" t="n"/>
      <c r="U69" s="1640" t="n"/>
      <c r="V69" s="269" t="n"/>
      <c r="W69" s="1777" t="n">
        <v>9</v>
      </c>
      <c r="X69" s="1778" t="inlineStr">
        <is>
          <t>д</t>
        </is>
      </c>
      <c r="Y69" s="4983">
        <f>AN69+AQ69+AT69+AW69+AZ69+BC69+BF69+BI69+BL69+BO69</f>
        <v/>
      </c>
      <c r="Z69" s="273" t="n"/>
      <c r="AA69" s="5037" t="n">
        <v>36</v>
      </c>
      <c r="AB69" s="269" t="n"/>
      <c r="AC69" s="1643">
        <f>AM69+AO69+AR69+AU69+AX69+BA69+BD69+BG69+BJ69+BM69+BP69</f>
        <v/>
      </c>
      <c r="AD69" s="273" t="n"/>
      <c r="AE69" s="5038" t="n">
        <v>6</v>
      </c>
      <c r="AF69" s="264" t="n"/>
      <c r="AG69" s="1790" t="n"/>
      <c r="AH69" s="264" t="n"/>
      <c r="AI69" s="1790" t="n"/>
      <c r="AJ69" s="264" t="n"/>
      <c r="AK69" s="1669" t="n">
        <v>2</v>
      </c>
      <c r="AL69" s="269" t="n"/>
      <c r="AM69" s="1647" t="n"/>
      <c r="AN69" s="1570">
        <f>AP69*36</f>
        <v/>
      </c>
      <c r="AO69" s="1653" t="n"/>
      <c r="AP69" s="5039" t="n"/>
      <c r="AQ69" s="1648">
        <f>AS69*36</f>
        <v/>
      </c>
      <c r="AR69" s="1653" t="n"/>
      <c r="AS69" s="5039" t="n"/>
      <c r="AT69" s="1574">
        <f>AV69*36</f>
        <v/>
      </c>
      <c r="AU69" s="1571" t="n"/>
      <c r="AV69" s="1575" t="n"/>
      <c r="AW69" s="1576">
        <f>AY69*36</f>
        <v/>
      </c>
      <c r="AX69" s="1571" t="n"/>
      <c r="AY69" s="1577" t="n"/>
      <c r="AZ69" s="1576" t="n"/>
      <c r="BA69" s="1571" t="n"/>
      <c r="BB69" s="1572" t="n"/>
      <c r="BC69" s="1573">
        <f>BE69*36</f>
        <v/>
      </c>
      <c r="BD69" s="1571" t="n"/>
      <c r="BE69" s="1572" t="n"/>
      <c r="BF69" s="1574">
        <f>BH69*36</f>
        <v/>
      </c>
      <c r="BG69" s="1653" t="n"/>
      <c r="BH69" s="1809" t="n"/>
      <c r="BI69" s="1576">
        <f>BK69*36</f>
        <v/>
      </c>
      <c r="BJ69" s="1653" t="n">
        <v>2</v>
      </c>
      <c r="BK69" s="5040" t="n"/>
      <c r="BL69" s="1651" t="n">
        <v>72</v>
      </c>
      <c r="BM69" s="1653" t="n">
        <v>6</v>
      </c>
      <c r="BN69" s="1649" t="n">
        <v>2</v>
      </c>
      <c r="BO69" s="1648" t="n"/>
      <c r="BP69" s="1570" t="n"/>
      <c r="BQ69" s="1650" t="n"/>
      <c r="BR69" s="1652">
        <f>AP69+AS69+AV69+AY69+BB69+BE69+BH69+BK69+BN69+BQ69</f>
        <v/>
      </c>
      <c r="BS69" s="5041" t="n"/>
      <c r="BT69" s="266" t="n"/>
      <c r="BU69" s="269" t="n"/>
      <c r="BV69" s="5005">
        <f>AA69*0.22</f>
        <v/>
      </c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</row>
    <row r="70">
      <c r="A70" s="4970" t="inlineStr">
        <is>
          <t>2.1.3</t>
        </is>
      </c>
      <c r="B70" s="269" t="n"/>
      <c r="C70" s="345" t="inlineStr">
        <is>
          <t>Основы права</t>
        </is>
      </c>
      <c r="D70" s="266" t="n"/>
      <c r="E70" s="266" t="n"/>
      <c r="F70" s="266" t="n"/>
      <c r="G70" s="266" t="n"/>
      <c r="H70" s="266" t="n"/>
      <c r="I70" s="266" t="n"/>
      <c r="J70" s="266" t="n"/>
      <c r="K70" s="266" t="n"/>
      <c r="L70" s="266" t="n"/>
      <c r="M70" s="266" t="n"/>
      <c r="N70" s="266" t="n"/>
      <c r="O70" s="266" t="n"/>
      <c r="P70" s="266" t="n"/>
      <c r="Q70" s="266" t="n"/>
      <c r="R70" s="269" t="n"/>
      <c r="S70" s="267" t="n"/>
      <c r="T70" s="267" t="n"/>
      <c r="U70" s="268" t="n"/>
      <c r="V70" s="269" t="n"/>
      <c r="W70" s="432" t="n">
        <v>5</v>
      </c>
      <c r="X70" s="433" t="inlineStr">
        <is>
          <t>д</t>
        </is>
      </c>
      <c r="Y70" s="4971">
        <f>AN70+AQ70+AT70+AW70+AZ70+BC70+BF70+BI70+BL70+BO70</f>
        <v/>
      </c>
      <c r="Z70" s="273" t="n"/>
      <c r="AA70" s="4972" t="n">
        <v>36</v>
      </c>
      <c r="AB70" s="269" t="n"/>
      <c r="AC70" s="4077">
        <f>AM70+AO70+AR70+AU70+AX70+BA70+BD70+BG70+BJ70+BM70+BP70</f>
        <v/>
      </c>
      <c r="AD70" s="273" t="n"/>
      <c r="AE70" s="4973" t="n">
        <v>6</v>
      </c>
      <c r="AF70" s="264" t="n"/>
      <c r="AG70" s="274" t="n"/>
      <c r="AH70" s="264" t="n"/>
      <c r="AI70" s="274" t="n"/>
      <c r="AJ70" s="264" t="n"/>
      <c r="AK70" s="277" t="n">
        <v>2</v>
      </c>
      <c r="AL70" s="269" t="n"/>
      <c r="AM70" s="1584" t="n"/>
      <c r="AN70" s="1585">
        <f>AP70*36</f>
        <v/>
      </c>
      <c r="AO70" s="1586" t="n"/>
      <c r="AP70" s="1587" t="n"/>
      <c r="AQ70" s="1588">
        <f>AS70*36</f>
        <v/>
      </c>
      <c r="AR70" s="1586" t="n"/>
      <c r="AS70" s="1587" t="n"/>
      <c r="AT70" s="1589">
        <f>AV70*36</f>
        <v/>
      </c>
      <c r="AU70" s="1590" t="n"/>
      <c r="AV70" s="1591" t="n"/>
      <c r="AW70" s="1592">
        <f>AY70*36</f>
        <v/>
      </c>
      <c r="AX70" s="1590" t="n">
        <v>2</v>
      </c>
      <c r="AY70" s="1593" t="n"/>
      <c r="AZ70" s="1594" t="n">
        <v>72</v>
      </c>
      <c r="BA70" s="1595" t="n">
        <v>6</v>
      </c>
      <c r="BB70" s="1596" t="n">
        <v>2</v>
      </c>
      <c r="BC70" s="1597" t="n"/>
      <c r="BD70" s="1595" t="n"/>
      <c r="BE70" s="1596" t="n"/>
      <c r="BF70" s="1598">
        <f>BH70*36</f>
        <v/>
      </c>
      <c r="BG70" s="1599" t="n"/>
      <c r="BH70" s="1600" t="n"/>
      <c r="BI70" s="1594">
        <f>BK70*36</f>
        <v/>
      </c>
      <c r="BJ70" s="1599" t="n"/>
      <c r="BK70" s="4974" t="n"/>
      <c r="BL70" s="1602" t="n"/>
      <c r="BM70" s="1599" t="n"/>
      <c r="BN70" s="1603" t="n"/>
      <c r="BO70" s="511" t="n"/>
      <c r="BP70" s="1667" t="n"/>
      <c r="BQ70" s="1605" t="n"/>
      <c r="BR70" s="1604">
        <f>AP70+AS70+AV70+AY70+BB70+BE70+BH70+BK70+BN70+BQ70</f>
        <v/>
      </c>
      <c r="BS70" s="4975" t="inlineStr">
        <is>
          <t>ФиП</t>
        </is>
      </c>
      <c r="BT70" s="266" t="n"/>
      <c r="BU70" s="269" t="n"/>
      <c r="BV70" s="684">
        <f>AA70*0.22</f>
        <v/>
      </c>
      <c r="BW70" s="684" t="n"/>
      <c r="BX70" s="684" t="n"/>
      <c r="BY70" s="684" t="n"/>
      <c r="BZ70" s="684" t="n"/>
      <c r="CA70" s="684" t="n"/>
      <c r="CB70" s="684" t="n"/>
      <c r="CC70" s="684" t="n"/>
      <c r="CD70" s="684" t="n"/>
      <c r="CE70" s="684" t="n"/>
      <c r="CF70" s="684" t="n"/>
      <c r="CG70" s="684" t="n"/>
      <c r="CH70" s="684" t="n"/>
      <c r="CI70" s="684" t="n"/>
      <c r="CJ70" s="684" t="n"/>
      <c r="CK70" s="684" t="n"/>
      <c r="CL70" s="684" t="n"/>
      <c r="CM70" s="684" t="n"/>
      <c r="CN70" s="684" t="n"/>
      <c r="CO70" s="684" t="n"/>
      <c r="CP70" s="684" t="n"/>
      <c r="CQ70" s="684" t="n"/>
      <c r="CR70" s="684" t="n"/>
      <c r="CS70" s="2" t="n"/>
      <c r="CT70" s="2" t="n"/>
      <c r="CU70" s="2" t="n"/>
    </row>
    <row r="71">
      <c r="A71" s="1637" t="inlineStr">
        <is>
          <t>2.2</t>
        </is>
      </c>
      <c r="B71" s="269" t="n"/>
      <c r="C71" s="1660" t="inlineStr">
        <is>
          <t>Общеинженерный модуль 2</t>
        </is>
      </c>
      <c r="D71" s="266" t="n"/>
      <c r="E71" s="266" t="n"/>
      <c r="F71" s="266" t="n"/>
      <c r="G71" s="266" t="n"/>
      <c r="H71" s="266" t="n"/>
      <c r="I71" s="266" t="n"/>
      <c r="J71" s="266" t="n"/>
      <c r="K71" s="266" t="n"/>
      <c r="L71" s="266" t="n"/>
      <c r="M71" s="266" t="n"/>
      <c r="N71" s="266" t="n"/>
      <c r="O71" s="266" t="n"/>
      <c r="P71" s="266" t="n"/>
      <c r="Q71" s="266" t="n"/>
      <c r="R71" s="269" t="n"/>
      <c r="S71" s="1661" t="n"/>
      <c r="T71" s="1661" t="n"/>
      <c r="U71" s="5041" t="n"/>
      <c r="V71" s="269" t="n"/>
      <c r="W71" s="1640" t="n"/>
      <c r="X71" s="269" t="n"/>
      <c r="Y71" s="4983">
        <f>AN71+AQ71+AT71+AW71+AZ71+BC71+BF71+BI71+BL71+BO71</f>
        <v/>
      </c>
      <c r="Z71" s="273" t="n"/>
      <c r="AA71" s="5037">
        <f>SUM(AE71:AL71)</f>
        <v/>
      </c>
      <c r="AB71" s="269" t="n"/>
      <c r="AC71" s="1643">
        <f>AM71+AO71+AR71+AU71+AX71+BA71+BD71+BG71+BJ71+BM71+BP71</f>
        <v/>
      </c>
      <c r="AD71" s="273" t="n"/>
      <c r="AE71" s="5038" t="n"/>
      <c r="AF71" s="264" t="n"/>
      <c r="AG71" s="1790" t="n"/>
      <c r="AH71" s="264" t="n"/>
      <c r="AI71" s="1790" t="n"/>
      <c r="AJ71" s="264" t="n"/>
      <c r="AK71" s="1669" t="n"/>
      <c r="AL71" s="269" t="n"/>
      <c r="AM71" s="1647" t="n"/>
      <c r="AN71" s="1570">
        <f>AP71*36</f>
        <v/>
      </c>
      <c r="AO71" s="1653" t="n"/>
      <c r="AP71" s="5039" t="n"/>
      <c r="AQ71" s="1648">
        <f>AS71*36</f>
        <v/>
      </c>
      <c r="AR71" s="1653" t="n"/>
      <c r="AS71" s="5039" t="n"/>
      <c r="AT71" s="1574">
        <f>AV71*36</f>
        <v/>
      </c>
      <c r="AU71" s="1571" t="n"/>
      <c r="AV71" s="1575" t="n"/>
      <c r="AW71" s="1576">
        <f>AY71*36</f>
        <v/>
      </c>
      <c r="AX71" s="1571" t="n"/>
      <c r="AY71" s="1577" t="n"/>
      <c r="AZ71" s="1576">
        <f>BB71*36</f>
        <v/>
      </c>
      <c r="BA71" s="1571" t="n"/>
      <c r="BB71" s="1572" t="n"/>
      <c r="BC71" s="1573">
        <f>BE71*36</f>
        <v/>
      </c>
      <c r="BD71" s="1571" t="n"/>
      <c r="BE71" s="1572" t="n"/>
      <c r="BF71" s="1574">
        <f>BH71*36</f>
        <v/>
      </c>
      <c r="BG71" s="1653" t="n"/>
      <c r="BH71" s="1809" t="n"/>
      <c r="BI71" s="1576">
        <f>BK71*36</f>
        <v/>
      </c>
      <c r="BJ71" s="1653" t="n"/>
      <c r="BK71" s="5040" t="n"/>
      <c r="BL71" s="1651" t="n"/>
      <c r="BM71" s="1653" t="n"/>
      <c r="BN71" s="1649" t="n"/>
      <c r="BO71" s="1648" t="n"/>
      <c r="BP71" s="1570" t="n"/>
      <c r="BQ71" s="1650" t="n"/>
      <c r="BR71" s="1652">
        <f>AP71+AS71+AV71+AY71+BB71+BE71+BH71+BK71+BN71+BQ71</f>
        <v/>
      </c>
      <c r="BS71" s="5041" t="n"/>
      <c r="BT71" s="266" t="n"/>
      <c r="BU71" s="269" t="n"/>
      <c r="BV71" s="5005">
        <f>AA71*0.22</f>
        <v/>
      </c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  <c r="CU71" s="2" t="n"/>
    </row>
    <row r="72">
      <c r="A72" s="1732" t="inlineStr">
        <is>
          <t>2.2.1</t>
        </is>
      </c>
      <c r="B72" s="269" t="n"/>
      <c r="C72" s="1684" t="inlineStr">
        <is>
          <t>Теплотехника</t>
        </is>
      </c>
      <c r="D72" s="266" t="n"/>
      <c r="E72" s="266" t="n"/>
      <c r="F72" s="266" t="n"/>
      <c r="G72" s="266" t="n"/>
      <c r="H72" s="266" t="n"/>
      <c r="I72" s="266" t="n"/>
      <c r="J72" s="266" t="n"/>
      <c r="K72" s="266" t="n"/>
      <c r="L72" s="266" t="n"/>
      <c r="M72" s="266" t="n"/>
      <c r="N72" s="266" t="n"/>
      <c r="O72" s="266" t="n"/>
      <c r="P72" s="266" t="n"/>
      <c r="Q72" s="266" t="n"/>
      <c r="R72" s="269" t="n"/>
      <c r="S72" s="1685" t="n"/>
      <c r="T72" s="1685" t="n"/>
      <c r="U72" s="5041" t="n"/>
      <c r="V72" s="269" t="n"/>
      <c r="W72" s="1640" t="n">
        <v>6</v>
      </c>
      <c r="X72" s="269" t="n"/>
      <c r="Y72" s="4983">
        <f>AN72+AQ72+AT72+AW72+AZ72+BC72+BF72+BI72+BL72+BO72</f>
        <v/>
      </c>
      <c r="Z72" s="273" t="n"/>
      <c r="AA72" s="5037" t="n">
        <v>72</v>
      </c>
      <c r="AB72" s="269" t="n"/>
      <c r="AC72" s="1643">
        <f>AM72+AO72+AR72+AU72+AX72+BA72+BD72+BG72+BJ72+BM72+BP72</f>
        <v/>
      </c>
      <c r="AD72" s="273" t="n"/>
      <c r="AE72" s="5038" t="n">
        <v>8</v>
      </c>
      <c r="AF72" s="264" t="n"/>
      <c r="AG72" s="1790" t="n">
        <v>8</v>
      </c>
      <c r="AH72" s="264" t="n"/>
      <c r="AI72" s="1790" t="n"/>
      <c r="AJ72" s="264" t="n"/>
      <c r="AK72" s="1669" t="n"/>
      <c r="AL72" s="269" t="n"/>
      <c r="AM72" s="1647" t="n"/>
      <c r="AN72" s="1570">
        <f>AP72*36</f>
        <v/>
      </c>
      <c r="AO72" s="1653" t="n"/>
      <c r="AP72" s="5039" t="n"/>
      <c r="AQ72" s="1648">
        <f>AS72*36</f>
        <v/>
      </c>
      <c r="AR72" s="1653" t="n"/>
      <c r="AS72" s="5039" t="n"/>
      <c r="AT72" s="1574">
        <f>AV72*36</f>
        <v/>
      </c>
      <c r="AU72" s="1571" t="n"/>
      <c r="AV72" s="1575" t="n"/>
      <c r="AW72" s="1576" t="n"/>
      <c r="AX72" s="1571" t="n"/>
      <c r="AY72" s="1577" t="n"/>
      <c r="AZ72" s="1576">
        <f>BB72*36</f>
        <v/>
      </c>
      <c r="BA72" s="1571" t="n">
        <v>4</v>
      </c>
      <c r="BB72" s="1572" t="n"/>
      <c r="BC72" s="1573" t="n">
        <v>108</v>
      </c>
      <c r="BD72" s="1571" t="n">
        <v>12</v>
      </c>
      <c r="BE72" s="1572" t="n">
        <v>3</v>
      </c>
      <c r="BF72" s="1574">
        <f>BH72*36</f>
        <v/>
      </c>
      <c r="BG72" s="1653" t="n"/>
      <c r="BH72" s="1809" t="n"/>
      <c r="BI72" s="1576">
        <f>BK72*36</f>
        <v/>
      </c>
      <c r="BJ72" s="1653" t="n"/>
      <c r="BK72" s="5040" t="n"/>
      <c r="BL72" s="1651" t="n"/>
      <c r="BM72" s="1653" t="n"/>
      <c r="BN72" s="1649" t="n"/>
      <c r="BO72" s="1648" t="n"/>
      <c r="BP72" s="1570" t="n"/>
      <c r="BQ72" s="1650" t="n"/>
      <c r="BR72" s="1652">
        <f>AP72+AS72+AV72+AY72+BB72+BE72+BH72+BK72+BN72+BQ72</f>
        <v/>
      </c>
      <c r="BS72" s="5041" t="n"/>
      <c r="BT72" s="266" t="n"/>
      <c r="BU72" s="269" t="n"/>
      <c r="BV72" s="5005">
        <f>AA72*0.22</f>
        <v/>
      </c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  <c r="CU72" s="2" t="n"/>
    </row>
    <row r="73">
      <c r="A73" s="4970" t="inlineStr">
        <is>
          <t>2.2.2</t>
        </is>
      </c>
      <c r="B73" s="269" t="n"/>
      <c r="C73" s="345" t="inlineStr">
        <is>
          <t>Электротехника</t>
        </is>
      </c>
      <c r="D73" s="266" t="n"/>
      <c r="E73" s="266" t="n"/>
      <c r="F73" s="266" t="n"/>
      <c r="G73" s="266" t="n"/>
      <c r="H73" s="266" t="n"/>
      <c r="I73" s="266" t="n"/>
      <c r="J73" s="266" t="n"/>
      <c r="K73" s="266" t="n"/>
      <c r="L73" s="266" t="n"/>
      <c r="M73" s="266" t="n"/>
      <c r="N73" s="266" t="n"/>
      <c r="O73" s="266" t="n"/>
      <c r="P73" s="266" t="n"/>
      <c r="Q73" s="266" t="n"/>
      <c r="R73" s="269" t="n"/>
      <c r="S73" s="267" t="n"/>
      <c r="T73" s="267" t="n"/>
      <c r="U73" s="268" t="n"/>
      <c r="V73" s="269" t="n"/>
      <c r="W73" s="432" t="n">
        <v>5</v>
      </c>
      <c r="X73" s="433" t="inlineStr">
        <is>
          <t>д</t>
        </is>
      </c>
      <c r="Y73" s="4971">
        <f>AN73+AQ73+AT73+AW73+AZ73+BC73+BF73+BI73+BL73+BO73</f>
        <v/>
      </c>
      <c r="Z73" s="273" t="n"/>
      <c r="AA73" s="4972" t="n">
        <v>72</v>
      </c>
      <c r="AB73" s="269" t="n"/>
      <c r="AC73" s="4077">
        <f>AM73+AO73+AR73+AU73+AX73+BA73+BD73+BG73+BJ73+BM73+BP73</f>
        <v/>
      </c>
      <c r="AD73" s="273" t="n"/>
      <c r="AE73" s="4973" t="n">
        <v>8</v>
      </c>
      <c r="AF73" s="264" t="n"/>
      <c r="AG73" s="274" t="n">
        <v>4</v>
      </c>
      <c r="AH73" s="264" t="n"/>
      <c r="AI73" s="274" t="n">
        <v>4</v>
      </c>
      <c r="AJ73" s="264" t="n"/>
      <c r="AK73" s="277" t="n"/>
      <c r="AL73" s="269" t="n"/>
      <c r="AM73" s="1584" t="n"/>
      <c r="AN73" s="1585">
        <f>AP73*36</f>
        <v/>
      </c>
      <c r="AO73" s="1586" t="n"/>
      <c r="AP73" s="1587" t="n"/>
      <c r="AQ73" s="1588">
        <f>AS73*36</f>
        <v/>
      </c>
      <c r="AR73" s="1586" t="n"/>
      <c r="AS73" s="1587" t="n"/>
      <c r="AT73" s="1589">
        <f>AV73*36</f>
        <v/>
      </c>
      <c r="AU73" s="1590" t="n"/>
      <c r="AV73" s="1591" t="n"/>
      <c r="AW73" s="1592">
        <f>AY73*36</f>
        <v/>
      </c>
      <c r="AX73" s="1590" t="n">
        <v>4</v>
      </c>
      <c r="AY73" s="1593" t="n"/>
      <c r="AZ73" s="1594">
        <f>BB73*36</f>
        <v/>
      </c>
      <c r="BA73" s="1595" t="n">
        <v>12</v>
      </c>
      <c r="BB73" s="1596" t="n">
        <v>3</v>
      </c>
      <c r="BC73" s="1597">
        <f>BE73*36</f>
        <v/>
      </c>
      <c r="BD73" s="1595" t="n"/>
      <c r="BE73" s="1596" t="n"/>
      <c r="BF73" s="1598">
        <f>BH73*36</f>
        <v/>
      </c>
      <c r="BG73" s="1599" t="n"/>
      <c r="BH73" s="1600" t="n"/>
      <c r="BI73" s="1594">
        <f>BK73*36</f>
        <v/>
      </c>
      <c r="BJ73" s="1599" t="n"/>
      <c r="BK73" s="4974" t="n"/>
      <c r="BL73" s="1602" t="n"/>
      <c r="BM73" s="1599" t="n"/>
      <c r="BN73" s="1603" t="n"/>
      <c r="BO73" s="511" t="n"/>
      <c r="BP73" s="1667" t="n"/>
      <c r="BQ73" s="1605" t="n"/>
      <c r="BR73" s="1604">
        <f>AP73+AS73+AV73+AY73+BB73+BE73+BH73+BK73+BN73+BQ73</f>
        <v/>
      </c>
      <c r="BS73" s="4975" t="inlineStr">
        <is>
          <t>АППиЭ</t>
        </is>
      </c>
      <c r="BT73" s="266" t="n"/>
      <c r="BU73" s="269" t="n"/>
      <c r="BV73" s="684">
        <f>AA73*0.22</f>
        <v/>
      </c>
      <c r="BW73" s="684" t="n"/>
      <c r="BX73" s="684" t="n"/>
      <c r="BY73" s="684" t="n"/>
      <c r="BZ73" s="684" t="n"/>
      <c r="CA73" s="684" t="n"/>
      <c r="CB73" s="684" t="n"/>
      <c r="CC73" s="684" t="n"/>
      <c r="CD73" s="684" t="n"/>
      <c r="CE73" s="684" t="n"/>
      <c r="CF73" s="684" t="n"/>
      <c r="CG73" s="684" t="n"/>
      <c r="CH73" s="684" t="n"/>
      <c r="CI73" s="684" t="n"/>
      <c r="CJ73" s="684" t="n"/>
      <c r="CK73" s="684" t="n"/>
      <c r="CL73" s="684" t="n"/>
      <c r="CM73" s="684" t="n"/>
      <c r="CN73" s="684" t="n"/>
      <c r="CO73" s="684" t="n"/>
      <c r="CP73" s="684" t="n"/>
      <c r="CQ73" s="684" t="n"/>
      <c r="CR73" s="684" t="n"/>
      <c r="CS73" s="2" t="n"/>
      <c r="CT73" s="2" t="n"/>
      <c r="CU73" s="2" t="n"/>
    </row>
    <row r="74">
      <c r="A74" s="1732" t="inlineStr">
        <is>
          <t>2.2.3</t>
        </is>
      </c>
      <c r="B74" s="269" t="n"/>
      <c r="C74" s="1684" t="inlineStr">
        <is>
          <t>Автоматизация производственных процессов</t>
        </is>
      </c>
      <c r="D74" s="266" t="n"/>
      <c r="E74" s="266" t="n"/>
      <c r="F74" s="266" t="n"/>
      <c r="G74" s="266" t="n"/>
      <c r="H74" s="266" t="n"/>
      <c r="I74" s="266" t="n"/>
      <c r="J74" s="266" t="n"/>
      <c r="K74" s="266" t="n"/>
      <c r="L74" s="266" t="n"/>
      <c r="M74" s="266" t="n"/>
      <c r="N74" s="266" t="n"/>
      <c r="O74" s="266" t="n"/>
      <c r="P74" s="266" t="n"/>
      <c r="Q74" s="266" t="n"/>
      <c r="R74" s="269" t="n"/>
      <c r="S74" s="1685" t="n"/>
      <c r="T74" s="1685" t="n"/>
      <c r="U74" s="1640" t="n"/>
      <c r="V74" s="269" t="n"/>
      <c r="W74" s="1640" t="n">
        <v>7</v>
      </c>
      <c r="X74" s="269" t="n"/>
      <c r="Y74" s="4983">
        <f>AN74+AQ74+AT74+AW74+AZ74+BC74+BF74+BI74+BL74+BO74</f>
        <v/>
      </c>
      <c r="Z74" s="273" t="n"/>
      <c r="AA74" s="5037" t="n">
        <v>54</v>
      </c>
      <c r="AB74" s="269" t="n"/>
      <c r="AC74" s="1643">
        <f>AM74+AO74+AR74+AU74+AX74+BA74+BD74+BG74+BJ74+BM74+BP74</f>
        <v/>
      </c>
      <c r="AD74" s="273" t="n"/>
      <c r="AE74" s="5038" t="n">
        <v>8</v>
      </c>
      <c r="AF74" s="264" t="n"/>
      <c r="AG74" s="1790" t="n">
        <v>4</v>
      </c>
      <c r="AH74" s="264" t="n"/>
      <c r="AI74" s="1790" t="n"/>
      <c r="AJ74" s="264" t="n"/>
      <c r="AK74" s="1669" t="n"/>
      <c r="AL74" s="269" t="n"/>
      <c r="AM74" s="1647" t="n"/>
      <c r="AN74" s="1570">
        <f>AP74*36</f>
        <v/>
      </c>
      <c r="AO74" s="1653" t="n"/>
      <c r="AP74" s="5039" t="n"/>
      <c r="AQ74" s="1648">
        <f>AS74*36</f>
        <v/>
      </c>
      <c r="AR74" s="1653" t="n"/>
      <c r="AS74" s="5039" t="n"/>
      <c r="AT74" s="1574">
        <f>AV74*36</f>
        <v/>
      </c>
      <c r="AU74" s="1571" t="n"/>
      <c r="AV74" s="1575" t="n"/>
      <c r="AW74" s="1576">
        <f>AY74*36</f>
        <v/>
      </c>
      <c r="AX74" s="1571" t="n"/>
      <c r="AY74" s="1577" t="n"/>
      <c r="AZ74" s="1576">
        <f>BB74*36</f>
        <v/>
      </c>
      <c r="BA74" s="1571" t="n"/>
      <c r="BB74" s="1572" t="n"/>
      <c r="BC74" s="1573">
        <f>BE74*36</f>
        <v/>
      </c>
      <c r="BD74" s="1571" t="n">
        <v>4</v>
      </c>
      <c r="BE74" s="1572" t="n"/>
      <c r="BF74" s="1574">
        <f>BH74*36</f>
        <v/>
      </c>
      <c r="BG74" s="1653" t="n">
        <v>8</v>
      </c>
      <c r="BH74" s="1809" t="n">
        <v>3</v>
      </c>
      <c r="BI74" s="1576">
        <f>BK74*36</f>
        <v/>
      </c>
      <c r="BJ74" s="1653" t="n"/>
      <c r="BK74" s="5040" t="n"/>
      <c r="BL74" s="1651" t="n"/>
      <c r="BM74" s="1653" t="n"/>
      <c r="BN74" s="1649" t="n"/>
      <c r="BO74" s="1648" t="n"/>
      <c r="BP74" s="1570" t="n"/>
      <c r="BQ74" s="1650" t="n"/>
      <c r="BR74" s="1652">
        <f>AP74+AS74+AV74+AY74+BB74+BE74+BH74+BK74+BN74+BQ74</f>
        <v/>
      </c>
      <c r="BS74" s="5041" t="n"/>
      <c r="BT74" s="266" t="n"/>
      <c r="BU74" s="269" t="n"/>
      <c r="BV74" s="5005">
        <f>AA74*0.22</f>
        <v/>
      </c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  <c r="CU74" s="2" t="n"/>
    </row>
    <row r="75">
      <c r="A75" s="1637" t="inlineStr">
        <is>
          <t>2.3</t>
        </is>
      </c>
      <c r="B75" s="269" t="n"/>
      <c r="C75" s="1660" t="inlineStr">
        <is>
          <t>Научно-технический модуль</t>
        </is>
      </c>
      <c r="D75" s="266" t="n"/>
      <c r="E75" s="266" t="n"/>
      <c r="F75" s="266" t="n"/>
      <c r="G75" s="266" t="n"/>
      <c r="H75" s="266" t="n"/>
      <c r="I75" s="266" t="n"/>
      <c r="J75" s="266" t="n"/>
      <c r="K75" s="266" t="n"/>
      <c r="L75" s="266" t="n"/>
      <c r="M75" s="266" t="n"/>
      <c r="N75" s="266" t="n"/>
      <c r="O75" s="266" t="n"/>
      <c r="P75" s="266" t="n"/>
      <c r="Q75" s="266" t="n"/>
      <c r="R75" s="269" t="n"/>
      <c r="S75" s="1661" t="n"/>
      <c r="T75" s="1661" t="n"/>
      <c r="U75" s="5041" t="n"/>
      <c r="V75" s="269" t="n"/>
      <c r="W75" s="1640" t="n"/>
      <c r="X75" s="269" t="n"/>
      <c r="Y75" s="4983">
        <f>AN75+AQ75+AT75+AW75+AZ75+BC75+BF75+BI75+BL75+BO75</f>
        <v/>
      </c>
      <c r="Z75" s="273" t="n"/>
      <c r="AA75" s="5037">
        <f>SUM(AE75:AL75)</f>
        <v/>
      </c>
      <c r="AB75" s="269" t="n"/>
      <c r="AC75" s="1643">
        <f>AM75+AO75+AR75+AU75+AX75+BA75+BD75+BG75+BJ75+BM75+BP75</f>
        <v/>
      </c>
      <c r="AD75" s="273" t="n"/>
      <c r="AE75" s="5038" t="n"/>
      <c r="AF75" s="264" t="n"/>
      <c r="AG75" s="1790" t="n"/>
      <c r="AH75" s="264" t="n"/>
      <c r="AI75" s="1790" t="n"/>
      <c r="AJ75" s="264" t="n"/>
      <c r="AK75" s="1669" t="n"/>
      <c r="AL75" s="269" t="n"/>
      <c r="AM75" s="1647" t="n"/>
      <c r="AN75" s="1570">
        <f>AP75*36</f>
        <v/>
      </c>
      <c r="AO75" s="1653" t="n"/>
      <c r="AP75" s="5039" t="n"/>
      <c r="AQ75" s="1648">
        <f>AS75*36</f>
        <v/>
      </c>
      <c r="AR75" s="1653" t="n"/>
      <c r="AS75" s="5039" t="n"/>
      <c r="AT75" s="1574">
        <f>AV75*36</f>
        <v/>
      </c>
      <c r="AU75" s="1571" t="n"/>
      <c r="AV75" s="1575" t="n"/>
      <c r="AW75" s="1576">
        <f>AY75*36</f>
        <v/>
      </c>
      <c r="AX75" s="1571" t="n"/>
      <c r="AY75" s="1577" t="n"/>
      <c r="AZ75" s="1576">
        <f>BB75*36</f>
        <v/>
      </c>
      <c r="BA75" s="1571" t="n"/>
      <c r="BB75" s="1572" t="n"/>
      <c r="BC75" s="1573">
        <f>BE75*36</f>
        <v/>
      </c>
      <c r="BD75" s="1571" t="n"/>
      <c r="BE75" s="1572" t="n"/>
      <c r="BF75" s="1574">
        <f>BH75*36</f>
        <v/>
      </c>
      <c r="BG75" s="1653" t="n"/>
      <c r="BH75" s="1809" t="n"/>
      <c r="BI75" s="1576">
        <f>BK75*36</f>
        <v/>
      </c>
      <c r="BJ75" s="1653" t="n"/>
      <c r="BK75" s="5040" t="n"/>
      <c r="BL75" s="1651" t="n"/>
      <c r="BM75" s="1653" t="n"/>
      <c r="BN75" s="1649" t="n"/>
      <c r="BO75" s="1648" t="n"/>
      <c r="BP75" s="1570" t="n"/>
      <c r="BQ75" s="1650" t="n"/>
      <c r="BR75" s="1652">
        <f>AP75+AS75+AV75+AY75+BB75+BE75+BH75+BK75+BN75+BQ75</f>
        <v/>
      </c>
      <c r="BS75" s="5041" t="n"/>
      <c r="BT75" s="266" t="n"/>
      <c r="BU75" s="269" t="n"/>
      <c r="BV75" s="5005">
        <f>AA75*0.22</f>
        <v/>
      </c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  <c r="CU75" s="2" t="n"/>
    </row>
    <row r="76">
      <c r="A76" s="1732" t="inlineStr">
        <is>
          <t>2.3.1</t>
        </is>
      </c>
      <c r="B76" s="269" t="n"/>
      <c r="C76" s="1684" t="inlineStr">
        <is>
          <t>Моделирование и оптимизация процессов в деревообработке</t>
        </is>
      </c>
      <c r="D76" s="266" t="n"/>
      <c r="E76" s="266" t="n"/>
      <c r="F76" s="266" t="n"/>
      <c r="G76" s="266" t="n"/>
      <c r="H76" s="266" t="n"/>
      <c r="I76" s="266" t="n"/>
      <c r="J76" s="266" t="n"/>
      <c r="K76" s="266" t="n"/>
      <c r="L76" s="266" t="n"/>
      <c r="M76" s="266" t="n"/>
      <c r="N76" s="266" t="n"/>
      <c r="O76" s="266" t="n"/>
      <c r="P76" s="266" t="n"/>
      <c r="Q76" s="266" t="n"/>
      <c r="R76" s="269" t="n"/>
      <c r="S76" s="1685" t="n"/>
      <c r="T76" s="1685" t="n"/>
      <c r="U76" s="1640" t="n">
        <v>9</v>
      </c>
      <c r="V76" s="269" t="n"/>
      <c r="W76" s="1640" t="n"/>
      <c r="X76" s="269" t="n"/>
      <c r="Y76" s="4983">
        <f>AN76+AQ76+AT76+AW76+AZ76+BC76+BF76+BI76+BL76+BO76</f>
        <v/>
      </c>
      <c r="Z76" s="273" t="n"/>
      <c r="AA76" s="5037" t="n">
        <v>72</v>
      </c>
      <c r="AB76" s="269" t="n"/>
      <c r="AC76" s="1643">
        <f>AM76+AO76+AR76+AU76+AX76+BA76+BD76+BG76+BJ76+BM76+BP76</f>
        <v/>
      </c>
      <c r="AD76" s="273" t="n"/>
      <c r="AE76" s="5038" t="n">
        <v>10</v>
      </c>
      <c r="AF76" s="264" t="n"/>
      <c r="AG76" s="1790" t="n">
        <v>4</v>
      </c>
      <c r="AH76" s="264" t="n"/>
      <c r="AI76" s="1790" t="n">
        <v>4</v>
      </c>
      <c r="AJ76" s="264" t="n"/>
      <c r="AK76" s="1669" t="n"/>
      <c r="AL76" s="269" t="n"/>
      <c r="AM76" s="1647" t="n"/>
      <c r="AN76" s="1570">
        <f>AP76*36</f>
        <v/>
      </c>
      <c r="AO76" s="1653" t="n"/>
      <c r="AP76" s="5039" t="n"/>
      <c r="AQ76" s="1648">
        <f>AS76*36</f>
        <v/>
      </c>
      <c r="AR76" s="1653" t="n"/>
      <c r="AS76" s="5039" t="n"/>
      <c r="AT76" s="1574">
        <f>AV76*36</f>
        <v/>
      </c>
      <c r="AU76" s="1571" t="n"/>
      <c r="AV76" s="1575" t="n"/>
      <c r="AW76" s="1576">
        <f>AY76*36</f>
        <v/>
      </c>
      <c r="AX76" s="1571" t="n"/>
      <c r="AY76" s="1577" t="n"/>
      <c r="AZ76" s="1576" t="n"/>
      <c r="BA76" s="1571" t="n"/>
      <c r="BB76" s="1572" t="n"/>
      <c r="BC76" s="1573">
        <f>BE76*36</f>
        <v/>
      </c>
      <c r="BD76" s="1571" t="n"/>
      <c r="BE76" s="1572" t="n"/>
      <c r="BF76" s="1574">
        <f>BH76*36</f>
        <v/>
      </c>
      <c r="BG76" s="1653" t="n"/>
      <c r="BH76" s="1809" t="n"/>
      <c r="BI76" s="1576">
        <f>BK76*36</f>
        <v/>
      </c>
      <c r="BJ76" s="1653" t="n">
        <v>4</v>
      </c>
      <c r="BK76" s="5040" t="n"/>
      <c r="BL76" s="1651" t="n">
        <v>108</v>
      </c>
      <c r="BM76" s="1653" t="n">
        <v>14</v>
      </c>
      <c r="BN76" s="1649" t="n">
        <v>3</v>
      </c>
      <c r="BO76" s="1648" t="n"/>
      <c r="BP76" s="1570" t="n"/>
      <c r="BQ76" s="1650" t="n"/>
      <c r="BR76" s="1652">
        <f>AP76+AS76+AV76+AY76+BB76+BE76+BH76+BK76+BN76+BQ76</f>
        <v/>
      </c>
      <c r="BS76" s="5041" t="n"/>
      <c r="BT76" s="266" t="n"/>
      <c r="BU76" s="269" t="n"/>
      <c r="BV76" s="5005">
        <f>AA76*0.22</f>
        <v/>
      </c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  <c r="CU76" s="2" t="n"/>
    </row>
    <row r="77">
      <c r="A77" s="1732" t="inlineStr">
        <is>
          <t>2.3.2</t>
        </is>
      </c>
      <c r="B77" s="269" t="n"/>
      <c r="C77" s="4134" t="inlineStr">
        <is>
          <t>Основы научной и инновационной деятельности</t>
        </is>
      </c>
      <c r="D77" s="266" t="n"/>
      <c r="E77" s="266" t="n"/>
      <c r="F77" s="266" t="n"/>
      <c r="G77" s="266" t="n"/>
      <c r="H77" s="266" t="n"/>
      <c r="I77" s="266" t="n"/>
      <c r="J77" s="266" t="n"/>
      <c r="K77" s="266" t="n"/>
      <c r="L77" s="266" t="n"/>
      <c r="M77" s="266" t="n"/>
      <c r="N77" s="266" t="n"/>
      <c r="O77" s="266" t="n"/>
      <c r="P77" s="266" t="n"/>
      <c r="Q77" s="266" t="n"/>
      <c r="R77" s="264" t="n"/>
      <c r="S77" s="1685" t="n"/>
      <c r="T77" s="1685" t="n"/>
      <c r="U77" s="1640" t="n"/>
      <c r="V77" s="269" t="n"/>
      <c r="W77" s="1723" t="n">
        <v>6</v>
      </c>
      <c r="X77" s="266" t="n"/>
      <c r="Y77" s="4983" t="n">
        <v>96</v>
      </c>
      <c r="Z77" s="273" t="n"/>
      <c r="AA77" s="5037" t="n">
        <v>54</v>
      </c>
      <c r="AB77" s="269" t="n"/>
      <c r="AC77" s="1643">
        <f>AM77+AO77+AR77+AU77+AX77+BA77+BD77+BG77+BJ77+BM77+BP77</f>
        <v/>
      </c>
      <c r="AD77" s="273" t="n"/>
      <c r="AE77" s="1645" t="n">
        <v>4</v>
      </c>
      <c r="AF77" s="264" t="n"/>
      <c r="AG77" s="1790" t="n">
        <v>4</v>
      </c>
      <c r="AH77" s="264" t="n"/>
      <c r="AI77" s="1790" t="n">
        <v>4</v>
      </c>
      <c r="AJ77" s="264" t="n"/>
      <c r="AK77" s="1669" t="n"/>
      <c r="AL77" s="269" t="n"/>
      <c r="AM77" s="1647" t="n"/>
      <c r="AN77" s="1570" t="n"/>
      <c r="AO77" s="1653" t="n"/>
      <c r="AP77" s="5039" t="n"/>
      <c r="AQ77" s="1648" t="n"/>
      <c r="AR77" s="1653" t="n"/>
      <c r="AS77" s="5039" t="n"/>
      <c r="AT77" s="1651" t="n"/>
      <c r="AU77" s="1653" t="n"/>
      <c r="AV77" s="1809" t="n"/>
      <c r="AW77" s="1570" t="n"/>
      <c r="AX77" s="1653" t="n"/>
      <c r="AY77" s="5040" t="n"/>
      <c r="AZ77" s="1576" t="n"/>
      <c r="BA77" s="1571" t="n">
        <v>4</v>
      </c>
      <c r="BB77" s="5039" t="n"/>
      <c r="BC77" s="1573" t="n">
        <v>96</v>
      </c>
      <c r="BD77" s="1571" t="n">
        <v>8</v>
      </c>
      <c r="BE77" s="1572" t="n">
        <v>3</v>
      </c>
      <c r="BF77" s="1651" t="n"/>
      <c r="BG77" s="1653" t="n"/>
      <c r="BH77" s="1809" t="n"/>
      <c r="BI77" s="1570" t="n"/>
      <c r="BJ77" s="1653" t="n"/>
      <c r="BK77" s="5040" t="n"/>
      <c r="BL77" s="1651" t="n"/>
      <c r="BM77" s="1653" t="n"/>
      <c r="BN77" s="1649" t="n"/>
      <c r="BO77" s="1648" t="n"/>
      <c r="BP77" s="1570" t="n"/>
      <c r="BQ77" s="1650" t="n"/>
      <c r="BR77" s="1652">
        <f>AP77+AS77+AV77+AY77+BB77+BE77+BH77+BK77+BN77+BQ77</f>
        <v/>
      </c>
      <c r="BS77" s="5041" t="n"/>
      <c r="BT77" s="266" t="n"/>
      <c r="BU77" s="269" t="n"/>
      <c r="BV77" s="5005">
        <f>AA77*0.22</f>
        <v/>
      </c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  <c r="CU77" s="2" t="n"/>
    </row>
    <row r="78">
      <c r="A78" s="1637" t="inlineStr">
        <is>
          <t>2.4</t>
        </is>
      </c>
      <c r="B78" s="269" t="n"/>
      <c r="C78" s="1660" t="inlineStr">
        <is>
          <t>Организационно-управленческий модуль</t>
        </is>
      </c>
      <c r="D78" s="266" t="n"/>
      <c r="E78" s="266" t="n"/>
      <c r="F78" s="266" t="n"/>
      <c r="G78" s="266" t="n"/>
      <c r="H78" s="266" t="n"/>
      <c r="I78" s="266" t="n"/>
      <c r="J78" s="266" t="n"/>
      <c r="K78" s="266" t="n"/>
      <c r="L78" s="266" t="n"/>
      <c r="M78" s="266" t="n"/>
      <c r="N78" s="266" t="n"/>
      <c r="O78" s="266" t="n"/>
      <c r="P78" s="266" t="n"/>
      <c r="Q78" s="266" t="n"/>
      <c r="R78" s="269" t="n"/>
      <c r="S78" s="1661" t="n"/>
      <c r="T78" s="1661" t="n"/>
      <c r="U78" s="1640" t="n"/>
      <c r="V78" s="269" t="n"/>
      <c r="W78" s="1640" t="n"/>
      <c r="X78" s="269" t="n"/>
      <c r="Y78" s="4983">
        <f>AN78+AQ78+AT78+AW78+AZ78+BC78+BF78+BI78+BL78+BO78</f>
        <v/>
      </c>
      <c r="Z78" s="273" t="n"/>
      <c r="AA78" s="5037">
        <f>SUM(AE78:AL78)</f>
        <v/>
      </c>
      <c r="AB78" s="269" t="n"/>
      <c r="AC78" s="1643">
        <f>AM78+AO78+AR78+AU78+AX78+BA78+BD78+BG78+BJ78+BM78+BP78</f>
        <v/>
      </c>
      <c r="AD78" s="273" t="n"/>
      <c r="AE78" s="5038" t="n"/>
      <c r="AF78" s="264" t="n"/>
      <c r="AG78" s="1790" t="n"/>
      <c r="AH78" s="264" t="n"/>
      <c r="AI78" s="1790" t="n"/>
      <c r="AJ78" s="264" t="n"/>
      <c r="AK78" s="1669" t="n"/>
      <c r="AL78" s="269" t="n"/>
      <c r="AM78" s="1647" t="n"/>
      <c r="AN78" s="1570">
        <f>AP78*36</f>
        <v/>
      </c>
      <c r="AO78" s="1653" t="n"/>
      <c r="AP78" s="5039" t="n"/>
      <c r="AQ78" s="1648">
        <f>AS78*36</f>
        <v/>
      </c>
      <c r="AR78" s="1653" t="n"/>
      <c r="AS78" s="5039" t="n"/>
      <c r="AT78" s="1574">
        <f>AV78*36</f>
        <v/>
      </c>
      <c r="AU78" s="1571" t="n"/>
      <c r="AV78" s="1575" t="n"/>
      <c r="AW78" s="1576">
        <f>AY78*36</f>
        <v/>
      </c>
      <c r="AX78" s="1571" t="n"/>
      <c r="AY78" s="1577" t="n"/>
      <c r="AZ78" s="1576">
        <f>BB78*36</f>
        <v/>
      </c>
      <c r="BA78" s="1571" t="n"/>
      <c r="BB78" s="1572" t="n"/>
      <c r="BC78" s="1573">
        <f>BE78*36</f>
        <v/>
      </c>
      <c r="BD78" s="1571" t="n"/>
      <c r="BE78" s="1572" t="n"/>
      <c r="BF78" s="1574">
        <f>BH78*36</f>
        <v/>
      </c>
      <c r="BG78" s="1653" t="n"/>
      <c r="BH78" s="1809" t="n"/>
      <c r="BI78" s="1576">
        <f>BK78*36</f>
        <v/>
      </c>
      <c r="BJ78" s="1653" t="n"/>
      <c r="BK78" s="5040" t="n"/>
      <c r="BL78" s="1651" t="n"/>
      <c r="BM78" s="1653" t="n"/>
      <c r="BN78" s="1649" t="n"/>
      <c r="BO78" s="1648" t="n"/>
      <c r="BP78" s="1570" t="n"/>
      <c r="BQ78" s="1650" t="n"/>
      <c r="BR78" s="1652">
        <f>AP78+AS78+AV78+AY78+BB78+BE78+BH78+BK78+BN78+BQ78</f>
        <v/>
      </c>
      <c r="BS78" s="5041" t="n"/>
      <c r="BT78" s="266" t="n"/>
      <c r="BU78" s="269" t="n"/>
      <c r="BV78" s="5005">
        <f>AA78*0.22</f>
        <v/>
      </c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  <c r="CU78" s="2" t="n"/>
    </row>
    <row r="79">
      <c r="A79" s="1732" t="inlineStr">
        <is>
          <t>2.4.1</t>
        </is>
      </c>
      <c r="B79" s="269" t="n"/>
      <c r="C79" s="1684" t="inlineStr">
        <is>
          <t>Экономика отрасли</t>
        </is>
      </c>
      <c r="D79" s="266" t="n"/>
      <c r="E79" s="266" t="n"/>
      <c r="F79" s="266" t="n"/>
      <c r="G79" s="266" t="n"/>
      <c r="H79" s="266" t="n"/>
      <c r="I79" s="266" t="n"/>
      <c r="J79" s="266" t="n"/>
      <c r="K79" s="266" t="n"/>
      <c r="L79" s="266" t="n"/>
      <c r="M79" s="266" t="n"/>
      <c r="N79" s="266" t="n"/>
      <c r="O79" s="266" t="n"/>
      <c r="P79" s="266" t="n"/>
      <c r="Q79" s="266" t="n"/>
      <c r="R79" s="269" t="n"/>
      <c r="S79" s="1685" t="n"/>
      <c r="T79" s="1685" t="n"/>
      <c r="U79" s="1640" t="n"/>
      <c r="V79" s="269" t="n"/>
      <c r="W79" s="1640" t="n">
        <v>9</v>
      </c>
      <c r="X79" s="269" t="n"/>
      <c r="Y79" s="4983">
        <f>AN79+AQ79+AT79+AW79+AZ79+BC79+BF79+BI79+BL79+BO79</f>
        <v/>
      </c>
      <c r="Z79" s="273" t="n"/>
      <c r="AA79" s="5037" t="n">
        <v>72</v>
      </c>
      <c r="AB79" s="269" t="n"/>
      <c r="AC79" s="1643">
        <f>AM79+AO79+AR79+AU79+AX79+BA79+BD79+BG79+BJ79+BM79+BP79</f>
        <v/>
      </c>
      <c r="AD79" s="273" t="n"/>
      <c r="AE79" s="5038" t="n">
        <v>8</v>
      </c>
      <c r="AF79" s="264" t="n"/>
      <c r="AG79" s="1790" t="n"/>
      <c r="AH79" s="264" t="n"/>
      <c r="AI79" s="1790" t="n">
        <v>8</v>
      </c>
      <c r="AJ79" s="264" t="n"/>
      <c r="AK79" s="1669" t="n"/>
      <c r="AL79" s="269" t="n"/>
      <c r="AM79" s="1647" t="n"/>
      <c r="AN79" s="1570">
        <f>AP79*36</f>
        <v/>
      </c>
      <c r="AO79" s="1653" t="n"/>
      <c r="AP79" s="5039" t="n"/>
      <c r="AQ79" s="1648">
        <f>AS79*36</f>
        <v/>
      </c>
      <c r="AR79" s="1653" t="n"/>
      <c r="AS79" s="5039" t="n"/>
      <c r="AT79" s="1574">
        <f>AV79*36</f>
        <v/>
      </c>
      <c r="AU79" s="1571" t="n"/>
      <c r="AV79" s="1575" t="n"/>
      <c r="AW79" s="1576">
        <f>AY79*36</f>
        <v/>
      </c>
      <c r="AX79" s="1571" t="n"/>
      <c r="AY79" s="1577" t="n"/>
      <c r="AZ79" s="1576">
        <f>BB79*36</f>
        <v/>
      </c>
      <c r="BA79" s="1571" t="n"/>
      <c r="BB79" s="1572" t="n"/>
      <c r="BC79" s="1573" t="n"/>
      <c r="BD79" s="1571" t="n"/>
      <c r="BE79" s="1572" t="n"/>
      <c r="BF79" s="1574">
        <f>BH79*36</f>
        <v/>
      </c>
      <c r="BG79" s="1653" t="n"/>
      <c r="BH79" s="1809" t="n"/>
      <c r="BI79" s="1576">
        <f>BK79*36</f>
        <v/>
      </c>
      <c r="BJ79" s="1653" t="n">
        <v>4</v>
      </c>
      <c r="BK79" s="5040" t="n"/>
      <c r="BL79" s="1651" t="n">
        <v>108</v>
      </c>
      <c r="BM79" s="1653" t="n">
        <v>12</v>
      </c>
      <c r="BN79" s="1649" t="n">
        <v>3</v>
      </c>
      <c r="BO79" s="1648" t="n"/>
      <c r="BP79" s="1570" t="n"/>
      <c r="BQ79" s="1650" t="n"/>
      <c r="BR79" s="1652">
        <f>AP79+AS79+AV79+AY79+BB79+BE79+BH79+BK79+BN79+BQ79</f>
        <v/>
      </c>
      <c r="BS79" s="5041" t="n"/>
      <c r="BT79" s="266" t="n"/>
      <c r="BU79" s="269" t="n"/>
      <c r="BV79" s="5005">
        <f>AA79*0.22</f>
        <v/>
      </c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  <c r="CU79" s="2" t="n"/>
    </row>
    <row r="80">
      <c r="A80" s="1732" t="inlineStr">
        <is>
          <t>2.4.2</t>
        </is>
      </c>
      <c r="B80" s="269" t="n"/>
      <c r="C80" s="1684" t="inlineStr">
        <is>
          <t>Организация производства и управление предприятием</t>
        </is>
      </c>
      <c r="D80" s="266" t="n"/>
      <c r="E80" s="266" t="n"/>
      <c r="F80" s="266" t="n"/>
      <c r="G80" s="266" t="n"/>
      <c r="H80" s="266" t="n"/>
      <c r="I80" s="266" t="n"/>
      <c r="J80" s="266" t="n"/>
      <c r="K80" s="266" t="n"/>
      <c r="L80" s="266" t="n"/>
      <c r="M80" s="266" t="n"/>
      <c r="N80" s="266" t="n"/>
      <c r="O80" s="266" t="n"/>
      <c r="P80" s="266" t="n"/>
      <c r="Q80" s="266" t="n"/>
      <c r="R80" s="269" t="n"/>
      <c r="S80" s="1685" t="n"/>
      <c r="T80" s="1685" t="n"/>
      <c r="U80" s="1640" t="n">
        <v>10</v>
      </c>
      <c r="V80" s="269" t="n"/>
      <c r="W80" s="1640" t="n"/>
      <c r="X80" s="269" t="n"/>
      <c r="Y80" s="4983">
        <f>AN80+AQ80+AT80+AW80+AZ80+BC80+BF80+BI80+BL80+BO80</f>
        <v/>
      </c>
      <c r="Z80" s="273" t="n"/>
      <c r="AA80" s="5037" t="n">
        <v>72</v>
      </c>
      <c r="AB80" s="269" t="n"/>
      <c r="AC80" s="1643">
        <f>AM80+AO80+AR80+AU80+AX80+BA80+BD80+BG80+BJ80+BM80+BP80</f>
        <v/>
      </c>
      <c r="AD80" s="273" t="n"/>
      <c r="AE80" s="5038" t="n">
        <v>8</v>
      </c>
      <c r="AF80" s="264" t="n"/>
      <c r="AG80" s="1790" t="n"/>
      <c r="AH80" s="264" t="n"/>
      <c r="AI80" s="1790" t="n">
        <v>8</v>
      </c>
      <c r="AJ80" s="264" t="n"/>
      <c r="AK80" s="1669" t="n"/>
      <c r="AL80" s="269" t="n"/>
      <c r="AM80" s="1647" t="n"/>
      <c r="AN80" s="1570">
        <f>AP80*36</f>
        <v/>
      </c>
      <c r="AO80" s="1653" t="n"/>
      <c r="AP80" s="5039" t="n"/>
      <c r="AQ80" s="1648">
        <f>AS80*36</f>
        <v/>
      </c>
      <c r="AR80" s="1653" t="n"/>
      <c r="AS80" s="5039" t="n"/>
      <c r="AT80" s="1574">
        <f>AV80*36</f>
        <v/>
      </c>
      <c r="AU80" s="1571" t="n"/>
      <c r="AV80" s="1575" t="n"/>
      <c r="AW80" s="1576">
        <f>AY80*36</f>
        <v/>
      </c>
      <c r="AX80" s="1571" t="n"/>
      <c r="AY80" s="1577" t="n"/>
      <c r="AZ80" s="1576">
        <f>BB80*36</f>
        <v/>
      </c>
      <c r="BA80" s="1571" t="n"/>
      <c r="BB80" s="1572" t="n"/>
      <c r="BC80" s="1573">
        <f>BE80*36</f>
        <v/>
      </c>
      <c r="BD80" s="1571" t="n"/>
      <c r="BE80" s="1572" t="n"/>
      <c r="BF80" s="1574" t="n"/>
      <c r="BG80" s="1653" t="n"/>
      <c r="BH80" s="1809" t="n"/>
      <c r="BI80" s="1576">
        <f>BK80*36</f>
        <v/>
      </c>
      <c r="BJ80" s="1653" t="n"/>
      <c r="BK80" s="5040" t="n"/>
      <c r="BL80" s="1651" t="n"/>
      <c r="BM80" s="1653" t="n">
        <v>4</v>
      </c>
      <c r="BN80" s="1649" t="n"/>
      <c r="BO80" s="1648" t="n">
        <v>108</v>
      </c>
      <c r="BP80" s="1570" t="n">
        <v>12</v>
      </c>
      <c r="BQ80" s="1650" t="n">
        <v>3</v>
      </c>
      <c r="BR80" s="1652">
        <f>AP80+AS80+AV80+AY80+BB80+BE80+BH80+BK80+BN80+BQ80</f>
        <v/>
      </c>
      <c r="BS80" s="5041" t="n"/>
      <c r="BT80" s="266" t="n"/>
      <c r="BU80" s="269" t="n"/>
      <c r="BV80" s="5005">
        <f>AA80*0.22</f>
        <v/>
      </c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  <c r="CU80" s="2" t="n"/>
    </row>
    <row r="81">
      <c r="A81" s="1732" t="inlineStr">
        <is>
          <t>2.4.3</t>
        </is>
      </c>
      <c r="B81" s="269" t="n"/>
      <c r="C81" s="5058" t="inlineStr">
        <is>
          <t>Курсовая работа по учебной дисциплине "Организация производства и управление предприятием"</t>
        </is>
      </c>
      <c r="D81" s="291" t="n"/>
      <c r="E81" s="291" t="n"/>
      <c r="F81" s="291" t="n"/>
      <c r="G81" s="291" t="n"/>
      <c r="H81" s="291" t="n"/>
      <c r="I81" s="291" t="n"/>
      <c r="J81" s="291" t="n"/>
      <c r="K81" s="291" t="n"/>
      <c r="L81" s="291" t="n"/>
      <c r="M81" s="291" t="n"/>
      <c r="N81" s="291" t="n"/>
      <c r="O81" s="291" t="n"/>
      <c r="P81" s="291" t="n"/>
      <c r="Q81" s="291" t="n"/>
      <c r="R81" s="321" t="n"/>
      <c r="S81" s="1803" t="n"/>
      <c r="T81" s="1803" t="n"/>
      <c r="U81" s="1640" t="n"/>
      <c r="V81" s="269" t="n"/>
      <c r="W81" s="1640" t="n"/>
      <c r="X81" s="269" t="n"/>
      <c r="Y81" s="4983" t="n">
        <v>30</v>
      </c>
      <c r="Z81" s="273" t="n"/>
      <c r="AA81" s="5037" t="n"/>
      <c r="AB81" s="269" t="n"/>
      <c r="AC81" s="1643" t="n"/>
      <c r="AD81" s="273" t="n"/>
      <c r="AE81" s="5038" t="n"/>
      <c r="AF81" s="264" t="n"/>
      <c r="AG81" s="1790" t="n"/>
      <c r="AH81" s="264" t="n"/>
      <c r="AI81" s="1790" t="n"/>
      <c r="AJ81" s="264" t="n"/>
      <c r="AK81" s="1669" t="n"/>
      <c r="AL81" s="269" t="n"/>
      <c r="AM81" s="1647" t="n"/>
      <c r="AN81" s="1570" t="n"/>
      <c r="AO81" s="1653" t="n"/>
      <c r="AP81" s="5039" t="n"/>
      <c r="AQ81" s="1648" t="n"/>
      <c r="AR81" s="1653" t="n"/>
      <c r="AS81" s="5039" t="n"/>
      <c r="AT81" s="1574" t="n"/>
      <c r="AU81" s="1571" t="n"/>
      <c r="AV81" s="1575" t="n"/>
      <c r="AW81" s="1576" t="n"/>
      <c r="AX81" s="1571" t="n"/>
      <c r="AY81" s="1577" t="n"/>
      <c r="AZ81" s="1576" t="n"/>
      <c r="BA81" s="1571" t="n"/>
      <c r="BB81" s="1572" t="n"/>
      <c r="BC81" s="1573" t="n"/>
      <c r="BD81" s="1571" t="n"/>
      <c r="BE81" s="1572" t="n"/>
      <c r="BF81" s="1574" t="n"/>
      <c r="BG81" s="1653" t="n"/>
      <c r="BH81" s="1809" t="n"/>
      <c r="BI81" s="1576" t="n"/>
      <c r="BJ81" s="1653" t="n"/>
      <c r="BK81" s="5040" t="n"/>
      <c r="BL81" s="1651" t="n"/>
      <c r="BM81" s="1653" t="n"/>
      <c r="BN81" s="1649" t="n"/>
      <c r="BO81" s="1648" t="n">
        <v>30</v>
      </c>
      <c r="BP81" s="1570" t="n"/>
      <c r="BQ81" s="1650" t="n">
        <v>1</v>
      </c>
      <c r="BR81" s="1652">
        <f>AP81+AS81+AV81+AY81+BB81+BE81+BH81+BK81+BN81+BQ81</f>
        <v/>
      </c>
      <c r="BS81" s="5041" t="n"/>
      <c r="BT81" s="266" t="n"/>
      <c r="BU81" s="269" t="n"/>
      <c r="BV81" s="5005">
        <f>AA81*0.22</f>
        <v/>
      </c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  <c r="CU81" s="2" t="n"/>
    </row>
    <row r="82">
      <c r="A82" s="5059" t="inlineStr">
        <is>
          <t>2.5</t>
        </is>
      </c>
      <c r="B82" s="321" t="n"/>
      <c r="C82" s="5060" t="inlineStr">
        <is>
          <t>Модуль "Оборудование деревообработки"</t>
        </is>
      </c>
      <c r="D82" s="291" t="n"/>
      <c r="E82" s="291" t="n"/>
      <c r="F82" s="291" t="n"/>
      <c r="G82" s="291" t="n"/>
      <c r="H82" s="291" t="n"/>
      <c r="I82" s="291" t="n"/>
      <c r="J82" s="291" t="n"/>
      <c r="K82" s="291" t="n"/>
      <c r="L82" s="291" t="n"/>
      <c r="M82" s="291" t="n"/>
      <c r="N82" s="291" t="n"/>
      <c r="O82" s="291" t="n"/>
      <c r="P82" s="291" t="n"/>
      <c r="Q82" s="291" t="n"/>
      <c r="R82" s="321" t="n"/>
      <c r="S82" s="1639" t="n"/>
      <c r="T82" s="1639" t="n"/>
      <c r="U82" s="1640" t="n"/>
      <c r="V82" s="269" t="n"/>
      <c r="W82" s="1640" t="n"/>
      <c r="X82" s="269" t="n"/>
      <c r="Y82" s="4983" t="n"/>
      <c r="Z82" s="273" t="n"/>
      <c r="AA82" s="5037" t="n"/>
      <c r="AB82" s="269" t="n"/>
      <c r="AC82" s="1643" t="n"/>
      <c r="AD82" s="273" t="n"/>
      <c r="AE82" s="5038" t="n"/>
      <c r="AF82" s="264" t="n"/>
      <c r="AG82" s="1790" t="n"/>
      <c r="AH82" s="264" t="n"/>
      <c r="AI82" s="1790" t="n"/>
      <c r="AJ82" s="264" t="n"/>
      <c r="AK82" s="1669" t="n"/>
      <c r="AL82" s="269" t="n"/>
      <c r="AM82" s="1647" t="n"/>
      <c r="AN82" s="1570" t="n"/>
      <c r="AO82" s="1653" t="n"/>
      <c r="AP82" s="5039" t="n"/>
      <c r="AQ82" s="1648" t="n"/>
      <c r="AR82" s="1653" t="n"/>
      <c r="AS82" s="5039" t="n"/>
      <c r="AT82" s="1574" t="n"/>
      <c r="AU82" s="1571" t="n"/>
      <c r="AV82" s="1575" t="n"/>
      <c r="AW82" s="1576" t="n"/>
      <c r="AX82" s="1571" t="n"/>
      <c r="AY82" s="1577" t="n"/>
      <c r="AZ82" s="1576" t="n"/>
      <c r="BA82" s="1571" t="n"/>
      <c r="BB82" s="1572" t="n"/>
      <c r="BC82" s="1573" t="n"/>
      <c r="BD82" s="1571" t="n"/>
      <c r="BE82" s="1572" t="n"/>
      <c r="BF82" s="1574" t="n"/>
      <c r="BG82" s="1653" t="n"/>
      <c r="BH82" s="1809" t="n"/>
      <c r="BI82" s="1576" t="n"/>
      <c r="BJ82" s="1653" t="n"/>
      <c r="BK82" s="5040" t="n"/>
      <c r="BL82" s="1651" t="n"/>
      <c r="BM82" s="1653" t="n"/>
      <c r="BN82" s="1649" t="n"/>
      <c r="BO82" s="1648" t="n"/>
      <c r="BP82" s="1570" t="n"/>
      <c r="BQ82" s="1650" t="n"/>
      <c r="BR82" s="1652">
        <f>AP82+AS82+AV82+AY82+BB82+BE82+BH82+BK82+BN82+BQ82</f>
        <v/>
      </c>
      <c r="BS82" s="5041" t="n"/>
      <c r="BT82" s="266" t="n"/>
      <c r="BU82" s="269" t="n"/>
      <c r="BV82" s="5005">
        <f>AA82*0.22</f>
        <v/>
      </c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</row>
    <row r="83">
      <c r="A83" s="1732" t="inlineStr">
        <is>
          <t>2.5.1</t>
        </is>
      </c>
      <c r="B83" s="269" t="n"/>
      <c r="C83" s="1684" t="inlineStr">
        <is>
          <t>Транспортные системы и оборудование в деревообработке</t>
        </is>
      </c>
      <c r="D83" s="266" t="n"/>
      <c r="E83" s="266" t="n"/>
      <c r="F83" s="266" t="n"/>
      <c r="G83" s="266" t="n"/>
      <c r="H83" s="266" t="n"/>
      <c r="I83" s="266" t="n"/>
      <c r="J83" s="266" t="n"/>
      <c r="K83" s="266" t="n"/>
      <c r="L83" s="266" t="n"/>
      <c r="M83" s="266" t="n"/>
      <c r="N83" s="266" t="n"/>
      <c r="O83" s="266" t="n"/>
      <c r="P83" s="266" t="n"/>
      <c r="Q83" s="266" t="n"/>
      <c r="R83" s="269" t="n"/>
      <c r="S83" s="1685" t="n"/>
      <c r="T83" s="1685" t="n"/>
      <c r="U83" s="1640" t="n">
        <v>8</v>
      </c>
      <c r="V83" s="269" t="n"/>
      <c r="W83" s="1640" t="n"/>
      <c r="X83" s="269" t="n"/>
      <c r="Y83" s="4983" t="n">
        <v>108</v>
      </c>
      <c r="Z83" s="273" t="n"/>
      <c r="AA83" s="5037" t="n">
        <v>72</v>
      </c>
      <c r="AB83" s="269" t="n"/>
      <c r="AC83" s="1643">
        <f>AM83+AO83+AR83+AU83+AX83+BA83+BD83+BG83+BJ83+BM83+BP83</f>
        <v/>
      </c>
      <c r="AD83" s="273" t="n"/>
      <c r="AE83" s="5038" t="n">
        <v>8</v>
      </c>
      <c r="AF83" s="264" t="n"/>
      <c r="AG83" s="1790" t="n">
        <v>4</v>
      </c>
      <c r="AH83" s="264" t="n"/>
      <c r="AI83" s="1790" t="n">
        <v>4</v>
      </c>
      <c r="AJ83" s="264" t="n"/>
      <c r="AK83" s="1669" t="n"/>
      <c r="AL83" s="269" t="n"/>
      <c r="AM83" s="1647" t="n"/>
      <c r="AN83" s="1570" t="n"/>
      <c r="AO83" s="1653" t="n"/>
      <c r="AP83" s="5039" t="n"/>
      <c r="AQ83" s="1648" t="n"/>
      <c r="AR83" s="1653" t="n"/>
      <c r="AS83" s="5039" t="n"/>
      <c r="AT83" s="1574" t="n"/>
      <c r="AU83" s="1571" t="n"/>
      <c r="AV83" s="1575" t="n"/>
      <c r="AW83" s="1576" t="n"/>
      <c r="AX83" s="1571" t="n"/>
      <c r="AY83" s="1577" t="n"/>
      <c r="AZ83" s="1576" t="n"/>
      <c r="BA83" s="1571" t="n"/>
      <c r="BB83" s="1572" t="n"/>
      <c r="BC83" s="1573" t="n"/>
      <c r="BD83" s="1571" t="n"/>
      <c r="BE83" s="1572" t="n"/>
      <c r="BF83" s="1574" t="n"/>
      <c r="BG83" s="1653" t="n">
        <v>4</v>
      </c>
      <c r="BH83" s="1809" t="n"/>
      <c r="BI83" s="1570" t="n">
        <v>108</v>
      </c>
      <c r="BJ83" s="1653" t="n">
        <v>12</v>
      </c>
      <c r="BK83" s="5040" t="n">
        <v>3</v>
      </c>
      <c r="BL83" s="1651" t="n"/>
      <c r="BM83" s="1653" t="n"/>
      <c r="BN83" s="1649" t="n"/>
      <c r="BO83" s="1648" t="n"/>
      <c r="BP83" s="1570" t="n"/>
      <c r="BQ83" s="1650" t="n"/>
      <c r="BR83" s="1652">
        <f>AP83+AS83+AV83+AY83+BB83+BE83+BH83+BK83+BN83+BQ83</f>
        <v/>
      </c>
      <c r="BS83" s="5041" t="n"/>
      <c r="BT83" s="266" t="n"/>
      <c r="BU83" s="269" t="n"/>
      <c r="BV83" s="5005">
        <f>AA83*0.22</f>
        <v/>
      </c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  <c r="CU83" s="2" t="n"/>
    </row>
    <row r="84">
      <c r="A84" s="5061" t="inlineStr">
        <is>
          <t>2.5.2</t>
        </is>
      </c>
      <c r="B84" s="321" t="n"/>
      <c r="C84" s="5058" t="inlineStr">
        <is>
          <t>Деревообрабатывающие станки и автоматические линии</t>
        </is>
      </c>
      <c r="D84" s="291" t="n"/>
      <c r="E84" s="291" t="n"/>
      <c r="F84" s="291" t="n"/>
      <c r="G84" s="291" t="n"/>
      <c r="H84" s="291" t="n"/>
      <c r="I84" s="291" t="n"/>
      <c r="J84" s="291" t="n"/>
      <c r="K84" s="291" t="n"/>
      <c r="L84" s="291" t="n"/>
      <c r="M84" s="291" t="n"/>
      <c r="N84" s="291" t="n"/>
      <c r="O84" s="291" t="n"/>
      <c r="P84" s="291" t="n"/>
      <c r="Q84" s="291" t="n"/>
      <c r="R84" s="321" t="n"/>
      <c r="S84" s="1803" t="n"/>
      <c r="T84" s="1803" t="n"/>
      <c r="U84" s="1654" t="n">
        <v>7</v>
      </c>
      <c r="V84" s="1646" t="n">
        <v>8</v>
      </c>
      <c r="W84" s="1640" t="n"/>
      <c r="X84" s="269" t="n"/>
      <c r="Y84" s="4983" t="n">
        <v>288</v>
      </c>
      <c r="Z84" s="273" t="n"/>
      <c r="AA84" s="5037" t="n">
        <v>162</v>
      </c>
      <c r="AB84" s="269" t="n"/>
      <c r="AC84" s="1643">
        <f>AM84+AO84+AR84+AU84+AX84+BA84+BD84+BG84+BJ84+BM84+BP84</f>
        <v/>
      </c>
      <c r="AD84" s="273" t="n"/>
      <c r="AE84" s="5038" t="n">
        <v>16</v>
      </c>
      <c r="AF84" s="264" t="n"/>
      <c r="AG84" s="1790" t="n">
        <v>10</v>
      </c>
      <c r="AH84" s="264" t="n"/>
      <c r="AI84" s="1790" t="n">
        <v>10</v>
      </c>
      <c r="AJ84" s="264" t="n"/>
      <c r="AK84" s="1669" t="n"/>
      <c r="AL84" s="269" t="n"/>
      <c r="AM84" s="1647" t="n"/>
      <c r="AN84" s="1570">
        <f>AP84*36</f>
        <v/>
      </c>
      <c r="AO84" s="1653" t="n"/>
      <c r="AP84" s="5039" t="n"/>
      <c r="AQ84" s="1648">
        <f>AS84*36</f>
        <v/>
      </c>
      <c r="AR84" s="1653" t="n"/>
      <c r="AS84" s="5040" t="n"/>
      <c r="AT84" s="1651">
        <f>AV84*36</f>
        <v/>
      </c>
      <c r="AU84" s="1653" t="n"/>
      <c r="AV84" s="1809" t="n"/>
      <c r="AW84" s="1570">
        <f>AY84*36</f>
        <v/>
      </c>
      <c r="AX84" s="1653" t="n"/>
      <c r="AY84" s="5040" t="n"/>
      <c r="AZ84" s="1570">
        <f>BB84*36</f>
        <v/>
      </c>
      <c r="BA84" s="1653" t="n"/>
      <c r="BB84" s="5039" t="n"/>
      <c r="BC84" s="1648">
        <f>BE84*36</f>
        <v/>
      </c>
      <c r="BD84" s="1571" t="n">
        <v>6</v>
      </c>
      <c r="BE84" s="1572" t="n"/>
      <c r="BF84" s="1574" t="n">
        <v>180</v>
      </c>
      <c r="BG84" s="1653" t="n">
        <v>18</v>
      </c>
      <c r="BH84" s="1809" t="n">
        <v>5</v>
      </c>
      <c r="BI84" s="1576" t="n">
        <v>108</v>
      </c>
      <c r="BJ84" s="1653" t="n">
        <v>12</v>
      </c>
      <c r="BK84" s="5040" t="n">
        <v>3</v>
      </c>
      <c r="BL84" s="1651" t="n"/>
      <c r="BM84" s="1653" t="n"/>
      <c r="BN84" s="1649" t="n"/>
      <c r="BO84" s="1648" t="n"/>
      <c r="BP84" s="1570" t="n"/>
      <c r="BQ84" s="1650" t="n"/>
      <c r="BR84" s="1652">
        <f>AP84+AS84+AV84+AY84+BB84+BE84+BH84+BK84+BN84+BQ84</f>
        <v/>
      </c>
      <c r="BS84" s="5041" t="n"/>
      <c r="BT84" s="266" t="n"/>
      <c r="BU84" s="269" t="n"/>
      <c r="BV84" s="5005">
        <f>AA84*0.22</f>
        <v/>
      </c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  <c r="CU84" s="2" t="n"/>
    </row>
    <row r="85">
      <c r="A85" s="1637" t="inlineStr">
        <is>
          <t>2.6</t>
        </is>
      </c>
      <c r="B85" s="269" t="n"/>
      <c r="C85" s="1660" t="inlineStr">
        <is>
          <t>Технологический модуль 2</t>
        </is>
      </c>
      <c r="D85" s="266" t="n"/>
      <c r="E85" s="266" t="n"/>
      <c r="F85" s="266" t="n"/>
      <c r="G85" s="266" t="n"/>
      <c r="H85" s="266" t="n"/>
      <c r="I85" s="266" t="n"/>
      <c r="J85" s="266" t="n"/>
      <c r="K85" s="266" t="n"/>
      <c r="L85" s="266" t="n"/>
      <c r="M85" s="266" t="n"/>
      <c r="N85" s="266" t="n"/>
      <c r="O85" s="266" t="n"/>
      <c r="P85" s="266" t="n"/>
      <c r="Q85" s="266" t="n"/>
      <c r="R85" s="269" t="n"/>
      <c r="S85" s="1661" t="n"/>
      <c r="T85" s="1661" t="n"/>
      <c r="U85" s="1640" t="n"/>
      <c r="V85" s="269" t="n"/>
      <c r="W85" s="1640" t="n"/>
      <c r="X85" s="269" t="n"/>
      <c r="Y85" s="4983">
        <f>AN85+AQ85+AT85+AW85+AZ85+BC85+BF85+BI85</f>
        <v/>
      </c>
      <c r="Z85" s="273" t="n"/>
      <c r="AA85" s="5037">
        <f>SUM(AE85:AL85)</f>
        <v/>
      </c>
      <c r="AB85" s="269" t="n"/>
      <c r="AC85" s="1643" t="n"/>
      <c r="AD85" s="273" t="n"/>
      <c r="AE85" s="5038" t="n"/>
      <c r="AF85" s="264" t="n"/>
      <c r="AG85" s="1790" t="n"/>
      <c r="AH85" s="264" t="n"/>
      <c r="AI85" s="1790" t="n"/>
      <c r="AJ85" s="264" t="n"/>
      <c r="AK85" s="1669" t="n"/>
      <c r="AL85" s="269" t="n"/>
      <c r="AM85" s="1647" t="n"/>
      <c r="AN85" s="1570">
        <f>AP85*36</f>
        <v/>
      </c>
      <c r="AO85" s="1653" t="n"/>
      <c r="AP85" s="5039" t="n"/>
      <c r="AQ85" s="1648">
        <f>AS85*36</f>
        <v/>
      </c>
      <c r="AR85" s="1653" t="n"/>
      <c r="AS85" s="5039" t="n"/>
      <c r="AT85" s="1574">
        <f>AV85*36</f>
        <v/>
      </c>
      <c r="AU85" s="1571" t="n"/>
      <c r="AV85" s="1575" t="n"/>
      <c r="AW85" s="1576">
        <f>AY85*36</f>
        <v/>
      </c>
      <c r="AX85" s="1571" t="n"/>
      <c r="AY85" s="1577" t="n"/>
      <c r="AZ85" s="1576">
        <f>BB85*36</f>
        <v/>
      </c>
      <c r="BA85" s="1571" t="n"/>
      <c r="BB85" s="1572" t="n"/>
      <c r="BC85" s="1573">
        <f>BE85*36</f>
        <v/>
      </c>
      <c r="BD85" s="1571" t="n"/>
      <c r="BE85" s="1572" t="n"/>
      <c r="BF85" s="1574">
        <f>BH85*36</f>
        <v/>
      </c>
      <c r="BG85" s="1653" t="n"/>
      <c r="BH85" s="1809" t="n"/>
      <c r="BI85" s="1576">
        <f>BK85*36</f>
        <v/>
      </c>
      <c r="BJ85" s="1653" t="n"/>
      <c r="BK85" s="5040" t="n"/>
      <c r="BL85" s="1651" t="n"/>
      <c r="BM85" s="1653" t="n"/>
      <c r="BN85" s="1649" t="n"/>
      <c r="BO85" s="1648" t="n"/>
      <c r="BP85" s="1653" t="n"/>
      <c r="BQ85" s="1650" t="n"/>
      <c r="BR85" s="1652">
        <f>AP85+AS85+AV85+AY85+BB85+BE85+BH85+BK85+BN85+BQ85</f>
        <v/>
      </c>
      <c r="BS85" s="5041" t="n"/>
      <c r="BT85" s="266" t="n"/>
      <c r="BU85" s="269" t="n"/>
      <c r="BV85" s="5005">
        <f>AA85*0.22</f>
        <v/>
      </c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  <c r="CU85" s="2" t="n"/>
    </row>
    <row r="86">
      <c r="A86" s="1732" t="inlineStr">
        <is>
          <t>2.6.1</t>
        </is>
      </c>
      <c r="B86" s="269" t="n"/>
      <c r="C86" s="1684" t="inlineStr">
        <is>
          <t>Конструирование изделий из древесины</t>
        </is>
      </c>
      <c r="D86" s="266" t="n"/>
      <c r="E86" s="266" t="n"/>
      <c r="F86" s="266" t="n"/>
      <c r="G86" s="266" t="n"/>
      <c r="H86" s="266" t="n"/>
      <c r="I86" s="266" t="n"/>
      <c r="J86" s="266" t="n"/>
      <c r="K86" s="266" t="n"/>
      <c r="L86" s="266" t="n"/>
      <c r="M86" s="266" t="n"/>
      <c r="N86" s="266" t="n"/>
      <c r="O86" s="266" t="n"/>
      <c r="P86" s="266" t="n"/>
      <c r="Q86" s="266" t="n"/>
      <c r="R86" s="269" t="n"/>
      <c r="S86" s="1685" t="n"/>
      <c r="T86" s="1685" t="n"/>
      <c r="U86" s="1640" t="n">
        <v>9</v>
      </c>
      <c r="V86" s="269" t="n"/>
      <c r="W86" s="1640" t="n"/>
      <c r="X86" s="269" t="n"/>
      <c r="Y86" s="4983">
        <f>AN86+AQ86+AT86+AW86+AZ86+BC86+BF86+BI86+BL86+BO86</f>
        <v/>
      </c>
      <c r="Z86" s="273" t="n"/>
      <c r="AA86" s="5037" t="n">
        <v>108</v>
      </c>
      <c r="AB86" s="269" t="n"/>
      <c r="AC86" s="1643">
        <f>AM86+AO86+AR86+AU86+AX86+BA86+BD86+BG86+BJ86+BM86+BP86</f>
        <v/>
      </c>
      <c r="AD86" s="273" t="n"/>
      <c r="AE86" s="5038" t="n">
        <v>12</v>
      </c>
      <c r="AF86" s="264" t="n"/>
      <c r="AG86" s="1790" t="n">
        <v>12</v>
      </c>
      <c r="AH86" s="264" t="n"/>
      <c r="AI86" s="1790" t="n"/>
      <c r="AJ86" s="264" t="n"/>
      <c r="AK86" s="1669" t="n"/>
      <c r="AL86" s="269" t="n"/>
      <c r="AM86" s="1647" t="n"/>
      <c r="AN86" s="1570">
        <f>AP86*36</f>
        <v/>
      </c>
      <c r="AO86" s="1653" t="n"/>
      <c r="AP86" s="5039" t="n"/>
      <c r="AQ86" s="1648">
        <f>AS86*36</f>
        <v/>
      </c>
      <c r="AR86" s="1653" t="n"/>
      <c r="AS86" s="5039" t="n"/>
      <c r="AT86" s="1574">
        <f>AV86*36</f>
        <v/>
      </c>
      <c r="AU86" s="1571" t="n"/>
      <c r="AV86" s="1575" t="n"/>
      <c r="AW86" s="1576">
        <f>AY86*36</f>
        <v/>
      </c>
      <c r="AX86" s="1571" t="n"/>
      <c r="AY86" s="1577" t="n"/>
      <c r="AZ86" s="1576">
        <f>BB86*36</f>
        <v/>
      </c>
      <c r="BA86" s="1571" t="n"/>
      <c r="BB86" s="1572" t="n"/>
      <c r="BC86" s="1573" t="n"/>
      <c r="BD86" s="1571" t="n"/>
      <c r="BE86" s="1572" t="n"/>
      <c r="BF86" s="1574">
        <f>BH86*36</f>
        <v/>
      </c>
      <c r="BG86" s="1653" t="n"/>
      <c r="BH86" s="1809" t="n"/>
      <c r="BI86" s="1576">
        <f>BK86*36</f>
        <v/>
      </c>
      <c r="BJ86" s="1653" t="n">
        <v>6</v>
      </c>
      <c r="BK86" s="5040" t="n"/>
      <c r="BL86" s="1651" t="n">
        <v>180</v>
      </c>
      <c r="BM86" s="1653" t="n">
        <v>18</v>
      </c>
      <c r="BN86" s="1649" t="n">
        <v>5</v>
      </c>
      <c r="BO86" s="1648" t="n"/>
      <c r="BP86" s="1653" t="n"/>
      <c r="BQ86" s="1650" t="n"/>
      <c r="BR86" s="1652">
        <f>AP86+AS86+AV86+AY86+BB86+BE86+BH86+BK86+BN86+BQ86</f>
        <v/>
      </c>
      <c r="BS86" s="5041" t="n"/>
      <c r="BT86" s="266" t="n"/>
      <c r="BU86" s="269" t="n"/>
      <c r="BV86" s="5005">
        <f>AA86*0.22</f>
        <v/>
      </c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  <c r="CU86" s="2" t="n"/>
    </row>
    <row r="87">
      <c r="A87" s="1732" t="inlineStr">
        <is>
          <t>2.6.2</t>
        </is>
      </c>
      <c r="B87" s="269" t="n"/>
      <c r="C87" s="1684" t="inlineStr">
        <is>
          <t>Курсовой проект по учебной дисциплине "Конструирование изделий из древесины"</t>
        </is>
      </c>
      <c r="D87" s="266" t="n"/>
      <c r="E87" s="266" t="n"/>
      <c r="F87" s="266" t="n"/>
      <c r="G87" s="266" t="n"/>
      <c r="H87" s="266" t="n"/>
      <c r="I87" s="266" t="n"/>
      <c r="J87" s="266" t="n"/>
      <c r="K87" s="266" t="n"/>
      <c r="L87" s="266" t="n"/>
      <c r="M87" s="266" t="n"/>
      <c r="N87" s="266" t="n"/>
      <c r="O87" s="266" t="n"/>
      <c r="P87" s="266" t="n"/>
      <c r="Q87" s="266" t="n"/>
      <c r="R87" s="269" t="n"/>
      <c r="S87" s="1685" t="n"/>
      <c r="T87" s="1685" t="n"/>
      <c r="U87" s="1640" t="n"/>
      <c r="V87" s="269" t="n"/>
      <c r="W87" s="1640" t="n"/>
      <c r="X87" s="269" t="n"/>
      <c r="Y87" s="4983">
        <f>AN87+AQ87+AT87+AW87+AZ87+BC87+BF87+BI87+BL87+BO87</f>
        <v/>
      </c>
      <c r="Z87" s="273" t="n"/>
      <c r="AA87" s="5037">
        <f>SUM(AE87:AL87)</f>
        <v/>
      </c>
      <c r="AB87" s="269" t="n"/>
      <c r="AC87" s="1643">
        <f>AM87+AO87+AR87+AU87+AX87+BA87+BD87+BG87+BJ87+BM87+BP87</f>
        <v/>
      </c>
      <c r="AD87" s="273" t="n"/>
      <c r="AE87" s="5038" t="n"/>
      <c r="AF87" s="264" t="n"/>
      <c r="AG87" s="1790" t="n"/>
      <c r="AH87" s="264" t="n"/>
      <c r="AI87" s="1790" t="n"/>
      <c r="AJ87" s="264" t="n"/>
      <c r="AK87" s="1669" t="n"/>
      <c r="AL87" s="269" t="n"/>
      <c r="AM87" s="1647" t="n"/>
      <c r="AN87" s="1570">
        <f>AP87*36</f>
        <v/>
      </c>
      <c r="AO87" s="1653" t="n"/>
      <c r="AP87" s="5039" t="n"/>
      <c r="AQ87" s="1648">
        <f>AS87*36</f>
        <v/>
      </c>
      <c r="AR87" s="1653" t="n"/>
      <c r="AS87" s="5039" t="n"/>
      <c r="AT87" s="1651">
        <f>AV87*36</f>
        <v/>
      </c>
      <c r="AU87" s="1653" t="n"/>
      <c r="AV87" s="1809" t="n"/>
      <c r="AW87" s="1570">
        <f>AY87*36</f>
        <v/>
      </c>
      <c r="AX87" s="1653" t="n"/>
      <c r="AY87" s="5040" t="n"/>
      <c r="AZ87" s="1570" t="n"/>
      <c r="BA87" s="1653" t="n"/>
      <c r="BB87" s="5039" t="n"/>
      <c r="BC87" s="1648" t="n"/>
      <c r="BD87" s="1653" t="n"/>
      <c r="BE87" s="5039" t="n"/>
      <c r="BF87" s="1651">
        <f>BH87*36</f>
        <v/>
      </c>
      <c r="BG87" s="1653" t="n"/>
      <c r="BH87" s="1809" t="n"/>
      <c r="BI87" s="1570" t="n"/>
      <c r="BJ87" s="1653" t="n"/>
      <c r="BK87" s="5040" t="n"/>
      <c r="BL87" s="1651" t="n">
        <v>40</v>
      </c>
      <c r="BM87" s="1653" t="n"/>
      <c r="BN87" s="1649" t="n">
        <v>1</v>
      </c>
      <c r="BO87" s="1648" t="n"/>
      <c r="BP87" s="1653" t="n"/>
      <c r="BQ87" s="1650" t="n"/>
      <c r="BR87" s="1652">
        <f>AP87+AS87+AV87+AY87+BB87+BE87+BH87+BK87+BN87+BQ87</f>
        <v/>
      </c>
      <c r="BS87" s="5041" t="n"/>
      <c r="BT87" s="266" t="n"/>
      <c r="BU87" s="269" t="n"/>
      <c r="BV87" s="5005">
        <f>AA87*0.22</f>
        <v/>
      </c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  <c r="CU87" s="2" t="n"/>
    </row>
    <row r="88">
      <c r="A88" s="1732" t="inlineStr">
        <is>
          <t>2.6.3</t>
        </is>
      </c>
      <c r="B88" s="269" t="n"/>
      <c r="C88" s="1684" t="inlineStr">
        <is>
          <t>Комплексное использование древесины</t>
        </is>
      </c>
      <c r="D88" s="266" t="n"/>
      <c r="E88" s="266" t="n"/>
      <c r="F88" s="266" t="n"/>
      <c r="G88" s="266" t="n"/>
      <c r="H88" s="266" t="n"/>
      <c r="I88" s="266" t="n"/>
      <c r="J88" s="266" t="n"/>
      <c r="K88" s="266" t="n"/>
      <c r="L88" s="266" t="n"/>
      <c r="M88" s="266" t="n"/>
      <c r="N88" s="266" t="n"/>
      <c r="O88" s="266" t="n"/>
      <c r="P88" s="266" t="n"/>
      <c r="Q88" s="266" t="n"/>
      <c r="R88" s="269" t="n"/>
      <c r="S88" s="1685" t="n"/>
      <c r="T88" s="1685" t="n"/>
      <c r="U88" s="1640" t="n"/>
      <c r="V88" s="269" t="n"/>
      <c r="W88" s="1640" t="n">
        <v>10</v>
      </c>
      <c r="X88" s="269" t="n"/>
      <c r="Y88" s="4983" t="n">
        <v>96</v>
      </c>
      <c r="Z88" s="273" t="n"/>
      <c r="AA88" s="5037" t="n">
        <v>54</v>
      </c>
      <c r="AB88" s="269" t="n"/>
      <c r="AC88" s="1643">
        <f>AM88+AO88+AR88+AU88+AX88+BA88+BD88+BG88+BJ88+BM88+BP88</f>
        <v/>
      </c>
      <c r="AD88" s="273" t="n"/>
      <c r="AE88" s="5038" t="n">
        <v>8</v>
      </c>
      <c r="AF88" s="264" t="n"/>
      <c r="AG88" s="1790" t="n">
        <v>4</v>
      </c>
      <c r="AH88" s="264" t="n"/>
      <c r="AI88" s="1790" t="n"/>
      <c r="AJ88" s="264" t="n"/>
      <c r="AK88" s="1669" t="n"/>
      <c r="AL88" s="269" t="n"/>
      <c r="AM88" s="1647" t="n"/>
      <c r="AN88" s="1570">
        <f>AP88*36</f>
        <v/>
      </c>
      <c r="AO88" s="1653" t="n"/>
      <c r="AP88" s="5039" t="n"/>
      <c r="AQ88" s="1648">
        <f>AS88*36</f>
        <v/>
      </c>
      <c r="AR88" s="1653" t="n"/>
      <c r="AS88" s="5039" t="n"/>
      <c r="AT88" s="1651">
        <f>AV88*36</f>
        <v/>
      </c>
      <c r="AU88" s="1653" t="n"/>
      <c r="AV88" s="1809" t="n"/>
      <c r="AW88" s="1570">
        <f>AY88*36</f>
        <v/>
      </c>
      <c r="AX88" s="1653" t="n"/>
      <c r="AY88" s="5040" t="n"/>
      <c r="AZ88" s="1570">
        <f>BB88*36</f>
        <v/>
      </c>
      <c r="BA88" s="1653" t="n"/>
      <c r="BB88" s="5039" t="n"/>
      <c r="BC88" s="1648">
        <f>BE88*36</f>
        <v/>
      </c>
      <c r="BD88" s="1653" t="n"/>
      <c r="BE88" s="5039" t="n"/>
      <c r="BF88" s="1651" t="n"/>
      <c r="BG88" s="1653" t="n"/>
      <c r="BH88" s="1809" t="n"/>
      <c r="BI88" s="1570">
        <f>BK88*36</f>
        <v/>
      </c>
      <c r="BJ88" s="1653" t="n"/>
      <c r="BK88" s="5040" t="n"/>
      <c r="BL88" s="1651" t="n"/>
      <c r="BM88" s="1653" t="n">
        <v>2</v>
      </c>
      <c r="BN88" s="1649" t="n"/>
      <c r="BO88" s="1648" t="n">
        <v>96</v>
      </c>
      <c r="BP88" s="1653" t="n">
        <v>10</v>
      </c>
      <c r="BQ88" s="1650" t="n">
        <v>3</v>
      </c>
      <c r="BR88" s="1652">
        <f>AP88+AS88+AV88+AY88+BB88+BE88+BH88+BK88+BN88+BQ88</f>
        <v/>
      </c>
      <c r="BS88" s="5041" t="n"/>
      <c r="BT88" s="266" t="n"/>
      <c r="BU88" s="269" t="n"/>
      <c r="BV88" s="5005">
        <f>AA88*0.22</f>
        <v/>
      </c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  <c r="CU88" s="2" t="n"/>
    </row>
    <row r="89">
      <c r="A89" s="4169" t="inlineStr">
        <is>
          <t>2.7</t>
        </is>
      </c>
      <c r="B89" s="333" t="n"/>
      <c r="C89" s="1771" t="inlineStr">
        <is>
          <t>Модуль "Технология деревообработки"</t>
        </is>
      </c>
      <c r="D89" s="201" t="n"/>
      <c r="E89" s="201" t="n"/>
      <c r="F89" s="201" t="n"/>
      <c r="G89" s="201" t="n"/>
      <c r="H89" s="201" t="n"/>
      <c r="I89" s="201" t="n"/>
      <c r="J89" s="201" t="n"/>
      <c r="K89" s="201" t="n"/>
      <c r="L89" s="201" t="n"/>
      <c r="M89" s="201" t="n"/>
      <c r="N89" s="201" t="n"/>
      <c r="O89" s="201" t="n"/>
      <c r="P89" s="201" t="n"/>
      <c r="Q89" s="201" t="n"/>
      <c r="R89" s="333" t="n"/>
      <c r="S89" s="1560" t="n"/>
      <c r="T89" s="1560" t="n"/>
      <c r="U89" s="1814" t="n"/>
      <c r="V89" s="333" t="n"/>
      <c r="W89" s="1814" t="n"/>
      <c r="X89" s="333" t="n"/>
      <c r="Y89" s="5062">
        <f>AN89+AQ89+AT89+AW89+AZ89+BC89+BF89+BI89+BL89+BO89</f>
        <v/>
      </c>
      <c r="Z89" s="4123" t="n"/>
      <c r="AA89" s="4171">
        <f>SUM(AE89:AL89)</f>
        <v/>
      </c>
      <c r="AB89" s="333" t="n"/>
      <c r="AC89" s="5063">
        <f>AM89+AO89+AR89+AU89+AX89+BA89+BD89+BG89+BJ89+BM89+BP89</f>
        <v/>
      </c>
      <c r="AD89" s="4123" t="n"/>
      <c r="AE89" s="2003" t="n"/>
      <c r="AF89" s="200" t="n"/>
      <c r="AG89" s="1818" t="n"/>
      <c r="AH89" s="200" t="n"/>
      <c r="AI89" s="1818" t="n"/>
      <c r="AJ89" s="200" t="n"/>
      <c r="AK89" s="1819" t="n"/>
      <c r="AL89" s="333" t="n"/>
      <c r="AM89" s="1569" t="n"/>
      <c r="AN89" s="1576">
        <f>AP89*36</f>
        <v/>
      </c>
      <c r="AO89" s="1571" t="n"/>
      <c r="AP89" s="1572" t="n"/>
      <c r="AQ89" s="1573">
        <f>AS89*36</f>
        <v/>
      </c>
      <c r="AR89" s="1571" t="n"/>
      <c r="AS89" s="1572" t="n"/>
      <c r="AT89" s="1574">
        <f>AV89*36</f>
        <v/>
      </c>
      <c r="AU89" s="1571" t="n"/>
      <c r="AV89" s="1575" t="n"/>
      <c r="AW89" s="1576">
        <f>AY89*36</f>
        <v/>
      </c>
      <c r="AX89" s="1571" t="n"/>
      <c r="AY89" s="1577" t="n"/>
      <c r="AZ89" s="1576">
        <f>BB89*36</f>
        <v/>
      </c>
      <c r="BA89" s="1571" t="n"/>
      <c r="BB89" s="1572" t="n"/>
      <c r="BC89" s="1573">
        <f>BE89*36</f>
        <v/>
      </c>
      <c r="BD89" s="1571" t="n"/>
      <c r="BE89" s="1572" t="n"/>
      <c r="BF89" s="1574">
        <f>BH89*36</f>
        <v/>
      </c>
      <c r="BG89" s="1571" t="n"/>
      <c r="BH89" s="1575" t="n"/>
      <c r="BI89" s="1576">
        <f>BK89*36</f>
        <v/>
      </c>
      <c r="BJ89" s="1571" t="n"/>
      <c r="BK89" s="1577" t="n"/>
      <c r="BL89" s="1574" t="n"/>
      <c r="BM89" s="1571" t="n"/>
      <c r="BN89" s="5064" t="n"/>
      <c r="BO89" s="1573" t="n"/>
      <c r="BP89" s="1571" t="n"/>
      <c r="BQ89" s="1580" t="n"/>
      <c r="BR89" s="1652">
        <f>AP89+AS89+AV89+AY89+BB89+BE89+BH89+BK89+BN89+BQ89</f>
        <v/>
      </c>
      <c r="BS89" s="5065" t="n"/>
      <c r="BT89" s="201" t="n"/>
      <c r="BU89" s="333" t="n"/>
      <c r="BV89" s="5005">
        <f>AA89*0.22</f>
        <v/>
      </c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  <c r="CU89" s="2" t="n"/>
    </row>
    <row r="90">
      <c r="A90" s="1732" t="inlineStr">
        <is>
          <t>2.7.1</t>
        </is>
      </c>
      <c r="B90" s="269" t="n"/>
      <c r="C90" s="1684" t="inlineStr">
        <is>
          <t>Технология лесопильного производства</t>
        </is>
      </c>
      <c r="D90" s="266" t="n"/>
      <c r="E90" s="266" t="n"/>
      <c r="F90" s="266" t="n"/>
      <c r="G90" s="266" t="n"/>
      <c r="H90" s="266" t="n"/>
      <c r="I90" s="266" t="n"/>
      <c r="J90" s="266" t="n"/>
      <c r="K90" s="266" t="n"/>
      <c r="L90" s="266" t="n"/>
      <c r="M90" s="266" t="n"/>
      <c r="N90" s="266" t="n"/>
      <c r="O90" s="266" t="n"/>
      <c r="P90" s="266" t="n"/>
      <c r="Q90" s="266" t="n"/>
      <c r="R90" s="269" t="n"/>
      <c r="S90" s="1685" t="n"/>
      <c r="T90" s="1685" t="n"/>
      <c r="U90" s="1654" t="n">
        <v>7</v>
      </c>
      <c r="V90" s="1646" t="n">
        <v>8</v>
      </c>
      <c r="W90" s="1640" t="n"/>
      <c r="X90" s="269" t="n"/>
      <c r="Y90" s="4983" t="n">
        <v>288</v>
      </c>
      <c r="Z90" s="273" t="n"/>
      <c r="AA90" s="5037" t="n">
        <v>180</v>
      </c>
      <c r="AB90" s="269" t="n"/>
      <c r="AC90" s="1643">
        <f>AM90+AO90+AR90+AU90+AX90+BA90+BD90+BG90+BJ90+BM90+BP90</f>
        <v/>
      </c>
      <c r="AD90" s="273" t="n"/>
      <c r="AE90" s="5038" t="n">
        <v>16</v>
      </c>
      <c r="AF90" s="264" t="n"/>
      <c r="AG90" s="1790" t="n">
        <v>8</v>
      </c>
      <c r="AH90" s="264" t="n"/>
      <c r="AI90" s="1790" t="n">
        <v>16</v>
      </c>
      <c r="AJ90" s="264" t="n"/>
      <c r="AK90" s="1669" t="n"/>
      <c r="AL90" s="269" t="n"/>
      <c r="AM90" s="1647" t="n"/>
      <c r="AN90" s="1570">
        <f>AP90*36</f>
        <v/>
      </c>
      <c r="AO90" s="1653" t="n"/>
      <c r="AP90" s="5039" t="n"/>
      <c r="AQ90" s="1648">
        <f>AS90*36</f>
        <v/>
      </c>
      <c r="AR90" s="1653" t="n"/>
      <c r="AS90" s="5039" t="n"/>
      <c r="AT90" s="1574">
        <f>AV90*36</f>
        <v/>
      </c>
      <c r="AU90" s="1571" t="n"/>
      <c r="AV90" s="1575" t="n"/>
      <c r="AW90" s="1576" t="n"/>
      <c r="AX90" s="1571" t="n"/>
      <c r="AY90" s="1577" t="n"/>
      <c r="AZ90" s="1576" t="n"/>
      <c r="BA90" s="1571" t="n"/>
      <c r="BB90" s="1809" t="n"/>
      <c r="BC90" s="1576">
        <f>BE90*36</f>
        <v/>
      </c>
      <c r="BD90" s="1571" t="n">
        <v>6</v>
      </c>
      <c r="BE90" s="1572" t="n"/>
      <c r="BF90" s="1574" t="n">
        <v>180</v>
      </c>
      <c r="BG90" s="1653" t="n">
        <v>18</v>
      </c>
      <c r="BH90" s="1809" t="n">
        <v>5</v>
      </c>
      <c r="BI90" s="1576" t="n">
        <v>108</v>
      </c>
      <c r="BJ90" s="1653" t="n">
        <v>16</v>
      </c>
      <c r="BK90" s="5040" t="n">
        <v>3</v>
      </c>
      <c r="BL90" s="1651" t="n"/>
      <c r="BM90" s="1653" t="n"/>
      <c r="BN90" s="1649" t="n"/>
      <c r="BO90" s="1648" t="n"/>
      <c r="BP90" s="1653" t="n"/>
      <c r="BQ90" s="1650" t="n"/>
      <c r="BR90" s="1652">
        <f>AP90+AS90+AV90+AY90+BB90+BE90+BH90+BK90+BN90+BQ90</f>
        <v/>
      </c>
      <c r="BS90" s="4175" t="n"/>
      <c r="BT90" s="266" t="n"/>
      <c r="BU90" s="269" t="n"/>
      <c r="BV90" s="5005">
        <f>AA90*0.22</f>
        <v/>
      </c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  <c r="CU90" s="2" t="n"/>
    </row>
    <row r="91">
      <c r="A91" s="1732" t="inlineStr">
        <is>
          <t>2.7.2</t>
        </is>
      </c>
      <c r="B91" s="269" t="n"/>
      <c r="C91" s="1684" t="inlineStr">
        <is>
          <t>Технология клееных материалов и плит</t>
        </is>
      </c>
      <c r="D91" s="266" t="n"/>
      <c r="E91" s="266" t="n"/>
      <c r="F91" s="266" t="n"/>
      <c r="G91" s="266" t="n"/>
      <c r="H91" s="266" t="n"/>
      <c r="I91" s="266" t="n"/>
      <c r="J91" s="266" t="n"/>
      <c r="K91" s="266" t="n"/>
      <c r="L91" s="266" t="n"/>
      <c r="M91" s="266" t="n"/>
      <c r="N91" s="266" t="n"/>
      <c r="O91" s="266" t="n"/>
      <c r="P91" s="266" t="n"/>
      <c r="Q91" s="266" t="n"/>
      <c r="R91" s="269" t="n"/>
      <c r="S91" s="1685" t="n"/>
      <c r="T91" s="1685" t="n"/>
      <c r="U91" s="1654" t="n">
        <v>7</v>
      </c>
      <c r="V91" s="1646" t="n">
        <v>8</v>
      </c>
      <c r="W91" s="1640" t="n"/>
      <c r="X91" s="269" t="n"/>
      <c r="Y91" s="4983" t="n">
        <v>216</v>
      </c>
      <c r="Z91" s="273" t="n"/>
      <c r="AA91" s="5037" t="n">
        <v>162</v>
      </c>
      <c r="AB91" s="269" t="n"/>
      <c r="AC91" s="1643">
        <f>AM91+AO91+AR91+AU91+AX91+BA91+BD91+BG91+BJ91+BM91+BP91</f>
        <v/>
      </c>
      <c r="AD91" s="273" t="n"/>
      <c r="AE91" s="5038" t="n">
        <v>12</v>
      </c>
      <c r="AF91" s="264" t="n"/>
      <c r="AG91" s="1790" t="n">
        <v>10</v>
      </c>
      <c r="AH91" s="264" t="n"/>
      <c r="AI91" s="1790" t="n">
        <v>14</v>
      </c>
      <c r="AJ91" s="264" t="n"/>
      <c r="AK91" s="1669" t="n"/>
      <c r="AL91" s="269" t="n"/>
      <c r="AM91" s="1647" t="n"/>
      <c r="AN91" s="1570">
        <f>AP91*36</f>
        <v/>
      </c>
      <c r="AO91" s="1653" t="n"/>
      <c r="AP91" s="5039" t="n"/>
      <c r="AQ91" s="1648">
        <f>AS91*36</f>
        <v/>
      </c>
      <c r="AR91" s="1653" t="n"/>
      <c r="AS91" s="5039" t="n"/>
      <c r="AT91" s="1574">
        <f>AV91*36</f>
        <v/>
      </c>
      <c r="AU91" s="1571" t="n"/>
      <c r="AV91" s="1575" t="n"/>
      <c r="AW91" s="1576">
        <f>AY91*36</f>
        <v/>
      </c>
      <c r="AX91" s="1571" t="n"/>
      <c r="AY91" s="1577" t="n"/>
      <c r="AZ91" s="1576">
        <f>BB91*36</f>
        <v/>
      </c>
      <c r="BA91" s="1571" t="n"/>
      <c r="BB91" s="1572" t="n"/>
      <c r="BC91" s="1573">
        <f>BE91*36</f>
        <v/>
      </c>
      <c r="BD91" s="1571" t="n">
        <v>6</v>
      </c>
      <c r="BE91" s="1572" t="n"/>
      <c r="BF91" s="1651">
        <f>BH91*36</f>
        <v/>
      </c>
      <c r="BG91" s="1571" t="n">
        <v>16</v>
      </c>
      <c r="BH91" s="1809" t="n">
        <v>3</v>
      </c>
      <c r="BI91" s="1576" t="n">
        <v>108</v>
      </c>
      <c r="BJ91" s="1571" t="n">
        <v>14</v>
      </c>
      <c r="BK91" s="1572" t="n">
        <v>3</v>
      </c>
      <c r="BL91" s="1651" t="n"/>
      <c r="BM91" s="1653" t="n"/>
      <c r="BN91" s="1649" t="n"/>
      <c r="BO91" s="1648" t="n"/>
      <c r="BP91" s="1653" t="n"/>
      <c r="BQ91" s="1650" t="n"/>
      <c r="BR91" s="1652">
        <f>AP91+AS91+AV91+AY91+BB91+BE91+BH91+BK91+BN91+BQ91</f>
        <v/>
      </c>
      <c r="BS91" s="4175" t="n"/>
      <c r="BT91" s="266" t="n"/>
      <c r="BU91" s="269" t="n"/>
      <c r="BV91" s="5005">
        <f>AA91*0.22</f>
        <v/>
      </c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  <c r="CU91" s="2" t="n"/>
    </row>
    <row r="92">
      <c r="A92" s="1732" t="inlineStr">
        <is>
          <t>2.7.3</t>
        </is>
      </c>
      <c r="B92" s="269" t="n"/>
      <c r="C92" s="1684" t="inlineStr">
        <is>
          <t>Курсовой проект по учебной дисциплине "Технология лесопильного производства" / "Технология клееных материалов и плит"</t>
        </is>
      </c>
      <c r="D92" s="266" t="n"/>
      <c r="E92" s="266" t="n"/>
      <c r="F92" s="266" t="n"/>
      <c r="G92" s="266" t="n"/>
      <c r="H92" s="266" t="n"/>
      <c r="I92" s="266" t="n"/>
      <c r="J92" s="266" t="n"/>
      <c r="K92" s="266" t="n"/>
      <c r="L92" s="266" t="n"/>
      <c r="M92" s="266" t="n"/>
      <c r="N92" s="266" t="n"/>
      <c r="O92" s="266" t="n"/>
      <c r="P92" s="266" t="n"/>
      <c r="Q92" s="266" t="n"/>
      <c r="R92" s="269" t="n"/>
      <c r="S92" s="1685" t="n"/>
      <c r="T92" s="1685" t="n"/>
      <c r="U92" s="1640" t="n"/>
      <c r="V92" s="269" t="n"/>
      <c r="W92" s="1640" t="n"/>
      <c r="X92" s="269" t="n"/>
      <c r="Y92" s="4983">
        <f>AN92+AQ92+AT92+AW92+AZ92+BC92+BF92+BI92+BL92+BO92</f>
        <v/>
      </c>
      <c r="Z92" s="273" t="n"/>
      <c r="AA92" s="5037">
        <f>SUM(AE92:AL92)</f>
        <v/>
      </c>
      <c r="AB92" s="269" t="n"/>
      <c r="AC92" s="1643">
        <f>AM92+AO92+AR92+AU92+AX92+BA92+BD92+BG92+BJ92+BM92+BP92</f>
        <v/>
      </c>
      <c r="AD92" s="273" t="n"/>
      <c r="AE92" s="5038" t="n"/>
      <c r="AF92" s="264" t="n"/>
      <c r="AG92" s="1790" t="n"/>
      <c r="AH92" s="264" t="n"/>
      <c r="AI92" s="1790" t="n"/>
      <c r="AJ92" s="264" t="n"/>
      <c r="AK92" s="1669" t="n"/>
      <c r="AL92" s="269" t="n"/>
      <c r="AM92" s="1647" t="n"/>
      <c r="AN92" s="1570">
        <f>AP92*36</f>
        <v/>
      </c>
      <c r="AO92" s="1653" t="n"/>
      <c r="AP92" s="5039" t="n"/>
      <c r="AQ92" s="1648">
        <f>AS92*36</f>
        <v/>
      </c>
      <c r="AR92" s="1653" t="n"/>
      <c r="AS92" s="5039" t="n"/>
      <c r="AT92" s="1574">
        <f>AV92*36</f>
        <v/>
      </c>
      <c r="AU92" s="1571" t="n"/>
      <c r="AV92" s="1575" t="n"/>
      <c r="AW92" s="1576">
        <f>AY92*36</f>
        <v/>
      </c>
      <c r="AX92" s="1571" t="n"/>
      <c r="AY92" s="1577" t="n"/>
      <c r="AZ92" s="1576" t="n"/>
      <c r="BA92" s="1571" t="n"/>
      <c r="BB92" s="1572" t="n"/>
      <c r="BC92" s="1573" t="n"/>
      <c r="BD92" s="1571" t="n"/>
      <c r="BE92" s="1572" t="n"/>
      <c r="BF92" s="1574">
        <f>BH92*36</f>
        <v/>
      </c>
      <c r="BG92" s="1653" t="n"/>
      <c r="BH92" s="1809" t="n"/>
      <c r="BI92" s="1576" t="n">
        <v>40</v>
      </c>
      <c r="BJ92" s="1653" t="n"/>
      <c r="BK92" s="5040" t="n">
        <v>1</v>
      </c>
      <c r="BL92" s="1651" t="n"/>
      <c r="BM92" s="1653" t="n"/>
      <c r="BN92" s="1649" t="n"/>
      <c r="BO92" s="1648" t="n"/>
      <c r="BP92" s="1570" t="n"/>
      <c r="BQ92" s="1650" t="n"/>
      <c r="BR92" s="1652">
        <f>AP92+AS92+AV92+AY92+BB92+BE92+BH92+BK92+BN92+BQ92</f>
        <v/>
      </c>
      <c r="BS92" s="4175" t="n"/>
      <c r="BT92" s="266" t="n"/>
      <c r="BU92" s="269" t="n"/>
      <c r="BV92" s="5005">
        <f>AA92*0.22</f>
        <v/>
      </c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  <c r="CU92" s="2" t="n"/>
    </row>
    <row r="93">
      <c r="A93" s="1732" t="inlineStr">
        <is>
          <t>2.7.4</t>
        </is>
      </c>
      <c r="B93" s="269" t="n"/>
      <c r="C93" s="1684" t="inlineStr">
        <is>
          <t>Технология производства мебели</t>
        </is>
      </c>
      <c r="D93" s="266" t="n"/>
      <c r="E93" s="266" t="n"/>
      <c r="F93" s="266" t="n"/>
      <c r="G93" s="266" t="n"/>
      <c r="H93" s="266" t="n"/>
      <c r="I93" s="266" t="n"/>
      <c r="J93" s="266" t="n"/>
      <c r="K93" s="266" t="n"/>
      <c r="L93" s="266" t="n"/>
      <c r="M93" s="266" t="n"/>
      <c r="N93" s="266" t="n"/>
      <c r="O93" s="266" t="n"/>
      <c r="P93" s="266" t="n"/>
      <c r="Q93" s="266" t="n"/>
      <c r="R93" s="269" t="n"/>
      <c r="S93" s="1685" t="n"/>
      <c r="T93" s="1685" t="n"/>
      <c r="U93" s="1640" t="n">
        <v>7</v>
      </c>
      <c r="V93" s="269" t="n"/>
      <c r="W93" s="1640" t="n"/>
      <c r="X93" s="269" t="n"/>
      <c r="Y93" s="4983" t="n">
        <v>202</v>
      </c>
      <c r="Z93" s="273" t="n"/>
      <c r="AA93" s="5037" t="n">
        <v>108</v>
      </c>
      <c r="AB93" s="269" t="n"/>
      <c r="AC93" s="1643">
        <f>AM93+AO93+AR93+AU93+AX93+BA93+BD93+BG93+BJ93+BM93+BP93</f>
        <v/>
      </c>
      <c r="AD93" s="273" t="n"/>
      <c r="AE93" s="5038" t="n">
        <v>8</v>
      </c>
      <c r="AF93" s="264" t="n"/>
      <c r="AG93" s="1790" t="n">
        <v>8</v>
      </c>
      <c r="AH93" s="264" t="n"/>
      <c r="AI93" s="1790" t="n">
        <v>8</v>
      </c>
      <c r="AJ93" s="264" t="n"/>
      <c r="AK93" s="1669" t="n"/>
      <c r="AL93" s="269" t="n"/>
      <c r="AM93" s="1647" t="n"/>
      <c r="AN93" s="1570">
        <f>AP93*36</f>
        <v/>
      </c>
      <c r="AO93" s="1653" t="n"/>
      <c r="AP93" s="5039" t="n"/>
      <c r="AQ93" s="1648">
        <f>AS93*36</f>
        <v/>
      </c>
      <c r="AR93" s="1653" t="n"/>
      <c r="AS93" s="5039" t="n"/>
      <c r="AT93" s="1574">
        <f>AV93*36</f>
        <v/>
      </c>
      <c r="AU93" s="1571" t="n"/>
      <c r="AV93" s="1575" t="n"/>
      <c r="AW93" s="1576">
        <f>AY93*36</f>
        <v/>
      </c>
      <c r="AX93" s="1571" t="n"/>
      <c r="AY93" s="1577" t="n"/>
      <c r="AZ93" s="1576">
        <f>BB93*36</f>
        <v/>
      </c>
      <c r="BA93" s="1571" t="n"/>
      <c r="BB93" s="1572" t="n"/>
      <c r="BC93" s="1573" t="n"/>
      <c r="BD93" s="1571" t="n">
        <v>6</v>
      </c>
      <c r="BE93" s="1572" t="n"/>
      <c r="BF93" s="1574" t="n">
        <v>202</v>
      </c>
      <c r="BG93" s="1653" t="n">
        <v>18</v>
      </c>
      <c r="BH93" s="1809" t="n">
        <v>6</v>
      </c>
      <c r="BI93" s="1576" t="n"/>
      <c r="BJ93" s="1653" t="n"/>
      <c r="BK93" s="5040" t="n"/>
      <c r="BL93" s="1651" t="n"/>
      <c r="BM93" s="1653" t="n"/>
      <c r="BN93" s="1649" t="n"/>
      <c r="BO93" s="1648" t="n"/>
      <c r="BP93" s="1653" t="n"/>
      <c r="BQ93" s="1650" t="n"/>
      <c r="BR93" s="1652">
        <f>AP93+AS93+AV93+AY93+BB93+BE93+BH93+BK93+BN93+BQ93</f>
        <v/>
      </c>
      <c r="BS93" s="4175" t="n"/>
      <c r="BT93" s="266" t="n"/>
      <c r="BU93" s="269" t="n"/>
      <c r="BV93" s="5005">
        <f>AA93*0.22</f>
        <v/>
      </c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  <c r="CU93" s="2" t="n"/>
    </row>
    <row r="94">
      <c r="A94" s="1732" t="inlineStr">
        <is>
          <t>2.7.5</t>
        </is>
      </c>
      <c r="B94" s="269" t="n"/>
      <c r="C94" s="1684" t="inlineStr">
        <is>
          <t>Курсовая работа по учебной дисциплине
"Технология производства мебели"</t>
        </is>
      </c>
      <c r="D94" s="266" t="n"/>
      <c r="E94" s="266" t="n"/>
      <c r="F94" s="266" t="n"/>
      <c r="G94" s="266" t="n"/>
      <c r="H94" s="266" t="n"/>
      <c r="I94" s="266" t="n"/>
      <c r="J94" s="266" t="n"/>
      <c r="K94" s="266" t="n"/>
      <c r="L94" s="266" t="n"/>
      <c r="M94" s="266" t="n"/>
      <c r="N94" s="266" t="n"/>
      <c r="O94" s="266" t="n"/>
      <c r="P94" s="266" t="n"/>
      <c r="Q94" s="266" t="n"/>
      <c r="R94" s="269" t="n"/>
      <c r="S94" s="1685" t="n"/>
      <c r="T94" s="1685" t="n"/>
      <c r="U94" s="1640" t="n"/>
      <c r="V94" s="269" t="n"/>
      <c r="W94" s="1640" t="n"/>
      <c r="X94" s="269" t="n"/>
      <c r="Y94" s="4983" t="n">
        <v>40</v>
      </c>
      <c r="Z94" s="273" t="n"/>
      <c r="AA94" s="5037">
        <f>SUM(AE94:AL94)</f>
        <v/>
      </c>
      <c r="AB94" s="269" t="n"/>
      <c r="AC94" s="1643">
        <f>AM94+AO94+AR94+AU94+AX94+BA94+BD94+BG94+BJ94+BM94+BP94</f>
        <v/>
      </c>
      <c r="AD94" s="273" t="n"/>
      <c r="AE94" s="5038" t="n"/>
      <c r="AF94" s="264" t="n"/>
      <c r="AG94" s="1790" t="n"/>
      <c r="AH94" s="264" t="n"/>
      <c r="AI94" s="1790" t="n"/>
      <c r="AJ94" s="264" t="n"/>
      <c r="AK94" s="1669" t="n"/>
      <c r="AL94" s="269" t="n"/>
      <c r="AM94" s="1647" t="n"/>
      <c r="AN94" s="1570">
        <f>AP94*36</f>
        <v/>
      </c>
      <c r="AO94" s="1653" t="n"/>
      <c r="AP94" s="5039" t="n"/>
      <c r="AQ94" s="1648">
        <f>AS94*36</f>
        <v/>
      </c>
      <c r="AR94" s="1653" t="n"/>
      <c r="AS94" s="5039" t="n"/>
      <c r="AT94" s="1574">
        <f>AV94*36</f>
        <v/>
      </c>
      <c r="AU94" s="1571" t="n"/>
      <c r="AV94" s="1575" t="n"/>
      <c r="AW94" s="1576">
        <f>AY94*36</f>
        <v/>
      </c>
      <c r="AX94" s="1571" t="n"/>
      <c r="AY94" s="1577" t="n"/>
      <c r="AZ94" s="1576">
        <f>BB94*36</f>
        <v/>
      </c>
      <c r="BA94" s="1571" t="n"/>
      <c r="BB94" s="1572" t="n"/>
      <c r="BC94" s="1573" t="n"/>
      <c r="BD94" s="1571" t="n"/>
      <c r="BE94" s="1572" t="n"/>
      <c r="BF94" s="1574" t="n">
        <v>40</v>
      </c>
      <c r="BG94" s="1653" t="n"/>
      <c r="BH94" s="1809" t="n">
        <v>1</v>
      </c>
      <c r="BI94" s="1576" t="n"/>
      <c r="BJ94" s="1653" t="n"/>
      <c r="BK94" s="5040" t="n"/>
      <c r="BL94" s="1651" t="n"/>
      <c r="BM94" s="1653" t="n"/>
      <c r="BN94" s="1649" t="n"/>
      <c r="BO94" s="1648" t="n"/>
      <c r="BP94" s="1653" t="n"/>
      <c r="BQ94" s="1650" t="n"/>
      <c r="BR94" s="1652">
        <f>AP94+AS94+AV94+AY94+BB94+BE94+BH94+BK94+BN94+BQ94</f>
        <v/>
      </c>
      <c r="BS94" s="4175" t="n"/>
      <c r="BT94" s="266" t="n"/>
      <c r="BU94" s="269" t="n"/>
      <c r="BV94" s="5005">
        <f>AA94*0.22</f>
        <v/>
      </c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  <c r="CU94" s="2" t="n"/>
    </row>
    <row r="95">
      <c r="A95" s="1732" t="inlineStr">
        <is>
          <t>2.7.6</t>
        </is>
      </c>
      <c r="B95" s="269" t="n"/>
      <c r="C95" s="5066" t="inlineStr">
        <is>
          <t>Технология строительных изделий из древесины</t>
        </is>
      </c>
      <c r="D95" s="266" t="n"/>
      <c r="E95" s="266" t="n"/>
      <c r="F95" s="266" t="n"/>
      <c r="G95" s="266" t="n"/>
      <c r="H95" s="266" t="n"/>
      <c r="I95" s="266" t="n"/>
      <c r="J95" s="266" t="n"/>
      <c r="K95" s="266" t="n"/>
      <c r="L95" s="266" t="n"/>
      <c r="M95" s="266" t="n"/>
      <c r="N95" s="266" t="n"/>
      <c r="O95" s="266" t="n"/>
      <c r="P95" s="266" t="n"/>
      <c r="Q95" s="266" t="n"/>
      <c r="R95" s="269" t="n"/>
      <c r="S95" s="1685" t="n"/>
      <c r="T95" s="1685" t="n"/>
      <c r="U95" s="1640" t="n"/>
      <c r="V95" s="269" t="n"/>
      <c r="W95" s="1640" t="n">
        <v>9</v>
      </c>
      <c r="X95" s="269" t="n"/>
      <c r="Y95" s="4983" t="n">
        <v>96</v>
      </c>
      <c r="Z95" s="273" t="n"/>
      <c r="AA95" s="5037" t="n">
        <v>54</v>
      </c>
      <c r="AB95" s="269" t="n"/>
      <c r="AC95" s="1643">
        <f>AM95+AO95+AR95+AU95+AX95+BA95+BD95+BG95+BJ95+BM95+BP95</f>
        <v/>
      </c>
      <c r="AD95" s="273" t="n"/>
      <c r="AE95" s="5038" t="n">
        <v>4</v>
      </c>
      <c r="AF95" s="264" t="n"/>
      <c r="AG95" s="1790" t="n">
        <v>4</v>
      </c>
      <c r="AH95" s="264" t="n"/>
      <c r="AI95" s="1790" t="n">
        <v>4</v>
      </c>
      <c r="AJ95" s="264" t="n"/>
      <c r="AK95" s="1669" t="n"/>
      <c r="AL95" s="269" t="n"/>
      <c r="AM95" s="1647" t="n"/>
      <c r="AN95" s="1570">
        <f>AP95*36</f>
        <v/>
      </c>
      <c r="AO95" s="1653" t="n"/>
      <c r="AP95" s="5039" t="n"/>
      <c r="AQ95" s="1648">
        <f>AS95*36</f>
        <v/>
      </c>
      <c r="AR95" s="1653" t="n"/>
      <c r="AS95" s="5039" t="n"/>
      <c r="AT95" s="1574">
        <f>AV95*36</f>
        <v/>
      </c>
      <c r="AU95" s="1571" t="n"/>
      <c r="AV95" s="1575" t="n"/>
      <c r="AW95" s="1576">
        <f>AY95*36</f>
        <v/>
      </c>
      <c r="AX95" s="1571" t="n"/>
      <c r="AY95" s="1577" t="n"/>
      <c r="AZ95" s="1576">
        <f>BB95*36</f>
        <v/>
      </c>
      <c r="BA95" s="1571" t="n"/>
      <c r="BB95" s="1572" t="n"/>
      <c r="BC95" s="1573">
        <f>BE95*36</f>
        <v/>
      </c>
      <c r="BD95" s="1571" t="n"/>
      <c r="BE95" s="1572" t="n"/>
      <c r="BF95" s="1574" t="n"/>
      <c r="BG95" s="1653" t="n"/>
      <c r="BH95" s="1809" t="n"/>
      <c r="BI95" s="1576">
        <f>BK95*36</f>
        <v/>
      </c>
      <c r="BJ95" s="1653" t="n">
        <v>2</v>
      </c>
      <c r="BK95" s="5040" t="n"/>
      <c r="BL95" s="1651" t="n">
        <v>96</v>
      </c>
      <c r="BM95" s="1653" t="n">
        <v>10</v>
      </c>
      <c r="BN95" s="1649" t="n">
        <v>3</v>
      </c>
      <c r="BO95" s="1648" t="n"/>
      <c r="BP95" s="1653" t="n"/>
      <c r="BQ95" s="1650" t="n"/>
      <c r="BR95" s="1652">
        <f>AP95+AS95+AV95+AY95+BB95+BE95+BH95+BK95+BN95+BQ95</f>
        <v/>
      </c>
      <c r="BS95" s="4175" t="n"/>
      <c r="BT95" s="266" t="n"/>
      <c r="BU95" s="269" t="n"/>
      <c r="BV95" s="5005">
        <f>AA95*0.22</f>
        <v/>
      </c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</row>
    <row r="96">
      <c r="A96" s="4179" t="n"/>
      <c r="B96" s="4179" t="n"/>
      <c r="C96" s="1096" t="n"/>
      <c r="D96" s="1096" t="n"/>
      <c r="E96" s="1096" t="n"/>
      <c r="F96" s="1096" t="n"/>
      <c r="G96" s="1096" t="n"/>
      <c r="H96" s="1096" t="n"/>
      <c r="I96" s="1096" t="n"/>
      <c r="J96" s="1096" t="n"/>
      <c r="K96" s="1096" t="n"/>
      <c r="L96" s="1096" t="n"/>
      <c r="M96" s="1096" t="n"/>
      <c r="N96" s="1096" t="n"/>
      <c r="O96" s="1096" t="n"/>
      <c r="P96" s="1096" t="n"/>
      <c r="Q96" s="1096" t="n"/>
      <c r="R96" s="1096" t="n"/>
      <c r="S96" s="1096" t="n"/>
      <c r="T96" s="1096" t="n"/>
      <c r="U96" s="4180" t="n"/>
      <c r="V96" s="4180" t="n"/>
      <c r="W96" s="4180" t="n"/>
      <c r="X96" s="4180" t="n"/>
      <c r="Y96" s="5067" t="n"/>
      <c r="Z96" s="5067" t="n"/>
      <c r="AA96" s="4180" t="n"/>
      <c r="AB96" s="4180" t="n"/>
      <c r="AC96" s="4180" t="n"/>
      <c r="AD96" s="4180" t="n"/>
      <c r="AE96" s="4180" t="n"/>
      <c r="AF96" s="4180" t="n"/>
      <c r="AG96" s="4180" t="n"/>
      <c r="AH96" s="4180" t="n"/>
      <c r="AI96" s="4180" t="n"/>
      <c r="AJ96" s="4180" t="n"/>
      <c r="AK96" s="4180" t="n"/>
      <c r="AL96" s="4180" t="n"/>
      <c r="AM96" s="806" t="n"/>
      <c r="AN96" s="806" t="n"/>
      <c r="AO96" s="806" t="n"/>
      <c r="AP96" s="806" t="n"/>
      <c r="AQ96" s="806" t="n"/>
      <c r="AR96" s="806" t="n"/>
      <c r="AS96" s="806" t="n"/>
      <c r="AT96" s="806" t="n"/>
      <c r="AU96" s="806" t="n"/>
      <c r="AV96" s="806" t="n"/>
      <c r="AW96" s="806" t="n"/>
      <c r="AX96" s="806" t="n"/>
      <c r="AY96" s="806" t="n"/>
      <c r="AZ96" s="1105" t="n"/>
      <c r="BA96" s="1105" t="n"/>
      <c r="BB96" s="1105" t="n"/>
      <c r="BC96" s="1105" t="n"/>
      <c r="BD96" s="1105" t="n"/>
      <c r="BE96" s="1105" t="n"/>
      <c r="BF96" s="1105" t="n"/>
      <c r="BG96" s="1105" t="n"/>
      <c r="BH96" s="1105" t="n"/>
      <c r="BI96" s="1105" t="n"/>
      <c r="BJ96" s="1105" t="n"/>
      <c r="BK96" s="1105" t="n"/>
      <c r="BL96" s="1105" t="n"/>
      <c r="BM96" s="1105" t="n"/>
      <c r="BN96" s="1105" t="n"/>
      <c r="BO96" s="1105" t="n"/>
      <c r="BP96" s="1105" t="n"/>
      <c r="BQ96" s="1105" t="n"/>
      <c r="BR96" s="1105" t="n"/>
      <c r="BS96" s="3249" t="n"/>
      <c r="BT96" s="3249" t="n"/>
      <c r="BU96" s="3249" t="n"/>
      <c r="BV96" s="684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  <c r="CU96" s="2" t="n"/>
    </row>
    <row r="97">
      <c r="A97" s="5068" t="inlineStr">
        <is>
          <t>№
п/п</t>
        </is>
      </c>
      <c r="B97" s="617" t="n"/>
      <c r="C97" s="5068" t="inlineStr">
        <is>
          <t>Название модуля, учебной дисциплины, курсового проекта (курсовой работы)</t>
        </is>
      </c>
      <c r="D97" s="60" t="n"/>
      <c r="E97" s="60" t="n"/>
      <c r="F97" s="60" t="n"/>
      <c r="G97" s="60" t="n"/>
      <c r="H97" s="60" t="n"/>
      <c r="I97" s="60" t="n"/>
      <c r="J97" s="60" t="n"/>
      <c r="K97" s="60" t="n"/>
      <c r="L97" s="60" t="n"/>
      <c r="M97" s="60" t="n"/>
      <c r="N97" s="60" t="n"/>
      <c r="O97" s="60" t="n"/>
      <c r="P97" s="60" t="n"/>
      <c r="Q97" s="60" t="n"/>
      <c r="R97" s="617" t="n"/>
      <c r="S97" s="4754" t="n"/>
      <c r="T97" s="4754" t="n"/>
      <c r="U97" s="5068" t="inlineStr">
        <is>
          <t>Экзамены</t>
        </is>
      </c>
      <c r="V97" s="617" t="n"/>
      <c r="W97" s="5069" t="inlineStr">
        <is>
          <t>Зачеты</t>
        </is>
      </c>
      <c r="X97" s="617" t="n"/>
      <c r="Y97" s="4756" t="inlineStr">
        <is>
          <t>Общее количество акад. часов по учебному плану для дневной формы</t>
        </is>
      </c>
      <c r="Z97" s="61" t="n"/>
      <c r="AA97" s="4757" t="inlineStr">
        <is>
          <t>Количество аудиторных часов по учебному плану для дневной формы</t>
        </is>
      </c>
      <c r="AB97" s="61" t="n"/>
      <c r="AC97" s="5070" t="inlineStr">
        <is>
          <t>Количество аудиторных часов</t>
        </is>
      </c>
      <c r="AD97" s="4916" t="n"/>
      <c r="AE97" s="4916" t="n"/>
      <c r="AF97" s="4916" t="n"/>
      <c r="AG97" s="4916" t="n"/>
      <c r="AH97" s="4916" t="n"/>
      <c r="AI97" s="4916" t="n"/>
      <c r="AJ97" s="4916" t="n"/>
      <c r="AK97" s="4916" t="n"/>
      <c r="AL97" s="4917" t="n"/>
      <c r="AM97" s="5070" t="inlineStr">
        <is>
          <t>Распределение по курсам и семестрам</t>
        </is>
      </c>
      <c r="AN97" s="4916" t="n"/>
      <c r="AO97" s="4916" t="n"/>
      <c r="AP97" s="4916" t="n"/>
      <c r="AQ97" s="4916" t="n"/>
      <c r="AR97" s="4916" t="n"/>
      <c r="AS97" s="4916" t="n"/>
      <c r="AT97" s="4916" t="n"/>
      <c r="AU97" s="4916" t="n"/>
      <c r="AV97" s="4916" t="n"/>
      <c r="AW97" s="4916" t="n"/>
      <c r="AX97" s="4916" t="n"/>
      <c r="AY97" s="4916" t="n"/>
      <c r="AZ97" s="4916" t="n"/>
      <c r="BA97" s="4916" t="n"/>
      <c r="BB97" s="4916" t="n"/>
      <c r="BC97" s="4916" t="n"/>
      <c r="BD97" s="4916" t="n"/>
      <c r="BE97" s="4916" t="n"/>
      <c r="BF97" s="4916" t="n"/>
      <c r="BG97" s="4916" t="n"/>
      <c r="BH97" s="4916" t="n"/>
      <c r="BI97" s="4916" t="n"/>
      <c r="BJ97" s="4916" t="n"/>
      <c r="BK97" s="4916" t="n"/>
      <c r="BL97" s="4916" t="n"/>
      <c r="BM97" s="4916" t="n"/>
      <c r="BN97" s="4916" t="n"/>
      <c r="BO97" s="4916" t="n"/>
      <c r="BP97" s="4916" t="n"/>
      <c r="BQ97" s="4917" t="n"/>
      <c r="BR97" s="5071" t="inlineStr">
        <is>
          <t>Всего зачетных единиц</t>
        </is>
      </c>
      <c r="BS97" s="5072" t="inlineStr">
        <is>
          <t>Код компетенции</t>
        </is>
      </c>
      <c r="BT97" s="158" t="n"/>
      <c r="BU97" s="2121" t="n"/>
      <c r="BV97" s="851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  <c r="CU97" s="2" t="n"/>
    </row>
    <row r="98">
      <c r="A98" s="168" t="n"/>
      <c r="B98" s="169" t="n"/>
      <c r="C98" s="168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169" t="n"/>
      <c r="S98" s="1723" t="n"/>
      <c r="T98" s="1723" t="n"/>
      <c r="U98" s="168" t="n"/>
      <c r="V98" s="169" t="n"/>
      <c r="W98" s="2" t="n"/>
      <c r="X98" s="169" t="n"/>
      <c r="Y98" s="69" t="n"/>
      <c r="Z98" s="70" t="n"/>
      <c r="AA98" s="171" t="n"/>
      <c r="AB98" s="70" t="n"/>
      <c r="AC98" s="4213" t="inlineStr">
        <is>
          <t>Всего</t>
        </is>
      </c>
      <c r="AD98" s="173" t="n"/>
      <c r="AE98" s="1842" t="inlineStr">
        <is>
          <t>Из них</t>
        </is>
      </c>
      <c r="AF98" s="175" t="n"/>
      <c r="AG98" s="175" t="n"/>
      <c r="AH98" s="175" t="n"/>
      <c r="AI98" s="175" t="n"/>
      <c r="AJ98" s="175" t="n"/>
      <c r="AK98" s="175" t="n"/>
      <c r="AL98" s="176" t="n"/>
      <c r="AM98" s="1843" t="inlineStr">
        <is>
          <t>I курс</t>
        </is>
      </c>
      <c r="AN98" s="175" t="n"/>
      <c r="AO98" s="175" t="n"/>
      <c r="AP98" s="175" t="n"/>
      <c r="AQ98" s="175" t="n"/>
      <c r="AR98" s="175" t="n"/>
      <c r="AS98" s="178" t="n"/>
      <c r="AT98" s="1844" t="inlineStr">
        <is>
          <t>II курс</t>
        </is>
      </c>
      <c r="AU98" s="175" t="n"/>
      <c r="AV98" s="175" t="n"/>
      <c r="AW98" s="175" t="n"/>
      <c r="AX98" s="175" t="n"/>
      <c r="AY98" s="176" t="n"/>
      <c r="AZ98" s="1845" t="inlineStr">
        <is>
          <t>III курс</t>
        </is>
      </c>
      <c r="BA98" s="175" t="n"/>
      <c r="BB98" s="175" t="n"/>
      <c r="BC98" s="175" t="n"/>
      <c r="BD98" s="175" t="n"/>
      <c r="BE98" s="176" t="n"/>
      <c r="BF98" s="1844" t="inlineStr">
        <is>
          <t>IV курс</t>
        </is>
      </c>
      <c r="BG98" s="175" t="n"/>
      <c r="BH98" s="175" t="n"/>
      <c r="BI98" s="175" t="n"/>
      <c r="BJ98" s="175" t="n"/>
      <c r="BK98" s="176" t="n"/>
      <c r="BL98" s="1845" t="inlineStr">
        <is>
          <t>V курс</t>
        </is>
      </c>
      <c r="BM98" s="175" t="n"/>
      <c r="BN98" s="175" t="n"/>
      <c r="BO98" s="175" t="n"/>
      <c r="BP98" s="175" t="n"/>
      <c r="BQ98" s="176" t="n"/>
      <c r="BR98" s="168" t="n"/>
      <c r="BS98" s="168" t="n"/>
      <c r="BT98" s="2" t="n"/>
      <c r="BU98" s="72" t="n"/>
      <c r="BV98" s="851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  <c r="CU98" s="2" t="n"/>
    </row>
    <row r="99">
      <c r="A99" s="168" t="n"/>
      <c r="B99" s="169" t="n"/>
      <c r="C99" s="168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169" t="n"/>
      <c r="S99" s="1723" t="n"/>
      <c r="T99" s="1723" t="n"/>
      <c r="U99" s="168" t="n"/>
      <c r="V99" s="169" t="n"/>
      <c r="W99" s="2" t="n"/>
      <c r="X99" s="169" t="n"/>
      <c r="Y99" s="69" t="n"/>
      <c r="Z99" s="70" t="n"/>
      <c r="AA99" s="171" t="n"/>
      <c r="AB99" s="70" t="n"/>
      <c r="AC99" s="2" t="n"/>
      <c r="AD99" s="173" t="n"/>
      <c r="AE99" s="1581" t="inlineStr">
        <is>
          <t>Лекции</t>
        </is>
      </c>
      <c r="AF99" s="169" t="n"/>
      <c r="AG99" s="1818" t="inlineStr">
        <is>
          <t>Лабораторные</t>
        </is>
      </c>
      <c r="AH99" s="169" t="n"/>
      <c r="AI99" s="1818" t="inlineStr">
        <is>
          <t>Практические</t>
        </is>
      </c>
      <c r="AJ99" s="169" t="n"/>
      <c r="AK99" s="1818" t="inlineStr">
        <is>
          <t>Семинарские</t>
        </is>
      </c>
      <c r="AL99" s="169" t="n"/>
      <c r="AM99" s="1847" t="inlineStr">
        <is>
          <t>УС</t>
        </is>
      </c>
      <c r="AN99" s="1842" t="inlineStr">
        <is>
          <t>1 семестр</t>
        </is>
      </c>
      <c r="AO99" s="175" t="n"/>
      <c r="AP99" s="176" t="n"/>
      <c r="AQ99" s="1842" t="inlineStr">
        <is>
          <t>2 семестр</t>
        </is>
      </c>
      <c r="AR99" s="175" t="n"/>
      <c r="AS99" s="176" t="n"/>
      <c r="AT99" s="1844" t="inlineStr">
        <is>
          <t>3 семестр</t>
        </is>
      </c>
      <c r="AU99" s="175" t="n"/>
      <c r="AV99" s="176" t="n"/>
      <c r="AW99" s="1845" t="inlineStr">
        <is>
          <t>4 семестр</t>
        </is>
      </c>
      <c r="AX99" s="175" t="n"/>
      <c r="AY99" s="176" t="n"/>
      <c r="AZ99" s="1845" t="inlineStr">
        <is>
          <t>5 семестр</t>
        </is>
      </c>
      <c r="BA99" s="175" t="n"/>
      <c r="BB99" s="176" t="n"/>
      <c r="BC99" s="1842" t="inlineStr">
        <is>
          <t>6 семестр</t>
        </is>
      </c>
      <c r="BD99" s="175" t="n"/>
      <c r="BE99" s="176" t="n"/>
      <c r="BF99" s="1844" t="inlineStr">
        <is>
          <t>7 семестр</t>
        </is>
      </c>
      <c r="BG99" s="175" t="n"/>
      <c r="BH99" s="176" t="n"/>
      <c r="BI99" s="1845" t="inlineStr">
        <is>
          <t>8 семестр</t>
        </is>
      </c>
      <c r="BJ99" s="175" t="n"/>
      <c r="BK99" s="176" t="n"/>
      <c r="BL99" s="4759" t="inlineStr">
        <is>
          <t>9 семестр</t>
        </is>
      </c>
      <c r="BM99" s="175" t="n"/>
      <c r="BN99" s="474" t="n"/>
      <c r="BO99" s="1850" t="inlineStr">
        <is>
          <t>10 семестр</t>
        </is>
      </c>
      <c r="BP99" s="175" t="n"/>
      <c r="BQ99" s="178" t="n"/>
      <c r="BR99" s="168" t="n"/>
      <c r="BS99" s="168" t="n"/>
      <c r="BT99" s="2" t="n"/>
      <c r="BU99" s="72" t="n"/>
      <c r="BV99" s="851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  <c r="CU99" s="2" t="n"/>
    </row>
    <row r="100">
      <c r="A100" s="168" t="n"/>
      <c r="B100" s="169" t="n"/>
      <c r="C100" s="168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169" t="n"/>
      <c r="S100" s="1723" t="n"/>
      <c r="T100" s="1723" t="n"/>
      <c r="U100" s="168" t="n"/>
      <c r="V100" s="169" t="n"/>
      <c r="W100" s="2" t="n"/>
      <c r="X100" s="169" t="n"/>
      <c r="Y100" s="69" t="n"/>
      <c r="Z100" s="70" t="n"/>
      <c r="AA100" s="171" t="n"/>
      <c r="AB100" s="70" t="n"/>
      <c r="AC100" s="2" t="n"/>
      <c r="AD100" s="173" t="n"/>
      <c r="AE100" s="2" t="n"/>
      <c r="AF100" s="169" t="n"/>
      <c r="AG100" s="191" t="n"/>
      <c r="AH100" s="169" t="n"/>
      <c r="AI100" s="191" t="n"/>
      <c r="AJ100" s="169" t="n"/>
      <c r="AK100" s="191" t="n"/>
      <c r="AL100" s="169" t="n"/>
      <c r="AM100" s="192" t="n"/>
      <c r="AN100" s="1851" t="inlineStr">
        <is>
          <t>2 недели</t>
        </is>
      </c>
      <c r="AO100" s="477" t="n"/>
      <c r="AP100" s="478" t="n"/>
      <c r="AQ100" s="1851" t="inlineStr">
        <is>
          <t>2 недели</t>
        </is>
      </c>
      <c r="AR100" s="477" t="n"/>
      <c r="AS100" s="478" t="n"/>
      <c r="AT100" s="4760" t="inlineStr">
        <is>
          <t>2 недели</t>
        </is>
      </c>
      <c r="AU100" s="477" t="n"/>
      <c r="AV100" s="480" t="n"/>
      <c r="AW100" s="1854" t="inlineStr">
        <is>
          <t>2 недели</t>
        </is>
      </c>
      <c r="AX100" s="477" t="n"/>
      <c r="AY100" s="482" t="n"/>
      <c r="AZ100" s="4760" t="inlineStr">
        <is>
          <t>3 недели</t>
        </is>
      </c>
      <c r="BA100" s="477" t="n"/>
      <c r="BB100" s="480" t="n"/>
      <c r="BC100" s="1854" t="inlineStr">
        <is>
          <t>3 недели</t>
        </is>
      </c>
      <c r="BD100" s="477" t="n"/>
      <c r="BE100" s="482" t="n"/>
      <c r="BF100" s="4760" t="inlineStr">
        <is>
          <t>3 недели</t>
        </is>
      </c>
      <c r="BG100" s="477" t="n"/>
      <c r="BH100" s="480" t="n"/>
      <c r="BI100" s="1854" t="inlineStr">
        <is>
          <t>3 недели</t>
        </is>
      </c>
      <c r="BJ100" s="477" t="n"/>
      <c r="BK100" s="482" t="n"/>
      <c r="BL100" s="4760" t="inlineStr">
        <is>
          <t>3 недели</t>
        </is>
      </c>
      <c r="BM100" s="477" t="n"/>
      <c r="BN100" s="480" t="n"/>
      <c r="BO100" s="1854" t="inlineStr">
        <is>
          <t>2 недели</t>
        </is>
      </c>
      <c r="BP100" s="477" t="n"/>
      <c r="BQ100" s="482" t="n"/>
      <c r="BR100" s="168" t="n"/>
      <c r="BS100" s="168" t="n"/>
      <c r="BT100" s="2" t="n"/>
      <c r="BU100" s="72" t="n"/>
      <c r="BV100" s="851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  <c r="CU100" s="2" t="n"/>
    </row>
    <row r="101">
      <c r="A101" s="199" t="n"/>
      <c r="B101" s="200" t="n"/>
      <c r="C101" s="199" t="n"/>
      <c r="D101" s="201" t="n"/>
      <c r="E101" s="201" t="n"/>
      <c r="F101" s="201" t="n"/>
      <c r="G101" s="201" t="n"/>
      <c r="H101" s="201" t="n"/>
      <c r="I101" s="201" t="n"/>
      <c r="J101" s="201" t="n"/>
      <c r="K101" s="201" t="n"/>
      <c r="L101" s="201" t="n"/>
      <c r="M101" s="201" t="n"/>
      <c r="N101" s="201" t="n"/>
      <c r="O101" s="201" t="n"/>
      <c r="P101" s="201" t="n"/>
      <c r="Q101" s="201" t="n"/>
      <c r="R101" s="200" t="n"/>
      <c r="S101" s="4761" t="n"/>
      <c r="T101" s="4761" t="n"/>
      <c r="U101" s="199" t="n"/>
      <c r="V101" s="200" t="n"/>
      <c r="W101" s="201" t="n"/>
      <c r="X101" s="200" t="n"/>
      <c r="Y101" s="203" t="n"/>
      <c r="Z101" s="204" t="n"/>
      <c r="AA101" s="205" t="n"/>
      <c r="AB101" s="204" t="n"/>
      <c r="AC101" s="78" t="n"/>
      <c r="AD101" s="2239" t="n"/>
      <c r="AE101" s="201" t="n"/>
      <c r="AF101" s="200" t="n"/>
      <c r="AG101" s="208" t="n"/>
      <c r="AH101" s="200" t="n"/>
      <c r="AI101" s="208" t="n"/>
      <c r="AJ101" s="200" t="n"/>
      <c r="AK101" s="208" t="n"/>
      <c r="AL101" s="200" t="n"/>
      <c r="AM101" s="4762" t="inlineStr">
        <is>
          <t>Ауд.часов</t>
        </is>
      </c>
      <c r="AN101" s="5073" t="inlineStr">
        <is>
          <t>Всего часов</t>
        </is>
      </c>
      <c r="AO101" s="4764" t="inlineStr">
        <is>
          <t>Ауд.часов</t>
        </is>
      </c>
      <c r="AP101" s="5074" t="inlineStr">
        <is>
          <t>Зач.единиц</t>
        </is>
      </c>
      <c r="AQ101" s="4766" t="inlineStr">
        <is>
          <t>Всего часов</t>
        </is>
      </c>
      <c r="AR101" s="4764" t="inlineStr">
        <is>
          <t>Ауд.часов</t>
        </is>
      </c>
      <c r="AS101" s="5074" t="inlineStr">
        <is>
          <t>Зач.единиц</t>
        </is>
      </c>
      <c r="AT101" s="4767" t="inlineStr">
        <is>
          <t>Всего часов</t>
        </is>
      </c>
      <c r="AU101" s="4764" t="inlineStr">
        <is>
          <t>Ауд.часов</t>
        </is>
      </c>
      <c r="AV101" s="4768" t="inlineStr">
        <is>
          <t>Зач.единиц</t>
        </is>
      </c>
      <c r="AW101" s="5073" t="inlineStr">
        <is>
          <t>Всего часов</t>
        </is>
      </c>
      <c r="AX101" s="4764" t="inlineStr">
        <is>
          <t>Ауд.часов</t>
        </is>
      </c>
      <c r="AY101" s="5075" t="inlineStr">
        <is>
          <t>Зач.единиц</t>
        </is>
      </c>
      <c r="AZ101" s="5073" t="inlineStr">
        <is>
          <t>Всего часов</t>
        </is>
      </c>
      <c r="BA101" s="4764" t="inlineStr">
        <is>
          <t>Ауд.часов</t>
        </is>
      </c>
      <c r="BB101" s="5074" t="inlineStr">
        <is>
          <t>Зач.единиц</t>
        </is>
      </c>
      <c r="BC101" s="4766" t="inlineStr">
        <is>
          <t>Всего часов</t>
        </is>
      </c>
      <c r="BD101" s="4764" t="inlineStr">
        <is>
          <t>Ауд.часов</t>
        </is>
      </c>
      <c r="BE101" s="5074" t="inlineStr">
        <is>
          <t>Зач.единиц</t>
        </is>
      </c>
      <c r="BF101" s="4767" t="inlineStr">
        <is>
          <t>Всего часов</t>
        </is>
      </c>
      <c r="BG101" s="4764" t="inlineStr">
        <is>
          <t>Ауд.часов</t>
        </is>
      </c>
      <c r="BH101" s="4768" t="inlineStr">
        <is>
          <t>Зач.единиц</t>
        </is>
      </c>
      <c r="BI101" s="5073" t="inlineStr">
        <is>
          <t>Всего часов</t>
        </is>
      </c>
      <c r="BJ101" s="4764" t="inlineStr">
        <is>
          <t>Ауд.часов</t>
        </is>
      </c>
      <c r="BK101" s="5075" t="inlineStr">
        <is>
          <t>Зач.единиц</t>
        </is>
      </c>
      <c r="BL101" s="5073" t="inlineStr">
        <is>
          <t>Всего часов</t>
        </is>
      </c>
      <c r="BM101" s="4764" t="inlineStr">
        <is>
          <t>Ауд.часов</t>
        </is>
      </c>
      <c r="BN101" s="4768" t="inlineStr">
        <is>
          <t>Зач.единиц</t>
        </is>
      </c>
      <c r="BO101" s="5073" t="inlineStr">
        <is>
          <t>Всего часов</t>
        </is>
      </c>
      <c r="BP101" s="4764" t="inlineStr">
        <is>
          <t>Ауд.часов</t>
        </is>
      </c>
      <c r="BQ101" s="5076" t="inlineStr">
        <is>
          <t>Зач.единиц</t>
        </is>
      </c>
      <c r="BR101" s="2130" t="n"/>
      <c r="BS101" s="2130" t="n"/>
      <c r="BT101" s="78" t="n"/>
      <c r="BU101" s="81" t="n"/>
      <c r="BV101" s="851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  <c r="CU101" s="2" t="n"/>
    </row>
    <row r="102">
      <c r="A102" s="4101" t="inlineStr">
        <is>
          <t>2.8</t>
        </is>
      </c>
      <c r="B102" s="264" t="n"/>
      <c r="C102" s="4102" t="inlineStr">
        <is>
          <t>Факультативные дисциплины</t>
        </is>
      </c>
      <c r="D102" s="266" t="n"/>
      <c r="E102" s="266" t="n"/>
      <c r="F102" s="266" t="n"/>
      <c r="G102" s="266" t="n"/>
      <c r="H102" s="266" t="n"/>
      <c r="I102" s="266" t="n"/>
      <c r="J102" s="266" t="n"/>
      <c r="K102" s="266" t="n"/>
      <c r="L102" s="266" t="n"/>
      <c r="M102" s="266" t="n"/>
      <c r="N102" s="266" t="n"/>
      <c r="O102" s="266" t="n"/>
      <c r="P102" s="266" t="n"/>
      <c r="Q102" s="266" t="n"/>
      <c r="R102" s="264" t="n"/>
      <c r="S102" s="1661" t="n"/>
      <c r="T102" s="1661" t="n"/>
      <c r="U102" s="5004" t="n"/>
      <c r="V102" s="269" t="n"/>
      <c r="W102" s="5077" t="n"/>
      <c r="X102" s="266" t="n"/>
      <c r="Y102" s="5078" t="n"/>
      <c r="Z102" s="266" t="n"/>
      <c r="AA102" s="5079" t="n"/>
      <c r="AB102" s="1564" t="n"/>
      <c r="AC102" s="4200" t="n"/>
      <c r="AD102" s="273" t="n"/>
      <c r="AE102" s="4207" t="n"/>
      <c r="AF102" s="264" t="n"/>
      <c r="AG102" s="5080" t="n"/>
      <c r="AH102" s="264" t="n"/>
      <c r="AI102" s="5080" t="n"/>
      <c r="AJ102" s="264" t="n"/>
      <c r="AK102" s="5081" t="n"/>
      <c r="AL102" s="269" t="n"/>
      <c r="AM102" s="5082" t="n"/>
      <c r="AN102" s="4987" t="n"/>
      <c r="AO102" s="4988" t="n"/>
      <c r="AP102" s="4989" t="n"/>
      <c r="AQ102" s="4990" t="n"/>
      <c r="AR102" s="4988" t="n"/>
      <c r="AS102" s="4989" t="n"/>
      <c r="AT102" s="5000" t="n"/>
      <c r="AU102" s="4988" t="n"/>
      <c r="AV102" s="4998" t="n"/>
      <c r="AW102" s="4987" t="n"/>
      <c r="AX102" s="4988" t="n"/>
      <c r="AY102" s="4999" t="n"/>
      <c r="AZ102" s="4987" t="n"/>
      <c r="BA102" s="4988" t="n"/>
      <c r="BB102" s="4989" t="n"/>
      <c r="BC102" s="4990" t="n"/>
      <c r="BD102" s="4988" t="n"/>
      <c r="BE102" s="4989" t="n"/>
      <c r="BF102" s="4991">
        <f>BH102*36</f>
        <v/>
      </c>
      <c r="BG102" s="4988" t="n"/>
      <c r="BH102" s="4998" t="n"/>
      <c r="BI102" s="4987" t="n"/>
      <c r="BJ102" s="4988" t="n"/>
      <c r="BK102" s="4999" t="n"/>
      <c r="BL102" s="4987" t="n"/>
      <c r="BM102" s="4988" t="n"/>
      <c r="BN102" s="5001" t="n"/>
      <c r="BO102" s="4990" t="n"/>
      <c r="BP102" s="4988" t="n"/>
      <c r="BQ102" s="5002" t="n"/>
      <c r="BR102" s="5002" t="n"/>
      <c r="BS102" s="5083" t="n"/>
      <c r="BT102" s="266" t="n"/>
      <c r="BU102" s="264" t="n"/>
      <c r="BV102" s="5084">
        <f>AA102*0.22</f>
        <v/>
      </c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  <c r="CU102" s="2" t="n"/>
    </row>
    <row r="103">
      <c r="A103" s="4076" t="inlineStr">
        <is>
          <t>2.8.1</t>
        </is>
      </c>
      <c r="B103" s="264" t="n"/>
      <c r="C103" s="265" t="inlineStr">
        <is>
          <t>Великая Отечественная война советского народа (в контексте Второй мировой войны)</t>
        </is>
      </c>
      <c r="D103" s="266" t="n"/>
      <c r="E103" s="266" t="n"/>
      <c r="F103" s="266" t="n"/>
      <c r="G103" s="266" t="n"/>
      <c r="H103" s="266" t="n"/>
      <c r="I103" s="266" t="n"/>
      <c r="J103" s="266" t="n"/>
      <c r="K103" s="266" t="n"/>
      <c r="L103" s="266" t="n"/>
      <c r="M103" s="266" t="n"/>
      <c r="N103" s="266" t="n"/>
      <c r="O103" s="266" t="n"/>
      <c r="P103" s="266" t="n"/>
      <c r="Q103" s="266" t="n"/>
      <c r="R103" s="264" t="n"/>
      <c r="S103" s="267" t="n"/>
      <c r="T103" s="267" t="n"/>
      <c r="U103" s="279" t="n"/>
      <c r="V103" s="264" t="n"/>
      <c r="W103" s="252" t="n"/>
      <c r="X103" s="264" t="n"/>
      <c r="Y103" s="279" t="inlineStr">
        <is>
          <t>/10</t>
        </is>
      </c>
      <c r="Z103" s="264" t="n"/>
      <c r="AA103" s="271" t="inlineStr">
        <is>
          <t>/10</t>
        </is>
      </c>
      <c r="AB103" s="264" t="n"/>
      <c r="AC103" s="4077" t="inlineStr">
        <is>
          <t>/4</t>
        </is>
      </c>
      <c r="AD103" s="273" t="n"/>
      <c r="AE103" s="252" t="inlineStr">
        <is>
          <t>/4</t>
        </is>
      </c>
      <c r="AF103" s="264" t="n"/>
      <c r="AG103" s="274" t="n"/>
      <c r="AH103" s="264" t="n"/>
      <c r="AI103" s="274" t="n"/>
      <c r="AJ103" s="264" t="n"/>
      <c r="AK103" s="274" t="n"/>
      <c r="AL103" s="264" t="n"/>
      <c r="AM103" s="1584" t="n"/>
      <c r="AN103" s="1585">
        <f>AA103</f>
        <v/>
      </c>
      <c r="AO103" s="1586" t="inlineStr">
        <is>
          <t>/4</t>
        </is>
      </c>
      <c r="AP103" s="1587" t="n"/>
      <c r="AQ103" s="1588" t="n"/>
      <c r="AR103" s="1586" t="n"/>
      <c r="AS103" s="1587" t="n"/>
      <c r="AT103" s="1666" t="n"/>
      <c r="AU103" s="1586" t="n"/>
      <c r="AV103" s="5010" t="n"/>
      <c r="AW103" s="1585" t="n"/>
      <c r="AX103" s="1586" t="n"/>
      <c r="AY103" s="5085" t="n"/>
      <c r="AZ103" s="1667" t="n"/>
      <c r="BA103" s="1599" t="n"/>
      <c r="BB103" s="5086" t="n"/>
      <c r="BC103" s="511" t="n"/>
      <c r="BD103" s="1599" t="n"/>
      <c r="BE103" s="5086" t="n"/>
      <c r="BF103" s="1598">
        <f>BH103*36</f>
        <v/>
      </c>
      <c r="BG103" s="1599" t="n"/>
      <c r="BH103" s="1600" t="n"/>
      <c r="BI103" s="1667" t="n"/>
      <c r="BJ103" s="1599" t="n"/>
      <c r="BK103" s="4974" t="n"/>
      <c r="BL103" s="1667" t="n"/>
      <c r="BM103" s="1599" t="n"/>
      <c r="BN103" s="1603" t="n"/>
      <c r="BO103" s="511" t="n"/>
      <c r="BP103" s="1599" t="n"/>
      <c r="BQ103" s="1605" t="n"/>
      <c r="BR103" s="1605" t="n"/>
      <c r="BS103" s="5087" t="inlineStr">
        <is>
          <t>ИБиП</t>
        </is>
      </c>
      <c r="BT103" s="266" t="n"/>
      <c r="BU103" s="264" t="n"/>
      <c r="BV103" s="684">
        <f>AA103*0.22</f>
        <v/>
      </c>
      <c r="BW103" s="684" t="n"/>
      <c r="BX103" s="684" t="n"/>
      <c r="BY103" s="684" t="n"/>
      <c r="BZ103" s="684" t="n"/>
      <c r="CA103" s="684" t="n"/>
      <c r="CB103" s="684" t="n"/>
      <c r="CC103" s="684" t="n"/>
      <c r="CD103" s="684" t="n"/>
      <c r="CE103" s="684" t="n"/>
      <c r="CF103" s="684" t="n"/>
      <c r="CG103" s="684" t="n"/>
      <c r="CH103" s="684" t="n"/>
      <c r="CI103" s="684" t="n"/>
      <c r="CJ103" s="684" t="n"/>
      <c r="CK103" s="684" t="n"/>
      <c r="CL103" s="684" t="n"/>
      <c r="CM103" s="684" t="n"/>
      <c r="CN103" s="684" t="n"/>
      <c r="CO103" s="684" t="n"/>
      <c r="CP103" s="684" t="n"/>
      <c r="CQ103" s="684" t="n"/>
      <c r="CR103" s="684" t="n"/>
      <c r="CS103" s="2" t="n"/>
      <c r="CT103" s="2" t="n"/>
      <c r="CU103" s="2" t="n"/>
    </row>
    <row r="104">
      <c r="A104" s="4076" t="inlineStr">
        <is>
          <t>2.8.2</t>
        </is>
      </c>
      <c r="B104" s="264" t="n"/>
      <c r="C104" s="265" t="inlineStr">
        <is>
          <t>Коррупция и ее общественная опасность</t>
        </is>
      </c>
      <c r="D104" s="266" t="n"/>
      <c r="E104" s="266" t="n"/>
      <c r="F104" s="266" t="n"/>
      <c r="G104" s="266" t="n"/>
      <c r="H104" s="266" t="n"/>
      <c r="I104" s="266" t="n"/>
      <c r="J104" s="266" t="n"/>
      <c r="K104" s="266" t="n"/>
      <c r="L104" s="266" t="n"/>
      <c r="M104" s="266" t="n"/>
      <c r="N104" s="266" t="n"/>
      <c r="O104" s="266" t="n"/>
      <c r="P104" s="266" t="n"/>
      <c r="Q104" s="266" t="n"/>
      <c r="R104" s="264" t="n"/>
      <c r="S104" s="267" t="n"/>
      <c r="T104" s="267" t="n"/>
      <c r="U104" s="279" t="n"/>
      <c r="V104" s="264" t="n"/>
      <c r="W104" s="252" t="n"/>
      <c r="X104" s="264" t="n"/>
      <c r="Y104" s="279" t="inlineStr">
        <is>
          <t>/10</t>
        </is>
      </c>
      <c r="Z104" s="264" t="n"/>
      <c r="AA104" s="271" t="inlineStr">
        <is>
          <t>/10</t>
        </is>
      </c>
      <c r="AB104" s="264" t="n"/>
      <c r="AC104" s="4077" t="inlineStr">
        <is>
          <t>/4</t>
        </is>
      </c>
      <c r="AD104" s="273" t="n"/>
      <c r="AE104" s="252" t="inlineStr">
        <is>
          <t>/4</t>
        </is>
      </c>
      <c r="AF104" s="264" t="n"/>
      <c r="AG104" s="274" t="n"/>
      <c r="AH104" s="264" t="n"/>
      <c r="AI104" s="274" t="n"/>
      <c r="AJ104" s="264" t="n"/>
      <c r="AK104" s="274" t="n"/>
      <c r="AL104" s="264" t="n"/>
      <c r="AM104" s="1584" t="n"/>
      <c r="AN104" s="1585" t="n"/>
      <c r="AO104" s="1586" t="n"/>
      <c r="AP104" s="1587" t="n"/>
      <c r="AQ104" s="1588">
        <f>AA104</f>
        <v/>
      </c>
      <c r="AR104" s="1586" t="inlineStr">
        <is>
          <t>/4</t>
        </is>
      </c>
      <c r="AS104" s="1587" t="n"/>
      <c r="AT104" s="1666" t="n"/>
      <c r="AU104" s="1586" t="n"/>
      <c r="AV104" s="5010" t="n"/>
      <c r="AW104" s="1585" t="n"/>
      <c r="AX104" s="1586" t="n"/>
      <c r="AY104" s="5085" t="n"/>
      <c r="AZ104" s="1667" t="n"/>
      <c r="BA104" s="1599" t="n"/>
      <c r="BB104" s="5086" t="n"/>
      <c r="BC104" s="511" t="n"/>
      <c r="BD104" s="1599" t="n"/>
      <c r="BE104" s="5086" t="n"/>
      <c r="BF104" s="1602" t="n"/>
      <c r="BG104" s="1599" t="n"/>
      <c r="BH104" s="1600" t="n"/>
      <c r="BI104" s="1667" t="n"/>
      <c r="BJ104" s="1599" t="n"/>
      <c r="BK104" s="4974" t="n"/>
      <c r="BL104" s="1667" t="n"/>
      <c r="BM104" s="1599" t="n"/>
      <c r="BN104" s="1603" t="n"/>
      <c r="BO104" s="511" t="n"/>
      <c r="BP104" s="1599" t="n"/>
      <c r="BQ104" s="1605" t="n"/>
      <c r="BR104" s="1605" t="n"/>
      <c r="BS104" s="5088" t="inlineStr">
        <is>
          <t>ФиП</t>
        </is>
      </c>
      <c r="BT104" s="266" t="n"/>
      <c r="BU104" s="264" t="n"/>
      <c r="BV104" s="684">
        <f>AA104*0.22</f>
        <v/>
      </c>
      <c r="BW104" s="684" t="n"/>
      <c r="BX104" s="684" t="n"/>
      <c r="BY104" s="684" t="n"/>
      <c r="BZ104" s="684" t="n"/>
      <c r="CA104" s="684" t="n"/>
      <c r="CB104" s="684" t="n"/>
      <c r="CC104" s="684" t="n"/>
      <c r="CD104" s="684" t="n"/>
      <c r="CE104" s="684" t="n"/>
      <c r="CF104" s="684" t="n"/>
      <c r="CG104" s="684" t="n"/>
      <c r="CH104" s="684" t="n"/>
      <c r="CI104" s="684" t="n"/>
      <c r="CJ104" s="684" t="n"/>
      <c r="CK104" s="684" t="n"/>
      <c r="CL104" s="684" t="n"/>
      <c r="CM104" s="684" t="n"/>
      <c r="CN104" s="684" t="n"/>
      <c r="CO104" s="684" t="n"/>
      <c r="CP104" s="684" t="n"/>
      <c r="CQ104" s="684" t="n"/>
      <c r="CR104" s="684" t="n"/>
      <c r="CS104" s="2" t="n"/>
      <c r="CT104" s="2" t="n"/>
      <c r="CU104" s="2" t="n"/>
    </row>
    <row r="105">
      <c r="A105" s="4101" t="inlineStr">
        <is>
          <t>2.9</t>
        </is>
      </c>
      <c r="B105" s="264" t="n"/>
      <c r="C105" s="4102" t="inlineStr">
        <is>
          <t>Дополнительные виды обучения</t>
        </is>
      </c>
      <c r="D105" s="266" t="n"/>
      <c r="E105" s="266" t="n"/>
      <c r="F105" s="266" t="n"/>
      <c r="G105" s="266" t="n"/>
      <c r="H105" s="266" t="n"/>
      <c r="I105" s="266" t="n"/>
      <c r="J105" s="266" t="n"/>
      <c r="K105" s="266" t="n"/>
      <c r="L105" s="266" t="n"/>
      <c r="M105" s="266" t="n"/>
      <c r="N105" s="266" t="n"/>
      <c r="O105" s="266" t="n"/>
      <c r="P105" s="266" t="n"/>
      <c r="Q105" s="266" t="n"/>
      <c r="R105" s="264" t="n"/>
      <c r="S105" s="1661" t="n"/>
      <c r="T105" s="1661" t="n"/>
      <c r="U105" s="5041" t="n"/>
      <c r="V105" s="269" t="n"/>
      <c r="W105" s="5089" t="n"/>
      <c r="X105" s="266" t="n"/>
      <c r="Y105" s="4206" t="n"/>
      <c r="Z105" s="266" t="n"/>
      <c r="AA105" s="5090" t="n"/>
      <c r="AB105" s="1634" t="n"/>
      <c r="AC105" s="1643" t="n"/>
      <c r="AD105" s="273" t="n"/>
      <c r="AE105" s="4192" t="n"/>
      <c r="AF105" s="264" t="n"/>
      <c r="AG105" s="4193" t="n"/>
      <c r="AH105" s="264" t="n"/>
      <c r="AI105" s="4193" t="n"/>
      <c r="AJ105" s="264" t="n"/>
      <c r="AK105" s="4194" t="n"/>
      <c r="AL105" s="269" t="n"/>
      <c r="AM105" s="5091" t="n"/>
      <c r="AN105" s="4987" t="n"/>
      <c r="AO105" s="4988" t="n"/>
      <c r="AP105" s="4989" t="n"/>
      <c r="AQ105" s="4990" t="n"/>
      <c r="AR105" s="4988" t="n"/>
      <c r="AS105" s="4989" t="n"/>
      <c r="AT105" s="5000" t="n"/>
      <c r="AU105" s="4988" t="n"/>
      <c r="AV105" s="4998" t="n"/>
      <c r="AW105" s="4987" t="n"/>
      <c r="AX105" s="4988" t="n"/>
      <c r="AY105" s="4999" t="n"/>
      <c r="AZ105" s="4987" t="n"/>
      <c r="BA105" s="4988" t="n"/>
      <c r="BB105" s="4989" t="n"/>
      <c r="BC105" s="4990" t="n"/>
      <c r="BD105" s="4988" t="n"/>
      <c r="BE105" s="4989" t="n"/>
      <c r="BF105" s="5000" t="n"/>
      <c r="BG105" s="4988" t="n"/>
      <c r="BH105" s="4998" t="n"/>
      <c r="BI105" s="4987" t="n"/>
      <c r="BJ105" s="4988" t="n"/>
      <c r="BK105" s="4999" t="n"/>
      <c r="BL105" s="4987" t="n"/>
      <c r="BM105" s="4988" t="n"/>
      <c r="BN105" s="5001" t="n"/>
      <c r="BO105" s="4990" t="n"/>
      <c r="BP105" s="4988" t="n"/>
      <c r="BQ105" s="5002" t="n"/>
      <c r="BR105" s="5002" t="n"/>
      <c r="BS105" s="5092" t="n"/>
      <c r="BT105" s="266" t="n"/>
      <c r="BU105" s="264" t="n"/>
      <c r="BV105" s="5005">
        <f>AA105*0.22</f>
        <v/>
      </c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  <c r="CU105" s="2" t="n"/>
    </row>
    <row r="106">
      <c r="A106" s="4076" t="inlineStr">
        <is>
          <t>2.9.1</t>
        </is>
      </c>
      <c r="B106" s="264" t="n"/>
      <c r="C106" s="265" t="inlineStr">
        <is>
          <t>Белорусский язык (профессиональная лексика)</t>
        </is>
      </c>
      <c r="D106" s="266" t="n"/>
      <c r="E106" s="266" t="n"/>
      <c r="F106" s="266" t="n"/>
      <c r="G106" s="266" t="n"/>
      <c r="H106" s="266" t="n"/>
      <c r="I106" s="266" t="n"/>
      <c r="J106" s="266" t="n"/>
      <c r="K106" s="266" t="n"/>
      <c r="L106" s="266" t="n"/>
      <c r="M106" s="266" t="n"/>
      <c r="N106" s="266" t="n"/>
      <c r="O106" s="266" t="n"/>
      <c r="P106" s="266" t="n"/>
      <c r="Q106" s="266" t="n"/>
      <c r="R106" s="264" t="n"/>
      <c r="S106" s="267" t="n"/>
      <c r="T106" s="267" t="n"/>
      <c r="U106" s="4149" t="n"/>
      <c r="V106" s="269" t="n"/>
      <c r="W106" s="252" t="inlineStr">
        <is>
          <t>/1</t>
        </is>
      </c>
      <c r="X106" s="264" t="n"/>
      <c r="Y106" s="279" t="inlineStr">
        <is>
          <t>/72</t>
        </is>
      </c>
      <c r="Z106" s="264" t="n"/>
      <c r="AA106" s="271" t="inlineStr">
        <is>
          <t>/36</t>
        </is>
      </c>
      <c r="AB106" s="264" t="n"/>
      <c r="AC106" s="4077" t="inlineStr">
        <is>
          <t>/8</t>
        </is>
      </c>
      <c r="AD106" s="273" t="n"/>
      <c r="AE106" s="252" t="n"/>
      <c r="AF106" s="264" t="n"/>
      <c r="AG106" s="274" t="n"/>
      <c r="AH106" s="264" t="n"/>
      <c r="AI106" s="274" t="inlineStr">
        <is>
          <t>/8</t>
        </is>
      </c>
      <c r="AJ106" s="264" t="n"/>
      <c r="AK106" s="274" t="n"/>
      <c r="AL106" s="264" t="n"/>
      <c r="AM106" s="1584" t="inlineStr">
        <is>
          <t>/2</t>
        </is>
      </c>
      <c r="AN106" s="1585" t="inlineStr">
        <is>
          <t>/72</t>
        </is>
      </c>
      <c r="AO106" s="1586" t="inlineStr">
        <is>
          <t>/6</t>
        </is>
      </c>
      <c r="AP106" s="1587" t="n"/>
      <c r="AQ106" s="1588" t="n"/>
      <c r="AR106" s="1586" t="n"/>
      <c r="AS106" s="1587" t="n"/>
      <c r="AT106" s="1666" t="n"/>
      <c r="AU106" s="1586" t="n"/>
      <c r="AV106" s="5010" t="n"/>
      <c r="AW106" s="1585" t="n"/>
      <c r="AX106" s="1586" t="n"/>
      <c r="AY106" s="5085" t="n"/>
      <c r="AZ106" s="5033" t="n"/>
      <c r="BA106" s="5029" t="n"/>
      <c r="BB106" s="5093" t="n"/>
      <c r="BC106" s="5035" t="n"/>
      <c r="BD106" s="5029" t="n"/>
      <c r="BE106" s="5093" t="n"/>
      <c r="BF106" s="5032" t="n"/>
      <c r="BG106" s="5029" t="n"/>
      <c r="BH106" s="5030" t="n"/>
      <c r="BI106" s="5033" t="n"/>
      <c r="BJ106" s="5029" t="n"/>
      <c r="BK106" s="5031" t="n"/>
      <c r="BL106" s="5094" t="n"/>
      <c r="BM106" s="5095" t="n"/>
      <c r="BN106" s="5096" t="n"/>
      <c r="BO106" s="5097" t="n"/>
      <c r="BP106" s="5095" t="n"/>
      <c r="BQ106" s="5098" t="n"/>
      <c r="BR106" s="5036" t="n"/>
      <c r="BS106" s="5088" t="inlineStr">
        <is>
          <t>БФ</t>
        </is>
      </c>
      <c r="BT106" s="266" t="n"/>
      <c r="BU106" s="264" t="n"/>
      <c r="BV106" s="684">
        <f>AA106*0.22</f>
        <v/>
      </c>
      <c r="BW106" s="684" t="n"/>
      <c r="BX106" s="684" t="n"/>
      <c r="BY106" s="684" t="n"/>
      <c r="BZ106" s="684" t="n"/>
      <c r="CA106" s="684" t="n"/>
      <c r="CB106" s="684" t="n"/>
      <c r="CC106" s="684" t="n"/>
      <c r="CD106" s="684" t="n"/>
      <c r="CE106" s="684" t="n"/>
      <c r="CF106" s="684" t="n"/>
      <c r="CG106" s="684" t="n"/>
      <c r="CH106" s="684" t="n"/>
      <c r="CI106" s="684" t="n"/>
      <c r="CJ106" s="684" t="n"/>
      <c r="CK106" s="684" t="n"/>
      <c r="CL106" s="684" t="n"/>
      <c r="CM106" s="684" t="n"/>
      <c r="CN106" s="684" t="n"/>
      <c r="CO106" s="684" t="n"/>
      <c r="CP106" s="684" t="n"/>
      <c r="CQ106" s="684" t="n"/>
      <c r="CR106" s="684" t="n"/>
      <c r="CS106" s="2" t="n"/>
      <c r="CT106" s="2" t="n"/>
      <c r="CU106" s="2" t="n"/>
    </row>
    <row r="107">
      <c r="A107" s="263" t="inlineStr">
        <is>
          <t>2.9.2</t>
        </is>
      </c>
      <c r="B107" s="264" t="n"/>
      <c r="C107" s="345" t="inlineStr">
        <is>
          <t>Гидравлика и гидропривод</t>
        </is>
      </c>
      <c r="D107" s="266" t="n"/>
      <c r="E107" s="266" t="n"/>
      <c r="F107" s="266" t="n"/>
      <c r="G107" s="266" t="n"/>
      <c r="H107" s="266" t="n"/>
      <c r="I107" s="266" t="n"/>
      <c r="J107" s="266" t="n"/>
      <c r="K107" s="266" t="n"/>
      <c r="L107" s="266" t="n"/>
      <c r="M107" s="266" t="n"/>
      <c r="N107" s="266" t="n"/>
      <c r="O107" s="266" t="n"/>
      <c r="P107" s="266" t="n"/>
      <c r="Q107" s="266" t="n"/>
      <c r="R107" s="269" t="n"/>
      <c r="S107" s="267" t="n"/>
      <c r="T107" s="267" t="n"/>
      <c r="U107" s="268" t="n"/>
      <c r="V107" s="269" t="n"/>
      <c r="W107" s="283" t="inlineStr">
        <is>
          <t>/5</t>
        </is>
      </c>
      <c r="X107" s="266" t="n"/>
      <c r="Y107" s="4971" t="inlineStr">
        <is>
          <t>/108</t>
        </is>
      </c>
      <c r="Z107" s="273" t="n"/>
      <c r="AA107" s="5099" t="inlineStr">
        <is>
          <t>/36</t>
        </is>
      </c>
      <c r="AB107" s="1634" t="n"/>
      <c r="AC107" s="272" t="inlineStr">
        <is>
          <t>/8</t>
        </is>
      </c>
      <c r="AD107" s="273" t="n"/>
      <c r="AE107" s="252" t="inlineStr">
        <is>
          <t>/4</t>
        </is>
      </c>
      <c r="AF107" s="264" t="n"/>
      <c r="AG107" s="274" t="inlineStr">
        <is>
          <t>/4</t>
        </is>
      </c>
      <c r="AH107" s="264" t="n"/>
      <c r="AI107" s="274" t="n"/>
      <c r="AJ107" s="264" t="n"/>
      <c r="AK107" s="277" t="n"/>
      <c r="AL107" s="269" t="n"/>
      <c r="AM107" s="1584" t="n"/>
      <c r="AN107" s="1585">
        <f>AP107*36</f>
        <v/>
      </c>
      <c r="AO107" s="1586" t="n"/>
      <c r="AP107" s="1587" t="n"/>
      <c r="AQ107" s="1588">
        <f>AS107*36</f>
        <v/>
      </c>
      <c r="AR107" s="1586" t="n"/>
      <c r="AS107" s="1587" t="n"/>
      <c r="AT107" s="1589">
        <f>AV107*36</f>
        <v/>
      </c>
      <c r="AU107" s="1590" t="n"/>
      <c r="AV107" s="1591" t="n"/>
      <c r="AW107" s="1592">
        <f>AY107*36</f>
        <v/>
      </c>
      <c r="AX107" s="1586" t="inlineStr">
        <is>
          <t>/2</t>
        </is>
      </c>
      <c r="AY107" s="1593" t="n"/>
      <c r="AZ107" s="5100" t="inlineStr">
        <is>
          <t>/108</t>
        </is>
      </c>
      <c r="BA107" s="1599" t="inlineStr">
        <is>
          <t>/6</t>
        </is>
      </c>
      <c r="BB107" s="5086" t="n"/>
      <c r="BC107" s="511">
        <f>BE107*36</f>
        <v/>
      </c>
      <c r="BD107" s="1595" t="n"/>
      <c r="BE107" s="1595" t="n"/>
      <c r="BF107" s="1598">
        <f>BH107*36</f>
        <v/>
      </c>
      <c r="BG107" s="1599" t="n"/>
      <c r="BH107" s="1600" t="n"/>
      <c r="BI107" s="1594">
        <f>BK107*36</f>
        <v/>
      </c>
      <c r="BJ107" s="1599" t="n"/>
      <c r="BK107" s="4974" t="n"/>
      <c r="BL107" s="1667" t="n"/>
      <c r="BM107" s="1599" t="n"/>
      <c r="BN107" s="1603" t="n"/>
      <c r="BO107" s="511" t="n"/>
      <c r="BP107" s="1599" t="n"/>
      <c r="BQ107" s="1605" t="n"/>
      <c r="BR107" s="1605" t="n"/>
      <c r="BS107" s="5101" t="inlineStr">
        <is>
          <t>ЭГиТ</t>
        </is>
      </c>
      <c r="BT107" s="266" t="n"/>
      <c r="BU107" s="269" t="n"/>
      <c r="BV107" s="684">
        <f>AA107*0.22</f>
        <v/>
      </c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  <c r="CU107" s="2" t="n"/>
    </row>
    <row r="108">
      <c r="A108" s="4133" t="inlineStr">
        <is>
          <t>2.9.3</t>
        </is>
      </c>
      <c r="B108" s="264" t="n"/>
      <c r="C108" s="4134" t="inlineStr">
        <is>
          <t>Основы управления интеллектуальной собственностью</t>
        </is>
      </c>
      <c r="D108" s="266" t="n"/>
      <c r="E108" s="266" t="n"/>
      <c r="F108" s="266" t="n"/>
      <c r="G108" s="266" t="n"/>
      <c r="H108" s="266" t="n"/>
      <c r="I108" s="266" t="n"/>
      <c r="J108" s="266" t="n"/>
      <c r="K108" s="266" t="n"/>
      <c r="L108" s="266" t="n"/>
      <c r="M108" s="266" t="n"/>
      <c r="N108" s="266" t="n"/>
      <c r="O108" s="266" t="n"/>
      <c r="P108" s="266" t="n"/>
      <c r="Q108" s="266" t="n"/>
      <c r="R108" s="264" t="n"/>
      <c r="S108" s="1685" t="n"/>
      <c r="T108" s="1685" t="n"/>
      <c r="U108" s="1640" t="n"/>
      <c r="V108" s="269" t="n"/>
      <c r="W108" s="1723" t="inlineStr">
        <is>
          <t>/6</t>
        </is>
      </c>
      <c r="X108" s="266" t="n"/>
      <c r="Y108" s="1654" t="inlineStr">
        <is>
          <t>/60</t>
        </is>
      </c>
      <c r="Z108" s="266" t="n"/>
      <c r="AA108" s="5102" t="inlineStr">
        <is>
          <t>/34</t>
        </is>
      </c>
      <c r="AB108" s="1634" t="n"/>
      <c r="AC108" s="1643" t="inlineStr">
        <is>
          <t>/8</t>
        </is>
      </c>
      <c r="AD108" s="273" t="n"/>
      <c r="AE108" s="1645" t="inlineStr">
        <is>
          <t>/4</t>
        </is>
      </c>
      <c r="AF108" s="264" t="n"/>
      <c r="AG108" s="1790" t="n"/>
      <c r="AH108" s="264" t="n"/>
      <c r="AI108" s="1790" t="inlineStr">
        <is>
          <t>/4</t>
        </is>
      </c>
      <c r="AJ108" s="264" t="n"/>
      <c r="AK108" s="1669" t="n"/>
      <c r="AL108" s="269" t="n"/>
      <c r="AM108" s="1647" t="n"/>
      <c r="AN108" s="1570" t="n"/>
      <c r="AO108" s="1653" t="n"/>
      <c r="AP108" s="5039" t="n"/>
      <c r="AQ108" s="1648" t="n"/>
      <c r="AR108" s="1653" t="n"/>
      <c r="AS108" s="5039" t="n"/>
      <c r="AT108" s="1651" t="n"/>
      <c r="AU108" s="1653" t="n"/>
      <c r="AV108" s="1809" t="n"/>
      <c r="AW108" s="1570" t="n"/>
      <c r="AX108" s="1653" t="n"/>
      <c r="AY108" s="5040" t="n"/>
      <c r="AZ108" s="1570" t="n"/>
      <c r="BA108" s="1653" t="inlineStr">
        <is>
          <t>/2</t>
        </is>
      </c>
      <c r="BB108" s="5039" t="n"/>
      <c r="BC108" s="1648" t="inlineStr">
        <is>
          <t>/60</t>
        </is>
      </c>
      <c r="BD108" s="1571" t="inlineStr">
        <is>
          <t>/6</t>
        </is>
      </c>
      <c r="BE108" s="1571" t="n"/>
      <c r="BF108" s="1574" t="n"/>
      <c r="BG108" s="1653" t="n"/>
      <c r="BH108" s="1809" t="n"/>
      <c r="BI108" s="1570" t="n"/>
      <c r="BJ108" s="1653" t="n"/>
      <c r="BK108" s="5040" t="n"/>
      <c r="BL108" s="1570" t="n"/>
      <c r="BM108" s="1653" t="n"/>
      <c r="BN108" s="1649" t="n"/>
      <c r="BO108" s="1648" t="n"/>
      <c r="BP108" s="1653" t="n"/>
      <c r="BQ108" s="1650" t="n"/>
      <c r="BR108" s="1650" t="n"/>
      <c r="BS108" s="5103" t="n"/>
      <c r="BT108" s="266" t="n"/>
      <c r="BU108" s="264" t="n"/>
      <c r="BV108" s="5005">
        <f>AA108*0.22</f>
        <v/>
      </c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</row>
    <row r="109">
      <c r="A109" s="1733" t="inlineStr">
        <is>
          <t>2.9.4</t>
        </is>
      </c>
      <c r="B109" s="514" t="n"/>
      <c r="C109" s="5104" t="inlineStr">
        <is>
          <t>Обзорные лекции по специальности</t>
        </is>
      </c>
      <c r="D109" s="608" t="n"/>
      <c r="E109" s="608" t="n"/>
      <c r="F109" s="608" t="n"/>
      <c r="G109" s="608" t="n"/>
      <c r="H109" s="608" t="n"/>
      <c r="I109" s="608" t="n"/>
      <c r="J109" s="608" t="n"/>
      <c r="K109" s="608" t="n"/>
      <c r="L109" s="608" t="n"/>
      <c r="M109" s="608" t="n"/>
      <c r="N109" s="608" t="n"/>
      <c r="O109" s="608" t="n"/>
      <c r="P109" s="608" t="n"/>
      <c r="Q109" s="608" t="n"/>
      <c r="R109" s="609" t="n"/>
      <c r="S109" s="1735" t="n"/>
      <c r="T109" s="1735" t="n"/>
      <c r="U109" s="5105" t="n"/>
      <c r="V109" s="514" t="n"/>
      <c r="W109" s="5106" t="n"/>
      <c r="X109" s="516" t="n"/>
      <c r="Y109" s="4785">
        <f>AA109</f>
        <v/>
      </c>
      <c r="Z109" s="609" t="n"/>
      <c r="AA109" s="1742">
        <f>AE109</f>
        <v/>
      </c>
      <c r="AB109" s="523" t="n"/>
      <c r="AC109" s="5107" t="inlineStr">
        <is>
          <t>/16</t>
        </is>
      </c>
      <c r="AD109" s="4775" t="n"/>
      <c r="AE109" s="1743" t="inlineStr">
        <is>
          <t>/16</t>
        </is>
      </c>
      <c r="AF109" s="523" t="n"/>
      <c r="AG109" s="4783" t="n"/>
      <c r="AH109" s="523" t="n"/>
      <c r="AI109" s="4783" t="n"/>
      <c r="AJ109" s="523" t="n"/>
      <c r="AK109" s="4783" t="n"/>
      <c r="AL109" s="523" t="n"/>
      <c r="AM109" s="5108" t="n"/>
      <c r="AN109" s="1746" t="n"/>
      <c r="AO109" s="1751" t="n"/>
      <c r="AP109" s="5109" t="n"/>
      <c r="AQ109" s="5110" t="n"/>
      <c r="AR109" s="1751" t="n"/>
      <c r="AS109" s="5109" t="n"/>
      <c r="AT109" s="1749" t="n"/>
      <c r="AU109" s="1751" t="n"/>
      <c r="AV109" s="5111" t="n"/>
      <c r="AW109" s="1746" t="n"/>
      <c r="AX109" s="1751" t="n"/>
      <c r="AY109" s="1752" t="n"/>
      <c r="AZ109" s="1746" t="n"/>
      <c r="BA109" s="1751" t="n"/>
      <c r="BB109" s="5109" t="n"/>
      <c r="BC109" s="5110" t="n"/>
      <c r="BD109" s="1751" t="n"/>
      <c r="BE109" s="5109" t="n"/>
      <c r="BF109" s="1749" t="n"/>
      <c r="BG109" s="1751" t="n"/>
      <c r="BH109" s="5111" t="n"/>
      <c r="BI109" s="1746" t="n"/>
      <c r="BJ109" s="1751" t="n"/>
      <c r="BK109" s="1752" t="n"/>
      <c r="BL109" s="5112" t="n"/>
      <c r="BM109" s="5113" t="n"/>
      <c r="BN109" s="5114" t="n"/>
      <c r="BO109" s="5115" t="inlineStr">
        <is>
          <t>/16</t>
        </is>
      </c>
      <c r="BP109" s="5113" t="inlineStr">
        <is>
          <t>/16</t>
        </is>
      </c>
      <c r="BQ109" s="5113" t="n"/>
      <c r="BR109" s="5112" t="n"/>
      <c r="BS109" s="5116" t="n"/>
      <c r="BT109" s="5106" t="n"/>
      <c r="BU109" s="5117" t="n"/>
      <c r="BV109" s="5005">
        <f>AA109*0.22</f>
        <v/>
      </c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  <c r="CU109" s="2" t="n"/>
    </row>
    <row r="110">
      <c r="A110" s="5118" t="inlineStr">
        <is>
          <t>Количество часов учебных занятий</t>
        </is>
      </c>
      <c r="B110" s="534" t="n"/>
      <c r="C110" s="534" t="n"/>
      <c r="D110" s="534" t="n"/>
      <c r="E110" s="534" t="n"/>
      <c r="F110" s="534" t="n"/>
      <c r="G110" s="534" t="n"/>
      <c r="H110" s="534" t="n"/>
      <c r="I110" s="534" t="n"/>
      <c r="J110" s="534" t="n"/>
      <c r="K110" s="534" t="n"/>
      <c r="L110" s="534" t="n"/>
      <c r="M110" s="534" t="n"/>
      <c r="N110" s="534" t="n"/>
      <c r="O110" s="534" t="n"/>
      <c r="P110" s="534" t="n"/>
      <c r="Q110" s="534" t="n"/>
      <c r="R110" s="534" t="n"/>
      <c r="S110" s="534" t="n"/>
      <c r="T110" s="534" t="n"/>
      <c r="U110" s="534" t="n"/>
      <c r="V110" s="534" t="n"/>
      <c r="W110" s="534" t="n"/>
      <c r="X110" s="244" t="n"/>
      <c r="Y110" s="5119">
        <f>Y33+Y66</f>
        <v/>
      </c>
      <c r="Z110" s="5120" t="n"/>
      <c r="AA110" s="5121">
        <f>AA33+AA66</f>
        <v/>
      </c>
      <c r="AB110" s="5120" t="n"/>
      <c r="AC110" s="5122">
        <f>AC33+AC66</f>
        <v/>
      </c>
      <c r="AD110" s="4966" t="n"/>
      <c r="AE110" s="5123">
        <f>AE33+AE66</f>
        <v/>
      </c>
      <c r="AF110" s="5120" t="n"/>
      <c r="AG110" s="5124">
        <f>AG33+AG66</f>
        <v/>
      </c>
      <c r="AH110" s="5120" t="n"/>
      <c r="AI110" s="5124">
        <f>AI33+AI66</f>
        <v/>
      </c>
      <c r="AJ110" s="5120" t="n"/>
      <c r="AK110" s="5124">
        <f>AK33+AK66</f>
        <v/>
      </c>
      <c r="AL110" s="5120" t="n"/>
      <c r="AM110" s="5125">
        <f>AM33+AM66</f>
        <v/>
      </c>
      <c r="AN110" s="5126">
        <f>AN33+AN66</f>
        <v/>
      </c>
      <c r="AO110" s="5127">
        <f>AO33+AO66</f>
        <v/>
      </c>
      <c r="AP110" s="5128">
        <f>AP33+AP66</f>
        <v/>
      </c>
      <c r="AQ110" s="5129">
        <f>AQ33+AQ66</f>
        <v/>
      </c>
      <c r="AR110" s="5127">
        <f>AR33+AR66</f>
        <v/>
      </c>
      <c r="AS110" s="5128">
        <f>AS33+AS66</f>
        <v/>
      </c>
      <c r="AT110" s="5130">
        <f>AT33+AT66</f>
        <v/>
      </c>
      <c r="AU110" s="5127">
        <f>AU33+AU66</f>
        <v/>
      </c>
      <c r="AV110" s="5131">
        <f>AV33+AV66</f>
        <v/>
      </c>
      <c r="AW110" s="5126">
        <f>AW33+AW66</f>
        <v/>
      </c>
      <c r="AX110" s="5127">
        <f>AX33+AX66</f>
        <v/>
      </c>
      <c r="AY110" s="5132">
        <f>AY33+AY66</f>
        <v/>
      </c>
      <c r="AZ110" s="5126">
        <f>AZ33+AZ66</f>
        <v/>
      </c>
      <c r="BA110" s="5127">
        <f>BA33+BA66</f>
        <v/>
      </c>
      <c r="BB110" s="5128">
        <f>BB33+BB66</f>
        <v/>
      </c>
      <c r="BC110" s="5129">
        <f>BC33+BC66</f>
        <v/>
      </c>
      <c r="BD110" s="5127">
        <f>BD33+BD66</f>
        <v/>
      </c>
      <c r="BE110" s="5128">
        <f>BE33+BE66</f>
        <v/>
      </c>
      <c r="BF110" s="5130">
        <f>BF33+BF66</f>
        <v/>
      </c>
      <c r="BG110" s="5127">
        <f>BG33+BG66</f>
        <v/>
      </c>
      <c r="BH110" s="5131">
        <f>BH33+BH66</f>
        <v/>
      </c>
      <c r="BI110" s="5126">
        <f>BI33+BI66</f>
        <v/>
      </c>
      <c r="BJ110" s="5127">
        <f>BJ33+BJ66</f>
        <v/>
      </c>
      <c r="BK110" s="5132">
        <f>BK33+BK66</f>
        <v/>
      </c>
      <c r="BL110" s="5126">
        <f>BL33+BL66</f>
        <v/>
      </c>
      <c r="BM110" s="5127">
        <f>BM33+BM66</f>
        <v/>
      </c>
      <c r="BN110" s="5133">
        <f>BN33+BN66</f>
        <v/>
      </c>
      <c r="BO110" s="5129">
        <f>BO33+BO66</f>
        <v/>
      </c>
      <c r="BP110" s="5127">
        <f>BP33+BP66</f>
        <v/>
      </c>
      <c r="BQ110" s="5134">
        <f>BQ33+BQ66</f>
        <v/>
      </c>
      <c r="BR110" s="5135">
        <f>BQ110+BN110+BK110+BH110+BE110+BB110+AY110+AV110+AS110+AP110</f>
        <v/>
      </c>
      <c r="BS110" s="5136" t="n"/>
      <c r="BT110" s="2049" t="n"/>
      <c r="BU110" s="5120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  <c r="CU110" s="2" t="n"/>
    </row>
    <row r="111">
      <c r="A111" s="5137" t="inlineStr">
        <is>
          <t>Количество часов учебных занятий в неделю</t>
        </is>
      </c>
      <c r="B111" s="266" t="n"/>
      <c r="C111" s="266" t="n"/>
      <c r="D111" s="266" t="n"/>
      <c r="E111" s="266" t="n"/>
      <c r="F111" s="266" t="n"/>
      <c r="G111" s="266" t="n"/>
      <c r="H111" s="266" t="n"/>
      <c r="I111" s="266" t="n"/>
      <c r="J111" s="266" t="n"/>
      <c r="K111" s="266" t="n"/>
      <c r="L111" s="266" t="n"/>
      <c r="M111" s="266" t="n"/>
      <c r="N111" s="266" t="n"/>
      <c r="O111" s="266" t="n"/>
      <c r="P111" s="266" t="n"/>
      <c r="Q111" s="266" t="n"/>
      <c r="R111" s="266" t="n"/>
      <c r="S111" s="266" t="n"/>
      <c r="T111" s="266" t="n"/>
      <c r="U111" s="266" t="n"/>
      <c r="V111" s="266" t="n"/>
      <c r="W111" s="266" t="n"/>
      <c r="X111" s="269" t="n"/>
      <c r="Y111" s="5138">
        <f>AN110+AQ110+AT110+AW110+AZ110+BC110+BF110+BI110+BL110+BO110</f>
        <v/>
      </c>
      <c r="Z111" s="264" t="n"/>
      <c r="AA111" s="5139" t="n"/>
      <c r="AB111" s="264" t="n"/>
      <c r="AC111" s="5140">
        <f>AM110+AO110+AR110+AU110+AX110+BA110+BD110+BG110+BJ110+BM110+BP110</f>
        <v/>
      </c>
      <c r="AD111" s="273" t="n"/>
      <c r="AE111" s="5141" t="n"/>
      <c r="AF111" s="264" t="n"/>
      <c r="AG111" s="5142" t="n"/>
      <c r="AH111" s="264" t="n"/>
      <c r="AI111" s="5142" t="n"/>
      <c r="AJ111" s="264" t="n"/>
      <c r="AK111" s="5142" t="n"/>
      <c r="AL111" s="264" t="n"/>
      <c r="AM111" s="5143" t="n"/>
      <c r="AN111" s="5144" t="n"/>
      <c r="AO111" s="5144">
        <f>AO110/AN31</f>
        <v/>
      </c>
      <c r="AP111" s="5144" t="n"/>
      <c r="AQ111" s="5145" t="n"/>
      <c r="AR111" s="5144">
        <f>AR110/AQ31</f>
        <v/>
      </c>
      <c r="AS111" s="5144">
        <f>AS110+AP110</f>
        <v/>
      </c>
      <c r="AT111" s="5146" t="n"/>
      <c r="AU111" s="5144">
        <f>AU110/AT31</f>
        <v/>
      </c>
      <c r="AV111" s="5147" t="n"/>
      <c r="AW111" s="5144" t="n"/>
      <c r="AX111" s="5144">
        <f>AX110/AW31</f>
        <v/>
      </c>
      <c r="AY111" s="5148">
        <f>AY110+AV110</f>
        <v/>
      </c>
      <c r="AZ111" s="5144" t="n"/>
      <c r="BA111" s="5144">
        <f>BA110/AZ31</f>
        <v/>
      </c>
      <c r="BB111" s="5144" t="n"/>
      <c r="BC111" s="5149" t="n"/>
      <c r="BD111" s="5150">
        <f>BD110/BC31</f>
        <v/>
      </c>
      <c r="BE111" s="5151">
        <f>BE110+BB110</f>
        <v/>
      </c>
      <c r="BF111" s="5146" t="n"/>
      <c r="BG111" s="5144">
        <f>BG110/BF31</f>
        <v/>
      </c>
      <c r="BH111" s="5147" t="n"/>
      <c r="BI111" s="5144" t="n"/>
      <c r="BJ111" s="5144">
        <f>BJ110/BI31</f>
        <v/>
      </c>
      <c r="BK111" s="5148">
        <f>BK110+BH110+AL119+AL120+O119+O121</f>
        <v/>
      </c>
      <c r="BL111" s="5144" t="n"/>
      <c r="BM111" s="5144">
        <f>BM110/BL31</f>
        <v/>
      </c>
      <c r="BN111" s="5147" t="n"/>
      <c r="BO111" s="5152" t="n"/>
      <c r="BP111" s="5144">
        <f>BP110/BO31</f>
        <v/>
      </c>
      <c r="BQ111" s="5153">
        <f>BQ110+BN110+AL121+AY119</f>
        <v/>
      </c>
      <c r="BR111" s="5154">
        <f>BR110+O119+O121+AL119+AL120+AL121+AY119</f>
        <v/>
      </c>
      <c r="BS111" s="5155" t="n"/>
      <c r="BT111" s="266" t="n"/>
      <c r="BU111" s="264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  <c r="CT111" s="2" t="n"/>
      <c r="CU111" s="2" t="n"/>
    </row>
    <row r="112">
      <c r="A112" s="5156" t="inlineStr">
        <is>
          <t>Количество курсовых проектов</t>
        </is>
      </c>
      <c r="B112" s="266" t="n"/>
      <c r="C112" s="266" t="n"/>
      <c r="D112" s="266" t="n"/>
      <c r="E112" s="266" t="n"/>
      <c r="F112" s="266" t="n"/>
      <c r="G112" s="266" t="n"/>
      <c r="H112" s="266" t="n"/>
      <c r="I112" s="266" t="n"/>
      <c r="J112" s="266" t="n"/>
      <c r="K112" s="266" t="n"/>
      <c r="L112" s="266" t="n"/>
      <c r="M112" s="266" t="n"/>
      <c r="N112" s="266" t="n"/>
      <c r="O112" s="266" t="n"/>
      <c r="P112" s="266" t="n"/>
      <c r="Q112" s="266" t="n"/>
      <c r="R112" s="266" t="n"/>
      <c r="S112" s="266" t="n"/>
      <c r="T112" s="266" t="n"/>
      <c r="U112" s="266" t="n"/>
      <c r="V112" s="266" t="n"/>
      <c r="W112" s="266" t="n"/>
      <c r="X112" s="269" t="n"/>
      <c r="Y112" s="5157">
        <f>AN112+AQ112+AT112+AW112+AZ112+BC112+BF112+BI112+BL112+BO112</f>
        <v/>
      </c>
      <c r="Z112" s="264" t="n"/>
      <c r="AA112" s="5158" t="n"/>
      <c r="AB112" s="264" t="n"/>
      <c r="AC112" s="5159" t="n"/>
      <c r="AD112" s="273" t="n"/>
      <c r="AE112" s="5160" t="n"/>
      <c r="AF112" s="264" t="n"/>
      <c r="AG112" s="5161" t="n"/>
      <c r="AH112" s="264" t="n"/>
      <c r="AI112" s="5161" t="n"/>
      <c r="AJ112" s="264" t="n"/>
      <c r="AK112" s="5161" t="n"/>
      <c r="AL112" s="264" t="n"/>
      <c r="AM112" s="5162" t="n"/>
      <c r="AN112" s="5163">
        <f>COUNTIF(AN33:AN101,40)+COUNTIF(AN33:AN101,60)</f>
        <v/>
      </c>
      <c r="AO112" s="201" t="n"/>
      <c r="AP112" s="200" t="n"/>
      <c r="AQ112" s="5164">
        <f>COUNTIF(AQ33:AQ101,40)+COUNTIF(AQ33:AQ101,60)</f>
        <v/>
      </c>
      <c r="AR112" s="201" t="n"/>
      <c r="AS112" s="4123" t="n"/>
      <c r="AT112" s="5165">
        <f>COUNTIF(AT33:AT101,40)+COUNTIF(AT33:AT101,60)</f>
        <v/>
      </c>
      <c r="AU112" s="201" t="n"/>
      <c r="AV112" s="337" t="n"/>
      <c r="AW112" s="5164">
        <f>COUNTIF(AW33:AW101,40)+COUNTIF(AW33:AW101,60)</f>
        <v/>
      </c>
      <c r="AX112" s="201" t="n"/>
      <c r="AY112" s="4123" t="n"/>
      <c r="AZ112" s="5166">
        <f>COUNTIF(AZ33:AZ101,40)+COUNTIF(AZ33:AZ101,60)</f>
        <v/>
      </c>
      <c r="BA112" s="201" t="n"/>
      <c r="BB112" s="4123" t="n"/>
      <c r="BC112" s="5167">
        <f>COUNTIF(BC33:BC101,40)+COUNTIF(BC33:BC101,60)</f>
        <v/>
      </c>
      <c r="BD112" s="201" t="n"/>
      <c r="BE112" s="333" t="n"/>
      <c r="BF112" s="5164">
        <f>COUNTIF(BF33:BF101,40)+COUNTIF(BF33:BF101,60)</f>
        <v/>
      </c>
      <c r="BG112" s="201" t="n"/>
      <c r="BH112" s="4123" t="n"/>
      <c r="BI112" s="5167">
        <f>COUNTIF(BI33:BI101,40)+COUNTIF(BI33:BI101,60)</f>
        <v/>
      </c>
      <c r="BJ112" s="201" t="n"/>
      <c r="BK112" s="333" t="n"/>
      <c r="BL112" s="5164">
        <f>COUNTIF(BL33:BL101,40)+COUNTIF(BL33:BL101,60)</f>
        <v/>
      </c>
      <c r="BM112" s="201" t="n"/>
      <c r="BN112" s="4123" t="n"/>
      <c r="BO112" s="5164">
        <f>COUNTIF(BO33:BO101,40)+COUNTIF(BO33:BO101,60)</f>
        <v/>
      </c>
      <c r="BP112" s="201" t="n"/>
      <c r="BQ112" s="4123" t="n"/>
      <c r="BR112" s="5168" t="n"/>
      <c r="BS112" s="5169" t="n"/>
      <c r="BT112" s="266" t="n"/>
      <c r="BU112" s="264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  <c r="CT112" s="2" t="n"/>
      <c r="CU112" s="2" t="n"/>
    </row>
    <row r="113">
      <c r="A113" s="5156" t="inlineStr">
        <is>
          <t>Количество курсовых работ</t>
        </is>
      </c>
      <c r="B113" s="266" t="n"/>
      <c r="C113" s="266" t="n"/>
      <c r="D113" s="266" t="n"/>
      <c r="E113" s="266" t="n"/>
      <c r="F113" s="266" t="n"/>
      <c r="G113" s="266" t="n"/>
      <c r="H113" s="266" t="n"/>
      <c r="I113" s="266" t="n"/>
      <c r="J113" s="266" t="n"/>
      <c r="K113" s="266" t="n"/>
      <c r="L113" s="266" t="n"/>
      <c r="M113" s="266" t="n"/>
      <c r="N113" s="266" t="n"/>
      <c r="O113" s="266" t="n"/>
      <c r="P113" s="266" t="n"/>
      <c r="Q113" s="266" t="n"/>
      <c r="R113" s="266" t="n"/>
      <c r="S113" s="266" t="n"/>
      <c r="T113" s="266" t="n"/>
      <c r="U113" s="266" t="n"/>
      <c r="V113" s="266" t="n"/>
      <c r="W113" s="266" t="n"/>
      <c r="X113" s="269" t="n"/>
      <c r="Y113" s="5157">
        <f>AN113+AQ113+AT113+AW113+AZ113+BC113+BF113+BI113+BL113+BO113</f>
        <v/>
      </c>
      <c r="Z113" s="264" t="n"/>
      <c r="AA113" s="5158" t="n"/>
      <c r="AB113" s="264" t="n"/>
      <c r="AC113" s="5159" t="n"/>
      <c r="AD113" s="273" t="n"/>
      <c r="AE113" s="5160" t="n"/>
      <c r="AF113" s="264" t="n"/>
      <c r="AG113" s="5161" t="n"/>
      <c r="AH113" s="264" t="n"/>
      <c r="AI113" s="5161" t="n"/>
      <c r="AJ113" s="264" t="n"/>
      <c r="AK113" s="5161" t="n"/>
      <c r="AL113" s="264" t="n"/>
      <c r="AM113" s="5170" t="n"/>
      <c r="AN113" s="5171">
        <f>COUNTIF(AN33:AN101,30)</f>
        <v/>
      </c>
      <c r="AO113" s="266" t="n"/>
      <c r="AP113" s="264" t="n"/>
      <c r="AQ113" s="5172">
        <f>COUNTIF(AQ33:AQ101,30)</f>
        <v/>
      </c>
      <c r="AR113" s="5173" t="n"/>
      <c r="AS113" s="5174" t="n"/>
      <c r="AT113" s="5175">
        <f>COUNTIF(AT33:AT101,30)</f>
        <v/>
      </c>
      <c r="AU113" s="266" t="n"/>
      <c r="AV113" s="4272" t="n"/>
      <c r="AW113" s="5172">
        <f>COUNTIF(AW33:AW101,30)</f>
        <v/>
      </c>
      <c r="AX113" s="5173" t="n"/>
      <c r="AY113" s="5174" t="n"/>
      <c r="AZ113" s="5175">
        <f>COUNTIF(AZ33:AZ101,30)</f>
        <v/>
      </c>
      <c r="BA113" s="266" t="n"/>
      <c r="BB113" s="4272" t="n"/>
      <c r="BC113" s="5172">
        <f>COUNTIF(BC33:BC101,30)</f>
        <v/>
      </c>
      <c r="BD113" s="5173" t="n"/>
      <c r="BE113" s="5174" t="n"/>
      <c r="BF113" s="5176">
        <f>COUNTIF(BF33:BF101,30)</f>
        <v/>
      </c>
      <c r="BG113" s="266" t="n"/>
      <c r="BH113" s="273" t="n"/>
      <c r="BI113" s="5171" t="n"/>
      <c r="BJ113" s="266" t="n"/>
      <c r="BK113" s="264" t="n"/>
      <c r="BL113" s="5176" t="n"/>
      <c r="BM113" s="266" t="n"/>
      <c r="BN113" s="273" t="n"/>
      <c r="BO113" s="5177" t="n">
        <v>1</v>
      </c>
      <c r="BP113" s="266" t="n"/>
      <c r="BQ113" s="269" t="n"/>
      <c r="BR113" s="5168" t="n"/>
      <c r="BS113" s="5169" t="n"/>
      <c r="BT113" s="266" t="n"/>
      <c r="BU113" s="264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  <c r="CU113" s="2" t="n"/>
    </row>
    <row r="114">
      <c r="A114" s="5156" t="inlineStr">
        <is>
          <t>Количество экзаменов</t>
        </is>
      </c>
      <c r="B114" s="266" t="n"/>
      <c r="C114" s="266" t="n"/>
      <c r="D114" s="266" t="n"/>
      <c r="E114" s="266" t="n"/>
      <c r="F114" s="266" t="n"/>
      <c r="G114" s="266" t="n"/>
      <c r="H114" s="266" t="n"/>
      <c r="I114" s="266" t="n"/>
      <c r="J114" s="266" t="n"/>
      <c r="K114" s="266" t="n"/>
      <c r="L114" s="266" t="n"/>
      <c r="M114" s="266" t="n"/>
      <c r="N114" s="266" t="n"/>
      <c r="O114" s="266" t="n"/>
      <c r="P114" s="266" t="n"/>
      <c r="Q114" s="266" t="n"/>
      <c r="R114" s="266" t="n"/>
      <c r="S114" s="266" t="n"/>
      <c r="T114" s="266" t="n"/>
      <c r="U114" s="266" t="n"/>
      <c r="V114" s="266" t="n"/>
      <c r="W114" s="266" t="n"/>
      <c r="X114" s="269" t="n"/>
      <c r="Y114" s="5157">
        <f>AN114+AQ114+AT114+AW114+AZ114+BC114+BF114+BI114+BL114+BO114</f>
        <v/>
      </c>
      <c r="Z114" s="264" t="n"/>
      <c r="AA114" s="5158" t="n"/>
      <c r="AB114" s="264" t="n"/>
      <c r="AC114" s="5159" t="n"/>
      <c r="AD114" s="273" t="n"/>
      <c r="AE114" s="5160" t="n"/>
      <c r="AF114" s="264" t="n"/>
      <c r="AG114" s="5161" t="n"/>
      <c r="AH114" s="264" t="n"/>
      <c r="AI114" s="5161" t="n"/>
      <c r="AJ114" s="264" t="n"/>
      <c r="AK114" s="5161" t="n"/>
      <c r="AL114" s="264" t="n"/>
      <c r="AM114" s="5170" t="n"/>
      <c r="AN114" s="5171">
        <f>COUNTIF(U34:V101,1)</f>
        <v/>
      </c>
      <c r="AO114" s="266" t="n"/>
      <c r="AP114" s="264" t="n"/>
      <c r="AQ114" s="5178">
        <f>COUNTIF(U34:V101,2)</f>
        <v/>
      </c>
      <c r="AR114" s="266" t="n"/>
      <c r="AS114" s="264" t="n"/>
      <c r="AT114" s="5179">
        <f>COUNTIF(U34:V101,3)</f>
        <v/>
      </c>
      <c r="AU114" s="266" t="n"/>
      <c r="AV114" s="264" t="n"/>
      <c r="AW114" s="5171">
        <f>COUNTIF(U34:V101,4)</f>
        <v/>
      </c>
      <c r="AX114" s="266" t="n"/>
      <c r="AY114" s="264" t="n"/>
      <c r="AZ114" s="5179">
        <f>COUNTIF(U34:V101,5)</f>
        <v/>
      </c>
      <c r="BA114" s="266" t="n"/>
      <c r="BB114" s="264" t="n"/>
      <c r="BC114" s="5177">
        <f>COUNTIF(U34:V101,6)</f>
        <v/>
      </c>
      <c r="BD114" s="266" t="n"/>
      <c r="BE114" s="269" t="n"/>
      <c r="BF114" s="5176">
        <f>COUNTIF(U34:V101,7)</f>
        <v/>
      </c>
      <c r="BG114" s="266" t="n"/>
      <c r="BH114" s="273" t="n"/>
      <c r="BI114" s="5177">
        <f>COUNTIF(U34:V101,8)</f>
        <v/>
      </c>
      <c r="BJ114" s="266" t="n"/>
      <c r="BK114" s="269" t="n"/>
      <c r="BL114" s="5176">
        <f>COUNTIF(U34:V101,9)</f>
        <v/>
      </c>
      <c r="BM114" s="266" t="n"/>
      <c r="BN114" s="273" t="n"/>
      <c r="BO114" s="5177">
        <f>COUNTIF(U34:V101,10)</f>
        <v/>
      </c>
      <c r="BP114" s="266" t="n"/>
      <c r="BQ114" s="269" t="n"/>
      <c r="BR114" s="5168" t="n"/>
      <c r="BS114" s="5169" t="n"/>
      <c r="BT114" s="266" t="n"/>
      <c r="BU114" s="264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  <c r="CU114" s="2" t="n"/>
    </row>
    <row r="115">
      <c r="A115" s="5180" t="inlineStr">
        <is>
          <t>Количество зачетов</t>
        </is>
      </c>
      <c r="B115" s="516" t="n"/>
      <c r="C115" s="516" t="n"/>
      <c r="D115" s="516" t="n"/>
      <c r="E115" s="516" t="n"/>
      <c r="F115" s="516" t="n"/>
      <c r="G115" s="516" t="n"/>
      <c r="H115" s="516" t="n"/>
      <c r="I115" s="516" t="n"/>
      <c r="J115" s="516" t="n"/>
      <c r="K115" s="516" t="n"/>
      <c r="L115" s="516" t="n"/>
      <c r="M115" s="516" t="n"/>
      <c r="N115" s="516" t="n"/>
      <c r="O115" s="516" t="n"/>
      <c r="P115" s="516" t="n"/>
      <c r="Q115" s="516" t="n"/>
      <c r="R115" s="516" t="n"/>
      <c r="S115" s="516" t="n"/>
      <c r="T115" s="516" t="n"/>
      <c r="U115" s="516" t="n"/>
      <c r="V115" s="516" t="n"/>
      <c r="W115" s="516" t="n"/>
      <c r="X115" s="514" t="n"/>
      <c r="Y115" s="5181">
        <f>AN115+AQ115+AT115+AW115+AZ115+BC115+BF115+BI115+BL115+BO115</f>
        <v/>
      </c>
      <c r="Z115" s="609" t="n"/>
      <c r="AA115" s="5182" t="n"/>
      <c r="AB115" s="523" t="n"/>
      <c r="AC115" s="5183" t="n"/>
      <c r="AD115" s="4775" t="n"/>
      <c r="AE115" s="5184" t="n"/>
      <c r="AF115" s="523" t="n"/>
      <c r="AG115" s="5185" t="n"/>
      <c r="AH115" s="523" t="n"/>
      <c r="AI115" s="5185" t="n"/>
      <c r="AJ115" s="523" t="n"/>
      <c r="AK115" s="5185" t="n"/>
      <c r="AL115" s="523" t="n"/>
      <c r="AM115" s="5186" t="n"/>
      <c r="AN115" s="5187">
        <f>COUNTIF(W34:X101,1)</f>
        <v/>
      </c>
      <c r="AO115" s="516" t="n"/>
      <c r="AP115" s="523" t="n"/>
      <c r="AQ115" s="5188">
        <f>COUNTIF(W34:X101,2)</f>
        <v/>
      </c>
      <c r="AR115" s="516" t="n"/>
      <c r="AS115" s="523" t="n"/>
      <c r="AT115" s="5189">
        <f>COUNTIF(W34:X101,3)</f>
        <v/>
      </c>
      <c r="AU115" s="608" t="n"/>
      <c r="AV115" s="609" t="n"/>
      <c r="AW115" s="5188">
        <f>COUNTIF(W34:X101,4)</f>
        <v/>
      </c>
      <c r="AX115" s="516" t="n"/>
      <c r="AY115" s="523" t="n"/>
      <c r="AZ115" s="5189">
        <f>COUNTIF(W34:X101,5)</f>
        <v/>
      </c>
      <c r="BA115" s="608" t="n"/>
      <c r="BB115" s="609" t="n"/>
      <c r="BC115" s="5190">
        <f>COUNTIF(W34:X101,6)</f>
        <v/>
      </c>
      <c r="BD115" s="608" t="n"/>
      <c r="BE115" s="5191" t="n"/>
      <c r="BF115" s="5192">
        <f>COUNTIF(W34:X101,7)</f>
        <v/>
      </c>
      <c r="BG115" s="516" t="n"/>
      <c r="BH115" s="4775" t="n"/>
      <c r="BI115" s="5190">
        <f>COUNTIF(W34:X101,8)</f>
        <v/>
      </c>
      <c r="BJ115" s="608" t="n"/>
      <c r="BK115" s="5191" t="n"/>
      <c r="BL115" s="5192">
        <f>COUNTIF(W34:X101,9)</f>
        <v/>
      </c>
      <c r="BM115" s="516" t="n"/>
      <c r="BN115" s="4775" t="n"/>
      <c r="BO115" s="5190">
        <f>COUNTIF(W34:X101,10)</f>
        <v/>
      </c>
      <c r="BP115" s="608" t="n"/>
      <c r="BQ115" s="5191" t="n"/>
      <c r="BR115" s="5193" t="n"/>
      <c r="BS115" s="5194" t="n"/>
      <c r="BT115" s="516" t="n"/>
      <c r="BU115" s="523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  <c r="CU115" s="2" t="n"/>
    </row>
    <row r="116">
      <c r="A116" s="5195" t="n"/>
      <c r="B116" s="5195" t="n"/>
      <c r="C116" s="5195" t="n"/>
      <c r="D116" s="5195" t="n"/>
      <c r="E116" s="5195" t="n"/>
      <c r="F116" s="5195" t="n"/>
      <c r="G116" s="5195" t="n"/>
      <c r="H116" s="5195" t="n"/>
      <c r="I116" s="5195" t="n"/>
      <c r="J116" s="5195" t="n"/>
      <c r="K116" s="5195" t="n"/>
      <c r="L116" s="5195" t="n"/>
      <c r="M116" s="5195" t="n"/>
      <c r="N116" s="5195" t="n"/>
      <c r="O116" s="5195" t="n"/>
      <c r="P116" s="5195" t="n"/>
      <c r="Q116" s="5195" t="n"/>
      <c r="R116" s="5195" t="n"/>
      <c r="S116" s="5195" t="n"/>
      <c r="T116" s="5195" t="n"/>
      <c r="U116" s="5195" t="n"/>
      <c r="V116" s="5195" t="n"/>
      <c r="W116" s="5195" t="n"/>
      <c r="X116" s="5195" t="n"/>
      <c r="Y116" s="5195" t="n"/>
      <c r="Z116" s="5195" t="n"/>
      <c r="AA116" s="5195" t="n"/>
      <c r="AB116" s="5195" t="n"/>
      <c r="AC116" s="5195" t="n"/>
      <c r="AD116" s="5195" t="n"/>
      <c r="AE116" s="5195" t="n"/>
      <c r="AF116" s="5195" t="n"/>
      <c r="AG116" s="5195" t="n"/>
      <c r="AH116" s="5195" t="n"/>
      <c r="AI116" s="5195" t="n"/>
      <c r="AJ116" s="5195" t="n"/>
      <c r="AK116" s="5195" t="n"/>
      <c r="AL116" s="5195" t="n"/>
      <c r="AM116" s="5195" t="n"/>
      <c r="AN116" s="5195" t="n"/>
      <c r="AO116" s="5195" t="n"/>
      <c r="AP116" s="5195" t="n"/>
      <c r="AQ116" s="5195" t="n"/>
      <c r="AR116" s="5195" t="n"/>
      <c r="AS116" s="5195" t="n"/>
      <c r="AT116" s="5195" t="inlineStr">
        <is>
          <t> </t>
        </is>
      </c>
      <c r="AU116" s="5195" t="n"/>
      <c r="AV116" s="5195" t="n"/>
      <c r="AW116" s="5195" t="n"/>
      <c r="AX116" s="5195" t="n"/>
      <c r="AY116" s="5195" t="n"/>
      <c r="AZ116" s="5195" t="n"/>
      <c r="BA116" s="5196" t="n"/>
      <c r="BB116" s="5196" t="n"/>
      <c r="BC116" s="5195" t="n"/>
      <c r="BD116" s="5197" t="n"/>
      <c r="BE116" s="5195" t="n"/>
      <c r="BF116" s="5195" t="n"/>
      <c r="BG116" s="5197" t="n"/>
      <c r="BH116" s="5197" t="n"/>
      <c r="BI116" s="5195" t="n"/>
      <c r="BJ116" s="5195" t="n"/>
      <c r="BK116" s="5195" t="n"/>
      <c r="BL116" s="5195" t="n"/>
      <c r="BM116" s="5195" t="n"/>
      <c r="BN116" s="5195" t="n"/>
      <c r="BO116" s="5195" t="n"/>
      <c r="BP116" s="5195" t="n"/>
      <c r="BQ116" s="5195" t="n"/>
      <c r="BR116" s="5195" t="n"/>
      <c r="BS116" s="5195" t="n"/>
      <c r="BT116" s="5195" t="n"/>
      <c r="BU116" s="5195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  <c r="CU116" s="2" t="n"/>
    </row>
    <row r="117">
      <c r="A117" s="5198" t="inlineStr">
        <is>
          <t>IV. Учебные практики</t>
        </is>
      </c>
      <c r="B117" s="60" t="n"/>
      <c r="C117" s="60" t="n"/>
      <c r="D117" s="60" t="n"/>
      <c r="E117" s="60" t="n"/>
      <c r="F117" s="60" t="n"/>
      <c r="G117" s="60" t="n"/>
      <c r="H117" s="60" t="n"/>
      <c r="I117" s="60" t="n"/>
      <c r="J117" s="60" t="n"/>
      <c r="K117" s="60" t="n"/>
      <c r="L117" s="60" t="n"/>
      <c r="M117" s="60" t="n"/>
      <c r="N117" s="60" t="n"/>
      <c r="O117" s="60" t="n"/>
      <c r="P117" s="60" t="n"/>
      <c r="Q117" s="60" t="n"/>
      <c r="R117" s="617" t="n"/>
      <c r="S117" s="5199" t="n"/>
      <c r="T117" s="5199" t="n"/>
      <c r="U117" s="5200" t="inlineStr">
        <is>
          <t>V. Производственные практики</t>
        </is>
      </c>
      <c r="V117" s="158" t="n"/>
      <c r="W117" s="158" t="n"/>
      <c r="X117" s="158" t="n"/>
      <c r="Y117" s="158" t="n"/>
      <c r="Z117" s="158" t="n"/>
      <c r="AA117" s="158" t="n"/>
      <c r="AB117" s="158" t="n"/>
      <c r="AC117" s="158" t="n"/>
      <c r="AD117" s="158" t="n"/>
      <c r="AE117" s="158" t="n"/>
      <c r="AF117" s="158" t="n"/>
      <c r="AG117" s="158" t="n"/>
      <c r="AH117" s="158" t="n"/>
      <c r="AI117" s="158" t="n"/>
      <c r="AJ117" s="158" t="n"/>
      <c r="AK117" s="158" t="n"/>
      <c r="AL117" s="158" t="n"/>
      <c r="AM117" s="158" t="n"/>
      <c r="AN117" s="158" t="n"/>
      <c r="AO117" s="158" t="n"/>
      <c r="AP117" s="156" t="n"/>
      <c r="AQ117" s="5201" t="inlineStr">
        <is>
          <t>VI. Дипломное проектирование</t>
        </is>
      </c>
      <c r="AR117" s="158" t="n"/>
      <c r="AS117" s="158" t="n"/>
      <c r="AT117" s="158" t="n"/>
      <c r="AU117" s="158" t="n"/>
      <c r="AV117" s="158" t="n"/>
      <c r="AW117" s="158" t="n"/>
      <c r="AX117" s="158" t="n"/>
      <c r="AY117" s="158" t="n"/>
      <c r="AZ117" s="158" t="n"/>
      <c r="BA117" s="158" t="n"/>
      <c r="BB117" s="2121" t="n"/>
      <c r="BC117" s="5202" t="inlineStr">
        <is>
          <t>VII. Итоговая аттестация</t>
        </is>
      </c>
      <c r="BD117" s="131" t="n"/>
      <c r="BE117" s="131" t="n"/>
      <c r="BF117" s="131" t="n"/>
      <c r="BG117" s="131" t="n"/>
      <c r="BH117" s="131" t="n"/>
      <c r="BI117" s="131" t="n"/>
      <c r="BJ117" s="131" t="n"/>
      <c r="BK117" s="131" t="n"/>
      <c r="BL117" s="131" t="n"/>
      <c r="BM117" s="131" t="n"/>
      <c r="BN117" s="131" t="n"/>
      <c r="BO117" s="131" t="n"/>
      <c r="BP117" s="131" t="n"/>
      <c r="BQ117" s="131" t="n"/>
      <c r="BR117" s="131" t="n"/>
      <c r="BS117" s="131" t="n"/>
      <c r="BT117" s="131" t="n"/>
      <c r="BU117" s="224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  <c r="CU117" s="2" t="n"/>
    </row>
    <row r="118">
      <c r="A118" s="5203" t="inlineStr">
        <is>
          <t>Название практики</t>
        </is>
      </c>
      <c r="B118" s="131" t="n"/>
      <c r="C118" s="131" t="n"/>
      <c r="D118" s="131" t="n"/>
      <c r="E118" s="131" t="n"/>
      <c r="F118" s="131" t="n"/>
      <c r="G118" s="131" t="n"/>
      <c r="H118" s="220" t="n"/>
      <c r="I118" s="5204" t="inlineStr">
        <is>
          <t>Семестр</t>
        </is>
      </c>
      <c r="J118" s="131" t="n"/>
      <c r="K118" s="220" t="n"/>
      <c r="L118" s="5204" t="inlineStr">
        <is>
          <t>Недель</t>
        </is>
      </c>
      <c r="M118" s="131" t="n"/>
      <c r="N118" s="220" t="n"/>
      <c r="O118" s="5205" t="inlineStr">
        <is>
          <t>Зачетных единиц</t>
        </is>
      </c>
      <c r="P118" s="131" t="n"/>
      <c r="Q118" s="131" t="n"/>
      <c r="R118" s="220" t="n"/>
      <c r="S118" s="5206" t="n"/>
      <c r="T118" s="5206" t="n"/>
      <c r="U118" s="5207" t="inlineStr">
        <is>
          <t>Название практики</t>
        </is>
      </c>
      <c r="V118" s="131" t="n"/>
      <c r="W118" s="131" t="n"/>
      <c r="X118" s="131" t="n"/>
      <c r="Y118" s="131" t="n"/>
      <c r="Z118" s="131" t="n"/>
      <c r="AA118" s="131" t="n"/>
      <c r="AB118" s="131" t="n"/>
      <c r="AC118" s="131" t="n"/>
      <c r="AD118" s="131" t="n"/>
      <c r="AE118" s="220" t="n"/>
      <c r="AF118" s="5204" t="inlineStr">
        <is>
          <t>Семестр</t>
        </is>
      </c>
      <c r="AG118" s="131" t="n"/>
      <c r="AH118" s="220" t="n"/>
      <c r="AI118" s="5204" t="inlineStr">
        <is>
          <t>Недель</t>
        </is>
      </c>
      <c r="AJ118" s="131" t="n"/>
      <c r="AK118" s="220" t="n"/>
      <c r="AL118" s="5205" t="inlineStr">
        <is>
          <t>Зачетных единиц</t>
        </is>
      </c>
      <c r="AM118" s="131" t="n"/>
      <c r="AN118" s="131" t="n"/>
      <c r="AO118" s="131" t="n"/>
      <c r="AP118" s="220" t="n"/>
      <c r="AQ118" s="5203" t="inlineStr">
        <is>
          <t>Семестр</t>
        </is>
      </c>
      <c r="AR118" s="131" t="n"/>
      <c r="AS118" s="131" t="n"/>
      <c r="AT118" s="220" t="n"/>
      <c r="AU118" s="5208" t="inlineStr">
        <is>
          <t>Недель</t>
        </is>
      </c>
      <c r="AV118" s="131" t="n"/>
      <c r="AW118" s="131" t="n"/>
      <c r="AX118" s="220" t="n"/>
      <c r="AY118" s="5209" t="inlineStr">
        <is>
          <t>Зачетных единиц</t>
        </is>
      </c>
      <c r="AZ118" s="131" t="n"/>
      <c r="BA118" s="131" t="n"/>
      <c r="BB118" s="224" t="n"/>
      <c r="BC118" s="5210" t="inlineStr">
        <is>
          <t>1. Государственный экзамен
2. Защита дипломного проекта (дипломной работы)</t>
        </is>
      </c>
      <c r="BD118" s="158" t="n"/>
      <c r="BE118" s="158" t="n"/>
      <c r="BF118" s="158" t="n"/>
      <c r="BG118" s="158" t="n"/>
      <c r="BH118" s="158" t="n"/>
      <c r="BI118" s="158" t="n"/>
      <c r="BJ118" s="158" t="n"/>
      <c r="BK118" s="158" t="n"/>
      <c r="BL118" s="158" t="n"/>
      <c r="BM118" s="158" t="n"/>
      <c r="BN118" s="158" t="n"/>
      <c r="BO118" s="158" t="n"/>
      <c r="BP118" s="158" t="n"/>
      <c r="BQ118" s="158" t="n"/>
      <c r="BR118" s="158" t="n"/>
      <c r="BS118" s="158" t="n"/>
      <c r="BT118" s="158" t="n"/>
      <c r="BU118" s="2121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  <c r="CU118" s="2" t="n"/>
    </row>
    <row r="119">
      <c r="A119" s="5211" t="inlineStr">
        <is>
          <t>Ознакомительная по инженерной графике</t>
        </is>
      </c>
      <c r="B119" s="158" t="n"/>
      <c r="C119" s="158" t="n"/>
      <c r="D119" s="158" t="n"/>
      <c r="E119" s="158" t="n"/>
      <c r="F119" s="158" t="n"/>
      <c r="G119" s="158" t="n"/>
      <c r="H119" s="156" t="n"/>
      <c r="I119" s="5212" t="n">
        <v>7</v>
      </c>
      <c r="J119" s="158" t="n"/>
      <c r="K119" s="156" t="n"/>
      <c r="L119" s="5212" t="n">
        <v>1</v>
      </c>
      <c r="M119" s="158" t="n"/>
      <c r="N119" s="156" t="n"/>
      <c r="O119" s="5213" t="n">
        <v>1</v>
      </c>
      <c r="P119" s="158" t="n"/>
      <c r="Q119" s="158" t="n"/>
      <c r="R119" s="5214" t="n"/>
      <c r="S119" s="5215" t="n"/>
      <c r="T119" s="5215" t="n"/>
      <c r="U119" s="5216" t="inlineStr">
        <is>
          <t>1-я технологическая</t>
        </is>
      </c>
      <c r="V119" s="201" t="n"/>
      <c r="W119" s="201" t="n"/>
      <c r="X119" s="201" t="n"/>
      <c r="Y119" s="201" t="n"/>
      <c r="Z119" s="201" t="n"/>
      <c r="AA119" s="201" t="n"/>
      <c r="AB119" s="201" t="n"/>
      <c r="AC119" s="201" t="n"/>
      <c r="AD119" s="201" t="n"/>
      <c r="AE119" s="200" t="n"/>
      <c r="AF119" s="5217" t="n">
        <v>8</v>
      </c>
      <c r="AG119" s="201" t="n"/>
      <c r="AH119" s="200" t="n"/>
      <c r="AI119" s="5217" t="n">
        <v>3</v>
      </c>
      <c r="AJ119" s="201" t="n"/>
      <c r="AK119" s="200" t="n"/>
      <c r="AL119" s="5218" t="n">
        <v>4</v>
      </c>
      <c r="AM119" s="201" t="n"/>
      <c r="AN119" s="201" t="n"/>
      <c r="AO119" s="201" t="n"/>
      <c r="AP119" s="200" t="n"/>
      <c r="AQ119" s="5219" t="inlineStr">
        <is>
          <t>10</t>
        </is>
      </c>
      <c r="AR119" s="2" t="n"/>
      <c r="AS119" s="2" t="n"/>
      <c r="AT119" s="169" t="n"/>
      <c r="AU119" s="5220" t="inlineStr">
        <is>
          <t>10</t>
        </is>
      </c>
      <c r="AV119" s="2" t="n"/>
      <c r="AW119" s="2" t="n"/>
      <c r="AX119" s="169" t="n"/>
      <c r="AY119" s="5221" t="n">
        <v>15</v>
      </c>
      <c r="AZ119" s="2" t="n"/>
      <c r="BA119" s="2" t="n"/>
      <c r="BB119" s="72" t="n"/>
      <c r="BC119" s="168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7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  <c r="CT119" s="2" t="n"/>
      <c r="CU119" s="2" t="n"/>
    </row>
    <row r="120">
      <c r="A120" s="199" t="n"/>
      <c r="B120" s="201" t="n"/>
      <c r="C120" s="201" t="n"/>
      <c r="D120" s="201" t="n"/>
      <c r="E120" s="201" t="n"/>
      <c r="F120" s="201" t="n"/>
      <c r="G120" s="201" t="n"/>
      <c r="H120" s="200" t="n"/>
      <c r="I120" s="208" t="n"/>
      <c r="J120" s="201" t="n"/>
      <c r="K120" s="200" t="n"/>
      <c r="L120" s="208" t="n"/>
      <c r="M120" s="201" t="n"/>
      <c r="N120" s="200" t="n"/>
      <c r="O120" s="208" t="n"/>
      <c r="P120" s="201" t="n"/>
      <c r="Q120" s="201" t="n"/>
      <c r="R120" s="333" t="n"/>
      <c r="S120" s="5222" t="n"/>
      <c r="T120" s="5222" t="n"/>
      <c r="U120" s="5216" t="inlineStr">
        <is>
          <t>2-я технологическая</t>
        </is>
      </c>
      <c r="V120" s="201" t="n"/>
      <c r="W120" s="201" t="n"/>
      <c r="X120" s="201" t="n"/>
      <c r="Y120" s="201" t="n"/>
      <c r="Z120" s="201" t="n"/>
      <c r="AA120" s="201" t="n"/>
      <c r="AB120" s="201" t="n"/>
      <c r="AC120" s="201" t="n"/>
      <c r="AD120" s="201" t="n"/>
      <c r="AE120" s="200" t="n"/>
      <c r="AF120" s="5223" t="n">
        <v>8</v>
      </c>
      <c r="AG120" s="266" t="n"/>
      <c r="AH120" s="264" t="n"/>
      <c r="AI120" s="5223" t="n">
        <v>4</v>
      </c>
      <c r="AJ120" s="266" t="n"/>
      <c r="AK120" s="264" t="n"/>
      <c r="AL120" s="5224" t="n">
        <v>6</v>
      </c>
      <c r="AM120" s="266" t="n"/>
      <c r="AN120" s="266" t="n"/>
      <c r="AO120" s="266" t="n"/>
      <c r="AP120" s="269" t="n"/>
      <c r="AQ120" s="69" t="n"/>
      <c r="AR120" s="2" t="n"/>
      <c r="AS120" s="2" t="n"/>
      <c r="AT120" s="169" t="n"/>
      <c r="AU120" s="191" t="n"/>
      <c r="AV120" s="2" t="n"/>
      <c r="AW120" s="2" t="n"/>
      <c r="AX120" s="169" t="n"/>
      <c r="AY120" s="191" t="n"/>
      <c r="AZ120" s="2" t="n"/>
      <c r="BA120" s="2" t="n"/>
      <c r="BB120" s="72" t="n"/>
      <c r="BC120" s="168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7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  <c r="CU120" s="2" t="n"/>
    </row>
    <row r="121">
      <c r="A121" s="5225" t="inlineStr">
        <is>
          <t>Конструкторская</t>
        </is>
      </c>
      <c r="B121" s="608" t="n"/>
      <c r="C121" s="608" t="n"/>
      <c r="D121" s="608" t="n"/>
      <c r="E121" s="608" t="n"/>
      <c r="F121" s="608" t="n"/>
      <c r="G121" s="608" t="n"/>
      <c r="H121" s="609" t="n"/>
      <c r="I121" s="5226" t="inlineStr">
        <is>
          <t>8</t>
        </is>
      </c>
      <c r="J121" s="516" t="n"/>
      <c r="K121" s="523" t="n"/>
      <c r="L121" s="5227" t="n">
        <v>1</v>
      </c>
      <c r="M121" s="516" t="n"/>
      <c r="N121" s="523" t="n"/>
      <c r="O121" s="5228" t="n">
        <v>1</v>
      </c>
      <c r="P121" s="516" t="n"/>
      <c r="Q121" s="516" t="n"/>
      <c r="R121" s="523" t="n"/>
      <c r="S121" s="5229" t="n"/>
      <c r="T121" s="5229" t="n"/>
      <c r="U121" s="5230" t="inlineStr">
        <is>
          <t>Преддипломная</t>
        </is>
      </c>
      <c r="V121" s="516" t="n"/>
      <c r="W121" s="516" t="n"/>
      <c r="X121" s="516" t="n"/>
      <c r="Y121" s="516" t="n"/>
      <c r="Z121" s="516" t="n"/>
      <c r="AA121" s="516" t="n"/>
      <c r="AB121" s="516" t="n"/>
      <c r="AC121" s="516" t="n"/>
      <c r="AD121" s="516" t="n"/>
      <c r="AE121" s="523" t="n"/>
      <c r="AF121" s="5227" t="n">
        <v>10</v>
      </c>
      <c r="AG121" s="516" t="n"/>
      <c r="AH121" s="523" t="n"/>
      <c r="AI121" s="5227" t="n">
        <v>6</v>
      </c>
      <c r="AJ121" s="516" t="n"/>
      <c r="AK121" s="523" t="n"/>
      <c r="AL121" s="5228">
        <f>AI121*54/36</f>
        <v/>
      </c>
      <c r="AM121" s="516" t="n"/>
      <c r="AN121" s="516" t="n"/>
      <c r="AO121" s="516" t="n"/>
      <c r="AP121" s="523" t="n"/>
      <c r="AQ121" s="5231" t="n"/>
      <c r="AR121" s="484" t="n"/>
      <c r="AS121" s="484" t="n"/>
      <c r="AT121" s="645" t="n"/>
      <c r="AU121" s="646" t="n"/>
      <c r="AV121" s="484" t="n"/>
      <c r="AW121" s="484" t="n"/>
      <c r="AX121" s="645" t="n"/>
      <c r="AY121" s="647" t="n"/>
      <c r="AZ121" s="78" t="n"/>
      <c r="BA121" s="78" t="n"/>
      <c r="BB121" s="81" t="n"/>
      <c r="BC121" s="2130" t="n"/>
      <c r="BD121" s="78" t="n"/>
      <c r="BE121" s="78" t="n"/>
      <c r="BF121" s="78" t="n"/>
      <c r="BG121" s="78" t="n"/>
      <c r="BH121" s="78" t="n"/>
      <c r="BI121" s="78" t="n"/>
      <c r="BJ121" s="78" t="n"/>
      <c r="BK121" s="78" t="n"/>
      <c r="BL121" s="78" t="n"/>
      <c r="BM121" s="78" t="n"/>
      <c r="BN121" s="78" t="n"/>
      <c r="BO121" s="78" t="n"/>
      <c r="BP121" s="78" t="n"/>
      <c r="BQ121" s="78" t="n"/>
      <c r="BR121" s="78" t="n"/>
      <c r="BS121" s="78" t="n"/>
      <c r="BT121" s="78" t="n"/>
      <c r="BU121" s="81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</row>
    <row r="122">
      <c r="A122" s="5232" t="n"/>
      <c r="B122" s="5232" t="n"/>
      <c r="C122" s="5232" t="n"/>
      <c r="D122" s="5232" t="n"/>
      <c r="E122" s="5232" t="n"/>
      <c r="F122" s="5232" t="n"/>
      <c r="G122" s="5232" t="n"/>
      <c r="H122" s="5232" t="n"/>
      <c r="I122" s="5232" t="n"/>
      <c r="J122" s="5232" t="n"/>
      <c r="K122" s="5232" t="n"/>
      <c r="L122" s="5232" t="n"/>
      <c r="M122" s="5232" t="n"/>
      <c r="N122" s="5232" t="n"/>
      <c r="O122" s="5232" t="n"/>
      <c r="P122" s="5232" t="n"/>
      <c r="Q122" s="5232" t="n"/>
      <c r="R122" s="5232" t="n"/>
      <c r="S122" s="5232" t="n"/>
      <c r="T122" s="5232" t="n"/>
      <c r="U122" s="5232" t="n"/>
      <c r="V122" s="5232" t="n"/>
      <c r="W122" s="5232" t="n"/>
      <c r="X122" s="5232" t="n"/>
      <c r="Y122" s="5232" t="n"/>
      <c r="Z122" s="5232" t="n"/>
      <c r="AA122" s="5232" t="n"/>
      <c r="AB122" s="5232" t="n"/>
      <c r="AC122" s="5232" t="n"/>
      <c r="AD122" s="5232" t="n"/>
      <c r="AE122" s="5232" t="n"/>
      <c r="AF122" s="5232" t="n"/>
      <c r="AG122" s="5232" t="n"/>
      <c r="AH122" s="5232" t="n"/>
      <c r="AI122" s="5232" t="n"/>
      <c r="AJ122" s="5232" t="n"/>
      <c r="AK122" s="5232" t="n"/>
      <c r="AL122" s="5232" t="n"/>
      <c r="AM122" s="3580" t="n"/>
      <c r="AN122" s="5232" t="n"/>
      <c r="AO122" s="5232" t="n"/>
      <c r="AP122" s="5232" t="n"/>
      <c r="AQ122" s="5232" t="n"/>
      <c r="AR122" s="5232" t="n"/>
      <c r="AS122" s="5232" t="n"/>
      <c r="AT122" s="5232" t="n"/>
      <c r="AU122" s="5232" t="n"/>
      <c r="AV122" s="5232" t="n"/>
      <c r="AW122" s="5232" t="n"/>
      <c r="AX122" s="5232" t="n"/>
      <c r="AY122" s="5232" t="n"/>
      <c r="AZ122" s="5232" t="n"/>
      <c r="BA122" s="5232" t="n"/>
      <c r="BB122" s="5232" t="n"/>
      <c r="BC122" s="5232" t="n"/>
      <c r="BD122" s="5232" t="n"/>
      <c r="BE122" s="5232" t="n"/>
      <c r="BF122" s="5232" t="n"/>
      <c r="BG122" s="5232" t="n"/>
      <c r="BH122" s="5232" t="n"/>
      <c r="BI122" s="5232" t="n"/>
      <c r="BJ122" s="5232" t="n"/>
      <c r="BK122" s="5232" t="n"/>
      <c r="BL122" s="5232" t="n"/>
      <c r="BM122" s="5232" t="n"/>
      <c r="BN122" s="5232" t="n"/>
      <c r="BO122" s="5232" t="n"/>
      <c r="BP122" s="5232" t="n"/>
      <c r="BQ122" s="5232" t="n"/>
      <c r="BR122" s="5232" t="n"/>
      <c r="BS122" s="5232" t="n"/>
      <c r="BT122" s="5232" t="n"/>
      <c r="BU122" s="523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  <c r="CU122" s="2" t="n"/>
    </row>
    <row r="123">
      <c r="A123" s="5233" t="inlineStr">
        <is>
          <t>VIII. Матрица компетенций</t>
        </is>
      </c>
      <c r="B123" s="78" t="n"/>
      <c r="C123" s="78" t="n"/>
      <c r="D123" s="78" t="n"/>
      <c r="E123" s="78" t="n"/>
      <c r="F123" s="78" t="n"/>
      <c r="G123" s="78" t="n"/>
      <c r="H123" s="78" t="n"/>
      <c r="I123" s="78" t="n"/>
      <c r="J123" s="78" t="n"/>
      <c r="K123" s="78" t="n"/>
      <c r="L123" s="78" t="n"/>
      <c r="M123" s="78" t="n"/>
      <c r="N123" s="78" t="n"/>
      <c r="O123" s="78" t="n"/>
      <c r="P123" s="78" t="n"/>
      <c r="Q123" s="78" t="n"/>
      <c r="R123" s="78" t="n"/>
      <c r="S123" s="78" t="n"/>
      <c r="T123" s="78" t="n"/>
      <c r="U123" s="78" t="n"/>
      <c r="V123" s="78" t="n"/>
      <c r="W123" s="78" t="n"/>
      <c r="X123" s="78" t="n"/>
      <c r="Y123" s="78" t="n"/>
      <c r="Z123" s="78" t="n"/>
      <c r="AA123" s="78" t="n"/>
      <c r="AB123" s="78" t="n"/>
      <c r="AC123" s="78" t="n"/>
      <c r="AD123" s="78" t="n"/>
      <c r="AE123" s="78" t="n"/>
      <c r="AF123" s="78" t="n"/>
      <c r="AG123" s="78" t="n"/>
      <c r="AH123" s="78" t="n"/>
      <c r="AI123" s="78" t="n"/>
      <c r="AJ123" s="78" t="n"/>
      <c r="AK123" s="78" t="n"/>
      <c r="AL123" s="78" t="n"/>
      <c r="AM123" s="78" t="n"/>
      <c r="AN123" s="78" t="n"/>
      <c r="AO123" s="78" t="n"/>
      <c r="AP123" s="78" t="n"/>
      <c r="AQ123" s="78" t="n"/>
      <c r="AR123" s="78" t="n"/>
      <c r="AS123" s="78" t="n"/>
      <c r="AT123" s="78" t="n"/>
      <c r="AU123" s="78" t="n"/>
      <c r="AV123" s="78" t="n"/>
      <c r="AW123" s="78" t="n"/>
      <c r="AX123" s="78" t="n"/>
      <c r="AY123" s="78" t="n"/>
      <c r="AZ123" s="78" t="n"/>
      <c r="BA123" s="78" t="n"/>
      <c r="BB123" s="78" t="n"/>
      <c r="BC123" s="78" t="n"/>
      <c r="BD123" s="78" t="n"/>
      <c r="BE123" s="78" t="n"/>
      <c r="BF123" s="78" t="n"/>
      <c r="BG123" s="78" t="n"/>
      <c r="BH123" s="78" t="n"/>
      <c r="BI123" s="78" t="n"/>
      <c r="BJ123" s="78" t="n"/>
      <c r="BK123" s="78" t="n"/>
      <c r="BL123" s="78" t="n"/>
      <c r="BM123" s="78" t="n"/>
      <c r="BN123" s="78" t="n"/>
      <c r="BO123" s="78" t="n"/>
      <c r="BP123" s="78" t="n"/>
      <c r="BQ123" s="78" t="n"/>
      <c r="BR123" s="78" t="n"/>
      <c r="BS123" s="78" t="n"/>
      <c r="BT123" s="78" t="n"/>
      <c r="BU123" s="78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  <c r="CU123" s="2" t="n"/>
    </row>
    <row r="124">
      <c r="A124" s="5234" t="inlineStr">
        <is>
          <t>Код компетенции</t>
        </is>
      </c>
      <c r="B124" s="131" t="n"/>
      <c r="C124" s="131" t="n"/>
      <c r="D124" s="220" t="n"/>
      <c r="E124" s="5235" t="inlineStr">
        <is>
          <t>Наименование компетенции</t>
        </is>
      </c>
      <c r="F124" s="131" t="n"/>
      <c r="G124" s="131" t="n"/>
      <c r="H124" s="131" t="n"/>
      <c r="I124" s="131" t="n"/>
      <c r="J124" s="131" t="n"/>
      <c r="K124" s="131" t="n"/>
      <c r="L124" s="131" t="n"/>
      <c r="M124" s="131" t="n"/>
      <c r="N124" s="131" t="n"/>
      <c r="O124" s="131" t="n"/>
      <c r="P124" s="131" t="n"/>
      <c r="Q124" s="131" t="n"/>
      <c r="R124" s="131" t="n"/>
      <c r="S124" s="131" t="n"/>
      <c r="T124" s="131" t="n"/>
      <c r="U124" s="131" t="n"/>
      <c r="V124" s="131" t="n"/>
      <c r="W124" s="131" t="n"/>
      <c r="X124" s="131" t="n"/>
      <c r="Y124" s="131" t="n"/>
      <c r="Z124" s="131" t="n"/>
      <c r="AA124" s="131" t="n"/>
      <c r="AB124" s="131" t="n"/>
      <c r="AC124" s="131" t="n"/>
      <c r="AD124" s="131" t="n"/>
      <c r="AE124" s="131" t="n"/>
      <c r="AF124" s="131" t="n"/>
      <c r="AG124" s="131" t="n"/>
      <c r="AH124" s="131" t="n"/>
      <c r="AI124" s="131" t="n"/>
      <c r="AJ124" s="131" t="n"/>
      <c r="AK124" s="131" t="n"/>
      <c r="AL124" s="131" t="n"/>
      <c r="AM124" s="131" t="n"/>
      <c r="AN124" s="131" t="n"/>
      <c r="AO124" s="131" t="n"/>
      <c r="AP124" s="131" t="n"/>
      <c r="AQ124" s="131" t="n"/>
      <c r="AR124" s="131" t="n"/>
      <c r="AS124" s="131" t="n"/>
      <c r="AT124" s="131" t="n"/>
      <c r="AU124" s="131" t="n"/>
      <c r="AV124" s="131" t="n"/>
      <c r="AW124" s="131" t="n"/>
      <c r="AX124" s="131" t="n"/>
      <c r="AY124" s="131" t="n"/>
      <c r="AZ124" s="131" t="n"/>
      <c r="BA124" s="131" t="n"/>
      <c r="BB124" s="131" t="n"/>
      <c r="BC124" s="131" t="n"/>
      <c r="BD124" s="131" t="n"/>
      <c r="BE124" s="131" t="n"/>
      <c r="BF124" s="131" t="n"/>
      <c r="BG124" s="131" t="n"/>
      <c r="BH124" s="131" t="n"/>
      <c r="BI124" s="131" t="n"/>
      <c r="BJ124" s="131" t="n"/>
      <c r="BK124" s="131" t="n"/>
      <c r="BL124" s="131" t="n"/>
      <c r="BM124" s="131" t="n"/>
      <c r="BN124" s="131" t="n"/>
      <c r="BO124" s="131" t="n"/>
      <c r="BP124" s="220" t="n"/>
      <c r="BQ124" s="5236" t="inlineStr">
        <is>
          <t>Код модуля, учебной дисциплины</t>
        </is>
      </c>
      <c r="BR124" s="131" t="n"/>
      <c r="BS124" s="131" t="n"/>
      <c r="BT124" s="131" t="n"/>
      <c r="BU124" s="224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  <c r="CU124" s="2" t="n"/>
    </row>
    <row r="125">
      <c r="A125" s="4072" t="inlineStr">
        <is>
          <t>УК-1</t>
        </is>
      </c>
      <c r="B125" s="201" t="n"/>
      <c r="C125" s="201" t="n"/>
      <c r="D125" s="200" t="n"/>
      <c r="E125" s="5237" t="inlineStr">
        <is>
          <t>Владеть основами исследовательской деятельности, осуществлять поиск, анализ и синтез информации</t>
        </is>
      </c>
      <c r="F125" s="201" t="n"/>
      <c r="G125" s="201" t="n"/>
      <c r="H125" s="201" t="n"/>
      <c r="I125" s="201" t="n"/>
      <c r="J125" s="201" t="n"/>
      <c r="K125" s="201" t="n"/>
      <c r="L125" s="201" t="n"/>
      <c r="M125" s="201" t="n"/>
      <c r="N125" s="201" t="n"/>
      <c r="O125" s="201" t="n"/>
      <c r="P125" s="201" t="n"/>
      <c r="Q125" s="201" t="n"/>
      <c r="R125" s="201" t="n"/>
      <c r="S125" s="201" t="n"/>
      <c r="T125" s="201" t="n"/>
      <c r="U125" s="201" t="n"/>
      <c r="V125" s="201" t="n"/>
      <c r="W125" s="201" t="n"/>
      <c r="X125" s="201" t="n"/>
      <c r="Y125" s="201" t="n"/>
      <c r="Z125" s="201" t="n"/>
      <c r="AA125" s="201" t="n"/>
      <c r="AB125" s="201" t="n"/>
      <c r="AC125" s="201" t="n"/>
      <c r="AD125" s="201" t="n"/>
      <c r="AE125" s="201" t="n"/>
      <c r="AF125" s="201" t="n"/>
      <c r="AG125" s="201" t="n"/>
      <c r="AH125" s="201" t="n"/>
      <c r="AI125" s="201" t="n"/>
      <c r="AJ125" s="201" t="n"/>
      <c r="AK125" s="201" t="n"/>
      <c r="AL125" s="201" t="n"/>
      <c r="AM125" s="201" t="n"/>
      <c r="AN125" s="201" t="n"/>
      <c r="AO125" s="201" t="n"/>
      <c r="AP125" s="201" t="n"/>
      <c r="AQ125" s="201" t="n"/>
      <c r="AR125" s="201" t="n"/>
      <c r="AS125" s="201" t="n"/>
      <c r="AT125" s="201" t="n"/>
      <c r="AU125" s="201" t="n"/>
      <c r="AV125" s="201" t="n"/>
      <c r="AW125" s="201" t="n"/>
      <c r="AX125" s="201" t="n"/>
      <c r="AY125" s="201" t="n"/>
      <c r="AZ125" s="201" t="n"/>
      <c r="BA125" s="201" t="n"/>
      <c r="BB125" s="201" t="n"/>
      <c r="BC125" s="201" t="n"/>
      <c r="BD125" s="201" t="n"/>
      <c r="BE125" s="201" t="n"/>
      <c r="BF125" s="201" t="n"/>
      <c r="BG125" s="201" t="n"/>
      <c r="BH125" s="201" t="n"/>
      <c r="BI125" s="201" t="n"/>
      <c r="BJ125" s="201" t="n"/>
      <c r="BK125" s="201" t="n"/>
      <c r="BL125" s="201" t="n"/>
      <c r="BM125" s="201" t="n"/>
      <c r="BN125" s="201" t="n"/>
      <c r="BO125" s="201" t="n"/>
      <c r="BP125" s="200" t="n"/>
      <c r="BQ125" s="5238" t="inlineStr">
        <is>
          <t>1.5.4, 1.6.2, 1.6.4, 1.6.6, 2.4.3, 2.6.2, 2.7.3, 2.7.5</t>
        </is>
      </c>
      <c r="BR125" s="158" t="n"/>
      <c r="BS125" s="158" t="n"/>
      <c r="BT125" s="158" t="n"/>
      <c r="BU125" s="2121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  <c r="CU125" s="2" t="n"/>
    </row>
    <row r="126">
      <c r="A126" s="1981" t="inlineStr">
        <is>
          <t>УК-2</t>
        </is>
      </c>
      <c r="B126" s="266" t="n"/>
      <c r="C126" s="266" t="n"/>
      <c r="D126" s="264" t="n"/>
      <c r="E126" s="5239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26" s="266" t="n"/>
      <c r="G126" s="266" t="n"/>
      <c r="H126" s="266" t="n"/>
      <c r="I126" s="266" t="n"/>
      <c r="J126" s="266" t="n"/>
      <c r="K126" s="266" t="n"/>
      <c r="L126" s="266" t="n"/>
      <c r="M126" s="266" t="n"/>
      <c r="N126" s="266" t="n"/>
      <c r="O126" s="266" t="n"/>
      <c r="P126" s="266" t="n"/>
      <c r="Q126" s="266" t="n"/>
      <c r="R126" s="266" t="n"/>
      <c r="S126" s="266" t="n"/>
      <c r="T126" s="266" t="n"/>
      <c r="U126" s="266" t="n"/>
      <c r="V126" s="266" t="n"/>
      <c r="W126" s="266" t="n"/>
      <c r="X126" s="266" t="n"/>
      <c r="Y126" s="266" t="n"/>
      <c r="Z126" s="266" t="n"/>
      <c r="AA126" s="266" t="n"/>
      <c r="AB126" s="266" t="n"/>
      <c r="AC126" s="266" t="n"/>
      <c r="AD126" s="266" t="n"/>
      <c r="AE126" s="266" t="n"/>
      <c r="AF126" s="266" t="n"/>
      <c r="AG126" s="266" t="n"/>
      <c r="AH126" s="266" t="n"/>
      <c r="AI126" s="266" t="n"/>
      <c r="AJ126" s="266" t="n"/>
      <c r="AK126" s="266" t="n"/>
      <c r="AL126" s="266" t="n"/>
      <c r="AM126" s="266" t="n"/>
      <c r="AN126" s="266" t="n"/>
      <c r="AO126" s="266" t="n"/>
      <c r="AP126" s="266" t="n"/>
      <c r="AQ126" s="266" t="n"/>
      <c r="AR126" s="266" t="n"/>
      <c r="AS126" s="266" t="n"/>
      <c r="AT126" s="266" t="n"/>
      <c r="AU126" s="266" t="n"/>
      <c r="AV126" s="266" t="n"/>
      <c r="AW126" s="266" t="n"/>
      <c r="AX126" s="266" t="n"/>
      <c r="AY126" s="266" t="n"/>
      <c r="AZ126" s="266" t="n"/>
      <c r="BA126" s="266" t="n"/>
      <c r="BB126" s="266" t="n"/>
      <c r="BC126" s="266" t="n"/>
      <c r="BD126" s="266" t="n"/>
      <c r="BE126" s="266" t="n"/>
      <c r="BF126" s="266" t="n"/>
      <c r="BG126" s="266" t="n"/>
      <c r="BH126" s="266" t="n"/>
      <c r="BI126" s="266" t="n"/>
      <c r="BJ126" s="266" t="n"/>
      <c r="BK126" s="266" t="n"/>
      <c r="BL126" s="266" t="n"/>
      <c r="BM126" s="266" t="n"/>
      <c r="BN126" s="266" t="n"/>
      <c r="BO126" s="266" t="n"/>
      <c r="BP126" s="264" t="n"/>
      <c r="BQ126" s="4133" t="inlineStr">
        <is>
          <t>1.3.2</t>
        </is>
      </c>
      <c r="BR126" s="266" t="n"/>
      <c r="BS126" s="266" t="n"/>
      <c r="BT126" s="266" t="n"/>
      <c r="BU126" s="264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  <c r="CU126" s="2" t="n"/>
    </row>
    <row r="127">
      <c r="A127" s="1981" t="inlineStr">
        <is>
          <t>УК-3</t>
        </is>
      </c>
      <c r="B127" s="266" t="n"/>
      <c r="C127" s="266" t="n"/>
      <c r="D127" s="264" t="n"/>
      <c r="E127" s="5239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27" s="266" t="n"/>
      <c r="G127" s="266" t="n"/>
      <c r="H127" s="266" t="n"/>
      <c r="I127" s="266" t="n"/>
      <c r="J127" s="266" t="n"/>
      <c r="K127" s="266" t="n"/>
      <c r="L127" s="266" t="n"/>
      <c r="M127" s="266" t="n"/>
      <c r="N127" s="266" t="n"/>
      <c r="O127" s="266" t="n"/>
      <c r="P127" s="266" t="n"/>
      <c r="Q127" s="266" t="n"/>
      <c r="R127" s="266" t="n"/>
      <c r="S127" s="266" t="n"/>
      <c r="T127" s="266" t="n"/>
      <c r="U127" s="266" t="n"/>
      <c r="V127" s="266" t="n"/>
      <c r="W127" s="266" t="n"/>
      <c r="X127" s="266" t="n"/>
      <c r="Y127" s="266" t="n"/>
      <c r="Z127" s="266" t="n"/>
      <c r="AA127" s="266" t="n"/>
      <c r="AB127" s="266" t="n"/>
      <c r="AC127" s="266" t="n"/>
      <c r="AD127" s="266" t="n"/>
      <c r="AE127" s="266" t="n"/>
      <c r="AF127" s="266" t="n"/>
      <c r="AG127" s="266" t="n"/>
      <c r="AH127" s="266" t="n"/>
      <c r="AI127" s="266" t="n"/>
      <c r="AJ127" s="266" t="n"/>
      <c r="AK127" s="266" t="n"/>
      <c r="AL127" s="266" t="n"/>
      <c r="AM127" s="266" t="n"/>
      <c r="AN127" s="266" t="n"/>
      <c r="AO127" s="266" t="n"/>
      <c r="AP127" s="266" t="n"/>
      <c r="AQ127" s="266" t="n"/>
      <c r="AR127" s="266" t="n"/>
      <c r="AS127" s="266" t="n"/>
      <c r="AT127" s="266" t="n"/>
      <c r="AU127" s="266" t="n"/>
      <c r="AV127" s="266" t="n"/>
      <c r="AW127" s="266" t="n"/>
      <c r="AX127" s="266" t="n"/>
      <c r="AY127" s="266" t="n"/>
      <c r="AZ127" s="266" t="n"/>
      <c r="BA127" s="266" t="n"/>
      <c r="BB127" s="266" t="n"/>
      <c r="BC127" s="266" t="n"/>
      <c r="BD127" s="266" t="n"/>
      <c r="BE127" s="266" t="n"/>
      <c r="BF127" s="266" t="n"/>
      <c r="BG127" s="266" t="n"/>
      <c r="BH127" s="266" t="n"/>
      <c r="BI127" s="266" t="n"/>
      <c r="BJ127" s="266" t="n"/>
      <c r="BK127" s="266" t="n"/>
      <c r="BL127" s="266" t="n"/>
      <c r="BM127" s="266" t="n"/>
      <c r="BN127" s="266" t="n"/>
      <c r="BO127" s="266" t="n"/>
      <c r="BP127" s="264" t="n"/>
      <c r="BQ127" s="4133" t="inlineStr">
        <is>
          <t>1.2, 2.11.3</t>
        </is>
      </c>
      <c r="BR127" s="266" t="n"/>
      <c r="BS127" s="266" t="n"/>
      <c r="BT127" s="266" t="n"/>
      <c r="BU127" s="264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  <c r="CU127" s="2" t="n"/>
    </row>
    <row r="128">
      <c r="A128" s="1981" t="inlineStr">
        <is>
          <t>УК-4</t>
        </is>
      </c>
      <c r="B128" s="266" t="n"/>
      <c r="C128" s="266" t="n"/>
      <c r="D128" s="264" t="n"/>
      <c r="E128" s="5239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28" s="266" t="n"/>
      <c r="G128" s="266" t="n"/>
      <c r="H128" s="266" t="n"/>
      <c r="I128" s="266" t="n"/>
      <c r="J128" s="266" t="n"/>
      <c r="K128" s="266" t="n"/>
      <c r="L128" s="266" t="n"/>
      <c r="M128" s="266" t="n"/>
      <c r="N128" s="266" t="n"/>
      <c r="O128" s="266" t="n"/>
      <c r="P128" s="266" t="n"/>
      <c r="Q128" s="266" t="n"/>
      <c r="R128" s="266" t="n"/>
      <c r="S128" s="266" t="n"/>
      <c r="T128" s="266" t="n"/>
      <c r="U128" s="266" t="n"/>
      <c r="V128" s="266" t="n"/>
      <c r="W128" s="266" t="n"/>
      <c r="X128" s="266" t="n"/>
      <c r="Y128" s="266" t="n"/>
      <c r="Z128" s="266" t="n"/>
      <c r="AA128" s="266" t="n"/>
      <c r="AB128" s="266" t="n"/>
      <c r="AC128" s="266" t="n"/>
      <c r="AD128" s="266" t="n"/>
      <c r="AE128" s="266" t="n"/>
      <c r="AF128" s="266" t="n"/>
      <c r="AG128" s="266" t="n"/>
      <c r="AH128" s="266" t="n"/>
      <c r="AI128" s="266" t="n"/>
      <c r="AJ128" s="266" t="n"/>
      <c r="AK128" s="266" t="n"/>
      <c r="AL128" s="266" t="n"/>
      <c r="AM128" s="266" t="n"/>
      <c r="AN128" s="266" t="n"/>
      <c r="AO128" s="266" t="n"/>
      <c r="AP128" s="266" t="n"/>
      <c r="AQ128" s="266" t="n"/>
      <c r="AR128" s="266" t="n"/>
      <c r="AS128" s="266" t="n"/>
      <c r="AT128" s="266" t="n"/>
      <c r="AU128" s="266" t="n"/>
      <c r="AV128" s="266" t="n"/>
      <c r="AW128" s="266" t="n"/>
      <c r="AX128" s="266" t="n"/>
      <c r="AY128" s="266" t="n"/>
      <c r="AZ128" s="266" t="n"/>
      <c r="BA128" s="266" t="n"/>
      <c r="BB128" s="266" t="n"/>
      <c r="BC128" s="266" t="n"/>
      <c r="BD128" s="266" t="n"/>
      <c r="BE128" s="266" t="n"/>
      <c r="BF128" s="266" t="n"/>
      <c r="BG128" s="266" t="n"/>
      <c r="BH128" s="266" t="n"/>
      <c r="BI128" s="266" t="n"/>
      <c r="BJ128" s="266" t="n"/>
      <c r="BK128" s="266" t="n"/>
      <c r="BL128" s="266" t="n"/>
      <c r="BM128" s="266" t="n"/>
      <c r="BN128" s="266" t="n"/>
      <c r="BO128" s="266" t="n"/>
      <c r="BP128" s="264" t="n"/>
      <c r="BQ128" s="4133" t="inlineStr">
        <is>
          <t>1.2, 2.1.1</t>
        </is>
      </c>
      <c r="BR128" s="266" t="n"/>
      <c r="BS128" s="266" t="n"/>
      <c r="BT128" s="266" t="n"/>
      <c r="BU128" s="264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  <c r="CU128" s="2" t="n"/>
    </row>
    <row r="129">
      <c r="A129" s="1981" t="inlineStr">
        <is>
          <t>УК-5</t>
        </is>
      </c>
      <c r="B129" s="266" t="n"/>
      <c r="C129" s="266" t="n"/>
      <c r="D129" s="264" t="n"/>
      <c r="E129" s="5239" t="inlineStr">
        <is>
          <t>Быть способным к саморазвитию и совершенствованию в профессиональной деятельности</t>
        </is>
      </c>
      <c r="F129" s="266" t="n"/>
      <c r="G129" s="266" t="n"/>
      <c r="H129" s="266" t="n"/>
      <c r="I129" s="266" t="n"/>
      <c r="J129" s="266" t="n"/>
      <c r="K129" s="266" t="n"/>
      <c r="L129" s="266" t="n"/>
      <c r="M129" s="266" t="n"/>
      <c r="N129" s="266" t="n"/>
      <c r="O129" s="266" t="n"/>
      <c r="P129" s="266" t="n"/>
      <c r="Q129" s="266" t="n"/>
      <c r="R129" s="266" t="n"/>
      <c r="S129" s="266" t="n"/>
      <c r="T129" s="266" t="n"/>
      <c r="U129" s="266" t="n"/>
      <c r="V129" s="266" t="n"/>
      <c r="W129" s="266" t="n"/>
      <c r="X129" s="266" t="n"/>
      <c r="Y129" s="266" t="n"/>
      <c r="Z129" s="266" t="n"/>
      <c r="AA129" s="266" t="n"/>
      <c r="AB129" s="266" t="n"/>
      <c r="AC129" s="266" t="n"/>
      <c r="AD129" s="266" t="n"/>
      <c r="AE129" s="266" t="n"/>
      <c r="AF129" s="266" t="n"/>
      <c r="AG129" s="266" t="n"/>
      <c r="AH129" s="266" t="n"/>
      <c r="AI129" s="266" t="n"/>
      <c r="AJ129" s="266" t="n"/>
      <c r="AK129" s="266" t="n"/>
      <c r="AL129" s="266" t="n"/>
      <c r="AM129" s="266" t="n"/>
      <c r="AN129" s="266" t="n"/>
      <c r="AO129" s="266" t="n"/>
      <c r="AP129" s="266" t="n"/>
      <c r="AQ129" s="266" t="n"/>
      <c r="AR129" s="266" t="n"/>
      <c r="AS129" s="266" t="n"/>
      <c r="AT129" s="266" t="n"/>
      <c r="AU129" s="266" t="n"/>
      <c r="AV129" s="266" t="n"/>
      <c r="AW129" s="266" t="n"/>
      <c r="AX129" s="266" t="n"/>
      <c r="AY129" s="266" t="n"/>
      <c r="AZ129" s="266" t="n"/>
      <c r="BA129" s="266" t="n"/>
      <c r="BB129" s="266" t="n"/>
      <c r="BC129" s="266" t="n"/>
      <c r="BD129" s="266" t="n"/>
      <c r="BE129" s="266" t="n"/>
      <c r="BF129" s="266" t="n"/>
      <c r="BG129" s="266" t="n"/>
      <c r="BH129" s="266" t="n"/>
      <c r="BI129" s="266" t="n"/>
      <c r="BJ129" s="266" t="n"/>
      <c r="BK129" s="266" t="n"/>
      <c r="BL129" s="266" t="n"/>
      <c r="BM129" s="266" t="n"/>
      <c r="BN129" s="266" t="n"/>
      <c r="BO129" s="266" t="n"/>
      <c r="BP129" s="264" t="n"/>
      <c r="BQ129" s="5240" t="inlineStr">
        <is>
          <t>1.5.4, 1.6.2, 1.6.4, 1.6.6, 2.4.3, 2.6.2, 2.7.3, 2.7.5</t>
        </is>
      </c>
      <c r="BR129" s="266" t="n"/>
      <c r="BS129" s="266" t="n"/>
      <c r="BT129" s="266" t="n"/>
      <c r="BU129" s="264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  <c r="CU129" s="2" t="n"/>
    </row>
    <row r="130">
      <c r="A130" s="1981" t="inlineStr">
        <is>
          <t>УК-6</t>
        </is>
      </c>
      <c r="B130" s="266" t="n"/>
      <c r="C130" s="266" t="n"/>
      <c r="D130" s="264" t="n"/>
      <c r="E130" s="5239" t="inlineStr">
        <is>
          <t>Проявлять инициативу и адаптироваться к изменениям в профессиональной деятельности</t>
        </is>
      </c>
      <c r="F130" s="266" t="n"/>
      <c r="G130" s="266" t="n"/>
      <c r="H130" s="266" t="n"/>
      <c r="I130" s="266" t="n"/>
      <c r="J130" s="266" t="n"/>
      <c r="K130" s="266" t="n"/>
      <c r="L130" s="266" t="n"/>
      <c r="M130" s="266" t="n"/>
      <c r="N130" s="266" t="n"/>
      <c r="O130" s="266" t="n"/>
      <c r="P130" s="266" t="n"/>
      <c r="Q130" s="266" t="n"/>
      <c r="R130" s="266" t="n"/>
      <c r="S130" s="266" t="n"/>
      <c r="T130" s="266" t="n"/>
      <c r="U130" s="266" t="n"/>
      <c r="V130" s="266" t="n"/>
      <c r="W130" s="266" t="n"/>
      <c r="X130" s="266" t="n"/>
      <c r="Y130" s="266" t="n"/>
      <c r="Z130" s="266" t="n"/>
      <c r="AA130" s="266" t="n"/>
      <c r="AB130" s="266" t="n"/>
      <c r="AC130" s="266" t="n"/>
      <c r="AD130" s="266" t="n"/>
      <c r="AE130" s="266" t="n"/>
      <c r="AF130" s="266" t="n"/>
      <c r="AG130" s="266" t="n"/>
      <c r="AH130" s="266" t="n"/>
      <c r="AI130" s="266" t="n"/>
      <c r="AJ130" s="266" t="n"/>
      <c r="AK130" s="266" t="n"/>
      <c r="AL130" s="266" t="n"/>
      <c r="AM130" s="266" t="n"/>
      <c r="AN130" s="266" t="n"/>
      <c r="AO130" s="266" t="n"/>
      <c r="AP130" s="266" t="n"/>
      <c r="AQ130" s="266" t="n"/>
      <c r="AR130" s="266" t="n"/>
      <c r="AS130" s="266" t="n"/>
      <c r="AT130" s="266" t="n"/>
      <c r="AU130" s="266" t="n"/>
      <c r="AV130" s="266" t="n"/>
      <c r="AW130" s="266" t="n"/>
      <c r="AX130" s="266" t="n"/>
      <c r="AY130" s="266" t="n"/>
      <c r="AZ130" s="266" t="n"/>
      <c r="BA130" s="266" t="n"/>
      <c r="BB130" s="266" t="n"/>
      <c r="BC130" s="266" t="n"/>
      <c r="BD130" s="266" t="n"/>
      <c r="BE130" s="266" t="n"/>
      <c r="BF130" s="266" t="n"/>
      <c r="BG130" s="266" t="n"/>
      <c r="BH130" s="266" t="n"/>
      <c r="BI130" s="266" t="n"/>
      <c r="BJ130" s="266" t="n"/>
      <c r="BK130" s="266" t="n"/>
      <c r="BL130" s="266" t="n"/>
      <c r="BM130" s="266" t="n"/>
      <c r="BN130" s="266" t="n"/>
      <c r="BO130" s="266" t="n"/>
      <c r="BP130" s="264" t="n"/>
      <c r="BQ130" s="5240" t="inlineStr">
        <is>
          <t>1.5.4, 1.6.2, 1.6.4, 1.6.6, 2.4.3, 2.6.2, 2.7.3, 2.7.5</t>
        </is>
      </c>
      <c r="BR130" s="266" t="n"/>
      <c r="BS130" s="266" t="n"/>
      <c r="BT130" s="266" t="n"/>
      <c r="BU130" s="264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  <c r="CU130" s="2" t="n"/>
    </row>
    <row r="131">
      <c r="A131" s="1981" t="inlineStr">
        <is>
          <t>УК-7</t>
        </is>
      </c>
      <c r="B131" s="266" t="n"/>
      <c r="C131" s="266" t="n"/>
      <c r="D131" s="264" t="n"/>
      <c r="E131" s="5239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31" s="266" t="n"/>
      <c r="G131" s="266" t="n"/>
      <c r="H131" s="266" t="n"/>
      <c r="I131" s="266" t="n"/>
      <c r="J131" s="266" t="n"/>
      <c r="K131" s="266" t="n"/>
      <c r="L131" s="266" t="n"/>
      <c r="M131" s="266" t="n"/>
      <c r="N131" s="266" t="n"/>
      <c r="O131" s="266" t="n"/>
      <c r="P131" s="266" t="n"/>
      <c r="Q131" s="266" t="n"/>
      <c r="R131" s="266" t="n"/>
      <c r="S131" s="266" t="n"/>
      <c r="T131" s="266" t="n"/>
      <c r="U131" s="266" t="n"/>
      <c r="V131" s="266" t="n"/>
      <c r="W131" s="266" t="n"/>
      <c r="X131" s="266" t="n"/>
      <c r="Y131" s="266" t="n"/>
      <c r="Z131" s="266" t="n"/>
      <c r="AA131" s="266" t="n"/>
      <c r="AB131" s="266" t="n"/>
      <c r="AC131" s="266" t="n"/>
      <c r="AD131" s="266" t="n"/>
      <c r="AE131" s="266" t="n"/>
      <c r="AF131" s="266" t="n"/>
      <c r="AG131" s="266" t="n"/>
      <c r="AH131" s="266" t="n"/>
      <c r="AI131" s="266" t="n"/>
      <c r="AJ131" s="266" t="n"/>
      <c r="AK131" s="266" t="n"/>
      <c r="AL131" s="266" t="n"/>
      <c r="AM131" s="266" t="n"/>
      <c r="AN131" s="266" t="n"/>
      <c r="AO131" s="266" t="n"/>
      <c r="AP131" s="266" t="n"/>
      <c r="AQ131" s="266" t="n"/>
      <c r="AR131" s="266" t="n"/>
      <c r="AS131" s="266" t="n"/>
      <c r="AT131" s="266" t="n"/>
      <c r="AU131" s="266" t="n"/>
      <c r="AV131" s="266" t="n"/>
      <c r="AW131" s="266" t="n"/>
      <c r="AX131" s="266" t="n"/>
      <c r="AY131" s="266" t="n"/>
      <c r="AZ131" s="266" t="n"/>
      <c r="BA131" s="266" t="n"/>
      <c r="BB131" s="266" t="n"/>
      <c r="BC131" s="266" t="n"/>
      <c r="BD131" s="266" t="n"/>
      <c r="BE131" s="266" t="n"/>
      <c r="BF131" s="266" t="n"/>
      <c r="BG131" s="266" t="n"/>
      <c r="BH131" s="266" t="n"/>
      <c r="BI131" s="266" t="n"/>
      <c r="BJ131" s="266" t="n"/>
      <c r="BK131" s="266" t="n"/>
      <c r="BL131" s="266" t="n"/>
      <c r="BM131" s="266" t="n"/>
      <c r="BN131" s="266" t="n"/>
      <c r="BO131" s="266" t="n"/>
      <c r="BP131" s="264" t="n"/>
      <c r="BQ131" s="4133" t="inlineStr">
        <is>
          <t>1.1.1</t>
        </is>
      </c>
      <c r="BR131" s="266" t="n"/>
      <c r="BS131" s="266" t="n"/>
      <c r="BT131" s="266" t="n"/>
      <c r="BU131" s="264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  <c r="CU131" s="2" t="n"/>
    </row>
    <row r="132">
      <c r="A132" s="1981" t="inlineStr">
        <is>
          <t>УК-8</t>
        </is>
      </c>
      <c r="B132" s="266" t="n"/>
      <c r="C132" s="266" t="n"/>
      <c r="D132" s="264" t="n"/>
      <c r="E132" s="5239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32" s="266" t="n"/>
      <c r="G132" s="266" t="n"/>
      <c r="H132" s="266" t="n"/>
      <c r="I132" s="266" t="n"/>
      <c r="J132" s="266" t="n"/>
      <c r="K132" s="266" t="n"/>
      <c r="L132" s="266" t="n"/>
      <c r="M132" s="266" t="n"/>
      <c r="N132" s="266" t="n"/>
      <c r="O132" s="266" t="n"/>
      <c r="P132" s="266" t="n"/>
      <c r="Q132" s="266" t="n"/>
      <c r="R132" s="266" t="n"/>
      <c r="S132" s="266" t="n"/>
      <c r="T132" s="266" t="n"/>
      <c r="U132" s="266" t="n"/>
      <c r="V132" s="266" t="n"/>
      <c r="W132" s="266" t="n"/>
      <c r="X132" s="266" t="n"/>
      <c r="Y132" s="266" t="n"/>
      <c r="Z132" s="266" t="n"/>
      <c r="AA132" s="266" t="n"/>
      <c r="AB132" s="266" t="n"/>
      <c r="AC132" s="266" t="n"/>
      <c r="AD132" s="266" t="n"/>
      <c r="AE132" s="266" t="n"/>
      <c r="AF132" s="266" t="n"/>
      <c r="AG132" s="266" t="n"/>
      <c r="AH132" s="266" t="n"/>
      <c r="AI132" s="266" t="n"/>
      <c r="AJ132" s="266" t="n"/>
      <c r="AK132" s="266" t="n"/>
      <c r="AL132" s="266" t="n"/>
      <c r="AM132" s="266" t="n"/>
      <c r="AN132" s="266" t="n"/>
      <c r="AO132" s="266" t="n"/>
      <c r="AP132" s="266" t="n"/>
      <c r="AQ132" s="266" t="n"/>
      <c r="AR132" s="266" t="n"/>
      <c r="AS132" s="266" t="n"/>
      <c r="AT132" s="266" t="n"/>
      <c r="AU132" s="266" t="n"/>
      <c r="AV132" s="266" t="n"/>
      <c r="AW132" s="266" t="n"/>
      <c r="AX132" s="266" t="n"/>
      <c r="AY132" s="266" t="n"/>
      <c r="AZ132" s="266" t="n"/>
      <c r="BA132" s="266" t="n"/>
      <c r="BB132" s="266" t="n"/>
      <c r="BC132" s="266" t="n"/>
      <c r="BD132" s="266" t="n"/>
      <c r="BE132" s="266" t="n"/>
      <c r="BF132" s="266" t="n"/>
      <c r="BG132" s="266" t="n"/>
      <c r="BH132" s="266" t="n"/>
      <c r="BI132" s="266" t="n"/>
      <c r="BJ132" s="266" t="n"/>
      <c r="BK132" s="266" t="n"/>
      <c r="BL132" s="266" t="n"/>
      <c r="BM132" s="266" t="n"/>
      <c r="BN132" s="266" t="n"/>
      <c r="BO132" s="266" t="n"/>
      <c r="BP132" s="264" t="n"/>
      <c r="BQ132" s="4133" t="inlineStr">
        <is>
          <t>1.1.3</t>
        </is>
      </c>
      <c r="BR132" s="266" t="n"/>
      <c r="BS132" s="266" t="n"/>
      <c r="BT132" s="266" t="n"/>
      <c r="BU132" s="264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  <c r="CU132" s="2" t="n"/>
    </row>
    <row r="133">
      <c r="A133" s="1981" t="inlineStr">
        <is>
          <t>УК-9</t>
        </is>
      </c>
      <c r="B133" s="266" t="n"/>
      <c r="C133" s="266" t="n"/>
      <c r="D133" s="264" t="n"/>
      <c r="E133" s="5239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33" s="266" t="n"/>
      <c r="G133" s="266" t="n"/>
      <c r="H133" s="266" t="n"/>
      <c r="I133" s="266" t="n"/>
      <c r="J133" s="266" t="n"/>
      <c r="K133" s="266" t="n"/>
      <c r="L133" s="266" t="n"/>
      <c r="M133" s="266" t="n"/>
      <c r="N133" s="266" t="n"/>
      <c r="O133" s="266" t="n"/>
      <c r="P133" s="266" t="n"/>
      <c r="Q133" s="266" t="n"/>
      <c r="R133" s="266" t="n"/>
      <c r="S133" s="266" t="n"/>
      <c r="T133" s="266" t="n"/>
      <c r="U133" s="266" t="n"/>
      <c r="V133" s="266" t="n"/>
      <c r="W133" s="266" t="n"/>
      <c r="X133" s="266" t="n"/>
      <c r="Y133" s="266" t="n"/>
      <c r="Z133" s="266" t="n"/>
      <c r="AA133" s="266" t="n"/>
      <c r="AB133" s="266" t="n"/>
      <c r="AC133" s="266" t="n"/>
      <c r="AD133" s="266" t="n"/>
      <c r="AE133" s="266" t="n"/>
      <c r="AF133" s="266" t="n"/>
      <c r="AG133" s="266" t="n"/>
      <c r="AH133" s="266" t="n"/>
      <c r="AI133" s="266" t="n"/>
      <c r="AJ133" s="266" t="n"/>
      <c r="AK133" s="266" t="n"/>
      <c r="AL133" s="266" t="n"/>
      <c r="AM133" s="266" t="n"/>
      <c r="AN133" s="266" t="n"/>
      <c r="AO133" s="266" t="n"/>
      <c r="AP133" s="266" t="n"/>
      <c r="AQ133" s="266" t="n"/>
      <c r="AR133" s="266" t="n"/>
      <c r="AS133" s="266" t="n"/>
      <c r="AT133" s="266" t="n"/>
      <c r="AU133" s="266" t="n"/>
      <c r="AV133" s="266" t="n"/>
      <c r="AW133" s="266" t="n"/>
      <c r="AX133" s="266" t="n"/>
      <c r="AY133" s="266" t="n"/>
      <c r="AZ133" s="266" t="n"/>
      <c r="BA133" s="266" t="n"/>
      <c r="BB133" s="266" t="n"/>
      <c r="BC133" s="266" t="n"/>
      <c r="BD133" s="266" t="n"/>
      <c r="BE133" s="266" t="n"/>
      <c r="BF133" s="266" t="n"/>
      <c r="BG133" s="266" t="n"/>
      <c r="BH133" s="266" t="n"/>
      <c r="BI133" s="266" t="n"/>
      <c r="BJ133" s="266" t="n"/>
      <c r="BK133" s="266" t="n"/>
      <c r="BL133" s="266" t="n"/>
      <c r="BM133" s="266" t="n"/>
      <c r="BN133" s="266" t="n"/>
      <c r="BO133" s="266" t="n"/>
      <c r="BP133" s="264" t="n"/>
      <c r="BQ133" s="4133" t="inlineStr">
        <is>
          <t>1.1.2</t>
        </is>
      </c>
      <c r="BR133" s="266" t="n"/>
      <c r="BS133" s="266" t="n"/>
      <c r="BT133" s="266" t="n"/>
      <c r="BU133" s="264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  <c r="CU133" s="2" t="n"/>
    </row>
    <row r="134">
      <c r="A134" s="1981" t="inlineStr">
        <is>
          <t>УК-10</t>
        </is>
      </c>
      <c r="B134" s="266" t="n"/>
      <c r="C134" s="266" t="n"/>
      <c r="D134" s="264" t="n"/>
      <c r="E134" s="5239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34" s="266" t="n"/>
      <c r="G134" s="266" t="n"/>
      <c r="H134" s="266" t="n"/>
      <c r="I134" s="266" t="n"/>
      <c r="J134" s="266" t="n"/>
      <c r="K134" s="266" t="n"/>
      <c r="L134" s="266" t="n"/>
      <c r="M134" s="266" t="n"/>
      <c r="N134" s="266" t="n"/>
      <c r="O134" s="266" t="n"/>
      <c r="P134" s="266" t="n"/>
      <c r="Q134" s="266" t="n"/>
      <c r="R134" s="266" t="n"/>
      <c r="S134" s="266" t="n"/>
      <c r="T134" s="266" t="n"/>
      <c r="U134" s="266" t="n"/>
      <c r="V134" s="266" t="n"/>
      <c r="W134" s="266" t="n"/>
      <c r="X134" s="266" t="n"/>
      <c r="Y134" s="266" t="n"/>
      <c r="Z134" s="266" t="n"/>
      <c r="AA134" s="266" t="n"/>
      <c r="AB134" s="266" t="n"/>
      <c r="AC134" s="266" t="n"/>
      <c r="AD134" s="266" t="n"/>
      <c r="AE134" s="266" t="n"/>
      <c r="AF134" s="266" t="n"/>
      <c r="AG134" s="266" t="n"/>
      <c r="AH134" s="266" t="n"/>
      <c r="AI134" s="266" t="n"/>
      <c r="AJ134" s="266" t="n"/>
      <c r="AK134" s="266" t="n"/>
      <c r="AL134" s="266" t="n"/>
      <c r="AM134" s="266" t="n"/>
      <c r="AN134" s="266" t="n"/>
      <c r="AO134" s="266" t="n"/>
      <c r="AP134" s="266" t="n"/>
      <c r="AQ134" s="266" t="n"/>
      <c r="AR134" s="266" t="n"/>
      <c r="AS134" s="266" t="n"/>
      <c r="AT134" s="266" t="n"/>
      <c r="AU134" s="266" t="n"/>
      <c r="AV134" s="266" t="n"/>
      <c r="AW134" s="266" t="n"/>
      <c r="AX134" s="266" t="n"/>
      <c r="AY134" s="266" t="n"/>
      <c r="AZ134" s="266" t="n"/>
      <c r="BA134" s="266" t="n"/>
      <c r="BB134" s="266" t="n"/>
      <c r="BC134" s="266" t="n"/>
      <c r="BD134" s="266" t="n"/>
      <c r="BE134" s="266" t="n"/>
      <c r="BF134" s="266" t="n"/>
      <c r="BG134" s="266" t="n"/>
      <c r="BH134" s="266" t="n"/>
      <c r="BI134" s="266" t="n"/>
      <c r="BJ134" s="266" t="n"/>
      <c r="BK134" s="266" t="n"/>
      <c r="BL134" s="266" t="n"/>
      <c r="BM134" s="266" t="n"/>
      <c r="BN134" s="266" t="n"/>
      <c r="BO134" s="266" t="n"/>
      <c r="BP134" s="264" t="n"/>
      <c r="BQ134" s="4133" t="inlineStr">
        <is>
          <t>2.9.1</t>
        </is>
      </c>
      <c r="BR134" s="266" t="n"/>
      <c r="BS134" s="266" t="n"/>
      <c r="BT134" s="266" t="n"/>
      <c r="BU134" s="264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</row>
    <row r="135">
      <c r="A135" s="1981" t="inlineStr">
        <is>
          <t>УК-12</t>
        </is>
      </c>
      <c r="B135" s="266" t="n"/>
      <c r="C135" s="266" t="n"/>
      <c r="D135" s="264" t="n"/>
      <c r="E135" s="5239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35" s="266" t="n"/>
      <c r="G135" s="266" t="n"/>
      <c r="H135" s="266" t="n"/>
      <c r="I135" s="266" t="n"/>
      <c r="J135" s="266" t="n"/>
      <c r="K135" s="266" t="n"/>
      <c r="L135" s="266" t="n"/>
      <c r="M135" s="266" t="n"/>
      <c r="N135" s="266" t="n"/>
      <c r="O135" s="266" t="n"/>
      <c r="P135" s="266" t="n"/>
      <c r="Q135" s="266" t="n"/>
      <c r="R135" s="266" t="n"/>
      <c r="S135" s="266" t="n"/>
      <c r="T135" s="266" t="n"/>
      <c r="U135" s="266" t="n"/>
      <c r="V135" s="266" t="n"/>
      <c r="W135" s="266" t="n"/>
      <c r="X135" s="266" t="n"/>
      <c r="Y135" s="266" t="n"/>
      <c r="Z135" s="266" t="n"/>
      <c r="AA135" s="266" t="n"/>
      <c r="AB135" s="266" t="n"/>
      <c r="AC135" s="266" t="n"/>
      <c r="AD135" s="266" t="n"/>
      <c r="AE135" s="266" t="n"/>
      <c r="AF135" s="266" t="n"/>
      <c r="AG135" s="266" t="n"/>
      <c r="AH135" s="266" t="n"/>
      <c r="AI135" s="266" t="n"/>
      <c r="AJ135" s="266" t="n"/>
      <c r="AK135" s="266" t="n"/>
      <c r="AL135" s="266" t="n"/>
      <c r="AM135" s="266" t="n"/>
      <c r="AN135" s="266" t="n"/>
      <c r="AO135" s="266" t="n"/>
      <c r="AP135" s="266" t="n"/>
      <c r="AQ135" s="266" t="n"/>
      <c r="AR135" s="266" t="n"/>
      <c r="AS135" s="266" t="n"/>
      <c r="AT135" s="266" t="n"/>
      <c r="AU135" s="266" t="n"/>
      <c r="AV135" s="266" t="n"/>
      <c r="AW135" s="266" t="n"/>
      <c r="AX135" s="266" t="n"/>
      <c r="AY135" s="266" t="n"/>
      <c r="AZ135" s="266" t="n"/>
      <c r="BA135" s="266" t="n"/>
      <c r="BB135" s="266" t="n"/>
      <c r="BC135" s="266" t="n"/>
      <c r="BD135" s="266" t="n"/>
      <c r="BE135" s="266" t="n"/>
      <c r="BF135" s="266" t="n"/>
      <c r="BG135" s="266" t="n"/>
      <c r="BH135" s="266" t="n"/>
      <c r="BI135" s="266" t="n"/>
      <c r="BJ135" s="266" t="n"/>
      <c r="BK135" s="266" t="n"/>
      <c r="BL135" s="266" t="n"/>
      <c r="BM135" s="266" t="n"/>
      <c r="BN135" s="266" t="n"/>
      <c r="BO135" s="266" t="n"/>
      <c r="BP135" s="264" t="n"/>
      <c r="BQ135" s="4133" t="inlineStr">
        <is>
          <t>2.1.2</t>
        </is>
      </c>
      <c r="BR135" s="266" t="n"/>
      <c r="BS135" s="266" t="n"/>
      <c r="BT135" s="266" t="n"/>
      <c r="BU135" s="264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  <c r="CU135" s="2" t="n"/>
    </row>
    <row r="136">
      <c r="A136" s="1981" t="inlineStr">
        <is>
          <t>УК-13</t>
        </is>
      </c>
      <c r="B136" s="266" t="n"/>
      <c r="C136" s="266" t="n"/>
      <c r="D136" s="264" t="n"/>
      <c r="E136" s="5239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36" s="266" t="n"/>
      <c r="G136" s="266" t="n"/>
      <c r="H136" s="266" t="n"/>
      <c r="I136" s="266" t="n"/>
      <c r="J136" s="266" t="n"/>
      <c r="K136" s="266" t="n"/>
      <c r="L136" s="266" t="n"/>
      <c r="M136" s="266" t="n"/>
      <c r="N136" s="266" t="n"/>
      <c r="O136" s="266" t="n"/>
      <c r="P136" s="266" t="n"/>
      <c r="Q136" s="266" t="n"/>
      <c r="R136" s="266" t="n"/>
      <c r="S136" s="266" t="n"/>
      <c r="T136" s="266" t="n"/>
      <c r="U136" s="266" t="n"/>
      <c r="V136" s="266" t="n"/>
      <c r="W136" s="266" t="n"/>
      <c r="X136" s="266" t="n"/>
      <c r="Y136" s="266" t="n"/>
      <c r="Z136" s="266" t="n"/>
      <c r="AA136" s="266" t="n"/>
      <c r="AB136" s="266" t="n"/>
      <c r="AC136" s="266" t="n"/>
      <c r="AD136" s="266" t="n"/>
      <c r="AE136" s="266" t="n"/>
      <c r="AF136" s="266" t="n"/>
      <c r="AG136" s="266" t="n"/>
      <c r="AH136" s="266" t="n"/>
      <c r="AI136" s="266" t="n"/>
      <c r="AJ136" s="266" t="n"/>
      <c r="AK136" s="266" t="n"/>
      <c r="AL136" s="266" t="n"/>
      <c r="AM136" s="266" t="n"/>
      <c r="AN136" s="266" t="n"/>
      <c r="AO136" s="266" t="n"/>
      <c r="AP136" s="266" t="n"/>
      <c r="AQ136" s="266" t="n"/>
      <c r="AR136" s="266" t="n"/>
      <c r="AS136" s="266" t="n"/>
      <c r="AT136" s="266" t="n"/>
      <c r="AU136" s="266" t="n"/>
      <c r="AV136" s="266" t="n"/>
      <c r="AW136" s="266" t="n"/>
      <c r="AX136" s="266" t="n"/>
      <c r="AY136" s="266" t="n"/>
      <c r="AZ136" s="266" t="n"/>
      <c r="BA136" s="266" t="n"/>
      <c r="BB136" s="266" t="n"/>
      <c r="BC136" s="266" t="n"/>
      <c r="BD136" s="266" t="n"/>
      <c r="BE136" s="266" t="n"/>
      <c r="BF136" s="266" t="n"/>
      <c r="BG136" s="266" t="n"/>
      <c r="BH136" s="266" t="n"/>
      <c r="BI136" s="266" t="n"/>
      <c r="BJ136" s="266" t="n"/>
      <c r="BK136" s="266" t="n"/>
      <c r="BL136" s="266" t="n"/>
      <c r="BM136" s="266" t="n"/>
      <c r="BN136" s="266" t="n"/>
      <c r="BO136" s="266" t="n"/>
      <c r="BP136" s="264" t="n"/>
      <c r="BQ136" s="4133" t="inlineStr">
        <is>
          <t>2.1.3</t>
        </is>
      </c>
      <c r="BR136" s="266" t="n"/>
      <c r="BS136" s="266" t="n"/>
      <c r="BT136" s="266" t="n"/>
      <c r="BU136" s="264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  <c r="CU136" s="2" t="n"/>
    </row>
    <row r="137">
      <c r="A137" s="1981" t="inlineStr">
        <is>
          <t>УК-14</t>
        </is>
      </c>
      <c r="B137" s="266" t="n"/>
      <c r="C137" s="266" t="n"/>
      <c r="D137" s="264" t="n"/>
      <c r="E137" s="5239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37" s="266" t="n"/>
      <c r="G137" s="266" t="n"/>
      <c r="H137" s="266" t="n"/>
      <c r="I137" s="266" t="n"/>
      <c r="J137" s="266" t="n"/>
      <c r="K137" s="266" t="n"/>
      <c r="L137" s="266" t="n"/>
      <c r="M137" s="266" t="n"/>
      <c r="N137" s="266" t="n"/>
      <c r="O137" s="266" t="n"/>
      <c r="P137" s="266" t="n"/>
      <c r="Q137" s="266" t="n"/>
      <c r="R137" s="266" t="n"/>
      <c r="S137" s="266" t="n"/>
      <c r="T137" s="266" t="n"/>
      <c r="U137" s="266" t="n"/>
      <c r="V137" s="266" t="n"/>
      <c r="W137" s="266" t="n"/>
      <c r="X137" s="266" t="n"/>
      <c r="Y137" s="266" t="n"/>
      <c r="Z137" s="266" t="n"/>
      <c r="AA137" s="266" t="n"/>
      <c r="AB137" s="266" t="n"/>
      <c r="AC137" s="266" t="n"/>
      <c r="AD137" s="266" t="n"/>
      <c r="AE137" s="266" t="n"/>
      <c r="AF137" s="266" t="n"/>
      <c r="AG137" s="266" t="n"/>
      <c r="AH137" s="266" t="n"/>
      <c r="AI137" s="266" t="n"/>
      <c r="AJ137" s="266" t="n"/>
      <c r="AK137" s="266" t="n"/>
      <c r="AL137" s="266" t="n"/>
      <c r="AM137" s="266" t="n"/>
      <c r="AN137" s="266" t="n"/>
      <c r="AO137" s="266" t="n"/>
      <c r="AP137" s="266" t="n"/>
      <c r="AQ137" s="266" t="n"/>
      <c r="AR137" s="266" t="n"/>
      <c r="AS137" s="266" t="n"/>
      <c r="AT137" s="266" t="n"/>
      <c r="AU137" s="266" t="n"/>
      <c r="AV137" s="266" t="n"/>
      <c r="AW137" s="266" t="n"/>
      <c r="AX137" s="266" t="n"/>
      <c r="AY137" s="266" t="n"/>
      <c r="AZ137" s="266" t="n"/>
      <c r="BA137" s="266" t="n"/>
      <c r="BB137" s="266" t="n"/>
      <c r="BC137" s="266" t="n"/>
      <c r="BD137" s="266" t="n"/>
      <c r="BE137" s="266" t="n"/>
      <c r="BF137" s="266" t="n"/>
      <c r="BG137" s="266" t="n"/>
      <c r="BH137" s="266" t="n"/>
      <c r="BI137" s="266" t="n"/>
      <c r="BJ137" s="266" t="n"/>
      <c r="BK137" s="266" t="n"/>
      <c r="BL137" s="266" t="n"/>
      <c r="BM137" s="266" t="n"/>
      <c r="BN137" s="266" t="n"/>
      <c r="BO137" s="266" t="n"/>
      <c r="BP137" s="264" t="n"/>
      <c r="BQ137" s="4133" t="inlineStr">
        <is>
          <t>2.1.1</t>
        </is>
      </c>
      <c r="BR137" s="266" t="n"/>
      <c r="BS137" s="266" t="n"/>
      <c r="BT137" s="266" t="n"/>
      <c r="BU137" s="264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  <c r="CU137" s="2" t="n"/>
    </row>
    <row r="138">
      <c r="A138" s="1981" t="inlineStr">
        <is>
          <t>УК-15</t>
        </is>
      </c>
      <c r="B138" s="266" t="n"/>
      <c r="C138" s="266" t="n"/>
      <c r="D138" s="264" t="n"/>
      <c r="E138" s="5239" t="inlineStr">
        <is>
          <t>Использовать формы, приемы, методы и законы интеллектуальной познавательной деятельности в профессиональной сфере</t>
        </is>
      </c>
      <c r="F138" s="266" t="n"/>
      <c r="G138" s="266" t="n"/>
      <c r="H138" s="266" t="n"/>
      <c r="I138" s="266" t="n"/>
      <c r="J138" s="266" t="n"/>
      <c r="K138" s="266" t="n"/>
      <c r="L138" s="266" t="n"/>
      <c r="M138" s="266" t="n"/>
      <c r="N138" s="266" t="n"/>
      <c r="O138" s="266" t="n"/>
      <c r="P138" s="266" t="n"/>
      <c r="Q138" s="266" t="n"/>
      <c r="R138" s="266" t="n"/>
      <c r="S138" s="266" t="n"/>
      <c r="T138" s="266" t="n"/>
      <c r="U138" s="266" t="n"/>
      <c r="V138" s="266" t="n"/>
      <c r="W138" s="266" t="n"/>
      <c r="X138" s="266" t="n"/>
      <c r="Y138" s="266" t="n"/>
      <c r="Z138" s="266" t="n"/>
      <c r="AA138" s="266" t="n"/>
      <c r="AB138" s="266" t="n"/>
      <c r="AC138" s="266" t="n"/>
      <c r="AD138" s="266" t="n"/>
      <c r="AE138" s="266" t="n"/>
      <c r="AF138" s="266" t="n"/>
      <c r="AG138" s="266" t="n"/>
      <c r="AH138" s="266" t="n"/>
      <c r="AI138" s="266" t="n"/>
      <c r="AJ138" s="266" t="n"/>
      <c r="AK138" s="266" t="n"/>
      <c r="AL138" s="266" t="n"/>
      <c r="AM138" s="266" t="n"/>
      <c r="AN138" s="266" t="n"/>
      <c r="AO138" s="266" t="n"/>
      <c r="AP138" s="266" t="n"/>
      <c r="AQ138" s="266" t="n"/>
      <c r="AR138" s="266" t="n"/>
      <c r="AS138" s="266" t="n"/>
      <c r="AT138" s="266" t="n"/>
      <c r="AU138" s="266" t="n"/>
      <c r="AV138" s="266" t="n"/>
      <c r="AW138" s="266" t="n"/>
      <c r="AX138" s="266" t="n"/>
      <c r="AY138" s="266" t="n"/>
      <c r="AZ138" s="266" t="n"/>
      <c r="BA138" s="266" t="n"/>
      <c r="BB138" s="266" t="n"/>
      <c r="BC138" s="266" t="n"/>
      <c r="BD138" s="266" t="n"/>
      <c r="BE138" s="266" t="n"/>
      <c r="BF138" s="266" t="n"/>
      <c r="BG138" s="266" t="n"/>
      <c r="BH138" s="266" t="n"/>
      <c r="BI138" s="266" t="n"/>
      <c r="BJ138" s="266" t="n"/>
      <c r="BK138" s="266" t="n"/>
      <c r="BL138" s="266" t="n"/>
      <c r="BM138" s="266" t="n"/>
      <c r="BN138" s="266" t="n"/>
      <c r="BO138" s="266" t="n"/>
      <c r="BP138" s="264" t="n"/>
      <c r="BQ138" s="4133" t="inlineStr">
        <is>
          <t>2.1.2</t>
        </is>
      </c>
      <c r="BR138" s="266" t="n"/>
      <c r="BS138" s="266" t="n"/>
      <c r="BT138" s="266" t="n"/>
      <c r="BU138" s="264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  <c r="CU138" s="2" t="n"/>
    </row>
    <row r="139">
      <c r="A139" s="1981" t="inlineStr">
        <is>
          <t>БПК-1</t>
        </is>
      </c>
      <c r="B139" s="266" t="n"/>
      <c r="C139" s="266" t="n"/>
      <c r="D139" s="264" t="n"/>
      <c r="E139" s="5239" t="inlineStr">
        <is>
          <t>Владеть основными понятиями и методами математического анализа, аналитической геометрии, линейной алгебры, диференциальных уравнений, основными методами первичной обработки статистического материала, быть способным использовать полученные знания для решения теоретических и практических задач</t>
        </is>
      </c>
      <c r="F139" s="266" t="n"/>
      <c r="G139" s="266" t="n"/>
      <c r="H139" s="266" t="n"/>
      <c r="I139" s="266" t="n"/>
      <c r="J139" s="266" t="n"/>
      <c r="K139" s="266" t="n"/>
      <c r="L139" s="266" t="n"/>
      <c r="M139" s="266" t="n"/>
      <c r="N139" s="266" t="n"/>
      <c r="O139" s="266" t="n"/>
      <c r="P139" s="266" t="n"/>
      <c r="Q139" s="266" t="n"/>
      <c r="R139" s="266" t="n"/>
      <c r="S139" s="266" t="n"/>
      <c r="T139" s="266" t="n"/>
      <c r="U139" s="266" t="n"/>
      <c r="V139" s="266" t="n"/>
      <c r="W139" s="266" t="n"/>
      <c r="X139" s="266" t="n"/>
      <c r="Y139" s="266" t="n"/>
      <c r="Z139" s="266" t="n"/>
      <c r="AA139" s="266" t="n"/>
      <c r="AB139" s="266" t="n"/>
      <c r="AC139" s="266" t="n"/>
      <c r="AD139" s="266" t="n"/>
      <c r="AE139" s="266" t="n"/>
      <c r="AF139" s="266" t="n"/>
      <c r="AG139" s="266" t="n"/>
      <c r="AH139" s="266" t="n"/>
      <c r="AI139" s="266" t="n"/>
      <c r="AJ139" s="266" t="n"/>
      <c r="AK139" s="266" t="n"/>
      <c r="AL139" s="266" t="n"/>
      <c r="AM139" s="266" t="n"/>
      <c r="AN139" s="266" t="n"/>
      <c r="AO139" s="266" t="n"/>
      <c r="AP139" s="266" t="n"/>
      <c r="AQ139" s="266" t="n"/>
      <c r="AR139" s="266" t="n"/>
      <c r="AS139" s="266" t="n"/>
      <c r="AT139" s="266" t="n"/>
      <c r="AU139" s="266" t="n"/>
      <c r="AV139" s="266" t="n"/>
      <c r="AW139" s="266" t="n"/>
      <c r="AX139" s="266" t="n"/>
      <c r="AY139" s="266" t="n"/>
      <c r="AZ139" s="266" t="n"/>
      <c r="BA139" s="266" t="n"/>
      <c r="BB139" s="266" t="n"/>
      <c r="BC139" s="266" t="n"/>
      <c r="BD139" s="266" t="n"/>
      <c r="BE139" s="266" t="n"/>
      <c r="BF139" s="266" t="n"/>
      <c r="BG139" s="266" t="n"/>
      <c r="BH139" s="266" t="n"/>
      <c r="BI139" s="266" t="n"/>
      <c r="BJ139" s="266" t="n"/>
      <c r="BK139" s="266" t="n"/>
      <c r="BL139" s="266" t="n"/>
      <c r="BM139" s="266" t="n"/>
      <c r="BN139" s="266" t="n"/>
      <c r="BO139" s="266" t="n"/>
      <c r="BP139" s="264" t="n"/>
      <c r="BQ139" s="4133" t="inlineStr">
        <is>
          <t>1.3.1</t>
        </is>
      </c>
      <c r="BR139" s="266" t="n"/>
      <c r="BS139" s="266" t="n"/>
      <c r="BT139" s="266" t="n"/>
      <c r="BU139" s="264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  <c r="CU139" s="2" t="n"/>
    </row>
    <row r="140">
      <c r="A140" s="1981" t="inlineStr">
        <is>
          <t>БПК-2</t>
        </is>
      </c>
      <c r="B140" s="266" t="n"/>
      <c r="C140" s="266" t="n"/>
      <c r="D140" s="264" t="n"/>
      <c r="E140" s="5239" t="inlineStr">
        <is>
          <t>Обрабатывать и хранить информацию, использовать современные средства информационных технологий в профессиональной деятельности</t>
        </is>
      </c>
      <c r="F140" s="266" t="n"/>
      <c r="G140" s="266" t="n"/>
      <c r="H140" s="266" t="n"/>
      <c r="I140" s="266" t="n"/>
      <c r="J140" s="266" t="n"/>
      <c r="K140" s="266" t="n"/>
      <c r="L140" s="266" t="n"/>
      <c r="M140" s="266" t="n"/>
      <c r="N140" s="266" t="n"/>
      <c r="O140" s="266" t="n"/>
      <c r="P140" s="266" t="n"/>
      <c r="Q140" s="266" t="n"/>
      <c r="R140" s="266" t="n"/>
      <c r="S140" s="266" t="n"/>
      <c r="T140" s="266" t="n"/>
      <c r="U140" s="266" t="n"/>
      <c r="V140" s="266" t="n"/>
      <c r="W140" s="266" t="n"/>
      <c r="X140" s="266" t="n"/>
      <c r="Y140" s="266" t="n"/>
      <c r="Z140" s="266" t="n"/>
      <c r="AA140" s="266" t="n"/>
      <c r="AB140" s="266" t="n"/>
      <c r="AC140" s="266" t="n"/>
      <c r="AD140" s="266" t="n"/>
      <c r="AE140" s="266" t="n"/>
      <c r="AF140" s="266" t="n"/>
      <c r="AG140" s="266" t="n"/>
      <c r="AH140" s="266" t="n"/>
      <c r="AI140" s="266" t="n"/>
      <c r="AJ140" s="266" t="n"/>
      <c r="AK140" s="266" t="n"/>
      <c r="AL140" s="266" t="n"/>
      <c r="AM140" s="266" t="n"/>
      <c r="AN140" s="266" t="n"/>
      <c r="AO140" s="266" t="n"/>
      <c r="AP140" s="266" t="n"/>
      <c r="AQ140" s="266" t="n"/>
      <c r="AR140" s="266" t="n"/>
      <c r="AS140" s="266" t="n"/>
      <c r="AT140" s="266" t="n"/>
      <c r="AU140" s="266" t="n"/>
      <c r="AV140" s="266" t="n"/>
      <c r="AW140" s="266" t="n"/>
      <c r="AX140" s="266" t="n"/>
      <c r="AY140" s="266" t="n"/>
      <c r="AZ140" s="266" t="n"/>
      <c r="BA140" s="266" t="n"/>
      <c r="BB140" s="266" t="n"/>
      <c r="BC140" s="266" t="n"/>
      <c r="BD140" s="266" t="n"/>
      <c r="BE140" s="266" t="n"/>
      <c r="BF140" s="266" t="n"/>
      <c r="BG140" s="266" t="n"/>
      <c r="BH140" s="266" t="n"/>
      <c r="BI140" s="266" t="n"/>
      <c r="BJ140" s="266" t="n"/>
      <c r="BK140" s="266" t="n"/>
      <c r="BL140" s="266" t="n"/>
      <c r="BM140" s="266" t="n"/>
      <c r="BN140" s="266" t="n"/>
      <c r="BO140" s="266" t="n"/>
      <c r="BP140" s="264" t="n"/>
      <c r="BQ140" s="4133" t="inlineStr">
        <is>
          <t>1.3.2</t>
        </is>
      </c>
      <c r="BR140" s="266" t="n"/>
      <c r="BS140" s="266" t="n"/>
      <c r="BT140" s="266" t="n"/>
      <c r="BU140" s="264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  <c r="CU140" s="2" t="n"/>
    </row>
    <row r="141">
      <c r="A141" s="1981" t="inlineStr">
        <is>
          <t>БПК-3</t>
        </is>
      </c>
      <c r="B141" s="266" t="n"/>
      <c r="C141" s="266" t="n"/>
      <c r="D141" s="264" t="n"/>
      <c r="E141" s="5239" t="inlineStr">
        <is>
          <t>Разрабатывать и выполнять графические изображения для технической документации с учетом требований Единой системы конструкторской документации</t>
        </is>
      </c>
      <c r="F141" s="266" t="n"/>
      <c r="G141" s="266" t="n"/>
      <c r="H141" s="266" t="n"/>
      <c r="I141" s="266" t="n"/>
      <c r="J141" s="266" t="n"/>
      <c r="K141" s="266" t="n"/>
      <c r="L141" s="266" t="n"/>
      <c r="M141" s="266" t="n"/>
      <c r="N141" s="266" t="n"/>
      <c r="O141" s="266" t="n"/>
      <c r="P141" s="266" t="n"/>
      <c r="Q141" s="266" t="n"/>
      <c r="R141" s="266" t="n"/>
      <c r="S141" s="266" t="n"/>
      <c r="T141" s="266" t="n"/>
      <c r="U141" s="266" t="n"/>
      <c r="V141" s="266" t="n"/>
      <c r="W141" s="266" t="n"/>
      <c r="X141" s="266" t="n"/>
      <c r="Y141" s="266" t="n"/>
      <c r="Z141" s="266" t="n"/>
      <c r="AA141" s="266" t="n"/>
      <c r="AB141" s="266" t="n"/>
      <c r="AC141" s="266" t="n"/>
      <c r="AD141" s="266" t="n"/>
      <c r="AE141" s="266" t="n"/>
      <c r="AF141" s="266" t="n"/>
      <c r="AG141" s="266" t="n"/>
      <c r="AH141" s="266" t="n"/>
      <c r="AI141" s="266" t="n"/>
      <c r="AJ141" s="266" t="n"/>
      <c r="AK141" s="266" t="n"/>
      <c r="AL141" s="266" t="n"/>
      <c r="AM141" s="266" t="n"/>
      <c r="AN141" s="266" t="n"/>
      <c r="AO141" s="266" t="n"/>
      <c r="AP141" s="266" t="n"/>
      <c r="AQ141" s="266" t="n"/>
      <c r="AR141" s="266" t="n"/>
      <c r="AS141" s="266" t="n"/>
      <c r="AT141" s="266" t="n"/>
      <c r="AU141" s="266" t="n"/>
      <c r="AV141" s="266" t="n"/>
      <c r="AW141" s="266" t="n"/>
      <c r="AX141" s="266" t="n"/>
      <c r="AY141" s="266" t="n"/>
      <c r="AZ141" s="266" t="n"/>
      <c r="BA141" s="266" t="n"/>
      <c r="BB141" s="266" t="n"/>
      <c r="BC141" s="266" t="n"/>
      <c r="BD141" s="266" t="n"/>
      <c r="BE141" s="266" t="n"/>
      <c r="BF141" s="266" t="n"/>
      <c r="BG141" s="266" t="n"/>
      <c r="BH141" s="266" t="n"/>
      <c r="BI141" s="266" t="n"/>
      <c r="BJ141" s="266" t="n"/>
      <c r="BK141" s="266" t="n"/>
      <c r="BL141" s="266" t="n"/>
      <c r="BM141" s="266" t="n"/>
      <c r="BN141" s="266" t="n"/>
      <c r="BO141" s="266" t="n"/>
      <c r="BP141" s="264" t="n"/>
      <c r="BQ141" s="4133" t="inlineStr">
        <is>
          <t>1.3.3</t>
        </is>
      </c>
      <c r="BR141" s="266" t="n"/>
      <c r="BS141" s="266" t="n"/>
      <c r="BT141" s="266" t="n"/>
      <c r="BU141" s="264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  <c r="CU141" s="2" t="n"/>
    </row>
    <row r="142">
      <c r="A142" s="1981" t="inlineStr">
        <is>
          <t>БПК-4</t>
        </is>
      </c>
      <c r="B142" s="266" t="n"/>
      <c r="C142" s="266" t="n"/>
      <c r="D142" s="264" t="n"/>
      <c r="E142" s="5239" t="inlineStr">
        <is>
          <t>Составлять уравнения химических реакций, владеть навыками обращения с химическими веществами на основании знаний о строении атома, энергетики химических процессов</t>
        </is>
      </c>
      <c r="F142" s="266" t="n"/>
      <c r="G142" s="266" t="n"/>
      <c r="H142" s="266" t="n"/>
      <c r="I142" s="266" t="n"/>
      <c r="J142" s="266" t="n"/>
      <c r="K142" s="266" t="n"/>
      <c r="L142" s="266" t="n"/>
      <c r="M142" s="266" t="n"/>
      <c r="N142" s="266" t="n"/>
      <c r="O142" s="266" t="n"/>
      <c r="P142" s="266" t="n"/>
      <c r="Q142" s="266" t="n"/>
      <c r="R142" s="266" t="n"/>
      <c r="S142" s="266" t="n"/>
      <c r="T142" s="266" t="n"/>
      <c r="U142" s="266" t="n"/>
      <c r="V142" s="266" t="n"/>
      <c r="W142" s="266" t="n"/>
      <c r="X142" s="266" t="n"/>
      <c r="Y142" s="266" t="n"/>
      <c r="Z142" s="266" t="n"/>
      <c r="AA142" s="266" t="n"/>
      <c r="AB142" s="266" t="n"/>
      <c r="AC142" s="266" t="n"/>
      <c r="AD142" s="266" t="n"/>
      <c r="AE142" s="266" t="n"/>
      <c r="AF142" s="266" t="n"/>
      <c r="AG142" s="266" t="n"/>
      <c r="AH142" s="266" t="n"/>
      <c r="AI142" s="266" t="n"/>
      <c r="AJ142" s="266" t="n"/>
      <c r="AK142" s="266" t="n"/>
      <c r="AL142" s="266" t="n"/>
      <c r="AM142" s="266" t="n"/>
      <c r="AN142" s="266" t="n"/>
      <c r="AO142" s="266" t="n"/>
      <c r="AP142" s="266" t="n"/>
      <c r="AQ142" s="266" t="n"/>
      <c r="AR142" s="266" t="n"/>
      <c r="AS142" s="266" t="n"/>
      <c r="AT142" s="266" t="n"/>
      <c r="AU142" s="266" t="n"/>
      <c r="AV142" s="266" t="n"/>
      <c r="AW142" s="266" t="n"/>
      <c r="AX142" s="266" t="n"/>
      <c r="AY142" s="266" t="n"/>
      <c r="AZ142" s="266" t="n"/>
      <c r="BA142" s="266" t="n"/>
      <c r="BB142" s="266" t="n"/>
      <c r="BC142" s="266" t="n"/>
      <c r="BD142" s="266" t="n"/>
      <c r="BE142" s="266" t="n"/>
      <c r="BF142" s="266" t="n"/>
      <c r="BG142" s="266" t="n"/>
      <c r="BH142" s="266" t="n"/>
      <c r="BI142" s="266" t="n"/>
      <c r="BJ142" s="266" t="n"/>
      <c r="BK142" s="266" t="n"/>
      <c r="BL142" s="266" t="n"/>
      <c r="BM142" s="266" t="n"/>
      <c r="BN142" s="266" t="n"/>
      <c r="BO142" s="266" t="n"/>
      <c r="BP142" s="264" t="n"/>
      <c r="BQ142" s="4133" t="inlineStr">
        <is>
          <t>1.3.4</t>
        </is>
      </c>
      <c r="BR142" s="266" t="n"/>
      <c r="BS142" s="266" t="n"/>
      <c r="BT142" s="266" t="n"/>
      <c r="BU142" s="264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  <c r="CU142" s="2" t="n"/>
    </row>
    <row r="143">
      <c r="A143" s="1981" t="inlineStr">
        <is>
          <t>БПК-5</t>
        </is>
      </c>
      <c r="B143" s="266" t="n"/>
      <c r="C143" s="266" t="n"/>
      <c r="D143" s="264" t="n"/>
      <c r="E143" s="5239" t="inlineStr">
        <is>
          <t>Использовать знания по органической химии, физике и химии высокомолекулярных соединений в технологиях переработки древесины с использованием химических процессов</t>
        </is>
      </c>
      <c r="F143" s="266" t="n"/>
      <c r="G143" s="266" t="n"/>
      <c r="H143" s="266" t="n"/>
      <c r="I143" s="266" t="n"/>
      <c r="J143" s="266" t="n"/>
      <c r="K143" s="266" t="n"/>
      <c r="L143" s="266" t="n"/>
      <c r="M143" s="266" t="n"/>
      <c r="N143" s="266" t="n"/>
      <c r="O143" s="266" t="n"/>
      <c r="P143" s="266" t="n"/>
      <c r="Q143" s="266" t="n"/>
      <c r="R143" s="266" t="n"/>
      <c r="S143" s="266" t="n"/>
      <c r="T143" s="266" t="n"/>
      <c r="U143" s="266" t="n"/>
      <c r="V143" s="266" t="n"/>
      <c r="W143" s="266" t="n"/>
      <c r="X143" s="266" t="n"/>
      <c r="Y143" s="266" t="n"/>
      <c r="Z143" s="266" t="n"/>
      <c r="AA143" s="266" t="n"/>
      <c r="AB143" s="266" t="n"/>
      <c r="AC143" s="266" t="n"/>
      <c r="AD143" s="266" t="n"/>
      <c r="AE143" s="266" t="n"/>
      <c r="AF143" s="266" t="n"/>
      <c r="AG143" s="266" t="n"/>
      <c r="AH143" s="266" t="n"/>
      <c r="AI143" s="266" t="n"/>
      <c r="AJ143" s="266" t="n"/>
      <c r="AK143" s="266" t="n"/>
      <c r="AL143" s="266" t="n"/>
      <c r="AM143" s="266" t="n"/>
      <c r="AN143" s="266" t="n"/>
      <c r="AO143" s="266" t="n"/>
      <c r="AP143" s="266" t="n"/>
      <c r="AQ143" s="266" t="n"/>
      <c r="AR143" s="266" t="n"/>
      <c r="AS143" s="266" t="n"/>
      <c r="AT143" s="266" t="n"/>
      <c r="AU143" s="266" t="n"/>
      <c r="AV143" s="266" t="n"/>
      <c r="AW143" s="266" t="n"/>
      <c r="AX143" s="266" t="n"/>
      <c r="AY143" s="266" t="n"/>
      <c r="AZ143" s="266" t="n"/>
      <c r="BA143" s="266" t="n"/>
      <c r="BB143" s="266" t="n"/>
      <c r="BC143" s="266" t="n"/>
      <c r="BD143" s="266" t="n"/>
      <c r="BE143" s="266" t="n"/>
      <c r="BF143" s="266" t="n"/>
      <c r="BG143" s="266" t="n"/>
      <c r="BH143" s="266" t="n"/>
      <c r="BI143" s="266" t="n"/>
      <c r="BJ143" s="266" t="n"/>
      <c r="BK143" s="266" t="n"/>
      <c r="BL143" s="266" t="n"/>
      <c r="BM143" s="266" t="n"/>
      <c r="BN143" s="266" t="n"/>
      <c r="BO143" s="266" t="n"/>
      <c r="BP143" s="264" t="n"/>
      <c r="BQ143" s="4133" t="inlineStr">
        <is>
          <t>1.3.5</t>
        </is>
      </c>
      <c r="BR143" s="266" t="n"/>
      <c r="BS143" s="266" t="n"/>
      <c r="BT143" s="266" t="n"/>
      <c r="BU143" s="264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  <c r="CU143" s="2" t="n"/>
    </row>
    <row r="144">
      <c r="A144" s="1981" t="inlineStr">
        <is>
          <t>БПК-6</t>
        </is>
      </c>
      <c r="B144" s="266" t="n"/>
      <c r="C144" s="266" t="n"/>
      <c r="D144" s="264" t="n"/>
      <c r="E144" s="5239" t="inlineStr">
        <is>
          <t>Применять знания законов физики, физических явлений и процессов для решения теоретических и практических задач в деревообработке</t>
        </is>
      </c>
      <c r="F144" s="266" t="n"/>
      <c r="G144" s="266" t="n"/>
      <c r="H144" s="266" t="n"/>
      <c r="I144" s="266" t="n"/>
      <c r="J144" s="266" t="n"/>
      <c r="K144" s="266" t="n"/>
      <c r="L144" s="266" t="n"/>
      <c r="M144" s="266" t="n"/>
      <c r="N144" s="266" t="n"/>
      <c r="O144" s="266" t="n"/>
      <c r="P144" s="266" t="n"/>
      <c r="Q144" s="266" t="n"/>
      <c r="R144" s="266" t="n"/>
      <c r="S144" s="266" t="n"/>
      <c r="T144" s="266" t="n"/>
      <c r="U144" s="266" t="n"/>
      <c r="V144" s="266" t="n"/>
      <c r="W144" s="266" t="n"/>
      <c r="X144" s="266" t="n"/>
      <c r="Y144" s="266" t="n"/>
      <c r="Z144" s="266" t="n"/>
      <c r="AA144" s="266" t="n"/>
      <c r="AB144" s="266" t="n"/>
      <c r="AC144" s="266" t="n"/>
      <c r="AD144" s="266" t="n"/>
      <c r="AE144" s="266" t="n"/>
      <c r="AF144" s="266" t="n"/>
      <c r="AG144" s="266" t="n"/>
      <c r="AH144" s="266" t="n"/>
      <c r="AI144" s="266" t="n"/>
      <c r="AJ144" s="266" t="n"/>
      <c r="AK144" s="266" t="n"/>
      <c r="AL144" s="266" t="n"/>
      <c r="AM144" s="266" t="n"/>
      <c r="AN144" s="266" t="n"/>
      <c r="AO144" s="266" t="n"/>
      <c r="AP144" s="266" t="n"/>
      <c r="AQ144" s="266" t="n"/>
      <c r="AR144" s="266" t="n"/>
      <c r="AS144" s="266" t="n"/>
      <c r="AT144" s="266" t="n"/>
      <c r="AU144" s="266" t="n"/>
      <c r="AV144" s="266" t="n"/>
      <c r="AW144" s="266" t="n"/>
      <c r="AX144" s="266" t="n"/>
      <c r="AY144" s="266" t="n"/>
      <c r="AZ144" s="266" t="n"/>
      <c r="BA144" s="266" t="n"/>
      <c r="BB144" s="266" t="n"/>
      <c r="BC144" s="266" t="n"/>
      <c r="BD144" s="266" t="n"/>
      <c r="BE144" s="266" t="n"/>
      <c r="BF144" s="266" t="n"/>
      <c r="BG144" s="266" t="n"/>
      <c r="BH144" s="266" t="n"/>
      <c r="BI144" s="266" t="n"/>
      <c r="BJ144" s="266" t="n"/>
      <c r="BK144" s="266" t="n"/>
      <c r="BL144" s="266" t="n"/>
      <c r="BM144" s="266" t="n"/>
      <c r="BN144" s="266" t="n"/>
      <c r="BO144" s="266" t="n"/>
      <c r="BP144" s="264" t="n"/>
      <c r="BQ144" s="4133" t="inlineStr">
        <is>
          <t>1.3.6</t>
        </is>
      </c>
      <c r="BR144" s="266" t="n"/>
      <c r="BS144" s="266" t="n"/>
      <c r="BT144" s="266" t="n"/>
      <c r="BU144" s="264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  <c r="CU144" s="2" t="n"/>
    </row>
    <row r="145">
      <c r="A145" s="1981" t="inlineStr">
        <is>
          <t>БПК-7</t>
        </is>
      </c>
      <c r="B145" s="266" t="n"/>
      <c r="C145" s="266" t="n"/>
      <c r="D145" s="264" t="n"/>
      <c r="E145" s="5239" t="inlineStr">
        <is>
          <t>Применять при решении теоретических и практических задач деревообработки знания об основных группах современных материалов, используемых в деревообработке, о физическиой сущности явлений, которые происходят в конструкционных материалах при воздействии на них разных факторов</t>
        </is>
      </c>
      <c r="F145" s="266" t="n"/>
      <c r="G145" s="266" t="n"/>
      <c r="H145" s="266" t="n"/>
      <c r="I145" s="266" t="n"/>
      <c r="J145" s="266" t="n"/>
      <c r="K145" s="266" t="n"/>
      <c r="L145" s="266" t="n"/>
      <c r="M145" s="266" t="n"/>
      <c r="N145" s="266" t="n"/>
      <c r="O145" s="266" t="n"/>
      <c r="P145" s="266" t="n"/>
      <c r="Q145" s="266" t="n"/>
      <c r="R145" s="266" t="n"/>
      <c r="S145" s="266" t="n"/>
      <c r="T145" s="266" t="n"/>
      <c r="U145" s="266" t="n"/>
      <c r="V145" s="266" t="n"/>
      <c r="W145" s="266" t="n"/>
      <c r="X145" s="266" t="n"/>
      <c r="Y145" s="266" t="n"/>
      <c r="Z145" s="266" t="n"/>
      <c r="AA145" s="266" t="n"/>
      <c r="AB145" s="266" t="n"/>
      <c r="AC145" s="266" t="n"/>
      <c r="AD145" s="266" t="n"/>
      <c r="AE145" s="266" t="n"/>
      <c r="AF145" s="266" t="n"/>
      <c r="AG145" s="266" t="n"/>
      <c r="AH145" s="266" t="n"/>
      <c r="AI145" s="266" t="n"/>
      <c r="AJ145" s="266" t="n"/>
      <c r="AK145" s="266" t="n"/>
      <c r="AL145" s="266" t="n"/>
      <c r="AM145" s="266" t="n"/>
      <c r="AN145" s="266" t="n"/>
      <c r="AO145" s="266" t="n"/>
      <c r="AP145" s="266" t="n"/>
      <c r="AQ145" s="266" t="n"/>
      <c r="AR145" s="266" t="n"/>
      <c r="AS145" s="266" t="n"/>
      <c r="AT145" s="266" t="n"/>
      <c r="AU145" s="266" t="n"/>
      <c r="AV145" s="266" t="n"/>
      <c r="AW145" s="266" t="n"/>
      <c r="AX145" s="266" t="n"/>
      <c r="AY145" s="266" t="n"/>
      <c r="AZ145" s="266" t="n"/>
      <c r="BA145" s="266" t="n"/>
      <c r="BB145" s="266" t="n"/>
      <c r="BC145" s="266" t="n"/>
      <c r="BD145" s="266" t="n"/>
      <c r="BE145" s="266" t="n"/>
      <c r="BF145" s="266" t="n"/>
      <c r="BG145" s="266" t="n"/>
      <c r="BH145" s="266" t="n"/>
      <c r="BI145" s="266" t="n"/>
      <c r="BJ145" s="266" t="n"/>
      <c r="BK145" s="266" t="n"/>
      <c r="BL145" s="266" t="n"/>
      <c r="BM145" s="266" t="n"/>
      <c r="BN145" s="266" t="n"/>
      <c r="BO145" s="266" t="n"/>
      <c r="BP145" s="264" t="n"/>
      <c r="BQ145" s="4133" t="inlineStr">
        <is>
          <t>1.4.1</t>
        </is>
      </c>
      <c r="BR145" s="266" t="n"/>
      <c r="BS145" s="266" t="n"/>
      <c r="BT145" s="266" t="n"/>
      <c r="BU145" s="264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  <c r="CU145" s="2" t="n"/>
    </row>
    <row r="146">
      <c r="A146" s="1981" t="inlineStr">
        <is>
          <t>БПК-8</t>
        </is>
      </c>
      <c r="B146" s="266" t="n"/>
      <c r="C146" s="266" t="n"/>
      <c r="D146" s="264" t="n"/>
      <c r="E146" s="5239" t="inlineStr">
        <is>
          <t>Идентифицировать деревянные породы по внешним (макроскопическим) признакам древесины, давать по макропризнакам предварительную оценку качества древесины, определять показатели основных физико-механических свойств древесины, распознавать и измерять сортообразующие пороки древесины в круглых и пиленых лесоматериалах, производить оценку качества круглых и пиленых материалов, их учет и маркировку</t>
        </is>
      </c>
      <c r="F146" s="266" t="n"/>
      <c r="G146" s="266" t="n"/>
      <c r="H146" s="266" t="n"/>
      <c r="I146" s="266" t="n"/>
      <c r="J146" s="266" t="n"/>
      <c r="K146" s="266" t="n"/>
      <c r="L146" s="266" t="n"/>
      <c r="M146" s="266" t="n"/>
      <c r="N146" s="266" t="n"/>
      <c r="O146" s="266" t="n"/>
      <c r="P146" s="266" t="n"/>
      <c r="Q146" s="266" t="n"/>
      <c r="R146" s="266" t="n"/>
      <c r="S146" s="266" t="n"/>
      <c r="T146" s="266" t="n"/>
      <c r="U146" s="266" t="n"/>
      <c r="V146" s="266" t="n"/>
      <c r="W146" s="266" t="n"/>
      <c r="X146" s="266" t="n"/>
      <c r="Y146" s="266" t="n"/>
      <c r="Z146" s="266" t="n"/>
      <c r="AA146" s="266" t="n"/>
      <c r="AB146" s="266" t="n"/>
      <c r="AC146" s="266" t="n"/>
      <c r="AD146" s="266" t="n"/>
      <c r="AE146" s="266" t="n"/>
      <c r="AF146" s="266" t="n"/>
      <c r="AG146" s="266" t="n"/>
      <c r="AH146" s="266" t="n"/>
      <c r="AI146" s="266" t="n"/>
      <c r="AJ146" s="266" t="n"/>
      <c r="AK146" s="266" t="n"/>
      <c r="AL146" s="266" t="n"/>
      <c r="AM146" s="266" t="n"/>
      <c r="AN146" s="266" t="n"/>
      <c r="AO146" s="266" t="n"/>
      <c r="AP146" s="266" t="n"/>
      <c r="AQ146" s="266" t="n"/>
      <c r="AR146" s="266" t="n"/>
      <c r="AS146" s="266" t="n"/>
      <c r="AT146" s="266" t="n"/>
      <c r="AU146" s="266" t="n"/>
      <c r="AV146" s="266" t="n"/>
      <c r="AW146" s="266" t="n"/>
      <c r="AX146" s="266" t="n"/>
      <c r="AY146" s="266" t="n"/>
      <c r="AZ146" s="266" t="n"/>
      <c r="BA146" s="266" t="n"/>
      <c r="BB146" s="266" t="n"/>
      <c r="BC146" s="266" t="n"/>
      <c r="BD146" s="266" t="n"/>
      <c r="BE146" s="266" t="n"/>
      <c r="BF146" s="266" t="n"/>
      <c r="BG146" s="266" t="n"/>
      <c r="BH146" s="266" t="n"/>
      <c r="BI146" s="266" t="n"/>
      <c r="BJ146" s="266" t="n"/>
      <c r="BK146" s="266" t="n"/>
      <c r="BL146" s="266" t="n"/>
      <c r="BM146" s="266" t="n"/>
      <c r="BN146" s="266" t="n"/>
      <c r="BO146" s="266" t="n"/>
      <c r="BP146" s="264" t="n"/>
      <c r="BQ146" s="4133" t="inlineStr">
        <is>
          <t>1.4.2</t>
        </is>
      </c>
      <c r="BR146" s="266" t="n"/>
      <c r="BS146" s="266" t="n"/>
      <c r="BT146" s="266" t="n"/>
      <c r="BU146" s="264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  <c r="CU146" s="2" t="n"/>
    </row>
    <row r="147">
      <c r="A147" s="1981" t="inlineStr">
        <is>
          <t>БПК-9</t>
        </is>
      </c>
      <c r="B147" s="266" t="n"/>
      <c r="C147" s="266" t="n"/>
      <c r="D147" s="264" t="n"/>
      <c r="E147" s="5239" t="inlineStr">
        <is>
          <t xml:space="preserve">Владеть методами расчета статики твердых тел, кинематики и динамики механических систем, использовать их при решении прикладных задач деревообработки </t>
        </is>
      </c>
      <c r="F147" s="266" t="n"/>
      <c r="G147" s="266" t="n"/>
      <c r="H147" s="266" t="n"/>
      <c r="I147" s="266" t="n"/>
      <c r="J147" s="266" t="n"/>
      <c r="K147" s="266" t="n"/>
      <c r="L147" s="266" t="n"/>
      <c r="M147" s="266" t="n"/>
      <c r="N147" s="266" t="n"/>
      <c r="O147" s="266" t="n"/>
      <c r="P147" s="266" t="n"/>
      <c r="Q147" s="266" t="n"/>
      <c r="R147" s="266" t="n"/>
      <c r="S147" s="266" t="n"/>
      <c r="T147" s="266" t="n"/>
      <c r="U147" s="266" t="n"/>
      <c r="V147" s="266" t="n"/>
      <c r="W147" s="266" t="n"/>
      <c r="X147" s="266" t="n"/>
      <c r="Y147" s="266" t="n"/>
      <c r="Z147" s="266" t="n"/>
      <c r="AA147" s="266" t="n"/>
      <c r="AB147" s="266" t="n"/>
      <c r="AC147" s="266" t="n"/>
      <c r="AD147" s="266" t="n"/>
      <c r="AE147" s="266" t="n"/>
      <c r="AF147" s="266" t="n"/>
      <c r="AG147" s="266" t="n"/>
      <c r="AH147" s="266" t="n"/>
      <c r="AI147" s="266" t="n"/>
      <c r="AJ147" s="266" t="n"/>
      <c r="AK147" s="266" t="n"/>
      <c r="AL147" s="266" t="n"/>
      <c r="AM147" s="266" t="n"/>
      <c r="AN147" s="266" t="n"/>
      <c r="AO147" s="266" t="n"/>
      <c r="AP147" s="266" t="n"/>
      <c r="AQ147" s="266" t="n"/>
      <c r="AR147" s="266" t="n"/>
      <c r="AS147" s="266" t="n"/>
      <c r="AT147" s="266" t="n"/>
      <c r="AU147" s="266" t="n"/>
      <c r="AV147" s="266" t="n"/>
      <c r="AW147" s="266" t="n"/>
      <c r="AX147" s="266" t="n"/>
      <c r="AY147" s="266" t="n"/>
      <c r="AZ147" s="266" t="n"/>
      <c r="BA147" s="266" t="n"/>
      <c r="BB147" s="266" t="n"/>
      <c r="BC147" s="266" t="n"/>
      <c r="BD147" s="266" t="n"/>
      <c r="BE147" s="266" t="n"/>
      <c r="BF147" s="266" t="n"/>
      <c r="BG147" s="266" t="n"/>
      <c r="BH147" s="266" t="n"/>
      <c r="BI147" s="266" t="n"/>
      <c r="BJ147" s="266" t="n"/>
      <c r="BK147" s="266" t="n"/>
      <c r="BL147" s="266" t="n"/>
      <c r="BM147" s="266" t="n"/>
      <c r="BN147" s="266" t="n"/>
      <c r="BO147" s="266" t="n"/>
      <c r="BP147" s="264" t="n"/>
      <c r="BQ147" s="4133" t="inlineStr">
        <is>
          <t>1.5.1</t>
        </is>
      </c>
      <c r="BR147" s="266" t="n"/>
      <c r="BS147" s="266" t="n"/>
      <c r="BT147" s="266" t="n"/>
      <c r="BU147" s="264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</row>
    <row r="148">
      <c r="A148" s="1981" t="inlineStr">
        <is>
          <t>БПК-10</t>
        </is>
      </c>
      <c r="B148" s="266" t="n"/>
      <c r="C148" s="266" t="n"/>
      <c r="D148" s="264" t="n"/>
      <c r="E148" s="5239" t="inlineStr">
        <is>
          <t>Владеть основными методами расчетов и испытаний на прочность, жесткость и устойчивость типовых конструктивных элементов, выбирать конструкционные материалы и формы элементов конструкций, работающих под действием статических и динамических нагрузок</t>
        </is>
      </c>
      <c r="F148" s="266" t="n"/>
      <c r="G148" s="266" t="n"/>
      <c r="H148" s="266" t="n"/>
      <c r="I148" s="266" t="n"/>
      <c r="J148" s="266" t="n"/>
      <c r="K148" s="266" t="n"/>
      <c r="L148" s="266" t="n"/>
      <c r="M148" s="266" t="n"/>
      <c r="N148" s="266" t="n"/>
      <c r="O148" s="266" t="n"/>
      <c r="P148" s="266" t="n"/>
      <c r="Q148" s="266" t="n"/>
      <c r="R148" s="266" t="n"/>
      <c r="S148" s="266" t="n"/>
      <c r="T148" s="266" t="n"/>
      <c r="U148" s="266" t="n"/>
      <c r="V148" s="266" t="n"/>
      <c r="W148" s="266" t="n"/>
      <c r="X148" s="266" t="n"/>
      <c r="Y148" s="266" t="n"/>
      <c r="Z148" s="266" t="n"/>
      <c r="AA148" s="266" t="n"/>
      <c r="AB148" s="266" t="n"/>
      <c r="AC148" s="266" t="n"/>
      <c r="AD148" s="266" t="n"/>
      <c r="AE148" s="266" t="n"/>
      <c r="AF148" s="266" t="n"/>
      <c r="AG148" s="266" t="n"/>
      <c r="AH148" s="266" t="n"/>
      <c r="AI148" s="266" t="n"/>
      <c r="AJ148" s="266" t="n"/>
      <c r="AK148" s="266" t="n"/>
      <c r="AL148" s="266" t="n"/>
      <c r="AM148" s="266" t="n"/>
      <c r="AN148" s="266" t="n"/>
      <c r="AO148" s="266" t="n"/>
      <c r="AP148" s="266" t="n"/>
      <c r="AQ148" s="266" t="n"/>
      <c r="AR148" s="266" t="n"/>
      <c r="AS148" s="266" t="n"/>
      <c r="AT148" s="266" t="n"/>
      <c r="AU148" s="266" t="n"/>
      <c r="AV148" s="266" t="n"/>
      <c r="AW148" s="266" t="n"/>
      <c r="AX148" s="266" t="n"/>
      <c r="AY148" s="266" t="n"/>
      <c r="AZ148" s="266" t="n"/>
      <c r="BA148" s="266" t="n"/>
      <c r="BB148" s="266" t="n"/>
      <c r="BC148" s="266" t="n"/>
      <c r="BD148" s="266" t="n"/>
      <c r="BE148" s="266" t="n"/>
      <c r="BF148" s="266" t="n"/>
      <c r="BG148" s="266" t="n"/>
      <c r="BH148" s="266" t="n"/>
      <c r="BI148" s="266" t="n"/>
      <c r="BJ148" s="266" t="n"/>
      <c r="BK148" s="266" t="n"/>
      <c r="BL148" s="266" t="n"/>
      <c r="BM148" s="266" t="n"/>
      <c r="BN148" s="266" t="n"/>
      <c r="BO148" s="266" t="n"/>
      <c r="BP148" s="264" t="n"/>
      <c r="BQ148" s="4133" t="inlineStr">
        <is>
          <t>1.5.2</t>
        </is>
      </c>
      <c r="BR148" s="266" t="n"/>
      <c r="BS148" s="266" t="n"/>
      <c r="BT148" s="266" t="n"/>
      <c r="BU148" s="264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  <c r="CU148" s="2" t="n"/>
    </row>
    <row r="149">
      <c r="A149" s="1981" t="inlineStr">
        <is>
          <t>БПК-11</t>
        </is>
      </c>
      <c r="B149" s="266" t="n"/>
      <c r="C149" s="266" t="n"/>
      <c r="D149" s="264" t="n"/>
      <c r="E149" s="5239" t="inlineStr">
        <is>
          <t>Владеть методами конструкторских расчетов деталей машин, узлов и приводов технологического оборудования, разрабатывать и анализировать кинематические и динамические схемы механизмов, применять полученные знания для решения теоретических и практических задач в деревообработке</t>
        </is>
      </c>
      <c r="F149" s="266" t="n"/>
      <c r="G149" s="266" t="n"/>
      <c r="H149" s="266" t="n"/>
      <c r="I149" s="266" t="n"/>
      <c r="J149" s="266" t="n"/>
      <c r="K149" s="266" t="n"/>
      <c r="L149" s="266" t="n"/>
      <c r="M149" s="266" t="n"/>
      <c r="N149" s="266" t="n"/>
      <c r="O149" s="266" t="n"/>
      <c r="P149" s="266" t="n"/>
      <c r="Q149" s="266" t="n"/>
      <c r="R149" s="266" t="n"/>
      <c r="S149" s="266" t="n"/>
      <c r="T149" s="266" t="n"/>
      <c r="U149" s="266" t="n"/>
      <c r="V149" s="266" t="n"/>
      <c r="W149" s="266" t="n"/>
      <c r="X149" s="266" t="n"/>
      <c r="Y149" s="266" t="n"/>
      <c r="Z149" s="266" t="n"/>
      <c r="AA149" s="266" t="n"/>
      <c r="AB149" s="266" t="n"/>
      <c r="AC149" s="266" t="n"/>
      <c r="AD149" s="266" t="n"/>
      <c r="AE149" s="266" t="n"/>
      <c r="AF149" s="266" t="n"/>
      <c r="AG149" s="266" t="n"/>
      <c r="AH149" s="266" t="n"/>
      <c r="AI149" s="266" t="n"/>
      <c r="AJ149" s="266" t="n"/>
      <c r="AK149" s="266" t="n"/>
      <c r="AL149" s="266" t="n"/>
      <c r="AM149" s="266" t="n"/>
      <c r="AN149" s="266" t="n"/>
      <c r="AO149" s="266" t="n"/>
      <c r="AP149" s="266" t="n"/>
      <c r="AQ149" s="266" t="n"/>
      <c r="AR149" s="266" t="n"/>
      <c r="AS149" s="266" t="n"/>
      <c r="AT149" s="266" t="n"/>
      <c r="AU149" s="266" t="n"/>
      <c r="AV149" s="266" t="n"/>
      <c r="AW149" s="266" t="n"/>
      <c r="AX149" s="266" t="n"/>
      <c r="AY149" s="266" t="n"/>
      <c r="AZ149" s="266" t="n"/>
      <c r="BA149" s="266" t="n"/>
      <c r="BB149" s="266" t="n"/>
      <c r="BC149" s="266" t="n"/>
      <c r="BD149" s="266" t="n"/>
      <c r="BE149" s="266" t="n"/>
      <c r="BF149" s="266" t="n"/>
      <c r="BG149" s="266" t="n"/>
      <c r="BH149" s="266" t="n"/>
      <c r="BI149" s="266" t="n"/>
      <c r="BJ149" s="266" t="n"/>
      <c r="BK149" s="266" t="n"/>
      <c r="BL149" s="266" t="n"/>
      <c r="BM149" s="266" t="n"/>
      <c r="BN149" s="266" t="n"/>
      <c r="BO149" s="266" t="n"/>
      <c r="BP149" s="264" t="n"/>
      <c r="BQ149" s="4133" t="inlineStr">
        <is>
          <t>1.5.3, 1.5.4</t>
        </is>
      </c>
      <c r="BR149" s="266" t="n"/>
      <c r="BS149" s="266" t="n"/>
      <c r="BT149" s="266" t="n"/>
      <c r="BU149" s="264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  <c r="CU149" s="2" t="n"/>
    </row>
    <row r="150">
      <c r="A150" s="1981" t="inlineStr">
        <is>
          <t>БПК-12</t>
        </is>
      </c>
      <c r="B150" s="266" t="n"/>
      <c r="C150" s="266" t="n"/>
      <c r="D150" s="264" t="n"/>
      <c r="E150" s="5239" t="inlineStr">
        <is>
          <t>Выбирать типовое оборудование для проведения процессов гидротермической обработки древесины, управлять его работой, проводить оценку результатов гидротермической обработки древесины, определять свойства и показатели качества обработанной древесины, контролировать протекание процессов гидротермической обработки древесины</t>
        </is>
      </c>
      <c r="F150" s="266" t="n"/>
      <c r="G150" s="266" t="n"/>
      <c r="H150" s="266" t="n"/>
      <c r="I150" s="266" t="n"/>
      <c r="J150" s="266" t="n"/>
      <c r="K150" s="266" t="n"/>
      <c r="L150" s="266" t="n"/>
      <c r="M150" s="266" t="n"/>
      <c r="N150" s="266" t="n"/>
      <c r="O150" s="266" t="n"/>
      <c r="P150" s="266" t="n"/>
      <c r="Q150" s="266" t="n"/>
      <c r="R150" s="266" t="n"/>
      <c r="S150" s="266" t="n"/>
      <c r="T150" s="266" t="n"/>
      <c r="U150" s="266" t="n"/>
      <c r="V150" s="266" t="n"/>
      <c r="W150" s="266" t="n"/>
      <c r="X150" s="266" t="n"/>
      <c r="Y150" s="266" t="n"/>
      <c r="Z150" s="266" t="n"/>
      <c r="AA150" s="266" t="n"/>
      <c r="AB150" s="266" t="n"/>
      <c r="AC150" s="266" t="n"/>
      <c r="AD150" s="266" t="n"/>
      <c r="AE150" s="266" t="n"/>
      <c r="AF150" s="266" t="n"/>
      <c r="AG150" s="266" t="n"/>
      <c r="AH150" s="266" t="n"/>
      <c r="AI150" s="266" t="n"/>
      <c r="AJ150" s="266" t="n"/>
      <c r="AK150" s="266" t="n"/>
      <c r="AL150" s="266" t="n"/>
      <c r="AM150" s="266" t="n"/>
      <c r="AN150" s="266" t="n"/>
      <c r="AO150" s="266" t="n"/>
      <c r="AP150" s="266" t="n"/>
      <c r="AQ150" s="266" t="n"/>
      <c r="AR150" s="266" t="n"/>
      <c r="AS150" s="266" t="n"/>
      <c r="AT150" s="266" t="n"/>
      <c r="AU150" s="266" t="n"/>
      <c r="AV150" s="266" t="n"/>
      <c r="AW150" s="266" t="n"/>
      <c r="AX150" s="266" t="n"/>
      <c r="AY150" s="266" t="n"/>
      <c r="AZ150" s="266" t="n"/>
      <c r="BA150" s="266" t="n"/>
      <c r="BB150" s="266" t="n"/>
      <c r="BC150" s="266" t="n"/>
      <c r="BD150" s="266" t="n"/>
      <c r="BE150" s="266" t="n"/>
      <c r="BF150" s="266" t="n"/>
      <c r="BG150" s="266" t="n"/>
      <c r="BH150" s="266" t="n"/>
      <c r="BI150" s="266" t="n"/>
      <c r="BJ150" s="266" t="n"/>
      <c r="BK150" s="266" t="n"/>
      <c r="BL150" s="266" t="n"/>
      <c r="BM150" s="266" t="n"/>
      <c r="BN150" s="266" t="n"/>
      <c r="BO150" s="266" t="n"/>
      <c r="BP150" s="264" t="n"/>
      <c r="BQ150" s="4133" t="inlineStr">
        <is>
          <t>1.6.1, 1.6.2</t>
        </is>
      </c>
      <c r="BR150" s="266" t="n"/>
      <c r="BS150" s="266" t="n"/>
      <c r="BT150" s="266" t="n"/>
      <c r="BU150" s="264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  <c r="CU150" s="2" t="n"/>
    </row>
    <row r="151">
      <c r="A151" s="1981" t="inlineStr">
        <is>
          <t>БПК-13</t>
        </is>
      </c>
      <c r="B151" s="266" t="n"/>
      <c r="C151" s="266" t="n"/>
      <c r="D151" s="264" t="n"/>
      <c r="E151" s="5239" t="inlineStr">
        <is>
          <t>Решать комплекс задач проектирования деревообрабатывающих предприятий с использованием средств системы автоматизированного проектирования</t>
        </is>
      </c>
      <c r="F151" s="266" t="n"/>
      <c r="G151" s="266" t="n"/>
      <c r="H151" s="266" t="n"/>
      <c r="I151" s="266" t="n"/>
      <c r="J151" s="266" t="n"/>
      <c r="K151" s="266" t="n"/>
      <c r="L151" s="266" t="n"/>
      <c r="M151" s="266" t="n"/>
      <c r="N151" s="266" t="n"/>
      <c r="O151" s="266" t="n"/>
      <c r="P151" s="266" t="n"/>
      <c r="Q151" s="266" t="n"/>
      <c r="R151" s="266" t="n"/>
      <c r="S151" s="266" t="n"/>
      <c r="T151" s="266" t="n"/>
      <c r="U151" s="266" t="n"/>
      <c r="V151" s="266" t="n"/>
      <c r="W151" s="266" t="n"/>
      <c r="X151" s="266" t="n"/>
      <c r="Y151" s="266" t="n"/>
      <c r="Z151" s="266" t="n"/>
      <c r="AA151" s="266" t="n"/>
      <c r="AB151" s="266" t="n"/>
      <c r="AC151" s="266" t="n"/>
      <c r="AD151" s="266" t="n"/>
      <c r="AE151" s="266" t="n"/>
      <c r="AF151" s="266" t="n"/>
      <c r="AG151" s="266" t="n"/>
      <c r="AH151" s="266" t="n"/>
      <c r="AI151" s="266" t="n"/>
      <c r="AJ151" s="266" t="n"/>
      <c r="AK151" s="266" t="n"/>
      <c r="AL151" s="266" t="n"/>
      <c r="AM151" s="266" t="n"/>
      <c r="AN151" s="266" t="n"/>
      <c r="AO151" s="266" t="n"/>
      <c r="AP151" s="266" t="n"/>
      <c r="AQ151" s="266" t="n"/>
      <c r="AR151" s="266" t="n"/>
      <c r="AS151" s="266" t="n"/>
      <c r="AT151" s="266" t="n"/>
      <c r="AU151" s="266" t="n"/>
      <c r="AV151" s="266" t="n"/>
      <c r="AW151" s="266" t="n"/>
      <c r="AX151" s="266" t="n"/>
      <c r="AY151" s="266" t="n"/>
      <c r="AZ151" s="266" t="n"/>
      <c r="BA151" s="266" t="n"/>
      <c r="BB151" s="266" t="n"/>
      <c r="BC151" s="266" t="n"/>
      <c r="BD151" s="266" t="n"/>
      <c r="BE151" s="266" t="n"/>
      <c r="BF151" s="266" t="n"/>
      <c r="BG151" s="266" t="n"/>
      <c r="BH151" s="266" t="n"/>
      <c r="BI151" s="266" t="n"/>
      <c r="BJ151" s="266" t="n"/>
      <c r="BK151" s="266" t="n"/>
      <c r="BL151" s="266" t="n"/>
      <c r="BM151" s="266" t="n"/>
      <c r="BN151" s="266" t="n"/>
      <c r="BO151" s="266" t="n"/>
      <c r="BP151" s="264" t="n"/>
      <c r="BQ151" s="4133" t="inlineStr">
        <is>
          <t>1.6.3, 1.6.4</t>
        </is>
      </c>
      <c r="BR151" s="266" t="n"/>
      <c r="BS151" s="266" t="n"/>
      <c r="BT151" s="266" t="n"/>
      <c r="BU151" s="264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  <c r="CU151" s="2" t="n"/>
    </row>
    <row r="152">
      <c r="A152" s="1981" t="inlineStr">
        <is>
          <t>БПК-14</t>
        </is>
      </c>
      <c r="B152" s="266" t="n"/>
      <c r="C152" s="266" t="n"/>
      <c r="D152" s="264" t="n"/>
      <c r="E152" s="5239" t="inlineStr">
        <is>
          <t>Определять физико-химические свойства лакокрасочных материалов, способы формирования защитно-декоративных покрытий, способы их отверждения, проводить физико-механические испытания лакокрасочных покрытий</t>
        </is>
      </c>
      <c r="F152" s="266" t="n"/>
      <c r="G152" s="266" t="n"/>
      <c r="H152" s="266" t="n"/>
      <c r="I152" s="266" t="n"/>
      <c r="J152" s="266" t="n"/>
      <c r="K152" s="266" t="n"/>
      <c r="L152" s="266" t="n"/>
      <c r="M152" s="266" t="n"/>
      <c r="N152" s="266" t="n"/>
      <c r="O152" s="266" t="n"/>
      <c r="P152" s="266" t="n"/>
      <c r="Q152" s="266" t="n"/>
      <c r="R152" s="266" t="n"/>
      <c r="S152" s="266" t="n"/>
      <c r="T152" s="266" t="n"/>
      <c r="U152" s="266" t="n"/>
      <c r="V152" s="266" t="n"/>
      <c r="W152" s="266" t="n"/>
      <c r="X152" s="266" t="n"/>
      <c r="Y152" s="266" t="n"/>
      <c r="Z152" s="266" t="n"/>
      <c r="AA152" s="266" t="n"/>
      <c r="AB152" s="266" t="n"/>
      <c r="AC152" s="266" t="n"/>
      <c r="AD152" s="266" t="n"/>
      <c r="AE152" s="266" t="n"/>
      <c r="AF152" s="266" t="n"/>
      <c r="AG152" s="266" t="n"/>
      <c r="AH152" s="266" t="n"/>
      <c r="AI152" s="266" t="n"/>
      <c r="AJ152" s="266" t="n"/>
      <c r="AK152" s="266" t="n"/>
      <c r="AL152" s="266" t="n"/>
      <c r="AM152" s="266" t="n"/>
      <c r="AN152" s="266" t="n"/>
      <c r="AO152" s="266" t="n"/>
      <c r="AP152" s="266" t="n"/>
      <c r="AQ152" s="266" t="n"/>
      <c r="AR152" s="266" t="n"/>
      <c r="AS152" s="266" t="n"/>
      <c r="AT152" s="266" t="n"/>
      <c r="AU152" s="266" t="n"/>
      <c r="AV152" s="266" t="n"/>
      <c r="AW152" s="266" t="n"/>
      <c r="AX152" s="266" t="n"/>
      <c r="AY152" s="266" t="n"/>
      <c r="AZ152" s="266" t="n"/>
      <c r="BA152" s="266" t="n"/>
      <c r="BB152" s="266" t="n"/>
      <c r="BC152" s="266" t="n"/>
      <c r="BD152" s="266" t="n"/>
      <c r="BE152" s="266" t="n"/>
      <c r="BF152" s="266" t="n"/>
      <c r="BG152" s="266" t="n"/>
      <c r="BH152" s="266" t="n"/>
      <c r="BI152" s="266" t="n"/>
      <c r="BJ152" s="266" t="n"/>
      <c r="BK152" s="266" t="n"/>
      <c r="BL152" s="266" t="n"/>
      <c r="BM152" s="266" t="n"/>
      <c r="BN152" s="266" t="n"/>
      <c r="BO152" s="266" t="n"/>
      <c r="BP152" s="264" t="n"/>
      <c r="BQ152" s="4133" t="inlineStr">
        <is>
          <t>1.6.5, 1.6.6</t>
        </is>
      </c>
      <c r="BR152" s="266" t="n"/>
      <c r="BS152" s="266" t="n"/>
      <c r="BT152" s="266" t="n"/>
      <c r="BU152" s="264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  <c r="CU152" s="2" t="n"/>
    </row>
    <row r="153">
      <c r="A153" s="1981" t="inlineStr">
        <is>
          <t>БПК-15</t>
        </is>
      </c>
      <c r="B153" s="266" t="n"/>
      <c r="C153" s="266" t="n"/>
      <c r="D153" s="264" t="n"/>
      <c r="E153" s="5239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53" s="266" t="n"/>
      <c r="G153" s="266" t="n"/>
      <c r="H153" s="266" t="n"/>
      <c r="I153" s="266" t="n"/>
      <c r="J153" s="266" t="n"/>
      <c r="K153" s="266" t="n"/>
      <c r="L153" s="266" t="n"/>
      <c r="M153" s="266" t="n"/>
      <c r="N153" s="266" t="n"/>
      <c r="O153" s="266" t="n"/>
      <c r="P153" s="266" t="n"/>
      <c r="Q153" s="266" t="n"/>
      <c r="R153" s="266" t="n"/>
      <c r="S153" s="266" t="n"/>
      <c r="T153" s="266" t="n"/>
      <c r="U153" s="266" t="n"/>
      <c r="V153" s="266" t="n"/>
      <c r="W153" s="266" t="n"/>
      <c r="X153" s="266" t="n"/>
      <c r="Y153" s="266" t="n"/>
      <c r="Z153" s="266" t="n"/>
      <c r="AA153" s="266" t="n"/>
      <c r="AB153" s="266" t="n"/>
      <c r="AC153" s="266" t="n"/>
      <c r="AD153" s="266" t="n"/>
      <c r="AE153" s="266" t="n"/>
      <c r="AF153" s="266" t="n"/>
      <c r="AG153" s="266" t="n"/>
      <c r="AH153" s="266" t="n"/>
      <c r="AI153" s="266" t="n"/>
      <c r="AJ153" s="266" t="n"/>
      <c r="AK153" s="266" t="n"/>
      <c r="AL153" s="266" t="n"/>
      <c r="AM153" s="266" t="n"/>
      <c r="AN153" s="266" t="n"/>
      <c r="AO153" s="266" t="n"/>
      <c r="AP153" s="266" t="n"/>
      <c r="AQ153" s="266" t="n"/>
      <c r="AR153" s="266" t="n"/>
      <c r="AS153" s="266" t="n"/>
      <c r="AT153" s="266" t="n"/>
      <c r="AU153" s="266" t="n"/>
      <c r="AV153" s="266" t="n"/>
      <c r="AW153" s="266" t="n"/>
      <c r="AX153" s="266" t="n"/>
      <c r="AY153" s="266" t="n"/>
      <c r="AZ153" s="266" t="n"/>
      <c r="BA153" s="266" t="n"/>
      <c r="BB153" s="266" t="n"/>
      <c r="BC153" s="266" t="n"/>
      <c r="BD153" s="266" t="n"/>
      <c r="BE153" s="266" t="n"/>
      <c r="BF153" s="266" t="n"/>
      <c r="BG153" s="266" t="n"/>
      <c r="BH153" s="266" t="n"/>
      <c r="BI153" s="266" t="n"/>
      <c r="BJ153" s="266" t="n"/>
      <c r="BK153" s="266" t="n"/>
      <c r="BL153" s="266" t="n"/>
      <c r="BM153" s="266" t="n"/>
      <c r="BN153" s="266" t="n"/>
      <c r="BO153" s="266" t="n"/>
      <c r="BP153" s="264" t="n"/>
      <c r="BQ153" s="4133" t="inlineStr">
        <is>
          <t>1.7.1</t>
        </is>
      </c>
      <c r="BR153" s="266" t="n"/>
      <c r="BS153" s="266" t="n"/>
      <c r="BT153" s="266" t="n"/>
      <c r="BU153" s="264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  <c r="CU153" s="2" t="n"/>
    </row>
    <row r="154">
      <c r="A154" s="1981" t="inlineStr">
        <is>
          <t>БПК-16</t>
        </is>
      </c>
      <c r="B154" s="266" t="n"/>
      <c r="C154" s="266" t="n"/>
      <c r="D154" s="264" t="n"/>
      <c r="E154" s="5239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54" s="266" t="n"/>
      <c r="G154" s="266" t="n"/>
      <c r="H154" s="266" t="n"/>
      <c r="I154" s="266" t="n"/>
      <c r="J154" s="266" t="n"/>
      <c r="K154" s="266" t="n"/>
      <c r="L154" s="266" t="n"/>
      <c r="M154" s="266" t="n"/>
      <c r="N154" s="266" t="n"/>
      <c r="O154" s="266" t="n"/>
      <c r="P154" s="266" t="n"/>
      <c r="Q154" s="266" t="n"/>
      <c r="R154" s="266" t="n"/>
      <c r="S154" s="266" t="n"/>
      <c r="T154" s="266" t="n"/>
      <c r="U154" s="266" t="n"/>
      <c r="V154" s="266" t="n"/>
      <c r="W154" s="266" t="n"/>
      <c r="X154" s="266" t="n"/>
      <c r="Y154" s="266" t="n"/>
      <c r="Z154" s="266" t="n"/>
      <c r="AA154" s="266" t="n"/>
      <c r="AB154" s="266" t="n"/>
      <c r="AC154" s="266" t="n"/>
      <c r="AD154" s="266" t="n"/>
      <c r="AE154" s="266" t="n"/>
      <c r="AF154" s="266" t="n"/>
      <c r="AG154" s="266" t="n"/>
      <c r="AH154" s="266" t="n"/>
      <c r="AI154" s="266" t="n"/>
      <c r="AJ154" s="266" t="n"/>
      <c r="AK154" s="266" t="n"/>
      <c r="AL154" s="266" t="n"/>
      <c r="AM154" s="266" t="n"/>
      <c r="AN154" s="266" t="n"/>
      <c r="AO154" s="266" t="n"/>
      <c r="AP154" s="266" t="n"/>
      <c r="AQ154" s="266" t="n"/>
      <c r="AR154" s="266" t="n"/>
      <c r="AS154" s="266" t="n"/>
      <c r="AT154" s="266" t="n"/>
      <c r="AU154" s="266" t="n"/>
      <c r="AV154" s="266" t="n"/>
      <c r="AW154" s="266" t="n"/>
      <c r="AX154" s="266" t="n"/>
      <c r="AY154" s="266" t="n"/>
      <c r="AZ154" s="266" t="n"/>
      <c r="BA154" s="266" t="n"/>
      <c r="BB154" s="266" t="n"/>
      <c r="BC154" s="266" t="n"/>
      <c r="BD154" s="266" t="n"/>
      <c r="BE154" s="266" t="n"/>
      <c r="BF154" s="266" t="n"/>
      <c r="BG154" s="266" t="n"/>
      <c r="BH154" s="266" t="n"/>
      <c r="BI154" s="266" t="n"/>
      <c r="BJ154" s="266" t="n"/>
      <c r="BK154" s="266" t="n"/>
      <c r="BL154" s="266" t="n"/>
      <c r="BM154" s="266" t="n"/>
      <c r="BN154" s="266" t="n"/>
      <c r="BO154" s="266" t="n"/>
      <c r="BP154" s="264" t="n"/>
      <c r="BQ154" s="4133" t="inlineStr">
        <is>
          <t>1.7.2</t>
        </is>
      </c>
      <c r="BR154" s="266" t="n"/>
      <c r="BS154" s="266" t="n"/>
      <c r="BT154" s="266" t="n"/>
      <c r="BU154" s="264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  <c r="CU154" s="2" t="n"/>
    </row>
    <row r="155">
      <c r="A155" s="1981" t="inlineStr">
        <is>
          <t>БПК-17</t>
        </is>
      </c>
      <c r="B155" s="266" t="n"/>
      <c r="C155" s="266" t="n"/>
      <c r="D155" s="264" t="n"/>
      <c r="E155" s="5239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55" s="266" t="n"/>
      <c r="G155" s="266" t="n"/>
      <c r="H155" s="266" t="n"/>
      <c r="I155" s="266" t="n"/>
      <c r="J155" s="266" t="n"/>
      <c r="K155" s="266" t="n"/>
      <c r="L155" s="266" t="n"/>
      <c r="M155" s="266" t="n"/>
      <c r="N155" s="266" t="n"/>
      <c r="O155" s="266" t="n"/>
      <c r="P155" s="266" t="n"/>
      <c r="Q155" s="266" t="n"/>
      <c r="R155" s="266" t="n"/>
      <c r="S155" s="266" t="n"/>
      <c r="T155" s="266" t="n"/>
      <c r="U155" s="266" t="n"/>
      <c r="V155" s="266" t="n"/>
      <c r="W155" s="266" t="n"/>
      <c r="X155" s="266" t="n"/>
      <c r="Y155" s="266" t="n"/>
      <c r="Z155" s="266" t="n"/>
      <c r="AA155" s="266" t="n"/>
      <c r="AB155" s="266" t="n"/>
      <c r="AC155" s="266" t="n"/>
      <c r="AD155" s="266" t="n"/>
      <c r="AE155" s="266" t="n"/>
      <c r="AF155" s="266" t="n"/>
      <c r="AG155" s="266" t="n"/>
      <c r="AH155" s="266" t="n"/>
      <c r="AI155" s="266" t="n"/>
      <c r="AJ155" s="266" t="n"/>
      <c r="AK155" s="266" t="n"/>
      <c r="AL155" s="266" t="n"/>
      <c r="AM155" s="266" t="n"/>
      <c r="AN155" s="266" t="n"/>
      <c r="AO155" s="266" t="n"/>
      <c r="AP155" s="266" t="n"/>
      <c r="AQ155" s="266" t="n"/>
      <c r="AR155" s="266" t="n"/>
      <c r="AS155" s="266" t="n"/>
      <c r="AT155" s="266" t="n"/>
      <c r="AU155" s="266" t="n"/>
      <c r="AV155" s="266" t="n"/>
      <c r="AW155" s="266" t="n"/>
      <c r="AX155" s="266" t="n"/>
      <c r="AY155" s="266" t="n"/>
      <c r="AZ155" s="266" t="n"/>
      <c r="BA155" s="266" t="n"/>
      <c r="BB155" s="266" t="n"/>
      <c r="BC155" s="266" t="n"/>
      <c r="BD155" s="266" t="n"/>
      <c r="BE155" s="266" t="n"/>
      <c r="BF155" s="266" t="n"/>
      <c r="BG155" s="266" t="n"/>
      <c r="BH155" s="266" t="n"/>
      <c r="BI155" s="266" t="n"/>
      <c r="BJ155" s="266" t="n"/>
      <c r="BK155" s="266" t="n"/>
      <c r="BL155" s="266" t="n"/>
      <c r="BM155" s="266" t="n"/>
      <c r="BN155" s="266" t="n"/>
      <c r="BO155" s="266" t="n"/>
      <c r="BP155" s="264" t="n"/>
      <c r="BQ155" s="4133" t="inlineStr">
        <is>
          <t>1.7.3</t>
        </is>
      </c>
      <c r="BR155" s="266" t="n"/>
      <c r="BS155" s="266" t="n"/>
      <c r="BT155" s="266" t="n"/>
      <c r="BU155" s="264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  <c r="CU155" s="2" t="n"/>
    </row>
    <row r="156">
      <c r="A156" s="1981" t="inlineStr">
        <is>
          <t>СК-1</t>
        </is>
      </c>
      <c r="B156" s="266" t="n"/>
      <c r="C156" s="266" t="n"/>
      <c r="D156" s="264" t="n"/>
      <c r="E156" s="5239" t="inlineStr">
        <is>
          <t>Читать электротехнические чертежи, подбирать электродвигатели, защитную автоматику, производить расчеты термодинамических процессов для использования в деревообрабатывающем производстве</t>
        </is>
      </c>
      <c r="F156" s="266" t="n"/>
      <c r="G156" s="266" t="n"/>
      <c r="H156" s="266" t="n"/>
      <c r="I156" s="266" t="n"/>
      <c r="J156" s="266" t="n"/>
      <c r="K156" s="266" t="n"/>
      <c r="L156" s="266" t="n"/>
      <c r="M156" s="266" t="n"/>
      <c r="N156" s="266" t="n"/>
      <c r="O156" s="266" t="n"/>
      <c r="P156" s="266" t="n"/>
      <c r="Q156" s="266" t="n"/>
      <c r="R156" s="266" t="n"/>
      <c r="S156" s="266" t="n"/>
      <c r="T156" s="266" t="n"/>
      <c r="U156" s="266" t="n"/>
      <c r="V156" s="266" t="n"/>
      <c r="W156" s="266" t="n"/>
      <c r="X156" s="266" t="n"/>
      <c r="Y156" s="266" t="n"/>
      <c r="Z156" s="266" t="n"/>
      <c r="AA156" s="266" t="n"/>
      <c r="AB156" s="266" t="n"/>
      <c r="AC156" s="266" t="n"/>
      <c r="AD156" s="266" t="n"/>
      <c r="AE156" s="266" t="n"/>
      <c r="AF156" s="266" t="n"/>
      <c r="AG156" s="266" t="n"/>
      <c r="AH156" s="266" t="n"/>
      <c r="AI156" s="266" t="n"/>
      <c r="AJ156" s="266" t="n"/>
      <c r="AK156" s="266" t="n"/>
      <c r="AL156" s="266" t="n"/>
      <c r="AM156" s="266" t="n"/>
      <c r="AN156" s="266" t="n"/>
      <c r="AO156" s="266" t="n"/>
      <c r="AP156" s="266" t="n"/>
      <c r="AQ156" s="266" t="n"/>
      <c r="AR156" s="266" t="n"/>
      <c r="AS156" s="266" t="n"/>
      <c r="AT156" s="266" t="n"/>
      <c r="AU156" s="266" t="n"/>
      <c r="AV156" s="266" t="n"/>
      <c r="AW156" s="266" t="n"/>
      <c r="AX156" s="266" t="n"/>
      <c r="AY156" s="266" t="n"/>
      <c r="AZ156" s="266" t="n"/>
      <c r="BA156" s="266" t="n"/>
      <c r="BB156" s="266" t="n"/>
      <c r="BC156" s="266" t="n"/>
      <c r="BD156" s="266" t="n"/>
      <c r="BE156" s="266" t="n"/>
      <c r="BF156" s="266" t="n"/>
      <c r="BG156" s="266" t="n"/>
      <c r="BH156" s="266" t="n"/>
      <c r="BI156" s="266" t="n"/>
      <c r="BJ156" s="266" t="n"/>
      <c r="BK156" s="266" t="n"/>
      <c r="BL156" s="266" t="n"/>
      <c r="BM156" s="266" t="n"/>
      <c r="BN156" s="266" t="n"/>
      <c r="BO156" s="266" t="n"/>
      <c r="BP156" s="264" t="n"/>
      <c r="BQ156" s="4133" t="inlineStr">
        <is>
          <t>2.2.1, 2.2.2</t>
        </is>
      </c>
      <c r="BR156" s="266" t="n"/>
      <c r="BS156" s="266" t="n"/>
      <c r="BT156" s="266" t="n"/>
      <c r="BU156" s="264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  <c r="CU156" s="2" t="n"/>
    </row>
    <row r="157">
      <c r="A157" s="1981" t="inlineStr">
        <is>
          <t>СК-2</t>
        </is>
      </c>
      <c r="B157" s="266" t="n"/>
      <c r="C157" s="266" t="n"/>
      <c r="D157" s="264" t="n"/>
      <c r="E157" s="5239" t="inlineStr">
        <is>
          <t>Использовать знания принципов автоматического регулирования в технических средствах автоматизации и методы автоматизации технологических процессов в деревообработке</t>
        </is>
      </c>
      <c r="F157" s="266" t="n"/>
      <c r="G157" s="266" t="n"/>
      <c r="H157" s="266" t="n"/>
      <c r="I157" s="266" t="n"/>
      <c r="J157" s="266" t="n"/>
      <c r="K157" s="266" t="n"/>
      <c r="L157" s="266" t="n"/>
      <c r="M157" s="266" t="n"/>
      <c r="N157" s="266" t="n"/>
      <c r="O157" s="266" t="n"/>
      <c r="P157" s="266" t="n"/>
      <c r="Q157" s="266" t="n"/>
      <c r="R157" s="266" t="n"/>
      <c r="S157" s="266" t="n"/>
      <c r="T157" s="266" t="n"/>
      <c r="U157" s="266" t="n"/>
      <c r="V157" s="266" t="n"/>
      <c r="W157" s="266" t="n"/>
      <c r="X157" s="266" t="n"/>
      <c r="Y157" s="266" t="n"/>
      <c r="Z157" s="266" t="n"/>
      <c r="AA157" s="266" t="n"/>
      <c r="AB157" s="266" t="n"/>
      <c r="AC157" s="266" t="n"/>
      <c r="AD157" s="266" t="n"/>
      <c r="AE157" s="266" t="n"/>
      <c r="AF157" s="266" t="n"/>
      <c r="AG157" s="266" t="n"/>
      <c r="AH157" s="266" t="n"/>
      <c r="AI157" s="266" t="n"/>
      <c r="AJ157" s="266" t="n"/>
      <c r="AK157" s="266" t="n"/>
      <c r="AL157" s="266" t="n"/>
      <c r="AM157" s="266" t="n"/>
      <c r="AN157" s="266" t="n"/>
      <c r="AO157" s="266" t="n"/>
      <c r="AP157" s="266" t="n"/>
      <c r="AQ157" s="266" t="n"/>
      <c r="AR157" s="266" t="n"/>
      <c r="AS157" s="266" t="n"/>
      <c r="AT157" s="266" t="n"/>
      <c r="AU157" s="266" t="n"/>
      <c r="AV157" s="266" t="n"/>
      <c r="AW157" s="266" t="n"/>
      <c r="AX157" s="266" t="n"/>
      <c r="AY157" s="266" t="n"/>
      <c r="AZ157" s="266" t="n"/>
      <c r="BA157" s="266" t="n"/>
      <c r="BB157" s="266" t="n"/>
      <c r="BC157" s="266" t="n"/>
      <c r="BD157" s="266" t="n"/>
      <c r="BE157" s="266" t="n"/>
      <c r="BF157" s="266" t="n"/>
      <c r="BG157" s="266" t="n"/>
      <c r="BH157" s="266" t="n"/>
      <c r="BI157" s="266" t="n"/>
      <c r="BJ157" s="266" t="n"/>
      <c r="BK157" s="266" t="n"/>
      <c r="BL157" s="266" t="n"/>
      <c r="BM157" s="266" t="n"/>
      <c r="BN157" s="266" t="n"/>
      <c r="BO157" s="266" t="n"/>
      <c r="BP157" s="264" t="n"/>
      <c r="BQ157" s="4133" t="inlineStr">
        <is>
          <t>2.2.3</t>
        </is>
      </c>
      <c r="BR157" s="266" t="n"/>
      <c r="BS157" s="266" t="n"/>
      <c r="BT157" s="266" t="n"/>
      <c r="BU157" s="264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  <c r="CU157" s="2" t="n"/>
    </row>
    <row r="158">
      <c r="A158" s="1981" t="inlineStr">
        <is>
          <t>СК-3</t>
        </is>
      </c>
      <c r="B158" s="266" t="n"/>
      <c r="C158" s="266" t="n"/>
      <c r="D158" s="264" t="n"/>
      <c r="E158" s="5239" t="inlineStr">
        <is>
          <t>Знать основные законы равновесия и движения жидкости, способы их практического применения</t>
        </is>
      </c>
      <c r="F158" s="266" t="n"/>
      <c r="G158" s="266" t="n"/>
      <c r="H158" s="266" t="n"/>
      <c r="I158" s="266" t="n"/>
      <c r="J158" s="266" t="n"/>
      <c r="K158" s="266" t="n"/>
      <c r="L158" s="266" t="n"/>
      <c r="M158" s="266" t="n"/>
      <c r="N158" s="266" t="n"/>
      <c r="O158" s="266" t="n"/>
      <c r="P158" s="266" t="n"/>
      <c r="Q158" s="266" t="n"/>
      <c r="R158" s="266" t="n"/>
      <c r="S158" s="266" t="n"/>
      <c r="T158" s="266" t="n"/>
      <c r="U158" s="266" t="n"/>
      <c r="V158" s="266" t="n"/>
      <c r="W158" s="266" t="n"/>
      <c r="X158" s="266" t="n"/>
      <c r="Y158" s="266" t="n"/>
      <c r="Z158" s="266" t="n"/>
      <c r="AA158" s="266" t="n"/>
      <c r="AB158" s="266" t="n"/>
      <c r="AC158" s="266" t="n"/>
      <c r="AD158" s="266" t="n"/>
      <c r="AE158" s="266" t="n"/>
      <c r="AF158" s="266" t="n"/>
      <c r="AG158" s="266" t="n"/>
      <c r="AH158" s="266" t="n"/>
      <c r="AI158" s="266" t="n"/>
      <c r="AJ158" s="266" t="n"/>
      <c r="AK158" s="266" t="n"/>
      <c r="AL158" s="266" t="n"/>
      <c r="AM158" s="266" t="n"/>
      <c r="AN158" s="266" t="n"/>
      <c r="AO158" s="266" t="n"/>
      <c r="AP158" s="266" t="n"/>
      <c r="AQ158" s="266" t="n"/>
      <c r="AR158" s="266" t="n"/>
      <c r="AS158" s="266" t="n"/>
      <c r="AT158" s="266" t="n"/>
      <c r="AU158" s="266" t="n"/>
      <c r="AV158" s="266" t="n"/>
      <c r="AW158" s="266" t="n"/>
      <c r="AX158" s="266" t="n"/>
      <c r="AY158" s="266" t="n"/>
      <c r="AZ158" s="266" t="n"/>
      <c r="BA158" s="266" t="n"/>
      <c r="BB158" s="266" t="n"/>
      <c r="BC158" s="266" t="n"/>
      <c r="BD158" s="266" t="n"/>
      <c r="BE158" s="266" t="n"/>
      <c r="BF158" s="266" t="n"/>
      <c r="BG158" s="266" t="n"/>
      <c r="BH158" s="266" t="n"/>
      <c r="BI158" s="266" t="n"/>
      <c r="BJ158" s="266" t="n"/>
      <c r="BK158" s="266" t="n"/>
      <c r="BL158" s="266" t="n"/>
      <c r="BM158" s="266" t="n"/>
      <c r="BN158" s="266" t="n"/>
      <c r="BO158" s="266" t="n"/>
      <c r="BP158" s="264" t="n"/>
      <c r="BQ158" s="4133" t="inlineStr">
        <is>
          <t>2.9.2</t>
        </is>
      </c>
      <c r="BR158" s="266" t="n"/>
      <c r="BS158" s="266" t="n"/>
      <c r="BT158" s="266" t="n"/>
      <c r="BU158" s="264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  <c r="CU158" s="2" t="n"/>
    </row>
    <row r="159">
      <c r="A159" s="1981" t="inlineStr">
        <is>
          <t>СК-4</t>
        </is>
      </c>
      <c r="B159" s="266" t="n"/>
      <c r="C159" s="266" t="n"/>
      <c r="D159" s="264" t="n"/>
      <c r="E159" s="5239" t="inlineStr">
        <is>
          <t>Владеть методами планирования, управления и оптимизации технологических процессов, составлять и оптимизировать модели задач транспортного типа, раскроя сырья, решать задачи формирования производственной программы предприятия, составлять сетевые графики комплекса работ, календарные планы работы производственных подразделений</t>
        </is>
      </c>
      <c r="F159" s="266" t="n"/>
      <c r="G159" s="266" t="n"/>
      <c r="H159" s="266" t="n"/>
      <c r="I159" s="266" t="n"/>
      <c r="J159" s="266" t="n"/>
      <c r="K159" s="266" t="n"/>
      <c r="L159" s="266" t="n"/>
      <c r="M159" s="266" t="n"/>
      <c r="N159" s="266" t="n"/>
      <c r="O159" s="266" t="n"/>
      <c r="P159" s="266" t="n"/>
      <c r="Q159" s="266" t="n"/>
      <c r="R159" s="266" t="n"/>
      <c r="S159" s="266" t="n"/>
      <c r="T159" s="266" t="n"/>
      <c r="U159" s="266" t="n"/>
      <c r="V159" s="266" t="n"/>
      <c r="W159" s="266" t="n"/>
      <c r="X159" s="266" t="n"/>
      <c r="Y159" s="266" t="n"/>
      <c r="Z159" s="266" t="n"/>
      <c r="AA159" s="266" t="n"/>
      <c r="AB159" s="266" t="n"/>
      <c r="AC159" s="266" t="n"/>
      <c r="AD159" s="266" t="n"/>
      <c r="AE159" s="266" t="n"/>
      <c r="AF159" s="266" t="n"/>
      <c r="AG159" s="266" t="n"/>
      <c r="AH159" s="266" t="n"/>
      <c r="AI159" s="266" t="n"/>
      <c r="AJ159" s="266" t="n"/>
      <c r="AK159" s="266" t="n"/>
      <c r="AL159" s="266" t="n"/>
      <c r="AM159" s="266" t="n"/>
      <c r="AN159" s="266" t="n"/>
      <c r="AO159" s="266" t="n"/>
      <c r="AP159" s="266" t="n"/>
      <c r="AQ159" s="266" t="n"/>
      <c r="AR159" s="266" t="n"/>
      <c r="AS159" s="266" t="n"/>
      <c r="AT159" s="266" t="n"/>
      <c r="AU159" s="266" t="n"/>
      <c r="AV159" s="266" t="n"/>
      <c r="AW159" s="266" t="n"/>
      <c r="AX159" s="266" t="n"/>
      <c r="AY159" s="266" t="n"/>
      <c r="AZ159" s="266" t="n"/>
      <c r="BA159" s="266" t="n"/>
      <c r="BB159" s="266" t="n"/>
      <c r="BC159" s="266" t="n"/>
      <c r="BD159" s="266" t="n"/>
      <c r="BE159" s="266" t="n"/>
      <c r="BF159" s="266" t="n"/>
      <c r="BG159" s="266" t="n"/>
      <c r="BH159" s="266" t="n"/>
      <c r="BI159" s="266" t="n"/>
      <c r="BJ159" s="266" t="n"/>
      <c r="BK159" s="266" t="n"/>
      <c r="BL159" s="266" t="n"/>
      <c r="BM159" s="266" t="n"/>
      <c r="BN159" s="266" t="n"/>
      <c r="BO159" s="266" t="n"/>
      <c r="BP159" s="264" t="n"/>
      <c r="BQ159" s="4133" t="inlineStr">
        <is>
          <t>2.3.1</t>
        </is>
      </c>
      <c r="BR159" s="266" t="n"/>
      <c r="BS159" s="266" t="n"/>
      <c r="BT159" s="266" t="n"/>
      <c r="BU159" s="264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  <c r="CU159" s="2" t="n"/>
    </row>
    <row r="160">
      <c r="A160" s="1981" t="inlineStr">
        <is>
          <t>СК-5</t>
        </is>
      </c>
      <c r="B160" s="266" t="n"/>
      <c r="C160" s="266" t="n"/>
      <c r="D160" s="264" t="n"/>
      <c r="E160" s="5239" t="inlineStr">
        <is>
          <t>Работать с научной, нормативно-справочной и специальной литературой в области деревообработки, проводить исследования новых технологий, проектов и решений с целью оценки их инновационного потенциала, проводить статистическую обработку, анализ и моделирование научных данных</t>
        </is>
      </c>
      <c r="F160" s="266" t="n"/>
      <c r="G160" s="266" t="n"/>
      <c r="H160" s="266" t="n"/>
      <c r="I160" s="266" t="n"/>
      <c r="J160" s="266" t="n"/>
      <c r="K160" s="266" t="n"/>
      <c r="L160" s="266" t="n"/>
      <c r="M160" s="266" t="n"/>
      <c r="N160" s="266" t="n"/>
      <c r="O160" s="266" t="n"/>
      <c r="P160" s="266" t="n"/>
      <c r="Q160" s="266" t="n"/>
      <c r="R160" s="266" t="n"/>
      <c r="S160" s="266" t="n"/>
      <c r="T160" s="266" t="n"/>
      <c r="U160" s="266" t="n"/>
      <c r="V160" s="266" t="n"/>
      <c r="W160" s="266" t="n"/>
      <c r="X160" s="266" t="n"/>
      <c r="Y160" s="266" t="n"/>
      <c r="Z160" s="266" t="n"/>
      <c r="AA160" s="266" t="n"/>
      <c r="AB160" s="266" t="n"/>
      <c r="AC160" s="266" t="n"/>
      <c r="AD160" s="266" t="n"/>
      <c r="AE160" s="266" t="n"/>
      <c r="AF160" s="266" t="n"/>
      <c r="AG160" s="266" t="n"/>
      <c r="AH160" s="266" t="n"/>
      <c r="AI160" s="266" t="n"/>
      <c r="AJ160" s="266" t="n"/>
      <c r="AK160" s="266" t="n"/>
      <c r="AL160" s="266" t="n"/>
      <c r="AM160" s="266" t="n"/>
      <c r="AN160" s="266" t="n"/>
      <c r="AO160" s="266" t="n"/>
      <c r="AP160" s="266" t="n"/>
      <c r="AQ160" s="266" t="n"/>
      <c r="AR160" s="266" t="n"/>
      <c r="AS160" s="266" t="n"/>
      <c r="AT160" s="266" t="n"/>
      <c r="AU160" s="266" t="n"/>
      <c r="AV160" s="266" t="n"/>
      <c r="AW160" s="266" t="n"/>
      <c r="AX160" s="266" t="n"/>
      <c r="AY160" s="266" t="n"/>
      <c r="AZ160" s="266" t="n"/>
      <c r="BA160" s="266" t="n"/>
      <c r="BB160" s="266" t="n"/>
      <c r="BC160" s="266" t="n"/>
      <c r="BD160" s="266" t="n"/>
      <c r="BE160" s="266" t="n"/>
      <c r="BF160" s="266" t="n"/>
      <c r="BG160" s="266" t="n"/>
      <c r="BH160" s="266" t="n"/>
      <c r="BI160" s="266" t="n"/>
      <c r="BJ160" s="266" t="n"/>
      <c r="BK160" s="266" t="n"/>
      <c r="BL160" s="266" t="n"/>
      <c r="BM160" s="266" t="n"/>
      <c r="BN160" s="266" t="n"/>
      <c r="BO160" s="266" t="n"/>
      <c r="BP160" s="264" t="n"/>
      <c r="BQ160" s="4133" t="inlineStr">
        <is>
          <t>2.3.2</t>
        </is>
      </c>
      <c r="BR160" s="266" t="n"/>
      <c r="BS160" s="266" t="n"/>
      <c r="BT160" s="266" t="n"/>
      <c r="BU160" s="264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</row>
    <row r="161">
      <c r="A161" s="1981" t="inlineStr">
        <is>
          <t>СК-6</t>
        </is>
      </c>
      <c r="B161" s="266" t="n"/>
      <c r="C161" s="266" t="n"/>
      <c r="D161" s="264" t="n"/>
      <c r="E161" s="5239" t="inlineStr">
        <is>
          <t>Оценивать основные фонды и показатели экономической эффективности предприятий лесного комплекса, рассчитывать себестоимость продукции и ее цену</t>
        </is>
      </c>
      <c r="F161" s="266" t="n"/>
      <c r="G161" s="266" t="n"/>
      <c r="H161" s="266" t="n"/>
      <c r="I161" s="266" t="n"/>
      <c r="J161" s="266" t="n"/>
      <c r="K161" s="266" t="n"/>
      <c r="L161" s="266" t="n"/>
      <c r="M161" s="266" t="n"/>
      <c r="N161" s="266" t="n"/>
      <c r="O161" s="266" t="n"/>
      <c r="P161" s="266" t="n"/>
      <c r="Q161" s="266" t="n"/>
      <c r="R161" s="266" t="n"/>
      <c r="S161" s="266" t="n"/>
      <c r="T161" s="266" t="n"/>
      <c r="U161" s="266" t="n"/>
      <c r="V161" s="266" t="n"/>
      <c r="W161" s="266" t="n"/>
      <c r="X161" s="266" t="n"/>
      <c r="Y161" s="266" t="n"/>
      <c r="Z161" s="266" t="n"/>
      <c r="AA161" s="266" t="n"/>
      <c r="AB161" s="266" t="n"/>
      <c r="AC161" s="266" t="n"/>
      <c r="AD161" s="266" t="n"/>
      <c r="AE161" s="266" t="n"/>
      <c r="AF161" s="266" t="n"/>
      <c r="AG161" s="266" t="n"/>
      <c r="AH161" s="266" t="n"/>
      <c r="AI161" s="266" t="n"/>
      <c r="AJ161" s="266" t="n"/>
      <c r="AK161" s="266" t="n"/>
      <c r="AL161" s="266" t="n"/>
      <c r="AM161" s="266" t="n"/>
      <c r="AN161" s="266" t="n"/>
      <c r="AO161" s="266" t="n"/>
      <c r="AP161" s="266" t="n"/>
      <c r="AQ161" s="266" t="n"/>
      <c r="AR161" s="266" t="n"/>
      <c r="AS161" s="266" t="n"/>
      <c r="AT161" s="266" t="n"/>
      <c r="AU161" s="266" t="n"/>
      <c r="AV161" s="266" t="n"/>
      <c r="AW161" s="266" t="n"/>
      <c r="AX161" s="266" t="n"/>
      <c r="AY161" s="266" t="n"/>
      <c r="AZ161" s="266" t="n"/>
      <c r="BA161" s="266" t="n"/>
      <c r="BB161" s="266" t="n"/>
      <c r="BC161" s="266" t="n"/>
      <c r="BD161" s="266" t="n"/>
      <c r="BE161" s="266" t="n"/>
      <c r="BF161" s="266" t="n"/>
      <c r="BG161" s="266" t="n"/>
      <c r="BH161" s="266" t="n"/>
      <c r="BI161" s="266" t="n"/>
      <c r="BJ161" s="266" t="n"/>
      <c r="BK161" s="266" t="n"/>
      <c r="BL161" s="266" t="n"/>
      <c r="BM161" s="266" t="n"/>
      <c r="BN161" s="266" t="n"/>
      <c r="BO161" s="266" t="n"/>
      <c r="BP161" s="264" t="n"/>
      <c r="BQ161" s="4133" t="inlineStr">
        <is>
          <t>2.4.1</t>
        </is>
      </c>
      <c r="BR161" s="266" t="n"/>
      <c r="BS161" s="266" t="n"/>
      <c r="BT161" s="266" t="n"/>
      <c r="BU161" s="264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  <c r="CU161" s="2" t="n"/>
    </row>
    <row r="162">
      <c r="A162" s="1981" t="inlineStr">
        <is>
          <t>СК-7</t>
        </is>
      </c>
      <c r="B162" s="266" t="n"/>
      <c r="C162" s="266" t="n"/>
      <c r="D162" s="264" t="n"/>
      <c r="E162" s="5239" t="inlineStr">
        <is>
          <t>Владеть методами оценки экономической эффективности при внедрении мероприятий по совершенствованию и проектированию технологических процессов деревообработки</t>
        </is>
      </c>
      <c r="F162" s="266" t="n"/>
      <c r="G162" s="266" t="n"/>
      <c r="H162" s="266" t="n"/>
      <c r="I162" s="266" t="n"/>
      <c r="J162" s="266" t="n"/>
      <c r="K162" s="266" t="n"/>
      <c r="L162" s="266" t="n"/>
      <c r="M162" s="266" t="n"/>
      <c r="N162" s="266" t="n"/>
      <c r="O162" s="266" t="n"/>
      <c r="P162" s="266" t="n"/>
      <c r="Q162" s="266" t="n"/>
      <c r="R162" s="266" t="n"/>
      <c r="S162" s="266" t="n"/>
      <c r="T162" s="266" t="n"/>
      <c r="U162" s="266" t="n"/>
      <c r="V162" s="266" t="n"/>
      <c r="W162" s="266" t="n"/>
      <c r="X162" s="266" t="n"/>
      <c r="Y162" s="266" t="n"/>
      <c r="Z162" s="266" t="n"/>
      <c r="AA162" s="266" t="n"/>
      <c r="AB162" s="266" t="n"/>
      <c r="AC162" s="266" t="n"/>
      <c r="AD162" s="266" t="n"/>
      <c r="AE162" s="266" t="n"/>
      <c r="AF162" s="266" t="n"/>
      <c r="AG162" s="266" t="n"/>
      <c r="AH162" s="266" t="n"/>
      <c r="AI162" s="266" t="n"/>
      <c r="AJ162" s="266" t="n"/>
      <c r="AK162" s="266" t="n"/>
      <c r="AL162" s="266" t="n"/>
      <c r="AM162" s="266" t="n"/>
      <c r="AN162" s="266" t="n"/>
      <c r="AO162" s="266" t="n"/>
      <c r="AP162" s="266" t="n"/>
      <c r="AQ162" s="266" t="n"/>
      <c r="AR162" s="266" t="n"/>
      <c r="AS162" s="266" t="n"/>
      <c r="AT162" s="266" t="n"/>
      <c r="AU162" s="266" t="n"/>
      <c r="AV162" s="266" t="n"/>
      <c r="AW162" s="266" t="n"/>
      <c r="AX162" s="266" t="n"/>
      <c r="AY162" s="266" t="n"/>
      <c r="AZ162" s="266" t="n"/>
      <c r="BA162" s="266" t="n"/>
      <c r="BB162" s="266" t="n"/>
      <c r="BC162" s="266" t="n"/>
      <c r="BD162" s="266" t="n"/>
      <c r="BE162" s="266" t="n"/>
      <c r="BF162" s="266" t="n"/>
      <c r="BG162" s="266" t="n"/>
      <c r="BH162" s="266" t="n"/>
      <c r="BI162" s="266" t="n"/>
      <c r="BJ162" s="266" t="n"/>
      <c r="BK162" s="266" t="n"/>
      <c r="BL162" s="266" t="n"/>
      <c r="BM162" s="266" t="n"/>
      <c r="BN162" s="266" t="n"/>
      <c r="BO162" s="266" t="n"/>
      <c r="BP162" s="264" t="n"/>
      <c r="BQ162" s="4133" t="inlineStr">
        <is>
          <t>2.4.2, 2.4.3</t>
        </is>
      </c>
      <c r="BR162" s="266" t="n"/>
      <c r="BS162" s="266" t="n"/>
      <c r="BT162" s="266" t="n"/>
      <c r="BU162" s="264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  <c r="CU162" s="2" t="n"/>
    </row>
    <row r="163">
      <c r="A163" s="1981" t="inlineStr">
        <is>
          <t>СК-8</t>
        </is>
      </c>
      <c r="B163" s="266" t="n"/>
      <c r="C163" s="266" t="n"/>
      <c r="D163" s="264" t="n"/>
      <c r="E163" s="5239" t="inlineStr">
        <is>
          <t>Выбирать и использовать методики расчета транспортных систем и оборудования в деревообработке, определять условия эффективной и безопасной эксплуатации транспортного оборудования в деревообработке</t>
        </is>
      </c>
      <c r="F163" s="266" t="n"/>
      <c r="G163" s="266" t="n"/>
      <c r="H163" s="266" t="n"/>
      <c r="I163" s="266" t="n"/>
      <c r="J163" s="266" t="n"/>
      <c r="K163" s="266" t="n"/>
      <c r="L163" s="266" t="n"/>
      <c r="M163" s="266" t="n"/>
      <c r="N163" s="266" t="n"/>
      <c r="O163" s="266" t="n"/>
      <c r="P163" s="266" t="n"/>
      <c r="Q163" s="266" t="n"/>
      <c r="R163" s="266" t="n"/>
      <c r="S163" s="266" t="n"/>
      <c r="T163" s="266" t="n"/>
      <c r="U163" s="266" t="n"/>
      <c r="V163" s="266" t="n"/>
      <c r="W163" s="266" t="n"/>
      <c r="X163" s="266" t="n"/>
      <c r="Y163" s="266" t="n"/>
      <c r="Z163" s="266" t="n"/>
      <c r="AA163" s="266" t="n"/>
      <c r="AB163" s="266" t="n"/>
      <c r="AC163" s="266" t="n"/>
      <c r="AD163" s="266" t="n"/>
      <c r="AE163" s="266" t="n"/>
      <c r="AF163" s="266" t="n"/>
      <c r="AG163" s="266" t="n"/>
      <c r="AH163" s="266" t="n"/>
      <c r="AI163" s="266" t="n"/>
      <c r="AJ163" s="266" t="n"/>
      <c r="AK163" s="266" t="n"/>
      <c r="AL163" s="266" t="n"/>
      <c r="AM163" s="266" t="n"/>
      <c r="AN163" s="266" t="n"/>
      <c r="AO163" s="266" t="n"/>
      <c r="AP163" s="266" t="n"/>
      <c r="AQ163" s="266" t="n"/>
      <c r="AR163" s="266" t="n"/>
      <c r="AS163" s="266" t="n"/>
      <c r="AT163" s="266" t="n"/>
      <c r="AU163" s="266" t="n"/>
      <c r="AV163" s="266" t="n"/>
      <c r="AW163" s="266" t="n"/>
      <c r="AX163" s="266" t="n"/>
      <c r="AY163" s="266" t="n"/>
      <c r="AZ163" s="266" t="n"/>
      <c r="BA163" s="266" t="n"/>
      <c r="BB163" s="266" t="n"/>
      <c r="BC163" s="266" t="n"/>
      <c r="BD163" s="266" t="n"/>
      <c r="BE163" s="266" t="n"/>
      <c r="BF163" s="266" t="n"/>
      <c r="BG163" s="266" t="n"/>
      <c r="BH163" s="266" t="n"/>
      <c r="BI163" s="266" t="n"/>
      <c r="BJ163" s="266" t="n"/>
      <c r="BK163" s="266" t="n"/>
      <c r="BL163" s="266" t="n"/>
      <c r="BM163" s="266" t="n"/>
      <c r="BN163" s="266" t="n"/>
      <c r="BO163" s="266" t="n"/>
      <c r="BP163" s="264" t="n"/>
      <c r="BQ163" s="4133" t="inlineStr">
        <is>
          <t>2.5.1</t>
        </is>
      </c>
      <c r="BR163" s="266" t="n"/>
      <c r="BS163" s="266" t="n"/>
      <c r="BT163" s="266" t="n"/>
      <c r="BU163" s="264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  <c r="CU163" s="2" t="n"/>
    </row>
    <row r="164">
      <c r="A164" s="5241" t="inlineStr">
        <is>
          <t>СК-9</t>
        </is>
      </c>
      <c r="B164" s="291" t="n"/>
      <c r="C164" s="291" t="n"/>
      <c r="D164" s="291" t="n"/>
      <c r="E164" s="5239" t="inlineStr">
        <is>
          <t>Проектировать изделия из древесины и детали мебели в современных программных продуктах, технологические процессы производства пиломатериалов, плит, фанеры, изделий мебели и столярно-строительных изделий</t>
        </is>
      </c>
      <c r="F164" s="266" t="n"/>
      <c r="G164" s="266" t="n"/>
      <c r="H164" s="266" t="n"/>
      <c r="I164" s="266" t="n"/>
      <c r="J164" s="266" t="n"/>
      <c r="K164" s="266" t="n"/>
      <c r="L164" s="266" t="n"/>
      <c r="M164" s="266" t="n"/>
      <c r="N164" s="266" t="n"/>
      <c r="O164" s="266" t="n"/>
      <c r="P164" s="266" t="n"/>
      <c r="Q164" s="266" t="n"/>
      <c r="R164" s="266" t="n"/>
      <c r="S164" s="266" t="n"/>
      <c r="T164" s="266" t="n"/>
      <c r="U164" s="266" t="n"/>
      <c r="V164" s="266" t="n"/>
      <c r="W164" s="266" t="n"/>
      <c r="X164" s="266" t="n"/>
      <c r="Y164" s="266" t="n"/>
      <c r="Z164" s="266" t="n"/>
      <c r="AA164" s="266" t="n"/>
      <c r="AB164" s="266" t="n"/>
      <c r="AC164" s="266" t="n"/>
      <c r="AD164" s="266" t="n"/>
      <c r="AE164" s="266" t="n"/>
      <c r="AF164" s="266" t="n"/>
      <c r="AG164" s="266" t="n"/>
      <c r="AH164" s="266" t="n"/>
      <c r="AI164" s="266" t="n"/>
      <c r="AJ164" s="266" t="n"/>
      <c r="AK164" s="266" t="n"/>
      <c r="AL164" s="266" t="n"/>
      <c r="AM164" s="266" t="n"/>
      <c r="AN164" s="266" t="n"/>
      <c r="AO164" s="266" t="n"/>
      <c r="AP164" s="266" t="n"/>
      <c r="AQ164" s="266" t="n"/>
      <c r="AR164" s="266" t="n"/>
      <c r="AS164" s="266" t="n"/>
      <c r="AT164" s="266" t="n"/>
      <c r="AU164" s="266" t="n"/>
      <c r="AV164" s="266" t="n"/>
      <c r="AW164" s="266" t="n"/>
      <c r="AX164" s="266" t="n"/>
      <c r="AY164" s="266" t="n"/>
      <c r="AZ164" s="266" t="n"/>
      <c r="BA164" s="266" t="n"/>
      <c r="BB164" s="266" t="n"/>
      <c r="BC164" s="266" t="n"/>
      <c r="BD164" s="266" t="n"/>
      <c r="BE164" s="266" t="n"/>
      <c r="BF164" s="266" t="n"/>
      <c r="BG164" s="266" t="n"/>
      <c r="BH164" s="266" t="n"/>
      <c r="BI164" s="266" t="n"/>
      <c r="BJ164" s="266" t="n"/>
      <c r="BK164" s="266" t="n"/>
      <c r="BL164" s="266" t="n"/>
      <c r="BM164" s="266" t="n"/>
      <c r="BN164" s="266" t="n"/>
      <c r="BO164" s="266" t="n"/>
      <c r="BP164" s="264" t="n"/>
      <c r="BQ164" s="4133" t="inlineStr">
        <is>
          <t>2.6.1</t>
        </is>
      </c>
      <c r="BR164" s="266" t="n"/>
      <c r="BS164" s="266" t="n"/>
      <c r="BT164" s="266" t="n"/>
      <c r="BU164" s="264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  <c r="CU164" s="2" t="n"/>
    </row>
    <row r="165">
      <c r="A165" s="1981" t="inlineStr">
        <is>
          <t>СК-10</t>
        </is>
      </c>
      <c r="B165" s="266" t="n"/>
      <c r="C165" s="266" t="n"/>
      <c r="D165" s="264" t="n"/>
      <c r="E165" s="5239" t="inlineStr">
        <is>
          <t>На основе знаний принципов работы деревообрабатывающего оборудования с численным программным управлениеми и управления автоматическими линиями, составлять и реализовывать алгоритм технологических операций</t>
        </is>
      </c>
      <c r="F165" s="266" t="n"/>
      <c r="G165" s="266" t="n"/>
      <c r="H165" s="266" t="n"/>
      <c r="I165" s="266" t="n"/>
      <c r="J165" s="266" t="n"/>
      <c r="K165" s="266" t="n"/>
      <c r="L165" s="266" t="n"/>
      <c r="M165" s="266" t="n"/>
      <c r="N165" s="266" t="n"/>
      <c r="O165" s="266" t="n"/>
      <c r="P165" s="266" t="n"/>
      <c r="Q165" s="266" t="n"/>
      <c r="R165" s="266" t="n"/>
      <c r="S165" s="266" t="n"/>
      <c r="T165" s="266" t="n"/>
      <c r="U165" s="266" t="n"/>
      <c r="V165" s="266" t="n"/>
      <c r="W165" s="266" t="n"/>
      <c r="X165" s="266" t="n"/>
      <c r="Y165" s="266" t="n"/>
      <c r="Z165" s="266" t="n"/>
      <c r="AA165" s="266" t="n"/>
      <c r="AB165" s="266" t="n"/>
      <c r="AC165" s="266" t="n"/>
      <c r="AD165" s="266" t="n"/>
      <c r="AE165" s="266" t="n"/>
      <c r="AF165" s="266" t="n"/>
      <c r="AG165" s="266" t="n"/>
      <c r="AH165" s="266" t="n"/>
      <c r="AI165" s="266" t="n"/>
      <c r="AJ165" s="266" t="n"/>
      <c r="AK165" s="266" t="n"/>
      <c r="AL165" s="266" t="n"/>
      <c r="AM165" s="266" t="n"/>
      <c r="AN165" s="266" t="n"/>
      <c r="AO165" s="266" t="n"/>
      <c r="AP165" s="266" t="n"/>
      <c r="AQ165" s="266" t="n"/>
      <c r="AR165" s="266" t="n"/>
      <c r="AS165" s="266" t="n"/>
      <c r="AT165" s="266" t="n"/>
      <c r="AU165" s="266" t="n"/>
      <c r="AV165" s="266" t="n"/>
      <c r="AW165" s="266" t="n"/>
      <c r="AX165" s="266" t="n"/>
      <c r="AY165" s="266" t="n"/>
      <c r="AZ165" s="266" t="n"/>
      <c r="BA165" s="266" t="n"/>
      <c r="BB165" s="266" t="n"/>
      <c r="BC165" s="266" t="n"/>
      <c r="BD165" s="266" t="n"/>
      <c r="BE165" s="266" t="n"/>
      <c r="BF165" s="266" t="n"/>
      <c r="BG165" s="266" t="n"/>
      <c r="BH165" s="266" t="n"/>
      <c r="BI165" s="266" t="n"/>
      <c r="BJ165" s="266" t="n"/>
      <c r="BK165" s="266" t="n"/>
      <c r="BL165" s="266" t="n"/>
      <c r="BM165" s="266" t="n"/>
      <c r="BN165" s="266" t="n"/>
      <c r="BO165" s="266" t="n"/>
      <c r="BP165" s="264" t="n"/>
      <c r="BQ165" s="4133" t="inlineStr">
        <is>
          <t>2.5.2</t>
        </is>
      </c>
      <c r="BR165" s="266" t="n"/>
      <c r="BS165" s="266" t="n"/>
      <c r="BT165" s="266" t="n"/>
      <c r="BU165" s="264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  <c r="CU165" s="2" t="n"/>
    </row>
    <row r="166">
      <c r="A166" s="1981" t="inlineStr">
        <is>
          <t>СК-11</t>
        </is>
      </c>
      <c r="B166" s="266" t="n"/>
      <c r="C166" s="266" t="n"/>
      <c r="D166" s="264" t="n"/>
      <c r="E166" s="5239" t="inlineStr">
        <is>
          <t>Выбирать наиболее эффективные, с точки зрения затрат труда, средств и времени, направления использования всех древесных отходов, обеспечивающих сохранность окружающей среды при минимальных расходах лесосырьевых ресурсов</t>
        </is>
      </c>
      <c r="F166" s="266" t="n"/>
      <c r="G166" s="266" t="n"/>
      <c r="H166" s="266" t="n"/>
      <c r="I166" s="266" t="n"/>
      <c r="J166" s="266" t="n"/>
      <c r="K166" s="266" t="n"/>
      <c r="L166" s="266" t="n"/>
      <c r="M166" s="266" t="n"/>
      <c r="N166" s="266" t="n"/>
      <c r="O166" s="266" t="n"/>
      <c r="P166" s="266" t="n"/>
      <c r="Q166" s="266" t="n"/>
      <c r="R166" s="266" t="n"/>
      <c r="S166" s="266" t="n"/>
      <c r="T166" s="266" t="n"/>
      <c r="U166" s="266" t="n"/>
      <c r="V166" s="266" t="n"/>
      <c r="W166" s="266" t="n"/>
      <c r="X166" s="266" t="n"/>
      <c r="Y166" s="266" t="n"/>
      <c r="Z166" s="266" t="n"/>
      <c r="AA166" s="266" t="n"/>
      <c r="AB166" s="266" t="n"/>
      <c r="AC166" s="266" t="n"/>
      <c r="AD166" s="266" t="n"/>
      <c r="AE166" s="266" t="n"/>
      <c r="AF166" s="266" t="n"/>
      <c r="AG166" s="266" t="n"/>
      <c r="AH166" s="266" t="n"/>
      <c r="AI166" s="266" t="n"/>
      <c r="AJ166" s="266" t="n"/>
      <c r="AK166" s="266" t="n"/>
      <c r="AL166" s="266" t="n"/>
      <c r="AM166" s="266" t="n"/>
      <c r="AN166" s="266" t="n"/>
      <c r="AO166" s="266" t="n"/>
      <c r="AP166" s="266" t="n"/>
      <c r="AQ166" s="266" t="n"/>
      <c r="AR166" s="266" t="n"/>
      <c r="AS166" s="266" t="n"/>
      <c r="AT166" s="266" t="n"/>
      <c r="AU166" s="266" t="n"/>
      <c r="AV166" s="266" t="n"/>
      <c r="AW166" s="266" t="n"/>
      <c r="AX166" s="266" t="n"/>
      <c r="AY166" s="266" t="n"/>
      <c r="AZ166" s="266" t="n"/>
      <c r="BA166" s="266" t="n"/>
      <c r="BB166" s="266" t="n"/>
      <c r="BC166" s="266" t="n"/>
      <c r="BD166" s="266" t="n"/>
      <c r="BE166" s="266" t="n"/>
      <c r="BF166" s="266" t="n"/>
      <c r="BG166" s="266" t="n"/>
      <c r="BH166" s="266" t="n"/>
      <c r="BI166" s="266" t="n"/>
      <c r="BJ166" s="266" t="n"/>
      <c r="BK166" s="266" t="n"/>
      <c r="BL166" s="266" t="n"/>
      <c r="BM166" s="266" t="n"/>
      <c r="BN166" s="266" t="n"/>
      <c r="BO166" s="266" t="n"/>
      <c r="BP166" s="264" t="n"/>
      <c r="BQ166" s="4133" t="inlineStr">
        <is>
          <t>2.6.3</t>
        </is>
      </c>
      <c r="BR166" s="266" t="n"/>
      <c r="BS166" s="266" t="n"/>
      <c r="BT166" s="266" t="n"/>
      <c r="BU166" s="264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  <c r="CU166" s="2" t="n"/>
    </row>
    <row r="167">
      <c r="A167" s="1981" t="inlineStr">
        <is>
          <t>СК-12</t>
        </is>
      </c>
      <c r="B167" s="266" t="n"/>
      <c r="C167" s="266" t="n"/>
      <c r="D167" s="264" t="n"/>
      <c r="E167" s="5239" t="inlineStr">
        <is>
          <t>Проектировать технологические процессы деревообработки, делать технологические расчеты по нормированию сырья, основных и вспомогательных материалов, инструмента, тепловой и электрической энергии, производить технологические планы размещения оборудования</t>
        </is>
      </c>
      <c r="F167" s="266" t="n"/>
      <c r="G167" s="266" t="n"/>
      <c r="H167" s="266" t="n"/>
      <c r="I167" s="266" t="n"/>
      <c r="J167" s="266" t="n"/>
      <c r="K167" s="266" t="n"/>
      <c r="L167" s="266" t="n"/>
      <c r="M167" s="266" t="n"/>
      <c r="N167" s="266" t="n"/>
      <c r="O167" s="266" t="n"/>
      <c r="P167" s="266" t="n"/>
      <c r="Q167" s="266" t="n"/>
      <c r="R167" s="266" t="n"/>
      <c r="S167" s="266" t="n"/>
      <c r="T167" s="266" t="n"/>
      <c r="U167" s="266" t="n"/>
      <c r="V167" s="266" t="n"/>
      <c r="W167" s="266" t="n"/>
      <c r="X167" s="266" t="n"/>
      <c r="Y167" s="266" t="n"/>
      <c r="Z167" s="266" t="n"/>
      <c r="AA167" s="266" t="n"/>
      <c r="AB167" s="266" t="n"/>
      <c r="AC167" s="266" t="n"/>
      <c r="AD167" s="266" t="n"/>
      <c r="AE167" s="266" t="n"/>
      <c r="AF167" s="266" t="n"/>
      <c r="AG167" s="266" t="n"/>
      <c r="AH167" s="266" t="n"/>
      <c r="AI167" s="266" t="n"/>
      <c r="AJ167" s="266" t="n"/>
      <c r="AK167" s="266" t="n"/>
      <c r="AL167" s="266" t="n"/>
      <c r="AM167" s="266" t="n"/>
      <c r="AN167" s="266" t="n"/>
      <c r="AO167" s="266" t="n"/>
      <c r="AP167" s="266" t="n"/>
      <c r="AQ167" s="266" t="n"/>
      <c r="AR167" s="266" t="n"/>
      <c r="AS167" s="266" t="n"/>
      <c r="AT167" s="266" t="n"/>
      <c r="AU167" s="266" t="n"/>
      <c r="AV167" s="266" t="n"/>
      <c r="AW167" s="266" t="n"/>
      <c r="AX167" s="266" t="n"/>
      <c r="AY167" s="266" t="n"/>
      <c r="AZ167" s="266" t="n"/>
      <c r="BA167" s="266" t="n"/>
      <c r="BB167" s="266" t="n"/>
      <c r="BC167" s="266" t="n"/>
      <c r="BD167" s="266" t="n"/>
      <c r="BE167" s="266" t="n"/>
      <c r="BF167" s="266" t="n"/>
      <c r="BG167" s="266" t="n"/>
      <c r="BH167" s="266" t="n"/>
      <c r="BI167" s="266" t="n"/>
      <c r="BJ167" s="266" t="n"/>
      <c r="BK167" s="266" t="n"/>
      <c r="BL167" s="266" t="n"/>
      <c r="BM167" s="266" t="n"/>
      <c r="BN167" s="266" t="n"/>
      <c r="BO167" s="266" t="n"/>
      <c r="BP167" s="264" t="n"/>
      <c r="BQ167" s="4133" t="inlineStr">
        <is>
          <t>2.6.3, 2.7.1, 2.7.2, 2.7.3, 2.7.6</t>
        </is>
      </c>
      <c r="BR167" s="266" t="n"/>
      <c r="BS167" s="266" t="n"/>
      <c r="BT167" s="266" t="n"/>
      <c r="BU167" s="264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  <c r="CU167" s="2" t="n"/>
    </row>
    <row r="168">
      <c r="A168" s="1981" t="inlineStr">
        <is>
          <t>СК-13</t>
        </is>
      </c>
      <c r="B168" s="266" t="n"/>
      <c r="C168" s="266" t="n"/>
      <c r="D168" s="264" t="n"/>
      <c r="E168" s="5239" t="inlineStr">
        <is>
          <t>Проектировать технологические процессы производства мебели и столярно-строительных изделий, создавать технологические планы цехов</t>
        </is>
      </c>
      <c r="F168" s="266" t="n"/>
      <c r="G168" s="266" t="n"/>
      <c r="H168" s="266" t="n"/>
      <c r="I168" s="266" t="n"/>
      <c r="J168" s="266" t="n"/>
      <c r="K168" s="266" t="n"/>
      <c r="L168" s="266" t="n"/>
      <c r="M168" s="266" t="n"/>
      <c r="N168" s="266" t="n"/>
      <c r="O168" s="266" t="n"/>
      <c r="P168" s="266" t="n"/>
      <c r="Q168" s="266" t="n"/>
      <c r="R168" s="266" t="n"/>
      <c r="S168" s="266" t="n"/>
      <c r="T168" s="266" t="n"/>
      <c r="U168" s="266" t="n"/>
      <c r="V168" s="266" t="n"/>
      <c r="W168" s="266" t="n"/>
      <c r="X168" s="266" t="n"/>
      <c r="Y168" s="266" t="n"/>
      <c r="Z168" s="266" t="n"/>
      <c r="AA168" s="266" t="n"/>
      <c r="AB168" s="266" t="n"/>
      <c r="AC168" s="266" t="n"/>
      <c r="AD168" s="266" t="n"/>
      <c r="AE168" s="266" t="n"/>
      <c r="AF168" s="266" t="n"/>
      <c r="AG168" s="266" t="n"/>
      <c r="AH168" s="266" t="n"/>
      <c r="AI168" s="266" t="n"/>
      <c r="AJ168" s="266" t="n"/>
      <c r="AK168" s="266" t="n"/>
      <c r="AL168" s="266" t="n"/>
      <c r="AM168" s="266" t="n"/>
      <c r="AN168" s="266" t="n"/>
      <c r="AO168" s="266" t="n"/>
      <c r="AP168" s="266" t="n"/>
      <c r="AQ168" s="266" t="n"/>
      <c r="AR168" s="266" t="n"/>
      <c r="AS168" s="266" t="n"/>
      <c r="AT168" s="266" t="n"/>
      <c r="AU168" s="266" t="n"/>
      <c r="AV168" s="266" t="n"/>
      <c r="AW168" s="266" t="n"/>
      <c r="AX168" s="266" t="n"/>
      <c r="AY168" s="266" t="n"/>
      <c r="AZ168" s="266" t="n"/>
      <c r="BA168" s="266" t="n"/>
      <c r="BB168" s="266" t="n"/>
      <c r="BC168" s="266" t="n"/>
      <c r="BD168" s="266" t="n"/>
      <c r="BE168" s="266" t="n"/>
      <c r="BF168" s="266" t="n"/>
      <c r="BG168" s="266" t="n"/>
      <c r="BH168" s="266" t="n"/>
      <c r="BI168" s="266" t="n"/>
      <c r="BJ168" s="266" t="n"/>
      <c r="BK168" s="266" t="n"/>
      <c r="BL168" s="266" t="n"/>
      <c r="BM168" s="266" t="n"/>
      <c r="BN168" s="266" t="n"/>
      <c r="BO168" s="266" t="n"/>
      <c r="BP168" s="264" t="n"/>
      <c r="BQ168" s="4133" t="inlineStr">
        <is>
          <t>2.7.4, 2.7.5</t>
        </is>
      </c>
      <c r="BR168" s="266" t="n"/>
      <c r="BS168" s="266" t="n"/>
      <c r="BT168" s="266" t="n"/>
      <c r="BU168" s="264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  <c r="CU168" s="2" t="n"/>
    </row>
    <row r="169">
      <c r="A169" s="4785" t="inlineStr">
        <is>
          <t>СК-14</t>
        </is>
      </c>
      <c r="B169" s="608" t="n"/>
      <c r="C169" s="608" t="n"/>
      <c r="D169" s="609" t="n"/>
      <c r="E169" s="5242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69" s="608" t="n"/>
      <c r="G169" s="608" t="n"/>
      <c r="H169" s="608" t="n"/>
      <c r="I169" s="608" t="n"/>
      <c r="J169" s="608" t="n"/>
      <c r="K169" s="608" t="n"/>
      <c r="L169" s="608" t="n"/>
      <c r="M169" s="608" t="n"/>
      <c r="N169" s="608" t="n"/>
      <c r="O169" s="608" t="n"/>
      <c r="P169" s="608" t="n"/>
      <c r="Q169" s="608" t="n"/>
      <c r="R169" s="608" t="n"/>
      <c r="S169" s="608" t="n"/>
      <c r="T169" s="608" t="n"/>
      <c r="U169" s="608" t="n"/>
      <c r="V169" s="608" t="n"/>
      <c r="W169" s="608" t="n"/>
      <c r="X169" s="608" t="n"/>
      <c r="Y169" s="608" t="n"/>
      <c r="Z169" s="608" t="n"/>
      <c r="AA169" s="608" t="n"/>
      <c r="AB169" s="608" t="n"/>
      <c r="AC169" s="608" t="n"/>
      <c r="AD169" s="608" t="n"/>
      <c r="AE169" s="608" t="n"/>
      <c r="AF169" s="608" t="n"/>
      <c r="AG169" s="608" t="n"/>
      <c r="AH169" s="608" t="n"/>
      <c r="AI169" s="608" t="n"/>
      <c r="AJ169" s="608" t="n"/>
      <c r="AK169" s="608" t="n"/>
      <c r="AL169" s="608" t="n"/>
      <c r="AM169" s="608" t="n"/>
      <c r="AN169" s="608" t="n"/>
      <c r="AO169" s="608" t="n"/>
      <c r="AP169" s="608" t="n"/>
      <c r="AQ169" s="608" t="n"/>
      <c r="AR169" s="608" t="n"/>
      <c r="AS169" s="608" t="n"/>
      <c r="AT169" s="608" t="n"/>
      <c r="AU169" s="608" t="n"/>
      <c r="AV169" s="608" t="n"/>
      <c r="AW169" s="608" t="n"/>
      <c r="AX169" s="608" t="n"/>
      <c r="AY169" s="608" t="n"/>
      <c r="AZ169" s="608" t="n"/>
      <c r="BA169" s="608" t="n"/>
      <c r="BB169" s="608" t="n"/>
      <c r="BC169" s="608" t="n"/>
      <c r="BD169" s="608" t="n"/>
      <c r="BE169" s="608" t="n"/>
      <c r="BF169" s="608" t="n"/>
      <c r="BG169" s="608" t="n"/>
      <c r="BH169" s="608" t="n"/>
      <c r="BI169" s="608" t="n"/>
      <c r="BJ169" s="608" t="n"/>
      <c r="BK169" s="608" t="n"/>
      <c r="BL169" s="608" t="n"/>
      <c r="BM169" s="608" t="n"/>
      <c r="BN169" s="608" t="n"/>
      <c r="BO169" s="608" t="n"/>
      <c r="BP169" s="609" t="n"/>
      <c r="BQ169" s="5243" t="inlineStr">
        <is>
          <t>2.9.3</t>
        </is>
      </c>
      <c r="BR169" s="78" t="n"/>
      <c r="BS169" s="78" t="n"/>
      <c r="BT169" s="78" t="n"/>
      <c r="BU169" s="81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  <c r="CU169" s="2" t="n"/>
    </row>
    <row r="170">
      <c r="A170" s="851" t="n"/>
      <c r="B170" s="851" t="n"/>
      <c r="C170" s="851" t="n"/>
      <c r="D170" s="5244" t="n"/>
      <c r="E170" s="5244" t="n"/>
      <c r="F170" s="5244" t="n"/>
      <c r="G170" s="5244" t="n"/>
      <c r="H170" s="5244" t="n"/>
      <c r="I170" s="5244" t="n"/>
      <c r="J170" s="5244" t="n"/>
      <c r="K170" s="5244" t="n"/>
      <c r="L170" s="5244" t="n"/>
      <c r="M170" s="5244" t="n"/>
      <c r="N170" s="5244" t="n"/>
      <c r="O170" s="5244" t="n"/>
      <c r="P170" s="5244" t="n"/>
      <c r="Q170" s="5244" t="n"/>
      <c r="R170" s="5244" t="n"/>
      <c r="S170" s="5244" t="n"/>
      <c r="T170" s="5244" t="n"/>
      <c r="U170" s="5244" t="n"/>
      <c r="V170" s="5244" t="n"/>
      <c r="W170" s="5244" t="n"/>
      <c r="X170" s="5244" t="n"/>
      <c r="Y170" s="5244" t="n"/>
      <c r="Z170" s="5244" t="n"/>
      <c r="AA170" s="5244" t="n"/>
      <c r="AB170" s="5244" t="n"/>
      <c r="AC170" s="5244" t="n"/>
      <c r="AD170" s="5244" t="n"/>
      <c r="AE170" s="5244" t="n"/>
      <c r="AF170" s="5244" t="n"/>
      <c r="AG170" s="5244" t="n"/>
      <c r="AH170" s="5244" t="n"/>
      <c r="AI170" s="5244" t="n"/>
      <c r="AJ170" s="5244" t="n"/>
      <c r="AK170" s="5244" t="n"/>
      <c r="AL170" s="5244" t="n"/>
      <c r="AM170" s="5244" t="n"/>
      <c r="AN170" s="5244" t="n"/>
      <c r="AO170" s="5244" t="n"/>
      <c r="AP170" s="5244" t="n"/>
      <c r="AQ170" s="5244" t="n"/>
      <c r="AR170" s="5244" t="n"/>
      <c r="AS170" s="5244" t="n"/>
      <c r="AT170" s="5244" t="n"/>
      <c r="AU170" s="5244" t="n"/>
      <c r="AV170" s="5244" t="n"/>
      <c r="AW170" s="5244" t="n"/>
      <c r="AX170" s="5244" t="n"/>
      <c r="AY170" s="5244" t="n"/>
      <c r="AZ170" s="5244" t="n"/>
      <c r="BA170" s="5244" t="n"/>
      <c r="BB170" s="5244" t="n"/>
      <c r="BC170" s="5244" t="n"/>
      <c r="BD170" s="5244" t="n"/>
      <c r="BE170" s="5244" t="n"/>
      <c r="BF170" s="5244" t="n"/>
      <c r="BG170" s="5244" t="n"/>
      <c r="BH170" s="5245" t="n"/>
      <c r="BI170" s="5245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  <c r="CU170" s="2" t="n"/>
    </row>
    <row r="171">
      <c r="A171" s="5246" t="inlineStr">
        <is>
          <t>д</t>
        </is>
      </c>
      <c r="B171" s="5247" t="inlineStr">
        <is>
          <t>Дифференцированный зачет.</t>
        </is>
      </c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  <c r="CU171" s="2" t="n"/>
    </row>
    <row r="172">
      <c r="A172" s="5248" t="inlineStr">
        <is>
          <t>*</t>
        </is>
      </c>
      <c r="B172" s="5249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  <c r="CU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</row>
    <row r="174">
      <c r="A174" s="5232" t="inlineStr">
        <is>
          <t>Проректор по учебной работе</t>
        </is>
      </c>
      <c r="B174" s="5232" t="n"/>
      <c r="C174" s="5232" t="n"/>
      <c r="D174" s="5232" t="n"/>
      <c r="E174" s="5232" t="n"/>
      <c r="F174" s="5232" t="n"/>
      <c r="G174" s="5232" t="n"/>
      <c r="H174" s="5232" t="n"/>
      <c r="I174" s="5232" t="n"/>
      <c r="J174" s="5232" t="n"/>
      <c r="K174" s="5232" t="n"/>
      <c r="L174" s="5232" t="n"/>
      <c r="M174" s="5232" t="n"/>
      <c r="N174" s="5232" t="n"/>
      <c r="O174" s="5232" t="n"/>
      <c r="P174" s="5232" t="n"/>
      <c r="Q174" s="5250" t="n"/>
      <c r="R174" s="2" t="n"/>
      <c r="S174" s="2" t="n"/>
      <c r="T174" s="2" t="n"/>
      <c r="U174" s="2" t="n"/>
      <c r="V174" s="2" t="n"/>
      <c r="W174" s="5251" t="n"/>
      <c r="X174" s="5252" t="n"/>
      <c r="Y174" s="5252" t="n"/>
      <c r="Z174" s="5252" t="n"/>
      <c r="AA174" s="5252" t="n"/>
      <c r="AB174" s="5252" t="n"/>
      <c r="AC174" s="5252" t="n"/>
      <c r="AD174" s="5252" t="n"/>
      <c r="AE174" s="5252" t="n"/>
      <c r="AF174" s="5252" t="n"/>
      <c r="AG174" s="5252" t="n"/>
      <c r="AH174" s="5232" t="inlineStr">
        <is>
          <t>А.А.Сакович</t>
        </is>
      </c>
      <c r="AI174" s="2" t="n"/>
      <c r="AJ174" s="5250" t="n"/>
      <c r="AK174" s="5232" t="n"/>
      <c r="AL174" s="523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  <c r="CU174" s="2" t="n"/>
    </row>
    <row r="175">
      <c r="A175" s="5232" t="n"/>
      <c r="B175" s="5232" t="n"/>
      <c r="C175" s="5232" t="n"/>
      <c r="D175" s="5232" t="n"/>
      <c r="E175" s="5232" t="n"/>
      <c r="F175" s="5232" t="n"/>
      <c r="G175" s="5232" t="n"/>
      <c r="H175" s="5232" t="n"/>
      <c r="I175" s="5232" t="n"/>
      <c r="J175" s="5232" t="n"/>
      <c r="K175" s="5232" t="n"/>
      <c r="L175" s="5232" t="n"/>
      <c r="M175" s="5232" t="n"/>
      <c r="N175" s="5232" t="n"/>
      <c r="O175" s="5232" t="n"/>
      <c r="P175" s="5232" t="n"/>
      <c r="Q175" s="5250" t="n"/>
      <c r="R175" s="2" t="n"/>
      <c r="S175" s="2" t="n"/>
      <c r="T175" s="2" t="n"/>
      <c r="U175" s="2" t="n"/>
      <c r="V175" s="2" t="n"/>
      <c r="W175" s="2" t="n"/>
      <c r="X175" s="5253" t="n"/>
      <c r="Y175" s="5253" t="n"/>
      <c r="Z175" s="5253" t="n"/>
      <c r="AA175" s="5253" t="n"/>
      <c r="AB175" s="3607" t="n">
        <v>2023</v>
      </c>
      <c r="AC175" s="2" t="n"/>
      <c r="AD175" s="5232" t="n"/>
      <c r="AE175" s="2" t="n"/>
      <c r="AF175" s="2" t="n"/>
      <c r="AG175" s="2" t="n"/>
      <c r="AH175" s="5232" t="n"/>
      <c r="AI175" s="5232" t="n"/>
      <c r="AJ175" s="5232" t="n"/>
      <c r="AK175" s="2" t="n"/>
      <c r="AL175" s="2" t="n"/>
      <c r="AM175" s="851" t="n"/>
      <c r="AN175" s="851" t="n"/>
      <c r="AO175" s="851" t="n"/>
      <c r="AP175" s="851" t="n"/>
      <c r="AQ175" s="851" t="n"/>
      <c r="AR175" s="851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  <c r="CU175" s="2" t="n"/>
    </row>
    <row r="176">
      <c r="A176" s="5232" t="n"/>
      <c r="B176" s="5232" t="n"/>
      <c r="C176" s="5232" t="n"/>
      <c r="D176" s="5232" t="n"/>
      <c r="E176" s="5232" t="n"/>
      <c r="F176" s="5232" t="n"/>
      <c r="G176" s="5232" t="n"/>
      <c r="H176" s="5232" t="n"/>
      <c r="I176" s="5232" t="n"/>
      <c r="J176" s="5232" t="n"/>
      <c r="K176" s="5232" t="n"/>
      <c r="L176" s="5232" t="n"/>
      <c r="M176" s="5232" t="n"/>
      <c r="N176" s="5232" t="n"/>
      <c r="O176" s="5232" t="n"/>
      <c r="P176" s="5232" t="n"/>
      <c r="Q176" s="5232" t="n"/>
      <c r="R176" s="5232" t="n"/>
      <c r="S176" s="5232" t="n"/>
      <c r="T176" s="5232" t="n"/>
      <c r="U176" s="5232" t="n"/>
      <c r="V176" s="5232" t="n"/>
      <c r="W176" s="5232" t="n"/>
      <c r="X176" s="5232" t="n"/>
      <c r="Y176" s="5232" t="n"/>
      <c r="Z176" s="5232" t="n"/>
      <c r="AA176" s="5232" t="n"/>
      <c r="AB176" s="5232" t="n"/>
      <c r="AC176" s="5232" t="n"/>
      <c r="AD176" s="5232" t="n"/>
      <c r="AE176" s="5232" t="n"/>
      <c r="AF176" s="5232" t="n"/>
      <c r="AG176" s="5232" t="n"/>
      <c r="AH176" s="5232" t="n"/>
      <c r="AI176" s="5232" t="n"/>
      <c r="AJ176" s="5232" t="n"/>
      <c r="AK176" s="5254" t="n"/>
      <c r="AL176" s="5254" t="n"/>
      <c r="AM176" s="851" t="n"/>
      <c r="AN176" s="851" t="n"/>
      <c r="AO176" s="851" t="n"/>
      <c r="AP176" s="851" t="n"/>
      <c r="AQ176" s="851" t="n"/>
      <c r="AR176" s="851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  <c r="CU176" s="2" t="n"/>
    </row>
    <row r="177">
      <c r="A177" s="5232" t="inlineStr">
        <is>
          <t>Декан факультета заочного образования</t>
        </is>
      </c>
      <c r="B177" s="5255" t="n"/>
      <c r="C177" s="5255" t="n"/>
      <c r="D177" s="5255" t="n"/>
      <c r="E177" s="5255" t="n"/>
      <c r="F177" s="5255" t="n"/>
      <c r="G177" s="5255" t="n"/>
      <c r="H177" s="5255" t="n"/>
      <c r="I177" s="5255" t="n"/>
      <c r="J177" s="5255" t="n"/>
      <c r="K177" s="5255" t="n"/>
      <c r="L177" s="5255" t="n"/>
      <c r="M177" s="5255" t="n"/>
      <c r="N177" s="5255" t="n"/>
      <c r="O177" s="5255" t="n"/>
      <c r="P177" s="5255" t="n"/>
      <c r="Q177" s="5255" t="n"/>
      <c r="R177" s="5254" t="n"/>
      <c r="S177" s="5254" t="n"/>
      <c r="T177" s="5254" t="n"/>
      <c r="U177" s="5254" t="n"/>
      <c r="V177" s="5254" t="n"/>
      <c r="W177" s="5256" t="n"/>
      <c r="X177" s="5252" t="n"/>
      <c r="Y177" s="5252" t="n"/>
      <c r="Z177" s="5252" t="n"/>
      <c r="AA177" s="5252" t="n"/>
      <c r="AB177" s="5252" t="n"/>
      <c r="AC177" s="5252" t="n"/>
      <c r="AD177" s="5252" t="n"/>
      <c r="AE177" s="5252" t="n"/>
      <c r="AF177" s="5252" t="n"/>
      <c r="AG177" s="5252" t="n"/>
      <c r="AH177" s="5232" t="inlineStr">
        <is>
          <t>С.А.Прохорчик</t>
        </is>
      </c>
      <c r="AI177" s="5254" t="n"/>
      <c r="AJ177" s="5250" t="n"/>
      <c r="AK177" s="5232" t="n"/>
      <c r="AL177" s="5232" t="n"/>
      <c r="AM177" s="851" t="n"/>
      <c r="AN177" s="851" t="n"/>
      <c r="AO177" s="851" t="n"/>
      <c r="AP177" s="851" t="n"/>
      <c r="AQ177" s="851" t="n"/>
      <c r="AR177" s="851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  <c r="CU177" s="2" t="n"/>
    </row>
    <row r="178">
      <c r="A178" s="5257" t="n"/>
      <c r="B178" s="5255" t="n"/>
      <c r="C178" s="5255" t="n"/>
      <c r="D178" s="5255" t="n"/>
      <c r="E178" s="5255" t="n"/>
      <c r="F178" s="5255" t="n"/>
      <c r="G178" s="5255" t="n"/>
      <c r="H178" s="5255" t="n"/>
      <c r="I178" s="5255" t="n"/>
      <c r="J178" s="5250" t="n"/>
      <c r="K178" s="5250" t="n"/>
      <c r="L178" s="5250" t="n"/>
      <c r="M178" s="5250" t="n"/>
      <c r="N178" s="5250" t="n"/>
      <c r="O178" s="5250" t="n"/>
      <c r="P178" s="5250" t="n"/>
      <c r="Q178" s="5255" t="n"/>
      <c r="R178" s="5254" t="n"/>
      <c r="S178" s="5254" t="n"/>
      <c r="T178" s="5254" t="n"/>
      <c r="U178" s="5254" t="n"/>
      <c r="V178" s="5254" t="n"/>
      <c r="W178" s="5254" t="n"/>
      <c r="X178" s="5258" t="n"/>
      <c r="Y178" s="5258" t="n"/>
      <c r="Z178" s="5259" t="n"/>
      <c r="AA178" s="5259" t="n"/>
      <c r="AB178" s="3607" t="n">
        <v>2023</v>
      </c>
      <c r="AC178" s="2" t="n"/>
      <c r="AD178" s="5232" t="n"/>
      <c r="AE178" s="5232" t="n"/>
      <c r="AF178" s="5232" t="n"/>
      <c r="AG178" s="5232" t="n"/>
      <c r="AH178" s="5232" t="n"/>
      <c r="AI178" s="5232" t="n"/>
      <c r="AJ178" s="5232" t="n"/>
      <c r="AK178" s="5254" t="n"/>
      <c r="AL178" s="5254" t="n"/>
      <c r="AM178" s="851" t="n"/>
      <c r="AN178" s="851" t="n"/>
      <c r="AO178" s="851" t="n"/>
      <c r="AP178" s="851" t="n"/>
      <c r="AQ178" s="851" t="n"/>
      <c r="AR178" s="851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  <c r="CU178" s="2" t="n"/>
    </row>
    <row r="179">
      <c r="A179" s="5255" t="n"/>
      <c r="B179" s="5255" t="n"/>
      <c r="C179" s="5255" t="n"/>
      <c r="D179" s="5255" t="n"/>
      <c r="E179" s="5255" t="n"/>
      <c r="F179" s="5255" t="n"/>
      <c r="G179" s="5255" t="n"/>
      <c r="H179" s="5255" t="n"/>
      <c r="I179" s="5255" t="n"/>
      <c r="J179" s="5255" t="n"/>
      <c r="K179" s="5255" t="n"/>
      <c r="L179" s="5255" t="n"/>
      <c r="M179" s="5255" t="n"/>
      <c r="N179" s="5255" t="n"/>
      <c r="O179" s="5255" t="n"/>
      <c r="P179" s="5255" t="n"/>
      <c r="Q179" s="5255" t="n"/>
      <c r="R179" s="5232" t="n"/>
      <c r="S179" s="5232" t="n"/>
      <c r="T179" s="5232" t="n"/>
      <c r="U179" s="5232" t="n"/>
      <c r="V179" s="5232" t="n"/>
      <c r="W179" s="5232" t="n"/>
      <c r="X179" s="5232" t="n"/>
      <c r="Y179" s="5232" t="n"/>
      <c r="Z179" s="5232" t="n"/>
      <c r="AA179" s="5232" t="n"/>
      <c r="AB179" s="5232" t="n"/>
      <c r="AC179" s="5232" t="n"/>
      <c r="AD179" s="5232" t="n"/>
      <c r="AE179" s="5232" t="n"/>
      <c r="AF179" s="5232" t="n"/>
      <c r="AG179" s="5232" t="n"/>
      <c r="AH179" s="5232" t="n"/>
      <c r="AI179" s="5232" t="n"/>
      <c r="AJ179" s="5232" t="n"/>
      <c r="AK179" s="5254" t="n"/>
      <c r="AL179" s="5254" t="n"/>
      <c r="AM179" s="851" t="n"/>
      <c r="AN179" s="851" t="n"/>
      <c r="AO179" s="851" t="n"/>
      <c r="AP179" s="851" t="n"/>
      <c r="AQ179" s="851" t="n"/>
      <c r="AR179" s="851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  <c r="CU179" s="2" t="n"/>
    </row>
    <row r="180">
      <c r="A180" s="3676" t="inlineStr">
        <is>
          <t>Заведующий кафедрой технологии деревообрабатывающих</t>
        </is>
      </c>
      <c r="B180" s="5255" t="n"/>
      <c r="C180" s="5255" t="n"/>
      <c r="D180" s="5255" t="n"/>
      <c r="E180" s="5255" t="n"/>
      <c r="F180" s="5255" t="n"/>
      <c r="G180" s="5255" t="n"/>
      <c r="H180" s="5255" t="n"/>
      <c r="I180" s="5255" t="n"/>
      <c r="J180" s="5255" t="n"/>
      <c r="K180" s="5255" t="n"/>
      <c r="L180" s="5255" t="n"/>
      <c r="M180" s="5255" t="n"/>
      <c r="N180" s="5260" t="n"/>
      <c r="O180" s="5255" t="n"/>
      <c r="P180" s="5255" t="n"/>
      <c r="Q180" s="5255" t="n"/>
      <c r="R180" s="5254" t="n"/>
      <c r="S180" s="5254" t="n"/>
      <c r="T180" s="5254" t="n"/>
      <c r="U180" s="5254" t="n"/>
      <c r="V180" s="5254" t="n"/>
      <c r="W180" s="5256" t="n"/>
      <c r="X180" s="5252" t="n"/>
      <c r="Y180" s="5252" t="n"/>
      <c r="Z180" s="5252" t="n"/>
      <c r="AA180" s="5252" t="n"/>
      <c r="AB180" s="5252" t="n"/>
      <c r="AC180" s="5252" t="n"/>
      <c r="AD180" s="5252" t="n"/>
      <c r="AE180" s="5252" t="n"/>
      <c r="AF180" s="5252" t="n"/>
      <c r="AG180" s="5252" t="n"/>
      <c r="AH180" s="5232" t="inlineStr">
        <is>
          <t>И.К.Божелко</t>
        </is>
      </c>
      <c r="AI180" s="5254" t="n"/>
      <c r="AJ180" s="5250" t="n"/>
      <c r="AK180" s="5232" t="n"/>
      <c r="AL180" s="5232" t="n"/>
      <c r="AM180" s="851" t="n"/>
      <c r="AN180" s="851" t="n"/>
      <c r="AO180" s="851" t="n"/>
      <c r="AP180" s="851" t="n"/>
      <c r="AQ180" s="851" t="n"/>
      <c r="AR180" s="851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  <c r="CU180" s="2" t="n"/>
    </row>
    <row r="181">
      <c r="A181" s="5249" t="inlineStr">
        <is>
          <t>производств</t>
        </is>
      </c>
      <c r="B181" s="5255" t="n"/>
      <c r="C181" s="5255" t="n"/>
      <c r="D181" s="5255" t="n"/>
      <c r="E181" s="5255" t="n"/>
      <c r="F181" s="5255" t="n"/>
      <c r="G181" s="5255" t="n"/>
      <c r="H181" s="5255" t="n"/>
      <c r="I181" s="5255" t="n"/>
      <c r="J181" s="5255" t="n"/>
      <c r="K181" s="5255" t="n"/>
      <c r="L181" s="5255" t="n"/>
      <c r="M181" s="5255" t="n"/>
      <c r="N181" s="5255" t="n"/>
      <c r="O181" s="5255" t="n"/>
      <c r="P181" s="5255" t="n"/>
      <c r="Q181" s="5250" t="n"/>
      <c r="R181" s="5254" t="n"/>
      <c r="S181" s="5254" t="n"/>
      <c r="T181" s="5254" t="n"/>
      <c r="U181" s="5254" t="n"/>
      <c r="V181" s="5254" t="n"/>
      <c r="W181" s="5254" t="n"/>
      <c r="X181" s="5259" t="n"/>
      <c r="Y181" s="5253" t="n"/>
      <c r="Z181" s="5253" t="n"/>
      <c r="AA181" s="5253" t="n"/>
      <c r="AB181" s="3607" t="n">
        <v>2023</v>
      </c>
      <c r="AC181" s="2" t="n"/>
      <c r="AD181" s="5232" t="n"/>
      <c r="AE181" s="5232" t="n"/>
      <c r="AF181" s="5250" t="n"/>
      <c r="AG181" s="5232" t="n"/>
      <c r="AH181" s="5232" t="n"/>
      <c r="AI181" s="5232" t="n"/>
      <c r="AJ181" s="5232" t="n"/>
      <c r="AK181" s="5254" t="n"/>
      <c r="AL181" s="5254" t="n"/>
      <c r="AM181" s="851" t="n"/>
      <c r="AN181" s="851" t="n"/>
      <c r="AO181" s="851" t="n"/>
      <c r="AP181" s="851" t="n"/>
      <c r="AQ181" s="851" t="n"/>
      <c r="AR181" s="851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  <c r="CU181" s="2" t="n"/>
    </row>
    <row r="182">
      <c r="A182" s="5232" t="n"/>
      <c r="B182" s="5232" t="n"/>
      <c r="C182" s="5232" t="n"/>
      <c r="D182" s="5232" t="n"/>
      <c r="E182" s="5232" t="n"/>
      <c r="F182" s="5232" t="n"/>
      <c r="G182" s="5232" t="n"/>
      <c r="H182" s="5232" t="n"/>
      <c r="I182" s="5232" t="n"/>
      <c r="J182" s="5232" t="n"/>
      <c r="K182" s="5232" t="n"/>
      <c r="L182" s="5232" t="n"/>
      <c r="M182" s="5232" t="n"/>
      <c r="N182" s="5232" t="n"/>
      <c r="O182" s="5232" t="n"/>
      <c r="P182" s="5232" t="n"/>
      <c r="Q182" s="5232" t="n"/>
      <c r="R182" s="5232" t="n"/>
      <c r="S182" s="5232" t="n"/>
      <c r="T182" s="5232" t="n"/>
      <c r="U182" s="5232" t="n"/>
      <c r="V182" s="5232" t="n"/>
      <c r="W182" s="5232" t="n"/>
      <c r="X182" s="5232" t="n"/>
      <c r="Y182" s="5232" t="n"/>
      <c r="Z182" s="5232" t="n"/>
      <c r="AA182" s="5232" t="n"/>
      <c r="AB182" s="5232" t="n"/>
      <c r="AC182" s="5232" t="n"/>
      <c r="AD182" s="5232" t="n"/>
      <c r="AE182" s="5232" t="n"/>
      <c r="AF182" s="5232" t="n"/>
      <c r="AG182" s="5232" t="n"/>
      <c r="AH182" s="5232" t="n"/>
      <c r="AI182" s="5232" t="n"/>
      <c r="AJ182" s="5232" t="n"/>
      <c r="AK182" s="5254" t="n"/>
      <c r="AL182" s="5254" t="n"/>
      <c r="AM182" s="851" t="n"/>
      <c r="AN182" s="851" t="n"/>
      <c r="AO182" s="851" t="n"/>
      <c r="AP182" s="851" t="n"/>
      <c r="AQ182" s="851" t="n"/>
      <c r="AR182" s="851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  <c r="CT182" s="2" t="n"/>
      <c r="CU182" s="2" t="n"/>
    </row>
    <row r="183">
      <c r="A183" s="3676" t="inlineStr">
        <is>
          <t>Рекомендован к утверждению научно-методическим советом БГТУ, протокол № 6  от  28.04.2023</t>
        </is>
      </c>
      <c r="B183" s="5232" t="n"/>
      <c r="C183" s="5232" t="n"/>
      <c r="D183" s="5232" t="n"/>
      <c r="E183" s="5232" t="n"/>
      <c r="F183" s="5232" t="n"/>
      <c r="G183" s="5232" t="n"/>
      <c r="H183" s="5232" t="n"/>
      <c r="I183" s="5232" t="n"/>
      <c r="J183" s="5232" t="n"/>
      <c r="K183" s="5232" t="n"/>
      <c r="L183" s="5232" t="n"/>
      <c r="M183" s="5232" t="n"/>
      <c r="N183" s="5232" t="n"/>
      <c r="O183" s="5232" t="n"/>
      <c r="P183" s="5232" t="n"/>
      <c r="Q183" s="5232" t="n"/>
      <c r="R183" s="3607" t="n"/>
      <c r="S183" s="3607" t="n"/>
      <c r="T183" s="3607" t="n"/>
      <c r="U183" s="3607" t="n"/>
      <c r="V183" s="5232" t="n"/>
      <c r="W183" s="5232" t="n"/>
      <c r="X183" s="5232" t="n"/>
      <c r="Y183" s="5232" t="n"/>
      <c r="Z183" s="5232" t="n"/>
      <c r="AA183" s="5232" t="n"/>
      <c r="AB183" s="5232" t="n"/>
      <c r="AC183" s="5232" t="n"/>
      <c r="AD183" s="5232" t="n"/>
      <c r="AE183" s="5232" t="n"/>
      <c r="AF183" s="5232" t="n"/>
      <c r="AG183" s="5232" t="n"/>
      <c r="AH183" s="5232" t="n"/>
      <c r="AI183" s="5232" t="n"/>
      <c r="AJ183" s="523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5247" t="n"/>
      <c r="AW183" s="5247" t="n"/>
      <c r="AX183" s="5247" t="n"/>
      <c r="AY183" s="5247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  <c r="CT183" s="2" t="n"/>
      <c r="CU183" s="2" t="n"/>
    </row>
    <row r="184">
      <c r="A184" s="5261" t="n"/>
      <c r="B184" s="5261" t="n"/>
      <c r="C184" s="5261" t="n"/>
      <c r="D184" s="5261" t="n"/>
      <c r="E184" s="5261" t="n"/>
      <c r="F184" s="5261" t="n"/>
      <c r="G184" s="5261" t="n"/>
      <c r="H184" s="5261" t="n"/>
      <c r="I184" s="5261" t="n"/>
      <c r="J184" s="5261" t="n"/>
      <c r="K184" s="5261" t="n"/>
      <c r="L184" s="5261" t="n"/>
      <c r="M184" s="5261" t="n"/>
      <c r="N184" s="5261" t="n"/>
      <c r="O184" s="5261" t="n"/>
      <c r="P184" s="5261" t="n"/>
      <c r="Q184" s="5261" t="n"/>
      <c r="R184" s="5261" t="n"/>
      <c r="S184" s="5261" t="n"/>
      <c r="T184" s="5261" t="n"/>
      <c r="U184" s="5261" t="n"/>
      <c r="V184" s="5261" t="n"/>
      <c r="W184" s="5261" t="n"/>
      <c r="X184" s="5261" t="n"/>
      <c r="Y184" s="5261" t="n"/>
      <c r="Z184" s="5261" t="n"/>
      <c r="AA184" s="5261" t="n"/>
      <c r="AB184" s="5261" t="n"/>
      <c r="AC184" s="5261" t="n"/>
      <c r="AD184" s="5261" t="n"/>
      <c r="AE184" s="5261" t="n"/>
      <c r="AF184" s="5261" t="n"/>
      <c r="AG184" s="5261" t="n"/>
      <c r="AH184" s="5261" t="n"/>
      <c r="AI184" s="5261" t="n"/>
      <c r="AJ184" s="5261" t="n"/>
      <c r="AK184" s="5261" t="n"/>
      <c r="AL184" s="5261" t="n"/>
      <c r="AM184" s="5261" t="n"/>
      <c r="AN184" s="5261" t="n"/>
      <c r="AO184" s="5261" t="n"/>
      <c r="AP184" s="5261" t="n"/>
      <c r="AQ184" s="5261" t="n"/>
      <c r="AR184" s="5261" t="n"/>
      <c r="AS184" s="5261" t="n"/>
      <c r="AT184" s="5261" t="n"/>
      <c r="AU184" s="5261" t="n"/>
      <c r="AV184" s="5261" t="n"/>
      <c r="AW184" s="5261" t="n"/>
      <c r="AX184" s="5261" t="n"/>
      <c r="AY184" s="5261" t="n"/>
      <c r="AZ184" s="5261" t="n"/>
      <c r="BA184" s="5261" t="n"/>
      <c r="BB184" s="5261" t="n"/>
      <c r="BC184" s="5261" t="n"/>
      <c r="BD184" s="5261" t="n"/>
      <c r="BE184" s="5261" t="n"/>
      <c r="BF184" s="5261" t="n"/>
      <c r="BG184" s="5261" t="n"/>
      <c r="BH184" s="5261" t="n"/>
      <c r="BI184" s="5261" t="n"/>
      <c r="BJ184" s="5261" t="n"/>
      <c r="BK184" s="5261" t="n"/>
      <c r="BL184" s="5261" t="n"/>
      <c r="BM184" s="5261" t="n"/>
      <c r="BN184" s="5261" t="n"/>
      <c r="BO184" s="5261" t="n"/>
      <c r="BP184" s="5261" t="n"/>
      <c r="BQ184" s="5261" t="n"/>
      <c r="BR184" s="5261" t="n"/>
      <c r="BS184" s="5261" t="n"/>
      <c r="BT184" s="5261" t="n"/>
      <c r="BU184" s="5261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  <c r="CT184" s="2" t="n"/>
      <c r="CU184" s="2" t="n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C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1" t="n"/>
      <c r="BW1" s="2" t="n"/>
      <c r="BX1" s="2" t="n"/>
      <c r="BY1" s="2" t="n"/>
      <c r="BZ1" s="2" t="n"/>
      <c r="CA1" s="2" t="n"/>
      <c r="CB1" s="2" t="n"/>
      <c r="CC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2" t="n"/>
      <c r="S2" s="2" t="n"/>
      <c r="T2" s="2" t="n"/>
      <c r="U2" s="7" t="n"/>
      <c r="V2" s="2" t="n"/>
      <c r="W2" s="2" t="n"/>
      <c r="X2" s="2" t="n"/>
      <c r="Y2" s="2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8" t="n"/>
      <c r="BD2" s="8" t="n"/>
      <c r="BE2" s="8" t="n"/>
      <c r="BF2" s="7" t="n"/>
      <c r="BG2" s="10" t="n"/>
      <c r="BH2" s="11" t="n"/>
      <c r="BI2" s="11" t="n"/>
      <c r="BJ2" s="6" t="n"/>
      <c r="BK2" s="6" t="n"/>
      <c r="BL2" s="11" t="n"/>
      <c r="BM2" s="6" t="n"/>
      <c r="BN2" s="6" t="n"/>
      <c r="BO2" s="6" t="n"/>
      <c r="BP2" s="6" t="n"/>
      <c r="BQ2" s="6" t="n"/>
      <c r="BR2" s="6" t="n"/>
      <c r="BS2" s="6" t="n"/>
      <c r="BT2" s="6" t="n"/>
      <c r="BU2" s="6" t="n"/>
      <c r="BV2" s="11" t="n"/>
      <c r="BW2" s="2" t="n"/>
      <c r="BX2" s="2" t="n"/>
      <c r="BY2" s="2" t="n"/>
      <c r="BZ2" s="2" t="n"/>
      <c r="CA2" s="2" t="n"/>
      <c r="CB2" s="2" t="n"/>
      <c r="CC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6" t="n"/>
      <c r="BK3" s="6" t="n"/>
      <c r="BL3" s="11" t="n"/>
      <c r="BM3" s="6" t="n"/>
      <c r="BN3" s="6" t="n"/>
      <c r="BO3" s="6" t="n"/>
      <c r="BP3" s="6" t="n"/>
      <c r="BQ3" s="6" t="n"/>
      <c r="BR3" s="6" t="n"/>
      <c r="BS3" s="6" t="n"/>
      <c r="BT3" s="6" t="n"/>
      <c r="BU3" s="6" t="n"/>
      <c r="BV3" s="11" t="n"/>
      <c r="BW3" s="2" t="n"/>
      <c r="BX3" s="2" t="n"/>
      <c r="BY3" s="2" t="n"/>
      <c r="BZ3" s="2" t="n"/>
      <c r="CA3" s="2" t="n"/>
      <c r="CB3" s="2" t="n"/>
      <c r="CC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1" t="n"/>
      <c r="S4" s="11" t="n"/>
      <c r="T4" s="11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7" t="n"/>
      <c r="BE4" s="17" t="n"/>
      <c r="BF4" s="17" t="n"/>
      <c r="BG4" s="11" t="n"/>
      <c r="BH4" s="11" t="n"/>
      <c r="BI4" s="11" t="n"/>
      <c r="BJ4" s="19" t="n"/>
      <c r="BK4" s="6" t="n"/>
      <c r="BL4" s="22" t="inlineStr">
        <is>
          <t>Квалификация:</t>
        </is>
      </c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11" t="n"/>
      <c r="BW4" s="2" t="n"/>
      <c r="BX4" s="2" t="n"/>
      <c r="BY4" s="2" t="n"/>
      <c r="BZ4" s="2" t="n"/>
      <c r="CA4" s="2" t="n"/>
      <c r="CB4" s="2" t="n"/>
      <c r="CC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11" t="n"/>
      <c r="S5" s="11" t="n"/>
      <c r="T5" s="11" t="n"/>
      <c r="U5" s="20" t="n"/>
      <c r="V5" s="21" t="inlineStr">
        <is>
          <t>Специальность: 6-05-0722-01 Технология деревообрабатывающих производств</t>
        </is>
      </c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2" t="inlineStr">
        <is>
          <t>Инженер. Технолог</t>
        </is>
      </c>
      <c r="BM5" s="17" t="n"/>
      <c r="BN5" s="11" t="n"/>
      <c r="BO5" s="6" t="n"/>
      <c r="BP5" s="6" t="n"/>
      <c r="BQ5" s="6" t="n"/>
      <c r="BR5" s="6" t="n"/>
      <c r="BS5" s="6" t="n"/>
      <c r="BT5" s="6" t="n"/>
      <c r="BU5" s="6" t="n"/>
      <c r="BV5" s="6" t="n"/>
      <c r="BW5" s="6" t="n"/>
      <c r="BX5" s="11" t="n"/>
      <c r="BY5" s="2" t="n"/>
      <c r="BZ5" s="2" t="n"/>
      <c r="CA5" s="2" t="n"/>
      <c r="CB5" s="2" t="n"/>
      <c r="CC5" s="2" t="n"/>
    </row>
    <row r="6">
      <c r="A6" s="2" t="n"/>
      <c r="B6" s="4" t="n"/>
      <c r="C6" s="4" t="n"/>
      <c r="D6" s="23" t="inlineStr">
        <is>
          <t>Регистрационный № 05-072-010/уч.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7" t="n"/>
      <c r="S6" s="17" t="n"/>
      <c r="T6" s="17" t="n"/>
      <c r="U6" s="1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n"/>
      <c r="AN6" s="24" t="n"/>
      <c r="AO6" s="24" t="n"/>
      <c r="AP6" s="24" t="inlineStr">
        <is>
          <t> </t>
        </is>
      </c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24" t="n"/>
      <c r="BD6" s="24" t="n"/>
      <c r="BE6" s="24" t="n"/>
      <c r="BF6" s="17" t="n"/>
      <c r="BG6" s="2" t="n"/>
      <c r="BH6" s="2" t="n"/>
      <c r="BI6" s="2" t="n"/>
      <c r="BJ6" s="2" t="n"/>
      <c r="BK6" s="2" t="n"/>
      <c r="BL6" s="29" t="n"/>
      <c r="BM6" s="690" t="n"/>
      <c r="BN6" s="690" t="n"/>
      <c r="BO6" s="690" t="n"/>
      <c r="BP6" s="690" t="n"/>
      <c r="BQ6" s="690" t="n"/>
      <c r="BR6" s="690" t="n"/>
      <c r="BS6" s="690" t="n"/>
      <c r="BT6" s="690" t="n"/>
      <c r="BU6" s="6" t="n"/>
      <c r="BV6" s="6" t="n"/>
      <c r="BW6" s="6" t="n"/>
      <c r="BX6" s="11" t="n"/>
      <c r="BY6" s="2" t="n"/>
      <c r="BZ6" s="2" t="n"/>
      <c r="CA6" s="2" t="n"/>
      <c r="CB6" s="2" t="n"/>
      <c r="CC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1" t="n"/>
      <c r="S7" s="11" t="n"/>
      <c r="T7" s="11" t="n"/>
      <c r="U7" s="1" t="n"/>
      <c r="V7" s="26" t="n"/>
      <c r="W7" s="26" t="n"/>
      <c r="X7" s="2" t="n"/>
      <c r="Y7" s="2" t="n"/>
      <c r="Z7" s="26" t="n"/>
      <c r="AA7" s="2" t="n"/>
      <c r="AB7" s="2" t="n"/>
      <c r="AC7" s="26" t="inlineStr">
        <is>
          <t>Профилизация:</t>
        </is>
      </c>
      <c r="AD7" s="27" t="n"/>
      <c r="AE7" s="27" t="n"/>
      <c r="AF7" s="27" t="n"/>
      <c r="AG7" s="27" t="n"/>
      <c r="AH7" s="27" t="n"/>
      <c r="AI7" s="26" t="inlineStr">
        <is>
          <t>Технология деревообработки</t>
        </is>
      </c>
      <c r="AJ7" s="2" t="n"/>
      <c r="AK7" s="27" t="n"/>
      <c r="AL7" s="27" t="n"/>
      <c r="AM7" s="2" t="n"/>
      <c r="AN7" s="27" t="n"/>
      <c r="AO7" s="27" t="n"/>
      <c r="AP7" s="27" t="n"/>
      <c r="AQ7" s="27" t="n"/>
      <c r="AR7" s="27" t="n"/>
      <c r="AS7" s="27" t="n"/>
      <c r="AT7" s="27" t="n"/>
      <c r="AU7" s="27" t="n"/>
      <c r="AV7" s="2" t="n"/>
      <c r="AW7" s="27" t="n"/>
      <c r="AX7" s="27" t="n"/>
      <c r="AY7" s="27" t="n"/>
      <c r="AZ7" s="27" t="n"/>
      <c r="BA7" s="27" t="n"/>
      <c r="BB7" s="27" t="n"/>
      <c r="BC7" s="27" t="n"/>
      <c r="BD7" s="27" t="n"/>
      <c r="BE7" s="27" t="n"/>
      <c r="BF7" s="27" t="n"/>
      <c r="BG7" s="2" t="n"/>
      <c r="BH7" s="2" t="n"/>
      <c r="BI7" s="2" t="n"/>
      <c r="BJ7" s="2" t="n"/>
      <c r="BK7" s="2" t="n"/>
      <c r="BL7" s="32" t="inlineStr">
        <is>
          <t>Степень: Бакалавр</t>
        </is>
      </c>
      <c r="BM7" s="17" t="n"/>
      <c r="BN7" s="11" t="n"/>
      <c r="BO7" s="4" t="n"/>
      <c r="BP7" s="4" t="n"/>
      <c r="BQ7" s="4" t="n"/>
      <c r="BR7" s="4" t="n"/>
      <c r="BS7" s="4" t="n"/>
      <c r="BT7" s="4" t="n"/>
      <c r="BU7" s="4" t="n"/>
      <c r="BV7" s="4" t="n"/>
      <c r="BW7" s="4" t="n"/>
      <c r="BX7" s="4" t="n"/>
      <c r="BY7" s="2" t="n"/>
      <c r="BZ7" s="2" t="n"/>
      <c r="CA7" s="2" t="n"/>
      <c r="CB7" s="2" t="n"/>
      <c r="CC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11" t="n"/>
      <c r="S8" s="11" t="n"/>
      <c r="T8" s="11" t="n"/>
      <c r="U8" s="4" t="n"/>
      <c r="V8" s="4" t="n"/>
      <c r="W8" s="4" t="n"/>
      <c r="X8" s="2" t="n"/>
      <c r="Y8" s="4" t="n"/>
      <c r="Z8" s="4" t="n"/>
      <c r="AA8" s="6" t="n"/>
      <c r="AB8" s="4" t="n"/>
      <c r="AC8" s="5" t="n"/>
      <c r="AD8" s="5" t="n"/>
      <c r="AE8" s="5" t="n"/>
      <c r="AF8" s="5" t="n"/>
      <c r="AG8" s="5" t="n"/>
      <c r="AH8" s="38" t="n"/>
      <c r="AI8" s="2" t="n"/>
      <c r="AJ8" s="5" t="n"/>
      <c r="AK8" s="5" t="n"/>
      <c r="AL8" s="2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2" t="n"/>
      <c r="AW8" s="5" t="n"/>
      <c r="AX8" s="5" t="n"/>
      <c r="AY8" s="5" t="n"/>
      <c r="AZ8" s="5" t="n"/>
      <c r="BA8" s="5" t="n"/>
      <c r="BB8" s="5" t="n"/>
      <c r="BC8" s="5" t="n"/>
      <c r="BD8" s="5" t="n"/>
      <c r="BE8" s="5" t="n"/>
      <c r="BF8" s="5" t="n"/>
      <c r="BG8" s="2" t="n"/>
      <c r="BH8" s="2" t="n"/>
      <c r="BI8" s="2" t="n"/>
      <c r="BJ8" s="2" t="n"/>
      <c r="BK8" s="2" t="n"/>
      <c r="BL8" s="39" t="n"/>
      <c r="BM8" s="6" t="n"/>
      <c r="BN8" s="11" t="n"/>
      <c r="BO8" s="6" t="n"/>
      <c r="BP8" s="6" t="n"/>
      <c r="BQ8" s="6" t="n"/>
      <c r="BR8" s="6" t="n"/>
      <c r="BS8" s="6" t="n"/>
      <c r="BT8" s="6" t="n"/>
      <c r="BU8" s="6" t="n"/>
      <c r="BV8" s="6" t="n"/>
      <c r="BW8" s="6" t="n"/>
      <c r="BX8" s="11" t="n"/>
      <c r="BY8" s="2" t="n"/>
      <c r="BZ8" s="2" t="n"/>
      <c r="CA8" s="2" t="n"/>
      <c r="CB8" s="2" t="n"/>
      <c r="CC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37" t="n"/>
      <c r="S9" s="37" t="n"/>
      <c r="T9" s="37" t="n"/>
      <c r="U9" s="36" t="n"/>
      <c r="V9" s="43" t="inlineStr">
        <is>
          <t>Форма получения образования: заочная</t>
        </is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2" t="inlineStr">
        <is>
          <t>Срок обучения: 4 года</t>
        </is>
      </c>
      <c r="BM9" s="36" t="n"/>
      <c r="BN9" s="40" t="n"/>
      <c r="BO9" s="41" t="n"/>
      <c r="BP9" s="41" t="n"/>
      <c r="BQ9" s="41" t="n"/>
      <c r="BR9" s="41" t="n"/>
      <c r="BS9" s="41" t="n"/>
      <c r="BT9" s="41" t="n"/>
      <c r="BU9" s="41" t="n"/>
      <c r="BV9" s="41" t="n"/>
      <c r="BW9" s="41" t="n"/>
      <c r="BX9" s="41" t="n"/>
      <c r="BY9" s="2" t="n"/>
      <c r="BZ9" s="2" t="n"/>
      <c r="CA9" s="2" t="n"/>
      <c r="CB9" s="2" t="n"/>
      <c r="CC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37" t="n"/>
      <c r="S10" s="37" t="n"/>
      <c r="T10" s="37" t="n"/>
      <c r="U10" s="2" t="n"/>
      <c r="V10" s="43" t="inlineStr">
        <is>
          <t>(интегрированная с образовательными программами среднего специального образования)</t>
        </is>
      </c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2" t="n"/>
      <c r="BW10" s="22" t="n"/>
      <c r="BX10" s="22" t="n"/>
      <c r="BY10" s="2" t="n"/>
      <c r="BZ10" s="2" t="n"/>
      <c r="CA10" s="2" t="n"/>
      <c r="CB10" s="2" t="n"/>
      <c r="CC10" s="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37" t="n"/>
      <c r="S11" s="37" t="n"/>
      <c r="T11" s="37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36" t="n"/>
      <c r="BH11" s="2" t="n"/>
      <c r="BI11" s="2" t="n"/>
      <c r="BJ11" s="22" t="n"/>
      <c r="BK11" s="36" t="n"/>
      <c r="BL11" s="40" t="n"/>
      <c r="BM11" s="41" t="n"/>
      <c r="BN11" s="41" t="n"/>
      <c r="BO11" s="41" t="n"/>
      <c r="BP11" s="41" t="n"/>
      <c r="BQ11" s="41" t="n"/>
      <c r="BR11" s="41" t="n"/>
      <c r="BS11" s="41" t="n"/>
      <c r="BT11" s="41" t="n"/>
      <c r="BU11" s="41" t="n"/>
      <c r="BV11" s="41" t="n"/>
      <c r="BW11" s="2" t="n"/>
      <c r="BX11" s="2" t="n"/>
      <c r="BY11" s="2" t="n"/>
      <c r="BZ11" s="2" t="n"/>
      <c r="CA11" s="2" t="n"/>
      <c r="CB11" s="2" t="n"/>
      <c r="CC11" s="2" t="n"/>
    </row>
    <row r="12">
      <c r="A12" s="36" t="n"/>
      <c r="B12" s="35" t="n"/>
      <c r="C12" s="35" t="n"/>
      <c r="D12" s="35" t="n"/>
      <c r="E12" s="35" t="n"/>
      <c r="F12" s="35" t="n"/>
      <c r="G12" s="35" t="n"/>
      <c r="H12" s="35" t="n"/>
      <c r="I12" s="35" t="n"/>
      <c r="J12" s="35" t="n"/>
      <c r="K12" s="35" t="n"/>
      <c r="L12" s="35" t="n"/>
      <c r="M12" s="35" t="n"/>
      <c r="N12" s="36" t="n"/>
      <c r="O12" s="36" t="n"/>
      <c r="P12" s="37" t="n"/>
      <c r="Q12" s="37" t="n"/>
      <c r="R12" s="37" t="n"/>
      <c r="S12" s="37" t="n"/>
      <c r="T12" s="37" t="n"/>
      <c r="U12" s="2" t="n"/>
      <c r="V12" s="2" t="n"/>
      <c r="W12" s="2" t="n"/>
      <c r="X12" s="2" t="n"/>
      <c r="Y12" s="4857" t="inlineStr">
        <is>
          <t>Специальность: 2-46 01 02  Технология деревообрабатывающих производств</t>
        </is>
      </c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36" t="n"/>
      <c r="BH12" s="2" t="n"/>
      <c r="BI12" s="2" t="n"/>
      <c r="BJ12" s="22" t="n"/>
      <c r="BK12" s="36" t="n"/>
      <c r="BL12" s="40" t="n"/>
      <c r="BM12" s="41" t="n"/>
      <c r="BN12" s="41" t="n"/>
      <c r="BO12" s="41" t="n"/>
      <c r="BP12" s="41" t="n"/>
      <c r="BQ12" s="41" t="n"/>
      <c r="BR12" s="41" t="n"/>
      <c r="BS12" s="41" t="n"/>
      <c r="BT12" s="41" t="n"/>
      <c r="BU12" s="41" t="n"/>
      <c r="BV12" s="41" t="n"/>
      <c r="BW12" s="2" t="n"/>
      <c r="BX12" s="2" t="n"/>
      <c r="BY12" s="2" t="n"/>
      <c r="BZ12" s="2" t="n"/>
      <c r="CA12" s="2" t="n"/>
      <c r="CB12" s="2" t="n"/>
      <c r="CC12" s="2" t="n"/>
    </row>
    <row r="13">
      <c r="A13" s="145" t="n"/>
      <c r="B13" s="2163" t="n"/>
      <c r="C13" s="2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145" t="n"/>
      <c r="S13" s="145" t="n"/>
      <c r="T13" s="145" t="n"/>
      <c r="U13" s="2" t="n"/>
      <c r="V13" s="2164" t="n"/>
      <c r="W13" s="145" t="n"/>
      <c r="X13" s="2" t="n"/>
      <c r="Y13" s="4857" t="inlineStr">
        <is>
          <t>Квалификация специалиста: техник-технолог</t>
        </is>
      </c>
      <c r="Z13" s="145" t="n"/>
      <c r="AA13" s="145" t="n"/>
      <c r="AB13" s="145" t="n"/>
      <c r="AC13" s="142" t="n"/>
      <c r="AD13" s="142" t="n"/>
      <c r="AE13" s="145" t="n"/>
      <c r="AF13" s="145" t="n"/>
      <c r="AG13" s="145" t="n"/>
      <c r="AH13" s="145" t="n"/>
      <c r="AI13" s="145" t="n"/>
      <c r="AJ13" s="145" t="n"/>
      <c r="AK13" s="2164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145" t="n"/>
      <c r="BE13" s="145" t="n"/>
      <c r="BF13" s="145" t="n"/>
      <c r="BG13" s="2" t="n"/>
      <c r="BH13" s="2" t="n"/>
      <c r="BI13" s="145" t="n"/>
      <c r="BJ13" s="145" t="n"/>
      <c r="BK13" s="145" t="n"/>
      <c r="BL13" s="145" t="n"/>
      <c r="BM13" s="145" t="n"/>
      <c r="BN13" s="145" t="n"/>
      <c r="BO13" s="145" t="n"/>
      <c r="BP13" s="145" t="n"/>
      <c r="BQ13" s="2163" t="n"/>
      <c r="BR13" s="2163" t="n"/>
      <c r="BS13" s="2163" t="n"/>
      <c r="BT13" s="2163" t="n"/>
      <c r="BU13" s="2165" t="n"/>
      <c r="BV13" s="2" t="n"/>
      <c r="BW13" s="2" t="n"/>
      <c r="BX13" s="2" t="n"/>
      <c r="BY13" s="2" t="n"/>
      <c r="BZ13" s="2" t="n"/>
      <c r="CA13" s="2" t="n"/>
      <c r="CB13" s="2" t="n"/>
      <c r="CC13" s="2" t="n"/>
    </row>
    <row r="14">
      <c r="A14" s="2163" t="n"/>
      <c r="B14" s="2163" t="n"/>
      <c r="C14" s="2" t="n"/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145" t="n"/>
      <c r="S14" s="145" t="n"/>
      <c r="T14" s="145" t="n"/>
      <c r="U14" s="2" t="n"/>
      <c r="V14" s="145" t="n"/>
      <c r="W14" s="145" t="n"/>
      <c r="X14" s="2" t="n"/>
      <c r="Y14" s="4857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145" t="n"/>
      <c r="BE14" s="145" t="n"/>
      <c r="BF14" s="145" t="n"/>
      <c r="BG14" s="2" t="n"/>
      <c r="BH14" s="2" t="n"/>
      <c r="BI14" s="137" t="n"/>
      <c r="BJ14" s="137" t="n"/>
      <c r="BK14" s="137" t="n"/>
      <c r="BL14" s="137" t="n"/>
      <c r="BM14" s="137" t="n"/>
      <c r="BN14" s="137" t="n"/>
      <c r="BO14" s="508" t="n"/>
      <c r="BP14" s="508" t="n"/>
      <c r="BQ14" s="508" t="n"/>
      <c r="BR14" s="508" t="n"/>
      <c r="BS14" s="2163" t="n"/>
      <c r="BT14" s="2163" t="n"/>
      <c r="BU14" s="2165" t="n"/>
      <c r="BV14" s="2" t="n"/>
      <c r="BW14" s="2" t="n"/>
      <c r="BX14" s="2" t="n"/>
      <c r="BY14" s="2" t="n"/>
      <c r="BZ14" s="2" t="n"/>
      <c r="CA14" s="2" t="n"/>
      <c r="CB14" s="2" t="n"/>
      <c r="CC14" s="2" t="n"/>
    </row>
    <row r="15">
      <c r="A15" s="2163" t="n"/>
      <c r="B15" s="2163" t="n"/>
      <c r="C15" s="2" t="n"/>
      <c r="D15" s="145" t="n"/>
      <c r="E15" s="145" t="n"/>
      <c r="F15" s="145" t="n"/>
      <c r="G15" s="145" t="n"/>
      <c r="H15" s="145" t="n"/>
      <c r="I15" s="145" t="n"/>
      <c r="J15" s="145" t="n"/>
      <c r="K15" s="145" t="n"/>
      <c r="L15" s="145" t="n"/>
      <c r="M15" s="145" t="n"/>
      <c r="N15" s="145" t="n"/>
      <c r="O15" s="145" t="n"/>
      <c r="P15" s="145" t="n"/>
      <c r="Q15" s="145" t="n"/>
      <c r="R15" s="145" t="n"/>
      <c r="S15" s="145" t="n"/>
      <c r="T15" s="145" t="n"/>
      <c r="U15" s="2" t="n"/>
      <c r="V15" s="145" t="n"/>
      <c r="W15" s="145" t="n"/>
      <c r="X15" s="2" t="n"/>
      <c r="Y15" s="4857" t="inlineStr">
        <is>
          <t>Специальность: 2-52 05 31 Оборудование и технологии мебельного производства (по направлениям)</t>
        </is>
      </c>
      <c r="Z15" s="145" t="n"/>
      <c r="AA15" s="145" t="n"/>
      <c r="AB15" s="145" t="n"/>
      <c r="AC15" s="145" t="n"/>
      <c r="AD15" s="145" t="n"/>
      <c r="AE15" s="145" t="n"/>
      <c r="AF15" s="145" t="n"/>
      <c r="AG15" s="145" t="n"/>
      <c r="AH15" s="145" t="n"/>
      <c r="AI15" s="145" t="n"/>
      <c r="AJ15" s="145" t="n"/>
      <c r="AK15" s="145" t="n"/>
      <c r="AL15" s="145" t="n"/>
      <c r="AM15" s="145" t="n"/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145" t="n"/>
      <c r="BE15" s="145" t="n"/>
      <c r="BF15" s="145" t="n"/>
      <c r="BG15" s="2" t="n"/>
      <c r="BH15" s="2" t="n"/>
      <c r="BI15" s="145" t="n"/>
      <c r="BJ15" s="145" t="n"/>
      <c r="BK15" s="145" t="n"/>
      <c r="BL15" s="145" t="n"/>
      <c r="BM15" s="145" t="n"/>
      <c r="BN15" s="145" t="n"/>
      <c r="BO15" s="145" t="n"/>
      <c r="BP15" s="145" t="n"/>
      <c r="BQ15" s="2163" t="n"/>
      <c r="BR15" s="2163" t="n"/>
      <c r="BS15" s="2163" t="n"/>
      <c r="BT15" s="2163" t="n"/>
      <c r="BU15" s="2165" t="n"/>
      <c r="BV15" s="2" t="n"/>
      <c r="BW15" s="2" t="n"/>
      <c r="BX15" s="2" t="n"/>
      <c r="BY15" s="2" t="n"/>
      <c r="BZ15" s="2" t="n"/>
      <c r="CA15" s="2" t="n"/>
      <c r="CB15" s="2" t="n"/>
      <c r="CC15" s="2" t="n"/>
    </row>
    <row r="16">
      <c r="A16" s="2163" t="n"/>
      <c r="B16" s="2163" t="n"/>
      <c r="C16" s="2" t="n"/>
      <c r="D16" s="145" t="n"/>
      <c r="E16" s="145" t="n"/>
      <c r="F16" s="145" t="n"/>
      <c r="G16" s="145" t="n"/>
      <c r="H16" s="145" t="n"/>
      <c r="I16" s="145" t="n"/>
      <c r="J16" s="145" t="n"/>
      <c r="K16" s="145" t="n"/>
      <c r="L16" s="145" t="n"/>
      <c r="M16" s="145" t="n"/>
      <c r="N16" s="145" t="n"/>
      <c r="O16" s="145" t="n"/>
      <c r="P16" s="145" t="n"/>
      <c r="Q16" s="145" t="n"/>
      <c r="R16" s="145" t="n"/>
      <c r="S16" s="145" t="n"/>
      <c r="T16" s="145" t="n"/>
      <c r="U16" s="145" t="n"/>
      <c r="V16" s="2164" t="n"/>
      <c r="W16" s="145" t="n"/>
      <c r="X16" s="2" t="n"/>
      <c r="Y16" s="4857" t="inlineStr">
        <is>
          <t>Квалификация специалиста: мастер мебельного производства</t>
        </is>
      </c>
      <c r="Z16" s="685" t="n"/>
      <c r="AA16" s="145" t="n"/>
      <c r="AB16" s="145" t="n"/>
      <c r="AC16" s="145" t="n"/>
      <c r="AD16" s="145" t="n"/>
      <c r="AE16" s="145" t="n"/>
      <c r="AF16" s="145" t="n"/>
      <c r="AG16" s="145" t="n"/>
      <c r="AH16" s="145" t="n"/>
      <c r="AI16" s="145" t="n"/>
      <c r="AJ16" s="145" t="n"/>
      <c r="AK16" s="145" t="n"/>
      <c r="AL16" s="145" t="n"/>
      <c r="AM16" s="145" t="n"/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145" t="n"/>
      <c r="BE16" s="145" t="n"/>
      <c r="BF16" s="145" t="n"/>
      <c r="BG16" s="2" t="n"/>
      <c r="BH16" s="2" t="n"/>
      <c r="BI16" s="145" t="n"/>
      <c r="BJ16" s="145" t="n"/>
      <c r="BK16" s="145" t="n"/>
      <c r="BL16" s="145" t="n"/>
      <c r="BM16" s="145" t="n"/>
      <c r="BN16" s="145" t="n"/>
      <c r="BO16" s="145" t="n"/>
      <c r="BP16" s="145" t="n"/>
      <c r="BQ16" s="2163" t="n"/>
      <c r="BR16" s="2163" t="n"/>
      <c r="BS16" s="2163" t="n"/>
      <c r="BT16" s="2163" t="n"/>
      <c r="BU16" s="2165" t="n"/>
      <c r="BV16" s="2" t="n"/>
      <c r="BW16" s="2" t="n"/>
      <c r="BX16" s="2" t="n"/>
      <c r="BY16" s="2" t="n"/>
      <c r="BZ16" s="2" t="n"/>
      <c r="CA16" s="2" t="n"/>
      <c r="CB16" s="2" t="n"/>
      <c r="CC16" s="2" t="n"/>
    </row>
    <row r="17">
      <c r="A17" s="2163" t="n"/>
      <c r="B17" s="2163" t="n"/>
      <c r="C17" s="2" t="n"/>
      <c r="D17" s="145" t="n"/>
      <c r="E17" s="145" t="n"/>
      <c r="F17" s="145" t="n"/>
      <c r="G17" s="145" t="n"/>
      <c r="H17" s="145" t="n"/>
      <c r="I17" s="145" t="n"/>
      <c r="J17" s="145" t="n"/>
      <c r="K17" s="145" t="n"/>
      <c r="L17" s="145" t="n"/>
      <c r="M17" s="145" t="n"/>
      <c r="N17" s="145" t="n"/>
      <c r="O17" s="145" t="n"/>
      <c r="P17" s="145" t="n"/>
      <c r="Q17" s="145" t="n"/>
      <c r="R17" s="145" t="n"/>
      <c r="S17" s="145" t="n"/>
      <c r="T17" s="145" t="n"/>
      <c r="U17" s="2" t="n"/>
      <c r="V17" s="145" t="n"/>
      <c r="W17" s="145" t="n"/>
      <c r="X17" s="145" t="n"/>
      <c r="Y17" s="145" t="n"/>
      <c r="Z17" s="145" t="n"/>
      <c r="AA17" s="145" t="n"/>
      <c r="AB17" s="145" t="n"/>
      <c r="AC17" s="145" t="n"/>
      <c r="AD17" s="145" t="n"/>
      <c r="AE17" s="145" t="n"/>
      <c r="AF17" s="145" t="n"/>
      <c r="AG17" s="145" t="n"/>
      <c r="AH17" s="145" t="n"/>
      <c r="AI17" s="145" t="n"/>
      <c r="AJ17" s="145" t="n"/>
      <c r="AK17" s="145" t="n"/>
      <c r="AL17" s="145" t="n"/>
      <c r="AM17" s="145" t="n"/>
      <c r="AN17" s="145" t="n"/>
      <c r="AO17" s="145" t="n"/>
      <c r="AP17" s="145" t="n"/>
      <c r="AQ17" s="2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145" t="n"/>
      <c r="BE17" s="145" t="n"/>
      <c r="BF17" s="145" t="n"/>
      <c r="BG17" s="2" t="n"/>
      <c r="BH17" s="2" t="n"/>
      <c r="BI17" s="145" t="n"/>
      <c r="BJ17" s="145" t="n"/>
      <c r="BK17" s="145" t="n"/>
      <c r="BL17" s="145" t="n"/>
      <c r="BM17" s="145" t="n"/>
      <c r="BN17" s="145" t="n"/>
      <c r="BO17" s="145" t="n"/>
      <c r="BP17" s="145" t="n"/>
      <c r="BQ17" s="2163" t="n"/>
      <c r="BR17" s="2163" t="n"/>
      <c r="BS17" s="2163" t="n"/>
      <c r="BT17" s="2163" t="n"/>
      <c r="BU17" s="2165" t="n"/>
      <c r="BV17" s="2" t="n"/>
      <c r="BW17" s="2" t="n"/>
      <c r="BX17" s="2" t="n"/>
      <c r="BY17" s="2" t="n"/>
      <c r="BZ17" s="2" t="n"/>
      <c r="CA17" s="2" t="n"/>
      <c r="CB17" s="2" t="n"/>
      <c r="CC17" s="2" t="n"/>
    </row>
    <row r="18">
      <c r="A18" s="2" t="n"/>
      <c r="B18" s="696" t="inlineStr">
        <is>
          <t>I. График образовательного процесса</t>
        </is>
      </c>
      <c r="C18" s="47" t="n"/>
      <c r="D18" s="47" t="n"/>
      <c r="E18" s="47" t="n"/>
      <c r="F18" s="47" t="n"/>
      <c r="G18" s="47" t="n"/>
      <c r="H18" s="47" t="n"/>
      <c r="I18" s="47" t="n"/>
      <c r="J18" s="47" t="n"/>
      <c r="K18" s="47" t="n"/>
      <c r="L18" s="47" t="n"/>
      <c r="M18" s="47" t="n"/>
      <c r="N18" s="47" t="n"/>
      <c r="O18" s="47" t="n"/>
      <c r="P18" s="47" t="n"/>
      <c r="Q18" s="47" t="n"/>
      <c r="R18" s="47" t="n"/>
      <c r="S18" s="47" t="n"/>
      <c r="T18" s="47" t="n"/>
      <c r="U18" s="47" t="n"/>
      <c r="V18" s="35" t="n"/>
      <c r="W18" s="35" t="n"/>
      <c r="X18" s="35" t="n"/>
      <c r="Y18" s="35" t="n"/>
      <c r="Z18" s="35" t="n"/>
      <c r="AA18" s="35" t="n"/>
      <c r="AB18" s="35" t="n"/>
      <c r="AC18" s="35" t="n"/>
      <c r="AD18" s="35" t="n"/>
      <c r="AE18" s="35" t="n"/>
      <c r="AF18" s="35" t="n"/>
      <c r="AG18" s="35" t="n"/>
      <c r="AH18" s="35" t="n"/>
      <c r="AI18" s="35" t="n"/>
      <c r="AJ18" s="35" t="n"/>
      <c r="AK18" s="35" t="n"/>
      <c r="AL18" s="35" t="n"/>
      <c r="AM18" s="35" t="n"/>
      <c r="AN18" s="35" t="n"/>
      <c r="AO18" s="35" t="n"/>
      <c r="AP18" s="35" t="n"/>
      <c r="AQ18" s="35" t="n"/>
      <c r="AR18" s="35" t="n"/>
      <c r="AS18" s="35" t="n"/>
      <c r="AT18" s="35" t="n"/>
      <c r="AU18" s="35" t="n"/>
      <c r="AV18" s="35" t="n"/>
      <c r="AW18" s="35" t="n"/>
      <c r="AX18" s="35" t="n"/>
      <c r="AY18" s="35" t="n"/>
      <c r="AZ18" s="35" t="n"/>
      <c r="BA18" s="35" t="n"/>
      <c r="BB18" s="2" t="n"/>
      <c r="BC18" s="696" t="inlineStr">
        <is>
          <t>II. Сводные данные по бюджету времени (в неделях)</t>
        </is>
      </c>
      <c r="BD18" s="2" t="n"/>
      <c r="BE18" s="2" t="n"/>
      <c r="BF18" s="2" t="n"/>
      <c r="BG18" s="2" t="n"/>
      <c r="BH18" s="49" t="n"/>
      <c r="BI18" s="49" t="n"/>
      <c r="BJ18" s="49" t="n"/>
      <c r="BK18" s="49" t="n"/>
      <c r="BL18" s="49" t="n"/>
      <c r="BM18" s="49" t="n"/>
      <c r="BN18" s="11" t="n"/>
      <c r="BO18" s="11" t="n"/>
      <c r="BP18" s="11" t="n"/>
      <c r="BQ18" s="11" t="n"/>
      <c r="BR18" s="47" t="n"/>
      <c r="BS18" s="697" t="n"/>
      <c r="BT18" s="53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</row>
    <row r="19">
      <c r="A19" s="2" t="n"/>
      <c r="B19" s="4919" t="inlineStr">
        <is>
          <t>КУРСЫ</t>
        </is>
      </c>
      <c r="C19" s="161" t="inlineStr">
        <is>
          <t>СЕНТЯБРЬ</t>
        </is>
      </c>
      <c r="D19" s="56" t="n"/>
      <c r="E19" s="56" t="n"/>
      <c r="F19" s="57" t="n"/>
      <c r="G19" s="58" t="n"/>
      <c r="H19" s="58" t="inlineStr">
        <is>
          <t>ОКТЯБРЬ</t>
        </is>
      </c>
      <c r="I19" s="56" t="n"/>
      <c r="J19" s="57" t="n"/>
      <c r="K19" s="58" t="n"/>
      <c r="L19" s="58" t="inlineStr">
        <is>
          <t>НОЯБРЬ</t>
        </is>
      </c>
      <c r="M19" s="56" t="n"/>
      <c r="N19" s="56" t="n"/>
      <c r="O19" s="57" t="n"/>
      <c r="P19" s="58" t="inlineStr">
        <is>
          <t>ДЕКАБРЬ</t>
        </is>
      </c>
      <c r="Q19" s="56" t="n"/>
      <c r="R19" s="56" t="n"/>
      <c r="S19" s="56" t="n"/>
      <c r="T19" s="56" t="n"/>
      <c r="U19" s="56" t="n"/>
      <c r="V19" s="56" t="n"/>
      <c r="W19" s="57" t="n"/>
      <c r="X19" s="58" t="n"/>
      <c r="Y19" s="58" t="inlineStr">
        <is>
          <t>ЯНВАРЬ</t>
        </is>
      </c>
      <c r="Z19" s="56" t="n"/>
      <c r="AA19" s="57" t="n"/>
      <c r="AB19" s="58" t="n"/>
      <c r="AC19" s="58" t="inlineStr">
        <is>
          <t>ФЕВРАЛЬ</t>
        </is>
      </c>
      <c r="AD19" s="56" t="n"/>
      <c r="AE19" s="57" t="n"/>
      <c r="AF19" s="58" t="n"/>
      <c r="AG19" s="58" t="inlineStr">
        <is>
          <t>МАРТ</t>
        </is>
      </c>
      <c r="AH19" s="56" t="n"/>
      <c r="AI19" s="56" t="n"/>
      <c r="AJ19" s="57" t="n"/>
      <c r="AK19" s="58" t="n"/>
      <c r="AL19" s="58" t="inlineStr">
        <is>
          <t>АПРЕЛЬ</t>
        </is>
      </c>
      <c r="AM19" s="56" t="n"/>
      <c r="AN19" s="57" t="n"/>
      <c r="AO19" s="58" t="n"/>
      <c r="AP19" s="58" t="inlineStr">
        <is>
          <t>МАЙ</t>
        </is>
      </c>
      <c r="AQ19" s="56" t="n"/>
      <c r="AR19" s="56" t="n"/>
      <c r="AS19" s="57" t="n"/>
      <c r="AT19" s="58" t="inlineStr">
        <is>
          <t>ИЮНЬ</t>
        </is>
      </c>
      <c r="AU19" s="56" t="n"/>
      <c r="AV19" s="56" t="n"/>
      <c r="AW19" s="57" t="n"/>
      <c r="AX19" s="58" t="n"/>
      <c r="AY19" s="58" t="inlineStr">
        <is>
          <t>ИЮЛЬ</t>
        </is>
      </c>
      <c r="AZ19" s="56" t="n"/>
      <c r="BA19" s="57" t="n"/>
      <c r="BB19" s="58" t="n"/>
      <c r="BC19" s="5262" t="inlineStr">
        <is>
          <t>АВГУСТ</t>
        </is>
      </c>
      <c r="BD19" s="56" t="n"/>
      <c r="BE19" s="56" t="n"/>
      <c r="BF19" s="93" t="n"/>
      <c r="BG19" s="2167" t="inlineStr">
        <is>
          <t>Лабораторно-экзаменационная (установочная) сессия</t>
        </is>
      </c>
      <c r="BH19" s="60" t="n"/>
      <c r="BI19" s="61" t="n"/>
      <c r="BJ19" s="62" t="inlineStr">
        <is>
          <t>Учебные практики</t>
        </is>
      </c>
      <c r="BK19" s="61" t="n"/>
      <c r="BL19" s="62" t="inlineStr">
        <is>
          <t>Производственные  практики</t>
        </is>
      </c>
      <c r="BM19" s="61" t="n"/>
      <c r="BN19" s="62" t="inlineStr">
        <is>
          <t>Дипломное проектирование</t>
        </is>
      </c>
      <c r="BO19" s="61" t="n"/>
      <c r="BP19" s="62" t="inlineStr">
        <is>
          <t>Итоговая аттестация</t>
        </is>
      </c>
      <c r="BQ19" s="61" t="n"/>
      <c r="BR19" s="1485" t="inlineStr">
        <is>
          <t>ВСЕГО</t>
        </is>
      </c>
      <c r="BS19" s="64" t="n"/>
      <c r="BT19" s="53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</row>
    <row r="20">
      <c r="A20" s="2" t="n"/>
      <c r="B20" s="65" t="n"/>
      <c r="C20" s="66" t="n">
        <v>1</v>
      </c>
      <c r="D20" s="67" t="n">
        <v>8</v>
      </c>
      <c r="E20" s="67" t="n">
        <v>15</v>
      </c>
      <c r="F20" s="67" t="n">
        <v>22</v>
      </c>
      <c r="G20" s="67" t="n">
        <v>29</v>
      </c>
      <c r="H20" s="67" t="n">
        <v>6</v>
      </c>
      <c r="I20" s="67" t="n">
        <v>13</v>
      </c>
      <c r="J20" s="67" t="n">
        <v>20</v>
      </c>
      <c r="K20" s="67" t="n">
        <v>27</v>
      </c>
      <c r="L20" s="67" t="n">
        <v>3</v>
      </c>
      <c r="M20" s="67" t="n">
        <v>10</v>
      </c>
      <c r="N20" s="67" t="n">
        <v>17</v>
      </c>
      <c r="O20" s="67" t="n">
        <v>24</v>
      </c>
      <c r="P20" s="67" t="n">
        <v>1</v>
      </c>
      <c r="Q20" s="67" t="n"/>
      <c r="R20" s="67" t="n"/>
      <c r="S20" s="67" t="n"/>
      <c r="T20" s="67" t="n"/>
      <c r="U20" s="67" t="n">
        <v>8</v>
      </c>
      <c r="V20" s="67" t="n">
        <v>15</v>
      </c>
      <c r="W20" s="67" t="n">
        <v>22</v>
      </c>
      <c r="X20" s="67" t="n">
        <v>29</v>
      </c>
      <c r="Y20" s="67" t="n">
        <v>5</v>
      </c>
      <c r="Z20" s="67" t="n">
        <v>12</v>
      </c>
      <c r="AA20" s="67" t="n">
        <v>19</v>
      </c>
      <c r="AB20" s="67" t="n">
        <v>26</v>
      </c>
      <c r="AC20" s="67" t="n">
        <v>2</v>
      </c>
      <c r="AD20" s="67" t="n">
        <v>9</v>
      </c>
      <c r="AE20" s="67" t="n">
        <v>16</v>
      </c>
      <c r="AF20" s="67" t="n">
        <v>23</v>
      </c>
      <c r="AG20" s="67" t="n">
        <v>2</v>
      </c>
      <c r="AH20" s="67" t="n">
        <v>9</v>
      </c>
      <c r="AI20" s="67" t="n">
        <v>16</v>
      </c>
      <c r="AJ20" s="67" t="n">
        <v>23</v>
      </c>
      <c r="AK20" s="67" t="n">
        <v>30</v>
      </c>
      <c r="AL20" s="67" t="n">
        <v>6</v>
      </c>
      <c r="AM20" s="67" t="n">
        <v>13</v>
      </c>
      <c r="AN20" s="67" t="n">
        <v>20</v>
      </c>
      <c r="AO20" s="67" t="n">
        <v>27</v>
      </c>
      <c r="AP20" s="67" t="n">
        <v>4</v>
      </c>
      <c r="AQ20" s="67" t="n">
        <v>11</v>
      </c>
      <c r="AR20" s="67" t="n">
        <v>18</v>
      </c>
      <c r="AS20" s="67" t="n">
        <v>25</v>
      </c>
      <c r="AT20" s="67" t="n">
        <v>1</v>
      </c>
      <c r="AU20" s="67" t="n">
        <v>8</v>
      </c>
      <c r="AV20" s="67" t="n">
        <v>15</v>
      </c>
      <c r="AW20" s="67" t="n">
        <v>22</v>
      </c>
      <c r="AX20" s="67" t="n">
        <v>29</v>
      </c>
      <c r="AY20" s="67" t="n">
        <v>6</v>
      </c>
      <c r="AZ20" s="67" t="n">
        <v>13</v>
      </c>
      <c r="BA20" s="67" t="n">
        <v>20</v>
      </c>
      <c r="BB20" s="67" t="n">
        <v>27</v>
      </c>
      <c r="BC20" s="67" t="n">
        <v>3</v>
      </c>
      <c r="BD20" s="67" t="n">
        <v>10</v>
      </c>
      <c r="BE20" s="67" t="n">
        <v>17</v>
      </c>
      <c r="BF20" s="68" t="n">
        <v>24</v>
      </c>
      <c r="BG20" s="69" t="n"/>
      <c r="BH20" s="2" t="n"/>
      <c r="BI20" s="70" t="n"/>
      <c r="BJ20" s="71" t="n"/>
      <c r="BK20" s="70" t="n"/>
      <c r="BL20" s="71" t="n"/>
      <c r="BM20" s="70" t="n"/>
      <c r="BN20" s="71" t="n"/>
      <c r="BO20" s="70" t="n"/>
      <c r="BP20" s="71" t="n"/>
      <c r="BQ20" s="70" t="n"/>
      <c r="BR20" s="71" t="n"/>
      <c r="BS20" s="72" t="n"/>
      <c r="BT20" s="53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</row>
    <row r="21">
      <c r="A21" s="2" t="n"/>
      <c r="B21" s="65" t="n"/>
      <c r="C21" s="66" t="n">
        <v>7</v>
      </c>
      <c r="D21" s="67" t="n">
        <v>14</v>
      </c>
      <c r="E21" s="67" t="n">
        <v>21</v>
      </c>
      <c r="F21" s="67" t="n">
        <v>28</v>
      </c>
      <c r="G21" s="67" t="n">
        <v>5</v>
      </c>
      <c r="H21" s="67" t="n">
        <v>12</v>
      </c>
      <c r="I21" s="67" t="n">
        <v>19</v>
      </c>
      <c r="J21" s="67" t="n">
        <v>26</v>
      </c>
      <c r="K21" s="67" t="n">
        <v>2</v>
      </c>
      <c r="L21" s="67" t="n">
        <v>9</v>
      </c>
      <c r="M21" s="67" t="n">
        <v>16</v>
      </c>
      <c r="N21" s="67" t="n">
        <v>23</v>
      </c>
      <c r="O21" s="67" t="n">
        <v>30</v>
      </c>
      <c r="P21" s="67" t="n">
        <v>7</v>
      </c>
      <c r="Q21" s="67" t="n"/>
      <c r="R21" s="67" t="n"/>
      <c r="S21" s="67" t="n"/>
      <c r="T21" s="67" t="n"/>
      <c r="U21" s="67" t="n">
        <v>14</v>
      </c>
      <c r="V21" s="67" t="n">
        <v>21</v>
      </c>
      <c r="W21" s="67" t="n">
        <v>28</v>
      </c>
      <c r="X21" s="67" t="n">
        <v>4</v>
      </c>
      <c r="Y21" s="67" t="n">
        <v>11</v>
      </c>
      <c r="Z21" s="67" t="n">
        <v>18</v>
      </c>
      <c r="AA21" s="67" t="n">
        <v>25</v>
      </c>
      <c r="AB21" s="67" t="n">
        <v>1</v>
      </c>
      <c r="AC21" s="67" t="n">
        <v>8</v>
      </c>
      <c r="AD21" s="67" t="n">
        <v>15</v>
      </c>
      <c r="AE21" s="67" t="n">
        <v>22</v>
      </c>
      <c r="AF21" s="67" t="n">
        <v>1</v>
      </c>
      <c r="AG21" s="67" t="n">
        <v>8</v>
      </c>
      <c r="AH21" s="67" t="n">
        <v>15</v>
      </c>
      <c r="AI21" s="67" t="n">
        <v>22</v>
      </c>
      <c r="AJ21" s="67" t="n">
        <v>29</v>
      </c>
      <c r="AK21" s="67" t="n">
        <v>5</v>
      </c>
      <c r="AL21" s="67" t="n">
        <v>12</v>
      </c>
      <c r="AM21" s="67" t="n">
        <v>19</v>
      </c>
      <c r="AN21" s="67" t="n">
        <v>26</v>
      </c>
      <c r="AO21" s="67" t="n">
        <v>3</v>
      </c>
      <c r="AP21" s="67" t="n">
        <v>10</v>
      </c>
      <c r="AQ21" s="67" t="n">
        <v>17</v>
      </c>
      <c r="AR21" s="67" t="n">
        <v>24</v>
      </c>
      <c r="AS21" s="67" t="n">
        <v>31</v>
      </c>
      <c r="AT21" s="67" t="n">
        <v>7</v>
      </c>
      <c r="AU21" s="67" t="n">
        <v>14</v>
      </c>
      <c r="AV21" s="67" t="n">
        <v>21</v>
      </c>
      <c r="AW21" s="67" t="n">
        <v>28</v>
      </c>
      <c r="AX21" s="67" t="n">
        <v>5</v>
      </c>
      <c r="AY21" s="67" t="n">
        <v>12</v>
      </c>
      <c r="AZ21" s="67" t="n">
        <v>19</v>
      </c>
      <c r="BA21" s="67" t="n">
        <v>26</v>
      </c>
      <c r="BB21" s="67" t="n">
        <v>2</v>
      </c>
      <c r="BC21" s="67" t="n">
        <v>9</v>
      </c>
      <c r="BD21" s="67" t="n">
        <v>16</v>
      </c>
      <c r="BE21" s="67" t="n">
        <v>23</v>
      </c>
      <c r="BF21" s="68" t="n">
        <v>31</v>
      </c>
      <c r="BG21" s="69" t="n"/>
      <c r="BH21" s="2" t="n"/>
      <c r="BI21" s="70" t="n"/>
      <c r="BJ21" s="71" t="n"/>
      <c r="BK21" s="70" t="n"/>
      <c r="BL21" s="71" t="n"/>
      <c r="BM21" s="70" t="n"/>
      <c r="BN21" s="71" t="n"/>
      <c r="BO21" s="70" t="n"/>
      <c r="BP21" s="71" t="n"/>
      <c r="BQ21" s="70" t="n"/>
      <c r="BR21" s="71" t="n"/>
      <c r="BS21" s="72" t="n"/>
      <c r="BT21" s="53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</row>
    <row r="22">
      <c r="A22" s="2" t="n"/>
      <c r="B22" s="2241" t="n"/>
      <c r="C22" s="1486" t="n">
        <v>1</v>
      </c>
      <c r="D22" s="1487">
        <f>C22+1</f>
        <v/>
      </c>
      <c r="E22" s="1487">
        <f>D22+1</f>
        <v/>
      </c>
      <c r="F22" s="1487">
        <f>E22+1</f>
        <v/>
      </c>
      <c r="G22" s="1487">
        <f>F22+1</f>
        <v/>
      </c>
      <c r="H22" s="1487">
        <f>G22+1</f>
        <v/>
      </c>
      <c r="I22" s="1487">
        <f>H22+1</f>
        <v/>
      </c>
      <c r="J22" s="1487">
        <f>I22+1</f>
        <v/>
      </c>
      <c r="K22" s="1487">
        <f>J22+1</f>
        <v/>
      </c>
      <c r="L22" s="1487">
        <f>K22+1</f>
        <v/>
      </c>
      <c r="M22" s="1487">
        <f>L22+1</f>
        <v/>
      </c>
      <c r="N22" s="1487">
        <f>M22+1</f>
        <v/>
      </c>
      <c r="O22" s="1487">
        <f>N22+1</f>
        <v/>
      </c>
      <c r="P22" s="1487">
        <f>O22+1</f>
        <v/>
      </c>
      <c r="Q22" s="1487" t="n"/>
      <c r="R22" s="1487" t="n"/>
      <c r="S22" s="1487" t="n"/>
      <c r="T22" s="1487" t="n"/>
      <c r="U22" s="1487">
        <f>P22+1</f>
        <v/>
      </c>
      <c r="V22" s="1487">
        <f>U22+1</f>
        <v/>
      </c>
      <c r="W22" s="1487">
        <f>V22+1</f>
        <v/>
      </c>
      <c r="X22" s="1487">
        <f>W22+1</f>
        <v/>
      </c>
      <c r="Y22" s="1487">
        <f>X22+1</f>
        <v/>
      </c>
      <c r="Z22" s="1487">
        <f>Y22+1</f>
        <v/>
      </c>
      <c r="AA22" s="1487">
        <f>Z22+1</f>
        <v/>
      </c>
      <c r="AB22" s="1487">
        <f>AA22+1</f>
        <v/>
      </c>
      <c r="AC22" s="1487">
        <f>AB22+1</f>
        <v/>
      </c>
      <c r="AD22" s="1487">
        <f>AC22+1</f>
        <v/>
      </c>
      <c r="AE22" s="1487">
        <f>AD22+1</f>
        <v/>
      </c>
      <c r="AF22" s="1487">
        <f>AE22+1</f>
        <v/>
      </c>
      <c r="AG22" s="1487">
        <f>AF22+1</f>
        <v/>
      </c>
      <c r="AH22" s="1487">
        <f>AG22+1</f>
        <v/>
      </c>
      <c r="AI22" s="1487">
        <f>AH22+1</f>
        <v/>
      </c>
      <c r="AJ22" s="1487">
        <f>AI22+1</f>
        <v/>
      </c>
      <c r="AK22" s="1487">
        <f>AJ22+1</f>
        <v/>
      </c>
      <c r="AL22" s="1487">
        <f>AK22+1</f>
        <v/>
      </c>
      <c r="AM22" s="1487">
        <f>AL22+1</f>
        <v/>
      </c>
      <c r="AN22" s="1487">
        <f>AM22+1</f>
        <v/>
      </c>
      <c r="AO22" s="1487">
        <f>AN22+1</f>
        <v/>
      </c>
      <c r="AP22" s="1487">
        <f>AO22+1</f>
        <v/>
      </c>
      <c r="AQ22" s="1487">
        <f>AP22+1</f>
        <v/>
      </c>
      <c r="AR22" s="1487">
        <f>AQ22+1</f>
        <v/>
      </c>
      <c r="AS22" s="1487">
        <f>AR22+1</f>
        <v/>
      </c>
      <c r="AT22" s="1487">
        <f>AS22+1</f>
        <v/>
      </c>
      <c r="AU22" s="1487">
        <f>AT22+1</f>
        <v/>
      </c>
      <c r="AV22" s="1487">
        <f>AU22+1</f>
        <v/>
      </c>
      <c r="AW22" s="1487">
        <f>AV22+1</f>
        <v/>
      </c>
      <c r="AX22" s="1487">
        <f>AW22+1</f>
        <v/>
      </c>
      <c r="AY22" s="1487">
        <f>AX22+1</f>
        <v/>
      </c>
      <c r="AZ22" s="1487">
        <f>AY22+1</f>
        <v/>
      </c>
      <c r="BA22" s="1487">
        <f>AZ22+1</f>
        <v/>
      </c>
      <c r="BB22" s="1487">
        <f>BA22+1</f>
        <v/>
      </c>
      <c r="BC22" s="1487">
        <f>BB22+1</f>
        <v/>
      </c>
      <c r="BD22" s="1487">
        <f>BC22+1</f>
        <v/>
      </c>
      <c r="BE22" s="1487">
        <f>BD22+1</f>
        <v/>
      </c>
      <c r="BF22" s="1488">
        <f>BE22+1</f>
        <v/>
      </c>
      <c r="BG22" s="77" t="n"/>
      <c r="BH22" s="78" t="n"/>
      <c r="BI22" s="79" t="n"/>
      <c r="BJ22" s="80" t="n"/>
      <c r="BK22" s="79" t="n"/>
      <c r="BL22" s="80" t="n"/>
      <c r="BM22" s="79" t="n"/>
      <c r="BN22" s="80" t="n"/>
      <c r="BO22" s="79" t="n"/>
      <c r="BP22" s="80" t="n"/>
      <c r="BQ22" s="79" t="n"/>
      <c r="BR22" s="80" t="n"/>
      <c r="BS22" s="81" t="n"/>
      <c r="BT22" s="53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</row>
    <row r="23">
      <c r="A23" s="2" t="n"/>
      <c r="B23" s="1489" t="inlineStr">
        <is>
          <t>I</t>
        </is>
      </c>
      <c r="C23" s="5263" t="n"/>
      <c r="D23" s="5264" t="n"/>
      <c r="E23" s="2169" t="inlineStr">
        <is>
          <t>:</t>
        </is>
      </c>
      <c r="F23" s="5264" t="n"/>
      <c r="G23" s="5264" t="n"/>
      <c r="H23" s="5264" t="n"/>
      <c r="I23" s="5264" t="n"/>
      <c r="J23" s="5264" t="n"/>
      <c r="K23" s="5264" t="n"/>
      <c r="L23" s="5264" t="n"/>
      <c r="M23" s="5264" t="n"/>
      <c r="N23" s="5264" t="n"/>
      <c r="O23" s="5264" t="n"/>
      <c r="P23" s="5264" t="n"/>
      <c r="Q23" s="5264" t="n"/>
      <c r="R23" s="5264" t="n"/>
      <c r="S23" s="5264" t="n"/>
      <c r="T23" s="5264" t="n"/>
      <c r="U23" s="5264" t="n"/>
      <c r="V23" s="5264" t="n"/>
      <c r="W23" s="2169" t="n"/>
      <c r="X23" s="2169" t="n"/>
      <c r="Y23" s="2169" t="n"/>
      <c r="Z23" s="2169" t="inlineStr">
        <is>
          <t>:</t>
        </is>
      </c>
      <c r="AA23" s="2169" t="inlineStr">
        <is>
          <t>:</t>
        </is>
      </c>
      <c r="AB23" s="84" t="n"/>
      <c r="AC23" s="5264" t="n"/>
      <c r="AD23" s="5264" t="n"/>
      <c r="AE23" s="5264" t="n"/>
      <c r="AF23" s="5264" t="n"/>
      <c r="AG23" s="5264" t="n"/>
      <c r="AH23" s="5264" t="n"/>
      <c r="AI23" s="5264" t="n"/>
      <c r="AJ23" s="5264" t="n"/>
      <c r="AK23" s="5264" t="n"/>
      <c r="AL23" s="5264" t="n"/>
      <c r="AM23" s="5264" t="n"/>
      <c r="AN23" s="5264" t="n"/>
      <c r="AO23" s="5264" t="n"/>
      <c r="AP23" s="5264" t="n"/>
      <c r="AQ23" s="2169" t="n"/>
      <c r="AR23" s="2169" t="n"/>
      <c r="AS23" s="2169" t="inlineStr">
        <is>
          <t>:</t>
        </is>
      </c>
      <c r="AT23" s="2169" t="inlineStr">
        <is>
          <t>:</t>
        </is>
      </c>
      <c r="AU23" s="2170" t="n"/>
      <c r="AV23" s="84" t="n"/>
      <c r="AW23" s="84" t="n"/>
      <c r="AX23" s="5265" t="n"/>
      <c r="AY23" s="5265" t="n"/>
      <c r="AZ23" s="5265" t="n"/>
      <c r="BA23" s="5265" t="n"/>
      <c r="BB23" s="5265" t="n"/>
      <c r="BC23" s="5265" t="n"/>
      <c r="BD23" s="5265" t="n"/>
      <c r="BE23" s="5265" t="n"/>
      <c r="BF23" s="5266" t="n"/>
      <c r="BG23" s="90" t="n">
        <v>5</v>
      </c>
      <c r="BH23" s="56" t="n"/>
      <c r="BI23" s="57" t="n"/>
      <c r="BJ23" s="91" t="n"/>
      <c r="BK23" s="57" t="n"/>
      <c r="BL23" s="91" t="n"/>
      <c r="BM23" s="57" t="n"/>
      <c r="BN23" s="91" t="n"/>
      <c r="BO23" s="57" t="n"/>
      <c r="BP23" s="91" t="n"/>
      <c r="BQ23" s="57" t="n"/>
      <c r="BR23" s="92">
        <f>SUM(BG23:BQ23)</f>
        <v/>
      </c>
      <c r="BS23" s="93" t="n"/>
      <c r="BT23" s="53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</row>
    <row r="24">
      <c r="A24" s="2" t="n"/>
      <c r="B24" s="1492" t="inlineStr">
        <is>
          <t>II</t>
        </is>
      </c>
      <c r="C24" s="5267" t="n"/>
      <c r="D24" s="2828" t="n"/>
      <c r="E24" s="2828" t="n"/>
      <c r="F24" s="2828" t="n"/>
      <c r="G24" s="2828" t="n"/>
      <c r="H24" s="2828" t="n"/>
      <c r="I24" s="2828" t="n"/>
      <c r="J24" s="2828" t="n"/>
      <c r="K24" s="2828" t="n"/>
      <c r="L24" s="2828" t="n"/>
      <c r="M24" s="2828" t="n"/>
      <c r="N24" s="2174" t="inlineStr">
        <is>
          <t>:</t>
        </is>
      </c>
      <c r="O24" s="2174" t="inlineStr">
        <is>
          <t>:</t>
        </is>
      </c>
      <c r="P24" s="84" t="n"/>
      <c r="Q24" s="84" t="n"/>
      <c r="R24" s="84" t="n"/>
      <c r="S24" s="84" t="n"/>
      <c r="T24" s="84" t="n"/>
      <c r="U24" s="2828" t="n"/>
      <c r="V24" s="2828" t="n"/>
      <c r="W24" s="2174" t="n"/>
      <c r="X24" s="2174" t="n"/>
      <c r="Y24" s="2174" t="n"/>
      <c r="Z24" s="2174" t="n"/>
      <c r="AA24" s="2828" t="n"/>
      <c r="AB24" s="2828" t="n"/>
      <c r="AC24" s="2828" t="n"/>
      <c r="AD24" s="2828" t="n"/>
      <c r="AE24" s="2828" t="n"/>
      <c r="AF24" s="2828" t="n"/>
      <c r="AG24" s="2828" t="n"/>
      <c r="AH24" s="2174" t="inlineStr">
        <is>
          <t>:</t>
        </is>
      </c>
      <c r="AI24" s="2174" t="inlineStr">
        <is>
          <t>:</t>
        </is>
      </c>
      <c r="AJ24" s="84" t="n"/>
      <c r="AK24" s="2828" t="n"/>
      <c r="AL24" s="2174" t="n"/>
      <c r="AM24" s="2174" t="n"/>
      <c r="AN24" s="2174" t="n"/>
      <c r="AO24" s="2174" t="n"/>
      <c r="AP24" s="2174" t="n"/>
      <c r="AQ24" s="2174" t="n"/>
      <c r="AR24" s="2174" t="n"/>
      <c r="AS24" s="2176" t="n"/>
      <c r="AT24" s="2176" t="n"/>
      <c r="AU24" s="2176" t="n"/>
      <c r="AV24" s="2174" t="n"/>
      <c r="AW24" s="2174" t="n"/>
      <c r="AX24" s="2174" t="n"/>
      <c r="AY24" s="2174" t="n"/>
      <c r="AZ24" s="2174" t="n"/>
      <c r="BA24" s="2174" t="n"/>
      <c r="BB24" s="2174" t="n"/>
      <c r="BC24" s="2174" t="n"/>
      <c r="BD24" s="2174" t="n"/>
      <c r="BE24" s="2174" t="n"/>
      <c r="BF24" s="2175" t="n"/>
      <c r="BG24" s="102" t="n">
        <v>4</v>
      </c>
      <c r="BH24" s="103" t="n"/>
      <c r="BI24" s="104" t="n"/>
      <c r="BJ24" s="105" t="n"/>
      <c r="BK24" s="104" t="n"/>
      <c r="BL24" s="105" t="n"/>
      <c r="BM24" s="104" t="n"/>
      <c r="BN24" s="105" t="n"/>
      <c r="BO24" s="104" t="n"/>
      <c r="BP24" s="105" t="n"/>
      <c r="BQ24" s="104" t="n"/>
      <c r="BR24" s="106">
        <f>SUM(BG24:BQ24)</f>
        <v/>
      </c>
      <c r="BS24" s="107" t="n"/>
      <c r="BT24" s="53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</row>
    <row r="25">
      <c r="A25" s="2" t="n"/>
      <c r="B25" s="1492" t="inlineStr">
        <is>
          <t>III</t>
        </is>
      </c>
      <c r="C25" s="5267" t="n"/>
      <c r="D25" s="2828" t="n"/>
      <c r="E25" s="2828" t="n"/>
      <c r="F25" s="2828" t="n"/>
      <c r="G25" s="2828" t="n"/>
      <c r="H25" s="2828" t="n"/>
      <c r="I25" s="2828" t="n"/>
      <c r="J25" s="2828" t="n"/>
      <c r="K25" s="2828" t="n"/>
      <c r="L25" s="2828" t="n"/>
      <c r="M25" s="2828" t="n"/>
      <c r="N25" s="2828" t="n"/>
      <c r="O25" s="2828" t="n"/>
      <c r="P25" s="2828" t="n"/>
      <c r="Q25" s="2828" t="n"/>
      <c r="R25" s="2828" t="n"/>
      <c r="S25" s="2828" t="n"/>
      <c r="T25" s="2828" t="n"/>
      <c r="U25" s="2828" t="n"/>
      <c r="V25" s="2174" t="n"/>
      <c r="W25" s="2174" t="n"/>
      <c r="X25" s="2174" t="n"/>
      <c r="Y25" s="2174" t="inlineStr">
        <is>
          <t>:</t>
        </is>
      </c>
      <c r="Z25" s="2174" t="inlineStr">
        <is>
          <t>:</t>
        </is>
      </c>
      <c r="AA25" s="2174" t="inlineStr">
        <is>
          <t>:</t>
        </is>
      </c>
      <c r="AB25" s="84" t="n"/>
      <c r="AC25" s="2828" t="n"/>
      <c r="AD25" s="2828" t="n"/>
      <c r="AE25" s="2828" t="n"/>
      <c r="AF25" s="2174" t="n"/>
      <c r="AG25" s="2174" t="n"/>
      <c r="AH25" s="2174" t="n"/>
      <c r="AI25" s="2174" t="n"/>
      <c r="AJ25" s="2174" t="n"/>
      <c r="AK25" s="2174" t="n"/>
      <c r="AL25" s="2174" t="n"/>
      <c r="AM25" s="2174" t="n"/>
      <c r="AN25" s="2174" t="n"/>
      <c r="AO25" s="2174" t="n"/>
      <c r="AP25" s="2174" t="n"/>
      <c r="AQ25" s="2174" t="inlineStr">
        <is>
          <t>:</t>
        </is>
      </c>
      <c r="AR25" s="2174" t="inlineStr">
        <is>
          <t>:</t>
        </is>
      </c>
      <c r="AS25" s="2174" t="inlineStr">
        <is>
          <t>:</t>
        </is>
      </c>
      <c r="AT25" s="2174" t="n"/>
      <c r="AU25" s="2174" t="n"/>
      <c r="AV25" s="2174" t="n"/>
      <c r="AW25" s="2174" t="n"/>
      <c r="AX25" s="2174" t="n"/>
      <c r="AY25" s="2174" t="n"/>
      <c r="AZ25" s="2174" t="n"/>
      <c r="BA25" s="2174" t="n"/>
      <c r="BB25" s="2174" t="n"/>
      <c r="BC25" s="2174" t="n"/>
      <c r="BD25" s="2174" t="n"/>
      <c r="BE25" s="2174" t="n"/>
      <c r="BF25" s="2175" t="n"/>
      <c r="BG25" s="102" t="n">
        <v>6</v>
      </c>
      <c r="BH25" s="103" t="n"/>
      <c r="BI25" s="104" t="n"/>
      <c r="BJ25" s="105" t="n"/>
      <c r="BK25" s="104" t="n"/>
      <c r="BL25" s="105" t="n"/>
      <c r="BM25" s="104" t="n"/>
      <c r="BN25" s="105" t="n"/>
      <c r="BO25" s="104" t="n"/>
      <c r="BP25" s="105" t="n"/>
      <c r="BQ25" s="104" t="n"/>
      <c r="BR25" s="106">
        <f>SUM(BG25:BQ25)</f>
        <v/>
      </c>
      <c r="BS25" s="107" t="n"/>
      <c r="BT25" s="53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</row>
    <row r="26">
      <c r="A26" s="2" t="n"/>
      <c r="B26" s="1498" t="inlineStr">
        <is>
          <t>IV</t>
        </is>
      </c>
      <c r="C26" s="5268" t="n"/>
      <c r="D26" s="2178" t="n"/>
      <c r="E26" s="2178" t="n"/>
      <c r="F26" s="2178" t="n"/>
      <c r="G26" s="2178" t="n"/>
      <c r="H26" s="2178" t="n"/>
      <c r="I26" s="2178" t="n"/>
      <c r="J26" s="2178" t="n"/>
      <c r="K26" s="2178" t="n"/>
      <c r="L26" s="2178" t="n"/>
      <c r="M26" s="2178" t="inlineStr">
        <is>
          <t>:</t>
        </is>
      </c>
      <c r="N26" s="2178" t="inlineStr">
        <is>
          <t>:</t>
        </is>
      </c>
      <c r="O26" s="2178" t="inlineStr">
        <is>
          <t>:</t>
        </is>
      </c>
      <c r="P26" s="2178" t="n"/>
      <c r="Q26" s="2178" t="n"/>
      <c r="R26" s="2178" t="n"/>
      <c r="S26" s="2178" t="n"/>
      <c r="T26" s="2178" t="n"/>
      <c r="U26" s="2178" t="n"/>
      <c r="V26" s="2178" t="n"/>
      <c r="W26" s="2178" t="n"/>
      <c r="X26" s="2178" t="n"/>
      <c r="Y26" s="2178" t="n"/>
      <c r="Z26" s="2178" t="n"/>
      <c r="AA26" s="2178" t="inlineStr">
        <is>
          <t>Х</t>
        </is>
      </c>
      <c r="AB26" s="2178" t="inlineStr">
        <is>
          <t>Х</t>
        </is>
      </c>
      <c r="AC26" s="2178" t="inlineStr">
        <is>
          <t>Х</t>
        </is>
      </c>
      <c r="AD26" s="2178" t="inlineStr">
        <is>
          <t>Х</t>
        </is>
      </c>
      <c r="AE26" s="2178" t="inlineStr">
        <is>
          <t>Х</t>
        </is>
      </c>
      <c r="AF26" s="2178" t="inlineStr">
        <is>
          <t>Х</t>
        </is>
      </c>
      <c r="AG26" s="2178" t="n"/>
      <c r="AH26" s="5269" t="inlineStr">
        <is>
          <t>:</t>
        </is>
      </c>
      <c r="AI26" s="5269" t="inlineStr">
        <is>
          <t>:</t>
        </is>
      </c>
      <c r="AJ26" s="5269" t="n"/>
      <c r="AK26" s="5270" t="inlineStr">
        <is>
          <t>//</t>
        </is>
      </c>
      <c r="AL26" s="5270" t="inlineStr">
        <is>
          <t>//</t>
        </is>
      </c>
      <c r="AM26" s="5270" t="inlineStr">
        <is>
          <t>/</t>
        </is>
      </c>
      <c r="AN26" s="5270" t="inlineStr">
        <is>
          <t>/</t>
        </is>
      </c>
      <c r="AO26" s="5270" t="inlineStr">
        <is>
          <t>/</t>
        </is>
      </c>
      <c r="AP26" s="5270" t="inlineStr">
        <is>
          <t>/</t>
        </is>
      </c>
      <c r="AQ26" s="5270" t="inlineStr">
        <is>
          <t>/</t>
        </is>
      </c>
      <c r="AR26" s="5270" t="inlineStr">
        <is>
          <t>/</t>
        </is>
      </c>
      <c r="AS26" s="5270" t="inlineStr">
        <is>
          <t>/</t>
        </is>
      </c>
      <c r="AT26" s="5270" t="inlineStr">
        <is>
          <t>/</t>
        </is>
      </c>
      <c r="AU26" s="5270" t="inlineStr">
        <is>
          <t>/</t>
        </is>
      </c>
      <c r="AV26" s="5270" t="inlineStr">
        <is>
          <t>/</t>
        </is>
      </c>
      <c r="AW26" s="2179" t="inlineStr">
        <is>
          <t>//</t>
        </is>
      </c>
      <c r="AX26" s="2178" t="n"/>
      <c r="AY26" s="5271" t="n"/>
      <c r="AZ26" s="5271" t="n"/>
      <c r="BA26" s="5271" t="n"/>
      <c r="BB26" s="5271" t="n"/>
      <c r="BC26" s="5271" t="n"/>
      <c r="BD26" s="5271" t="n"/>
      <c r="BE26" s="5271" t="n"/>
      <c r="BF26" s="5272" t="n"/>
      <c r="BG26" s="121" t="n">
        <v>5</v>
      </c>
      <c r="BH26" s="122" t="n"/>
      <c r="BI26" s="123" t="n"/>
      <c r="BJ26" s="124" t="n"/>
      <c r="BK26" s="123" t="n"/>
      <c r="BL26" s="124" t="n">
        <v>6</v>
      </c>
      <c r="BM26" s="123" t="n"/>
      <c r="BN26" s="124" t="n">
        <v>10</v>
      </c>
      <c r="BO26" s="123" t="n"/>
      <c r="BP26" s="124" t="n">
        <v>3</v>
      </c>
      <c r="BQ26" s="123" t="n"/>
      <c r="BR26" s="125">
        <f>SUM(BG26:BQ26)</f>
        <v/>
      </c>
      <c r="BS26" s="126" t="n"/>
      <c r="BT26" s="53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</row>
    <row r="27">
      <c r="A27" s="146" t="n"/>
      <c r="B27" s="146" t="n"/>
      <c r="C27" s="128" t="n"/>
      <c r="D27" s="128" t="n"/>
      <c r="E27" s="128" t="n"/>
      <c r="F27" s="128" t="n"/>
      <c r="G27" s="128" t="n"/>
      <c r="H27" s="128" t="n"/>
      <c r="I27" s="128" t="n"/>
      <c r="J27" s="128" t="n"/>
      <c r="K27" s="128" t="n"/>
      <c r="L27" s="128" t="n"/>
      <c r="M27" s="128" t="n"/>
      <c r="N27" s="128" t="n"/>
      <c r="O27" s="128" t="n"/>
      <c r="P27" s="128" t="n"/>
      <c r="Q27" s="128" t="n"/>
      <c r="R27" s="128" t="n"/>
      <c r="S27" s="128" t="n"/>
      <c r="T27" s="128" t="n"/>
      <c r="U27" s="128" t="n"/>
      <c r="V27" s="128" t="n"/>
      <c r="W27" s="128" t="n"/>
      <c r="X27" s="128" t="n"/>
      <c r="Y27" s="128" t="n"/>
      <c r="Z27" s="128" t="n"/>
      <c r="AA27" s="128" t="n"/>
      <c r="AB27" s="128" t="n"/>
      <c r="AC27" s="128" t="n"/>
      <c r="AD27" s="128" t="n"/>
      <c r="AE27" s="128" t="n"/>
      <c r="AF27" s="128" t="n"/>
      <c r="AG27" s="128" t="n"/>
      <c r="AH27" s="128" t="n"/>
      <c r="AI27" s="128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8" t="n"/>
      <c r="AV27" s="128" t="n"/>
      <c r="AW27" s="128" t="n"/>
      <c r="AX27" s="128" t="n"/>
      <c r="AY27" s="128" t="n"/>
      <c r="AZ27" s="128" t="n"/>
      <c r="BA27" s="128" t="n"/>
      <c r="BB27" s="128" t="n"/>
      <c r="BC27" s="128" t="n"/>
      <c r="BD27" s="128" t="n"/>
      <c r="BE27" s="128" t="n"/>
      <c r="BF27" s="2" t="n"/>
      <c r="BG27" s="2181">
        <f>SUM(BG23:BH26)</f>
        <v/>
      </c>
      <c r="BH27" s="1410" t="n"/>
      <c r="BI27" s="2182" t="n"/>
      <c r="BJ27" s="133">
        <f>SUM(BJ23:BK26)</f>
        <v/>
      </c>
      <c r="BK27" s="134" t="n"/>
      <c r="BL27" s="133">
        <f>SUM(BL23:BM26)</f>
        <v/>
      </c>
      <c r="BM27" s="134" t="n"/>
      <c r="BN27" s="133">
        <f>SUM(BN23:BO26)</f>
        <v/>
      </c>
      <c r="BO27" s="134" t="n"/>
      <c r="BP27" s="133">
        <f>SUM(BP23:BQ26)</f>
        <v/>
      </c>
      <c r="BQ27" s="134" t="n"/>
      <c r="BR27" s="2183">
        <f>SUM(BR23:BS26)</f>
        <v/>
      </c>
      <c r="BS27" s="2184" t="n"/>
      <c r="BT27" s="53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</row>
    <row r="28">
      <c r="A28" s="146" t="n"/>
      <c r="B28" s="146" t="n"/>
      <c r="C28" s="137" t="inlineStr">
        <is>
          <t>Обозначения:</t>
        </is>
      </c>
      <c r="D28" s="138" t="n"/>
      <c r="E28" s="139" t="n"/>
      <c r="F28" s="139" t="n"/>
      <c r="G28" s="139" t="n"/>
      <c r="H28" s="138" t="n"/>
      <c r="I28" s="105" t="n"/>
      <c r="J28" s="140" t="inlineStr">
        <is>
          <t>−</t>
        </is>
      </c>
      <c r="K28" s="137" t="inlineStr">
        <is>
          <t>теоретическое обучение</t>
        </is>
      </c>
      <c r="L28" s="137" t="n"/>
      <c r="M28" s="137" t="n"/>
      <c r="N28" s="137" t="n"/>
      <c r="O28" s="137" t="n"/>
      <c r="P28" s="137" t="n"/>
      <c r="Q28" s="137" t="n"/>
      <c r="R28" s="137" t="n"/>
      <c r="S28" s="137" t="n"/>
      <c r="T28" s="137" t="n"/>
      <c r="U28" s="137" t="n"/>
      <c r="V28" s="137" t="n"/>
      <c r="W28" s="141" t="n"/>
      <c r="X28" s="141" t="n"/>
      <c r="Y28" s="142" t="n"/>
      <c r="Z28" s="142" t="n"/>
      <c r="AA28" s="142" t="n"/>
      <c r="AB28" s="142" t="n"/>
      <c r="AC28" s="142" t="n"/>
      <c r="AD28" s="142" t="n"/>
      <c r="AE28" s="142" t="n"/>
      <c r="AF28" s="142" t="n"/>
      <c r="AG28" s="142" t="n"/>
      <c r="AH28" s="143" t="inlineStr">
        <is>
          <t>О</t>
        </is>
      </c>
      <c r="AI28" s="140" t="inlineStr">
        <is>
          <t>−</t>
        </is>
      </c>
      <c r="AJ28" s="137" t="inlineStr">
        <is>
          <t>учебная практика</t>
        </is>
      </c>
      <c r="AK28" s="141" t="n"/>
      <c r="AL28" s="142" t="n"/>
      <c r="AM28" s="142" t="n"/>
      <c r="AN28" s="142" t="n"/>
      <c r="AO28" s="137" t="n"/>
      <c r="AP28" s="137" t="n"/>
      <c r="AQ28" s="144" t="n"/>
      <c r="AR28" s="142" t="n"/>
      <c r="AS28" s="142" t="n"/>
      <c r="AT28" s="142" t="n"/>
      <c r="AU28" s="141" t="n"/>
      <c r="AV28" s="143" t="inlineStr">
        <is>
          <t>/</t>
        </is>
      </c>
      <c r="AW28" s="140" t="inlineStr">
        <is>
          <t>−</t>
        </is>
      </c>
      <c r="AX28" s="137" t="inlineStr">
        <is>
          <t>дипломное проектирование</t>
        </is>
      </c>
      <c r="AY28" s="141" t="n"/>
      <c r="AZ28" s="141" t="n"/>
      <c r="BA28" s="141" t="n"/>
      <c r="BB28" s="141" t="n"/>
      <c r="BC28" s="141" t="n"/>
      <c r="BD28" s="141" t="n"/>
      <c r="BE28" s="137" t="n"/>
      <c r="BF28" s="137" t="n"/>
      <c r="BG28" s="137" t="n"/>
      <c r="BH28" s="145" t="n"/>
      <c r="BI28" s="139" t="n"/>
      <c r="BJ28" s="139" t="n"/>
      <c r="BK28" s="139" t="n"/>
      <c r="BL28" s="146" t="n"/>
      <c r="BM28" s="146" t="n"/>
      <c r="BN28" s="146" t="n"/>
      <c r="BO28" s="146" t="n"/>
      <c r="BP28" s="146" t="n"/>
      <c r="BQ28" s="146" t="n"/>
      <c r="BR28" s="739" t="n"/>
      <c r="BS28" s="697" t="n"/>
      <c r="BT28" s="53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</row>
    <row r="29">
      <c r="A29" s="2" t="n"/>
      <c r="B29" s="2" t="n"/>
      <c r="C29" s="148" t="n"/>
      <c r="D29" s="149" t="n"/>
      <c r="E29" s="148" t="n"/>
      <c r="F29" s="148" t="n"/>
      <c r="G29" s="148" t="n"/>
      <c r="H29" s="148" t="n"/>
      <c r="I29" s="137" t="n"/>
      <c r="J29" s="137" t="n"/>
      <c r="K29" s="137" t="n"/>
      <c r="L29" s="137" t="n"/>
      <c r="M29" s="137" t="n"/>
      <c r="N29" s="137" t="n"/>
      <c r="O29" s="137" t="n"/>
      <c r="P29" s="137" t="n"/>
      <c r="Q29" s="137" t="n"/>
      <c r="R29" s="137" t="n"/>
      <c r="S29" s="137" t="n"/>
      <c r="T29" s="137" t="n"/>
      <c r="U29" s="137" t="n"/>
      <c r="V29" s="137" t="n"/>
      <c r="W29" s="137" t="n"/>
      <c r="X29" s="137" t="n"/>
      <c r="Y29" s="137" t="n"/>
      <c r="Z29" s="137" t="n"/>
      <c r="AA29" s="137" t="n"/>
      <c r="AB29" s="137" t="n"/>
      <c r="AC29" s="137" t="n"/>
      <c r="AD29" s="137" t="n"/>
      <c r="AE29" s="137" t="n"/>
      <c r="AF29" s="137" t="n"/>
      <c r="AG29" s="137" t="n"/>
      <c r="AH29" s="137" t="n"/>
      <c r="AI29" s="137" t="n"/>
      <c r="AJ29" s="137" t="n"/>
      <c r="AK29" s="137" t="n"/>
      <c r="AL29" s="137" t="n"/>
      <c r="AM29" s="137" t="n"/>
      <c r="AN29" s="137" t="n"/>
      <c r="AO29" s="137" t="n"/>
      <c r="AP29" s="137" t="n"/>
      <c r="AQ29" s="137" t="n"/>
      <c r="AR29" s="137" t="n"/>
      <c r="AS29" s="137" t="n"/>
      <c r="AT29" s="137" t="n"/>
      <c r="AU29" s="137" t="n"/>
      <c r="AV29" s="137" t="n"/>
      <c r="AW29" s="137" t="n"/>
      <c r="AX29" s="137" t="n"/>
      <c r="AY29" s="137" t="n"/>
      <c r="AZ29" s="137" t="n"/>
      <c r="BA29" s="137" t="n"/>
      <c r="BB29" s="137" t="n"/>
      <c r="BC29" s="137" t="n"/>
      <c r="BD29" s="137" t="n"/>
      <c r="BE29" s="137" t="n"/>
      <c r="BF29" s="137" t="n"/>
      <c r="BG29" s="137" t="n"/>
      <c r="BH29" s="145" t="n"/>
      <c r="BI29" s="148" t="n"/>
      <c r="BJ29" s="148" t="n"/>
      <c r="BK29" s="148" t="n"/>
      <c r="BL29" s="2" t="n"/>
      <c r="BM29" s="2" t="n"/>
      <c r="BN29" s="2" t="n"/>
      <c r="BO29" s="2" t="n"/>
      <c r="BP29" s="2" t="n"/>
      <c r="BQ29" s="2" t="n"/>
      <c r="BR29" s="149" t="n"/>
      <c r="BS29" s="697" t="n"/>
      <c r="BT29" s="53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</row>
    <row r="30">
      <c r="A30" s="146" t="n"/>
      <c r="B30" s="146" t="n"/>
      <c r="C30" s="139" t="n"/>
      <c r="D30" s="139" t="n"/>
      <c r="E30" s="139" t="n"/>
      <c r="F30" s="139" t="n"/>
      <c r="G30" s="139" t="n"/>
      <c r="H30" s="138" t="n"/>
      <c r="I30" s="151" t="inlineStr">
        <is>
          <t>:</t>
        </is>
      </c>
      <c r="J30" s="140" t="inlineStr">
        <is>
          <t>−</t>
        </is>
      </c>
      <c r="K30" s="137" t="inlineStr">
        <is>
          <t>лабораторно-экзаменационная (установочная) сессия</t>
        </is>
      </c>
      <c r="L30" s="137" t="n"/>
      <c r="M30" s="137" t="n"/>
      <c r="N30" s="137" t="n"/>
      <c r="O30" s="137" t="n"/>
      <c r="P30" s="137" t="n"/>
      <c r="Q30" s="137" t="n"/>
      <c r="R30" s="137" t="n"/>
      <c r="S30" s="137" t="n"/>
      <c r="T30" s="137" t="n"/>
      <c r="U30" s="137" t="n"/>
      <c r="V30" s="137" t="n"/>
      <c r="W30" s="141" t="n"/>
      <c r="X30" s="141" t="n"/>
      <c r="Y30" s="142" t="n"/>
      <c r="Z30" s="142" t="n"/>
      <c r="AA30" s="142" t="n"/>
      <c r="AB30" s="142" t="n"/>
      <c r="AC30" s="142" t="n"/>
      <c r="AD30" s="142" t="n"/>
      <c r="AE30" s="142" t="n"/>
      <c r="AF30" s="142" t="n"/>
      <c r="AG30" s="142" t="n"/>
      <c r="AH30" s="151" t="inlineStr">
        <is>
          <t>Х</t>
        </is>
      </c>
      <c r="AI30" s="140" t="inlineStr">
        <is>
          <t>−</t>
        </is>
      </c>
      <c r="AJ30" s="137" t="inlineStr">
        <is>
          <t>производственная практика</t>
        </is>
      </c>
      <c r="AK30" s="141" t="n"/>
      <c r="AL30" s="142" t="n"/>
      <c r="AM30" s="142" t="n"/>
      <c r="AN30" s="142" t="n"/>
      <c r="AO30" s="137" t="n"/>
      <c r="AP30" s="137" t="n"/>
      <c r="AQ30" s="144" t="n"/>
      <c r="AR30" s="142" t="n"/>
      <c r="AS30" s="142" t="n"/>
      <c r="AT30" s="142" t="n"/>
      <c r="AU30" s="144" t="n"/>
      <c r="AV30" s="143" t="inlineStr">
        <is>
          <t>//</t>
        </is>
      </c>
      <c r="AW30" s="140" t="inlineStr">
        <is>
          <t>−</t>
        </is>
      </c>
      <c r="AX30" s="137" t="inlineStr">
        <is>
          <t>итоговая аттестация</t>
        </is>
      </c>
      <c r="AY30" s="144" t="n"/>
      <c r="AZ30" s="144" t="n"/>
      <c r="BA30" s="144" t="n"/>
      <c r="BB30" s="144" t="n"/>
      <c r="BC30" s="144" t="n"/>
      <c r="BD30" s="144" t="n"/>
      <c r="BE30" s="137" t="n"/>
      <c r="BF30" s="137" t="n"/>
      <c r="BG30" s="137" t="n"/>
      <c r="BH30" s="145" t="n"/>
      <c r="BI30" s="139" t="n"/>
      <c r="BJ30" s="139" t="n"/>
      <c r="BK30" s="139" t="n"/>
      <c r="BL30" s="146" t="n"/>
      <c r="BM30" s="146" t="n"/>
      <c r="BN30" s="146" t="n"/>
      <c r="BO30" s="146" t="n"/>
      <c r="BP30" s="146" t="n"/>
      <c r="BQ30" s="146" t="n"/>
      <c r="BR30" s="739" t="n"/>
      <c r="BS30" s="697" t="n"/>
      <c r="BT30" s="53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</row>
    <row r="31">
      <c r="A31" s="2185" t="n"/>
      <c r="B31" s="2185" t="n"/>
      <c r="C31" s="2186" t="n"/>
      <c r="D31" s="2186" t="n"/>
      <c r="E31" s="2186" t="n"/>
      <c r="F31" s="2186" t="n"/>
      <c r="G31" s="2186" t="n"/>
      <c r="H31" s="739" t="n"/>
      <c r="I31" s="2187" t="n"/>
      <c r="J31" s="2188" t="n"/>
      <c r="K31" s="2186" t="n"/>
      <c r="L31" s="2186" t="n"/>
      <c r="M31" s="2186" t="n"/>
      <c r="N31" s="2186" t="n"/>
      <c r="O31" s="2186" t="n"/>
      <c r="P31" s="2186" t="n"/>
      <c r="Q31" s="2186" t="n"/>
      <c r="R31" s="2186" t="n"/>
      <c r="S31" s="2186" t="n"/>
      <c r="T31" s="2186" t="n"/>
      <c r="U31" s="2186" t="n"/>
      <c r="V31" s="2186" t="n"/>
      <c r="W31" s="739" t="n"/>
      <c r="X31" s="739" t="n"/>
      <c r="Y31" s="2189" t="n"/>
      <c r="Z31" s="2189" t="n"/>
      <c r="AA31" s="2189" t="n"/>
      <c r="AB31" s="2189" t="n"/>
      <c r="AC31" s="2189" t="n"/>
      <c r="AD31" s="2189" t="n"/>
      <c r="AE31" s="2189" t="n"/>
      <c r="AF31" s="2189" t="n"/>
      <c r="AG31" s="2189" t="n"/>
      <c r="AH31" s="2190" t="n"/>
      <c r="AI31" s="2191" t="n"/>
      <c r="AJ31" s="2186" t="n"/>
      <c r="AK31" s="695" t="n"/>
      <c r="AL31" s="2192" t="n"/>
      <c r="AM31" s="2189" t="n"/>
      <c r="AN31" s="2189" t="n"/>
      <c r="AO31" s="2186" t="n"/>
      <c r="AP31" s="2186" t="n"/>
      <c r="AQ31" s="2193" t="n"/>
      <c r="AR31" s="2189" t="n"/>
      <c r="AS31" s="2189" t="n"/>
      <c r="AT31" s="2189" t="n"/>
      <c r="AU31" s="2193" t="n"/>
      <c r="AV31" s="2194" t="n"/>
      <c r="AW31" s="2188" t="n"/>
      <c r="AX31" s="2186" t="n"/>
      <c r="AY31" s="2193" t="n"/>
      <c r="AZ31" s="2193" t="n"/>
      <c r="BA31" s="2193" t="n"/>
      <c r="BB31" s="2193" t="n"/>
      <c r="BC31" s="2193" t="n"/>
      <c r="BD31" s="2193" t="n"/>
      <c r="BE31" s="2186" t="n"/>
      <c r="BF31" s="2186" t="n"/>
      <c r="BG31" s="2186" t="n"/>
      <c r="BH31" s="2195" t="n"/>
      <c r="BI31" s="2195" t="n"/>
      <c r="BJ31" s="2195" t="n"/>
      <c r="BK31" s="2195" t="n"/>
      <c r="BL31" s="2195" t="n"/>
      <c r="BM31" s="2195" t="n"/>
      <c r="BN31" s="2195" t="n"/>
      <c r="BO31" s="2195" t="n"/>
      <c r="BP31" s="2195" t="n"/>
      <c r="BQ31" s="2185" t="n"/>
      <c r="BR31" s="2185" t="n"/>
      <c r="BS31" s="2185" t="n"/>
      <c r="BT31" s="2185" t="n"/>
      <c r="BU31" s="2185" t="n"/>
      <c r="BV31" s="2" t="n"/>
      <c r="BW31" s="2" t="n"/>
      <c r="BX31" s="2" t="n"/>
      <c r="BY31" s="2" t="n"/>
      <c r="BZ31" s="2" t="n"/>
      <c r="CA31" s="2" t="n"/>
      <c r="CB31" s="2" t="n"/>
      <c r="CC31" s="2" t="n"/>
    </row>
    <row r="32">
      <c r="A32" s="1504" t="inlineStr">
        <is>
          <t>III. План образовательного процесса</t>
        </is>
      </c>
      <c r="B32" s="78" t="n"/>
      <c r="C32" s="78" t="n"/>
      <c r="D32" s="78" t="n"/>
      <c r="E32" s="78" t="n"/>
      <c r="F32" s="78" t="n"/>
      <c r="G32" s="78" t="n"/>
      <c r="H32" s="78" t="n"/>
      <c r="I32" s="78" t="n"/>
      <c r="J32" s="78" t="n"/>
      <c r="K32" s="78" t="n"/>
      <c r="L32" s="78" t="n"/>
      <c r="M32" s="78" t="n"/>
      <c r="N32" s="78" t="n"/>
      <c r="O32" s="78" t="n"/>
      <c r="P32" s="78" t="n"/>
      <c r="Q32" s="78" t="n"/>
      <c r="R32" s="78" t="n"/>
      <c r="S32" s="78" t="n"/>
      <c r="T32" s="78" t="n"/>
      <c r="U32" s="78" t="n"/>
      <c r="V32" s="78" t="n"/>
      <c r="W32" s="78" t="n"/>
      <c r="X32" s="78" t="n"/>
      <c r="Y32" s="78" t="n"/>
      <c r="Z32" s="78" t="n"/>
      <c r="AA32" s="78" t="n"/>
      <c r="AB32" s="78" t="n"/>
      <c r="AC32" s="78" t="n"/>
      <c r="AD32" s="78" t="n"/>
      <c r="AE32" s="78" t="n"/>
      <c r="AF32" s="78" t="n"/>
      <c r="AG32" s="78" t="n"/>
      <c r="AH32" s="78" t="n"/>
      <c r="AI32" s="78" t="n"/>
      <c r="AJ32" s="78" t="n"/>
      <c r="AK32" s="78" t="n"/>
      <c r="AL32" s="78" t="n"/>
      <c r="AM32" s="78" t="n"/>
      <c r="AN32" s="78" t="n"/>
      <c r="AO32" s="78" t="n"/>
      <c r="AP32" s="78" t="n"/>
      <c r="AQ32" s="78" t="n"/>
      <c r="AR32" s="78" t="n"/>
      <c r="AS32" s="78" t="n"/>
      <c r="AT32" s="78" t="n"/>
      <c r="AU32" s="78" t="n"/>
      <c r="AV32" s="78" t="n"/>
      <c r="AW32" s="78" t="n"/>
      <c r="AX32" s="78" t="n"/>
      <c r="AY32" s="78" t="n"/>
      <c r="AZ32" s="78" t="n"/>
      <c r="BA32" s="78" t="n"/>
      <c r="BB32" s="78" t="n"/>
      <c r="BC32" s="78" t="n"/>
      <c r="BD32" s="78" t="n"/>
      <c r="BE32" s="78" t="n"/>
      <c r="BF32" s="78" t="n"/>
      <c r="BG32" s="78" t="n"/>
      <c r="BH32" s="78" t="n"/>
      <c r="BI32" s="78" t="n"/>
      <c r="BJ32" s="78" t="n"/>
      <c r="BK32" s="78" t="n"/>
      <c r="BL32" s="78" t="n"/>
      <c r="BM32" s="78" t="n"/>
      <c r="BN32" s="78" t="n"/>
      <c r="BO32" s="78" t="n"/>
      <c r="BP32" s="78" t="n"/>
      <c r="BQ32" s="78" t="n"/>
      <c r="BR32" s="78" t="n"/>
      <c r="BS32" s="78" t="n"/>
      <c r="BT32" s="78" t="n"/>
      <c r="BU32" s="78" t="n"/>
      <c r="BV32" s="2196" t="n"/>
      <c r="BW32" s="2" t="n"/>
      <c r="BX32" s="2" t="n"/>
      <c r="BY32" s="2" t="n"/>
      <c r="BZ32" s="2" t="n"/>
      <c r="CA32" s="2" t="n"/>
      <c r="CB32" s="2" t="n"/>
      <c r="CC32" s="2" t="n"/>
    </row>
    <row r="33">
      <c r="A33" s="2197" t="inlineStr">
        <is>
          <t>№
п/п</t>
        </is>
      </c>
      <c r="B33" s="2198" t="n"/>
      <c r="C33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3" s="60" t="n"/>
      <c r="E33" s="60" t="n"/>
      <c r="F33" s="60" t="n"/>
      <c r="G33" s="60" t="n"/>
      <c r="H33" s="60" t="n"/>
      <c r="I33" s="60" t="n"/>
      <c r="J33" s="60" t="n"/>
      <c r="K33" s="60" t="n"/>
      <c r="L33" s="60" t="n"/>
      <c r="M33" s="60" t="n"/>
      <c r="N33" s="60" t="n"/>
      <c r="O33" s="60" t="n"/>
      <c r="P33" s="64" t="n"/>
      <c r="Q33" s="3554" t="inlineStr">
        <is>
          <t>№ рег. 
в БГТУ</t>
        </is>
      </c>
      <c r="R33" s="3224" t="n"/>
      <c r="S33" s="3224" t="n"/>
      <c r="T33" s="3224" t="n"/>
      <c r="U33" s="2200" t="inlineStr">
        <is>
          <t>Уровень ССО</t>
        </is>
      </c>
      <c r="V33" s="1410" t="n"/>
      <c r="W33" s="1410" t="n"/>
      <c r="X33" s="1414" t="n"/>
      <c r="Y33" s="5273" t="inlineStr">
        <is>
          <t>Экзамены</t>
        </is>
      </c>
      <c r="Z33" s="3783" t="n"/>
      <c r="AA33" s="4844" t="inlineStr">
        <is>
          <t>Зачеты</t>
        </is>
      </c>
      <c r="AB33" s="64" t="n"/>
      <c r="AC33" s="2204" t="inlineStr">
        <is>
          <t>Общее количество акад. часов по учебному плану для дневной формы</t>
        </is>
      </c>
      <c r="AD33" s="2198" t="n"/>
      <c r="AE33" s="5274" t="inlineStr">
        <is>
          <t>Количество аудиторных часов по учебному плану для дневной формы</t>
        </is>
      </c>
      <c r="AF33" s="64" t="n"/>
      <c r="AG33" s="2200" t="inlineStr">
        <is>
          <t>ВСЕГО                  академических  часов</t>
        </is>
      </c>
      <c r="AH33" s="64" t="n"/>
      <c r="AI33" s="2206" t="inlineStr">
        <is>
          <t>Количество аудиторных часов</t>
        </is>
      </c>
      <c r="AJ33" s="164" t="n"/>
      <c r="AK33" s="164" t="n"/>
      <c r="AL33" s="164" t="n"/>
      <c r="AM33" s="164" t="n"/>
      <c r="AN33" s="164" t="n"/>
      <c r="AO33" s="164" t="n"/>
      <c r="AP33" s="164" t="n"/>
      <c r="AQ33" s="164" t="n"/>
      <c r="AR33" s="165" t="n"/>
      <c r="AS33" s="2206" t="inlineStr">
        <is>
          <t>Распределение по курсам и семестрам</t>
        </is>
      </c>
      <c r="AT33" s="164" t="n"/>
      <c r="AU33" s="164" t="n"/>
      <c r="AV33" s="164" t="n"/>
      <c r="AW33" s="164" t="n"/>
      <c r="AX33" s="164" t="n"/>
      <c r="AY33" s="164" t="n"/>
      <c r="AZ33" s="164" t="n"/>
      <c r="BA33" s="164" t="n"/>
      <c r="BB33" s="164" t="n"/>
      <c r="BC33" s="164" t="n"/>
      <c r="BD33" s="164" t="n"/>
      <c r="BE33" s="164" t="n"/>
      <c r="BF33" s="164" t="n"/>
      <c r="BG33" s="164" t="n"/>
      <c r="BH33" s="164" t="n"/>
      <c r="BI33" s="164" t="n"/>
      <c r="BJ33" s="164" t="n"/>
      <c r="BK33" s="164" t="n"/>
      <c r="BL33" s="164" t="n"/>
      <c r="BM33" s="164" t="n"/>
      <c r="BN33" s="164" t="n"/>
      <c r="BO33" s="164" t="n"/>
      <c r="BP33" s="164" t="n"/>
      <c r="BQ33" s="165" t="n"/>
      <c r="BR33" s="2200" t="inlineStr">
        <is>
          <t>Всего зачетных единиц</t>
        </is>
      </c>
      <c r="BS33" s="64" t="n"/>
      <c r="BT33" s="5275" t="inlineStr">
        <is>
          <t>Кафедра</t>
        </is>
      </c>
      <c r="BU33" s="64" t="n"/>
      <c r="BV33" s="2" t="n"/>
      <c r="BW33" s="2" t="n"/>
      <c r="BX33" s="2" t="n"/>
      <c r="BY33" s="2" t="n"/>
      <c r="BZ33" s="2" t="n"/>
      <c r="CA33" s="2" t="n"/>
      <c r="CB33" s="2" t="n"/>
      <c r="CC33" s="2" t="n"/>
    </row>
    <row r="34">
      <c r="A34" s="69" t="n"/>
      <c r="B34" s="173" t="n"/>
      <c r="C34" s="171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72" t="n"/>
      <c r="Q34" s="69" t="n"/>
      <c r="R34" s="140" t="n"/>
      <c r="S34" s="140" t="n"/>
      <c r="T34" s="140" t="n"/>
      <c r="U34" s="2204" t="inlineStr">
        <is>
          <t>Количество ауд.часов</t>
        </is>
      </c>
      <c r="V34" s="2209" t="inlineStr">
        <is>
          <t>Количество экзаменов</t>
        </is>
      </c>
      <c r="W34" s="2209" t="inlineStr">
        <is>
          <t>Всего часов</t>
        </is>
      </c>
      <c r="X34" s="3352" t="inlineStr">
        <is>
          <t>Зачетных единиц</t>
        </is>
      </c>
      <c r="Y34" s="69" t="n"/>
      <c r="Z34" s="186" t="n"/>
      <c r="AA34" s="2232" t="n"/>
      <c r="AB34" s="72" t="n"/>
      <c r="AC34" s="69" t="n"/>
      <c r="AD34" s="173" t="n"/>
      <c r="AE34" s="2" t="n"/>
      <c r="AF34" s="72" t="n"/>
      <c r="AG34" s="69" t="n"/>
      <c r="AH34" s="72" t="n"/>
      <c r="AI34" s="3354" t="inlineStr">
        <is>
          <t>Всего</t>
        </is>
      </c>
      <c r="AJ34" s="2213" t="n"/>
      <c r="AK34" s="2214" t="inlineStr">
        <is>
          <t>Из них</t>
        </is>
      </c>
      <c r="AL34" s="175" t="n"/>
      <c r="AM34" s="175" t="n"/>
      <c r="AN34" s="175" t="n"/>
      <c r="AO34" s="175" t="n"/>
      <c r="AP34" s="175" t="n"/>
      <c r="AQ34" s="175" t="n"/>
      <c r="AR34" s="2215" t="n"/>
      <c r="AS34" s="2216" t="inlineStr">
        <is>
          <t>I курс</t>
        </is>
      </c>
      <c r="AT34" s="175" t="n"/>
      <c r="AU34" s="175" t="n"/>
      <c r="AV34" s="175" t="n"/>
      <c r="AW34" s="175" t="n"/>
      <c r="AX34" s="175" t="n"/>
      <c r="AY34" s="2215" t="n"/>
      <c r="AZ34" s="2216" t="inlineStr">
        <is>
          <t>II курс</t>
        </is>
      </c>
      <c r="BA34" s="175" t="n"/>
      <c r="BB34" s="175" t="n"/>
      <c r="BC34" s="175" t="n"/>
      <c r="BD34" s="175" t="n"/>
      <c r="BE34" s="2215" t="n"/>
      <c r="BF34" s="2217" t="inlineStr">
        <is>
          <t>III курс</t>
        </is>
      </c>
      <c r="BG34" s="175" t="n"/>
      <c r="BH34" s="175" t="n"/>
      <c r="BI34" s="175" t="n"/>
      <c r="BJ34" s="175" t="n"/>
      <c r="BK34" s="2215" t="n"/>
      <c r="BL34" s="2217" t="inlineStr">
        <is>
          <t>IV курс</t>
        </is>
      </c>
      <c r="BM34" s="175" t="n"/>
      <c r="BN34" s="175" t="n"/>
      <c r="BO34" s="175" t="n"/>
      <c r="BP34" s="175" t="n"/>
      <c r="BQ34" s="2215" t="n"/>
      <c r="BR34" s="69" t="n"/>
      <c r="BS34" s="72" t="n"/>
      <c r="BT34" s="2" t="n"/>
      <c r="BU34" s="72" t="n"/>
      <c r="BV34" s="2" t="n"/>
      <c r="BW34" s="2" t="n"/>
      <c r="BX34" s="2" t="n"/>
      <c r="BY34" s="2" t="n"/>
      <c r="BZ34" s="2" t="n"/>
      <c r="CA34" s="2" t="n"/>
      <c r="CB34" s="2" t="n"/>
      <c r="CC34" s="2" t="n"/>
    </row>
    <row r="35">
      <c r="A35" s="69" t="n"/>
      <c r="B35" s="173" t="n"/>
      <c r="C35" s="17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72" t="n"/>
      <c r="Q35" s="69" t="n"/>
      <c r="R35" s="140" t="n"/>
      <c r="S35" s="140" t="n"/>
      <c r="T35" s="140" t="n"/>
      <c r="U35" s="2218" t="n"/>
      <c r="V35" s="2219" t="n"/>
      <c r="W35" s="2219" t="n"/>
      <c r="X35" s="2877" t="n"/>
      <c r="Y35" s="69" t="n"/>
      <c r="Z35" s="186" t="n"/>
      <c r="AA35" s="2232" t="n"/>
      <c r="AB35" s="72" t="n"/>
      <c r="AC35" s="69" t="n"/>
      <c r="AD35" s="173" t="n"/>
      <c r="AE35" s="2" t="n"/>
      <c r="AF35" s="72" t="n"/>
      <c r="AG35" s="69" t="n"/>
      <c r="AH35" s="72" t="n"/>
      <c r="AI35" s="69" t="n"/>
      <c r="AJ35" s="173" t="n"/>
      <c r="AK35" s="2220" t="inlineStr">
        <is>
          <t>Лекции</t>
        </is>
      </c>
      <c r="AL35" s="2221" t="n"/>
      <c r="AM35" s="2222" t="inlineStr">
        <is>
          <t>Лабораторные</t>
        </is>
      </c>
      <c r="AN35" s="2221" t="n"/>
      <c r="AO35" s="2222" t="inlineStr">
        <is>
          <t>Практические</t>
        </is>
      </c>
      <c r="AP35" s="2221" t="n"/>
      <c r="AQ35" s="2223" t="inlineStr">
        <is>
          <t>Семинарские</t>
        </is>
      </c>
      <c r="AR35" s="2224" t="n"/>
      <c r="AS35" s="5276" t="inlineStr">
        <is>
          <t>УС</t>
        </is>
      </c>
      <c r="AT35" s="5277" t="inlineStr">
        <is>
          <t>1 семестр</t>
        </is>
      </c>
      <c r="AU35" s="175" t="n"/>
      <c r="AV35" s="474" t="n"/>
      <c r="AW35" s="5278" t="inlineStr">
        <is>
          <t>2 семестр</t>
        </is>
      </c>
      <c r="AX35" s="175" t="n"/>
      <c r="AY35" s="2215" t="n"/>
      <c r="AZ35" s="5279" t="inlineStr">
        <is>
          <t>3 семестр</t>
        </is>
      </c>
      <c r="BA35" s="175" t="n"/>
      <c r="BB35" s="474" t="n"/>
      <c r="BC35" s="5278" t="inlineStr">
        <is>
          <t>4 семестр</t>
        </is>
      </c>
      <c r="BD35" s="175" t="n"/>
      <c r="BE35" s="2215" t="n"/>
      <c r="BF35" s="3359" t="inlineStr">
        <is>
          <t>5 семестр</t>
        </is>
      </c>
      <c r="BG35" s="175" t="n"/>
      <c r="BH35" s="474" t="n"/>
      <c r="BI35" s="3358" t="inlineStr">
        <is>
          <t>6 семестр</t>
        </is>
      </c>
      <c r="BJ35" s="175" t="n"/>
      <c r="BK35" s="2215" t="n"/>
      <c r="BL35" s="3359" t="inlineStr">
        <is>
          <t>7 семестр</t>
        </is>
      </c>
      <c r="BM35" s="175" t="n"/>
      <c r="BN35" s="474" t="n"/>
      <c r="BO35" s="3358" t="inlineStr">
        <is>
          <t>8 семестр</t>
        </is>
      </c>
      <c r="BP35" s="175" t="n"/>
      <c r="BQ35" s="2215" t="n"/>
      <c r="BR35" s="69" t="n"/>
      <c r="BS35" s="72" t="n"/>
      <c r="BT35" s="2" t="n"/>
      <c r="BU35" s="72" t="n"/>
      <c r="BV35" s="2" t="n"/>
      <c r="BW35" s="2" t="n"/>
      <c r="BX35" s="2" t="n"/>
      <c r="BY35" s="2" t="n"/>
      <c r="BZ35" s="2" t="n"/>
      <c r="CA35" s="2" t="n"/>
      <c r="CB35" s="2" t="n"/>
      <c r="CC35" s="2" t="n"/>
    </row>
    <row r="36">
      <c r="A36" s="69" t="n"/>
      <c r="B36" s="173" t="n"/>
      <c r="C36" s="171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72" t="n"/>
      <c r="Q36" s="69" t="n"/>
      <c r="R36" s="140" t="n"/>
      <c r="S36" s="140" t="n"/>
      <c r="T36" s="140" t="n"/>
      <c r="U36" s="2218" t="n"/>
      <c r="V36" s="2219" t="n"/>
      <c r="W36" s="2219" t="n"/>
      <c r="X36" s="2877" t="n"/>
      <c r="Y36" s="69" t="n"/>
      <c r="Z36" s="186" t="n"/>
      <c r="AA36" s="2232" t="n"/>
      <c r="AB36" s="72" t="n"/>
      <c r="AC36" s="69" t="n"/>
      <c r="AD36" s="173" t="n"/>
      <c r="AE36" s="2" t="n"/>
      <c r="AF36" s="72" t="n"/>
      <c r="AG36" s="69" t="n"/>
      <c r="AH36" s="72" t="n"/>
      <c r="AI36" s="69" t="n"/>
      <c r="AJ36" s="173" t="n"/>
      <c r="AK36" s="2" t="n"/>
      <c r="AL36" s="186" t="n"/>
      <c r="AM36" s="2232" t="n"/>
      <c r="AN36" s="186" t="n"/>
      <c r="AO36" s="2232" t="n"/>
      <c r="AP36" s="186" t="n"/>
      <c r="AQ36" s="2232" t="n"/>
      <c r="AR36" s="72" t="n"/>
      <c r="AS36" s="3149" t="n"/>
      <c r="AT36" s="806" t="n">
        <v>2</v>
      </c>
      <c r="AU36" s="5280" t="inlineStr">
        <is>
          <t>недели</t>
        </is>
      </c>
      <c r="AV36" s="474" t="n"/>
      <c r="AW36" s="2234" t="n">
        <v>2</v>
      </c>
      <c r="AX36" s="5281" t="inlineStr">
        <is>
          <t>недели</t>
        </is>
      </c>
      <c r="AY36" s="2215" t="n"/>
      <c r="AZ36" s="2234" t="n">
        <v>2</v>
      </c>
      <c r="BA36" s="5280" t="inlineStr">
        <is>
          <t>недели</t>
        </is>
      </c>
      <c r="BB36" s="474" t="n"/>
      <c r="BC36" s="2234" t="n">
        <v>2</v>
      </c>
      <c r="BD36" s="5281" t="inlineStr">
        <is>
          <t>недели</t>
        </is>
      </c>
      <c r="BE36" s="2215" t="n"/>
      <c r="BF36" s="2237" t="n">
        <v>3</v>
      </c>
      <c r="BG36" s="4928" t="inlineStr">
        <is>
          <t>недели</t>
        </is>
      </c>
      <c r="BH36" s="474" t="n"/>
      <c r="BI36" s="2237" t="n">
        <v>3</v>
      </c>
      <c r="BJ36" s="5282" t="inlineStr">
        <is>
          <t>недели</t>
        </is>
      </c>
      <c r="BK36" s="2215" t="n"/>
      <c r="BL36" s="2237" t="n">
        <v>3</v>
      </c>
      <c r="BM36" s="4928" t="inlineStr">
        <is>
          <t>недели</t>
        </is>
      </c>
      <c r="BN36" s="474" t="n"/>
      <c r="BO36" s="2237" t="n">
        <v>2</v>
      </c>
      <c r="BP36" s="5282" t="inlineStr">
        <is>
          <t>недели</t>
        </is>
      </c>
      <c r="BQ36" s="2215" t="n"/>
      <c r="BR36" s="69" t="n"/>
      <c r="BS36" s="72" t="n"/>
      <c r="BT36" s="2" t="n"/>
      <c r="BU36" s="72" t="n"/>
      <c r="BV36" s="2" t="n"/>
      <c r="BW36" s="2" t="n"/>
      <c r="BX36" s="2" t="n"/>
      <c r="BY36" s="2" t="n"/>
      <c r="BZ36" s="2" t="n"/>
      <c r="CA36" s="2" t="n"/>
      <c r="CB36" s="2" t="n"/>
      <c r="CC36" s="2" t="n"/>
    </row>
    <row r="37">
      <c r="A37" s="77" t="n"/>
      <c r="B37" s="2239" t="n"/>
      <c r="C37" s="2240" t="n"/>
      <c r="D37" s="78" t="n"/>
      <c r="E37" s="78" t="n"/>
      <c r="F37" s="78" t="n"/>
      <c r="G37" s="78" t="n"/>
      <c r="H37" s="78" t="n"/>
      <c r="I37" s="78" t="n"/>
      <c r="J37" s="78" t="n"/>
      <c r="K37" s="78" t="n"/>
      <c r="L37" s="78" t="n"/>
      <c r="M37" s="78" t="n"/>
      <c r="N37" s="78" t="n"/>
      <c r="O37" s="78" t="n"/>
      <c r="P37" s="81" t="n"/>
      <c r="Q37" s="77" t="n"/>
      <c r="R37" s="3363" t="n"/>
      <c r="S37" s="3363" t="n"/>
      <c r="T37" s="3363" t="n"/>
      <c r="U37" s="2242" t="n"/>
      <c r="V37" s="2243" t="n"/>
      <c r="W37" s="2243" t="n"/>
      <c r="X37" s="3154" t="n"/>
      <c r="Y37" s="77" t="n"/>
      <c r="Z37" s="2247" t="n"/>
      <c r="AA37" s="2248" t="n"/>
      <c r="AB37" s="81" t="n"/>
      <c r="AC37" s="77" t="n"/>
      <c r="AD37" s="2239" t="n"/>
      <c r="AE37" s="78" t="n"/>
      <c r="AF37" s="81" t="n"/>
      <c r="AG37" s="77" t="n"/>
      <c r="AH37" s="81" t="n"/>
      <c r="AI37" s="77" t="n"/>
      <c r="AJ37" s="2239" t="n"/>
      <c r="AK37" s="78" t="n"/>
      <c r="AL37" s="2247" t="n"/>
      <c r="AM37" s="2248" t="n"/>
      <c r="AN37" s="2247" t="n"/>
      <c r="AO37" s="2248" t="n"/>
      <c r="AP37" s="2247" t="n"/>
      <c r="AQ37" s="2248" t="n"/>
      <c r="AR37" s="81" t="n"/>
      <c r="AS37" s="2249" t="inlineStr">
        <is>
          <t>Ауд. часов</t>
        </is>
      </c>
      <c r="AT37" s="2250" t="inlineStr">
        <is>
          <t>Всего часов</t>
        </is>
      </c>
      <c r="AU37" s="2251" t="inlineStr">
        <is>
          <t>Ауд. часов</t>
        </is>
      </c>
      <c r="AV37" s="2252" t="inlineStr">
        <is>
          <t>Зач. единиц</t>
        </is>
      </c>
      <c r="AW37" s="2250" t="inlineStr">
        <is>
          <t>Всего часов</t>
        </is>
      </c>
      <c r="AX37" s="2253" t="inlineStr">
        <is>
          <t>Ауд. часов</t>
        </is>
      </c>
      <c r="AY37" s="2254" t="inlineStr">
        <is>
          <t>Зач. единиц</t>
        </is>
      </c>
      <c r="AZ37" s="2255" t="inlineStr">
        <is>
          <t>Всего часов</t>
        </is>
      </c>
      <c r="BA37" s="2253" t="inlineStr">
        <is>
          <t>Ауд. часов</t>
        </is>
      </c>
      <c r="BB37" s="2256" t="inlineStr">
        <is>
          <t>Зач. единиц</t>
        </is>
      </c>
      <c r="BC37" s="2250" t="inlineStr">
        <is>
          <t>Всего часов</t>
        </is>
      </c>
      <c r="BD37" s="2251" t="inlineStr">
        <is>
          <t>Ауд. часов</t>
        </is>
      </c>
      <c r="BE37" s="2257" t="inlineStr">
        <is>
          <t>Зач. единиц</t>
        </is>
      </c>
      <c r="BF37" s="2258" t="inlineStr">
        <is>
          <t>Всего часов</t>
        </is>
      </c>
      <c r="BG37" s="2259" t="inlineStr">
        <is>
          <t>Ауд. часов</t>
        </is>
      </c>
      <c r="BH37" s="2260" t="inlineStr">
        <is>
          <t>Зач. единиц</t>
        </is>
      </c>
      <c r="BI37" s="2261" t="inlineStr">
        <is>
          <t>Всего часов</t>
        </is>
      </c>
      <c r="BJ37" s="2262" t="inlineStr">
        <is>
          <t>Ауд. часов</t>
        </is>
      </c>
      <c r="BK37" s="2263" t="inlineStr">
        <is>
          <t>Зач. единиц</t>
        </is>
      </c>
      <c r="BL37" s="2258" t="inlineStr">
        <is>
          <t>Всего часов</t>
        </is>
      </c>
      <c r="BM37" s="2259" t="inlineStr">
        <is>
          <t>Ауд. часов</t>
        </is>
      </c>
      <c r="BN37" s="2260" t="inlineStr">
        <is>
          <t>Зач. единиц</t>
        </is>
      </c>
      <c r="BO37" s="2258" t="inlineStr">
        <is>
          <t>Всего часов</t>
        </is>
      </c>
      <c r="BP37" s="2262" t="inlineStr">
        <is>
          <t>Ауд. часов</t>
        </is>
      </c>
      <c r="BQ37" s="3557" t="inlineStr">
        <is>
          <t>Зач. единиц</t>
        </is>
      </c>
      <c r="BR37" s="77" t="n"/>
      <c r="BS37" s="81" t="n"/>
      <c r="BT37" s="78" t="n"/>
      <c r="BU37" s="81" t="n"/>
      <c r="BV37" s="2" t="n"/>
      <c r="BW37" s="2" t="n"/>
      <c r="BX37" s="2" t="n"/>
      <c r="BY37" s="2" t="n"/>
      <c r="BZ37" s="2" t="n"/>
      <c r="CA37" s="2" t="n"/>
      <c r="CB37" s="2" t="n"/>
      <c r="CC37" s="2" t="n"/>
    </row>
    <row r="38">
      <c r="A38" s="2493" t="n">
        <v>1</v>
      </c>
      <c r="B38" s="2494" t="n"/>
      <c r="C38" s="2488" t="inlineStr">
        <is>
          <t>Государственный компонент</t>
        </is>
      </c>
      <c r="D38" s="1410" t="n"/>
      <c r="E38" s="1410" t="n"/>
      <c r="F38" s="1410" t="n"/>
      <c r="G38" s="1410" t="n"/>
      <c r="H38" s="1410" t="n"/>
      <c r="I38" s="1410" t="n"/>
      <c r="J38" s="1410" t="n"/>
      <c r="K38" s="1410" t="n"/>
      <c r="L38" s="1410" t="n"/>
      <c r="M38" s="1410" t="n"/>
      <c r="N38" s="1410" t="n"/>
      <c r="O38" s="1410" t="n"/>
      <c r="P38" s="1414" t="n"/>
      <c r="Q38" s="2489" t="n"/>
      <c r="R38" s="2489" t="n"/>
      <c r="S38" s="2489" t="n"/>
      <c r="T38" s="2489" t="n"/>
      <c r="U38" s="5283">
        <f>SUM(U39:U70)</f>
        <v/>
      </c>
      <c r="V38" s="5284" t="n"/>
      <c r="W38" s="5285">
        <f>SUM(W39:W70)</f>
        <v/>
      </c>
      <c r="X38" s="5286">
        <f>SUM(X39:X70)</f>
        <v/>
      </c>
      <c r="Y38" s="2504" t="n"/>
      <c r="Z38" s="2793" t="n"/>
      <c r="AA38" s="2500" t="n"/>
      <c r="AB38" s="1414" t="n"/>
      <c r="AC38" s="2493">
        <f>SUM(AC39:AC70)</f>
        <v/>
      </c>
      <c r="AD38" s="2494" t="n"/>
      <c r="AE38" s="2495">
        <f>SUM(AE39:AF70)</f>
        <v/>
      </c>
      <c r="AF38" s="1414" t="n"/>
      <c r="AG38" s="2496">
        <f>SUM(AG39:AH70)</f>
        <v/>
      </c>
      <c r="AH38" s="1414" t="n"/>
      <c r="AI38" s="2493">
        <f>SUM(AI39:AJ70)</f>
        <v/>
      </c>
      <c r="AJ38" s="2494" t="n"/>
      <c r="AK38" s="3257">
        <f>SUM(AK39:AL70)</f>
        <v/>
      </c>
      <c r="AL38" s="2793" t="n"/>
      <c r="AM38" s="2503">
        <f>SUM(AM39:AN70)</f>
        <v/>
      </c>
      <c r="AN38" s="2793" t="n"/>
      <c r="AO38" s="2503">
        <f>SUM(AO39:AP70)</f>
        <v/>
      </c>
      <c r="AP38" s="2793" t="n"/>
      <c r="AQ38" s="2500">
        <f>SUM(AQ39:AR70)</f>
        <v/>
      </c>
      <c r="AR38" s="1414" t="n"/>
      <c r="AS38" s="2490">
        <f>SUM(AS39:AS70)</f>
        <v/>
      </c>
      <c r="AT38" s="2501">
        <f>SUM(AT39:AT70)</f>
        <v/>
      </c>
      <c r="AU38" s="2499">
        <f>SUM(AU39:AU70)</f>
        <v/>
      </c>
      <c r="AV38" s="2502">
        <f>SUM(AV39:AV70)</f>
        <v/>
      </c>
      <c r="AW38" s="2501">
        <f>SUM(AW39:AW70)</f>
        <v/>
      </c>
      <c r="AX38" s="2499">
        <f>SUM(AX39:AX70)</f>
        <v/>
      </c>
      <c r="AY38" s="2500">
        <f>SUM(AY39:AY70)</f>
        <v/>
      </c>
      <c r="AZ38" s="2490">
        <f>SUM(AZ39:AZ70)</f>
        <v/>
      </c>
      <c r="BA38" s="2499">
        <f>SUM(BA39:BA70)</f>
        <v/>
      </c>
      <c r="BB38" s="2502">
        <f>SUM(BB39:BB70)</f>
        <v/>
      </c>
      <c r="BC38" s="2498">
        <f>SUM(BC39:BC70)</f>
        <v/>
      </c>
      <c r="BD38" s="2499">
        <f>SUM(BD39:BD70)</f>
        <v/>
      </c>
      <c r="BE38" s="2500">
        <f>SUM(BE39:BE70)</f>
        <v/>
      </c>
      <c r="BF38" s="2490">
        <f>SUM(BF39:BF70)</f>
        <v/>
      </c>
      <c r="BG38" s="2499">
        <f>SUM(BG39:BG70)</f>
        <v/>
      </c>
      <c r="BH38" s="2502">
        <f>SUM(BH39:BH70)</f>
        <v/>
      </c>
      <c r="BI38" s="2505">
        <f>SUM(BI39:BI70)</f>
        <v/>
      </c>
      <c r="BJ38" s="2503">
        <f>SUM(BJ39:BJ70)</f>
        <v/>
      </c>
      <c r="BK38" s="2497">
        <f>SUM(BK39:BK70)</f>
        <v/>
      </c>
      <c r="BL38" s="2490">
        <f>SUM(BL39:BL70)</f>
        <v/>
      </c>
      <c r="BM38" s="2499">
        <f>SUM(BM39:BM70)</f>
        <v/>
      </c>
      <c r="BN38" s="2502">
        <f>SUM(BN39:BN70)</f>
        <v/>
      </c>
      <c r="BO38" s="2501">
        <f>SUM(BO39:BO70)</f>
        <v/>
      </c>
      <c r="BP38" s="2499">
        <f>SUM(BP39:BP70)</f>
        <v/>
      </c>
      <c r="BQ38" s="2500">
        <f>SUM(BQ39:BQ70)</f>
        <v/>
      </c>
      <c r="BR38" s="2496">
        <f>SUM(BR39:BS70)</f>
        <v/>
      </c>
      <c r="BS38" s="1414" t="n"/>
      <c r="BT38" s="5287" t="n"/>
      <c r="BU38" s="1414" t="n"/>
      <c r="BV38" s="2" t="n"/>
      <c r="BW38" s="2" t="n"/>
      <c r="BX38" s="2" t="n"/>
      <c r="BY38" s="2" t="n"/>
      <c r="BZ38" s="2" t="n"/>
      <c r="CA38" s="2" t="n"/>
      <c r="CB38" s="2" t="n"/>
      <c r="CC38" s="2" t="n"/>
    </row>
    <row r="39">
      <c r="A39" s="2508" t="inlineStr">
        <is>
          <t>1.1</t>
        </is>
      </c>
      <c r="B39" s="2290" t="n"/>
      <c r="C39" s="2282" t="inlineStr">
        <is>
          <t>Социально-гуманитарный модуль 1</t>
        </is>
      </c>
      <c r="D39" s="2283" t="n"/>
      <c r="E39" s="2283" t="n"/>
      <c r="F39" s="2283" t="n"/>
      <c r="G39" s="2283" t="n"/>
      <c r="H39" s="2283" t="n"/>
      <c r="I39" s="2283" t="n"/>
      <c r="J39" s="2283" t="n"/>
      <c r="K39" s="2283" t="n"/>
      <c r="L39" s="2283" t="n"/>
      <c r="M39" s="2283" t="n"/>
      <c r="N39" s="2283" t="n"/>
      <c r="O39" s="2283" t="n"/>
      <c r="P39" s="2284" t="n"/>
      <c r="Q39" s="2285" t="n"/>
      <c r="R39" s="2285" t="n"/>
      <c r="S39" s="2285" t="n"/>
      <c r="T39" s="2285" t="n"/>
      <c r="U39" s="5288" t="n"/>
      <c r="V39" s="5289" t="n"/>
      <c r="W39" s="5289" t="n"/>
      <c r="X39" s="5290" t="n"/>
      <c r="Y39" s="2299" t="n"/>
      <c r="Z39" s="2295" t="n"/>
      <c r="AA39" s="2297" t="n"/>
      <c r="AB39" s="2284" t="n"/>
      <c r="AC39" s="2289" t="n"/>
      <c r="AD39" s="2290" t="n"/>
      <c r="AE39" s="2291" t="n"/>
      <c r="AF39" s="2284" t="n"/>
      <c r="AG39" s="2292" t="n"/>
      <c r="AH39" s="2284" t="n"/>
      <c r="AI39" s="2289" t="n"/>
      <c r="AJ39" s="2290" t="n"/>
      <c r="AK39" s="2294" t="n"/>
      <c r="AL39" s="2295" t="n"/>
      <c r="AM39" s="2296" t="n"/>
      <c r="AN39" s="2295" t="n"/>
      <c r="AO39" s="2296" t="n"/>
      <c r="AP39" s="2295" t="n"/>
      <c r="AQ39" s="2297" t="n"/>
      <c r="AR39" s="2284" t="n"/>
      <c r="AS39" s="2289" t="n"/>
      <c r="AT39" s="2298" t="n"/>
      <c r="AU39" s="2294" t="n"/>
      <c r="AV39" s="2293" t="n"/>
      <c r="AW39" s="2298" t="n"/>
      <c r="AX39" s="2294" t="n"/>
      <c r="AY39" s="2288" t="n"/>
      <c r="AZ39" s="2299" t="n"/>
      <c r="BA39" s="2294" t="n"/>
      <c r="BB39" s="2293" t="n"/>
      <c r="BC39" s="2298" t="n"/>
      <c r="BD39" s="2294" t="n"/>
      <c r="BE39" s="2288" t="n"/>
      <c r="BF39" s="2299" t="n"/>
      <c r="BG39" s="2294" t="n"/>
      <c r="BH39" s="1931" t="n"/>
      <c r="BI39" s="3107" t="n"/>
      <c r="BJ39" s="3104" t="n"/>
      <c r="BK39" s="3108" t="n"/>
      <c r="BL39" s="3109" t="n"/>
      <c r="BM39" s="3104" t="n"/>
      <c r="BN39" s="1931" t="n"/>
      <c r="BO39" s="3107" t="n"/>
      <c r="BP39" s="3104" t="n"/>
      <c r="BQ39" s="3108" t="n"/>
      <c r="BR39" s="2292" t="n"/>
      <c r="BS39" s="2284" t="n"/>
      <c r="BT39" s="5291" t="n"/>
      <c r="BU39" s="2284" t="n"/>
      <c r="BV39" s="2" t="n"/>
      <c r="BW39" s="2" t="n"/>
      <c r="BX39" s="2" t="n"/>
      <c r="BY39" s="2" t="n"/>
      <c r="BZ39" s="2" t="n"/>
      <c r="CA39" s="2" t="n"/>
      <c r="CB39" s="2" t="n"/>
      <c r="CC39" s="2" t="n"/>
    </row>
    <row r="40">
      <c r="A40" s="2301" t="inlineStr">
        <is>
          <t>1.1.1</t>
        </is>
      </c>
      <c r="B40" s="2302" t="n"/>
      <c r="C40" s="4348" t="inlineStr">
        <is>
          <t>История белорусской государственности</t>
        </is>
      </c>
      <c r="D40" s="2665" t="n"/>
      <c r="E40" s="2665" t="n"/>
      <c r="F40" s="2665" t="n"/>
      <c r="G40" s="2665" t="n"/>
      <c r="H40" s="2665" t="n"/>
      <c r="I40" s="2665" t="n"/>
      <c r="J40" s="2665" t="n"/>
      <c r="K40" s="2665" t="n"/>
      <c r="L40" s="2665" t="n"/>
      <c r="M40" s="2665" t="n"/>
      <c r="N40" s="2665" t="n"/>
      <c r="O40" s="2665" t="n"/>
      <c r="P40" s="2311" t="n"/>
      <c r="Q40" s="3028" t="n"/>
      <c r="R40" s="3028" t="n"/>
      <c r="S40" s="3028" t="n"/>
      <c r="T40" s="3028" t="n"/>
      <c r="U40" s="5292" t="n"/>
      <c r="V40" s="5293" t="n"/>
      <c r="W40" s="5293" t="n"/>
      <c r="X40" s="5294" t="n"/>
      <c r="Y40" s="2325" t="n">
        <v>2</v>
      </c>
      <c r="Z40" s="2316" t="n"/>
      <c r="AA40" s="2318" t="n"/>
      <c r="AB40" s="2311" t="n"/>
      <c r="AC40" s="2310" t="n">
        <v>108</v>
      </c>
      <c r="AD40" s="2302" t="n"/>
      <c r="AE40" s="2312" t="n">
        <v>54</v>
      </c>
      <c r="AF40" s="2311" t="n"/>
      <c r="AG40" s="2313">
        <f>AC40-W40</f>
        <v/>
      </c>
      <c r="AH40" s="2311" t="n"/>
      <c r="AI40" s="2310">
        <f>AS40+AU40+AX40+BA40+BD40+BG40+BJ40+BM40+BP40</f>
        <v/>
      </c>
      <c r="AJ40" s="2302" t="n"/>
      <c r="AK40" s="2315" t="n">
        <v>8</v>
      </c>
      <c r="AL40" s="2316" t="n"/>
      <c r="AM40" s="2317" t="n"/>
      <c r="AN40" s="2316" t="n"/>
      <c r="AO40" s="2317" t="n"/>
      <c r="AP40" s="2316" t="n"/>
      <c r="AQ40" s="2318" t="n">
        <v>4</v>
      </c>
      <c r="AR40" s="2311" t="n"/>
      <c r="AS40" s="2319" t="n"/>
      <c r="AT40" s="2320" t="n"/>
      <c r="AU40" s="3112" t="n">
        <v>2</v>
      </c>
      <c r="AV40" s="2322" t="n"/>
      <c r="AW40" s="2320" t="n">
        <v>108</v>
      </c>
      <c r="AX40" s="3112" t="n">
        <v>10</v>
      </c>
      <c r="AY40" s="2323" t="n">
        <v>3</v>
      </c>
      <c r="AZ40" s="2324" t="n"/>
      <c r="BA40" s="3112" t="n"/>
      <c r="BB40" s="2322" t="n"/>
      <c r="BC40" s="2320" t="n"/>
      <c r="BD40" s="3112" t="n"/>
      <c r="BE40" s="2323" t="n"/>
      <c r="BF40" s="2325" t="n"/>
      <c r="BG40" s="2315" t="n"/>
      <c r="BH40" s="2314" t="n"/>
      <c r="BI40" s="2326" t="n"/>
      <c r="BJ40" s="2315" t="n"/>
      <c r="BK40" s="2309" t="n"/>
      <c r="BL40" s="2325" t="n"/>
      <c r="BM40" s="2315" t="n"/>
      <c r="BN40" s="2314" t="n"/>
      <c r="BO40" s="2326" t="n"/>
      <c r="BP40" s="2315" t="n"/>
      <c r="BQ40" s="2309" t="n"/>
      <c r="BR40" s="2313">
        <f>X40+AV40+AY40+BB40+BE40+BH40+BK40+BN40+BQ40</f>
        <v/>
      </c>
      <c r="BS40" s="2311" t="n"/>
      <c r="BT40" s="3114" t="inlineStr">
        <is>
          <t>ИБиП</t>
        </is>
      </c>
      <c r="BU40" s="2311" t="n"/>
      <c r="BV40" s="2">
        <f>(AE40-U40)*0.22</f>
        <v/>
      </c>
      <c r="BW40" s="2" t="n"/>
      <c r="BX40" s="2" t="n"/>
      <c r="BY40" s="2" t="n"/>
      <c r="BZ40" s="2" t="n"/>
      <c r="CA40" s="2" t="n"/>
      <c r="CB40" s="2" t="n"/>
      <c r="CC40" s="2" t="n"/>
    </row>
    <row r="41">
      <c r="A41" s="2301" t="inlineStr">
        <is>
          <t>1.1.2</t>
        </is>
      </c>
      <c r="B41" s="2302" t="n"/>
      <c r="C41" s="4348" t="inlineStr">
        <is>
          <t>Современная политэкономия</t>
        </is>
      </c>
      <c r="D41" s="2665" t="n"/>
      <c r="E41" s="2665" t="n"/>
      <c r="F41" s="2665" t="n"/>
      <c r="G41" s="2665" t="n"/>
      <c r="H41" s="2665" t="n"/>
      <c r="I41" s="2665" t="n"/>
      <c r="J41" s="2665" t="n"/>
      <c r="K41" s="2665" t="n"/>
      <c r="L41" s="2665" t="n"/>
      <c r="M41" s="2665" t="n"/>
      <c r="N41" s="2665" t="n"/>
      <c r="O41" s="2665" t="n"/>
      <c r="P41" s="2311" t="n"/>
      <c r="Q41" s="3028" t="n"/>
      <c r="R41" s="3028" t="n"/>
      <c r="S41" s="3028" t="n"/>
      <c r="T41" s="3028" t="n"/>
      <c r="U41" s="5292" t="n"/>
      <c r="V41" s="5293" t="n"/>
      <c r="W41" s="5293" t="n"/>
      <c r="X41" s="5294" t="n"/>
      <c r="Y41" s="2325" t="n">
        <v>5</v>
      </c>
      <c r="Z41" s="2316" t="n"/>
      <c r="AA41" s="2318" t="n"/>
      <c r="AB41" s="2311" t="n"/>
      <c r="AC41" s="2310" t="n">
        <v>108</v>
      </c>
      <c r="AD41" s="2302" t="n"/>
      <c r="AE41" s="2312" t="n">
        <v>54</v>
      </c>
      <c r="AF41" s="2311" t="n"/>
      <c r="AG41" s="2313">
        <f>AC41-W41</f>
        <v/>
      </c>
      <c r="AH41" s="2311" t="n"/>
      <c r="AI41" s="2310">
        <f>AS41+AU41+AX41+BA41+BD41+BG41+BJ41+BM41+BP41</f>
        <v/>
      </c>
      <c r="AJ41" s="2302" t="n"/>
      <c r="AK41" s="2315" t="n">
        <v>8</v>
      </c>
      <c r="AL41" s="2316" t="n"/>
      <c r="AM41" s="2317" t="n"/>
      <c r="AN41" s="2316" t="n"/>
      <c r="AO41" s="2317" t="n"/>
      <c r="AP41" s="2316" t="n"/>
      <c r="AQ41" s="2318" t="n">
        <v>4</v>
      </c>
      <c r="AR41" s="2311" t="n"/>
      <c r="AS41" s="2319" t="n"/>
      <c r="AT41" s="2320" t="n"/>
      <c r="AU41" s="3112" t="n"/>
      <c r="AV41" s="2322" t="n"/>
      <c r="AW41" s="2320" t="n"/>
      <c r="AX41" s="3112" t="n"/>
      <c r="AY41" s="2323" t="n"/>
      <c r="AZ41" s="2324" t="n"/>
      <c r="BA41" s="3112" t="n"/>
      <c r="BB41" s="2322" t="n"/>
      <c r="BC41" s="2320" t="n"/>
      <c r="BD41" s="3112" t="n">
        <v>2</v>
      </c>
      <c r="BE41" s="2323" t="n"/>
      <c r="BF41" s="2325" t="n">
        <v>108</v>
      </c>
      <c r="BG41" s="2315" t="n">
        <v>10</v>
      </c>
      <c r="BH41" s="2090" t="n">
        <v>3</v>
      </c>
      <c r="BI41" s="3867" t="n"/>
      <c r="BJ41" s="4394" t="n"/>
      <c r="BK41" s="3868" t="n"/>
      <c r="BL41" s="3861" t="n"/>
      <c r="BM41" s="4394" t="n"/>
      <c r="BN41" s="2090" t="n"/>
      <c r="BO41" s="3867" t="n"/>
      <c r="BP41" s="4394" t="n"/>
      <c r="BQ41" s="3868" t="n"/>
      <c r="BR41" s="2313">
        <f>X41+AV41+AY41+BB41+BE41+BH41+BK41+BN41+BQ41</f>
        <v/>
      </c>
      <c r="BS41" s="2311" t="n"/>
      <c r="BT41" s="3114" t="inlineStr">
        <is>
          <t>ЭТиМ</t>
        </is>
      </c>
      <c r="BU41" s="2311" t="n"/>
      <c r="BV41" s="2">
        <f>(AE41-U41)*0.22</f>
        <v/>
      </c>
      <c r="BW41" s="2" t="n"/>
      <c r="BX41" s="2" t="n"/>
      <c r="BY41" s="2" t="n"/>
      <c r="BZ41" s="2" t="n"/>
      <c r="CA41" s="2" t="n"/>
      <c r="CB41" s="2" t="n"/>
      <c r="CC41" s="2" t="n"/>
    </row>
    <row r="42">
      <c r="A42" s="2301" t="inlineStr">
        <is>
          <t>1.1.3</t>
        </is>
      </c>
      <c r="B42" s="2302" t="n"/>
      <c r="C42" s="4348" t="inlineStr">
        <is>
          <t>Философия</t>
        </is>
      </c>
      <c r="D42" s="2665" t="n"/>
      <c r="E42" s="2665" t="n"/>
      <c r="F42" s="2665" t="n"/>
      <c r="G42" s="2665" t="n"/>
      <c r="H42" s="2665" t="n"/>
      <c r="I42" s="2665" t="n"/>
      <c r="J42" s="2665" t="n"/>
      <c r="K42" s="2665" t="n"/>
      <c r="L42" s="2665" t="n"/>
      <c r="M42" s="2665" t="n"/>
      <c r="N42" s="2665" t="n"/>
      <c r="O42" s="2665" t="n"/>
      <c r="P42" s="2311" t="n"/>
      <c r="Q42" s="467" t="n"/>
      <c r="R42" s="467" t="n"/>
      <c r="S42" s="467" t="n"/>
      <c r="T42" s="467" t="n"/>
      <c r="U42" s="5295" t="n"/>
      <c r="V42" s="5296" t="n"/>
      <c r="W42" s="5296" t="n"/>
      <c r="X42" s="5297" t="n"/>
      <c r="Y42" s="2325" t="n">
        <v>4</v>
      </c>
      <c r="Z42" s="2316" t="n"/>
      <c r="AA42" s="2318" t="n"/>
      <c r="AB42" s="2311" t="n"/>
      <c r="AC42" s="2310" t="n">
        <v>108</v>
      </c>
      <c r="AD42" s="2302" t="n"/>
      <c r="AE42" s="2312" t="n">
        <v>54</v>
      </c>
      <c r="AF42" s="2311" t="n"/>
      <c r="AG42" s="2313">
        <f>AC42-W42</f>
        <v/>
      </c>
      <c r="AH42" s="2311" t="n"/>
      <c r="AI42" s="2310">
        <f>AS42+AU42+AX42+BA42+BD42+BG42+BJ42+BM42+BP42</f>
        <v/>
      </c>
      <c r="AJ42" s="2302" t="n"/>
      <c r="AK42" s="2315" t="n">
        <v>8</v>
      </c>
      <c r="AL42" s="2316" t="n"/>
      <c r="AM42" s="2317" t="n"/>
      <c r="AN42" s="2316" t="n"/>
      <c r="AO42" s="2317" t="n"/>
      <c r="AP42" s="2316" t="n"/>
      <c r="AQ42" s="2318" t="n">
        <v>4</v>
      </c>
      <c r="AR42" s="2311" t="n"/>
      <c r="AS42" s="4366" t="n"/>
      <c r="AT42" s="3926" t="n"/>
      <c r="AU42" s="3928" t="n"/>
      <c r="AV42" s="3864" t="n"/>
      <c r="AW42" s="3926" t="n"/>
      <c r="AX42" s="3928" t="n"/>
      <c r="AY42" s="3866" t="n"/>
      <c r="AZ42" s="3927" t="n"/>
      <c r="BA42" s="3928" t="n">
        <v>4</v>
      </c>
      <c r="BB42" s="3864" t="n"/>
      <c r="BC42" s="3926" t="n">
        <v>108</v>
      </c>
      <c r="BD42" s="3928" t="n">
        <v>8</v>
      </c>
      <c r="BE42" s="3866" t="n">
        <v>3</v>
      </c>
      <c r="BF42" s="3861" t="n"/>
      <c r="BG42" s="4394" t="n"/>
      <c r="BH42" s="2314" t="n"/>
      <c r="BI42" s="2326" t="n"/>
      <c r="BJ42" s="2315" t="n"/>
      <c r="BK42" s="2309" t="n"/>
      <c r="BL42" s="2325" t="n"/>
      <c r="BM42" s="2315" t="n"/>
      <c r="BN42" s="2314" t="n"/>
      <c r="BO42" s="2326" t="n"/>
      <c r="BP42" s="2315" t="n"/>
      <c r="BQ42" s="2309" t="n"/>
      <c r="BR42" s="2313">
        <f>X42+AV42+AY42+BB42+BE42+BH42+BK42+BN42+BQ42</f>
        <v/>
      </c>
      <c r="BS42" s="2311" t="n"/>
      <c r="BT42" s="3114" t="inlineStr">
        <is>
          <t>ФиП</t>
        </is>
      </c>
      <c r="BU42" s="2311" t="n"/>
      <c r="BV42" s="2">
        <f>(AE42-U42)*0.22</f>
        <v/>
      </c>
      <c r="BW42" s="2" t="n"/>
      <c r="BX42" s="2" t="n"/>
      <c r="BY42" s="2" t="n"/>
      <c r="BZ42" s="2" t="n"/>
      <c r="CA42" s="2" t="n"/>
      <c r="CB42" s="2" t="n"/>
      <c r="CC42" s="2" t="n"/>
    </row>
    <row r="43">
      <c r="A43" s="2339" t="inlineStr">
        <is>
          <t>1.2</t>
        </is>
      </c>
      <c r="B43" s="2302" t="n"/>
      <c r="C43" s="4351" t="inlineStr">
        <is>
          <t>Иностранный язык / Иностранный язык (профессиональная лексика)</t>
        </is>
      </c>
      <c r="D43" s="2665" t="n"/>
      <c r="E43" s="2665" t="n"/>
      <c r="F43" s="2665" t="n"/>
      <c r="G43" s="2665" t="n"/>
      <c r="H43" s="2665" t="n"/>
      <c r="I43" s="2665" t="n"/>
      <c r="J43" s="2665" t="n"/>
      <c r="K43" s="2665" t="n"/>
      <c r="L43" s="2665" t="n"/>
      <c r="M43" s="2665" t="n"/>
      <c r="N43" s="2665" t="n"/>
      <c r="O43" s="2665" t="n"/>
      <c r="P43" s="2311" t="n"/>
      <c r="Q43" s="5298" t="inlineStr">
        <is>
          <t>2085/2024</t>
        </is>
      </c>
      <c r="R43" s="2939" t="n"/>
      <c r="S43" s="2939" t="n"/>
      <c r="T43" s="2939" t="n"/>
      <c r="U43" s="5299" t="n">
        <v>22</v>
      </c>
      <c r="V43" s="5300" t="n"/>
      <c r="W43" s="5300" t="n">
        <v>34</v>
      </c>
      <c r="X43" s="5301" t="n">
        <v>1</v>
      </c>
      <c r="Y43" s="2598" t="n">
        <v>2</v>
      </c>
      <c r="Z43" s="2316" t="n"/>
      <c r="AA43" s="2983" t="n">
        <v>1</v>
      </c>
      <c r="AB43" s="2311" t="n"/>
      <c r="AC43" s="2589" t="n">
        <v>216</v>
      </c>
      <c r="AD43" s="2302" t="n"/>
      <c r="AE43" s="2590" t="n">
        <v>144</v>
      </c>
      <c r="AF43" s="2311" t="n"/>
      <c r="AG43" s="2591">
        <f>AC43-W43</f>
        <v/>
      </c>
      <c r="AH43" s="2311" t="n"/>
      <c r="AI43" s="2589">
        <f>AS43+AU43+AX43+BA43+BD43+BG43+BJ43+BM43+BP43</f>
        <v/>
      </c>
      <c r="AJ43" s="2302" t="n"/>
      <c r="AK43" s="2982" t="n"/>
      <c r="AL43" s="2316" t="n"/>
      <c r="AM43" s="2596" t="n"/>
      <c r="AN43" s="2316" t="n"/>
      <c r="AO43" s="2596" t="n">
        <v>28</v>
      </c>
      <c r="AP43" s="2316" t="n"/>
      <c r="AQ43" s="2983" t="n"/>
      <c r="AR43" s="2311" t="n"/>
      <c r="AS43" s="2589" t="n">
        <v>10</v>
      </c>
      <c r="AT43" s="2595" t="n">
        <v>108</v>
      </c>
      <c r="AU43" s="2982" t="n">
        <v>10</v>
      </c>
      <c r="AV43" s="2355" t="n">
        <v>3</v>
      </c>
      <c r="AW43" s="2595" t="n">
        <v>74</v>
      </c>
      <c r="AX43" s="2982" t="n">
        <v>8</v>
      </c>
      <c r="AY43" s="2597" t="n">
        <v>2</v>
      </c>
      <c r="AZ43" s="2598" t="n"/>
      <c r="BA43" s="2982" t="n"/>
      <c r="BB43" s="2355" t="n"/>
      <c r="BC43" s="2595" t="n"/>
      <c r="BD43" s="2982" t="n"/>
      <c r="BE43" s="2597" t="n"/>
      <c r="BF43" s="2598" t="n"/>
      <c r="BG43" s="2982" t="n"/>
      <c r="BH43" s="447" t="n"/>
      <c r="BI43" s="2967" t="n"/>
      <c r="BJ43" s="2964" t="n"/>
      <c r="BK43" s="2966" t="n"/>
      <c r="BL43" s="2968" t="n"/>
      <c r="BM43" s="2964" t="n"/>
      <c r="BN43" s="447" t="n"/>
      <c r="BO43" s="2967" t="n"/>
      <c r="BP43" s="2964" t="n"/>
      <c r="BQ43" s="2966" t="n"/>
      <c r="BR43" s="2591">
        <f>X43+AV43+AY43+BB43+BE43+BH43+BK43+BN43+BQ43</f>
        <v/>
      </c>
      <c r="BS43" s="2311" t="n"/>
      <c r="BT43" s="5302" t="inlineStr">
        <is>
          <t>МКиТП</t>
        </is>
      </c>
      <c r="BU43" s="2311" t="n"/>
      <c r="BV43" s="3282">
        <f>(AE43-U43)*0.22</f>
        <v/>
      </c>
      <c r="BW43" s="2" t="n"/>
      <c r="BX43" s="2" t="n"/>
      <c r="BY43" s="2" t="n"/>
      <c r="BZ43" s="2" t="n"/>
      <c r="CA43" s="2" t="n"/>
      <c r="CB43" s="2" t="n"/>
      <c r="CC43" s="2" t="n"/>
    </row>
    <row r="44">
      <c r="A44" s="2368" t="inlineStr">
        <is>
          <t>1.3</t>
        </is>
      </c>
      <c r="B44" s="2302" t="n"/>
      <c r="C44" s="4354" t="inlineStr">
        <is>
          <t>Общенаучный модуль</t>
        </is>
      </c>
      <c r="D44" s="2665" t="n"/>
      <c r="E44" s="2665" t="n"/>
      <c r="F44" s="2665" t="n"/>
      <c r="G44" s="2665" t="n"/>
      <c r="H44" s="2665" t="n"/>
      <c r="I44" s="2665" t="n"/>
      <c r="J44" s="2665" t="n"/>
      <c r="K44" s="2665" t="n"/>
      <c r="L44" s="2665" t="n"/>
      <c r="M44" s="2665" t="n"/>
      <c r="N44" s="2665" t="n"/>
      <c r="O44" s="2665" t="n"/>
      <c r="P44" s="2311" t="n"/>
      <c r="Q44" s="5303" t="n"/>
      <c r="R44" s="3099" t="n"/>
      <c r="S44" s="3099" t="n"/>
      <c r="T44" s="3099" t="n"/>
      <c r="U44" s="5304" t="n"/>
      <c r="V44" s="5305" t="n"/>
      <c r="W44" s="5305" t="n"/>
      <c r="X44" s="5306" t="n"/>
      <c r="Y44" s="3844" t="n"/>
      <c r="Z44" s="2948" t="n"/>
      <c r="AA44" s="2381" t="n"/>
      <c r="AB44" s="2311" t="n"/>
      <c r="AC44" s="2374" t="n"/>
      <c r="AD44" s="2302" t="n"/>
      <c r="AE44" s="2376" t="n"/>
      <c r="AF44" s="2311" t="n"/>
      <c r="AG44" s="2377" t="n"/>
      <c r="AH44" s="2311" t="n"/>
      <c r="AI44" s="2452" t="n"/>
      <c r="AJ44" s="2302" t="n"/>
      <c r="AK44" s="2379" t="n"/>
      <c r="AL44" s="2316" t="n"/>
      <c r="AM44" s="2380" t="n"/>
      <c r="AN44" s="2316" t="n"/>
      <c r="AO44" s="2380" t="n"/>
      <c r="AP44" s="2316" t="n"/>
      <c r="AQ44" s="2381" t="n"/>
      <c r="AR44" s="2311" t="n"/>
      <c r="AS44" s="2374" t="n"/>
      <c r="AT44" s="2382" t="n"/>
      <c r="AU44" s="2379" t="n"/>
      <c r="AV44" s="2383" t="n"/>
      <c r="AW44" s="2382" t="n"/>
      <c r="AX44" s="2379" t="n"/>
      <c r="AY44" s="2375" t="n"/>
      <c r="AZ44" s="2384" t="n"/>
      <c r="BA44" s="2379" t="n"/>
      <c r="BB44" s="2383" t="n"/>
      <c r="BC44" s="2382" t="n"/>
      <c r="BD44" s="2379" t="n"/>
      <c r="BE44" s="2375" t="n"/>
      <c r="BF44" s="2384" t="n"/>
      <c r="BG44" s="2379" t="n"/>
      <c r="BH44" s="2383" t="n"/>
      <c r="BI44" s="2382" t="n"/>
      <c r="BJ44" s="2379" t="n"/>
      <c r="BK44" s="2375" t="n"/>
      <c r="BL44" s="2384" t="n"/>
      <c r="BM44" s="2379" t="n"/>
      <c r="BN44" s="2383" t="n"/>
      <c r="BO44" s="2382" t="n"/>
      <c r="BP44" s="2379" t="n"/>
      <c r="BQ44" s="2375" t="n"/>
      <c r="BR44" s="2377" t="n"/>
      <c r="BS44" s="2311" t="n"/>
      <c r="BT44" s="3081" t="n"/>
      <c r="BU44" s="2311" t="n"/>
      <c r="BV44" s="2386">
        <f>(AE44-U44)*0.22</f>
        <v/>
      </c>
      <c r="BW44" s="2" t="n"/>
      <c r="BX44" s="2" t="n"/>
      <c r="BY44" s="2" t="n"/>
      <c r="BZ44" s="2" t="n"/>
      <c r="CA44" s="2" t="n"/>
      <c r="CB44" s="2" t="n"/>
      <c r="CC44" s="2" t="n"/>
    </row>
    <row r="45">
      <c r="A45" s="3278" t="inlineStr">
        <is>
          <t>1.3.1</t>
        </is>
      </c>
      <c r="B45" s="2928" t="n"/>
      <c r="C45" s="5307" t="inlineStr">
        <is>
          <t>Высшая математика</t>
        </is>
      </c>
      <c r="D45" s="2930" t="n"/>
      <c r="E45" s="2930" t="n"/>
      <c r="F45" s="2930" t="n"/>
      <c r="G45" s="2930" t="n"/>
      <c r="H45" s="2930" t="n"/>
      <c r="I45" s="2930" t="n"/>
      <c r="J45" s="2930" t="n"/>
      <c r="K45" s="2930" t="n"/>
      <c r="L45" s="2930" t="n"/>
      <c r="M45" s="2930" t="n"/>
      <c r="N45" s="2930" t="n"/>
      <c r="O45" s="2930" t="n"/>
      <c r="P45" s="2946" t="n"/>
      <c r="Q45" s="5308" t="inlineStr">
        <is>
          <t>2016.1/2023 +</t>
        </is>
      </c>
      <c r="R45" s="5309" t="n"/>
      <c r="S45" s="5309" t="n"/>
      <c r="T45" s="5309" t="n"/>
      <c r="U45" s="5310" t="n"/>
      <c r="V45" s="5311" t="n"/>
      <c r="W45" s="5311" t="n"/>
      <c r="X45" s="5312" t="n"/>
      <c r="Y45" s="5313" t="n">
        <v>1</v>
      </c>
      <c r="Z45" s="2947" t="n">
        <v>2</v>
      </c>
      <c r="AA45" s="5314" t="n"/>
      <c r="AB45" s="2946" t="n"/>
      <c r="AC45" s="5315" t="n">
        <v>612</v>
      </c>
      <c r="AD45" s="2928" t="n"/>
      <c r="AE45" s="5316" t="n">
        <v>324</v>
      </c>
      <c r="AF45" s="2946" t="n"/>
      <c r="AG45" s="5317">
        <f>AC45-W46</f>
        <v/>
      </c>
      <c r="AH45" s="2946" t="n"/>
      <c r="AI45" s="5315">
        <f>AS45+AU45+AX45+BA45+BD45+BG45+BJ45+BM45+BP45</f>
        <v/>
      </c>
      <c r="AJ45" s="2928" t="n"/>
      <c r="AK45" s="5318" t="n">
        <v>38</v>
      </c>
      <c r="AL45" s="2948" t="n"/>
      <c r="AM45" s="5319" t="n"/>
      <c r="AN45" s="2948" t="n"/>
      <c r="AO45" s="5320" t="n">
        <v>38</v>
      </c>
      <c r="AP45" s="2948" t="n"/>
      <c r="AQ45" s="5321" t="n"/>
      <c r="AR45" s="2946" t="n"/>
      <c r="AS45" s="5315" t="n">
        <v>18</v>
      </c>
      <c r="AT45" s="5322" t="n">
        <v>216</v>
      </c>
      <c r="AU45" s="5320" t="n">
        <v>18</v>
      </c>
      <c r="AV45" s="5323" t="n">
        <v>6</v>
      </c>
      <c r="AW45" s="5322" t="n">
        <v>216</v>
      </c>
      <c r="AX45" s="5320" t="n">
        <v>20</v>
      </c>
      <c r="AY45" s="5324" t="n">
        <v>6</v>
      </c>
      <c r="AZ45" s="5325" t="n">
        <v>180</v>
      </c>
      <c r="BA45" s="5320" t="n">
        <v>20</v>
      </c>
      <c r="BB45" s="5323" t="n">
        <v>5</v>
      </c>
      <c r="BC45" s="5326" t="n"/>
      <c r="BD45" s="5327" t="n"/>
      <c r="BE45" s="5328" t="n"/>
      <c r="BF45" s="5329" t="n"/>
      <c r="BG45" s="5327" t="n"/>
      <c r="BH45" s="5330" t="n"/>
      <c r="BI45" s="5326" t="n"/>
      <c r="BJ45" s="5331" t="n"/>
      <c r="BK45" s="5332" t="n"/>
      <c r="BL45" s="5333" t="n"/>
      <c r="BM45" s="5331" t="n"/>
      <c r="BN45" s="5334" t="n"/>
      <c r="BO45" s="5335" t="n"/>
      <c r="BP45" s="5331" t="n"/>
      <c r="BQ45" s="5332" t="n"/>
      <c r="BR45" s="5317">
        <f>X46+AV45+AY45+BB45+BE46+BH46+BK46+BN46+BQ46</f>
        <v/>
      </c>
      <c r="BS45" s="2946" t="n"/>
      <c r="BT45" s="5336" t="inlineStr">
        <is>
          <t>ВМ</t>
        </is>
      </c>
      <c r="BU45" s="2946" t="n"/>
      <c r="BV45" s="3282">
        <f>(AE45-U45)*0.22</f>
        <v/>
      </c>
      <c r="BW45" s="2" t="n"/>
      <c r="BX45" s="2" t="n"/>
      <c r="BY45" s="2" t="n"/>
      <c r="BZ45" s="2" t="n"/>
      <c r="CA45" s="2" t="n"/>
      <c r="CB45" s="2" t="n"/>
      <c r="CC45" s="2" t="n"/>
    </row>
    <row r="46">
      <c r="A46" s="69" t="n"/>
      <c r="B46" s="173" t="n"/>
      <c r="C46" s="171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72" t="n"/>
      <c r="Q46" s="2987" t="n"/>
      <c r="R46" s="5337" t="n"/>
      <c r="S46" s="5337" t="n"/>
      <c r="T46" s="5337" t="n"/>
      <c r="U46" s="2989" t="n"/>
      <c r="V46" s="2990" t="n"/>
      <c r="W46" s="2990" t="n"/>
      <c r="X46" s="2991" t="n"/>
      <c r="Y46" s="5338" t="n">
        <v>3</v>
      </c>
      <c r="Z46" s="2335" t="n"/>
      <c r="AA46" s="2" t="n"/>
      <c r="AB46" s="72" t="n"/>
      <c r="AC46" s="69" t="n"/>
      <c r="AD46" s="173" t="n"/>
      <c r="AE46" s="171" t="n"/>
      <c r="AF46" s="72" t="n"/>
      <c r="AG46" s="69" t="n"/>
      <c r="AH46" s="72" t="n"/>
      <c r="AI46" s="69" t="n"/>
      <c r="AJ46" s="173" t="n"/>
      <c r="AK46" s="2" t="n"/>
      <c r="AL46" s="186" t="n"/>
      <c r="AM46" s="2232" t="n"/>
      <c r="AN46" s="186" t="n"/>
      <c r="AO46" s="2232" t="n"/>
      <c r="AP46" s="186" t="n"/>
      <c r="AQ46" s="2232" t="n"/>
      <c r="AR46" s="72" t="n"/>
      <c r="AS46" s="2218" t="n"/>
      <c r="AT46" s="5339" t="n"/>
      <c r="AU46" s="5340" t="n"/>
      <c r="AV46" s="5341" t="n"/>
      <c r="AW46" s="5339" t="n"/>
      <c r="AX46" s="5340" t="n"/>
      <c r="AY46" s="5342" t="n"/>
      <c r="AZ46" s="5343" t="n"/>
      <c r="BA46" s="5340" t="n"/>
      <c r="BB46" s="5341" t="n"/>
      <c r="BC46" s="2996" t="n"/>
      <c r="BD46" s="2997" t="n"/>
      <c r="BE46" s="3291" t="n"/>
      <c r="BF46" s="3000" t="n"/>
      <c r="BG46" s="2997" t="n"/>
      <c r="BH46" s="2998" t="n"/>
      <c r="BI46" s="2996" t="n"/>
      <c r="BJ46" s="2997" t="n"/>
      <c r="BK46" s="3291" t="n"/>
      <c r="BL46" s="3000" t="n"/>
      <c r="BM46" s="2997" t="n"/>
      <c r="BN46" s="2998" t="n"/>
      <c r="BO46" s="2996" t="n"/>
      <c r="BP46" s="2997" t="n"/>
      <c r="BQ46" s="3291" t="n"/>
      <c r="BR46" s="69" t="n"/>
      <c r="BS46" s="72" t="n"/>
      <c r="BT46" s="2" t="n"/>
      <c r="BU46" s="72" t="n"/>
      <c r="BV46" s="2" t="n"/>
      <c r="BW46" s="2" t="n"/>
      <c r="BX46" s="2" t="n"/>
      <c r="BY46" s="2" t="n"/>
      <c r="BZ46" s="2" t="n"/>
      <c r="CA46" s="2" t="n"/>
      <c r="CB46" s="2" t="n"/>
      <c r="CC46" s="2" t="n"/>
    </row>
    <row r="47">
      <c r="A47" s="2390" t="inlineStr">
        <is>
          <t>1.3.2</t>
        </is>
      </c>
      <c r="B47" s="2302" t="n"/>
      <c r="C47" s="4356" t="inlineStr">
        <is>
          <t>Информатика / Информационные технологии</t>
        </is>
      </c>
      <c r="D47" s="2665" t="n"/>
      <c r="E47" s="2665" t="n"/>
      <c r="F47" s="2665" t="n"/>
      <c r="G47" s="2665" t="n"/>
      <c r="H47" s="2665" t="n"/>
      <c r="I47" s="2665" t="n"/>
      <c r="J47" s="2665" t="n"/>
      <c r="K47" s="2665" t="n"/>
      <c r="L47" s="2665" t="n"/>
      <c r="M47" s="2665" t="n"/>
      <c r="N47" s="2665" t="n"/>
      <c r="O47" s="2665" t="n"/>
      <c r="P47" s="2311" t="n"/>
      <c r="Q47" s="5344" t="inlineStr">
        <is>
          <t>2051/2024</t>
        </is>
      </c>
      <c r="R47" s="4364" t="n"/>
      <c r="S47" s="4364" t="n"/>
      <c r="T47" s="4364" t="n"/>
      <c r="U47" s="5345" t="n">
        <v>24</v>
      </c>
      <c r="V47" s="5346" t="n"/>
      <c r="W47" s="5346" t="n">
        <v>36</v>
      </c>
      <c r="X47" s="5347" t="n">
        <v>1</v>
      </c>
      <c r="Y47" s="2354" t="n">
        <v>1</v>
      </c>
      <c r="Z47" s="2316" t="n"/>
      <c r="AA47" s="2352" t="n"/>
      <c r="AB47" s="2311" t="n"/>
      <c r="AC47" s="2345" t="n">
        <v>108</v>
      </c>
      <c r="AD47" s="2302" t="n"/>
      <c r="AE47" s="2347" t="n">
        <v>72</v>
      </c>
      <c r="AF47" s="2311" t="n"/>
      <c r="AG47" s="2348">
        <f>AC47-W47</f>
        <v/>
      </c>
      <c r="AH47" s="2311" t="n"/>
      <c r="AI47" s="2345">
        <f>AS47+AU47+AX47+BA47+BD47+BG47+BJ47+BM47+BP47</f>
        <v/>
      </c>
      <c r="AJ47" s="2302" t="n"/>
      <c r="AK47" s="2350" t="n">
        <v>6</v>
      </c>
      <c r="AL47" s="2316" t="n"/>
      <c r="AM47" s="2351" t="n">
        <v>6</v>
      </c>
      <c r="AN47" s="2316" t="n"/>
      <c r="AO47" s="2351" t="n"/>
      <c r="AP47" s="2316" t="n"/>
      <c r="AQ47" s="2352" t="n"/>
      <c r="AR47" s="2311" t="n"/>
      <c r="AS47" s="2345" t="n">
        <v>2</v>
      </c>
      <c r="AT47" s="2353" t="n">
        <v>72</v>
      </c>
      <c r="AU47" s="2350" t="n">
        <v>10</v>
      </c>
      <c r="AV47" s="2349" t="n">
        <v>2</v>
      </c>
      <c r="AW47" s="2353" t="n"/>
      <c r="AX47" s="2350" t="n"/>
      <c r="AY47" s="2344" t="n"/>
      <c r="AZ47" s="2354" t="n"/>
      <c r="BA47" s="2350" t="n"/>
      <c r="BB47" s="2349" t="n"/>
      <c r="BC47" s="2353" t="n"/>
      <c r="BD47" s="2350" t="n"/>
      <c r="BE47" s="2344" t="n"/>
      <c r="BF47" s="2354" t="n"/>
      <c r="BG47" s="2350" t="n"/>
      <c r="BH47" s="2349" t="n"/>
      <c r="BI47" s="2353" t="n"/>
      <c r="BJ47" s="2350" t="n"/>
      <c r="BK47" s="2344" t="n"/>
      <c r="BL47" s="2354" t="n"/>
      <c r="BM47" s="2350" t="n"/>
      <c r="BN47" s="2349" t="n"/>
      <c r="BO47" s="2353" t="n"/>
      <c r="BP47" s="2350" t="n"/>
      <c r="BQ47" s="2344" t="n"/>
      <c r="BR47" s="2348">
        <f>X47+AV47+AY47+BB47+BE47+BH47+BK47+BN47+BQ47</f>
        <v/>
      </c>
      <c r="BS47" s="2311" t="n"/>
      <c r="BT47" s="4353" t="inlineStr">
        <is>
          <t>ИиВД</t>
        </is>
      </c>
      <c r="BU47" s="2311" t="n"/>
      <c r="BV47" s="3282">
        <f>(AE47-U47)*0.22</f>
        <v/>
      </c>
      <c r="BW47" s="2" t="n"/>
      <c r="BX47" s="2" t="n"/>
      <c r="BY47" s="2" t="n"/>
      <c r="BZ47" s="2" t="n"/>
      <c r="CA47" s="2" t="n"/>
      <c r="CB47" s="2" t="n"/>
      <c r="CC47" s="2" t="n"/>
    </row>
    <row r="48">
      <c r="A48" s="2390" t="inlineStr">
        <is>
          <t>1.3.3</t>
        </is>
      </c>
      <c r="B48" s="2302" t="n"/>
      <c r="C48" s="4356" t="inlineStr">
        <is>
          <t>Инженерная и машинная графика / Инженерная графика</t>
        </is>
      </c>
      <c r="D48" s="2665" t="n"/>
      <c r="E48" s="2665" t="n"/>
      <c r="F48" s="2665" t="n"/>
      <c r="G48" s="2665" t="n"/>
      <c r="H48" s="2665" t="n"/>
      <c r="I48" s="2665" t="n"/>
      <c r="J48" s="2665" t="n"/>
      <c r="K48" s="2665" t="n"/>
      <c r="L48" s="2665" t="n"/>
      <c r="M48" s="2665" t="n"/>
      <c r="N48" s="2665" t="n"/>
      <c r="O48" s="2665" t="n"/>
      <c r="P48" s="2311" t="n"/>
      <c r="Q48" s="5344" t="inlineStr">
        <is>
          <t>2076.1/2024</t>
        </is>
      </c>
      <c r="R48" s="4364" t="n"/>
      <c r="S48" s="4364" t="n"/>
      <c r="T48" s="4364" t="n"/>
      <c r="U48" s="5345" t="n">
        <v>42</v>
      </c>
      <c r="V48" s="5348" t="n"/>
      <c r="W48" s="5349" t="n">
        <v>74</v>
      </c>
      <c r="X48" s="5350" t="n">
        <v>2</v>
      </c>
      <c r="Y48" s="2354" t="n">
        <v>1</v>
      </c>
      <c r="Z48" s="2316" t="n"/>
      <c r="AA48" s="2362" t="n">
        <v>2</v>
      </c>
      <c r="AB48" s="2363" t="inlineStr">
        <is>
          <t>д</t>
        </is>
      </c>
      <c r="AC48" s="2345" t="n">
        <v>252</v>
      </c>
      <c r="AD48" s="2302" t="n"/>
      <c r="AE48" s="2347" t="n">
        <v>144</v>
      </c>
      <c r="AF48" s="2311" t="n"/>
      <c r="AG48" s="2348">
        <f>AC48-W48</f>
        <v/>
      </c>
      <c r="AH48" s="2311" t="n"/>
      <c r="AI48" s="2345">
        <f>AS48+AU48+AX48+BA48+BD48+BG48+BJ48+BM48+BP48</f>
        <v/>
      </c>
      <c r="AJ48" s="2302" t="n"/>
      <c r="AK48" s="2350" t="n">
        <v>4</v>
      </c>
      <c r="AL48" s="2316" t="n"/>
      <c r="AM48" s="2351" t="n"/>
      <c r="AN48" s="2316" t="n"/>
      <c r="AO48" s="2351" t="n">
        <v>18</v>
      </c>
      <c r="AP48" s="2316" t="n"/>
      <c r="AQ48" s="2352" t="n"/>
      <c r="AR48" s="2311" t="n"/>
      <c r="AS48" s="2345" t="n">
        <v>2</v>
      </c>
      <c r="AT48" s="2353" t="n">
        <v>100</v>
      </c>
      <c r="AU48" s="2350" t="n">
        <v>14</v>
      </c>
      <c r="AV48" s="2349" t="n">
        <v>3</v>
      </c>
      <c r="AW48" s="2353" t="n">
        <v>78</v>
      </c>
      <c r="AX48" s="2350" t="n">
        <v>6</v>
      </c>
      <c r="AY48" s="2344" t="n">
        <v>2</v>
      </c>
      <c r="AZ48" s="2354" t="n"/>
      <c r="BA48" s="2350" t="n"/>
      <c r="BB48" s="2349" t="n"/>
      <c r="BC48" s="2353" t="n"/>
      <c r="BD48" s="2350" t="n"/>
      <c r="BE48" s="2344" t="n"/>
      <c r="BF48" s="2354" t="n"/>
      <c r="BG48" s="2350" t="n"/>
      <c r="BH48" s="3879" t="n"/>
      <c r="BI48" s="4647" t="n"/>
      <c r="BJ48" s="4669" t="n"/>
      <c r="BK48" s="5351" t="n"/>
      <c r="BL48" s="4645" t="n"/>
      <c r="BM48" s="4669" t="n"/>
      <c r="BN48" s="3879" t="n"/>
      <c r="BO48" s="4647" t="n"/>
      <c r="BP48" s="4669" t="n"/>
      <c r="BQ48" s="5351" t="n"/>
      <c r="BR48" s="2348">
        <f>X48+AV48+AY48+BB48+BE48+BH48+BK48+BN48+BQ48</f>
        <v/>
      </c>
      <c r="BS48" s="2311" t="n"/>
      <c r="BT48" s="4353" t="inlineStr">
        <is>
          <t>ИГ</t>
        </is>
      </c>
      <c r="BU48" s="2311" t="n"/>
      <c r="BV48" s="3282">
        <f>(AE48-U48)*0.22</f>
        <v/>
      </c>
      <c r="BW48" s="2" t="n"/>
      <c r="BX48" s="2" t="n"/>
      <c r="BY48" s="2" t="n"/>
      <c r="BZ48" s="2" t="n"/>
      <c r="CA48" s="2" t="n"/>
      <c r="CB48" s="2" t="n"/>
      <c r="CC48" s="2" t="n"/>
    </row>
    <row r="49">
      <c r="A49" s="2301" t="inlineStr">
        <is>
          <t>1.3.4</t>
        </is>
      </c>
      <c r="B49" s="2302" t="n"/>
      <c r="C49" s="4348" t="inlineStr">
        <is>
          <t>Общая химия</t>
        </is>
      </c>
      <c r="D49" s="2665" t="n"/>
      <c r="E49" s="2665" t="n"/>
      <c r="F49" s="2665" t="n"/>
      <c r="G49" s="2665" t="n"/>
      <c r="H49" s="2665" t="n"/>
      <c r="I49" s="2665" t="n"/>
      <c r="J49" s="2665" t="n"/>
      <c r="K49" s="2665" t="n"/>
      <c r="L49" s="2665" t="n"/>
      <c r="M49" s="2665" t="n"/>
      <c r="N49" s="2665" t="n"/>
      <c r="O49" s="2665" t="n"/>
      <c r="P49" s="2311" t="n"/>
      <c r="Q49" s="467" t="n"/>
      <c r="R49" s="467" t="n"/>
      <c r="S49" s="467" t="n"/>
      <c r="T49" s="467" t="n"/>
      <c r="U49" s="5295" t="n"/>
      <c r="V49" s="5296" t="n"/>
      <c r="W49" s="5352">
        <f>AC49/AE49*U49</f>
        <v/>
      </c>
      <c r="X49" s="5297" t="n"/>
      <c r="Y49" s="2325" t="n">
        <v>1</v>
      </c>
      <c r="Z49" s="2316" t="n"/>
      <c r="AA49" s="2318" t="n"/>
      <c r="AB49" s="2311" t="n"/>
      <c r="AC49" s="2310" t="n">
        <v>216</v>
      </c>
      <c r="AD49" s="2302" t="n"/>
      <c r="AE49" s="2312" t="n">
        <v>108</v>
      </c>
      <c r="AF49" s="2311" t="n"/>
      <c r="AG49" s="2313">
        <f>AC49-W49</f>
        <v/>
      </c>
      <c r="AH49" s="2311" t="n"/>
      <c r="AI49" s="2310">
        <f>AS49+AU49+AX49+BA49+BD49+BG49+BJ49+BM49+BP49</f>
        <v/>
      </c>
      <c r="AJ49" s="2302" t="n"/>
      <c r="AK49" s="2315" t="n">
        <v>12</v>
      </c>
      <c r="AL49" s="2316" t="n"/>
      <c r="AM49" s="2317" t="n">
        <v>8</v>
      </c>
      <c r="AN49" s="2316" t="n"/>
      <c r="AO49" s="2317" t="n">
        <v>4</v>
      </c>
      <c r="AP49" s="2316" t="n"/>
      <c r="AQ49" s="2318" t="n"/>
      <c r="AR49" s="2311" t="n"/>
      <c r="AS49" s="4366" t="n">
        <v>4</v>
      </c>
      <c r="AT49" s="3926" t="n">
        <v>216</v>
      </c>
      <c r="AU49" s="3928" t="n">
        <v>20</v>
      </c>
      <c r="AV49" s="3864" t="n">
        <v>6</v>
      </c>
      <c r="AW49" s="3926" t="n"/>
      <c r="AX49" s="3928" t="n"/>
      <c r="AY49" s="3866" t="n"/>
      <c r="AZ49" s="3927" t="n"/>
      <c r="BA49" s="3928" t="n"/>
      <c r="BB49" s="3864" t="n"/>
      <c r="BC49" s="3926" t="n"/>
      <c r="BD49" s="3928" t="n"/>
      <c r="BE49" s="3866" t="n"/>
      <c r="BF49" s="3861" t="n"/>
      <c r="BG49" s="4394" t="n"/>
      <c r="BH49" s="2314" t="n"/>
      <c r="BI49" s="2326" t="n"/>
      <c r="BJ49" s="2315" t="n"/>
      <c r="BK49" s="2309" t="n"/>
      <c r="BL49" s="2325" t="n"/>
      <c r="BM49" s="2315" t="n"/>
      <c r="BN49" s="2314" t="n"/>
      <c r="BO49" s="2326" t="n"/>
      <c r="BP49" s="2315" t="n"/>
      <c r="BQ49" s="2309" t="n"/>
      <c r="BR49" s="2313">
        <f>X49+AV49+AY49+BB49+BE49+BH49+BK49+BN49+BQ49</f>
        <v/>
      </c>
      <c r="BS49" s="2311" t="n"/>
      <c r="BT49" s="3114" t="inlineStr">
        <is>
          <t>ХТЭПиМЭТ</t>
        </is>
      </c>
      <c r="BU49" s="2311" t="n"/>
      <c r="BV49" s="2">
        <f>(AE49-U49)*0.22</f>
        <v/>
      </c>
      <c r="BW49" s="2" t="n"/>
      <c r="BX49" s="2" t="n"/>
      <c r="BY49" s="2" t="n"/>
      <c r="BZ49" s="2" t="n"/>
      <c r="CA49" s="2" t="n"/>
      <c r="CB49" s="2" t="n"/>
      <c r="CC49" s="2" t="n"/>
    </row>
    <row r="50">
      <c r="A50" s="2301" t="inlineStr">
        <is>
          <t>1.3.5</t>
        </is>
      </c>
      <c r="B50" s="2302" t="n"/>
      <c r="C50" s="4348" t="inlineStr">
        <is>
          <t>Органическая химия и высокомолекулярные соединения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311" t="n"/>
      <c r="Q50" s="3028" t="n"/>
      <c r="R50" s="3028" t="n"/>
      <c r="S50" s="3028" t="n"/>
      <c r="T50" s="3028" t="n"/>
      <c r="U50" s="5292" t="n"/>
      <c r="V50" s="5293" t="n"/>
      <c r="W50" s="5293">
        <f>AC50/AE50*U50</f>
        <v/>
      </c>
      <c r="X50" s="5294" t="n"/>
      <c r="Y50" s="2307" t="n">
        <v>4</v>
      </c>
      <c r="Z50" s="2315" t="n">
        <v>5</v>
      </c>
      <c r="AA50" s="2318" t="n"/>
      <c r="AB50" s="2311" t="n"/>
      <c r="AC50" s="2310" t="n">
        <v>396</v>
      </c>
      <c r="AD50" s="2302" t="n"/>
      <c r="AE50" s="2408" t="n">
        <v>198</v>
      </c>
      <c r="AF50" s="2311" t="n"/>
      <c r="AG50" s="2313">
        <f>AC50-W50</f>
        <v/>
      </c>
      <c r="AH50" s="2311" t="n"/>
      <c r="AI50" s="2310">
        <f>AS50+AU50+AX50+BA50+BD50+BG50+BJ50+BM50+BP50</f>
        <v/>
      </c>
      <c r="AJ50" s="2302" t="n"/>
      <c r="AK50" s="2315" t="n">
        <v>20</v>
      </c>
      <c r="AL50" s="2316" t="n"/>
      <c r="AM50" s="2317" t="n">
        <v>20</v>
      </c>
      <c r="AN50" s="2316" t="n"/>
      <c r="AO50" s="2317" t="n">
        <v>4</v>
      </c>
      <c r="AP50" s="2316" t="n"/>
      <c r="AQ50" s="2318" t="n"/>
      <c r="AR50" s="2311" t="n"/>
      <c r="AS50" s="2319" t="n"/>
      <c r="AT50" s="2320" t="n"/>
      <c r="AU50" s="3112" t="n"/>
      <c r="AV50" s="2322" t="n"/>
      <c r="AW50" s="2320" t="n"/>
      <c r="AX50" s="3112" t="n"/>
      <c r="AY50" s="2323" t="n"/>
      <c r="AZ50" s="2324" t="n"/>
      <c r="BA50" s="3112" t="n">
        <v>8</v>
      </c>
      <c r="BB50" s="2322" t="n"/>
      <c r="BC50" s="2320" t="n">
        <v>180</v>
      </c>
      <c r="BD50" s="3112" t="n">
        <v>14</v>
      </c>
      <c r="BE50" s="2323" t="n">
        <v>5</v>
      </c>
      <c r="BF50" s="2325" t="n">
        <v>216</v>
      </c>
      <c r="BG50" s="2315" t="n">
        <v>22</v>
      </c>
      <c r="BH50" s="2090" t="n">
        <v>6</v>
      </c>
      <c r="BI50" s="3867" t="n"/>
      <c r="BJ50" s="4394" t="n"/>
      <c r="BK50" s="3868" t="n"/>
      <c r="BL50" s="3861" t="n"/>
      <c r="BM50" s="4394" t="n"/>
      <c r="BN50" s="2090" t="n"/>
      <c r="BO50" s="3867" t="n"/>
      <c r="BP50" s="4394" t="n"/>
      <c r="BQ50" s="3868" t="n"/>
      <c r="BR50" s="2313">
        <f>X50+AV50+AY50+BB50+BE50+BH50+BK50+BN50+BQ50</f>
        <v/>
      </c>
      <c r="BS50" s="2311" t="n"/>
      <c r="BT50" s="3114" t="inlineStr">
        <is>
          <t>ОХ, ПКМ</t>
        </is>
      </c>
      <c r="BU50" s="2311" t="n"/>
      <c r="BV50" s="2">
        <f>(AE50-U50)*0.22</f>
        <v/>
      </c>
      <c r="BW50" s="2" t="n"/>
      <c r="BX50" s="2" t="n"/>
      <c r="BY50" s="2" t="n"/>
      <c r="BZ50" s="2" t="n"/>
      <c r="CA50" s="2" t="n"/>
      <c r="CB50" s="2" t="n"/>
      <c r="CC50" s="2" t="n"/>
    </row>
    <row r="51">
      <c r="A51" s="2301" t="inlineStr">
        <is>
          <t>1.3.6</t>
        </is>
      </c>
      <c r="B51" s="2302" t="n"/>
      <c r="C51" s="4348" t="inlineStr">
        <is>
          <t>Физика</t>
        </is>
      </c>
      <c r="D51" s="2665" t="n"/>
      <c r="E51" s="2665" t="n"/>
      <c r="F51" s="2665" t="n"/>
      <c r="G51" s="2665" t="n"/>
      <c r="H51" s="2665" t="n"/>
      <c r="I51" s="2665" t="n"/>
      <c r="J51" s="2665" t="n"/>
      <c r="K51" s="2665" t="n"/>
      <c r="L51" s="2665" t="n"/>
      <c r="M51" s="2665" t="n"/>
      <c r="N51" s="2665" t="n"/>
      <c r="O51" s="2665" t="n"/>
      <c r="P51" s="2311" t="n"/>
      <c r="Q51" s="467" t="n"/>
      <c r="R51" s="467" t="n"/>
      <c r="S51" s="467" t="n"/>
      <c r="T51" s="467" t="n"/>
      <c r="U51" s="5295" t="n"/>
      <c r="V51" s="5296" t="n"/>
      <c r="W51" s="5296">
        <f>AC51/AE51*U51</f>
        <v/>
      </c>
      <c r="X51" s="5297" t="n"/>
      <c r="Y51" s="2307" t="n">
        <v>2</v>
      </c>
      <c r="Z51" s="2315" t="n">
        <v>3</v>
      </c>
      <c r="AA51" s="2318" t="n"/>
      <c r="AB51" s="2311" t="n"/>
      <c r="AC51" s="2310" t="n">
        <v>432</v>
      </c>
      <c r="AD51" s="2302" t="n"/>
      <c r="AE51" s="2312" t="n">
        <v>216</v>
      </c>
      <c r="AF51" s="2311" t="n"/>
      <c r="AG51" s="2313">
        <f>AC51-W51</f>
        <v/>
      </c>
      <c r="AH51" s="2311" t="n"/>
      <c r="AI51" s="2310">
        <f>AS51+AU51+AX51+BA51+BD51+BG51+BJ51+BM51+BP51</f>
        <v/>
      </c>
      <c r="AJ51" s="2302" t="n"/>
      <c r="AK51" s="2315" t="n">
        <v>20</v>
      </c>
      <c r="AL51" s="2316" t="n"/>
      <c r="AM51" s="2317" t="n">
        <v>20</v>
      </c>
      <c r="AN51" s="2316" t="n"/>
      <c r="AO51" s="2317" t="n">
        <v>20</v>
      </c>
      <c r="AP51" s="2316" t="n"/>
      <c r="AQ51" s="2318" t="n"/>
      <c r="AR51" s="2311" t="n"/>
      <c r="AS51" s="4366" t="n"/>
      <c r="AT51" s="3926" t="n"/>
      <c r="AU51" s="3928" t="n">
        <v>4</v>
      </c>
      <c r="AV51" s="3864" t="n"/>
      <c r="AW51" s="3926" t="n">
        <v>216</v>
      </c>
      <c r="AX51" s="3928" t="n">
        <v>28</v>
      </c>
      <c r="AY51" s="3866" t="n">
        <v>6</v>
      </c>
      <c r="AZ51" s="3927" t="n">
        <v>216</v>
      </c>
      <c r="BA51" s="3928" t="n">
        <v>28</v>
      </c>
      <c r="BB51" s="3864" t="n">
        <v>6</v>
      </c>
      <c r="BC51" s="3926" t="n"/>
      <c r="BD51" s="3928" t="n"/>
      <c r="BE51" s="3866" t="n"/>
      <c r="BF51" s="3861" t="n"/>
      <c r="BG51" s="4394" t="n"/>
      <c r="BH51" s="2314" t="n"/>
      <c r="BI51" s="2326" t="n"/>
      <c r="BJ51" s="2315" t="n"/>
      <c r="BK51" s="2309" t="n"/>
      <c r="BL51" s="2325" t="n"/>
      <c r="BM51" s="2315" t="n"/>
      <c r="BN51" s="2314" t="n"/>
      <c r="BO51" s="2326" t="n"/>
      <c r="BP51" s="2315" t="n"/>
      <c r="BQ51" s="2309" t="n"/>
      <c r="BR51" s="2313">
        <f>X51+AV51+AY51+BB51+BE51+BH51+BK51+BN51+BQ51</f>
        <v/>
      </c>
      <c r="BS51" s="2311" t="n"/>
      <c r="BT51" s="3114" t="inlineStr">
        <is>
          <t>физики</t>
        </is>
      </c>
      <c r="BU51" s="2311" t="n"/>
      <c r="BV51" s="2">
        <f>(AE51-U51)*0.22</f>
        <v/>
      </c>
      <c r="BW51" s="2" t="n"/>
      <c r="BX51" s="2" t="n"/>
      <c r="BY51" s="2" t="n"/>
      <c r="BZ51" s="2" t="n"/>
      <c r="CA51" s="2" t="n"/>
      <c r="CB51" s="2" t="n"/>
      <c r="CC51" s="2" t="n"/>
    </row>
    <row r="52">
      <c r="A52" s="2368" t="inlineStr">
        <is>
          <t>1.4</t>
        </is>
      </c>
      <c r="B52" s="2302" t="n"/>
      <c r="C52" s="4354" t="inlineStr">
        <is>
          <t>Модуль "Материаловедение"</t>
        </is>
      </c>
      <c r="D52" s="2665" t="n"/>
      <c r="E52" s="2665" t="n"/>
      <c r="F52" s="2665" t="n"/>
      <c r="G52" s="2665" t="n"/>
      <c r="H52" s="2665" t="n"/>
      <c r="I52" s="2665" t="n"/>
      <c r="J52" s="2665" t="n"/>
      <c r="K52" s="2665" t="n"/>
      <c r="L52" s="2665" t="n"/>
      <c r="M52" s="2665" t="n"/>
      <c r="N52" s="2665" t="n"/>
      <c r="O52" s="2665" t="n"/>
      <c r="P52" s="2311" t="n"/>
      <c r="Q52" s="3099" t="n"/>
      <c r="R52" s="3099" t="n"/>
      <c r="S52" s="3099" t="n"/>
      <c r="T52" s="3099" t="n"/>
      <c r="U52" s="5304" t="n"/>
      <c r="V52" s="5305" t="n"/>
      <c r="W52" s="5353" t="n"/>
      <c r="X52" s="5306" t="n"/>
      <c r="Y52" s="2384" t="n"/>
      <c r="Z52" s="2316" t="n"/>
      <c r="AA52" s="2381" t="n"/>
      <c r="AB52" s="2311" t="n"/>
      <c r="AC52" s="2374" t="n"/>
      <c r="AD52" s="2302" t="n"/>
      <c r="AE52" s="2376" t="n"/>
      <c r="AF52" s="2311" t="n"/>
      <c r="AG52" s="2377" t="n"/>
      <c r="AH52" s="2311" t="n"/>
      <c r="AI52" s="2452" t="n"/>
      <c r="AJ52" s="2302" t="n"/>
      <c r="AK52" s="2379" t="n"/>
      <c r="AL52" s="2316" t="n"/>
      <c r="AM52" s="2380" t="n"/>
      <c r="AN52" s="2316" t="n"/>
      <c r="AO52" s="2380" t="n"/>
      <c r="AP52" s="2316" t="n"/>
      <c r="AQ52" s="2381" t="n"/>
      <c r="AR52" s="2311" t="n"/>
      <c r="AS52" s="2374" t="n"/>
      <c r="AT52" s="2382" t="n"/>
      <c r="AU52" s="2379" t="n"/>
      <c r="AV52" s="2383" t="n"/>
      <c r="AW52" s="2382" t="n"/>
      <c r="AX52" s="2379" t="n"/>
      <c r="AY52" s="2375" t="n"/>
      <c r="AZ52" s="2384" t="n"/>
      <c r="BA52" s="2379" t="n"/>
      <c r="BB52" s="2383" t="n"/>
      <c r="BC52" s="2382" t="n"/>
      <c r="BD52" s="2379" t="n"/>
      <c r="BE52" s="2375" t="n"/>
      <c r="BF52" s="2384" t="n"/>
      <c r="BG52" s="2379" t="n"/>
      <c r="BH52" s="1931" t="n"/>
      <c r="BI52" s="3107" t="n"/>
      <c r="BJ52" s="3104" t="n"/>
      <c r="BK52" s="3108" t="n"/>
      <c r="BL52" s="3109" t="n"/>
      <c r="BM52" s="3104" t="n"/>
      <c r="BN52" s="1931" t="n"/>
      <c r="BO52" s="3107" t="n"/>
      <c r="BP52" s="3104" t="n"/>
      <c r="BQ52" s="3108" t="n"/>
      <c r="BR52" s="2377" t="n"/>
      <c r="BS52" s="2311" t="n"/>
      <c r="BT52" s="3081" t="n"/>
      <c r="BU52" s="2311" t="n"/>
      <c r="BV52" s="2386">
        <f>(AE52-U52)*0.22</f>
        <v/>
      </c>
      <c r="BW52" s="2" t="n"/>
      <c r="BX52" s="2" t="n"/>
      <c r="BY52" s="2" t="n"/>
      <c r="BZ52" s="2" t="n"/>
      <c r="CA52" s="2" t="n"/>
      <c r="CB52" s="2" t="n"/>
      <c r="CC52" s="2" t="n"/>
    </row>
    <row r="53">
      <c r="A53" s="2301" t="inlineStr">
        <is>
          <t>1.4.1</t>
        </is>
      </c>
      <c r="B53" s="2302" t="n"/>
      <c r="C53" s="4348" t="inlineStr">
        <is>
          <t>Материаловедение</t>
        </is>
      </c>
      <c r="D53" s="2665" t="n"/>
      <c r="E53" s="2665" t="n"/>
      <c r="F53" s="2665" t="n"/>
      <c r="G53" s="2665" t="n"/>
      <c r="H53" s="2665" t="n"/>
      <c r="I53" s="2665" t="n"/>
      <c r="J53" s="2665" t="n"/>
      <c r="K53" s="2665" t="n"/>
      <c r="L53" s="2665" t="n"/>
      <c r="M53" s="2665" t="n"/>
      <c r="N53" s="2665" t="n"/>
      <c r="O53" s="2665" t="n"/>
      <c r="P53" s="2311" t="n"/>
      <c r="Q53" s="467" t="n"/>
      <c r="R53" s="467" t="n"/>
      <c r="S53" s="467" t="n"/>
      <c r="T53" s="467" t="n"/>
      <c r="U53" s="5295" t="n"/>
      <c r="V53" s="5296" t="n"/>
      <c r="W53" s="5293">
        <f>AC53/AE53*U53</f>
        <v/>
      </c>
      <c r="X53" s="5297" t="n"/>
      <c r="Y53" s="2325" t="n"/>
      <c r="Z53" s="2316" t="n"/>
      <c r="AA53" s="2448" t="n">
        <v>3</v>
      </c>
      <c r="AB53" s="2449" t="inlineStr">
        <is>
          <t>д</t>
        </is>
      </c>
      <c r="AC53" s="2310" t="n">
        <v>108</v>
      </c>
      <c r="AD53" s="2302" t="n"/>
      <c r="AE53" s="2312" t="n">
        <v>54</v>
      </c>
      <c r="AF53" s="2311" t="n"/>
      <c r="AG53" s="2313">
        <f>AC53-W53</f>
        <v/>
      </c>
      <c r="AH53" s="2311" t="n"/>
      <c r="AI53" s="2310">
        <f>AS53+AU53+AX53+BA53+BD53+BG53+BJ53+BM53+BP53</f>
        <v/>
      </c>
      <c r="AJ53" s="2302" t="n"/>
      <c r="AK53" s="2315" t="n">
        <v>8</v>
      </c>
      <c r="AL53" s="2316" t="n"/>
      <c r="AM53" s="2317" t="n">
        <v>4</v>
      </c>
      <c r="AN53" s="2316" t="n"/>
      <c r="AO53" s="2317" t="n"/>
      <c r="AP53" s="2316" t="n"/>
      <c r="AQ53" s="2318" t="n"/>
      <c r="AR53" s="2311" t="n"/>
      <c r="AS53" s="4366" t="n"/>
      <c r="AT53" s="3926" t="n"/>
      <c r="AU53" s="3928" t="n"/>
      <c r="AV53" s="3864" t="n"/>
      <c r="AW53" s="3926" t="n"/>
      <c r="AX53" s="3928" t="n">
        <v>4</v>
      </c>
      <c r="AY53" s="3866" t="n"/>
      <c r="AZ53" s="3927" t="n">
        <v>108</v>
      </c>
      <c r="BA53" s="3928" t="n">
        <v>8</v>
      </c>
      <c r="BB53" s="3864" t="n">
        <v>3</v>
      </c>
      <c r="BC53" s="3926" t="n"/>
      <c r="BD53" s="3928" t="n"/>
      <c r="BE53" s="3866" t="n"/>
      <c r="BF53" s="3861" t="n"/>
      <c r="BG53" s="4394" t="n"/>
      <c r="BH53" s="2314" t="n"/>
      <c r="BI53" s="2326" t="n"/>
      <c r="BJ53" s="2315" t="n"/>
      <c r="BK53" s="2309" t="n"/>
      <c r="BL53" s="2325" t="n"/>
      <c r="BM53" s="2315" t="n"/>
      <c r="BN53" s="2314" t="n"/>
      <c r="BO53" s="2326" t="n"/>
      <c r="BP53" s="2315" t="n"/>
      <c r="BQ53" s="2309" t="n"/>
      <c r="BR53" s="2313">
        <f>X53+AV53+AY53+BB53+BE53+BH53+BK53+BN53+BQ53</f>
        <v/>
      </c>
      <c r="BS53" s="2311" t="n"/>
      <c r="BT53" s="3114" t="inlineStr">
        <is>
          <t>МиПТС</t>
        </is>
      </c>
      <c r="BU53" s="2311" t="n"/>
      <c r="BV53" s="2">
        <f>(AE53-U53)*0.22</f>
        <v/>
      </c>
      <c r="BW53" s="2" t="n"/>
      <c r="BX53" s="2" t="n"/>
      <c r="BY53" s="2" t="n"/>
      <c r="BZ53" s="2" t="n"/>
      <c r="CA53" s="2" t="n"/>
      <c r="CB53" s="2" t="n"/>
      <c r="CC53" s="2" t="n"/>
    </row>
    <row r="54">
      <c r="A54" s="2301" t="inlineStr">
        <is>
          <t>1.4.2</t>
        </is>
      </c>
      <c r="B54" s="2302" t="n"/>
      <c r="C54" s="4348" t="inlineStr">
        <is>
          <t xml:space="preserve">Древесиноведение с основами лесного товароведения </t>
        </is>
      </c>
      <c r="D54" s="2665" t="n"/>
      <c r="E54" s="2665" t="n"/>
      <c r="F54" s="2665" t="n"/>
      <c r="G54" s="2665" t="n"/>
      <c r="H54" s="2665" t="n"/>
      <c r="I54" s="2665" t="n"/>
      <c r="J54" s="2665" t="n"/>
      <c r="K54" s="2665" t="n"/>
      <c r="L54" s="2665" t="n"/>
      <c r="M54" s="2665" t="n"/>
      <c r="N54" s="2665" t="n"/>
      <c r="O54" s="2665" t="n"/>
      <c r="P54" s="2311" t="n"/>
      <c r="Q54" s="3028" t="n"/>
      <c r="R54" s="3028" t="n"/>
      <c r="S54" s="3028" t="n"/>
      <c r="T54" s="3028" t="n"/>
      <c r="U54" s="5292" t="n"/>
      <c r="V54" s="5293" t="n"/>
      <c r="W54" s="5293">
        <f>AC54/AE54*U54</f>
        <v/>
      </c>
      <c r="X54" s="5294" t="n"/>
      <c r="Y54" s="2325" t="n">
        <v>4</v>
      </c>
      <c r="Z54" s="2316" t="n"/>
      <c r="AA54" s="2318" t="n">
        <v>3</v>
      </c>
      <c r="AB54" s="2311" t="n"/>
      <c r="AC54" s="2310" t="n">
        <v>216</v>
      </c>
      <c r="AD54" s="2302" t="n"/>
      <c r="AE54" s="2312" t="n">
        <v>108</v>
      </c>
      <c r="AF54" s="2311" t="n"/>
      <c r="AG54" s="2313">
        <f>AC54-W54</f>
        <v/>
      </c>
      <c r="AH54" s="2311" t="n"/>
      <c r="AI54" s="2310">
        <f>AS54+AU54+AX54+BA54+BD54+BG54+BJ54+BM54+BP54</f>
        <v/>
      </c>
      <c r="AJ54" s="2302" t="n"/>
      <c r="AK54" s="2315" t="n">
        <v>10</v>
      </c>
      <c r="AL54" s="2316" t="n"/>
      <c r="AM54" s="2317" t="n">
        <v>6</v>
      </c>
      <c r="AN54" s="2316" t="n"/>
      <c r="AO54" s="2317" t="n">
        <v>8</v>
      </c>
      <c r="AP54" s="2316" t="n"/>
      <c r="AQ54" s="2318" t="n"/>
      <c r="AR54" s="2311" t="n"/>
      <c r="AS54" s="2319" t="n"/>
      <c r="AT54" s="2320" t="n"/>
      <c r="AU54" s="3112" t="n"/>
      <c r="AV54" s="2322" t="n"/>
      <c r="AW54" s="2320" t="n"/>
      <c r="AX54" s="3112" t="n">
        <v>2</v>
      </c>
      <c r="AY54" s="2323" t="n"/>
      <c r="AZ54" s="2324" t="n">
        <v>108</v>
      </c>
      <c r="BA54" s="3112" t="n">
        <v>12</v>
      </c>
      <c r="BB54" s="2322" t="n">
        <v>3</v>
      </c>
      <c r="BC54" s="2320" t="n">
        <v>108</v>
      </c>
      <c r="BD54" s="3112" t="n">
        <v>10</v>
      </c>
      <c r="BE54" s="2323" t="n">
        <v>3</v>
      </c>
      <c r="BF54" s="2325" t="n"/>
      <c r="BG54" s="2315" t="n"/>
      <c r="BH54" s="2090" t="n"/>
      <c r="BI54" s="3867" t="n"/>
      <c r="BJ54" s="4394" t="n"/>
      <c r="BK54" s="3868" t="n"/>
      <c r="BL54" s="3861" t="n"/>
      <c r="BM54" s="4394" t="n"/>
      <c r="BN54" s="2090" t="n"/>
      <c r="BO54" s="3867" t="n"/>
      <c r="BP54" s="4394" t="n"/>
      <c r="BQ54" s="3868" t="n"/>
      <c r="BR54" s="2313">
        <f>X54+AV54+AY54+BB54+BE54+BH54+BK54+BN54+BQ54</f>
        <v/>
      </c>
      <c r="BS54" s="2311" t="n"/>
      <c r="BT54" s="3114" t="inlineStr">
        <is>
          <t>ЛЗиД</t>
        </is>
      </c>
      <c r="BU54" s="2311" t="n"/>
      <c r="BV54" s="2">
        <f>(AE54-U54)*0.22</f>
        <v/>
      </c>
      <c r="BW54" s="2" t="n"/>
      <c r="BX54" s="2" t="n"/>
      <c r="BY54" s="2" t="n"/>
      <c r="BZ54" s="2" t="n"/>
      <c r="CA54" s="2" t="n"/>
      <c r="CB54" s="2" t="n"/>
      <c r="CC54" s="2" t="n"/>
    </row>
    <row r="55">
      <c r="A55" s="2368" t="inlineStr">
        <is>
          <t>1.5</t>
        </is>
      </c>
      <c r="B55" s="2302" t="n"/>
      <c r="C55" s="4354" t="inlineStr">
        <is>
          <t>Общеинженерный модуль 1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311" t="n"/>
      <c r="Q55" s="1926" t="n"/>
      <c r="R55" s="1926" t="n"/>
      <c r="S55" s="1926" t="n"/>
      <c r="T55" s="1926" t="n"/>
      <c r="U55" s="5354" t="n"/>
      <c r="V55" s="5355" t="n"/>
      <c r="W55" s="5353" t="n"/>
      <c r="X55" s="5356" t="n"/>
      <c r="Y55" s="2384" t="n"/>
      <c r="Z55" s="2316" t="n"/>
      <c r="AA55" s="2381" t="n"/>
      <c r="AB55" s="2311" t="n"/>
      <c r="AC55" s="2374" t="n"/>
      <c r="AD55" s="2302" t="n"/>
      <c r="AE55" s="2376" t="n"/>
      <c r="AF55" s="2311" t="n"/>
      <c r="AG55" s="2377" t="n"/>
      <c r="AH55" s="2311" t="n"/>
      <c r="AI55" s="2452" t="n"/>
      <c r="AJ55" s="2302" t="n"/>
      <c r="AK55" s="2379" t="n"/>
      <c r="AL55" s="2316" t="n"/>
      <c r="AM55" s="2380" t="n"/>
      <c r="AN55" s="2316" t="n"/>
      <c r="AO55" s="2380" t="n"/>
      <c r="AP55" s="2316" t="n"/>
      <c r="AQ55" s="2381" t="n"/>
      <c r="AR55" s="2311" t="n"/>
      <c r="AS55" s="3102" t="n"/>
      <c r="AT55" s="3107" t="n"/>
      <c r="AU55" s="3104" t="n"/>
      <c r="AV55" s="1931" t="n"/>
      <c r="AW55" s="3107" t="n"/>
      <c r="AX55" s="3104" t="n"/>
      <c r="AY55" s="3108" t="n"/>
      <c r="AZ55" s="3109" t="n"/>
      <c r="BA55" s="3104" t="n"/>
      <c r="BB55" s="1931" t="n"/>
      <c r="BC55" s="3107" t="n"/>
      <c r="BD55" s="3104" t="n"/>
      <c r="BE55" s="3108" t="n"/>
      <c r="BF55" s="3109" t="n"/>
      <c r="BG55" s="3104" t="n"/>
      <c r="BH55" s="2383" t="n"/>
      <c r="BI55" s="2382" t="n"/>
      <c r="BJ55" s="2379" t="n"/>
      <c r="BK55" s="2375" t="n"/>
      <c r="BL55" s="2384" t="n"/>
      <c r="BM55" s="2379" t="n"/>
      <c r="BN55" s="2383" t="n"/>
      <c r="BO55" s="2382" t="n"/>
      <c r="BP55" s="2379" t="n"/>
      <c r="BQ55" s="2375" t="n"/>
      <c r="BR55" s="2377" t="n"/>
      <c r="BS55" s="2311" t="n"/>
      <c r="BT55" s="3081" t="n"/>
      <c r="BU55" s="2311" t="n"/>
      <c r="BV55" s="2386">
        <f>(AE55-U55)*0.22</f>
        <v/>
      </c>
      <c r="BW55" s="2" t="n"/>
      <c r="BX55" s="2" t="n"/>
      <c r="BY55" s="2" t="n"/>
      <c r="BZ55" s="2" t="n"/>
      <c r="CA55" s="2" t="n"/>
      <c r="CB55" s="2" t="n"/>
      <c r="CC55" s="2" t="n"/>
    </row>
    <row r="56">
      <c r="A56" s="2301" t="inlineStr">
        <is>
          <t>1.5.1</t>
        </is>
      </c>
      <c r="B56" s="2302" t="n"/>
      <c r="C56" s="4348" t="inlineStr">
        <is>
          <t>Теоретическая механика / Основы технической механики</t>
        </is>
      </c>
      <c r="D56" s="2665" t="n"/>
      <c r="E56" s="2665" t="n"/>
      <c r="F56" s="2665" t="n"/>
      <c r="G56" s="2665" t="n"/>
      <c r="H56" s="2665" t="n"/>
      <c r="I56" s="2665" t="n"/>
      <c r="J56" s="2665" t="n"/>
      <c r="K56" s="2665" t="n"/>
      <c r="L56" s="2665" t="n"/>
      <c r="M56" s="2665" t="n"/>
      <c r="N56" s="2665" t="n"/>
      <c r="O56" s="2665" t="n"/>
      <c r="P56" s="2311" t="n"/>
      <c r="Q56" s="3028" t="n"/>
      <c r="R56" s="3028" t="n"/>
      <c r="S56" s="3028" t="n"/>
      <c r="T56" s="3028" t="n"/>
      <c r="U56" s="5292" t="n">
        <v>36</v>
      </c>
      <c r="V56" s="5293" t="n"/>
      <c r="W56" s="5293" t="n">
        <v>72</v>
      </c>
      <c r="X56" s="5294" t="n">
        <v>2</v>
      </c>
      <c r="Y56" s="2325" t="n">
        <v>4</v>
      </c>
      <c r="Z56" s="2316" t="n"/>
      <c r="AA56" s="2318" t="n">
        <v>3</v>
      </c>
      <c r="AB56" s="2311" t="n"/>
      <c r="AC56" s="2310" t="n">
        <v>216</v>
      </c>
      <c r="AD56" s="2302" t="n"/>
      <c r="AE56" s="2312" t="n">
        <v>108</v>
      </c>
      <c r="AF56" s="2311" t="n"/>
      <c r="AG56" s="2313">
        <f>AC56-W56</f>
        <v/>
      </c>
      <c r="AH56" s="2311" t="n"/>
      <c r="AI56" s="2310">
        <f>AS56+AU56+AX56+BA56+BD56+BG56+BJ56+BM56+BP56</f>
        <v/>
      </c>
      <c r="AJ56" s="2302" t="n"/>
      <c r="AK56" s="2315" t="n">
        <v>12</v>
      </c>
      <c r="AL56" s="2316" t="n"/>
      <c r="AM56" s="2317" t="n"/>
      <c r="AN56" s="2316" t="n"/>
      <c r="AO56" s="2317" t="n">
        <v>12</v>
      </c>
      <c r="AP56" s="2316" t="n"/>
      <c r="AQ56" s="2318" t="n"/>
      <c r="AR56" s="2311" t="n"/>
      <c r="AS56" s="2319" t="n"/>
      <c r="AT56" s="2320" t="n"/>
      <c r="AU56" s="3112" t="n"/>
      <c r="AV56" s="2322" t="n"/>
      <c r="AW56" s="2320" t="n"/>
      <c r="AX56" s="3073" t="n">
        <v>6</v>
      </c>
      <c r="AY56" s="2418" t="n"/>
      <c r="AZ56" s="2419" t="n">
        <v>72</v>
      </c>
      <c r="BA56" s="3073" t="n">
        <v>8</v>
      </c>
      <c r="BB56" s="2417" t="n">
        <v>2</v>
      </c>
      <c r="BC56" s="2415" t="n">
        <v>72</v>
      </c>
      <c r="BD56" s="3073" t="n">
        <v>10</v>
      </c>
      <c r="BE56" s="2418" t="n">
        <v>2</v>
      </c>
      <c r="BF56" s="2420" t="n"/>
      <c r="BG56" s="2315" t="n"/>
      <c r="BH56" s="2090" t="n"/>
      <c r="BI56" s="3867" t="n"/>
      <c r="BJ56" s="4394" t="n"/>
      <c r="BK56" s="3868" t="n"/>
      <c r="BL56" s="3861" t="n"/>
      <c r="BM56" s="4394" t="n"/>
      <c r="BN56" s="2090" t="n"/>
      <c r="BO56" s="3867" t="n"/>
      <c r="BP56" s="4394" t="n"/>
      <c r="BQ56" s="3868" t="n"/>
      <c r="BR56" s="2313">
        <f>X56+AV56+AY56+BB56+BE56+BH56+BK56+BN56+BQ56</f>
        <v/>
      </c>
      <c r="BS56" s="2311" t="n"/>
      <c r="BT56" s="3114" t="inlineStr">
        <is>
          <t>МиК</t>
        </is>
      </c>
      <c r="BU56" s="2311" t="n"/>
      <c r="BV56" s="2">
        <f>(AE56-U56)*0.22</f>
        <v/>
      </c>
      <c r="BW56" s="2" t="n"/>
      <c r="BX56" s="2" t="n"/>
      <c r="BY56" s="2" t="n"/>
      <c r="BZ56" s="2" t="n"/>
      <c r="CA56" s="2" t="n"/>
      <c r="CB56" s="2" t="n"/>
      <c r="CC56" s="2" t="n"/>
    </row>
    <row r="57">
      <c r="A57" s="2301" t="inlineStr">
        <is>
          <t>1.5.2</t>
        </is>
      </c>
      <c r="B57" s="2302" t="n"/>
      <c r="C57" s="4348" t="inlineStr">
        <is>
          <t>Механика материалов</t>
        </is>
      </c>
      <c r="D57" s="2665" t="n"/>
      <c r="E57" s="2665" t="n"/>
      <c r="F57" s="2665" t="n"/>
      <c r="G57" s="2665" t="n"/>
      <c r="H57" s="2665" t="n"/>
      <c r="I57" s="2665" t="n"/>
      <c r="J57" s="2665" t="n"/>
      <c r="K57" s="2665" t="n"/>
      <c r="L57" s="2665" t="n"/>
      <c r="M57" s="2665" t="n"/>
      <c r="N57" s="2665" t="n"/>
      <c r="O57" s="2665" t="n"/>
      <c r="P57" s="2311" t="n"/>
      <c r="Q57" s="467" t="n"/>
      <c r="R57" s="467" t="n"/>
      <c r="S57" s="467" t="n"/>
      <c r="T57" s="467" t="n"/>
      <c r="U57" s="5295" t="n"/>
      <c r="V57" s="5296" t="n"/>
      <c r="W57" s="5293">
        <f>AC57/AE57*U57</f>
        <v/>
      </c>
      <c r="X57" s="5297" t="n"/>
      <c r="Y57" s="2325" t="n">
        <v>6</v>
      </c>
      <c r="Z57" s="2316" t="n"/>
      <c r="AA57" s="2318" t="n">
        <v>5</v>
      </c>
      <c r="AB57" s="2311" t="n"/>
      <c r="AC57" s="2310" t="n">
        <v>216</v>
      </c>
      <c r="AD57" s="2302" t="n"/>
      <c r="AE57" s="2312" t="n">
        <v>144</v>
      </c>
      <c r="AF57" s="2311" t="n"/>
      <c r="AG57" s="2313">
        <f>AC57-W57</f>
        <v/>
      </c>
      <c r="AH57" s="2311" t="n"/>
      <c r="AI57" s="2310">
        <f>AS57+AU57+AX57+BA57+BD57+BG57+BJ57+BM57+BP57</f>
        <v/>
      </c>
      <c r="AJ57" s="2302" t="n"/>
      <c r="AK57" s="2315" t="n">
        <v>14</v>
      </c>
      <c r="AL57" s="2316" t="n"/>
      <c r="AM57" s="2317" t="n">
        <v>6</v>
      </c>
      <c r="AN57" s="2316" t="n"/>
      <c r="AO57" s="2317" t="n">
        <v>12</v>
      </c>
      <c r="AP57" s="2316" t="n"/>
      <c r="AQ57" s="2318" t="n"/>
      <c r="AR57" s="2311" t="n"/>
      <c r="AS57" s="4378" t="n"/>
      <c r="AT57" s="3928" t="n"/>
      <c r="AU57" s="3928" t="n"/>
      <c r="AV57" s="3864" t="n"/>
      <c r="AW57" s="3926" t="n"/>
      <c r="AX57" s="3928" t="n"/>
      <c r="AY57" s="3866" t="n"/>
      <c r="AZ57" s="3927" t="n"/>
      <c r="BA57" s="3928" t="n"/>
      <c r="BB57" s="3864" t="n"/>
      <c r="BC57" s="3926" t="n"/>
      <c r="BD57" s="3928" t="n">
        <v>4</v>
      </c>
      <c r="BE57" s="3866" t="n"/>
      <c r="BF57" s="3861" t="n">
        <v>108</v>
      </c>
      <c r="BG57" s="4394" t="n">
        <v>14</v>
      </c>
      <c r="BH57" s="2314" t="n">
        <v>3</v>
      </c>
      <c r="BI57" s="2326" t="n">
        <v>108</v>
      </c>
      <c r="BJ57" s="2315" t="n">
        <v>14</v>
      </c>
      <c r="BK57" s="2309" t="n">
        <v>3</v>
      </c>
      <c r="BL57" s="2325" t="n"/>
      <c r="BM57" s="2315" t="n"/>
      <c r="BN57" s="2314" t="n"/>
      <c r="BO57" s="2326" t="n"/>
      <c r="BP57" s="2315" t="n"/>
      <c r="BQ57" s="2309" t="n"/>
      <c r="BR57" s="2313">
        <f>X57+AV57+AY57+BB57+BE57+BH57+BK57+BN57+BQ57</f>
        <v/>
      </c>
      <c r="BS57" s="2311" t="n"/>
      <c r="BT57" s="3114" t="inlineStr">
        <is>
          <t>МиК</t>
        </is>
      </c>
      <c r="BU57" s="2311" t="n"/>
      <c r="BV57" s="2">
        <f>(AE57-U57)*0.22</f>
        <v/>
      </c>
      <c r="BW57" s="2" t="n"/>
      <c r="BX57" s="2" t="n"/>
      <c r="BY57" s="2" t="n"/>
      <c r="BZ57" s="2" t="n"/>
      <c r="CA57" s="2" t="n"/>
      <c r="CB57" s="2" t="n"/>
      <c r="CC57" s="2" t="n"/>
    </row>
    <row r="58">
      <c r="A58" s="2301" t="inlineStr">
        <is>
          <t>1.5.3</t>
        </is>
      </c>
      <c r="B58" s="2302" t="n"/>
      <c r="C58" s="4348" t="inlineStr">
        <is>
          <t>Детали машин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3028" t="n"/>
      <c r="R58" s="3028" t="n"/>
      <c r="S58" s="3028" t="n"/>
      <c r="T58" s="3028" t="n"/>
      <c r="U58" s="5292" t="n"/>
      <c r="V58" s="5293" t="n"/>
      <c r="W58" s="5293">
        <f>AC58/AE58*U58</f>
        <v/>
      </c>
      <c r="X58" s="5294" t="n"/>
      <c r="Y58" s="2325" t="n">
        <v>6</v>
      </c>
      <c r="Z58" s="2316" t="n"/>
      <c r="AA58" s="2318" t="n">
        <v>5</v>
      </c>
      <c r="AB58" s="2311" t="n"/>
      <c r="AC58" s="2310" t="n">
        <v>216</v>
      </c>
      <c r="AD58" s="2302" t="n"/>
      <c r="AE58" s="2312" t="n">
        <v>108</v>
      </c>
      <c r="AF58" s="2311" t="n"/>
      <c r="AG58" s="2313">
        <f>AC58-W58</f>
        <v/>
      </c>
      <c r="AH58" s="2311" t="n"/>
      <c r="AI58" s="2310">
        <f>AS58+AU58+AX58+BA58+BD58+BG58+BJ58+BM58+BP58</f>
        <v/>
      </c>
      <c r="AJ58" s="2302" t="n"/>
      <c r="AK58" s="2315" t="n">
        <v>10</v>
      </c>
      <c r="AL58" s="2316" t="n"/>
      <c r="AM58" s="2317" t="n">
        <v>8</v>
      </c>
      <c r="AN58" s="2316" t="n"/>
      <c r="AO58" s="2317" t="n">
        <v>6</v>
      </c>
      <c r="AP58" s="2316" t="n"/>
      <c r="AQ58" s="2318" t="n"/>
      <c r="AR58" s="2311" t="n"/>
      <c r="AS58" s="2322" t="n"/>
      <c r="AT58" s="3112" t="n"/>
      <c r="AU58" s="3112" t="n"/>
      <c r="AV58" s="2322" t="n"/>
      <c r="AW58" s="2320" t="n"/>
      <c r="AX58" s="3112" t="n"/>
      <c r="AY58" s="2323" t="n"/>
      <c r="AZ58" s="2324" t="n"/>
      <c r="BA58" s="3112" t="n"/>
      <c r="BB58" s="2322" t="n"/>
      <c r="BC58" s="2320" t="n"/>
      <c r="BD58" s="3112" t="n">
        <v>4</v>
      </c>
      <c r="BE58" s="2323" t="n"/>
      <c r="BF58" s="2325" t="n">
        <v>108</v>
      </c>
      <c r="BG58" s="2315" t="n">
        <v>10</v>
      </c>
      <c r="BH58" s="2090" t="n">
        <v>3</v>
      </c>
      <c r="BI58" s="3867" t="n">
        <v>108</v>
      </c>
      <c r="BJ58" s="4394" t="n">
        <v>10</v>
      </c>
      <c r="BK58" s="3868" t="n">
        <v>3</v>
      </c>
      <c r="BL58" s="3861" t="n"/>
      <c r="BM58" s="4394" t="n"/>
      <c r="BN58" s="2090" t="n"/>
      <c r="BO58" s="3867" t="n"/>
      <c r="BP58" s="4394" t="n"/>
      <c r="BQ58" s="3868" t="n"/>
      <c r="BR58" s="2313">
        <f>X58+AV58+AY58+BB58+BE58+BH58+BK58+BN58+BQ58</f>
        <v/>
      </c>
      <c r="BS58" s="2311" t="n"/>
      <c r="BT58" s="3114" t="inlineStr">
        <is>
          <t>МиПТС</t>
        </is>
      </c>
      <c r="BU58" s="2311" t="n"/>
      <c r="BV58" s="2">
        <f>(AE58-U58)*0.22</f>
        <v/>
      </c>
      <c r="BW58" s="2" t="n"/>
      <c r="BX58" s="2" t="n"/>
      <c r="BY58" s="2" t="n"/>
      <c r="BZ58" s="2" t="n"/>
      <c r="CA58" s="2" t="n"/>
      <c r="CB58" s="2" t="n"/>
      <c r="CC58" s="2" t="n"/>
    </row>
    <row r="59">
      <c r="A59" s="2451" t="inlineStr">
        <is>
          <t>1.5.4</t>
        </is>
      </c>
      <c r="B59" s="2302" t="n"/>
      <c r="C59" s="4367" t="inlineStr">
        <is>
          <t>Курсовой проект по учебной дисциплине "Детали машин"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311" t="n"/>
      <c r="Q59" s="3083" t="n"/>
      <c r="R59" s="3083" t="n"/>
      <c r="S59" s="3083" t="n"/>
      <c r="T59" s="3083" t="n"/>
      <c r="U59" s="5357" t="n"/>
      <c r="V59" s="5358" t="n"/>
      <c r="W59" s="5353" t="n"/>
      <c r="X59" s="5359" t="n"/>
      <c r="Y59" s="2433" t="n"/>
      <c r="Z59" s="2316" t="n"/>
      <c r="AA59" s="2455" t="n"/>
      <c r="AB59" s="2311" t="n"/>
      <c r="AC59" s="2452" t="n">
        <v>40</v>
      </c>
      <c r="AD59" s="2302" t="n"/>
      <c r="AE59" s="2453" t="n"/>
      <c r="AF59" s="2311" t="n"/>
      <c r="AG59" s="2377">
        <f>AC59-W59</f>
        <v/>
      </c>
      <c r="AH59" s="2311" t="n"/>
      <c r="AI59" s="2452" t="n"/>
      <c r="AJ59" s="2302" t="n"/>
      <c r="AK59" s="2454" t="n"/>
      <c r="AL59" s="2316" t="n"/>
      <c r="AM59" s="2432" t="n"/>
      <c r="AN59" s="2316" t="n"/>
      <c r="AO59" s="2432" t="n"/>
      <c r="AP59" s="2316" t="n"/>
      <c r="AQ59" s="2455" t="n"/>
      <c r="AR59" s="2311" t="n"/>
      <c r="AS59" s="3945" t="n"/>
      <c r="AT59" s="3089" t="n"/>
      <c r="AU59" s="3089" t="n"/>
      <c r="AV59" s="3085" t="n"/>
      <c r="AW59" s="3092" t="n"/>
      <c r="AX59" s="3089" t="n"/>
      <c r="AY59" s="3093" t="n"/>
      <c r="AZ59" s="3094" t="n"/>
      <c r="BA59" s="3089" t="n"/>
      <c r="BB59" s="3085" t="n"/>
      <c r="BC59" s="3092" t="n"/>
      <c r="BD59" s="3089" t="n"/>
      <c r="BE59" s="3093" t="n"/>
      <c r="BF59" s="3094" t="n"/>
      <c r="BG59" s="3089" t="n"/>
      <c r="BH59" s="3947" t="n"/>
      <c r="BI59" s="2431" t="n">
        <v>40</v>
      </c>
      <c r="BJ59" s="2454" t="n"/>
      <c r="BK59" s="2373" t="n">
        <v>1</v>
      </c>
      <c r="BL59" s="2433" t="n"/>
      <c r="BM59" s="2454" t="n"/>
      <c r="BN59" s="2378" t="n"/>
      <c r="BO59" s="2431" t="n"/>
      <c r="BP59" s="2454" t="n"/>
      <c r="BQ59" s="2373" t="n"/>
      <c r="BR59" s="2377">
        <f>X59+AV59+AY59+BB59+BE59+BH59+BK59+BN59+BQ59</f>
        <v/>
      </c>
      <c r="BS59" s="2311" t="n"/>
      <c r="BT59" s="3081" t="n"/>
      <c r="BU59" s="2311" t="n"/>
      <c r="BV59" s="2386">
        <f>(AE59-U59)*0.22</f>
        <v/>
      </c>
      <c r="BW59" s="2" t="n"/>
      <c r="BX59" s="2" t="n"/>
      <c r="BY59" s="2" t="n"/>
      <c r="BZ59" s="2" t="n"/>
      <c r="CA59" s="2" t="n"/>
      <c r="CB59" s="2" t="n"/>
      <c r="CC59" s="2" t="n"/>
    </row>
    <row r="60">
      <c r="A60" s="5360" t="inlineStr">
        <is>
          <t>1.6</t>
        </is>
      </c>
      <c r="B60" s="2665" t="n"/>
      <c r="C60" s="4354" t="inlineStr">
        <is>
          <t>Технологический модуль 1</t>
        </is>
      </c>
      <c r="D60" s="2665" t="n"/>
      <c r="E60" s="2665" t="n"/>
      <c r="F60" s="2665" t="n"/>
      <c r="G60" s="2665" t="n"/>
      <c r="H60" s="2665" t="n"/>
      <c r="I60" s="2665" t="n"/>
      <c r="J60" s="2665" t="n"/>
      <c r="K60" s="2665" t="n"/>
      <c r="L60" s="2665" t="n"/>
      <c r="M60" s="2665" t="n"/>
      <c r="N60" s="2665" t="n"/>
      <c r="O60" s="2665" t="n"/>
      <c r="P60" s="2311" t="n"/>
      <c r="Q60" s="3099" t="n"/>
      <c r="R60" s="3099" t="n"/>
      <c r="S60" s="3099" t="n"/>
      <c r="T60" s="3099" t="n"/>
      <c r="U60" s="5304" t="n"/>
      <c r="V60" s="5305" t="n"/>
      <c r="W60" s="5353" t="n"/>
      <c r="X60" s="5306" t="n"/>
      <c r="Y60" s="2384" t="n"/>
      <c r="Z60" s="2316" t="n"/>
      <c r="AA60" s="2381" t="n"/>
      <c r="AB60" s="2311" t="n"/>
      <c r="AC60" s="2374" t="n"/>
      <c r="AD60" s="2302" t="n"/>
      <c r="AE60" s="2376" t="n"/>
      <c r="AF60" s="2311" t="n"/>
      <c r="AG60" s="2377" t="n"/>
      <c r="AH60" s="2311" t="n"/>
      <c r="AI60" s="2452" t="n"/>
      <c r="AJ60" s="2302" t="n"/>
      <c r="AK60" s="2379" t="n"/>
      <c r="AL60" s="2316" t="n"/>
      <c r="AM60" s="2380" t="n"/>
      <c r="AN60" s="2316" t="n"/>
      <c r="AO60" s="2380" t="n"/>
      <c r="AP60" s="2316" t="n"/>
      <c r="AQ60" s="2381" t="n"/>
      <c r="AR60" s="2311" t="n"/>
      <c r="AS60" s="2383" t="n"/>
      <c r="AT60" s="2382" t="n"/>
      <c r="AU60" s="2379" t="n"/>
      <c r="AV60" s="2383" t="n"/>
      <c r="AW60" s="2382" t="n"/>
      <c r="AX60" s="2379" t="n"/>
      <c r="AY60" s="2375" t="n"/>
      <c r="AZ60" s="2384" t="n"/>
      <c r="BA60" s="2379" t="n"/>
      <c r="BB60" s="2383" t="n"/>
      <c r="BC60" s="2382" t="n"/>
      <c r="BD60" s="2379" t="n"/>
      <c r="BE60" s="2375" t="n"/>
      <c r="BF60" s="2384" t="n"/>
      <c r="BG60" s="2379" t="n"/>
      <c r="BH60" s="3874" t="n"/>
      <c r="BI60" s="3924" t="n"/>
      <c r="BJ60" s="2379" t="n"/>
      <c r="BK60" s="2375" t="n"/>
      <c r="BL60" s="3874" t="n"/>
      <c r="BM60" s="2379" t="n"/>
      <c r="BN60" s="2383" t="n"/>
      <c r="BO60" s="2382" t="n"/>
      <c r="BP60" s="2380" t="n"/>
      <c r="BQ60" s="2375" t="n"/>
      <c r="BR60" s="2377" t="n"/>
      <c r="BS60" s="2311" t="n"/>
      <c r="BT60" s="3081" t="n"/>
      <c r="BU60" s="2311" t="n"/>
      <c r="BV60" s="2386">
        <f>(AE60-U60)*0.22</f>
        <v/>
      </c>
      <c r="BW60" s="2" t="n"/>
      <c r="BX60" s="2" t="n"/>
      <c r="BY60" s="2" t="n"/>
      <c r="BZ60" s="2" t="n"/>
      <c r="CA60" s="2" t="n"/>
      <c r="CB60" s="2" t="n"/>
      <c r="CC60" s="2" t="n"/>
    </row>
    <row r="61">
      <c r="A61" s="2517" t="inlineStr">
        <is>
          <t>1.6.1</t>
        </is>
      </c>
      <c r="B61" s="2302" t="n"/>
      <c r="C61" s="5361" t="inlineStr">
        <is>
          <t>Гидротермическая обработка и защита древесины / Сушка и защита древесины</t>
        </is>
      </c>
      <c r="D61" s="2665" t="n"/>
      <c r="E61" s="2665" t="n"/>
      <c r="F61" s="2665" t="n"/>
      <c r="G61" s="2665" t="n"/>
      <c r="H61" s="2665" t="n"/>
      <c r="I61" s="2665" t="n"/>
      <c r="J61" s="2665" t="n"/>
      <c r="K61" s="2665" t="n"/>
      <c r="L61" s="2665" t="n"/>
      <c r="M61" s="2665" t="n"/>
      <c r="N61" s="2665" t="n"/>
      <c r="O61" s="2665" t="n"/>
      <c r="P61" s="2311" t="n"/>
      <c r="Q61" s="1006" t="n"/>
      <c r="R61" s="1006" t="n"/>
      <c r="S61" s="1006" t="n"/>
      <c r="T61" s="1006" t="n"/>
      <c r="U61" s="5362" t="n">
        <v>80</v>
      </c>
      <c r="V61" s="1678" t="n">
        <v>1</v>
      </c>
      <c r="W61" s="5363" t="n">
        <v>144</v>
      </c>
      <c r="X61" s="5364" t="n">
        <v>3</v>
      </c>
      <c r="Y61" s="2518" t="n">
        <v>7</v>
      </c>
      <c r="Z61" s="2521" t="n">
        <v>8</v>
      </c>
      <c r="AA61" s="2580" t="n"/>
      <c r="AB61" s="2311" t="n"/>
      <c r="AC61" s="2436" t="n">
        <v>324</v>
      </c>
      <c r="AD61" s="2302" t="n"/>
      <c r="AE61" s="2437" t="n">
        <v>180</v>
      </c>
      <c r="AF61" s="2311" t="n"/>
      <c r="AG61" s="2438">
        <f>AC61-W61</f>
        <v/>
      </c>
      <c r="AH61" s="2311" t="n"/>
      <c r="AI61" s="2436">
        <f>AS61+AU61+AX61+BA61+BD61+BG61+BJ61+BM61+BP61</f>
        <v/>
      </c>
      <c r="AJ61" s="2302" t="n"/>
      <c r="AK61" s="2521" t="n">
        <v>10</v>
      </c>
      <c r="AL61" s="2316" t="n"/>
      <c r="AM61" s="2445" t="n">
        <v>8</v>
      </c>
      <c r="AN61" s="2316" t="n"/>
      <c r="AO61" s="2445" t="n">
        <v>8</v>
      </c>
      <c r="AP61" s="2316" t="n"/>
      <c r="AQ61" s="2522" t="n"/>
      <c r="AR61" s="2311" t="n"/>
      <c r="AS61" s="1716" t="n"/>
      <c r="AT61" s="851" t="n"/>
      <c r="AU61" s="3040" t="n"/>
      <c r="AV61" s="1716" t="n"/>
      <c r="AW61" s="3044" t="n"/>
      <c r="AX61" s="3040" t="n"/>
      <c r="AY61" s="3043" t="n"/>
      <c r="AZ61" s="3045" t="n"/>
      <c r="BA61" s="3040" t="n"/>
      <c r="BB61" s="1716" t="n"/>
      <c r="BC61" s="5365" t="n"/>
      <c r="BD61" s="3128" t="n"/>
      <c r="BE61" s="3043" t="n"/>
      <c r="BF61" s="3130" t="n"/>
      <c r="BG61" s="3158" t="n"/>
      <c r="BH61" s="1716" t="n"/>
      <c r="BI61" s="3129" t="n"/>
      <c r="BJ61" s="3158" t="n">
        <v>8</v>
      </c>
      <c r="BK61" s="3043" t="n"/>
      <c r="BL61" s="3130" t="n">
        <v>90</v>
      </c>
      <c r="BM61" s="3158" t="n">
        <v>10</v>
      </c>
      <c r="BN61" s="1716" t="n">
        <v>3</v>
      </c>
      <c r="BO61" s="3129" t="n">
        <v>90</v>
      </c>
      <c r="BP61" s="3158" t="n">
        <v>8</v>
      </c>
      <c r="BQ61" s="3043" t="n">
        <v>3</v>
      </c>
      <c r="BR61" s="2438">
        <f>X61+AV61+AY61+BB61+BE61+BH61+BK61+BN61+BQ61</f>
        <v/>
      </c>
      <c r="BS61" s="2311" t="n"/>
      <c r="BT61" s="3062" t="n"/>
      <c r="BU61" s="2311" t="n"/>
      <c r="BV61" s="2524">
        <f>(AE61-U61)*0.22</f>
        <v/>
      </c>
      <c r="BW61" s="2" t="n"/>
      <c r="BX61" s="2" t="n"/>
      <c r="BY61" s="2" t="n"/>
      <c r="BZ61" s="2" t="n"/>
      <c r="CA61" s="2" t="n"/>
      <c r="CB61" s="2" t="n"/>
      <c r="CC61" s="2" t="n"/>
    </row>
    <row r="62">
      <c r="A62" s="2451" t="inlineStr">
        <is>
          <t>1.6.2</t>
        </is>
      </c>
      <c r="B62" s="2302" t="n"/>
      <c r="C62" s="4367" t="inlineStr">
        <is>
          <t>Курсовой проект по учебной дисциплине "Гидротермическая обработка и защита древесины"</t>
        </is>
      </c>
      <c r="D62" s="2665" t="n"/>
      <c r="E62" s="2665" t="n"/>
      <c r="F62" s="2665" t="n"/>
      <c r="G62" s="2665" t="n"/>
      <c r="H62" s="2665" t="n"/>
      <c r="I62" s="2665" t="n"/>
      <c r="J62" s="2665" t="n"/>
      <c r="K62" s="2665" t="n"/>
      <c r="L62" s="2665" t="n"/>
      <c r="M62" s="2665" t="n"/>
      <c r="N62" s="2665" t="n"/>
      <c r="O62" s="2665" t="n"/>
      <c r="P62" s="2311" t="n"/>
      <c r="Q62" s="3119" t="n"/>
      <c r="R62" s="3119" t="n"/>
      <c r="S62" s="3119" t="n"/>
      <c r="T62" s="3119" t="n"/>
      <c r="U62" s="5366" t="n"/>
      <c r="V62" s="5367" t="n"/>
      <c r="W62" s="5353" t="n"/>
      <c r="X62" s="5368" t="n"/>
      <c r="Y62" s="2433" t="n"/>
      <c r="Z62" s="2316" t="n"/>
      <c r="AA62" s="2455" t="n"/>
      <c r="AB62" s="2311" t="n"/>
      <c r="AC62" s="2452" t="n">
        <v>40</v>
      </c>
      <c r="AD62" s="2302" t="n"/>
      <c r="AE62" s="2453" t="n"/>
      <c r="AF62" s="2311" t="n"/>
      <c r="AG62" s="2377">
        <f>AC62-W62</f>
        <v/>
      </c>
      <c r="AH62" s="2311" t="n"/>
      <c r="AI62" s="2452" t="n"/>
      <c r="AJ62" s="2302" t="n"/>
      <c r="AK62" s="2454" t="n"/>
      <c r="AL62" s="2316" t="n"/>
      <c r="AM62" s="2432" t="n"/>
      <c r="AN62" s="2316" t="n"/>
      <c r="AO62" s="2432" t="n"/>
      <c r="AP62" s="2316" t="n"/>
      <c r="AQ62" s="2455" t="n"/>
      <c r="AR62" s="2311" t="n"/>
      <c r="AS62" s="2378" t="n"/>
      <c r="AT62" s="3122" t="n"/>
      <c r="AU62" s="2432" t="n"/>
      <c r="AV62" s="2378" t="n"/>
      <c r="AW62" s="3122" t="n"/>
      <c r="AX62" s="2432" t="n"/>
      <c r="AY62" s="2373" t="n"/>
      <c r="AZ62" s="3122" t="n"/>
      <c r="BA62" s="2432" t="n"/>
      <c r="BB62" s="2378" t="n"/>
      <c r="BC62" s="3122" t="n"/>
      <c r="BD62" s="2432" t="n"/>
      <c r="BE62" s="2373" t="n"/>
      <c r="BF62" s="2433" t="n"/>
      <c r="BG62" s="2454" t="n"/>
      <c r="BH62" s="2378" t="n"/>
      <c r="BI62" s="2431" t="n"/>
      <c r="BJ62" s="2454" t="n"/>
      <c r="BK62" s="2373" t="n"/>
      <c r="BL62" s="2433" t="n"/>
      <c r="BM62" s="2454" t="n"/>
      <c r="BN62" s="2378" t="n"/>
      <c r="BO62" s="2431" t="n">
        <v>40</v>
      </c>
      <c r="BP62" s="2454" t="n"/>
      <c r="BQ62" s="2373" t="n">
        <v>1</v>
      </c>
      <c r="BR62" s="2377">
        <f>X62+AV62+AY62+BB62+BE62+BH62+BK62+BN62+BQ62</f>
        <v/>
      </c>
      <c r="BS62" s="2311" t="n"/>
      <c r="BT62" s="3081" t="n"/>
      <c r="BU62" s="2311" t="n"/>
      <c r="BV62" s="2386">
        <f>(AE62-U62)*0.22</f>
        <v/>
      </c>
      <c r="BW62" s="2" t="n"/>
      <c r="BX62" s="2" t="n"/>
      <c r="BY62" s="2" t="n"/>
      <c r="BZ62" s="2" t="n"/>
      <c r="CA62" s="2" t="n"/>
      <c r="CB62" s="2" t="n"/>
      <c r="CC62" s="2" t="n"/>
    </row>
    <row r="63">
      <c r="A63" s="2517" t="inlineStr">
        <is>
          <t>1.6.3</t>
        </is>
      </c>
      <c r="B63" s="2302" t="n"/>
      <c r="C63" s="2664" t="inlineStr">
        <is>
          <t>Проектирование деревообрабатывающих предприятий</t>
        </is>
      </c>
      <c r="D63" s="2665" t="n"/>
      <c r="E63" s="2665" t="n"/>
      <c r="F63" s="2665" t="n"/>
      <c r="G63" s="2665" t="n"/>
      <c r="H63" s="2665" t="n"/>
      <c r="I63" s="2665" t="n"/>
      <c r="J63" s="2665" t="n"/>
      <c r="K63" s="2665" t="n"/>
      <c r="L63" s="2665" t="n"/>
      <c r="M63" s="2665" t="n"/>
      <c r="N63" s="2665" t="n"/>
      <c r="O63" s="2665" t="n"/>
      <c r="P63" s="2311" t="n"/>
      <c r="Q63" s="1006" t="n"/>
      <c r="R63" s="1006" t="n"/>
      <c r="S63" s="1006" t="n"/>
      <c r="T63" s="1006" t="n"/>
      <c r="U63" s="5362" t="n"/>
      <c r="V63" s="1678" t="n"/>
      <c r="W63" s="5363">
        <f>AC63/AE63*U63</f>
        <v/>
      </c>
      <c r="X63" s="5364" t="n"/>
      <c r="Y63" s="2447" t="n">
        <v>8</v>
      </c>
      <c r="Z63" s="2316" t="n"/>
      <c r="AA63" s="2522" t="n"/>
      <c r="AB63" s="2311" t="n"/>
      <c r="AC63" s="2436" t="n">
        <v>180</v>
      </c>
      <c r="AD63" s="2302" t="n"/>
      <c r="AE63" s="2437" t="n">
        <v>108</v>
      </c>
      <c r="AF63" s="2311" t="n"/>
      <c r="AG63" s="2438">
        <f>AC63-W63</f>
        <v/>
      </c>
      <c r="AH63" s="2311" t="n"/>
      <c r="AI63" s="2436">
        <f>AS63+AU63+AX63+BA63+BD63+BG63+BJ63+BM63+BP63</f>
        <v/>
      </c>
      <c r="AJ63" s="2302" t="n"/>
      <c r="AK63" s="2521" t="n">
        <v>8</v>
      </c>
      <c r="AL63" s="2316" t="n"/>
      <c r="AM63" s="2445" t="n">
        <v>10</v>
      </c>
      <c r="AN63" s="2316" t="n"/>
      <c r="AO63" s="2445" t="n">
        <v>8</v>
      </c>
      <c r="AP63" s="2316" t="n"/>
      <c r="AQ63" s="2522" t="n"/>
      <c r="AR63" s="2311" t="n"/>
      <c r="AS63" s="1716" t="n"/>
      <c r="AT63" s="851" t="n"/>
      <c r="AU63" s="3041" t="n"/>
      <c r="AV63" s="1716" t="n"/>
      <c r="AW63" s="851" t="n"/>
      <c r="AX63" s="3041" t="n"/>
      <c r="AY63" s="3043" t="n"/>
      <c r="AZ63" s="851" t="n"/>
      <c r="BA63" s="3041" t="n"/>
      <c r="BB63" s="1716" t="n"/>
      <c r="BC63" s="851" t="n"/>
      <c r="BD63" s="3041" t="n"/>
      <c r="BE63" s="3043" t="n"/>
      <c r="BF63" s="3045" t="n"/>
      <c r="BG63" s="3040" t="n"/>
      <c r="BH63" s="1716" t="n"/>
      <c r="BI63" s="3044" t="n"/>
      <c r="BJ63" s="3040" t="n"/>
      <c r="BK63" s="3043" t="n"/>
      <c r="BL63" s="3045" t="n"/>
      <c r="BM63" s="3040" t="n">
        <v>2</v>
      </c>
      <c r="BN63" s="1716" t="n"/>
      <c r="BO63" s="3044" t="n">
        <v>180</v>
      </c>
      <c r="BP63" s="3040" t="n">
        <v>24</v>
      </c>
      <c r="BQ63" s="3043" t="n">
        <v>5</v>
      </c>
      <c r="BR63" s="2438">
        <f>X63+AV63+AY63+BB63+BE63+BH63+BK63+BN63+BQ63</f>
        <v/>
      </c>
      <c r="BS63" s="2311" t="n"/>
      <c r="BT63" s="3062" t="n"/>
      <c r="BU63" s="2311" t="n"/>
      <c r="BV63" s="2524">
        <f>(AE63-U63)*0.22</f>
        <v/>
      </c>
      <c r="BW63" s="2" t="n"/>
      <c r="BX63" s="2" t="n"/>
      <c r="BY63" s="2" t="n"/>
      <c r="BZ63" s="2" t="n"/>
      <c r="CA63" s="2" t="n"/>
      <c r="CB63" s="2" t="n"/>
      <c r="CC63" s="2" t="n"/>
    </row>
    <row r="64">
      <c r="A64" s="2451" t="inlineStr">
        <is>
          <t>1.6.4</t>
        </is>
      </c>
      <c r="B64" s="2302" t="n"/>
      <c r="C64" s="4367" t="inlineStr">
        <is>
          <t>Курсовой проект по учебной дисциплине "Проектирование деревообрабатывающих предприятий"</t>
        </is>
      </c>
      <c r="D64" s="2665" t="n"/>
      <c r="E64" s="2665" t="n"/>
      <c r="F64" s="2665" t="n"/>
      <c r="G64" s="2665" t="n"/>
      <c r="H64" s="2665" t="n"/>
      <c r="I64" s="2665" t="n"/>
      <c r="J64" s="2665" t="n"/>
      <c r="K64" s="2665" t="n"/>
      <c r="L64" s="2665" t="n"/>
      <c r="M64" s="2665" t="n"/>
      <c r="N64" s="2665" t="n"/>
      <c r="O64" s="2665" t="n"/>
      <c r="P64" s="2311" t="n"/>
      <c r="Q64" s="3119" t="n"/>
      <c r="R64" s="3119" t="n"/>
      <c r="S64" s="3119" t="n"/>
      <c r="T64" s="3119" t="n"/>
      <c r="U64" s="5366" t="n"/>
      <c r="V64" s="5367" t="n"/>
      <c r="W64" s="5353" t="n"/>
      <c r="X64" s="5368" t="n"/>
      <c r="Y64" s="2433" t="n"/>
      <c r="Z64" s="2316" t="n"/>
      <c r="AA64" s="2455" t="n"/>
      <c r="AB64" s="2311" t="n"/>
      <c r="AC64" s="2452" t="n">
        <v>40</v>
      </c>
      <c r="AD64" s="2302" t="n"/>
      <c r="AE64" s="2453" t="n"/>
      <c r="AF64" s="2311" t="n"/>
      <c r="AG64" s="2377">
        <f>AC64-W64</f>
        <v/>
      </c>
      <c r="AH64" s="2311" t="n"/>
      <c r="AI64" s="2452" t="n"/>
      <c r="AJ64" s="2302" t="n"/>
      <c r="AK64" s="2454" t="n"/>
      <c r="AL64" s="2316" t="n"/>
      <c r="AM64" s="2432" t="n"/>
      <c r="AN64" s="2316" t="n"/>
      <c r="AO64" s="2432" t="n"/>
      <c r="AP64" s="2316" t="n"/>
      <c r="AQ64" s="2455" t="n"/>
      <c r="AR64" s="2311" t="n"/>
      <c r="AS64" s="2378" t="n"/>
      <c r="AT64" s="3122" t="n"/>
      <c r="AU64" s="2432" t="n"/>
      <c r="AV64" s="2378" t="n"/>
      <c r="AW64" s="3122" t="n"/>
      <c r="AX64" s="2432" t="n"/>
      <c r="AY64" s="2373" t="n"/>
      <c r="AZ64" s="3122" t="n"/>
      <c r="BA64" s="2432" t="n"/>
      <c r="BB64" s="2378" t="n"/>
      <c r="BC64" s="3122" t="n"/>
      <c r="BD64" s="2432" t="n"/>
      <c r="BE64" s="2373" t="n"/>
      <c r="BF64" s="2433" t="n"/>
      <c r="BG64" s="2454" t="n"/>
      <c r="BH64" s="2378" t="n"/>
      <c r="BI64" s="2431" t="n"/>
      <c r="BJ64" s="2454" t="n"/>
      <c r="BK64" s="2373" t="n"/>
      <c r="BL64" s="2433" t="n"/>
      <c r="BM64" s="2454" t="n"/>
      <c r="BN64" s="2378" t="n"/>
      <c r="BO64" s="2431" t="n">
        <v>40</v>
      </c>
      <c r="BP64" s="2454" t="n"/>
      <c r="BQ64" s="2373" t="n">
        <v>1</v>
      </c>
      <c r="BR64" s="2377">
        <f>X64+AV64+AY64+BB64+BE64+BH64+BK64+BN64+BQ64</f>
        <v/>
      </c>
      <c r="BS64" s="2311" t="n"/>
      <c r="BT64" s="3081" t="n"/>
      <c r="BU64" s="2311" t="n"/>
      <c r="BV64" s="2386">
        <f>(AE64-U64)*0.22</f>
        <v/>
      </c>
      <c r="BW64" s="2" t="n"/>
      <c r="BX64" s="2" t="n"/>
      <c r="BY64" s="2" t="n"/>
      <c r="BZ64" s="2" t="n"/>
      <c r="CA64" s="2" t="n"/>
      <c r="CB64" s="2" t="n"/>
      <c r="CC64" s="2" t="n"/>
    </row>
    <row r="65">
      <c r="A65" s="2451" t="inlineStr">
        <is>
          <t>1.6.5</t>
        </is>
      </c>
      <c r="B65" s="2302" t="n"/>
      <c r="C65" s="4367" t="inlineStr">
        <is>
          <t>Технология защитно-декоративных покрытий древесины и древесных материалов / Технология отделки мебели и столярных изделий/ Технология отделки мебели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3083" t="n"/>
      <c r="R65" s="3083" t="n"/>
      <c r="S65" s="3083" t="n"/>
      <c r="T65" s="3083" t="n"/>
      <c r="U65" s="5357" t="n">
        <v>50</v>
      </c>
      <c r="V65" s="2008" t="n">
        <v>1</v>
      </c>
      <c r="W65" s="5369" t="n">
        <v>94</v>
      </c>
      <c r="X65" s="5359" t="n">
        <v>3</v>
      </c>
      <c r="Y65" s="2433" t="n">
        <v>7</v>
      </c>
      <c r="Z65" s="2316" t="n"/>
      <c r="AA65" s="2455" t="n"/>
      <c r="AB65" s="2311" t="n"/>
      <c r="AC65" s="2452" t="n">
        <v>202</v>
      </c>
      <c r="AD65" s="2302" t="n"/>
      <c r="AE65" s="2453" t="n">
        <v>108</v>
      </c>
      <c r="AF65" s="2311" t="n"/>
      <c r="AG65" s="4355">
        <f>AC65-W65</f>
        <v/>
      </c>
      <c r="AH65" s="2311" t="n"/>
      <c r="AI65" s="2452">
        <f>AS65+AU65+AX65+BA65+BD65+BG65+BJ65+BM65+BP65</f>
        <v/>
      </c>
      <c r="AJ65" s="2302" t="n"/>
      <c r="AK65" s="2454" t="n">
        <v>6</v>
      </c>
      <c r="AL65" s="2316" t="n"/>
      <c r="AM65" s="2432" t="n">
        <v>6</v>
      </c>
      <c r="AN65" s="2316" t="n"/>
      <c r="AO65" s="2432" t="n">
        <v>2</v>
      </c>
      <c r="AP65" s="2316" t="n"/>
      <c r="AQ65" s="2455" t="n"/>
      <c r="AR65" s="2311" t="n"/>
      <c r="AS65" s="2378" t="n"/>
      <c r="AT65" s="3122" t="n"/>
      <c r="AU65" s="2432" t="n"/>
      <c r="AV65" s="2378" t="n"/>
      <c r="AW65" s="3122" t="n"/>
      <c r="AX65" s="2432" t="n"/>
      <c r="AY65" s="2373" t="n"/>
      <c r="AZ65" s="3122" t="n"/>
      <c r="BA65" s="2432" t="n"/>
      <c r="BB65" s="2378" t="n"/>
      <c r="BC65" s="3122" t="n"/>
      <c r="BD65" s="2432" t="n"/>
      <c r="BE65" s="2373" t="n"/>
      <c r="BF65" s="2433" t="n"/>
      <c r="BG65" s="2454" t="n"/>
      <c r="BH65" s="2378" t="n"/>
      <c r="BI65" s="2431" t="n"/>
      <c r="BJ65" s="2454" t="n">
        <v>2</v>
      </c>
      <c r="BK65" s="2373" t="n"/>
      <c r="BL65" s="2433" t="n">
        <v>108</v>
      </c>
      <c r="BM65" s="2454" t="n">
        <v>12</v>
      </c>
      <c r="BN65" s="2378" t="n">
        <v>3</v>
      </c>
      <c r="BO65" s="2431" t="n"/>
      <c r="BP65" s="2454" t="n"/>
      <c r="BQ65" s="2373" t="n"/>
      <c r="BR65" s="2377">
        <f>X65+AV65+AY65+BB65+BE65+BH65+BK65+BN65+BQ65</f>
        <v/>
      </c>
      <c r="BS65" s="2311" t="n"/>
      <c r="BT65" s="3081" t="n"/>
      <c r="BU65" s="2311" t="n"/>
      <c r="BV65" s="2386">
        <f>(AE65-U65)*0.22</f>
        <v/>
      </c>
      <c r="BW65" s="2" t="n"/>
      <c r="BX65" s="2" t="n"/>
      <c r="BY65" s="2" t="n"/>
      <c r="BZ65" s="2" t="n"/>
      <c r="CA65" s="2" t="n"/>
      <c r="CB65" s="2" t="n"/>
      <c r="CC65" s="2" t="n"/>
    </row>
    <row r="66">
      <c r="A66" s="2451" t="inlineStr">
        <is>
          <t>1.6.6</t>
        </is>
      </c>
      <c r="B66" s="2302" t="n"/>
      <c r="C66" s="4367" t="inlineStr">
        <is>
          <t>Курсовой проект по учебной дисциплине "Технология защитно-декоративных покрытий древесины и древесных материалов"</t>
        </is>
      </c>
      <c r="D66" s="2665" t="n"/>
      <c r="E66" s="2665" t="n"/>
      <c r="F66" s="2665" t="n"/>
      <c r="G66" s="2665" t="n"/>
      <c r="H66" s="2665" t="n"/>
      <c r="I66" s="2665" t="n"/>
      <c r="J66" s="2665" t="n"/>
      <c r="K66" s="2665" t="n"/>
      <c r="L66" s="2665" t="n"/>
      <c r="M66" s="2665" t="n"/>
      <c r="N66" s="2665" t="n"/>
      <c r="O66" s="2665" t="n"/>
      <c r="P66" s="2311" t="n"/>
      <c r="Q66" s="3119" t="n"/>
      <c r="R66" s="3119" t="n"/>
      <c r="S66" s="3119" t="n"/>
      <c r="T66" s="3119" t="n"/>
      <c r="U66" s="5366" t="n"/>
      <c r="V66" s="5367" t="n"/>
      <c r="W66" s="5353" t="n"/>
      <c r="X66" s="5368" t="n"/>
      <c r="Y66" s="2433" t="n"/>
      <c r="Z66" s="2316" t="n"/>
      <c r="AA66" s="2455" t="n"/>
      <c r="AB66" s="2311" t="n"/>
      <c r="AC66" s="2452" t="n">
        <v>40</v>
      </c>
      <c r="AD66" s="2302" t="n"/>
      <c r="AE66" s="2453" t="n"/>
      <c r="AF66" s="2311" t="n"/>
      <c r="AG66" s="2377">
        <f>AC66-W66</f>
        <v/>
      </c>
      <c r="AH66" s="2311" t="n"/>
      <c r="AI66" s="2452" t="n"/>
      <c r="AJ66" s="2302" t="n"/>
      <c r="AK66" s="2454" t="n"/>
      <c r="AL66" s="2316" t="n"/>
      <c r="AM66" s="2432" t="n"/>
      <c r="AN66" s="2316" t="n"/>
      <c r="AO66" s="2432" t="n"/>
      <c r="AP66" s="2316" t="n"/>
      <c r="AQ66" s="2455" t="n"/>
      <c r="AR66" s="2311" t="n"/>
      <c r="AS66" s="3085" t="n"/>
      <c r="AT66" s="3628" t="n"/>
      <c r="AU66" s="3090" t="n"/>
      <c r="AV66" s="3085" t="n"/>
      <c r="AW66" s="3628" t="n"/>
      <c r="AX66" s="3090" t="n"/>
      <c r="AY66" s="3093" t="n"/>
      <c r="AZ66" s="3628" t="n"/>
      <c r="BA66" s="3090" t="n"/>
      <c r="BB66" s="3085" t="n"/>
      <c r="BC66" s="3628" t="n"/>
      <c r="BD66" s="3090" t="n"/>
      <c r="BE66" s="3093" t="n"/>
      <c r="BF66" s="3094" t="n"/>
      <c r="BG66" s="3089" t="n"/>
      <c r="BH66" s="3085" t="n"/>
      <c r="BI66" s="3092" t="n"/>
      <c r="BJ66" s="3089" t="n"/>
      <c r="BK66" s="3093" t="n"/>
      <c r="BL66" s="3094" t="n">
        <v>40</v>
      </c>
      <c r="BM66" s="3089" t="n"/>
      <c r="BN66" s="3085" t="n">
        <v>1</v>
      </c>
      <c r="BO66" s="3092" t="n"/>
      <c r="BP66" s="3089" t="n"/>
      <c r="BQ66" s="3093" t="n"/>
      <c r="BR66" s="2377">
        <f>X66+AV66+AY66+BB66+BE66+BH66+BK66+BN66+BQ66</f>
        <v/>
      </c>
      <c r="BS66" s="2311" t="n"/>
      <c r="BT66" s="3081" t="n"/>
      <c r="BU66" s="2311" t="n"/>
      <c r="BV66" s="2386">
        <f>(AE66-U66)*0.22</f>
        <v/>
      </c>
      <c r="BW66" s="2" t="n"/>
      <c r="BX66" s="2" t="n"/>
      <c r="BY66" s="2" t="n"/>
      <c r="BZ66" s="2" t="n"/>
      <c r="CA66" s="2" t="n"/>
      <c r="CB66" s="2" t="n"/>
      <c r="CC66" s="2" t="n"/>
    </row>
    <row r="67">
      <c r="A67" s="2368" t="inlineStr">
        <is>
          <t>1.7</t>
        </is>
      </c>
      <c r="B67" s="2302" t="n"/>
      <c r="C67" s="4354" t="inlineStr">
        <is>
          <t>Модуль "Безопасность жизнедеятельности"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311" t="n"/>
      <c r="Q67" s="1926" t="n"/>
      <c r="R67" s="1926" t="n"/>
      <c r="S67" s="1926" t="n"/>
      <c r="T67" s="1926" t="n"/>
      <c r="U67" s="5354" t="n"/>
      <c r="V67" s="1936" t="n"/>
      <c r="W67" s="5353" t="n"/>
      <c r="X67" s="5356" t="n"/>
      <c r="Y67" s="2384" t="n"/>
      <c r="Z67" s="2316" t="n"/>
      <c r="AA67" s="2381" t="n"/>
      <c r="AB67" s="2311" t="n"/>
      <c r="AC67" s="2374" t="n"/>
      <c r="AD67" s="2302" t="n"/>
      <c r="AE67" s="2376" t="n"/>
      <c r="AF67" s="2311" t="n"/>
      <c r="AG67" s="2377" t="n"/>
      <c r="AH67" s="2311" t="n"/>
      <c r="AI67" s="2452" t="n"/>
      <c r="AJ67" s="2302" t="n"/>
      <c r="AK67" s="2379" t="n"/>
      <c r="AL67" s="2316" t="n"/>
      <c r="AM67" s="2380" t="n"/>
      <c r="AN67" s="2316" t="n"/>
      <c r="AO67" s="2380" t="n"/>
      <c r="AP67" s="2316" t="n"/>
      <c r="AQ67" s="2381" t="n"/>
      <c r="AR67" s="2311" t="n"/>
      <c r="AS67" s="2383" t="n"/>
      <c r="AT67" s="3874" t="n"/>
      <c r="AU67" s="2380" t="n"/>
      <c r="AV67" s="2383" t="n"/>
      <c r="AW67" s="3874" t="n"/>
      <c r="AX67" s="2380" t="n"/>
      <c r="AY67" s="2375" t="n"/>
      <c r="AZ67" s="3874" t="n"/>
      <c r="BA67" s="2380" t="n"/>
      <c r="BB67" s="2383" t="n"/>
      <c r="BC67" s="3874" t="n"/>
      <c r="BD67" s="2380" t="n"/>
      <c r="BE67" s="2375" t="n"/>
      <c r="BF67" s="2384" t="n"/>
      <c r="BG67" s="2379" t="n"/>
      <c r="BH67" s="2383" t="n"/>
      <c r="BI67" s="2382" t="n"/>
      <c r="BJ67" s="2379" t="n"/>
      <c r="BK67" s="2375" t="n"/>
      <c r="BL67" s="2384" t="n"/>
      <c r="BM67" s="2379" t="n"/>
      <c r="BN67" s="2383" t="n"/>
      <c r="BO67" s="2382" t="n"/>
      <c r="BP67" s="2379" t="n"/>
      <c r="BQ67" s="2375" t="n"/>
      <c r="BR67" s="2377" t="n"/>
      <c r="BS67" s="2311" t="n"/>
      <c r="BT67" s="3081" t="n"/>
      <c r="BU67" s="2311" t="n"/>
      <c r="BV67" s="2386">
        <f>(AE67-U67)*0.22</f>
        <v/>
      </c>
      <c r="BW67" s="2" t="n"/>
      <c r="BX67" s="2" t="n"/>
      <c r="BY67" s="2" t="n"/>
      <c r="BZ67" s="2" t="n"/>
      <c r="CA67" s="2" t="n"/>
      <c r="CB67" s="2" t="n"/>
      <c r="CC67" s="2" t="n"/>
    </row>
    <row r="68">
      <c r="A68" s="2451" t="inlineStr">
        <is>
          <t>1.7.1</t>
        </is>
      </c>
      <c r="B68" s="2302" t="n"/>
      <c r="C68" s="4367" t="inlineStr">
        <is>
          <t>Безопасность жизнедеятельности человека*</t>
        </is>
      </c>
      <c r="D68" s="2665" t="n"/>
      <c r="E68" s="2665" t="n"/>
      <c r="F68" s="2665" t="n"/>
      <c r="G68" s="2665" t="n"/>
      <c r="H68" s="2665" t="n"/>
      <c r="I68" s="2665" t="n"/>
      <c r="J68" s="2665" t="n"/>
      <c r="K68" s="2665" t="n"/>
      <c r="L68" s="2665" t="n"/>
      <c r="M68" s="2665" t="n"/>
      <c r="N68" s="2665" t="n"/>
      <c r="O68" s="2665" t="n"/>
      <c r="P68" s="2311" t="n"/>
      <c r="Q68" s="3119" t="n"/>
      <c r="R68" s="3119" t="n"/>
      <c r="S68" s="3119" t="n"/>
      <c r="T68" s="3119" t="n"/>
      <c r="U68" s="5366" t="n"/>
      <c r="V68" s="5367" t="n"/>
      <c r="W68" s="5353">
        <f>AC68/AE68*U68</f>
        <v/>
      </c>
      <c r="X68" s="5368" t="n"/>
      <c r="Y68" s="2433" t="n"/>
      <c r="Z68" s="2316" t="n"/>
      <c r="AA68" s="2455" t="n">
        <v>6</v>
      </c>
      <c r="AB68" s="2311" t="n"/>
      <c r="AC68" s="2452" t="n">
        <v>108</v>
      </c>
      <c r="AD68" s="2302" t="n"/>
      <c r="AE68" s="2453" t="n">
        <v>72</v>
      </c>
      <c r="AF68" s="2311" t="n"/>
      <c r="AG68" s="2377">
        <f>AC68-W68</f>
        <v/>
      </c>
      <c r="AH68" s="2311" t="n"/>
      <c r="AI68" s="2452">
        <f>AS68+AU68+AX68+BA68+BD68+BG68+BJ68+BM68+BP68</f>
        <v/>
      </c>
      <c r="AJ68" s="2302" t="n"/>
      <c r="AK68" s="2454" t="n">
        <v>8</v>
      </c>
      <c r="AL68" s="2316" t="n"/>
      <c r="AM68" s="2432" t="n">
        <v>4</v>
      </c>
      <c r="AN68" s="2316" t="n"/>
      <c r="AO68" s="2432" t="n">
        <v>4</v>
      </c>
      <c r="AP68" s="2316" t="n"/>
      <c r="AQ68" s="2455" t="n"/>
      <c r="AR68" s="2311" t="n"/>
      <c r="AS68" s="3085" t="n"/>
      <c r="AT68" s="3628" t="n"/>
      <c r="AU68" s="3090" t="n"/>
      <c r="AV68" s="3085" t="n"/>
      <c r="AW68" s="3628" t="n"/>
      <c r="AX68" s="3090" t="n"/>
      <c r="AY68" s="3093" t="n"/>
      <c r="AZ68" s="3628" t="n"/>
      <c r="BA68" s="3090" t="n"/>
      <c r="BB68" s="3085" t="n"/>
      <c r="BC68" s="3628" t="n"/>
      <c r="BD68" s="3090" t="n"/>
      <c r="BE68" s="3093" t="n"/>
      <c r="BF68" s="3094" t="n"/>
      <c r="BG68" s="3089" t="n">
        <v>4</v>
      </c>
      <c r="BH68" s="3085" t="n"/>
      <c r="BI68" s="3092" t="n">
        <v>108</v>
      </c>
      <c r="BJ68" s="3089" t="n">
        <v>12</v>
      </c>
      <c r="BK68" s="3093" t="n">
        <v>3</v>
      </c>
      <c r="BL68" s="3094" t="n"/>
      <c r="BM68" s="3089" t="n"/>
      <c r="BN68" s="3085" t="n"/>
      <c r="BO68" s="3092" t="n"/>
      <c r="BP68" s="3089" t="n"/>
      <c r="BQ68" s="3093" t="n"/>
      <c r="BR68" s="2377">
        <f>X68+AV68+AY68+BB68+BE68+BH68+BK68+BN68+BQ68</f>
        <v/>
      </c>
      <c r="BS68" s="2311" t="n"/>
      <c r="BT68" s="3081" t="n"/>
      <c r="BU68" s="2311" t="n"/>
      <c r="BV68" s="2386">
        <f>(AE68-U68)*0.22</f>
        <v/>
      </c>
      <c r="BW68" s="2" t="n"/>
      <c r="BX68" s="2" t="n"/>
      <c r="BY68" s="2" t="n"/>
      <c r="BZ68" s="2" t="n"/>
      <c r="CA68" s="2" t="n"/>
      <c r="CB68" s="2" t="n"/>
      <c r="CC68" s="2" t="n"/>
    </row>
    <row r="69">
      <c r="A69" s="2451" t="inlineStr">
        <is>
          <t>1.7.2</t>
        </is>
      </c>
      <c r="B69" s="2302" t="n"/>
      <c r="C69" s="4367" t="inlineStr">
        <is>
          <t>Промышленная экология</t>
        </is>
      </c>
      <c r="D69" s="2665" t="n"/>
      <c r="E69" s="2665" t="n"/>
      <c r="F69" s="2665" t="n"/>
      <c r="G69" s="2665" t="n"/>
      <c r="H69" s="2665" t="n"/>
      <c r="I69" s="2665" t="n"/>
      <c r="J69" s="2665" t="n"/>
      <c r="K69" s="2665" t="n"/>
      <c r="L69" s="2665" t="n"/>
      <c r="M69" s="2665" t="n"/>
      <c r="N69" s="2665" t="n"/>
      <c r="O69" s="2665" t="n"/>
      <c r="P69" s="2311" t="n"/>
      <c r="Q69" s="3083" t="n"/>
      <c r="R69" s="3083" t="n"/>
      <c r="S69" s="3083" t="n"/>
      <c r="T69" s="3083" t="n"/>
      <c r="U69" s="5357" t="n"/>
      <c r="V69" s="2008" t="n"/>
      <c r="W69" s="5353">
        <f>AC69/AE69*U69</f>
        <v/>
      </c>
      <c r="X69" s="5359" t="n"/>
      <c r="Y69" s="2433" t="n"/>
      <c r="Z69" s="2316" t="n"/>
      <c r="AA69" s="2455" t="n">
        <v>7</v>
      </c>
      <c r="AB69" s="2311" t="n"/>
      <c r="AC69" s="2452" t="n">
        <v>108</v>
      </c>
      <c r="AD69" s="2302" t="n"/>
      <c r="AE69" s="2453" t="n">
        <v>54</v>
      </c>
      <c r="AF69" s="2311" t="n"/>
      <c r="AG69" s="2377">
        <f>AC69-W69</f>
        <v/>
      </c>
      <c r="AH69" s="2311" t="n"/>
      <c r="AI69" s="2452">
        <f>AS69+AU69+AX69+BA69+BD69+BG69+BJ69+BM69+BP69</f>
        <v/>
      </c>
      <c r="AJ69" s="2302" t="n"/>
      <c r="AK69" s="2454" t="n">
        <v>8</v>
      </c>
      <c r="AL69" s="2316" t="n"/>
      <c r="AM69" s="2432" t="n"/>
      <c r="AN69" s="2316" t="n"/>
      <c r="AO69" s="2432" t="n">
        <v>4</v>
      </c>
      <c r="AP69" s="2316" t="n"/>
      <c r="AQ69" s="2455" t="n"/>
      <c r="AR69" s="2311" t="n"/>
      <c r="AS69" s="2378" t="n"/>
      <c r="AT69" s="3122" t="n"/>
      <c r="AU69" s="2432" t="n"/>
      <c r="AV69" s="2378" t="n"/>
      <c r="AW69" s="3122" t="n"/>
      <c r="AX69" s="2432" t="n"/>
      <c r="AY69" s="2373" t="n"/>
      <c r="AZ69" s="3122" t="n"/>
      <c r="BA69" s="2432" t="n"/>
      <c r="BB69" s="2378" t="n"/>
      <c r="BC69" s="3122" t="n"/>
      <c r="BD69" s="2432" t="n"/>
      <c r="BE69" s="2373" t="n"/>
      <c r="BF69" s="2433" t="n"/>
      <c r="BG69" s="2454" t="n"/>
      <c r="BH69" s="2378" t="n"/>
      <c r="BI69" s="2431" t="n"/>
      <c r="BJ69" s="2454" t="n">
        <v>4</v>
      </c>
      <c r="BK69" s="2373" t="n"/>
      <c r="BL69" s="2433" t="n">
        <v>108</v>
      </c>
      <c r="BM69" s="2454" t="n">
        <v>8</v>
      </c>
      <c r="BN69" s="2378" t="n">
        <v>3</v>
      </c>
      <c r="BO69" s="2431" t="n"/>
      <c r="BP69" s="2454" t="n"/>
      <c r="BQ69" s="2373" t="n"/>
      <c r="BR69" s="2377">
        <f>X69+AV69+AY69+BB69+BE69+BH69+BK69+BN69+BQ69</f>
        <v/>
      </c>
      <c r="BS69" s="2311" t="n"/>
      <c r="BT69" s="3081" t="n"/>
      <c r="BU69" s="2311" t="n"/>
      <c r="BV69" s="2386">
        <f>(AE69-U69)*0.22</f>
        <v/>
      </c>
      <c r="BW69" s="2" t="n"/>
      <c r="BX69" s="2" t="n"/>
      <c r="BY69" s="2" t="n"/>
      <c r="BZ69" s="2" t="n"/>
      <c r="CA69" s="2" t="n"/>
      <c r="CB69" s="2" t="n"/>
      <c r="CC69" s="2" t="n"/>
    </row>
    <row r="70">
      <c r="A70" s="2464" t="inlineStr">
        <is>
          <t>1.7.3</t>
        </is>
      </c>
      <c r="B70" s="2465" t="n"/>
      <c r="C70" s="4368" t="inlineStr">
        <is>
          <t>Охрана труда / Охрана труда</t>
        </is>
      </c>
      <c r="D70" s="2930" t="n"/>
      <c r="E70" s="2930" t="n"/>
      <c r="F70" s="2930" t="n"/>
      <c r="G70" s="2930" t="n"/>
      <c r="H70" s="2930" t="n"/>
      <c r="I70" s="2930" t="n"/>
      <c r="J70" s="2930" t="n"/>
      <c r="K70" s="2930" t="n"/>
      <c r="L70" s="2930" t="n"/>
      <c r="M70" s="2930" t="n"/>
      <c r="N70" s="2930" t="n"/>
      <c r="O70" s="2930" t="n"/>
      <c r="P70" s="2946" t="n"/>
      <c r="Q70" s="4731" t="n"/>
      <c r="R70" s="4731" t="n"/>
      <c r="S70" s="4731" t="n"/>
      <c r="T70" s="4731" t="n"/>
      <c r="U70" s="5370" t="n">
        <v>24</v>
      </c>
      <c r="V70" s="5371" t="n">
        <v>1</v>
      </c>
      <c r="W70" s="5358" t="n">
        <v>36</v>
      </c>
      <c r="X70" s="5372" t="n">
        <v>1</v>
      </c>
      <c r="Y70" s="5373" t="n"/>
      <c r="Z70" s="5374" t="n"/>
      <c r="AA70" s="5375" t="n">
        <v>8</v>
      </c>
      <c r="AB70" s="5376" t="n"/>
      <c r="AC70" s="3692" t="n">
        <v>108</v>
      </c>
      <c r="AD70" s="2465" t="n"/>
      <c r="AE70" s="3911" t="n">
        <v>72</v>
      </c>
      <c r="AF70" s="2472" t="n"/>
      <c r="AG70" s="2377">
        <f>AC70-W70</f>
        <v/>
      </c>
      <c r="AH70" s="2311" t="n"/>
      <c r="AI70" s="2452">
        <f>AS70+AU70+AX70+BA70+BD70+BG70+BJ70+BM70+BP70</f>
        <v/>
      </c>
      <c r="AJ70" s="2302" t="n"/>
      <c r="AK70" s="4779" t="n">
        <v>6</v>
      </c>
      <c r="AL70" s="523" t="n"/>
      <c r="AM70" s="3704" t="n">
        <v>4</v>
      </c>
      <c r="AN70" s="523" t="n"/>
      <c r="AO70" s="3704" t="n"/>
      <c r="AP70" s="523" t="n"/>
      <c r="AQ70" s="5375" t="n"/>
      <c r="AR70" s="5376" t="n"/>
      <c r="AS70" s="3694" t="n"/>
      <c r="AT70" s="5377" t="n"/>
      <c r="AU70" s="3704" t="n"/>
      <c r="AV70" s="3694" t="n"/>
      <c r="AW70" s="5377" t="n"/>
      <c r="AX70" s="3704" t="n"/>
      <c r="AY70" s="5378" t="n"/>
      <c r="AZ70" s="3705" t="n"/>
      <c r="BA70" s="3704" t="n"/>
      <c r="BB70" s="3694" t="n"/>
      <c r="BC70" s="5377" t="n"/>
      <c r="BD70" s="3704" t="n"/>
      <c r="BE70" s="2483" t="n"/>
      <c r="BF70" s="3705" t="n"/>
      <c r="BG70" s="4779" t="n"/>
      <c r="BH70" s="3694" t="n"/>
      <c r="BI70" s="5379" t="n"/>
      <c r="BJ70" s="4779" t="n"/>
      <c r="BK70" s="2483" t="n"/>
      <c r="BL70" s="3705" t="n"/>
      <c r="BM70" s="4779" t="n">
        <v>2</v>
      </c>
      <c r="BN70" s="3694" t="n"/>
      <c r="BO70" s="5379" t="n">
        <v>72</v>
      </c>
      <c r="BP70" s="4779" t="n">
        <v>8</v>
      </c>
      <c r="BQ70" s="2483" t="n">
        <v>2</v>
      </c>
      <c r="BR70" s="2377">
        <f>X70+AV70+AY70+BB70+BE70+BH70+BK70+BN70+BQ70</f>
        <v/>
      </c>
      <c r="BS70" s="2311" t="n"/>
      <c r="BT70" s="5380" t="n"/>
      <c r="BU70" s="5376" t="n"/>
      <c r="BV70" s="2386">
        <f>(AE70-U70)*0.22</f>
        <v/>
      </c>
      <c r="BW70" s="2" t="n"/>
      <c r="BX70" s="2" t="n"/>
      <c r="BY70" s="2" t="n"/>
      <c r="BZ70" s="2" t="n"/>
      <c r="CA70" s="2" t="n"/>
      <c r="CB70" s="2" t="n"/>
      <c r="CC70" s="2" t="n"/>
    </row>
    <row r="71">
      <c r="A71" s="2910" t="inlineStr">
        <is>
          <t>2</t>
        </is>
      </c>
      <c r="B71" s="2494" t="n"/>
      <c r="C71" s="2488" t="inlineStr">
        <is>
          <t>Компонент учреждения образования</t>
        </is>
      </c>
      <c r="D71" s="1410" t="n"/>
      <c r="E71" s="1410" t="n"/>
      <c r="F71" s="1410" t="n"/>
      <c r="G71" s="1410" t="n"/>
      <c r="H71" s="1410" t="n"/>
      <c r="I71" s="1410" t="n"/>
      <c r="J71" s="1410" t="n"/>
      <c r="K71" s="1410" t="n"/>
      <c r="L71" s="1410" t="n"/>
      <c r="M71" s="1410" t="n"/>
      <c r="N71" s="1410" t="n"/>
      <c r="O71" s="1410" t="n"/>
      <c r="P71" s="1414" t="n"/>
      <c r="Q71" s="2489" t="n"/>
      <c r="R71" s="2489" t="n"/>
      <c r="S71" s="2489" t="n"/>
      <c r="T71" s="2489" t="n"/>
      <c r="U71" s="5283">
        <f>SUM(U72:U106)</f>
        <v/>
      </c>
      <c r="V71" s="5381" t="n"/>
      <c r="W71" s="5381">
        <f>SUM(W72:W106)</f>
        <v/>
      </c>
      <c r="X71" s="5381">
        <f>SUM(X72:X106)</f>
        <v/>
      </c>
      <c r="Y71" s="2504" t="n"/>
      <c r="Z71" s="2793" t="n"/>
      <c r="AA71" s="2500" t="n"/>
      <c r="AB71" s="1414" t="n"/>
      <c r="AC71" s="2493">
        <f>SUM(AC72:AD106)</f>
        <v/>
      </c>
      <c r="AD71" s="2494" t="n"/>
      <c r="AE71" s="2495">
        <f>SUM(AE72:AF106)</f>
        <v/>
      </c>
      <c r="AF71" s="1414" t="n"/>
      <c r="AG71" s="2496">
        <f>SUM(AG72:AH106)</f>
        <v/>
      </c>
      <c r="AH71" s="1414" t="n"/>
      <c r="AI71" s="2493">
        <f>SUM(AI72:AJ106)</f>
        <v/>
      </c>
      <c r="AJ71" s="2494" t="n"/>
      <c r="AK71" s="3257">
        <f>SUM(AK72:AL106)</f>
        <v/>
      </c>
      <c r="AL71" s="2793" t="n"/>
      <c r="AM71" s="2503">
        <f>SUM(AM72:AN106)</f>
        <v/>
      </c>
      <c r="AN71" s="2793" t="n"/>
      <c r="AO71" s="2503">
        <f>SUM(AO72:AP106)</f>
        <v/>
      </c>
      <c r="AP71" s="2793" t="n"/>
      <c r="AQ71" s="2500">
        <f>SUM(AQ72:AR106)</f>
        <v/>
      </c>
      <c r="AR71" s="1414" t="n"/>
      <c r="AS71" s="2497">
        <f>SUM(AS72:AS106)</f>
        <v/>
      </c>
      <c r="AT71" s="2498">
        <f>SUM(AT72:AT106)</f>
        <v/>
      </c>
      <c r="AU71" s="2503">
        <f>SUM(AU72:AU106)</f>
        <v/>
      </c>
      <c r="AV71" s="2497">
        <f>SUM(AV72:AV106)</f>
        <v/>
      </c>
      <c r="AW71" s="2498">
        <f>SUM(AW72:AW106)</f>
        <v/>
      </c>
      <c r="AX71" s="2503">
        <f>SUM(AX72:AX106)</f>
        <v/>
      </c>
      <c r="AY71" s="2498">
        <f>SUM(AY72:AY106)</f>
        <v/>
      </c>
      <c r="AZ71" s="2490">
        <f>SUM(AZ72:AZ106)</f>
        <v/>
      </c>
      <c r="BA71" s="2499">
        <f>SUM(BA72:BA106)</f>
        <v/>
      </c>
      <c r="BB71" s="2502">
        <f>SUM(BB72:BB106)</f>
        <v/>
      </c>
      <c r="BC71" s="2498">
        <f>SUM(BC72:BC106)</f>
        <v/>
      </c>
      <c r="BD71" s="2499">
        <f>SUM(BD72:BD106)</f>
        <v/>
      </c>
      <c r="BE71" s="2500">
        <f>SUM(BE72:BE106)</f>
        <v/>
      </c>
      <c r="BF71" s="2490">
        <f>SUM(BF72:BF106)</f>
        <v/>
      </c>
      <c r="BG71" s="2503">
        <f>SUM(BG72:BG106)</f>
        <v/>
      </c>
      <c r="BH71" s="2497">
        <f>SUM(BH72:BH106)</f>
        <v/>
      </c>
      <c r="BI71" s="2498">
        <f>SUM(BI72:BI106)</f>
        <v/>
      </c>
      <c r="BJ71" s="2499">
        <f>SUM(BJ72:BJ106)</f>
        <v/>
      </c>
      <c r="BK71" s="2500">
        <f>SUM(BK72:BK106)</f>
        <v/>
      </c>
      <c r="BL71" s="2504">
        <f>SUM(BL72:BL106)</f>
        <v/>
      </c>
      <c r="BM71" s="2503">
        <f>SUM(BM72:BM106)</f>
        <v/>
      </c>
      <c r="BN71" s="2497">
        <f>SUM(BN72:BN106)</f>
        <v/>
      </c>
      <c r="BO71" s="2498">
        <f>SUM(BO72:BO106)</f>
        <v/>
      </c>
      <c r="BP71" s="2499">
        <f>SUM(BP72:BP106)</f>
        <v/>
      </c>
      <c r="BQ71" s="2500">
        <f>SUM(BQ72:BQ106)</f>
        <v/>
      </c>
      <c r="BR71" s="2496">
        <f>SUM(BR72:BS106)</f>
        <v/>
      </c>
      <c r="BS71" s="1414" t="n"/>
      <c r="BT71" s="3917" t="n"/>
      <c r="BU71" s="1414" t="n"/>
      <c r="BV71" s="2386">
        <f>(AE71-U71)*0.22</f>
        <v/>
      </c>
      <c r="BW71" s="2" t="n"/>
      <c r="BX71" s="2" t="n"/>
      <c r="BY71" s="2" t="n"/>
      <c r="BZ71" s="2" t="n"/>
      <c r="CA71" s="2" t="n"/>
      <c r="CB71" s="2" t="n"/>
      <c r="CC71" s="2" t="n"/>
    </row>
    <row r="72">
      <c r="A72" s="2391" t="inlineStr">
        <is>
          <t>2.1</t>
        </is>
      </c>
      <c r="B72" s="2329" t="n"/>
      <c r="C72" s="2369" t="inlineStr">
        <is>
          <t>Социально-гуманитарный модуль 2</t>
        </is>
      </c>
      <c r="D72" s="2304" t="n"/>
      <c r="E72" s="2304" t="n"/>
      <c r="F72" s="2304" t="n"/>
      <c r="G72" s="2304" t="n"/>
      <c r="H72" s="2304" t="n"/>
      <c r="I72" s="2304" t="n"/>
      <c r="J72" s="2304" t="n"/>
      <c r="K72" s="2304" t="n"/>
      <c r="L72" s="2304" t="n"/>
      <c r="M72" s="2304" t="n"/>
      <c r="N72" s="2304" t="n"/>
      <c r="O72" s="2304" t="n"/>
      <c r="P72" s="2305" t="n"/>
      <c r="Q72" s="2370" t="n"/>
      <c r="R72" s="2370" t="n"/>
      <c r="S72" s="2370" t="n"/>
      <c r="T72" s="2370" t="n"/>
      <c r="U72" s="5382" t="n"/>
      <c r="V72" s="5383" t="n"/>
      <c r="W72" s="5384" t="n"/>
      <c r="X72" s="5385" t="n"/>
      <c r="Y72" s="2514" t="n"/>
      <c r="Z72" s="2335" t="n"/>
      <c r="AA72" s="2400" t="n"/>
      <c r="AB72" s="2305" t="n"/>
      <c r="AC72" s="2395" t="n"/>
      <c r="AD72" s="2329" t="n"/>
      <c r="AE72" s="2397" t="n"/>
      <c r="AF72" s="2305" t="n"/>
      <c r="AG72" s="2511" t="n"/>
      <c r="AH72" s="2305" t="n"/>
      <c r="AI72" s="2395" t="n"/>
      <c r="AJ72" s="2329" t="n"/>
      <c r="AK72" s="2398" t="n"/>
      <c r="AL72" s="2335" t="n"/>
      <c r="AM72" s="2399" t="n"/>
      <c r="AN72" s="2335" t="n"/>
      <c r="AO72" s="2399" t="n"/>
      <c r="AP72" s="2335" t="n"/>
      <c r="AQ72" s="2400" t="n"/>
      <c r="AR72" s="2305" t="n"/>
      <c r="AS72" s="1931" t="n"/>
      <c r="AT72" s="3847" t="n"/>
      <c r="AU72" s="3105" t="n"/>
      <c r="AV72" s="1931" t="n"/>
      <c r="AW72" s="3847" t="n"/>
      <c r="AX72" s="3105" t="n"/>
      <c r="AY72" s="3108" t="n"/>
      <c r="AZ72" s="3847" t="n"/>
      <c r="BA72" s="3105" t="n"/>
      <c r="BB72" s="1931" t="n"/>
      <c r="BC72" s="3847" t="n"/>
      <c r="BD72" s="3105" t="n"/>
      <c r="BE72" s="3108" t="n"/>
      <c r="BF72" s="3109" t="n"/>
      <c r="BG72" s="3104" t="n"/>
      <c r="BH72" s="1931" t="n"/>
      <c r="BI72" s="3107" t="n"/>
      <c r="BJ72" s="3104" t="n"/>
      <c r="BK72" s="3108" t="n"/>
      <c r="BL72" s="3109" t="n"/>
      <c r="BM72" s="3104" t="n"/>
      <c r="BN72" s="1931" t="n"/>
      <c r="BO72" s="3107" t="n"/>
      <c r="BP72" s="3104" t="n"/>
      <c r="BQ72" s="3108" t="n"/>
      <c r="BR72" s="2511" t="n"/>
      <c r="BS72" s="2305" t="n"/>
      <c r="BT72" s="3831" t="n"/>
      <c r="BU72" s="2305" t="n"/>
      <c r="BV72" s="2386">
        <f>(AE72-U72)*0.22</f>
        <v/>
      </c>
      <c r="BW72" s="2" t="n"/>
      <c r="BX72" s="2" t="n"/>
      <c r="BY72" s="2" t="n"/>
      <c r="BZ72" s="2" t="n"/>
      <c r="CA72" s="2" t="n"/>
      <c r="CB72" s="2" t="n"/>
      <c r="CC72" s="2" t="n"/>
    </row>
    <row r="73">
      <c r="A73" s="2301" t="inlineStr">
        <is>
          <t>2.1.1</t>
        </is>
      </c>
      <c r="B73" s="2302" t="n"/>
      <c r="C73" s="4348" t="inlineStr">
        <is>
          <t>Личностно-профессиональное развитие специалиста</t>
        </is>
      </c>
      <c r="D73" s="2665" t="n"/>
      <c r="E73" s="2665" t="n"/>
      <c r="F73" s="2665" t="n"/>
      <c r="G73" s="2665" t="n"/>
      <c r="H73" s="2665" t="n"/>
      <c r="I73" s="2665" t="n"/>
      <c r="J73" s="2665" t="n"/>
      <c r="K73" s="2665" t="n"/>
      <c r="L73" s="2665" t="n"/>
      <c r="M73" s="2665" t="n"/>
      <c r="N73" s="2665" t="n"/>
      <c r="O73" s="2665" t="n"/>
      <c r="P73" s="2311" t="n"/>
      <c r="Q73" s="467" t="n"/>
      <c r="R73" s="467" t="n"/>
      <c r="S73" s="467" t="n"/>
      <c r="T73" s="467" t="n"/>
      <c r="U73" s="5295" t="n"/>
      <c r="V73" s="5386" t="n"/>
      <c r="W73" s="5387">
        <f>AC73/AE73*U73</f>
        <v/>
      </c>
      <c r="X73" s="5297" t="n"/>
      <c r="Y73" s="2325" t="n"/>
      <c r="Z73" s="2316" t="n"/>
      <c r="AA73" s="2448" t="n">
        <v>1</v>
      </c>
      <c r="AB73" s="2449" t="inlineStr">
        <is>
          <t>д</t>
        </is>
      </c>
      <c r="AC73" s="2310" t="n">
        <v>72</v>
      </c>
      <c r="AD73" s="2302" t="n"/>
      <c r="AE73" s="2312" t="n">
        <v>36</v>
      </c>
      <c r="AF73" s="2311" t="n"/>
      <c r="AG73" s="2313">
        <f>AC73-W73</f>
        <v/>
      </c>
      <c r="AH73" s="2311" t="n"/>
      <c r="AI73" s="2310">
        <f>AS73+AU73+AX73+BA73+BD73+BG73+BJ73+BM73+BP73</f>
        <v/>
      </c>
      <c r="AJ73" s="2302" t="n"/>
      <c r="AK73" s="2315" t="n">
        <v>6</v>
      </c>
      <c r="AL73" s="2316" t="n"/>
      <c r="AM73" s="2317" t="n"/>
      <c r="AN73" s="2316" t="n"/>
      <c r="AO73" s="2317" t="n"/>
      <c r="AP73" s="2316" t="n"/>
      <c r="AQ73" s="2318" t="n">
        <v>2</v>
      </c>
      <c r="AR73" s="2311" t="n"/>
      <c r="AS73" s="2322" t="n">
        <v>2</v>
      </c>
      <c r="AT73" s="3030" t="n">
        <v>72</v>
      </c>
      <c r="AU73" s="2321" t="n">
        <v>6</v>
      </c>
      <c r="AV73" s="2322" t="n">
        <v>2</v>
      </c>
      <c r="AW73" s="3030" t="n"/>
      <c r="AX73" s="2321" t="n"/>
      <c r="AY73" s="2323" t="n"/>
      <c r="AZ73" s="3030" t="n"/>
      <c r="BA73" s="2321" t="n"/>
      <c r="BB73" s="2322" t="n"/>
      <c r="BC73" s="3030" t="n"/>
      <c r="BD73" s="2321" t="n"/>
      <c r="BE73" s="2323" t="n"/>
      <c r="BF73" s="2325" t="n"/>
      <c r="BG73" s="2315" t="n"/>
      <c r="BH73" s="2314" t="n"/>
      <c r="BI73" s="2326" t="n"/>
      <c r="BJ73" s="2315" t="n"/>
      <c r="BK73" s="2309" t="n"/>
      <c r="BL73" s="2325" t="n"/>
      <c r="BM73" s="2315" t="n"/>
      <c r="BN73" s="2314" t="n"/>
      <c r="BO73" s="2326" t="n"/>
      <c r="BP73" s="2315" t="n"/>
      <c r="BQ73" s="2309" t="n"/>
      <c r="BR73" s="2313">
        <f>X73+AV73+AY73+BB73+BE73+BH73+BK73+BN73+BQ73</f>
        <v/>
      </c>
      <c r="BS73" s="2311" t="n"/>
      <c r="BT73" s="3114" t="inlineStr">
        <is>
          <t>ИБиП</t>
        </is>
      </c>
      <c r="BU73" s="2311" t="n"/>
      <c r="BV73" s="2">
        <f>(AE73-U73)*0.22</f>
        <v/>
      </c>
      <c r="BW73" s="2" t="n"/>
      <c r="BX73" s="2" t="n"/>
      <c r="BY73" s="2" t="n"/>
      <c r="BZ73" s="2" t="n"/>
      <c r="CA73" s="2" t="n"/>
      <c r="CB73" s="2" t="n"/>
      <c r="CC73" s="2" t="n"/>
    </row>
    <row r="74">
      <c r="A74" s="2451" t="inlineStr">
        <is>
          <t>2.1.2</t>
        </is>
      </c>
      <c r="B74" s="2302" t="n"/>
      <c r="C74" s="4367" t="inlineStr">
        <is>
          <t xml:space="preserve">Политология / Логика 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311" t="n"/>
      <c r="Q74" s="3119" t="n"/>
      <c r="R74" s="3119" t="n"/>
      <c r="S74" s="3119" t="n"/>
      <c r="T74" s="3119" t="n"/>
      <c r="U74" s="5366" t="n"/>
      <c r="V74" s="5367" t="n"/>
      <c r="W74" s="5384">
        <f>AC74/AE74*U74</f>
        <v/>
      </c>
      <c r="X74" s="5368" t="n"/>
      <c r="Y74" s="2433" t="n"/>
      <c r="Z74" s="2316" t="n"/>
      <c r="AA74" s="2519" t="n">
        <v>7</v>
      </c>
      <c r="AB74" s="2520" t="inlineStr">
        <is>
          <t>д</t>
        </is>
      </c>
      <c r="AC74" s="2452" t="n">
        <v>72</v>
      </c>
      <c r="AD74" s="2302" t="n"/>
      <c r="AE74" s="2453" t="n">
        <v>36</v>
      </c>
      <c r="AF74" s="2311" t="n"/>
      <c r="AG74" s="2377">
        <f>AC74-W74</f>
        <v/>
      </c>
      <c r="AH74" s="2311" t="n"/>
      <c r="AI74" s="2452">
        <f>AS74+AU74+AX74+BA74+BD74+BG74+BJ74+BM74+BP74</f>
        <v/>
      </c>
      <c r="AJ74" s="2302" t="n"/>
      <c r="AK74" s="2454" t="n">
        <v>6</v>
      </c>
      <c r="AL74" s="2316" t="n"/>
      <c r="AM74" s="2432" t="n"/>
      <c r="AN74" s="2316" t="n"/>
      <c r="AO74" s="2432" t="n"/>
      <c r="AP74" s="2316" t="n"/>
      <c r="AQ74" s="2455" t="n">
        <v>2</v>
      </c>
      <c r="AR74" s="2311" t="n"/>
      <c r="AS74" s="3085" t="n"/>
      <c r="AT74" s="3628" t="n"/>
      <c r="AU74" s="3090" t="n"/>
      <c r="AV74" s="3085" t="n"/>
      <c r="AW74" s="3628" t="n"/>
      <c r="AX74" s="3090" t="n"/>
      <c r="AY74" s="3093" t="n"/>
      <c r="AZ74" s="3628" t="n"/>
      <c r="BA74" s="3090" t="n"/>
      <c r="BB74" s="3085" t="n"/>
      <c r="BC74" s="3628" t="n"/>
      <c r="BD74" s="3090" t="n"/>
      <c r="BE74" s="3093" t="n"/>
      <c r="BF74" s="3094" t="n"/>
      <c r="BG74" s="3089" t="n"/>
      <c r="BH74" s="3085" t="n"/>
      <c r="BI74" s="3092" t="n"/>
      <c r="BJ74" s="3089" t="n">
        <v>2</v>
      </c>
      <c r="BK74" s="3093" t="n"/>
      <c r="BL74" s="3094" t="n">
        <v>72</v>
      </c>
      <c r="BM74" s="3089" t="n">
        <v>6</v>
      </c>
      <c r="BN74" s="3085" t="n">
        <v>2</v>
      </c>
      <c r="BO74" s="3092" t="n"/>
      <c r="BP74" s="3089" t="n"/>
      <c r="BQ74" s="3093" t="n"/>
      <c r="BR74" s="2377">
        <f>X74+AV74+AY74+BB74+BE74+BH74+BK74+BN74+BQ74</f>
        <v/>
      </c>
      <c r="BS74" s="2311" t="n"/>
      <c r="BT74" s="3081" t="n"/>
      <c r="BU74" s="2311" t="n"/>
      <c r="BV74" s="2386">
        <f>(AE74-U74)*0.22</f>
        <v/>
      </c>
      <c r="BW74" s="2" t="n"/>
      <c r="BX74" s="2" t="n"/>
      <c r="BY74" s="2" t="n"/>
      <c r="BZ74" s="2" t="n"/>
      <c r="CA74" s="2" t="n"/>
      <c r="CB74" s="2" t="n"/>
      <c r="CC74" s="2" t="n"/>
    </row>
    <row r="75">
      <c r="A75" s="2301" t="inlineStr">
        <is>
          <t>2.1.3</t>
        </is>
      </c>
      <c r="B75" s="2302" t="n"/>
      <c r="C75" s="4348" t="inlineStr">
        <is>
          <t>Основы права</t>
        </is>
      </c>
      <c r="D75" s="2665" t="n"/>
      <c r="E75" s="2665" t="n"/>
      <c r="F75" s="2665" t="n"/>
      <c r="G75" s="2665" t="n"/>
      <c r="H75" s="2665" t="n"/>
      <c r="I75" s="2665" t="n"/>
      <c r="J75" s="2665" t="n"/>
      <c r="K75" s="2665" t="n"/>
      <c r="L75" s="2665" t="n"/>
      <c r="M75" s="2665" t="n"/>
      <c r="N75" s="2665" t="n"/>
      <c r="O75" s="2665" t="n"/>
      <c r="P75" s="2311" t="n"/>
      <c r="Q75" s="467" t="n"/>
      <c r="R75" s="467" t="n"/>
      <c r="S75" s="467" t="n"/>
      <c r="T75" s="467" t="n"/>
      <c r="U75" s="5295" t="n"/>
      <c r="V75" s="5386" t="n"/>
      <c r="W75" s="5387">
        <f>AC75/AE75*U75</f>
        <v/>
      </c>
      <c r="X75" s="5297" t="n"/>
      <c r="Y75" s="2325" t="n"/>
      <c r="Z75" s="2316" t="n"/>
      <c r="AA75" s="2448" t="n">
        <v>5</v>
      </c>
      <c r="AB75" s="2449" t="inlineStr">
        <is>
          <t>д</t>
        </is>
      </c>
      <c r="AC75" s="2310" t="n">
        <v>72</v>
      </c>
      <c r="AD75" s="2302" t="n"/>
      <c r="AE75" s="2312" t="n">
        <v>36</v>
      </c>
      <c r="AF75" s="2311" t="n"/>
      <c r="AG75" s="2313">
        <f>AC75-W75</f>
        <v/>
      </c>
      <c r="AH75" s="2311" t="n"/>
      <c r="AI75" s="2310">
        <f>AS75+AU75+AX75+BA75+BD75+BG75+BJ75+BM75+BP75</f>
        <v/>
      </c>
      <c r="AJ75" s="2302" t="n"/>
      <c r="AK75" s="2315" t="n">
        <v>6</v>
      </c>
      <c r="AL75" s="2316" t="n"/>
      <c r="AM75" s="2317" t="n"/>
      <c r="AN75" s="2316" t="n"/>
      <c r="AO75" s="2317" t="n"/>
      <c r="AP75" s="2316" t="n"/>
      <c r="AQ75" s="2318" t="n">
        <v>2</v>
      </c>
      <c r="AR75" s="2311" t="n"/>
      <c r="AS75" s="2322" t="n"/>
      <c r="AT75" s="3030" t="n"/>
      <c r="AU75" s="2321" t="n"/>
      <c r="AV75" s="2322" t="n"/>
      <c r="AW75" s="3030" t="n"/>
      <c r="AX75" s="2321" t="n"/>
      <c r="AY75" s="2323" t="n"/>
      <c r="AZ75" s="3030" t="n"/>
      <c r="BA75" s="2321" t="n"/>
      <c r="BB75" s="2322" t="n"/>
      <c r="BC75" s="3030" t="n"/>
      <c r="BD75" s="2321" t="n">
        <v>2</v>
      </c>
      <c r="BE75" s="2323" t="n"/>
      <c r="BF75" s="2325" t="n">
        <v>72</v>
      </c>
      <c r="BG75" s="2315" t="n">
        <v>6</v>
      </c>
      <c r="BH75" s="2314" t="n">
        <v>2</v>
      </c>
      <c r="BI75" s="2326" t="n"/>
      <c r="BJ75" s="2315" t="n"/>
      <c r="BK75" s="2309" t="n"/>
      <c r="BL75" s="2325" t="n"/>
      <c r="BM75" s="2315" t="n"/>
      <c r="BN75" s="2314" t="n"/>
      <c r="BO75" s="2326" t="n"/>
      <c r="BP75" s="2315" t="n"/>
      <c r="BQ75" s="2309" t="n"/>
      <c r="BR75" s="2313">
        <f>X75+AV75+AY75+BB75+BE75+BH75+BK75+BN75+BQ75</f>
        <v/>
      </c>
      <c r="BS75" s="2311" t="n"/>
      <c r="BT75" s="3114" t="inlineStr">
        <is>
          <t>ФиП</t>
        </is>
      </c>
      <c r="BU75" s="2311" t="n"/>
      <c r="BV75" s="2">
        <f>(AE75-U75)*0.22</f>
        <v/>
      </c>
      <c r="BW75" s="2" t="n"/>
      <c r="BX75" s="2" t="n"/>
      <c r="BY75" s="2" t="n"/>
      <c r="BZ75" s="2" t="n"/>
      <c r="CA75" s="2" t="n"/>
      <c r="CB75" s="2" t="n"/>
      <c r="CC75" s="2" t="n"/>
    </row>
    <row r="76">
      <c r="A76" s="2368" t="inlineStr">
        <is>
          <t>2.2</t>
        </is>
      </c>
      <c r="B76" s="2302" t="n"/>
      <c r="C76" s="4354" t="inlineStr">
        <is>
          <t>Общеинженерный модуль 2</t>
        </is>
      </c>
      <c r="D76" s="2665" t="n"/>
      <c r="E76" s="2665" t="n"/>
      <c r="F76" s="2665" t="n"/>
      <c r="G76" s="2665" t="n"/>
      <c r="H76" s="2665" t="n"/>
      <c r="I76" s="2665" t="n"/>
      <c r="J76" s="2665" t="n"/>
      <c r="K76" s="2665" t="n"/>
      <c r="L76" s="2665" t="n"/>
      <c r="M76" s="2665" t="n"/>
      <c r="N76" s="2665" t="n"/>
      <c r="O76" s="2665" t="n"/>
      <c r="P76" s="2311" t="n"/>
      <c r="Q76" s="3099" t="n"/>
      <c r="R76" s="3099" t="n"/>
      <c r="S76" s="3099" t="n"/>
      <c r="T76" s="3099" t="n"/>
      <c r="U76" s="5304" t="n"/>
      <c r="V76" s="5388" t="n"/>
      <c r="W76" s="5384" t="n"/>
      <c r="X76" s="5306" t="n"/>
      <c r="Y76" s="2384" t="n"/>
      <c r="Z76" s="2316" t="n"/>
      <c r="AA76" s="2381" t="n"/>
      <c r="AB76" s="2311" t="n"/>
      <c r="AC76" s="2374" t="n"/>
      <c r="AD76" s="2302" t="n"/>
      <c r="AE76" s="2376" t="n"/>
      <c r="AF76" s="2311" t="n"/>
      <c r="AG76" s="2377" t="n"/>
      <c r="AH76" s="2311" t="n"/>
      <c r="AI76" s="2452" t="n"/>
      <c r="AJ76" s="2302" t="n"/>
      <c r="AK76" s="2379" t="n"/>
      <c r="AL76" s="2316" t="n"/>
      <c r="AM76" s="2380" t="n"/>
      <c r="AN76" s="2316" t="n"/>
      <c r="AO76" s="2380" t="n"/>
      <c r="AP76" s="2316" t="n"/>
      <c r="AQ76" s="2381" t="n"/>
      <c r="AR76" s="2311" t="n"/>
      <c r="AS76" s="1931" t="n"/>
      <c r="AT76" s="3847" t="n"/>
      <c r="AU76" s="3105" t="n"/>
      <c r="AV76" s="1931" t="n"/>
      <c r="AW76" s="3847" t="n"/>
      <c r="AX76" s="3105" t="n"/>
      <c r="AY76" s="3108" t="n"/>
      <c r="AZ76" s="3847" t="n"/>
      <c r="BA76" s="3105" t="n"/>
      <c r="BB76" s="1931" t="n"/>
      <c r="BC76" s="3847" t="n"/>
      <c r="BD76" s="3105" t="n"/>
      <c r="BE76" s="3108" t="n"/>
      <c r="BF76" s="3109" t="n"/>
      <c r="BG76" s="3104" t="n"/>
      <c r="BH76" s="1931" t="n"/>
      <c r="BI76" s="3107" t="n"/>
      <c r="BJ76" s="3104" t="n"/>
      <c r="BK76" s="3108" t="n"/>
      <c r="BL76" s="3109" t="n"/>
      <c r="BM76" s="3104" t="n"/>
      <c r="BN76" s="1931" t="n"/>
      <c r="BO76" s="3107" t="n"/>
      <c r="BP76" s="3104" t="n"/>
      <c r="BQ76" s="3108" t="n"/>
      <c r="BR76" s="2377" t="n"/>
      <c r="BS76" s="2311" t="n"/>
      <c r="BT76" s="3081" t="n"/>
      <c r="BU76" s="2311" t="n"/>
      <c r="BV76" s="2386">
        <f>(AE76-U76)*0.22</f>
        <v/>
      </c>
      <c r="BW76" s="2" t="n"/>
      <c r="BX76" s="2" t="n"/>
      <c r="BY76" s="2" t="n"/>
      <c r="BZ76" s="2" t="n"/>
      <c r="CA76" s="2" t="n"/>
      <c r="CB76" s="2" t="n"/>
      <c r="CC76" s="2" t="n"/>
    </row>
    <row r="77">
      <c r="A77" s="2451" t="inlineStr">
        <is>
          <t>2.2.1</t>
        </is>
      </c>
      <c r="B77" s="2302" t="n"/>
      <c r="C77" s="4367" t="inlineStr">
        <is>
          <t>Теплотехника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311" t="n"/>
      <c r="Q77" s="3083" t="n"/>
      <c r="R77" s="3083" t="n"/>
      <c r="S77" s="3083" t="n"/>
      <c r="T77" s="3083" t="n"/>
      <c r="U77" s="5357" t="n"/>
      <c r="V77" s="2008" t="n"/>
      <c r="W77" s="5384">
        <f>AC77/AE77*U77</f>
        <v/>
      </c>
      <c r="X77" s="5359" t="n"/>
      <c r="Y77" s="2433" t="n"/>
      <c r="Z77" s="2316" t="n"/>
      <c r="AA77" s="2455" t="n">
        <v>6</v>
      </c>
      <c r="AB77" s="2311" t="n"/>
      <c r="AC77" s="2452" t="n">
        <v>108</v>
      </c>
      <c r="AD77" s="2302" t="n"/>
      <c r="AE77" s="2453" t="n">
        <v>72</v>
      </c>
      <c r="AF77" s="2311" t="n"/>
      <c r="AG77" s="2377">
        <f>AC77-W77</f>
        <v/>
      </c>
      <c r="AH77" s="2311" t="n"/>
      <c r="AI77" s="2452">
        <f>AS77+AU77+AX77+BA77+BD77+BG77+BJ77+BM77+BP77</f>
        <v/>
      </c>
      <c r="AJ77" s="2302" t="n"/>
      <c r="AK77" s="2454" t="n">
        <v>8</v>
      </c>
      <c r="AL77" s="2316" t="n"/>
      <c r="AM77" s="2432" t="n">
        <v>8</v>
      </c>
      <c r="AN77" s="2316" t="n"/>
      <c r="AO77" s="2432" t="n"/>
      <c r="AP77" s="2316" t="n"/>
      <c r="AQ77" s="2455" t="n"/>
      <c r="AR77" s="2311" t="n"/>
      <c r="AS77" s="2378" t="n"/>
      <c r="AT77" s="3122" t="n"/>
      <c r="AU77" s="2432" t="n"/>
      <c r="AV77" s="2378" t="n"/>
      <c r="AW77" s="3122" t="n"/>
      <c r="AX77" s="2432" t="n"/>
      <c r="AY77" s="2373" t="n"/>
      <c r="AZ77" s="3122" t="n"/>
      <c r="BA77" s="2432" t="n"/>
      <c r="BB77" s="2378" t="n"/>
      <c r="BC77" s="3122" t="n"/>
      <c r="BD77" s="2432" t="n"/>
      <c r="BE77" s="2373" t="n"/>
      <c r="BF77" s="2433" t="n"/>
      <c r="BG77" s="2454" t="n">
        <v>4</v>
      </c>
      <c r="BH77" s="2378" t="n"/>
      <c r="BI77" s="2431" t="n">
        <v>108</v>
      </c>
      <c r="BJ77" s="2454" t="n">
        <v>12</v>
      </c>
      <c r="BK77" s="2373" t="n">
        <v>3</v>
      </c>
      <c r="BL77" s="2433" t="n"/>
      <c r="BM77" s="2454" t="n"/>
      <c r="BN77" s="2378" t="n"/>
      <c r="BO77" s="2431" t="n"/>
      <c r="BP77" s="2454" t="n"/>
      <c r="BQ77" s="2373" t="n"/>
      <c r="BR77" s="2377">
        <f>X77+AV77+AY77+BB77+BE77+BH77+BK77+BN77+BQ77</f>
        <v/>
      </c>
      <c r="BS77" s="2311" t="n"/>
      <c r="BT77" s="3081" t="n"/>
      <c r="BU77" s="2311" t="n"/>
      <c r="BV77" s="2386">
        <f>(AE77-U77)*0.22</f>
        <v/>
      </c>
      <c r="BW77" s="2" t="n"/>
      <c r="BX77" s="2" t="n"/>
      <c r="BY77" s="2" t="n"/>
      <c r="BZ77" s="2" t="n"/>
      <c r="CA77" s="2" t="n"/>
      <c r="CB77" s="2" t="n"/>
      <c r="CC77" s="2" t="n"/>
    </row>
    <row r="78">
      <c r="A78" s="2301" t="inlineStr">
        <is>
          <t>2.2.2</t>
        </is>
      </c>
      <c r="B78" s="2302" t="n"/>
      <c r="C78" s="4348" t="inlineStr">
        <is>
          <t>Электротехника / Электротехника с основами электроники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3028" t="n"/>
      <c r="R78" s="3028" t="n"/>
      <c r="S78" s="3028" t="n"/>
      <c r="T78" s="3028" t="n"/>
      <c r="U78" s="5292" t="n">
        <v>24</v>
      </c>
      <c r="V78" s="5389" t="n"/>
      <c r="W78" s="5387">
        <f>AC78/AE78*U78</f>
        <v/>
      </c>
      <c r="X78" s="5294" t="n">
        <v>1</v>
      </c>
      <c r="Y78" s="2325" t="n"/>
      <c r="Z78" s="2316" t="n"/>
      <c r="AA78" s="2448" t="n">
        <v>5</v>
      </c>
      <c r="AB78" s="2449" t="inlineStr">
        <is>
          <t>д</t>
        </is>
      </c>
      <c r="AC78" s="2310" t="n">
        <v>108</v>
      </c>
      <c r="AD78" s="2302" t="n"/>
      <c r="AE78" s="2312" t="n">
        <v>72</v>
      </c>
      <c r="AF78" s="2311" t="n"/>
      <c r="AG78" s="2313">
        <f>AC78-W78</f>
        <v/>
      </c>
      <c r="AH78" s="2311" t="n"/>
      <c r="AI78" s="2310">
        <f>AS78+AU78+AX78+BA78+BD78+BG78+BJ78+BM78+BP78</f>
        <v/>
      </c>
      <c r="AJ78" s="2302" t="n"/>
      <c r="AK78" s="2315" t="n">
        <v>6</v>
      </c>
      <c r="AL78" s="2316" t="n"/>
      <c r="AM78" s="2317" t="n">
        <v>4</v>
      </c>
      <c r="AN78" s="2316" t="n"/>
      <c r="AO78" s="2317" t="n">
        <v>2</v>
      </c>
      <c r="AP78" s="2316" t="n"/>
      <c r="AQ78" s="2318" t="n"/>
      <c r="AR78" s="2311" t="n"/>
      <c r="AS78" s="3864" t="n"/>
      <c r="AT78" s="2625" t="n"/>
      <c r="AU78" s="3865" t="n"/>
      <c r="AV78" s="3864" t="n"/>
      <c r="AW78" s="2625" t="n"/>
      <c r="AX78" s="3865" t="n"/>
      <c r="AY78" s="3866" t="n"/>
      <c r="AZ78" s="2625" t="n"/>
      <c r="BA78" s="3865" t="n"/>
      <c r="BB78" s="3864" t="n"/>
      <c r="BC78" s="2625" t="n"/>
      <c r="BD78" s="3865" t="n">
        <v>4</v>
      </c>
      <c r="BE78" s="3866" t="n"/>
      <c r="BF78" s="3861" t="n">
        <v>72</v>
      </c>
      <c r="BG78" s="4394" t="n">
        <v>8</v>
      </c>
      <c r="BH78" s="2090" t="n">
        <v>2</v>
      </c>
      <c r="BI78" s="3867" t="n"/>
      <c r="BJ78" s="4394" t="n"/>
      <c r="BK78" s="3868" t="n"/>
      <c r="BL78" s="3861" t="n"/>
      <c r="BM78" s="4394" t="n"/>
      <c r="BN78" s="2090" t="n"/>
      <c r="BO78" s="3867" t="n"/>
      <c r="BP78" s="4394" t="n"/>
      <c r="BQ78" s="3868" t="n"/>
      <c r="BR78" s="2313">
        <f>X78+AV78+AY78+BB78+BE78+BH78+BK78+BN78+BQ78</f>
        <v/>
      </c>
      <c r="BS78" s="2311" t="n"/>
      <c r="BT78" s="3114" t="inlineStr">
        <is>
          <t>АППиЭ</t>
        </is>
      </c>
      <c r="BU78" s="2311" t="n"/>
      <c r="BV78" s="2">
        <f>(AE78-U78)*0.22</f>
        <v/>
      </c>
      <c r="BW78" s="2" t="n"/>
      <c r="BX78" s="2" t="n"/>
      <c r="BY78" s="2" t="n"/>
      <c r="BZ78" s="2" t="n"/>
      <c r="CA78" s="2" t="n"/>
      <c r="CB78" s="2" t="n"/>
      <c r="CC78" s="2" t="n"/>
    </row>
    <row r="79">
      <c r="A79" s="2451" t="inlineStr">
        <is>
          <t>2.2.3</t>
        </is>
      </c>
      <c r="B79" s="2302" t="n"/>
      <c r="C79" s="4367" t="inlineStr">
        <is>
          <t>Автоматизиция производственных процессов / Основы автоматизации и производства</t>
        </is>
      </c>
      <c r="D79" s="2665" t="n"/>
      <c r="E79" s="2665" t="n"/>
      <c r="F79" s="2665" t="n"/>
      <c r="G79" s="2665" t="n"/>
      <c r="H79" s="2665" t="n"/>
      <c r="I79" s="2665" t="n"/>
      <c r="J79" s="2665" t="n"/>
      <c r="K79" s="2665" t="n"/>
      <c r="L79" s="2665" t="n"/>
      <c r="M79" s="2665" t="n"/>
      <c r="N79" s="2665" t="n"/>
      <c r="O79" s="2665" t="n"/>
      <c r="P79" s="2311" t="n"/>
      <c r="Q79" s="3083" t="n"/>
      <c r="R79" s="3083" t="n"/>
      <c r="S79" s="3083" t="n"/>
      <c r="T79" s="3083" t="n"/>
      <c r="U79" s="5357" t="n">
        <v>18</v>
      </c>
      <c r="V79" s="5388" t="n"/>
      <c r="W79" s="5384">
        <f>AC79/AE79*U79</f>
        <v/>
      </c>
      <c r="X79" s="5368" t="n">
        <v>1</v>
      </c>
      <c r="Y79" s="2433" t="n"/>
      <c r="Z79" s="2316" t="n"/>
      <c r="AA79" s="2455" t="n">
        <v>7</v>
      </c>
      <c r="AB79" s="2311" t="n"/>
      <c r="AC79" s="2452" t="n">
        <v>108</v>
      </c>
      <c r="AD79" s="2302" t="n"/>
      <c r="AE79" s="2453" t="n">
        <v>54</v>
      </c>
      <c r="AF79" s="2311" t="n"/>
      <c r="AG79" s="2377">
        <f>AC79-W79</f>
        <v/>
      </c>
      <c r="AH79" s="2311" t="n"/>
      <c r="AI79" s="2452">
        <f>AS79+AU79+AX79+BA79+BD79+BG79+BJ79+BM79+BP79</f>
        <v/>
      </c>
      <c r="AJ79" s="2302" t="n"/>
      <c r="AK79" s="2454" t="n">
        <v>4</v>
      </c>
      <c r="AL79" s="2316" t="n"/>
      <c r="AM79" s="2432" t="n">
        <v>4</v>
      </c>
      <c r="AN79" s="2316" t="n"/>
      <c r="AO79" s="2432" t="n"/>
      <c r="AP79" s="2316" t="n"/>
      <c r="AQ79" s="2455" t="n"/>
      <c r="AR79" s="2311" t="n"/>
      <c r="AS79" s="2378" t="n"/>
      <c r="AT79" s="3122" t="n"/>
      <c r="AU79" s="2432" t="n"/>
      <c r="AV79" s="2378" t="n"/>
      <c r="AW79" s="3122" t="n"/>
      <c r="AX79" s="2432" t="n"/>
      <c r="AY79" s="2373" t="n"/>
      <c r="AZ79" s="3122" t="n"/>
      <c r="BA79" s="2432" t="n"/>
      <c r="BB79" s="2378" t="n"/>
      <c r="BC79" s="3122" t="n"/>
      <c r="BD79" s="2432" t="n"/>
      <c r="BE79" s="2373" t="n"/>
      <c r="BF79" s="2433" t="n"/>
      <c r="BG79" s="2454" t="n"/>
      <c r="BH79" s="2378" t="n"/>
      <c r="BI79" s="2431" t="n"/>
      <c r="BJ79" s="2454" t="n">
        <v>2</v>
      </c>
      <c r="BK79" s="2373" t="n"/>
      <c r="BL79" s="2433" t="n">
        <v>72</v>
      </c>
      <c r="BM79" s="2454" t="n">
        <v>6</v>
      </c>
      <c r="BN79" s="2378" t="n">
        <v>2</v>
      </c>
      <c r="BO79" s="2431" t="n"/>
      <c r="BP79" s="2454" t="n"/>
      <c r="BQ79" s="2373" t="n"/>
      <c r="BR79" s="2377">
        <f>X79+AV79+AY79+BB79+BE79+BH79+BK79+BN79+BQ79</f>
        <v/>
      </c>
      <c r="BS79" s="2311" t="n"/>
      <c r="BT79" s="3081" t="n"/>
      <c r="BU79" s="2311" t="n"/>
      <c r="BV79" s="2386">
        <f>(AE79-U79)*0.22</f>
        <v/>
      </c>
      <c r="BW79" s="2" t="n"/>
      <c r="BX79" s="2" t="n"/>
      <c r="BY79" s="2" t="n"/>
      <c r="BZ79" s="2" t="n"/>
      <c r="CA79" s="2" t="n"/>
      <c r="CB79" s="2" t="n"/>
      <c r="CC79" s="2" t="n"/>
    </row>
    <row r="80">
      <c r="A80" s="2368" t="inlineStr">
        <is>
          <t>2.3</t>
        </is>
      </c>
      <c r="B80" s="2302" t="n"/>
      <c r="C80" s="4354" t="inlineStr">
        <is>
          <t>Научно-технический модуль</t>
        </is>
      </c>
      <c r="D80" s="2665" t="n"/>
      <c r="E80" s="2665" t="n"/>
      <c r="F80" s="2665" t="n"/>
      <c r="G80" s="2665" t="n"/>
      <c r="H80" s="2665" t="n"/>
      <c r="I80" s="2665" t="n"/>
      <c r="J80" s="2665" t="n"/>
      <c r="K80" s="2665" t="n"/>
      <c r="L80" s="2665" t="n"/>
      <c r="M80" s="2665" t="n"/>
      <c r="N80" s="2665" t="n"/>
      <c r="O80" s="2665" t="n"/>
      <c r="P80" s="2311" t="n"/>
      <c r="Q80" s="3099" t="n"/>
      <c r="R80" s="3099" t="n"/>
      <c r="S80" s="3099" t="n"/>
      <c r="T80" s="3099" t="n"/>
      <c r="U80" s="5304" t="n"/>
      <c r="V80" s="5388" t="n"/>
      <c r="W80" s="5384" t="n"/>
      <c r="X80" s="5306" t="n"/>
      <c r="Y80" s="2384" t="n"/>
      <c r="Z80" s="2316" t="n"/>
      <c r="AA80" s="2381" t="n"/>
      <c r="AB80" s="2311" t="n"/>
      <c r="AC80" s="2374" t="n"/>
      <c r="AD80" s="2302" t="n"/>
      <c r="AE80" s="2376" t="n"/>
      <c r="AF80" s="2311" t="n"/>
      <c r="AG80" s="2377" t="n"/>
      <c r="AH80" s="2311" t="n"/>
      <c r="AI80" s="2452" t="n"/>
      <c r="AJ80" s="2302" t="n"/>
      <c r="AK80" s="2379" t="n"/>
      <c r="AL80" s="2316" t="n"/>
      <c r="AM80" s="2380" t="n"/>
      <c r="AN80" s="2316" t="n"/>
      <c r="AO80" s="2380" t="n"/>
      <c r="AP80" s="2316" t="n"/>
      <c r="AQ80" s="2381" t="n"/>
      <c r="AR80" s="2311" t="n"/>
      <c r="AS80" s="1931" t="n"/>
      <c r="AT80" s="3847" t="n"/>
      <c r="AU80" s="3105" t="n"/>
      <c r="AV80" s="1931" t="n"/>
      <c r="AW80" s="3847" t="n"/>
      <c r="AX80" s="3105" t="n"/>
      <c r="AY80" s="3108" t="n"/>
      <c r="AZ80" s="3847" t="n"/>
      <c r="BA80" s="3105" t="n"/>
      <c r="BB80" s="1931" t="n"/>
      <c r="BC80" s="3847" t="n"/>
      <c r="BD80" s="3105" t="n"/>
      <c r="BE80" s="3108" t="n"/>
      <c r="BF80" s="3109" t="n"/>
      <c r="BG80" s="3104" t="n"/>
      <c r="BH80" s="1931" t="n"/>
      <c r="BI80" s="3107" t="n"/>
      <c r="BJ80" s="3104" t="n"/>
      <c r="BK80" s="3108" t="n"/>
      <c r="BL80" s="3109" t="n"/>
      <c r="BM80" s="3104" t="n"/>
      <c r="BN80" s="1931" t="n"/>
      <c r="BO80" s="3107" t="n"/>
      <c r="BP80" s="3104" t="n"/>
      <c r="BQ80" s="3108" t="n"/>
      <c r="BR80" s="2377" t="n"/>
      <c r="BS80" s="2311" t="n"/>
      <c r="BT80" s="3081" t="n"/>
      <c r="BU80" s="2311" t="n"/>
      <c r="BV80" s="2386">
        <f>(AE80-U80)*0.22</f>
        <v/>
      </c>
      <c r="BW80" s="2" t="n"/>
      <c r="BX80" s="2" t="n"/>
      <c r="BY80" s="2" t="n"/>
      <c r="BZ80" s="2" t="n"/>
      <c r="CA80" s="2" t="n"/>
      <c r="CB80" s="2" t="n"/>
      <c r="CC80" s="2" t="n"/>
    </row>
    <row r="81">
      <c r="A81" s="2451" t="inlineStr">
        <is>
          <t>2.3.1</t>
        </is>
      </c>
      <c r="B81" s="2302" t="n"/>
      <c r="C81" s="4367" t="inlineStr">
        <is>
          <t>Моделирование и оптимизация процессов в деревообработке</t>
        </is>
      </c>
      <c r="D81" s="2665" t="n"/>
      <c r="E81" s="2665" t="n"/>
      <c r="F81" s="2665" t="n"/>
      <c r="G81" s="2665" t="n"/>
      <c r="H81" s="2665" t="n"/>
      <c r="I81" s="2665" t="n"/>
      <c r="J81" s="2665" t="n"/>
      <c r="K81" s="2665" t="n"/>
      <c r="L81" s="2665" t="n"/>
      <c r="M81" s="2665" t="n"/>
      <c r="N81" s="2665" t="n"/>
      <c r="O81" s="2665" t="n"/>
      <c r="P81" s="2311" t="n"/>
      <c r="Q81" s="3083" t="n"/>
      <c r="R81" s="3083" t="n"/>
      <c r="S81" s="3083" t="n"/>
      <c r="T81" s="3083" t="n"/>
      <c r="U81" s="5357" t="n"/>
      <c r="V81" s="2008" t="n"/>
      <c r="W81" s="5384">
        <f>AC81/AE81*U81</f>
        <v/>
      </c>
      <c r="X81" s="5359" t="n"/>
      <c r="Y81" s="2433" t="n">
        <v>7</v>
      </c>
      <c r="Z81" s="2316" t="n"/>
      <c r="AA81" s="2455" t="n"/>
      <c r="AB81" s="2311" t="n"/>
      <c r="AC81" s="2452" t="n">
        <v>108</v>
      </c>
      <c r="AD81" s="2302" t="n"/>
      <c r="AE81" s="2453" t="n">
        <v>72</v>
      </c>
      <c r="AF81" s="2311" t="n"/>
      <c r="AG81" s="2377">
        <f>AC81-W81</f>
        <v/>
      </c>
      <c r="AH81" s="2311" t="n"/>
      <c r="AI81" s="2452">
        <f>AS81+AU81+AX81+BA81+BD81+BG81+BJ81+BM81+BP81</f>
        <v/>
      </c>
      <c r="AJ81" s="2302" t="n"/>
      <c r="AK81" s="2454" t="n">
        <v>10</v>
      </c>
      <c r="AL81" s="2316" t="n"/>
      <c r="AM81" s="2432" t="n">
        <v>4</v>
      </c>
      <c r="AN81" s="2316" t="n"/>
      <c r="AO81" s="2432" t="n">
        <v>4</v>
      </c>
      <c r="AP81" s="2316" t="n"/>
      <c r="AQ81" s="2455" t="n"/>
      <c r="AR81" s="2311" t="n"/>
      <c r="AS81" s="2378" t="n"/>
      <c r="AT81" s="3122" t="n"/>
      <c r="AU81" s="2432" t="n"/>
      <c r="AV81" s="2378" t="n"/>
      <c r="AW81" s="3122" t="n"/>
      <c r="AX81" s="2432" t="n"/>
      <c r="AY81" s="2373" t="n"/>
      <c r="AZ81" s="3122" t="n"/>
      <c r="BA81" s="2432" t="n"/>
      <c r="BB81" s="2378" t="n"/>
      <c r="BC81" s="3122" t="n"/>
      <c r="BD81" s="2432" t="n"/>
      <c r="BE81" s="2373" t="n"/>
      <c r="BF81" s="2433" t="n"/>
      <c r="BG81" s="2454" t="n"/>
      <c r="BH81" s="2378" t="n"/>
      <c r="BI81" s="2431" t="n"/>
      <c r="BJ81" s="2454" t="n">
        <v>4</v>
      </c>
      <c r="BK81" s="2373" t="n"/>
      <c r="BL81" s="2433" t="n">
        <v>108</v>
      </c>
      <c r="BM81" s="2454" t="n">
        <v>14</v>
      </c>
      <c r="BN81" s="2378" t="n">
        <v>3</v>
      </c>
      <c r="BO81" s="2431" t="n"/>
      <c r="BP81" s="2454" t="n"/>
      <c r="BQ81" s="2373" t="n"/>
      <c r="BR81" s="2377">
        <f>X81+AV81+AY81+BB81+BE81+BH81+BK81+BN81+BQ81</f>
        <v/>
      </c>
      <c r="BS81" s="2311" t="n"/>
      <c r="BT81" s="3081" t="n"/>
      <c r="BU81" s="2311" t="n"/>
      <c r="BV81" s="2386">
        <f>(AE81-U81)*0.22</f>
        <v/>
      </c>
      <c r="BW81" s="2" t="n"/>
      <c r="BX81" s="2" t="n"/>
      <c r="BY81" s="2" t="n"/>
      <c r="BZ81" s="2" t="n"/>
      <c r="CA81" s="2" t="n"/>
      <c r="CB81" s="2" t="n"/>
      <c r="CC81" s="2" t="n"/>
    </row>
    <row r="82">
      <c r="A82" s="2451" t="inlineStr">
        <is>
          <t>2.3.2</t>
        </is>
      </c>
      <c r="B82" s="2302" t="n"/>
      <c r="C82" s="4367" t="inlineStr">
        <is>
          <t>Основы научной и инновационной деятельности</t>
        </is>
      </c>
      <c r="D82" s="2665" t="n"/>
      <c r="E82" s="2665" t="n"/>
      <c r="F82" s="2665" t="n"/>
      <c r="G82" s="2665" t="n"/>
      <c r="H82" s="2665" t="n"/>
      <c r="I82" s="2665" t="n"/>
      <c r="J82" s="2665" t="n"/>
      <c r="K82" s="2665" t="n"/>
      <c r="L82" s="2665" t="n"/>
      <c r="M82" s="2665" t="n"/>
      <c r="N82" s="2665" t="n"/>
      <c r="O82" s="2665" t="n"/>
      <c r="P82" s="2311" t="n"/>
      <c r="Q82" s="3119" t="n"/>
      <c r="R82" s="3119" t="n"/>
      <c r="S82" s="3119" t="n"/>
      <c r="T82" s="3119" t="n"/>
      <c r="U82" s="5366" t="n"/>
      <c r="V82" s="5367" t="n"/>
      <c r="W82" s="5384">
        <f>AC82/AE82*U82</f>
        <v/>
      </c>
      <c r="X82" s="5368" t="n"/>
      <c r="Y82" s="2433" t="n"/>
      <c r="Z82" s="2316" t="n"/>
      <c r="AA82" s="2455" t="n">
        <v>6</v>
      </c>
      <c r="AB82" s="2311" t="n"/>
      <c r="AC82" s="2452" t="n">
        <v>96</v>
      </c>
      <c r="AD82" s="2302" t="n"/>
      <c r="AE82" s="2453" t="n">
        <v>54</v>
      </c>
      <c r="AF82" s="2311" t="n"/>
      <c r="AG82" s="2377">
        <f>AC82-W82</f>
        <v/>
      </c>
      <c r="AH82" s="2311" t="n"/>
      <c r="AI82" s="2452">
        <f>AS82+AU82+AX82+BA82+BD82+BG82+BJ82+BM82+BP82</f>
        <v/>
      </c>
      <c r="AJ82" s="2302" t="n"/>
      <c r="AK82" s="2521" t="n">
        <v>4</v>
      </c>
      <c r="AL82" s="2316" t="n"/>
      <c r="AM82" s="2445" t="n">
        <v>4</v>
      </c>
      <c r="AN82" s="2316" t="n"/>
      <c r="AO82" s="2445" t="n">
        <v>4</v>
      </c>
      <c r="AP82" s="2316" t="n"/>
      <c r="AQ82" s="2455" t="n"/>
      <c r="AR82" s="2311" t="n"/>
      <c r="AS82" s="3085" t="n"/>
      <c r="AT82" s="3628" t="n"/>
      <c r="AU82" s="3090" t="n"/>
      <c r="AV82" s="3085" t="n"/>
      <c r="AW82" s="3628" t="n"/>
      <c r="AX82" s="3090" t="n"/>
      <c r="AY82" s="3093" t="n"/>
      <c r="AZ82" s="3628" t="n"/>
      <c r="BA82" s="3090" t="n"/>
      <c r="BB82" s="3085" t="n"/>
      <c r="BC82" s="3628" t="n"/>
      <c r="BD82" s="3090" t="n"/>
      <c r="BE82" s="3093" t="n"/>
      <c r="BF82" s="3094" t="n"/>
      <c r="BG82" s="3089" t="n">
        <v>4</v>
      </c>
      <c r="BH82" s="3085" t="n"/>
      <c r="BI82" s="3092" t="n">
        <v>96</v>
      </c>
      <c r="BJ82" s="3089" t="n">
        <v>8</v>
      </c>
      <c r="BK82" s="3093" t="n">
        <v>3</v>
      </c>
      <c r="BL82" s="3094" t="n"/>
      <c r="BM82" s="3089" t="n"/>
      <c r="BN82" s="3085" t="n"/>
      <c r="BO82" s="3092" t="n"/>
      <c r="BP82" s="3089" t="n"/>
      <c r="BQ82" s="3093" t="n"/>
      <c r="BR82" s="2377">
        <f>X82+AV82+AY82+BB82+BE82+BH82+BK82+BN82+BQ82</f>
        <v/>
      </c>
      <c r="BS82" s="2311" t="n"/>
      <c r="BT82" s="3081" t="n"/>
      <c r="BU82" s="2311" t="n"/>
      <c r="BV82" s="2386">
        <f>(AE82-U82)*0.22</f>
        <v/>
      </c>
      <c r="BW82" s="2" t="n"/>
      <c r="BX82" s="2" t="n"/>
      <c r="BY82" s="2" t="n"/>
      <c r="BZ82" s="2" t="n"/>
      <c r="CA82" s="2" t="n"/>
      <c r="CB82" s="2" t="n"/>
      <c r="CC82" s="2" t="n"/>
    </row>
    <row r="83">
      <c r="A83" s="2368" t="inlineStr">
        <is>
          <t>2.4</t>
        </is>
      </c>
      <c r="B83" s="2302" t="n"/>
      <c r="C83" s="4354" t="inlineStr">
        <is>
          <t>Организационно-управленческий модуль</t>
        </is>
      </c>
      <c r="D83" s="2665" t="n"/>
      <c r="E83" s="2665" t="n"/>
      <c r="F83" s="2665" t="n"/>
      <c r="G83" s="2665" t="n"/>
      <c r="H83" s="2665" t="n"/>
      <c r="I83" s="2665" t="n"/>
      <c r="J83" s="2665" t="n"/>
      <c r="K83" s="2665" t="n"/>
      <c r="L83" s="2665" t="n"/>
      <c r="M83" s="2665" t="n"/>
      <c r="N83" s="2665" t="n"/>
      <c r="O83" s="2665" t="n"/>
      <c r="P83" s="2311" t="n"/>
      <c r="Q83" s="1926" t="n"/>
      <c r="R83" s="1926" t="n"/>
      <c r="S83" s="1926" t="n"/>
      <c r="T83" s="1926" t="n"/>
      <c r="U83" s="5354" t="n"/>
      <c r="V83" s="1936" t="n"/>
      <c r="W83" s="5384" t="n"/>
      <c r="X83" s="5356" t="n"/>
      <c r="Y83" s="2384" t="n"/>
      <c r="Z83" s="2316" t="n"/>
      <c r="AA83" s="2381" t="n"/>
      <c r="AB83" s="2311" t="n"/>
      <c r="AC83" s="2374" t="n"/>
      <c r="AD83" s="2302" t="n"/>
      <c r="AE83" s="2376" t="n"/>
      <c r="AF83" s="2311" t="n"/>
      <c r="AG83" s="2377" t="n"/>
      <c r="AH83" s="2311" t="n"/>
      <c r="AI83" s="2452" t="n"/>
      <c r="AJ83" s="2302" t="n"/>
      <c r="AK83" s="2379" t="n"/>
      <c r="AL83" s="2316" t="n"/>
      <c r="AM83" s="2380" t="n"/>
      <c r="AN83" s="2316" t="n"/>
      <c r="AO83" s="2380" t="n"/>
      <c r="AP83" s="2316" t="n"/>
      <c r="AQ83" s="2381" t="n"/>
      <c r="AR83" s="2311" t="n"/>
      <c r="AS83" s="2383" t="n"/>
      <c r="AT83" s="3874" t="n"/>
      <c r="AU83" s="2380" t="n"/>
      <c r="AV83" s="2383" t="n"/>
      <c r="AW83" s="3874" t="n"/>
      <c r="AX83" s="2380" t="n"/>
      <c r="AY83" s="2375" t="n"/>
      <c r="AZ83" s="3874" t="n"/>
      <c r="BA83" s="2380" t="n"/>
      <c r="BB83" s="2383" t="n"/>
      <c r="BC83" s="3874" t="n"/>
      <c r="BD83" s="2380" t="n"/>
      <c r="BE83" s="2375" t="n"/>
      <c r="BF83" s="2384" t="n"/>
      <c r="BG83" s="2379" t="n"/>
      <c r="BH83" s="2383" t="n"/>
      <c r="BI83" s="2382" t="n"/>
      <c r="BJ83" s="2379" t="n"/>
      <c r="BK83" s="2375" t="n"/>
      <c r="BL83" s="2384" t="n"/>
      <c r="BM83" s="2379" t="n"/>
      <c r="BN83" s="2383" t="n"/>
      <c r="BO83" s="2382" t="n"/>
      <c r="BP83" s="2379" t="n"/>
      <c r="BQ83" s="2375" t="n"/>
      <c r="BR83" s="2377" t="n"/>
      <c r="BS83" s="2311" t="n"/>
      <c r="BT83" s="3081" t="n"/>
      <c r="BU83" s="2311" t="n"/>
      <c r="BV83" s="2386">
        <f>(AE83-U83)*0.22</f>
        <v/>
      </c>
      <c r="BW83" s="2" t="n"/>
      <c r="BX83" s="2" t="n"/>
      <c r="BY83" s="2" t="n"/>
      <c r="BZ83" s="2" t="n"/>
      <c r="CA83" s="2" t="n"/>
      <c r="CB83" s="2" t="n"/>
      <c r="CC83" s="2" t="n"/>
    </row>
    <row r="84">
      <c r="A84" s="2451" t="inlineStr">
        <is>
          <t>2.4.1</t>
        </is>
      </c>
      <c r="B84" s="2302" t="n"/>
      <c r="C84" s="4367" t="inlineStr">
        <is>
          <t>Экономика отрасли / Экономика организации</t>
        </is>
      </c>
      <c r="D84" s="2665" t="n"/>
      <c r="E84" s="2665" t="n"/>
      <c r="F84" s="2665" t="n"/>
      <c r="G84" s="2665" t="n"/>
      <c r="H84" s="2665" t="n"/>
      <c r="I84" s="2665" t="n"/>
      <c r="J84" s="2665" t="n"/>
      <c r="K84" s="2665" t="n"/>
      <c r="L84" s="2665" t="n"/>
      <c r="M84" s="2665" t="n"/>
      <c r="N84" s="2665" t="n"/>
      <c r="O84" s="2665" t="n"/>
      <c r="P84" s="2311" t="n"/>
      <c r="Q84" s="3119" t="n"/>
      <c r="R84" s="3119" t="n"/>
      <c r="S84" s="3119" t="n"/>
      <c r="T84" s="3119" t="n"/>
      <c r="U84" s="5366" t="n">
        <v>24</v>
      </c>
      <c r="V84" s="5367" t="n">
        <v>1</v>
      </c>
      <c r="W84" s="5384">
        <f>AC84/AE84*U84</f>
        <v/>
      </c>
      <c r="X84" s="5368" t="n">
        <v>1</v>
      </c>
      <c r="Y84" s="2433" t="n"/>
      <c r="Z84" s="2316" t="n"/>
      <c r="AA84" s="2455" t="n">
        <v>7</v>
      </c>
      <c r="AB84" s="2311" t="n"/>
      <c r="AC84" s="2452" t="n">
        <v>108</v>
      </c>
      <c r="AD84" s="2302" t="n"/>
      <c r="AE84" s="2453" t="n">
        <v>72</v>
      </c>
      <c r="AF84" s="2311" t="n"/>
      <c r="AG84" s="2377">
        <f>AC84-W84</f>
        <v/>
      </c>
      <c r="AH84" s="2311" t="n"/>
      <c r="AI84" s="2452">
        <f>AS84+AU84+AX84+BA84+BD84+BG84+BJ84+BM84+BP84</f>
        <v/>
      </c>
      <c r="AJ84" s="2302" t="n"/>
      <c r="AK84" s="2454" t="n">
        <v>6</v>
      </c>
      <c r="AL84" s="2316" t="n"/>
      <c r="AM84" s="2432" t="n"/>
      <c r="AN84" s="2316" t="n"/>
      <c r="AO84" s="2432" t="n">
        <v>4</v>
      </c>
      <c r="AP84" s="2316" t="n"/>
      <c r="AQ84" s="2455" t="n"/>
      <c r="AR84" s="2311" t="n"/>
      <c r="AS84" s="3085" t="n"/>
      <c r="AT84" s="3628" t="n"/>
      <c r="AU84" s="3090" t="n"/>
      <c r="AV84" s="3085" t="n"/>
      <c r="AW84" s="3628" t="n"/>
      <c r="AX84" s="3090" t="n"/>
      <c r="AY84" s="3093" t="n"/>
      <c r="AZ84" s="3628" t="n"/>
      <c r="BA84" s="3090" t="n"/>
      <c r="BB84" s="3085" t="n"/>
      <c r="BC84" s="3628" t="n"/>
      <c r="BD84" s="3090" t="n"/>
      <c r="BE84" s="3093" t="n"/>
      <c r="BF84" s="3094" t="n"/>
      <c r="BG84" s="3089" t="n"/>
      <c r="BH84" s="3085" t="n"/>
      <c r="BI84" s="3092" t="n"/>
      <c r="BJ84" s="3089" t="n">
        <v>2</v>
      </c>
      <c r="BK84" s="3093" t="n"/>
      <c r="BL84" s="3094" t="n">
        <v>72</v>
      </c>
      <c r="BM84" s="3089" t="n">
        <v>8</v>
      </c>
      <c r="BN84" s="3085" t="n">
        <v>2</v>
      </c>
      <c r="BO84" s="3092" t="n"/>
      <c r="BP84" s="3089" t="n"/>
      <c r="BQ84" s="3093" t="n"/>
      <c r="BR84" s="2377">
        <f>X84+AV84+AY84+BB84+BE84+BH84+BK84+BN84+BQ84</f>
        <v/>
      </c>
      <c r="BS84" s="2311" t="n"/>
      <c r="BT84" s="3081" t="n"/>
      <c r="BU84" s="2311" t="n"/>
      <c r="BV84" s="2386">
        <f>(AE84-U84)*0.22</f>
        <v/>
      </c>
      <c r="BW84" s="2" t="n"/>
      <c r="BX84" s="2" t="n"/>
      <c r="BY84" s="2" t="n"/>
      <c r="BZ84" s="2" t="n"/>
      <c r="CA84" s="2" t="n"/>
      <c r="CB84" s="2" t="n"/>
      <c r="CC84" s="2" t="n"/>
    </row>
    <row r="85">
      <c r="A85" s="2451" t="inlineStr">
        <is>
          <t>2.4.2</t>
        </is>
      </c>
      <c r="B85" s="2302" t="n"/>
      <c r="C85" s="4367" t="inlineStr">
        <is>
          <t xml:space="preserve">Организация производства и управление предприятием </t>
        </is>
      </c>
      <c r="D85" s="2665" t="n"/>
      <c r="E85" s="2665" t="n"/>
      <c r="F85" s="2665" t="n"/>
      <c r="G85" s="2665" t="n"/>
      <c r="H85" s="2665" t="n"/>
      <c r="I85" s="2665" t="n"/>
      <c r="J85" s="2665" t="n"/>
      <c r="K85" s="2665" t="n"/>
      <c r="L85" s="2665" t="n"/>
      <c r="M85" s="2665" t="n"/>
      <c r="N85" s="2665" t="n"/>
      <c r="O85" s="2665" t="n"/>
      <c r="P85" s="2311" t="n"/>
      <c r="Q85" s="3083" t="n"/>
      <c r="R85" s="3083" t="n"/>
      <c r="S85" s="3083" t="n"/>
      <c r="T85" s="3083" t="n"/>
      <c r="U85" s="5390" t="n"/>
      <c r="V85" s="5391" t="n"/>
      <c r="W85" s="5392" t="n"/>
      <c r="X85" s="5393" t="n"/>
      <c r="Y85" s="2433" t="n">
        <v>8</v>
      </c>
      <c r="Z85" s="2316" t="n"/>
      <c r="AA85" s="2455" t="n"/>
      <c r="AB85" s="2311" t="n"/>
      <c r="AC85" s="2452" t="n">
        <v>108</v>
      </c>
      <c r="AD85" s="2302" t="n"/>
      <c r="AE85" s="2453" t="n">
        <v>72</v>
      </c>
      <c r="AF85" s="2311" t="n"/>
      <c r="AG85" s="2377">
        <f>AC85-W85</f>
        <v/>
      </c>
      <c r="AH85" s="2311" t="n"/>
      <c r="AI85" s="2452">
        <f>AS85+AU85+AX85+BA85+BD85+BG85+BJ85+BM85+BP85</f>
        <v/>
      </c>
      <c r="AJ85" s="2302" t="n"/>
      <c r="AK85" s="2454" t="n">
        <v>8</v>
      </c>
      <c r="AL85" s="2316" t="n"/>
      <c r="AM85" s="2432" t="n"/>
      <c r="AN85" s="2316" t="n"/>
      <c r="AO85" s="2432" t="n">
        <v>8</v>
      </c>
      <c r="AP85" s="2316" t="n"/>
      <c r="AQ85" s="2455" t="n"/>
      <c r="AR85" s="2311" t="n"/>
      <c r="AS85" s="2378" t="n"/>
      <c r="AT85" s="3122" t="n"/>
      <c r="AU85" s="2432" t="n"/>
      <c r="AV85" s="2378" t="n"/>
      <c r="AW85" s="3122" t="n"/>
      <c r="AX85" s="2432" t="n"/>
      <c r="AY85" s="2373" t="n"/>
      <c r="AZ85" s="3122" t="n"/>
      <c r="BA85" s="2432" t="n"/>
      <c r="BB85" s="2378" t="n"/>
      <c r="BC85" s="3122" t="n"/>
      <c r="BD85" s="2432" t="n"/>
      <c r="BE85" s="2373" t="n"/>
      <c r="BF85" s="2433" t="n"/>
      <c r="BG85" s="2454" t="n"/>
      <c r="BH85" s="2378" t="n"/>
      <c r="BI85" s="2431" t="n"/>
      <c r="BJ85" s="2454" t="n"/>
      <c r="BK85" s="2373" t="n"/>
      <c r="BL85" s="2433" t="n"/>
      <c r="BM85" s="2454" t="n">
        <v>4</v>
      </c>
      <c r="BN85" s="2378" t="n"/>
      <c r="BO85" s="2431" t="n">
        <v>108</v>
      </c>
      <c r="BP85" s="2454" t="n">
        <v>12</v>
      </c>
      <c r="BQ85" s="2373" t="n">
        <v>3</v>
      </c>
      <c r="BR85" s="2377">
        <f>X85+AV85+AY85+BB85+BE85+BH85+BK85+BN85+BQ85</f>
        <v/>
      </c>
      <c r="BS85" s="2311" t="n"/>
      <c r="BT85" s="3081" t="n"/>
      <c r="BU85" s="2311" t="n"/>
      <c r="BV85" s="2386">
        <f>(AE85-U85)*0.22</f>
        <v/>
      </c>
      <c r="BW85" s="2" t="n"/>
      <c r="BX85" s="2" t="n"/>
      <c r="BY85" s="2" t="n"/>
      <c r="BZ85" s="2" t="n"/>
      <c r="CA85" s="2" t="n"/>
      <c r="CB85" s="2" t="n"/>
      <c r="CC85" s="2" t="n"/>
    </row>
    <row r="86">
      <c r="A86" s="2451" t="inlineStr">
        <is>
          <t>2.4.3</t>
        </is>
      </c>
      <c r="B86" s="2302" t="n"/>
      <c r="C86" s="4367" t="inlineStr">
        <is>
          <t>Курсовая работ по учебной дисциплине "Организация производства и управление предприятием"</t>
        </is>
      </c>
      <c r="D86" s="2665" t="n"/>
      <c r="E86" s="2665" t="n"/>
      <c r="F86" s="2665" t="n"/>
      <c r="G86" s="2665" t="n"/>
      <c r="H86" s="2665" t="n"/>
      <c r="I86" s="2665" t="n"/>
      <c r="J86" s="2665" t="n"/>
      <c r="K86" s="2665" t="n"/>
      <c r="L86" s="2665" t="n"/>
      <c r="M86" s="2665" t="n"/>
      <c r="N86" s="2665" t="n"/>
      <c r="O86" s="2665" t="n"/>
      <c r="P86" s="2311" t="n"/>
      <c r="Q86" s="3119" t="n"/>
      <c r="R86" s="3119" t="n"/>
      <c r="S86" s="3119" t="n"/>
      <c r="T86" s="3119" t="n"/>
      <c r="U86" s="5366" t="n"/>
      <c r="V86" s="5353" t="n"/>
      <c r="W86" s="5384" t="n"/>
      <c r="X86" s="5368" t="n"/>
      <c r="Y86" s="2433" t="n"/>
      <c r="Z86" s="2316" t="n"/>
      <c r="AA86" s="2455" t="n"/>
      <c r="AB86" s="2311" t="n"/>
      <c r="AC86" s="2452" t="n">
        <v>30</v>
      </c>
      <c r="AD86" s="2302" t="n"/>
      <c r="AE86" s="2453" t="n"/>
      <c r="AF86" s="2311" t="n"/>
      <c r="AG86" s="2377">
        <f>AC86-W86</f>
        <v/>
      </c>
      <c r="AH86" s="2311" t="n"/>
      <c r="AI86" s="2452">
        <f>AS86+AU86+AX86+BA86+BD86+BG86+BJ86+BM86+BP86</f>
        <v/>
      </c>
      <c r="AJ86" s="2302" t="n"/>
      <c r="AK86" s="2454" t="n"/>
      <c r="AL86" s="2316" t="n"/>
      <c r="AM86" s="2432" t="n"/>
      <c r="AN86" s="2316" t="n"/>
      <c r="AO86" s="2432" t="n"/>
      <c r="AP86" s="2316" t="n"/>
      <c r="AQ86" s="2455" t="n"/>
      <c r="AR86" s="2311" t="n"/>
      <c r="AS86" s="2452" t="n"/>
      <c r="AT86" s="3122" t="n"/>
      <c r="AU86" s="2432" t="n"/>
      <c r="AV86" s="2378" t="n"/>
      <c r="AW86" s="3122" t="n"/>
      <c r="AX86" s="2432" t="n"/>
      <c r="AY86" s="2373" t="n"/>
      <c r="AZ86" s="3122" t="n"/>
      <c r="BA86" s="2432" t="n"/>
      <c r="BB86" s="2378" t="n"/>
      <c r="BC86" s="3122" t="n"/>
      <c r="BD86" s="2432" t="n"/>
      <c r="BE86" s="2373" t="n"/>
      <c r="BF86" s="2433" t="n"/>
      <c r="BG86" s="2454" t="n"/>
      <c r="BH86" s="2378" t="n"/>
      <c r="BI86" s="2431" t="n"/>
      <c r="BJ86" s="2454" t="n"/>
      <c r="BK86" s="2373" t="n"/>
      <c r="BL86" s="2433" t="n"/>
      <c r="BM86" s="2454" t="n"/>
      <c r="BN86" s="2378" t="n"/>
      <c r="BO86" s="3092" t="n">
        <v>30</v>
      </c>
      <c r="BP86" s="3089" t="n"/>
      <c r="BQ86" s="3093" t="n">
        <v>1</v>
      </c>
      <c r="BR86" s="2377" t="n">
        <v>1</v>
      </c>
      <c r="BS86" s="2311" t="n"/>
      <c r="BT86" s="3081" t="n"/>
      <c r="BU86" s="2311" t="n"/>
      <c r="BV86" s="2386">
        <f>(AE86-U86)*0.22</f>
        <v/>
      </c>
      <c r="BW86" s="2" t="n"/>
      <c r="BX86" s="2" t="n"/>
      <c r="BY86" s="2" t="n"/>
      <c r="BZ86" s="2" t="n"/>
      <c r="CA86" s="2" t="n"/>
      <c r="CB86" s="2" t="n"/>
      <c r="CC86" s="2" t="n"/>
    </row>
    <row r="87">
      <c r="A87" s="2368" t="inlineStr">
        <is>
          <t>2.5</t>
        </is>
      </c>
      <c r="B87" s="2302" t="n"/>
      <c r="C87" s="4354" t="inlineStr">
        <is>
          <t>Модуль "Оборудование деревообработки"</t>
        </is>
      </c>
      <c r="D87" s="2665" t="n"/>
      <c r="E87" s="2665" t="n"/>
      <c r="F87" s="2665" t="n"/>
      <c r="G87" s="2665" t="n"/>
      <c r="H87" s="2665" t="n"/>
      <c r="I87" s="2665" t="n"/>
      <c r="J87" s="2665" t="n"/>
      <c r="K87" s="2665" t="n"/>
      <c r="L87" s="2665" t="n"/>
      <c r="M87" s="2665" t="n"/>
      <c r="N87" s="2665" t="n"/>
      <c r="O87" s="2665" t="n"/>
      <c r="P87" s="2311" t="n"/>
      <c r="Q87" s="3099" t="n"/>
      <c r="R87" s="3099" t="n"/>
      <c r="S87" s="3099" t="n"/>
      <c r="T87" s="3099" t="n"/>
      <c r="U87" s="5304" t="n"/>
      <c r="V87" s="5388" t="n"/>
      <c r="W87" s="5384" t="n"/>
      <c r="X87" s="5306" t="n"/>
      <c r="Y87" s="2384" t="n"/>
      <c r="Z87" s="2316" t="n"/>
      <c r="AA87" s="2381" t="n"/>
      <c r="AB87" s="2311" t="n"/>
      <c r="AC87" s="2374" t="n"/>
      <c r="AD87" s="2302" t="n"/>
      <c r="AE87" s="2376" t="n"/>
      <c r="AF87" s="2311" t="n"/>
      <c r="AG87" s="2377">
        <f>AC87-W87</f>
        <v/>
      </c>
      <c r="AH87" s="2311" t="n"/>
      <c r="AI87" s="2452">
        <f>AS87+AU87+AX87+BA87+BD87+BG87+BJ87+BM87+BP87</f>
        <v/>
      </c>
      <c r="AJ87" s="2302" t="n"/>
      <c r="AK87" s="2379" t="n"/>
      <c r="AL87" s="2316" t="n"/>
      <c r="AM87" s="2380" t="n"/>
      <c r="AN87" s="2316" t="n"/>
      <c r="AO87" s="2380" t="n"/>
      <c r="AP87" s="2316" t="n"/>
      <c r="AQ87" s="2381" t="n"/>
      <c r="AR87" s="2311" t="n"/>
      <c r="AS87" s="2374" t="n"/>
      <c r="AT87" s="3874" t="n"/>
      <c r="AU87" s="2380" t="n"/>
      <c r="AV87" s="2383" t="n"/>
      <c r="AW87" s="3874" t="n"/>
      <c r="AX87" s="2380" t="n"/>
      <c r="AY87" s="2375" t="n"/>
      <c r="AZ87" s="3874" t="n"/>
      <c r="BA87" s="2380" t="n"/>
      <c r="BB87" s="2383" t="n"/>
      <c r="BC87" s="3874" t="n"/>
      <c r="BD87" s="2380" t="n"/>
      <c r="BE87" s="2375" t="n"/>
      <c r="BF87" s="2384" t="n"/>
      <c r="BG87" s="2379" t="n"/>
      <c r="BH87" s="2383" t="n"/>
      <c r="BI87" s="2382" t="n"/>
      <c r="BJ87" s="2379" t="n"/>
      <c r="BK87" s="2375" t="n"/>
      <c r="BL87" s="2384" t="n"/>
      <c r="BM87" s="2379" t="n"/>
      <c r="BN87" s="2383" t="n"/>
      <c r="BO87" s="2382" t="n"/>
      <c r="BP87" s="2379" t="n"/>
      <c r="BQ87" s="2375" t="n"/>
      <c r="BR87" s="3873" t="n"/>
      <c r="BS87" s="2311" t="n"/>
      <c r="BT87" s="3081" t="n"/>
      <c r="BU87" s="2311" t="n"/>
      <c r="BV87" s="2386">
        <f>(AE87-U87)*0.22</f>
        <v/>
      </c>
      <c r="BW87" s="2" t="n"/>
      <c r="BX87" s="2" t="n"/>
      <c r="BY87" s="2" t="n"/>
      <c r="BZ87" s="2" t="n"/>
      <c r="CA87" s="2" t="n"/>
      <c r="CB87" s="2" t="n"/>
      <c r="CC87" s="2" t="n"/>
    </row>
    <row r="88">
      <c r="A88" s="2451" t="inlineStr">
        <is>
          <t>2.5.1</t>
        </is>
      </c>
      <c r="B88" s="2302" t="n"/>
      <c r="C88" s="4367" t="inlineStr">
        <is>
          <t>Транспортные системы и оборудование в деревообработке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311" t="n"/>
      <c r="Q88" s="3083" t="n"/>
      <c r="R88" s="3083" t="n"/>
      <c r="S88" s="3083" t="n"/>
      <c r="T88" s="3083" t="n"/>
      <c r="U88" s="5357" t="n"/>
      <c r="V88" s="2008" t="n"/>
      <c r="W88" s="5384">
        <f>AC88/AE88*U88</f>
        <v/>
      </c>
      <c r="X88" s="5394" t="n"/>
      <c r="Y88" s="3630" t="n">
        <v>8</v>
      </c>
      <c r="Z88" s="2335" t="n"/>
      <c r="AA88" s="2455" t="n"/>
      <c r="AB88" s="2311" t="n"/>
      <c r="AC88" s="2452" t="n">
        <v>108</v>
      </c>
      <c r="AD88" s="2302" t="n"/>
      <c r="AE88" s="2453" t="n">
        <v>72</v>
      </c>
      <c r="AF88" s="2311" t="n"/>
      <c r="AG88" s="2377">
        <f>AC88-W88</f>
        <v/>
      </c>
      <c r="AH88" s="2311" t="n"/>
      <c r="AI88" s="2452">
        <f>AS88+AU88+AX88+BA88+BD88+BG88+BJ88+BM88+BP88</f>
        <v/>
      </c>
      <c r="AJ88" s="2302" t="n"/>
      <c r="AK88" s="2454" t="n">
        <v>8</v>
      </c>
      <c r="AL88" s="2316" t="n"/>
      <c r="AM88" s="2432" t="n">
        <v>4</v>
      </c>
      <c r="AN88" s="2316" t="n"/>
      <c r="AO88" s="2432" t="n">
        <v>4</v>
      </c>
      <c r="AP88" s="2316" t="n"/>
      <c r="AQ88" s="2455" t="n"/>
      <c r="AR88" s="2311" t="n"/>
      <c r="AS88" s="2452" t="n"/>
      <c r="AT88" s="3122" t="n"/>
      <c r="AU88" s="2432" t="n"/>
      <c r="AV88" s="2378" t="n"/>
      <c r="AW88" s="3122" t="n"/>
      <c r="AX88" s="2432" t="n"/>
      <c r="AY88" s="2373" t="n"/>
      <c r="AZ88" s="3122" t="n"/>
      <c r="BA88" s="2432" t="n"/>
      <c r="BB88" s="2378" t="n"/>
      <c r="BC88" s="3122" t="n"/>
      <c r="BD88" s="2432" t="n"/>
      <c r="BE88" s="2373" t="n"/>
      <c r="BF88" s="2433" t="n"/>
      <c r="BG88" s="2454" t="n"/>
      <c r="BH88" s="2378" t="n"/>
      <c r="BI88" s="2431" t="n"/>
      <c r="BJ88" s="2454" t="n"/>
      <c r="BK88" s="2373" t="n"/>
      <c r="BL88" s="2433" t="n"/>
      <c r="BM88" s="2432" t="n">
        <v>4</v>
      </c>
      <c r="BN88" s="2378" t="n"/>
      <c r="BO88" s="3122" t="n">
        <v>108</v>
      </c>
      <c r="BP88" s="2432" t="n">
        <v>12</v>
      </c>
      <c r="BQ88" s="2373" t="n">
        <v>3</v>
      </c>
      <c r="BR88" s="2377" t="n">
        <v>3</v>
      </c>
      <c r="BS88" s="2311" t="n"/>
      <c r="BT88" s="3081" t="n"/>
      <c r="BU88" s="2311" t="n"/>
      <c r="BV88" s="2386">
        <f>(AE88-U88)*0.22</f>
        <v/>
      </c>
      <c r="BW88" s="2" t="n"/>
      <c r="BX88" s="2" t="n"/>
      <c r="BY88" s="2" t="n"/>
      <c r="BZ88" s="2" t="n"/>
      <c r="CA88" s="2" t="n"/>
      <c r="CB88" s="2" t="n"/>
      <c r="CC88" s="2" t="n"/>
    </row>
    <row r="89">
      <c r="A89" s="2301" t="inlineStr">
        <is>
          <t>2.5.2</t>
        </is>
      </c>
      <c r="B89" s="2302" t="n"/>
      <c r="C89" s="4348" t="inlineStr">
        <is>
          <t>Деревообрабатывающие станки и автоматические линии / Оборудование деревообрабатывающих производств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311" t="n"/>
      <c r="Q89" s="3028" t="n"/>
      <c r="R89" s="3028" t="n"/>
      <c r="S89" s="3028" t="n"/>
      <c r="T89" s="3028" t="n"/>
      <c r="U89" s="5292" t="n">
        <v>60</v>
      </c>
      <c r="V89" s="5293" t="n">
        <v>1</v>
      </c>
      <c r="W89" s="5389" t="n">
        <v>108</v>
      </c>
      <c r="X89" s="5294" t="n">
        <v>3</v>
      </c>
      <c r="Y89" s="2307" t="n">
        <v>5</v>
      </c>
      <c r="Z89" s="2315" t="n">
        <v>6</v>
      </c>
      <c r="AA89" s="2720" t="n"/>
      <c r="AB89" s="2311" t="n"/>
      <c r="AC89" s="2310" t="n">
        <v>288</v>
      </c>
      <c r="AD89" s="2302" t="n"/>
      <c r="AE89" s="2312" t="n">
        <v>162</v>
      </c>
      <c r="AF89" s="2311" t="n"/>
      <c r="AG89" s="2313">
        <f>AC89-W89</f>
        <v/>
      </c>
      <c r="AH89" s="2311" t="n"/>
      <c r="AI89" s="2310" t="n">
        <v>22</v>
      </c>
      <c r="AJ89" s="2302" t="n"/>
      <c r="AK89" s="2315" t="n">
        <v>8</v>
      </c>
      <c r="AL89" s="2316" t="n"/>
      <c r="AM89" s="2317" t="n">
        <v>8</v>
      </c>
      <c r="AN89" s="2316" t="n"/>
      <c r="AO89" s="2317" t="n">
        <v>6</v>
      </c>
      <c r="AP89" s="2316" t="n"/>
      <c r="AQ89" s="2318" t="n"/>
      <c r="AR89" s="2311" t="n"/>
      <c r="AS89" s="2322" t="n"/>
      <c r="AT89" s="3030" t="n"/>
      <c r="AU89" s="2321" t="n"/>
      <c r="AV89" s="2322" t="n"/>
      <c r="AW89" s="3030" t="n"/>
      <c r="AX89" s="2321" t="n"/>
      <c r="AY89" s="2323" t="n"/>
      <c r="AZ89" s="3030" t="n"/>
      <c r="BA89" s="2321" t="n"/>
      <c r="BB89" s="2322" t="n"/>
      <c r="BC89" s="3030" t="n"/>
      <c r="BD89" s="2321" t="n">
        <v>8</v>
      </c>
      <c r="BE89" s="2323" t="n"/>
      <c r="BF89" s="3031" t="n">
        <v>72</v>
      </c>
      <c r="BG89" s="2317" t="n">
        <v>8</v>
      </c>
      <c r="BH89" s="2314" t="n">
        <v>2</v>
      </c>
      <c r="BI89" s="3031" t="n">
        <v>108</v>
      </c>
      <c r="BJ89" s="2317" t="n">
        <v>6</v>
      </c>
      <c r="BK89" s="2309" t="n">
        <v>3</v>
      </c>
      <c r="BL89" s="2325" t="n"/>
      <c r="BM89" s="2315" t="n"/>
      <c r="BN89" s="2314" t="n"/>
      <c r="BO89" s="2326" t="n"/>
      <c r="BP89" s="2315" t="n"/>
      <c r="BQ89" s="2309" t="n"/>
      <c r="BR89" s="2313">
        <f>X89+AV89+AY89+BB89+BE89+BH89+BK89+BN89+BQ89</f>
        <v/>
      </c>
      <c r="BS89" s="2311" t="n"/>
      <c r="BT89" s="3114" t="inlineStr">
        <is>
          <t>ДОСИ</t>
        </is>
      </c>
      <c r="BU89" s="2311" t="n"/>
      <c r="BV89" s="2">
        <f>(AE89-U89)*0.22</f>
        <v/>
      </c>
      <c r="BW89" s="2" t="n"/>
      <c r="BX89" s="2" t="n"/>
      <c r="BY89" s="2" t="n"/>
      <c r="BZ89" s="2" t="n"/>
      <c r="CA89" s="2" t="n"/>
      <c r="CB89" s="2" t="n"/>
      <c r="CC89" s="2" t="n"/>
    </row>
    <row r="90">
      <c r="A90" s="2368" t="inlineStr">
        <is>
          <t>2.6</t>
        </is>
      </c>
      <c r="B90" s="2302" t="n"/>
      <c r="C90" s="4354" t="inlineStr">
        <is>
          <t>Технологический модуль 2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311" t="n"/>
      <c r="Q90" s="3099" t="n"/>
      <c r="R90" s="3099" t="n"/>
      <c r="S90" s="3099" t="n"/>
      <c r="T90" s="3099" t="n"/>
      <c r="U90" s="5304" t="n"/>
      <c r="V90" s="5305" t="n"/>
      <c r="W90" s="5367" t="n"/>
      <c r="X90" s="5306" t="n"/>
      <c r="Y90" s="2384" t="n"/>
      <c r="Z90" s="2316" t="n"/>
      <c r="AA90" s="3957" t="n"/>
      <c r="AB90" s="2665" t="n"/>
      <c r="AC90" s="2374" t="n"/>
      <c r="AD90" s="2302" t="n"/>
      <c r="AE90" s="2376" t="n"/>
      <c r="AF90" s="2311" t="n"/>
      <c r="AG90" s="2377" t="n"/>
      <c r="AH90" s="2311" t="n"/>
      <c r="AI90" s="2452" t="n"/>
      <c r="AJ90" s="2302" t="n"/>
      <c r="AK90" s="2379" t="n"/>
      <c r="AL90" s="2316" t="n"/>
      <c r="AM90" s="2380" t="n"/>
      <c r="AN90" s="2316" t="n"/>
      <c r="AO90" s="2380" t="n"/>
      <c r="AP90" s="2316" t="n"/>
      <c r="AQ90" s="2381" t="n"/>
      <c r="AR90" s="2311" t="n"/>
      <c r="AS90" s="2383" t="n"/>
      <c r="AT90" s="3924" t="n"/>
      <c r="AU90" s="2380" t="n"/>
      <c r="AV90" s="2383" t="n"/>
      <c r="AW90" s="3874" t="n"/>
      <c r="AX90" s="2380" t="n"/>
      <c r="AY90" s="2375" t="n"/>
      <c r="AZ90" s="3874" t="n"/>
      <c r="BA90" s="2380" t="n"/>
      <c r="BB90" s="2383" t="n"/>
      <c r="BC90" s="3874" t="n"/>
      <c r="BD90" s="2380" t="n"/>
      <c r="BE90" s="2375" t="n"/>
      <c r="BF90" s="3874" t="n"/>
      <c r="BG90" s="2380" t="n"/>
      <c r="BH90" s="2383" t="n"/>
      <c r="BI90" s="3874" t="n"/>
      <c r="BJ90" s="2380" t="n"/>
      <c r="BK90" s="2375" t="n"/>
      <c r="BL90" s="3874" t="n"/>
      <c r="BM90" s="2380" t="n"/>
      <c r="BN90" s="2383" t="n"/>
      <c r="BO90" s="3874" t="n"/>
      <c r="BP90" s="2380" t="n"/>
      <c r="BQ90" s="2375" t="n"/>
      <c r="BR90" s="2377" t="n"/>
      <c r="BS90" s="2311" t="n"/>
      <c r="BT90" s="3081" t="n"/>
      <c r="BU90" s="2311" t="n"/>
      <c r="BV90" s="2386">
        <f>(AE90-U90)*0.22</f>
        <v/>
      </c>
      <c r="BW90" s="2" t="n"/>
      <c r="BX90" s="2" t="n"/>
      <c r="BY90" s="2" t="n"/>
      <c r="BZ90" s="2" t="n"/>
      <c r="CA90" s="2" t="n"/>
      <c r="CB90" s="2" t="n"/>
      <c r="CC90" s="2" t="n"/>
    </row>
    <row r="91">
      <c r="A91" s="2451" t="inlineStr">
        <is>
          <t>2.6.1</t>
        </is>
      </c>
      <c r="B91" s="2302" t="n"/>
      <c r="C91" s="4367" t="inlineStr">
        <is>
          <t>Конструирование изделий из древесины / Конструирование мебели и столярных изделий/ Конструирование мебели</t>
        </is>
      </c>
      <c r="D91" s="2665" t="n"/>
      <c r="E91" s="2665" t="n"/>
      <c r="F91" s="2665" t="n"/>
      <c r="G91" s="2665" t="n"/>
      <c r="H91" s="2665" t="n"/>
      <c r="I91" s="2665" t="n"/>
      <c r="J91" s="2665" t="n"/>
      <c r="K91" s="2665" t="n"/>
      <c r="L91" s="2665" t="n"/>
      <c r="M91" s="2665" t="n"/>
      <c r="N91" s="2665" t="n"/>
      <c r="O91" s="2665" t="n"/>
      <c r="P91" s="2311" t="n"/>
      <c r="Q91" s="3119" t="n"/>
      <c r="R91" s="3119" t="n"/>
      <c r="S91" s="3119" t="n"/>
      <c r="T91" s="3119" t="n"/>
      <c r="U91" s="5366" t="n">
        <v>64</v>
      </c>
      <c r="V91" s="5353" t="n">
        <v>1</v>
      </c>
      <c r="W91" s="5384" t="n">
        <v>108</v>
      </c>
      <c r="X91" s="5359" t="n">
        <v>3</v>
      </c>
      <c r="Y91" s="2433" t="n">
        <v>7</v>
      </c>
      <c r="Z91" s="2316" t="n"/>
      <c r="AA91" s="2455" t="n"/>
      <c r="AB91" s="2311" t="n"/>
      <c r="AC91" s="2452" t="n">
        <v>180</v>
      </c>
      <c r="AD91" s="2302" t="n"/>
      <c r="AE91" s="2453" t="n">
        <v>108</v>
      </c>
      <c r="AF91" s="2311" t="n"/>
      <c r="AG91" s="2377">
        <f>AC91-W91</f>
        <v/>
      </c>
      <c r="AH91" s="2311" t="n"/>
      <c r="AI91" s="2452">
        <f>AS91+AU91+AX91+BA91+BD91+BG91+BJ91+BM91+BP91</f>
        <v/>
      </c>
      <c r="AJ91" s="2302" t="n"/>
      <c r="AK91" s="2454" t="n">
        <v>6</v>
      </c>
      <c r="AL91" s="2316" t="n"/>
      <c r="AM91" s="2432" t="n">
        <v>6</v>
      </c>
      <c r="AN91" s="2316" t="n"/>
      <c r="AO91" s="2432" t="n"/>
      <c r="AP91" s="2316" t="n"/>
      <c r="AQ91" s="2455" t="n"/>
      <c r="AR91" s="2311" t="n"/>
      <c r="AS91" s="2378" t="n"/>
      <c r="AT91" s="3628" t="n"/>
      <c r="AU91" s="3090" t="n"/>
      <c r="AV91" s="3085" t="n"/>
      <c r="AW91" s="3628" t="n"/>
      <c r="AX91" s="3090" t="n"/>
      <c r="AY91" s="3093" t="n"/>
      <c r="AZ91" s="3628" t="n"/>
      <c r="BA91" s="3090" t="n"/>
      <c r="BB91" s="3085" t="n"/>
      <c r="BC91" s="3628" t="n"/>
      <c r="BD91" s="3090" t="n"/>
      <c r="BE91" s="3093" t="n"/>
      <c r="BF91" s="3628" t="n"/>
      <c r="BG91" s="3090" t="n"/>
      <c r="BH91" s="3085" t="n"/>
      <c r="BI91" s="3628" t="n"/>
      <c r="BJ91" s="3090" t="n">
        <v>2</v>
      </c>
      <c r="BK91" s="3093" t="n"/>
      <c r="BL91" s="2433" t="n">
        <v>72</v>
      </c>
      <c r="BM91" s="3090" t="n">
        <v>10</v>
      </c>
      <c r="BN91" s="3085" t="n">
        <v>2</v>
      </c>
      <c r="BO91" s="3628" t="n"/>
      <c r="BP91" s="3090" t="n"/>
      <c r="BQ91" s="3093" t="n"/>
      <c r="BR91" s="2377">
        <f>X91+AV91+AY91+BB91+BE91+BH91+BK91+BN91+BQ91</f>
        <v/>
      </c>
      <c r="BS91" s="2311" t="n"/>
      <c r="BT91" s="3081" t="n"/>
      <c r="BU91" s="2311" t="n"/>
      <c r="BV91" s="2386">
        <f>(AE91-U91)*0.22</f>
        <v/>
      </c>
      <c r="BW91" s="2" t="n"/>
      <c r="BX91" s="2" t="n"/>
      <c r="BY91" s="2" t="n"/>
      <c r="BZ91" s="2" t="n"/>
      <c r="CA91" s="2" t="n"/>
      <c r="CB91" s="2" t="n"/>
      <c r="CC91" s="2" t="n"/>
    </row>
    <row r="92">
      <c r="A92" s="2451" t="inlineStr">
        <is>
          <t>2.6.2</t>
        </is>
      </c>
      <c r="B92" s="2302" t="n"/>
      <c r="C92" s="4367" t="inlineStr">
        <is>
          <t>Курсовой проект по учебной дисциплине "Конструирование изделий из древесины"</t>
        </is>
      </c>
      <c r="D92" s="2665" t="n"/>
      <c r="E92" s="2665" t="n"/>
      <c r="F92" s="2665" t="n"/>
      <c r="G92" s="2665" t="n"/>
      <c r="H92" s="2665" t="n"/>
      <c r="I92" s="2665" t="n"/>
      <c r="J92" s="2665" t="n"/>
      <c r="K92" s="2665" t="n"/>
      <c r="L92" s="2665" t="n"/>
      <c r="M92" s="2665" t="n"/>
      <c r="N92" s="2665" t="n"/>
      <c r="O92" s="2665" t="n"/>
      <c r="P92" s="2311" t="n"/>
      <c r="Q92" s="3119" t="n"/>
      <c r="R92" s="3119" t="n"/>
      <c r="S92" s="3119" t="n"/>
      <c r="T92" s="3119" t="n"/>
      <c r="U92" s="5366" t="n"/>
      <c r="V92" s="5353" t="n"/>
      <c r="W92" s="5384" t="n"/>
      <c r="X92" s="5368" t="n"/>
      <c r="Y92" s="2433" t="n"/>
      <c r="Z92" s="2316" t="n"/>
      <c r="AA92" s="2455" t="n"/>
      <c r="AB92" s="2311" t="n"/>
      <c r="AC92" s="2452" t="n">
        <v>40</v>
      </c>
      <c r="AD92" s="2302" t="n"/>
      <c r="AE92" s="2453" t="n"/>
      <c r="AF92" s="2311" t="n"/>
      <c r="AG92" s="2377">
        <f>AC92-W92</f>
        <v/>
      </c>
      <c r="AH92" s="2311" t="n"/>
      <c r="AI92" s="2452" t="n"/>
      <c r="AJ92" s="2302" t="n"/>
      <c r="AK92" s="2454" t="n"/>
      <c r="AL92" s="2316" t="n"/>
      <c r="AM92" s="2432" t="n"/>
      <c r="AN92" s="2316" t="n"/>
      <c r="AO92" s="2432" t="n"/>
      <c r="AP92" s="2316" t="n"/>
      <c r="AQ92" s="2455" t="n"/>
      <c r="AR92" s="2311" t="n"/>
      <c r="AS92" s="3945" t="n"/>
      <c r="AT92" s="3122" t="n"/>
      <c r="AU92" s="2432" t="n"/>
      <c r="AV92" s="2378" t="n"/>
      <c r="AW92" s="3122" t="n"/>
      <c r="AX92" s="2432" t="n"/>
      <c r="AY92" s="2373" t="n"/>
      <c r="AZ92" s="3122" t="n"/>
      <c r="BA92" s="2432" t="n"/>
      <c r="BB92" s="2378" t="n"/>
      <c r="BC92" s="3122" t="n"/>
      <c r="BD92" s="2432" t="n"/>
      <c r="BE92" s="2373" t="n"/>
      <c r="BF92" s="3122" t="n"/>
      <c r="BG92" s="2432" t="n"/>
      <c r="BH92" s="2378" t="n"/>
      <c r="BI92" s="3122" t="n"/>
      <c r="BJ92" s="2432" t="n"/>
      <c r="BK92" s="2373" t="n"/>
      <c r="BL92" s="3122" t="n">
        <v>40</v>
      </c>
      <c r="BM92" s="2432" t="n"/>
      <c r="BN92" s="2378" t="n">
        <v>1</v>
      </c>
      <c r="BO92" s="3122" t="n"/>
      <c r="BP92" s="2432" t="n"/>
      <c r="BQ92" s="2373" t="n"/>
      <c r="BR92" s="2377">
        <f>X92+AV92+AY92+BB92+BE92+BH92+BK92+BN92+BQ92</f>
        <v/>
      </c>
      <c r="BS92" s="2311" t="n"/>
      <c r="BT92" s="3081" t="n"/>
      <c r="BU92" s="2311" t="n"/>
      <c r="BV92" s="2386">
        <f>(AE92-U92)*0.22</f>
        <v/>
      </c>
      <c r="BW92" s="2" t="n"/>
      <c r="BX92" s="2" t="n"/>
      <c r="BY92" s="2" t="n"/>
      <c r="BZ92" s="2" t="n"/>
      <c r="CA92" s="2" t="n"/>
      <c r="CB92" s="2" t="n"/>
      <c r="CC92" s="2" t="n"/>
    </row>
    <row r="93">
      <c r="A93" s="2604" t="inlineStr">
        <is>
          <t>2.6.3</t>
        </is>
      </c>
      <c r="B93" s="2605" t="n"/>
      <c r="C93" s="2606" t="inlineStr">
        <is>
          <t>Комплексное использование древесины</t>
        </is>
      </c>
      <c r="D93" s="2607" t="n"/>
      <c r="E93" s="2607" t="n"/>
      <c r="F93" s="2607" t="n"/>
      <c r="G93" s="2607" t="n"/>
      <c r="H93" s="2607" t="n"/>
      <c r="I93" s="2607" t="n"/>
      <c r="J93" s="2607" t="n"/>
      <c r="K93" s="2607" t="n"/>
      <c r="L93" s="2607" t="n"/>
      <c r="M93" s="2607" t="n"/>
      <c r="N93" s="2607" t="n"/>
      <c r="O93" s="2607" t="n"/>
      <c r="P93" s="2608" t="n"/>
      <c r="Q93" s="2609" t="n"/>
      <c r="R93" s="2609" t="n"/>
      <c r="S93" s="2609" t="n"/>
      <c r="T93" s="2609" t="n"/>
      <c r="U93" s="5395" t="n"/>
      <c r="V93" s="5396" t="n"/>
      <c r="W93" s="5397">
        <f>AC93/AE93*U93</f>
        <v/>
      </c>
      <c r="X93" s="5398" t="n"/>
      <c r="Y93" s="2622" t="n"/>
      <c r="Z93" s="2618" t="n"/>
      <c r="AA93" s="2620" t="n">
        <v>8</v>
      </c>
      <c r="AB93" s="2608" t="n"/>
      <c r="AC93" s="2613" t="n">
        <v>96</v>
      </c>
      <c r="AD93" s="2605" t="n"/>
      <c r="AE93" s="2614" t="n">
        <v>54</v>
      </c>
      <c r="AF93" s="2608" t="n"/>
      <c r="AG93" s="2615">
        <f>AC93-W93</f>
        <v/>
      </c>
      <c r="AH93" s="2608" t="n"/>
      <c r="AI93" s="2613">
        <f>AS93+AU93+AX93+BA93+BD93+BG93+BJ93+BM93+BP93</f>
        <v/>
      </c>
      <c r="AJ93" s="2605" t="n"/>
      <c r="AK93" s="2617" t="n">
        <v>8</v>
      </c>
      <c r="AL93" s="2618" t="n"/>
      <c r="AM93" s="2619" t="n">
        <v>4</v>
      </c>
      <c r="AN93" s="2618" t="n"/>
      <c r="AO93" s="2619" t="n"/>
      <c r="AP93" s="2618" t="n"/>
      <c r="AQ93" s="2620" t="n"/>
      <c r="AR93" s="2608" t="n"/>
      <c r="AS93" s="2616" t="n"/>
      <c r="AT93" s="5399" t="n"/>
      <c r="AU93" s="2619" t="n"/>
      <c r="AV93" s="2616" t="n"/>
      <c r="AW93" s="5399" t="n"/>
      <c r="AX93" s="2619" t="n"/>
      <c r="AY93" s="2612" t="n"/>
      <c r="AZ93" s="5399" t="n"/>
      <c r="BA93" s="2619" t="n"/>
      <c r="BB93" s="2616" t="n"/>
      <c r="BC93" s="5399" t="n"/>
      <c r="BD93" s="2619" t="n"/>
      <c r="BE93" s="2612" t="n"/>
      <c r="BF93" s="5399" t="n"/>
      <c r="BG93" s="2619" t="n"/>
      <c r="BH93" s="2616" t="n"/>
      <c r="BI93" s="5399" t="n"/>
      <c r="BJ93" s="2619" t="n"/>
      <c r="BK93" s="2612" t="n"/>
      <c r="BL93" s="5399" t="n"/>
      <c r="BM93" s="2619" t="n">
        <v>2</v>
      </c>
      <c r="BN93" s="2616" t="n"/>
      <c r="BO93" s="5399" t="n">
        <v>96</v>
      </c>
      <c r="BP93" s="2619" t="n">
        <v>10</v>
      </c>
      <c r="BQ93" s="2612" t="n">
        <v>3</v>
      </c>
      <c r="BR93" s="2615">
        <f>X93+AV93+AY93+BB93+BE93+BH93+BK93+BN93+BQ93</f>
        <v/>
      </c>
      <c r="BS93" s="2608" t="n"/>
      <c r="BT93" s="4395" t="n"/>
      <c r="BU93" s="2608" t="n"/>
      <c r="BV93" s="2386">
        <f>(AE93-U93)*0.22</f>
        <v/>
      </c>
      <c r="BW93" s="2" t="n"/>
      <c r="BX93" s="2" t="n"/>
      <c r="BY93" s="2" t="n"/>
      <c r="BZ93" s="2" t="n"/>
      <c r="CA93" s="2" t="n"/>
      <c r="CB93" s="2" t="n"/>
      <c r="CC93" s="2" t="n"/>
    </row>
    <row r="94">
      <c r="A94" s="4397" t="n"/>
      <c r="B94" s="4397" t="n"/>
      <c r="C94" s="3083" t="n"/>
      <c r="D94" s="3083" t="n"/>
      <c r="E94" s="3083" t="n"/>
      <c r="F94" s="3083" t="n"/>
      <c r="G94" s="3083" t="n"/>
      <c r="H94" s="3083" t="n"/>
      <c r="I94" s="3083" t="n"/>
      <c r="J94" s="3083" t="n"/>
      <c r="K94" s="3083" t="n"/>
      <c r="L94" s="3083" t="n"/>
      <c r="M94" s="3083" t="n"/>
      <c r="N94" s="3083" t="n"/>
      <c r="O94" s="3083" t="n"/>
      <c r="P94" s="3083" t="n"/>
      <c r="Q94" s="3083" t="n"/>
      <c r="R94" s="3083" t="n"/>
      <c r="S94" s="3083" t="n"/>
      <c r="T94" s="3083" t="n"/>
      <c r="U94" s="2013" t="n"/>
      <c r="V94" s="2013" t="n"/>
      <c r="W94" s="2013" t="n"/>
      <c r="X94" s="2013" t="n"/>
      <c r="Y94" s="3628" t="n"/>
      <c r="Z94" s="3628" t="n"/>
      <c r="AA94" s="3847" t="n"/>
      <c r="AB94" s="3847" t="n"/>
      <c r="AC94" s="3628" t="n"/>
      <c r="AD94" s="3628" t="n"/>
      <c r="AE94" s="3628" t="n"/>
      <c r="AF94" s="3628" t="n"/>
      <c r="AG94" s="3628" t="n"/>
      <c r="AH94" s="3628" t="n"/>
      <c r="AI94" s="3628" t="n"/>
      <c r="AJ94" s="3628" t="n"/>
      <c r="AK94" s="3628" t="n"/>
      <c r="AL94" s="3628" t="n"/>
      <c r="AM94" s="3628" t="n"/>
      <c r="AN94" s="3628" t="n"/>
      <c r="AO94" s="3628" t="n"/>
      <c r="AP94" s="3628" t="n"/>
      <c r="AQ94" s="3628" t="n"/>
      <c r="AR94" s="3628" t="n"/>
      <c r="AS94" s="3628" t="n"/>
      <c r="AT94" s="3628" t="n"/>
      <c r="AU94" s="3628" t="n"/>
      <c r="AV94" s="3628" t="n"/>
      <c r="AW94" s="3628" t="n"/>
      <c r="AX94" s="3628" t="n"/>
      <c r="AY94" s="3628" t="n"/>
      <c r="AZ94" s="3628" t="n"/>
      <c r="BA94" s="3628" t="n"/>
      <c r="BB94" s="3628" t="n"/>
      <c r="BC94" s="3628" t="n"/>
      <c r="BD94" s="3628" t="n"/>
      <c r="BE94" s="3628" t="n"/>
      <c r="BF94" s="3628" t="n"/>
      <c r="BG94" s="3628" t="n"/>
      <c r="BH94" s="3628" t="n"/>
      <c r="BI94" s="3628" t="n"/>
      <c r="BJ94" s="3628" t="n"/>
      <c r="BK94" s="3628" t="n"/>
      <c r="BL94" s="3628" t="n"/>
      <c r="BM94" s="3628" t="n"/>
      <c r="BN94" s="3628" t="n"/>
      <c r="BO94" s="3628" t="n"/>
      <c r="BP94" s="3628" t="n"/>
      <c r="BQ94" s="3628" t="n"/>
      <c r="BR94" s="3628" t="n"/>
      <c r="BS94" s="3628" t="n"/>
      <c r="BT94" s="4398" t="n"/>
      <c r="BU94" s="4398" t="n"/>
      <c r="BV94" s="2" t="n"/>
      <c r="BW94" s="2" t="n"/>
      <c r="BX94" s="2" t="n"/>
      <c r="BY94" s="2" t="n"/>
      <c r="BZ94" s="2" t="n"/>
      <c r="CA94" s="2" t="n"/>
      <c r="CB94" s="2" t="n"/>
      <c r="CC94" s="2" t="n"/>
    </row>
    <row r="95">
      <c r="A95" s="2630" t="inlineStr">
        <is>
          <t>№
п/п</t>
        </is>
      </c>
      <c r="B95" s="2202" t="n"/>
      <c r="C95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5" s="60" t="n"/>
      <c r="E95" s="60" t="n"/>
      <c r="F95" s="60" t="n"/>
      <c r="G95" s="60" t="n"/>
      <c r="H95" s="60" t="n"/>
      <c r="I95" s="60" t="n"/>
      <c r="J95" s="60" t="n"/>
      <c r="K95" s="60" t="n"/>
      <c r="L95" s="60" t="n"/>
      <c r="M95" s="60" t="n"/>
      <c r="N95" s="60" t="n"/>
      <c r="O95" s="60" t="n"/>
      <c r="P95" s="64" t="n"/>
      <c r="Q95" s="3142" t="n"/>
      <c r="R95" s="3142" t="n"/>
      <c r="S95" s="3142" t="n"/>
      <c r="T95" s="3142" t="n"/>
      <c r="U95" s="2629" t="inlineStr">
        <is>
          <t>Уровень ССО</t>
        </is>
      </c>
      <c r="V95" s="1410" t="n"/>
      <c r="W95" s="1410" t="n"/>
      <c r="X95" s="1414" t="n"/>
      <c r="Y95" s="2630" t="inlineStr">
        <is>
          <t>Экзамены</t>
        </is>
      </c>
      <c r="Z95" s="2202" t="n"/>
      <c r="AA95" s="5400" t="inlineStr">
        <is>
          <t>Зачеты</t>
        </is>
      </c>
      <c r="AB95" s="2202" t="n"/>
      <c r="AC95" s="2632" t="inlineStr">
        <is>
          <t>Общее количество акад. часов по учебному плану для дневной формы</t>
        </is>
      </c>
      <c r="AD95" s="2198" t="n"/>
      <c r="AE95" s="2633" t="inlineStr">
        <is>
          <t>Количество аудиторных часов по учебному плану для дневной формы</t>
        </is>
      </c>
      <c r="AF95" s="60" t="n"/>
      <c r="AG95" s="2629" t="inlineStr">
        <is>
          <t>ВСЕГО                  академических  часов</t>
        </is>
      </c>
      <c r="AH95" s="64" t="n"/>
      <c r="AI95" s="2635" t="inlineStr">
        <is>
          <t>Количество аудиторных часов</t>
        </is>
      </c>
      <c r="AJ95" s="164" t="n"/>
      <c r="AK95" s="164" t="n"/>
      <c r="AL95" s="164" t="n"/>
      <c r="AM95" s="164" t="n"/>
      <c r="AN95" s="164" t="n"/>
      <c r="AO95" s="164" t="n"/>
      <c r="AP95" s="164" t="n"/>
      <c r="AQ95" s="164" t="n"/>
      <c r="AR95" s="165" t="n"/>
      <c r="AS95" s="2635" t="inlineStr">
        <is>
          <t>Распределение по курсам и семестрам</t>
        </is>
      </c>
      <c r="AT95" s="164" t="n"/>
      <c r="AU95" s="164" t="n"/>
      <c r="AV95" s="164" t="n"/>
      <c r="AW95" s="164" t="n"/>
      <c r="AX95" s="164" t="n"/>
      <c r="AY95" s="164" t="n"/>
      <c r="AZ95" s="164" t="n"/>
      <c r="BA95" s="164" t="n"/>
      <c r="BB95" s="164" t="n"/>
      <c r="BC95" s="164" t="n"/>
      <c r="BD95" s="164" t="n"/>
      <c r="BE95" s="164" t="n"/>
      <c r="BF95" s="164" t="n"/>
      <c r="BG95" s="164" t="n"/>
      <c r="BH95" s="164" t="n"/>
      <c r="BI95" s="164" t="n"/>
      <c r="BJ95" s="164" t="n"/>
      <c r="BK95" s="164" t="n"/>
      <c r="BL95" s="164" t="n"/>
      <c r="BM95" s="164" t="n"/>
      <c r="BN95" s="164" t="n"/>
      <c r="BO95" s="164" t="n"/>
      <c r="BP95" s="164" t="n"/>
      <c r="BQ95" s="165" t="n"/>
      <c r="BR95" s="2630" t="inlineStr">
        <is>
          <t>Всего зачетных единиц</t>
        </is>
      </c>
      <c r="BS95" s="2202" t="n"/>
      <c r="BT95" s="2631" t="inlineStr">
        <is>
          <t>Код компетенции</t>
        </is>
      </c>
      <c r="BU95" s="2202" t="n"/>
      <c r="BV95" s="3937" t="n"/>
      <c r="BW95" s="2" t="n"/>
      <c r="BX95" s="2" t="n"/>
      <c r="BY95" s="2" t="n"/>
      <c r="BZ95" s="2" t="n"/>
      <c r="CA95" s="2" t="n"/>
      <c r="CB95" s="2" t="n"/>
      <c r="CC95" s="2" t="n"/>
    </row>
    <row r="96">
      <c r="A96" s="69" t="n"/>
      <c r="B96" s="2211" t="n"/>
      <c r="C96" s="171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72" t="n"/>
      <c r="Q96" s="851" t="n"/>
      <c r="R96" s="851" t="n"/>
      <c r="S96" s="851" t="n"/>
      <c r="T96" s="851" t="n"/>
      <c r="U96" s="2636" t="inlineStr">
        <is>
          <t>Количество ауд.часов</t>
        </is>
      </c>
      <c r="V96" s="2637" t="inlineStr">
        <is>
          <t>Количество экзаменов</t>
        </is>
      </c>
      <c r="W96" s="3652" t="inlineStr">
        <is>
          <t>Всего часов</t>
        </is>
      </c>
      <c r="X96" s="3653" t="inlineStr">
        <is>
          <t>Зачетных единиц</t>
        </is>
      </c>
      <c r="Y96" s="69" t="n"/>
      <c r="Z96" s="2211" t="n"/>
      <c r="AA96" s="2232" t="n"/>
      <c r="AB96" s="2211" t="n"/>
      <c r="AC96" s="69" t="n"/>
      <c r="AD96" s="173" t="n"/>
      <c r="AE96" s="2" t="n"/>
      <c r="AF96" s="2" t="n"/>
      <c r="AG96" s="69" t="n"/>
      <c r="AH96" s="72" t="n"/>
      <c r="AI96" s="3145" t="inlineStr">
        <is>
          <t>Всего</t>
        </is>
      </c>
      <c r="AJ96" s="2213" t="n"/>
      <c r="AK96" s="2641" t="inlineStr">
        <is>
          <t>Из них</t>
        </is>
      </c>
      <c r="AL96" s="175" t="n"/>
      <c r="AM96" s="175" t="n"/>
      <c r="AN96" s="175" t="n"/>
      <c r="AO96" s="175" t="n"/>
      <c r="AP96" s="175" t="n"/>
      <c r="AQ96" s="175" t="n"/>
      <c r="AR96" s="2215" t="n"/>
      <c r="AS96" s="3654" t="inlineStr">
        <is>
          <t>I курс</t>
        </is>
      </c>
      <c r="AT96" s="477" t="n"/>
      <c r="AU96" s="477" t="n"/>
      <c r="AV96" s="477" t="n"/>
      <c r="AW96" s="477" t="n"/>
      <c r="AX96" s="477" t="n"/>
      <c r="AY96" s="2231" t="n"/>
      <c r="AZ96" s="3655" t="inlineStr">
        <is>
          <t>II курс</t>
        </is>
      </c>
      <c r="BA96" s="477" t="n"/>
      <c r="BB96" s="477" t="n"/>
      <c r="BC96" s="477" t="n"/>
      <c r="BD96" s="477" t="n"/>
      <c r="BE96" s="2227" t="n"/>
      <c r="BF96" s="3654" t="inlineStr">
        <is>
          <t>III курс</t>
        </is>
      </c>
      <c r="BG96" s="477" t="n"/>
      <c r="BH96" s="477" t="n"/>
      <c r="BI96" s="477" t="n"/>
      <c r="BJ96" s="477" t="n"/>
      <c r="BK96" s="2231" t="n"/>
      <c r="BL96" s="3655" t="inlineStr">
        <is>
          <t>IV курс</t>
        </is>
      </c>
      <c r="BM96" s="477" t="n"/>
      <c r="BN96" s="477" t="n"/>
      <c r="BO96" s="477" t="n"/>
      <c r="BP96" s="477" t="n"/>
      <c r="BQ96" s="2227" t="n"/>
      <c r="BR96" s="69" t="n"/>
      <c r="BS96" s="2211" t="n"/>
      <c r="BT96" s="2" t="n"/>
      <c r="BU96" s="2211" t="n"/>
      <c r="BV96" s="3937" t="n"/>
      <c r="BW96" s="2" t="n"/>
      <c r="BX96" s="2" t="n"/>
      <c r="BY96" s="2" t="n"/>
      <c r="BZ96" s="2" t="n"/>
      <c r="CA96" s="2" t="n"/>
      <c r="CB96" s="2" t="n"/>
      <c r="CC96" s="2" t="n"/>
    </row>
    <row r="97">
      <c r="A97" s="69" t="n"/>
      <c r="B97" s="2211" t="n"/>
      <c r="C97" s="171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72" t="n"/>
      <c r="Q97" s="851" t="n"/>
      <c r="R97" s="851" t="n"/>
      <c r="S97" s="851" t="n"/>
      <c r="T97" s="851" t="n"/>
      <c r="U97" s="2218" t="n"/>
      <c r="V97" s="2219" t="n"/>
      <c r="W97" s="2" t="n"/>
      <c r="X97" s="2877" t="n"/>
      <c r="Y97" s="69" t="n"/>
      <c r="Z97" s="2211" t="n"/>
      <c r="AA97" s="2232" t="n"/>
      <c r="AB97" s="2211" t="n"/>
      <c r="AC97" s="69" t="n"/>
      <c r="AD97" s="173" t="n"/>
      <c r="AE97" s="2" t="n"/>
      <c r="AF97" s="2" t="n"/>
      <c r="AG97" s="69" t="n"/>
      <c r="AH97" s="72" t="n"/>
      <c r="AI97" s="69" t="n"/>
      <c r="AJ97" s="173" t="n"/>
      <c r="AK97" s="2643" t="inlineStr">
        <is>
          <t>Лекции</t>
        </is>
      </c>
      <c r="AL97" s="2221" t="n"/>
      <c r="AM97" s="2644" t="inlineStr">
        <is>
          <t>Лабораторные</t>
        </is>
      </c>
      <c r="AN97" s="2221" t="n"/>
      <c r="AO97" s="2644" t="inlineStr">
        <is>
          <t>Практические</t>
        </is>
      </c>
      <c r="AP97" s="2221" t="n"/>
      <c r="AQ97" s="2645" t="inlineStr">
        <is>
          <t>Семинарские</t>
        </is>
      </c>
      <c r="AR97" s="2224" t="n"/>
      <c r="AS97" s="2646" t="inlineStr">
        <is>
          <t>УС</t>
        </is>
      </c>
      <c r="AT97" s="2647" t="inlineStr">
        <is>
          <t>1 семестр</t>
        </is>
      </c>
      <c r="AU97" s="477" t="n"/>
      <c r="AV97" s="2227" t="n"/>
      <c r="AW97" s="2648" t="inlineStr">
        <is>
          <t>2 семестр</t>
        </is>
      </c>
      <c r="AX97" s="477" t="n"/>
      <c r="AY97" s="2227" t="n"/>
      <c r="AZ97" s="2648" t="inlineStr">
        <is>
          <t>3 семестр</t>
        </is>
      </c>
      <c r="BA97" s="477" t="n"/>
      <c r="BB97" s="2227" t="n"/>
      <c r="BC97" s="2648" t="inlineStr">
        <is>
          <t>4 семестр</t>
        </is>
      </c>
      <c r="BD97" s="477" t="n"/>
      <c r="BE97" s="2227" t="n"/>
      <c r="BF97" s="2648" t="inlineStr">
        <is>
          <t>5 семестр</t>
        </is>
      </c>
      <c r="BG97" s="477" t="n"/>
      <c r="BH97" s="2227" t="n"/>
      <c r="BI97" s="2649" t="inlineStr">
        <is>
          <t>6 семестр</t>
        </is>
      </c>
      <c r="BJ97" s="477" t="n"/>
      <c r="BK97" s="2231" t="n"/>
      <c r="BL97" s="2648" t="inlineStr">
        <is>
          <t>7 семестр</t>
        </is>
      </c>
      <c r="BM97" s="477" t="n"/>
      <c r="BN97" s="2227" t="n"/>
      <c r="BO97" s="2647" t="inlineStr">
        <is>
          <t>8 семестр</t>
        </is>
      </c>
      <c r="BP97" s="477" t="n"/>
      <c r="BQ97" s="2227" t="n"/>
      <c r="BR97" s="69" t="n"/>
      <c r="BS97" s="2211" t="n"/>
      <c r="BT97" s="2" t="n"/>
      <c r="BU97" s="2211" t="n"/>
      <c r="BV97" s="3937" t="n"/>
      <c r="BW97" s="2" t="n"/>
      <c r="BX97" s="2" t="n"/>
      <c r="BY97" s="2" t="n"/>
      <c r="BZ97" s="2" t="n"/>
      <c r="CA97" s="2" t="n"/>
      <c r="CB97" s="2" t="n"/>
      <c r="CC97" s="2" t="n"/>
    </row>
    <row r="98">
      <c r="A98" s="69" t="n"/>
      <c r="B98" s="2211" t="n"/>
      <c r="C98" s="171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72" t="n"/>
      <c r="Q98" s="851" t="n"/>
      <c r="R98" s="851" t="n"/>
      <c r="S98" s="851" t="n"/>
      <c r="T98" s="851" t="n"/>
      <c r="U98" s="2218" t="n"/>
      <c r="V98" s="2219" t="n"/>
      <c r="W98" s="2" t="n"/>
      <c r="X98" s="2877" t="n"/>
      <c r="Y98" s="69" t="n"/>
      <c r="Z98" s="2211" t="n"/>
      <c r="AA98" s="2232" t="n"/>
      <c r="AB98" s="2211" t="n"/>
      <c r="AC98" s="69" t="n"/>
      <c r="AD98" s="173" t="n"/>
      <c r="AE98" s="2" t="n"/>
      <c r="AF98" s="2" t="n"/>
      <c r="AG98" s="69" t="n"/>
      <c r="AH98" s="72" t="n"/>
      <c r="AI98" s="69" t="n"/>
      <c r="AJ98" s="173" t="n"/>
      <c r="AK98" s="2" t="n"/>
      <c r="AL98" s="186" t="n"/>
      <c r="AM98" s="2232" t="n"/>
      <c r="AN98" s="186" t="n"/>
      <c r="AO98" s="2232" t="n"/>
      <c r="AP98" s="186" t="n"/>
      <c r="AQ98" s="2232" t="n"/>
      <c r="AR98" s="72" t="n"/>
      <c r="AS98" s="2218" t="n"/>
      <c r="AT98" s="3150" t="inlineStr">
        <is>
          <t>2 недели</t>
        </is>
      </c>
      <c r="AU98" s="175" t="n"/>
      <c r="AV98" s="474" t="n"/>
      <c r="AW98" s="3151" t="inlineStr">
        <is>
          <t>2 недели</t>
        </is>
      </c>
      <c r="AX98" s="175" t="n"/>
      <c r="AY98" s="2215" t="n"/>
      <c r="AZ98" s="3656" t="inlineStr">
        <is>
          <t>2 недели</t>
        </is>
      </c>
      <c r="BA98" s="477" t="n"/>
      <c r="BB98" s="2227" t="n"/>
      <c r="BC98" s="3151" t="inlineStr">
        <is>
          <t>2 недели</t>
        </is>
      </c>
      <c r="BD98" s="175" t="n"/>
      <c r="BE98" s="2215" t="n"/>
      <c r="BF98" s="3656" t="inlineStr">
        <is>
          <t>3 недели</t>
        </is>
      </c>
      <c r="BG98" s="477" t="n"/>
      <c r="BH98" s="2227" t="n"/>
      <c r="BI98" s="3151" t="inlineStr">
        <is>
          <t>3 недели</t>
        </is>
      </c>
      <c r="BJ98" s="175" t="n"/>
      <c r="BK98" s="2215" t="n"/>
      <c r="BL98" s="3656" t="inlineStr">
        <is>
          <t>3 недели</t>
        </is>
      </c>
      <c r="BM98" s="477" t="n"/>
      <c r="BN98" s="2227" t="n"/>
      <c r="BO98" s="3151" t="inlineStr">
        <is>
          <t>2 недели</t>
        </is>
      </c>
      <c r="BP98" s="175" t="n"/>
      <c r="BQ98" s="2215" t="n"/>
      <c r="BR98" s="69" t="n"/>
      <c r="BS98" s="2211" t="n"/>
      <c r="BT98" s="2" t="n"/>
      <c r="BU98" s="2211" t="n"/>
      <c r="BV98" s="3937" t="n"/>
      <c r="BW98" s="2" t="n"/>
      <c r="BX98" s="2" t="n"/>
      <c r="BY98" s="2" t="n"/>
      <c r="BZ98" s="2" t="n"/>
      <c r="CA98" s="2" t="n"/>
      <c r="CB98" s="2" t="n"/>
      <c r="CC98" s="2" t="n"/>
    </row>
    <row r="99">
      <c r="A99" s="2244" t="n"/>
      <c r="B99" s="2245" t="n"/>
      <c r="C99" s="2240" t="n"/>
      <c r="D99" s="78" t="n"/>
      <c r="E99" s="78" t="n"/>
      <c r="F99" s="78" t="n"/>
      <c r="G99" s="78" t="n"/>
      <c r="H99" s="78" t="n"/>
      <c r="I99" s="78" t="n"/>
      <c r="J99" s="78" t="n"/>
      <c r="K99" s="78" t="n"/>
      <c r="L99" s="78" t="n"/>
      <c r="M99" s="78" t="n"/>
      <c r="N99" s="78" t="n"/>
      <c r="O99" s="78" t="n"/>
      <c r="P99" s="81" t="n"/>
      <c r="Q99" s="3153" t="n"/>
      <c r="R99" s="3153" t="n"/>
      <c r="S99" s="3153" t="n"/>
      <c r="T99" s="3153" t="n"/>
      <c r="U99" s="2242" t="n"/>
      <c r="V99" s="2243" t="n"/>
      <c r="W99" s="78" t="n"/>
      <c r="X99" s="3154" t="n"/>
      <c r="Y99" s="2244" t="n"/>
      <c r="Z99" s="2245" t="n"/>
      <c r="AA99" s="5401" t="n"/>
      <c r="AB99" s="2245" t="n"/>
      <c r="AC99" s="77" t="n"/>
      <c r="AD99" s="2239" t="n"/>
      <c r="AE99" s="78" t="n"/>
      <c r="AF99" s="78" t="n"/>
      <c r="AG99" s="77" t="n"/>
      <c r="AH99" s="81" t="n"/>
      <c r="AI99" s="77" t="n"/>
      <c r="AJ99" s="2239" t="n"/>
      <c r="AK99" s="78" t="n"/>
      <c r="AL99" s="2247" t="n"/>
      <c r="AM99" s="2248" t="n"/>
      <c r="AN99" s="2247" t="n"/>
      <c r="AO99" s="2248" t="n"/>
      <c r="AP99" s="2247" t="n"/>
      <c r="AQ99" s="2248" t="n"/>
      <c r="AR99" s="81" t="n"/>
      <c r="AS99" s="2654" t="inlineStr">
        <is>
          <t>Ауд. часов</t>
        </is>
      </c>
      <c r="AT99" s="2655" t="inlineStr">
        <is>
          <t>Всего часов</t>
        </is>
      </c>
      <c r="AU99" s="2656" t="inlineStr">
        <is>
          <t>Ауд. часов</t>
        </is>
      </c>
      <c r="AV99" s="2657" t="inlineStr">
        <is>
          <t>Зач. единиц</t>
        </is>
      </c>
      <c r="AW99" s="2655" t="inlineStr">
        <is>
          <t>Всего часов</t>
        </is>
      </c>
      <c r="AX99" s="2658" t="inlineStr">
        <is>
          <t>Ауд. часов</t>
        </is>
      </c>
      <c r="AY99" s="2659" t="inlineStr">
        <is>
          <t>Зач. единиц</t>
        </is>
      </c>
      <c r="AZ99" s="2660" t="inlineStr">
        <is>
          <t>Всего часов</t>
        </is>
      </c>
      <c r="BA99" s="2658" t="inlineStr">
        <is>
          <t>Ауд. часов</t>
        </is>
      </c>
      <c r="BB99" s="2661" t="inlineStr">
        <is>
          <t>Зач. единиц</t>
        </is>
      </c>
      <c r="BC99" s="2655" t="inlineStr">
        <is>
          <t>Всего часов</t>
        </is>
      </c>
      <c r="BD99" s="2656" t="inlineStr">
        <is>
          <t>Ауд. часов</t>
        </is>
      </c>
      <c r="BE99" s="2662" t="inlineStr">
        <is>
          <t>Зач. единиц</t>
        </is>
      </c>
      <c r="BF99" s="2658" t="inlineStr">
        <is>
          <t>Всего часов</t>
        </is>
      </c>
      <c r="BG99" s="2663" t="inlineStr">
        <is>
          <t>Ауд. часов</t>
        </is>
      </c>
      <c r="BH99" s="2661" t="inlineStr">
        <is>
          <t>Зач. единиц</t>
        </is>
      </c>
      <c r="BI99" s="2655" t="inlineStr">
        <is>
          <t>Всего часов</t>
        </is>
      </c>
      <c r="BJ99" s="2656" t="inlineStr">
        <is>
          <t>Ауд. часов</t>
        </is>
      </c>
      <c r="BK99" s="2662" t="inlineStr">
        <is>
          <t>Зач. единиц</t>
        </is>
      </c>
      <c r="BL99" s="2658" t="inlineStr">
        <is>
          <t>Всего часов</t>
        </is>
      </c>
      <c r="BM99" s="2663" t="inlineStr">
        <is>
          <t>Ауд. часов</t>
        </is>
      </c>
      <c r="BN99" s="2661" t="inlineStr">
        <is>
          <t>Зач. единиц</t>
        </is>
      </c>
      <c r="BO99" s="2658" t="inlineStr">
        <is>
          <t>Всего часов</t>
        </is>
      </c>
      <c r="BP99" s="2656" t="inlineStr">
        <is>
          <t>Ауд. часов</t>
        </is>
      </c>
      <c r="BQ99" s="2662" t="inlineStr">
        <is>
          <t>Зач. единиц</t>
        </is>
      </c>
      <c r="BR99" s="2244" t="n"/>
      <c r="BS99" s="2245" t="n"/>
      <c r="BT99" s="2246" t="n"/>
      <c r="BU99" s="2245" t="n"/>
      <c r="BV99" s="3937" t="n"/>
      <c r="BW99" s="2" t="n"/>
      <c r="BX99" s="2" t="n"/>
      <c r="BY99" s="2" t="n"/>
      <c r="BZ99" s="2" t="n"/>
      <c r="CA99" s="2" t="n"/>
      <c r="CB99" s="2" t="n"/>
      <c r="CC99" s="2" t="n"/>
    </row>
    <row r="100">
      <c r="A100" s="2368" t="inlineStr">
        <is>
          <t>2.7</t>
        </is>
      </c>
      <c r="B100" s="2302" t="n"/>
      <c r="C100" s="4354" t="inlineStr">
        <is>
          <t>Модуль "Технология деревообработки"</t>
        </is>
      </c>
      <c r="D100" s="2665" t="n"/>
      <c r="E100" s="2665" t="n"/>
      <c r="F100" s="2665" t="n"/>
      <c r="G100" s="2665" t="n"/>
      <c r="H100" s="2665" t="n"/>
      <c r="I100" s="2665" t="n"/>
      <c r="J100" s="2665" t="n"/>
      <c r="K100" s="2665" t="n"/>
      <c r="L100" s="2665" t="n"/>
      <c r="M100" s="2665" t="n"/>
      <c r="N100" s="2665" t="n"/>
      <c r="O100" s="2665" t="n"/>
      <c r="P100" s="2311" t="n"/>
      <c r="Q100" s="3099" t="n"/>
      <c r="R100" s="3099" t="n"/>
      <c r="S100" s="3099" t="n"/>
      <c r="T100" s="3099" t="n"/>
      <c r="U100" s="5304" t="n"/>
      <c r="V100" s="5305" t="n"/>
      <c r="W100" s="5384" t="n"/>
      <c r="X100" s="5306" t="n"/>
      <c r="Y100" s="2384" t="n"/>
      <c r="Z100" s="2316" t="n"/>
      <c r="AA100" s="2381" t="n"/>
      <c r="AB100" s="2311" t="n"/>
      <c r="AC100" s="2374" t="n"/>
      <c r="AD100" s="2302" t="n"/>
      <c r="AE100" s="2376" t="n"/>
      <c r="AF100" s="2311" t="n"/>
      <c r="AG100" s="2377" t="n"/>
      <c r="AH100" s="2311" t="n"/>
      <c r="AI100" s="2452" t="n"/>
      <c r="AJ100" s="2302" t="n"/>
      <c r="AK100" s="2379" t="n"/>
      <c r="AL100" s="2316" t="n"/>
      <c r="AM100" s="2380" t="n"/>
      <c r="AN100" s="2316" t="n"/>
      <c r="AO100" s="2380" t="n"/>
      <c r="AP100" s="2316" t="n"/>
      <c r="AQ100" s="2381" t="n"/>
      <c r="AR100" s="2311" t="n"/>
      <c r="AS100" s="1931" t="n"/>
      <c r="AT100" s="3847" t="n"/>
      <c r="AU100" s="3105" t="n"/>
      <c r="AV100" s="1931" t="n"/>
      <c r="AW100" s="3847" t="n"/>
      <c r="AX100" s="3105" t="n"/>
      <c r="AY100" s="3108" t="n"/>
      <c r="AZ100" s="3847" t="n"/>
      <c r="BA100" s="3105" t="n"/>
      <c r="BB100" s="1931" t="n"/>
      <c r="BC100" s="3847" t="n"/>
      <c r="BD100" s="3105" t="n"/>
      <c r="BE100" s="3108" t="n"/>
      <c r="BF100" s="3847" t="n"/>
      <c r="BG100" s="3105" t="n"/>
      <c r="BH100" s="1931" t="n"/>
      <c r="BI100" s="3847" t="n"/>
      <c r="BJ100" s="3105" t="n"/>
      <c r="BK100" s="3108" t="n"/>
      <c r="BL100" s="3847" t="n"/>
      <c r="BM100" s="3105" t="n"/>
      <c r="BN100" s="1931" t="n"/>
      <c r="BO100" s="3847" t="n"/>
      <c r="BP100" s="3105" t="n"/>
      <c r="BQ100" s="3108" t="n"/>
      <c r="BR100" s="2377" t="n"/>
      <c r="BS100" s="2311" t="n"/>
      <c r="BT100" s="3081" t="n"/>
      <c r="BU100" s="2311" t="n"/>
      <c r="BV100" s="2386">
        <f>(AE100-U100)*0.22</f>
        <v/>
      </c>
      <c r="BW100" s="2" t="n"/>
      <c r="BX100" s="2" t="n"/>
      <c r="BY100" s="2" t="n"/>
      <c r="BZ100" s="2" t="n"/>
      <c r="CA100" s="2" t="n"/>
      <c r="CB100" s="2" t="n"/>
      <c r="CC100" s="2" t="n"/>
    </row>
    <row r="101">
      <c r="A101" s="2301" t="inlineStr">
        <is>
          <t>2.7.1</t>
        </is>
      </c>
      <c r="B101" s="2302" t="n"/>
      <c r="C101" s="4348" t="inlineStr">
        <is>
          <t xml:space="preserve">Технология лесопильного производства </t>
        </is>
      </c>
      <c r="D101" s="2665" t="n"/>
      <c r="E101" s="2665" t="n"/>
      <c r="F101" s="2665" t="n"/>
      <c r="G101" s="2665" t="n"/>
      <c r="H101" s="2665" t="n"/>
      <c r="I101" s="2665" t="n"/>
      <c r="J101" s="2665" t="n"/>
      <c r="K101" s="2665" t="n"/>
      <c r="L101" s="2665" t="n"/>
      <c r="M101" s="2665" t="n"/>
      <c r="N101" s="2665" t="n"/>
      <c r="O101" s="2665" t="n"/>
      <c r="P101" s="2311" t="n"/>
      <c r="Q101" s="467" t="n"/>
      <c r="R101" s="467" t="n"/>
      <c r="S101" s="467" t="n"/>
      <c r="T101" s="467" t="n"/>
      <c r="U101" s="5295" t="n"/>
      <c r="V101" s="5296" t="n"/>
      <c r="W101" s="5387">
        <f>AC101/AE101*U101</f>
        <v/>
      </c>
      <c r="X101" s="5297" t="n"/>
      <c r="Y101" s="2307" t="n">
        <v>5</v>
      </c>
      <c r="Z101" s="2315" t="n">
        <v>6</v>
      </c>
      <c r="AA101" s="2318" t="n"/>
      <c r="AB101" s="2311" t="n"/>
      <c r="AC101" s="2310" t="n">
        <v>288</v>
      </c>
      <c r="AD101" s="2302" t="n"/>
      <c r="AE101" s="2312" t="n">
        <v>180</v>
      </c>
      <c r="AF101" s="2311" t="n"/>
      <c r="AG101" s="2313">
        <f>AC101-W101</f>
        <v/>
      </c>
      <c r="AH101" s="2311" t="n"/>
      <c r="AI101" s="2310">
        <f>AS101+AU101+AX101+BA101+BD101+BG101+BJ101+BM101+BP101</f>
        <v/>
      </c>
      <c r="AJ101" s="2302" t="n"/>
      <c r="AK101" s="2315" t="n">
        <v>16</v>
      </c>
      <c r="AL101" s="2316" t="n"/>
      <c r="AM101" s="2317" t="n">
        <v>8</v>
      </c>
      <c r="AN101" s="2316" t="n"/>
      <c r="AO101" s="2317" t="n">
        <v>16</v>
      </c>
      <c r="AP101" s="2316" t="n"/>
      <c r="AQ101" s="2318" t="n"/>
      <c r="AR101" s="2311" t="n"/>
      <c r="AS101" s="2322" t="n"/>
      <c r="AT101" s="3030" t="n"/>
      <c r="AU101" s="2321" t="n"/>
      <c r="AV101" s="2322" t="n"/>
      <c r="AW101" s="3030" t="n"/>
      <c r="AX101" s="2321" t="n"/>
      <c r="AY101" s="2323" t="n"/>
      <c r="AZ101" s="3030" t="n"/>
      <c r="BA101" s="2321" t="n"/>
      <c r="BB101" s="2322" t="n"/>
      <c r="BC101" s="3030" t="n"/>
      <c r="BD101" s="2321" t="n">
        <v>8</v>
      </c>
      <c r="BE101" s="2323" t="n"/>
      <c r="BF101" s="3031" t="n">
        <v>180</v>
      </c>
      <c r="BG101" s="2317" t="n">
        <v>16</v>
      </c>
      <c r="BH101" s="2314" t="n">
        <v>5</v>
      </c>
      <c r="BI101" s="3031" t="n">
        <v>108</v>
      </c>
      <c r="BJ101" s="2317" t="n">
        <v>16</v>
      </c>
      <c r="BK101" s="2309" t="n">
        <v>3</v>
      </c>
      <c r="BL101" s="3031" t="n"/>
      <c r="BM101" s="2317" t="n"/>
      <c r="BN101" s="2314" t="n"/>
      <c r="BO101" s="3031" t="n"/>
      <c r="BP101" s="2317" t="n"/>
      <c r="BQ101" s="2309" t="n"/>
      <c r="BR101" s="2313">
        <f>X101+AV101+AY101+BB101+BE101+BH101+BK101+BN101+BQ101</f>
        <v/>
      </c>
      <c r="BS101" s="2311" t="n"/>
      <c r="BT101" s="3114" t="inlineStr">
        <is>
          <t>ТДП</t>
        </is>
      </c>
      <c r="BU101" s="2311" t="n"/>
      <c r="BV101" s="2">
        <f>(AE101-U101)*0.22</f>
        <v/>
      </c>
      <c r="BW101" s="2" t="n"/>
      <c r="BX101" s="2" t="n"/>
      <c r="BY101" s="2" t="n"/>
      <c r="BZ101" s="2" t="n"/>
      <c r="CA101" s="2" t="n"/>
      <c r="CB101" s="2" t="n"/>
      <c r="CC101" s="2" t="n"/>
    </row>
    <row r="102">
      <c r="A102" s="2301" t="inlineStr">
        <is>
          <t>2.7.2</t>
        </is>
      </c>
      <c r="B102" s="2302" t="n"/>
      <c r="C102" s="2667" t="inlineStr">
        <is>
          <t>Технология клеевых материалов и плит / Материалы дерервообрабатывающих производств/ Материаловедение мебельного производства</t>
        </is>
      </c>
      <c r="D102" s="2665" t="n"/>
      <c r="E102" s="2665" t="n"/>
      <c r="F102" s="2665" t="n"/>
      <c r="G102" s="2665" t="n"/>
      <c r="H102" s="2665" t="n"/>
      <c r="I102" s="2665" t="n"/>
      <c r="J102" s="2665" t="n"/>
      <c r="K102" s="2665" t="n"/>
      <c r="L102" s="2665" t="n"/>
      <c r="M102" s="2665" t="n"/>
      <c r="N102" s="2665" t="n"/>
      <c r="O102" s="2665" t="n"/>
      <c r="P102" s="2311" t="n"/>
      <c r="Q102" s="2668" t="n"/>
      <c r="R102" s="2668" t="n"/>
      <c r="S102" s="2668" t="n"/>
      <c r="T102" s="2668" t="n"/>
      <c r="U102" s="5402" t="n">
        <v>48</v>
      </c>
      <c r="V102" s="5403" t="n">
        <v>1</v>
      </c>
      <c r="W102" s="5404" t="n">
        <v>64</v>
      </c>
      <c r="X102" s="5405" t="n">
        <v>2</v>
      </c>
      <c r="Y102" s="2404" t="n">
        <v>5</v>
      </c>
      <c r="Z102" s="2411" t="n">
        <v>6</v>
      </c>
      <c r="AA102" s="2413" t="n"/>
      <c r="AB102" s="2311" t="n"/>
      <c r="AC102" s="2407" t="n">
        <v>216</v>
      </c>
      <c r="AD102" s="2302" t="n"/>
      <c r="AE102" s="2408" t="n">
        <v>162</v>
      </c>
      <c r="AF102" s="2311" t="n"/>
      <c r="AG102" s="2409">
        <f>AC102-W102</f>
        <v/>
      </c>
      <c r="AH102" s="2311" t="n"/>
      <c r="AI102" s="2407">
        <f>AS102+AU102+AX102+BA102+BD102+BG102+BJ102+BM102+BP102</f>
        <v/>
      </c>
      <c r="AJ102" s="2302" t="n"/>
      <c r="AK102" s="2411" t="n">
        <v>10</v>
      </c>
      <c r="AL102" s="2316" t="n"/>
      <c r="AM102" s="2412" t="n">
        <v>8</v>
      </c>
      <c r="AN102" s="2316" t="n"/>
      <c r="AO102" s="2412" t="n">
        <v>8</v>
      </c>
      <c r="AP102" s="2316" t="n"/>
      <c r="AQ102" s="2413" t="n"/>
      <c r="AR102" s="2311" t="n"/>
      <c r="AS102" s="3020" t="n"/>
      <c r="AT102" s="3021" t="n"/>
      <c r="AU102" s="3022" t="n"/>
      <c r="AV102" s="3020" t="n"/>
      <c r="AW102" s="3021" t="n"/>
      <c r="AX102" s="3022" t="n"/>
      <c r="AY102" s="3023" t="n"/>
      <c r="AZ102" s="3021" t="n"/>
      <c r="BA102" s="3022" t="n"/>
      <c r="BB102" s="3020" t="n"/>
      <c r="BC102" s="3021" t="n"/>
      <c r="BD102" s="3022" t="n">
        <v>10</v>
      </c>
      <c r="BE102" s="3023" t="n"/>
      <c r="BF102" s="140" t="n">
        <v>76</v>
      </c>
      <c r="BG102" s="370" t="n">
        <v>10</v>
      </c>
      <c r="BH102" s="350" t="n">
        <v>2</v>
      </c>
      <c r="BI102" s="140" t="n">
        <v>76</v>
      </c>
      <c r="BJ102" s="370" t="n">
        <v>6</v>
      </c>
      <c r="BK102" s="3025" t="n">
        <v>2</v>
      </c>
      <c r="BL102" s="140" t="n"/>
      <c r="BM102" s="370" t="n"/>
      <c r="BN102" s="350" t="n"/>
      <c r="BO102" s="140" t="n"/>
      <c r="BP102" s="370" t="n"/>
      <c r="BQ102" s="3025" t="n"/>
      <c r="BR102" s="2409">
        <f>X102+AV102+AY102+BB102+BE102+BH102+BK102+BN102+BQ102</f>
        <v/>
      </c>
      <c r="BS102" s="2311" t="n"/>
      <c r="BT102" s="3074" t="inlineStr">
        <is>
          <t>ТДП</t>
        </is>
      </c>
      <c r="BU102" s="2311" t="n"/>
      <c r="BV102" s="2">
        <f>(AE102-U102)*0.22</f>
        <v/>
      </c>
      <c r="BW102" s="2" t="n"/>
      <c r="BX102" s="2" t="n"/>
      <c r="BY102" s="2" t="n"/>
      <c r="BZ102" s="2" t="n"/>
      <c r="CA102" s="2" t="n"/>
      <c r="CB102" s="2" t="n"/>
      <c r="CC102" s="2" t="n"/>
    </row>
    <row r="103">
      <c r="A103" s="2451" t="inlineStr">
        <is>
          <t>2.7.3</t>
        </is>
      </c>
      <c r="B103" s="2302" t="n"/>
      <c r="C103" s="4367" t="inlineStr">
        <is>
          <t>Курсовой проект по учебной дисциплине                         "Технология лесопильного производства"   /                      "Технология клеевых материалов и плит"</t>
        </is>
      </c>
      <c r="D103" s="2665" t="n"/>
      <c r="E103" s="2665" t="n"/>
      <c r="F103" s="2665" t="n"/>
      <c r="G103" s="2665" t="n"/>
      <c r="H103" s="2665" t="n"/>
      <c r="I103" s="2665" t="n"/>
      <c r="J103" s="2665" t="n"/>
      <c r="K103" s="2665" t="n"/>
      <c r="L103" s="2665" t="n"/>
      <c r="M103" s="2665" t="n"/>
      <c r="N103" s="2665" t="n"/>
      <c r="O103" s="2665" t="n"/>
      <c r="P103" s="2311" t="n"/>
      <c r="Q103" s="3083" t="n"/>
      <c r="R103" s="3083" t="n"/>
      <c r="S103" s="3083" t="n"/>
      <c r="T103" s="3083" t="n"/>
      <c r="U103" s="5357" t="n"/>
      <c r="V103" s="5358" t="n"/>
      <c r="W103" s="5384" t="n"/>
      <c r="X103" s="5394" t="n"/>
      <c r="Y103" s="2433" t="n"/>
      <c r="Z103" s="2316" t="n"/>
      <c r="AA103" s="2455" t="n"/>
      <c r="AB103" s="2311" t="n"/>
      <c r="AC103" s="2452" t="n">
        <v>40</v>
      </c>
      <c r="AD103" s="2302" t="n"/>
      <c r="AE103" s="2453" t="n"/>
      <c r="AF103" s="2311" t="n"/>
      <c r="AG103" s="2377">
        <f>AC103-W103</f>
        <v/>
      </c>
      <c r="AH103" s="2311" t="n"/>
      <c r="AI103" s="2452" t="n"/>
      <c r="AJ103" s="2302" t="n"/>
      <c r="AK103" s="2454" t="n"/>
      <c r="AL103" s="2316" t="n"/>
      <c r="AM103" s="2432" t="n"/>
      <c r="AN103" s="2316" t="n"/>
      <c r="AO103" s="2432" t="n"/>
      <c r="AP103" s="2316" t="n"/>
      <c r="AQ103" s="2455" t="n"/>
      <c r="AR103" s="2311" t="n"/>
      <c r="AS103" s="2378" t="n"/>
      <c r="AT103" s="3122" t="n"/>
      <c r="AU103" s="2432" t="n"/>
      <c r="AV103" s="2378" t="n"/>
      <c r="AW103" s="3122" t="n"/>
      <c r="AX103" s="2432" t="n"/>
      <c r="AY103" s="2373" t="n"/>
      <c r="AZ103" s="3122" t="n"/>
      <c r="BA103" s="2432" t="n"/>
      <c r="BB103" s="2378" t="n"/>
      <c r="BC103" s="3122" t="n"/>
      <c r="BD103" s="2432" t="n"/>
      <c r="BE103" s="2373" t="n"/>
      <c r="BF103" s="3122" t="n"/>
      <c r="BG103" s="2432" t="n"/>
      <c r="BH103" s="2378" t="n"/>
      <c r="BI103" s="3122" t="n">
        <v>40</v>
      </c>
      <c r="BJ103" s="2432" t="n"/>
      <c r="BK103" s="2373" t="n">
        <v>1</v>
      </c>
      <c r="BL103" s="3122" t="n"/>
      <c r="BM103" s="2432" t="n"/>
      <c r="BN103" s="2378" t="n"/>
      <c r="BO103" s="3122" t="n"/>
      <c r="BP103" s="2432" t="n"/>
      <c r="BQ103" s="2373" t="n"/>
      <c r="BR103" s="2377">
        <f>X103+AV103+AY103+BB103+BE103+BH103+BK103+BN103+BQ103</f>
        <v/>
      </c>
      <c r="BS103" s="2311" t="n"/>
      <c r="BT103" s="3081" t="n"/>
      <c r="BU103" s="2311" t="n"/>
      <c r="BV103" s="2386">
        <f>(AE103-U103)*0.22</f>
        <v/>
      </c>
      <c r="BW103" s="2" t="n"/>
      <c r="BX103" s="2" t="n"/>
      <c r="BY103" s="2" t="n"/>
      <c r="BZ103" s="2" t="n"/>
      <c r="CA103" s="2" t="n"/>
      <c r="CB103" s="2" t="n"/>
      <c r="CC103" s="2" t="n"/>
    </row>
    <row r="104">
      <c r="A104" s="2517" t="inlineStr">
        <is>
          <t>2.7.4</t>
        </is>
      </c>
      <c r="B104" s="2302" t="n"/>
      <c r="C104" s="2664" t="inlineStr">
        <is>
          <t>Технология производства мебели / Технология производства мебели</t>
        </is>
      </c>
      <c r="D104" s="2665" t="n"/>
      <c r="E104" s="2665" t="n"/>
      <c r="F104" s="2665" t="n"/>
      <c r="G104" s="2665" t="n"/>
      <c r="H104" s="2665" t="n"/>
      <c r="I104" s="2665" t="n"/>
      <c r="J104" s="2665" t="n"/>
      <c r="K104" s="2665" t="n"/>
      <c r="L104" s="2665" t="n"/>
      <c r="M104" s="2665" t="n"/>
      <c r="N104" s="2665" t="n"/>
      <c r="O104" s="2665" t="n"/>
      <c r="P104" s="2311" t="n"/>
      <c r="Q104" s="2669" t="n"/>
      <c r="R104" s="2669" t="n"/>
      <c r="S104" s="2669" t="n"/>
      <c r="T104" s="2669" t="n"/>
      <c r="U104" s="5406" t="n">
        <v>58</v>
      </c>
      <c r="V104" s="5363" t="n">
        <v>1</v>
      </c>
      <c r="W104" s="5407" t="n">
        <v>108</v>
      </c>
      <c r="X104" s="5408" t="n">
        <v>3</v>
      </c>
      <c r="Y104" s="2447" t="n">
        <v>7</v>
      </c>
      <c r="Z104" s="2316" t="n"/>
      <c r="AA104" s="2522" t="n"/>
      <c r="AB104" s="2311" t="n"/>
      <c r="AC104" s="2436" t="n">
        <v>202</v>
      </c>
      <c r="AD104" s="2302" t="n"/>
      <c r="AE104" s="2437" t="n">
        <v>108</v>
      </c>
      <c r="AF104" s="2311" t="n"/>
      <c r="AG104" s="2438">
        <f>AC104-W104</f>
        <v/>
      </c>
      <c r="AH104" s="2311" t="n"/>
      <c r="AI104" s="2436">
        <f>AS104+AU104+AX104+BA104+BD104+BG104+BJ104+BM104+BP104</f>
        <v/>
      </c>
      <c r="AJ104" s="2302" t="n"/>
      <c r="AK104" s="2521" t="n">
        <v>6</v>
      </c>
      <c r="AL104" s="2316" t="n"/>
      <c r="AM104" s="2445" t="n">
        <v>4</v>
      </c>
      <c r="AN104" s="2316" t="n"/>
      <c r="AO104" s="2445" t="n">
        <v>4</v>
      </c>
      <c r="AP104" s="2316" t="n"/>
      <c r="AQ104" s="2522" t="n"/>
      <c r="AR104" s="2311" t="n"/>
      <c r="AS104" s="1716" t="n"/>
      <c r="AT104" s="851" t="n"/>
      <c r="AU104" s="3041" t="n"/>
      <c r="AV104" s="1716" t="n"/>
      <c r="AW104" s="851" t="n"/>
      <c r="AX104" s="3041" t="n"/>
      <c r="AY104" s="3043" t="n"/>
      <c r="AZ104" s="851" t="n"/>
      <c r="BA104" s="3041" t="n"/>
      <c r="BB104" s="1716" t="n"/>
      <c r="BC104" s="851" t="n"/>
      <c r="BD104" s="3041" t="n"/>
      <c r="BE104" s="3043" t="n"/>
      <c r="BF104" s="851" t="n"/>
      <c r="BG104" s="3041" t="n"/>
      <c r="BH104" s="1716" t="n"/>
      <c r="BI104" s="851" t="n"/>
      <c r="BJ104" s="3041" t="n">
        <v>2</v>
      </c>
      <c r="BK104" s="3043" t="n"/>
      <c r="BL104" s="3035" t="n">
        <v>94</v>
      </c>
      <c r="BM104" s="3041" t="n">
        <v>12</v>
      </c>
      <c r="BN104" s="1716" t="n">
        <v>3</v>
      </c>
      <c r="BO104" s="851" t="n"/>
      <c r="BP104" s="3041" t="n"/>
      <c r="BQ104" s="3043" t="n"/>
      <c r="BR104" s="2438">
        <f>X104+AV104+AY104+BB104+BE104+BH104+BK104+BN104+BQ104</f>
        <v/>
      </c>
      <c r="BS104" s="2311" t="n"/>
      <c r="BT104" s="3062" t="n"/>
      <c r="BU104" s="2311" t="n"/>
      <c r="BV104" s="2524">
        <f>(AE104-U104)*0.22</f>
        <v/>
      </c>
      <c r="BW104" s="2" t="n"/>
      <c r="BX104" s="2" t="n"/>
      <c r="BY104" s="2" t="n"/>
      <c r="BZ104" s="2" t="n"/>
      <c r="CA104" s="2" t="n"/>
      <c r="CB104" s="2" t="n"/>
      <c r="CC104" s="2" t="n"/>
    </row>
    <row r="105">
      <c r="A105" s="2451" t="inlineStr">
        <is>
          <t>2.7.5</t>
        </is>
      </c>
      <c r="B105" s="2302" t="n"/>
      <c r="C105" s="4367" t="inlineStr">
        <is>
          <t>Курсовой проект по учебной дисциплине "Технология производства мебели"</t>
        </is>
      </c>
      <c r="D105" s="2665" t="n"/>
      <c r="E105" s="2665" t="n"/>
      <c r="F105" s="2665" t="n"/>
      <c r="G105" s="2665" t="n"/>
      <c r="H105" s="2665" t="n"/>
      <c r="I105" s="2665" t="n"/>
      <c r="J105" s="2665" t="n"/>
      <c r="K105" s="2665" t="n"/>
      <c r="L105" s="2665" t="n"/>
      <c r="M105" s="2665" t="n"/>
      <c r="N105" s="2665" t="n"/>
      <c r="O105" s="2665" t="n"/>
      <c r="P105" s="2311" t="n"/>
      <c r="Q105" s="3083" t="n"/>
      <c r="R105" s="3083" t="n"/>
      <c r="S105" s="3083" t="n"/>
      <c r="T105" s="3083" t="n"/>
      <c r="U105" s="5357" t="n"/>
      <c r="V105" s="5358" t="n"/>
      <c r="W105" s="5384" t="n"/>
      <c r="X105" s="5359" t="n"/>
      <c r="Y105" s="2433" t="n"/>
      <c r="Z105" s="2316" t="n"/>
      <c r="AA105" s="2455" t="n"/>
      <c r="AB105" s="2311" t="n"/>
      <c r="AC105" s="2452" t="n">
        <v>40</v>
      </c>
      <c r="AD105" s="2302" t="n"/>
      <c r="AE105" s="2453" t="n"/>
      <c r="AF105" s="2311" t="n"/>
      <c r="AG105" s="2377">
        <f>AC105-W105</f>
        <v/>
      </c>
      <c r="AH105" s="2311" t="n"/>
      <c r="AI105" s="2452" t="n"/>
      <c r="AJ105" s="2302" t="n"/>
      <c r="AK105" s="2454" t="n"/>
      <c r="AL105" s="2316" t="n"/>
      <c r="AM105" s="2432" t="n"/>
      <c r="AN105" s="2316" t="n"/>
      <c r="AO105" s="2432" t="n"/>
      <c r="AP105" s="2316" t="n"/>
      <c r="AQ105" s="2455" t="n"/>
      <c r="AR105" s="2311" t="n"/>
      <c r="AS105" s="2378" t="n"/>
      <c r="AT105" s="3122" t="n"/>
      <c r="AU105" s="2432" t="n"/>
      <c r="AV105" s="2378" t="n"/>
      <c r="AW105" s="3122" t="n"/>
      <c r="AX105" s="2432" t="n"/>
      <c r="AY105" s="2373" t="n"/>
      <c r="AZ105" s="3122" t="n"/>
      <c r="BA105" s="2432" t="n"/>
      <c r="BB105" s="2378" t="n"/>
      <c r="BC105" s="3122" t="n"/>
      <c r="BD105" s="2432" t="n"/>
      <c r="BE105" s="2373" t="n"/>
      <c r="BF105" s="3122" t="n"/>
      <c r="BG105" s="2432" t="n"/>
      <c r="BH105" s="2378" t="n"/>
      <c r="BI105" s="3122" t="n"/>
      <c r="BJ105" s="2432" t="n"/>
      <c r="BK105" s="2373" t="n"/>
      <c r="BL105" s="3122" t="n">
        <v>40</v>
      </c>
      <c r="BM105" s="2432" t="n"/>
      <c r="BN105" s="2378" t="n">
        <v>1</v>
      </c>
      <c r="BO105" s="3122" t="n"/>
      <c r="BP105" s="2432" t="n"/>
      <c r="BQ105" s="2373" t="n"/>
      <c r="BR105" s="2377">
        <f>X105+AV105+AY105+BB105+BE105+BH105+BK105+BN105+BQ105</f>
        <v/>
      </c>
      <c r="BS105" s="2311" t="n"/>
      <c r="BT105" s="3081" t="n"/>
      <c r="BU105" s="2311" t="n"/>
      <c r="BV105" s="2386">
        <f>(AE105-U105)*0.22</f>
        <v/>
      </c>
      <c r="BW105" s="2" t="n"/>
      <c r="BX105" s="2" t="n"/>
      <c r="BY105" s="2" t="n"/>
      <c r="BZ105" s="2" t="n"/>
      <c r="CA105" s="2" t="n"/>
      <c r="CB105" s="2" t="n"/>
      <c r="CC105" s="2" t="n"/>
    </row>
    <row r="106">
      <c r="A106" s="2451" t="inlineStr">
        <is>
          <t>2.7.6</t>
        </is>
      </c>
      <c r="B106" s="2302" t="n"/>
      <c r="C106" s="4367" t="inlineStr">
        <is>
          <t>Технология строительных изделий из древесины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311" t="n"/>
      <c r="Q106" s="3119" t="n"/>
      <c r="R106" s="3119" t="n"/>
      <c r="S106" s="3119" t="n"/>
      <c r="T106" s="3119" t="n"/>
      <c r="U106" s="5366" t="n"/>
      <c r="V106" s="5353" t="n"/>
      <c r="W106" s="5384">
        <f>AC106/AE106*U106</f>
        <v/>
      </c>
      <c r="X106" s="5368" t="n"/>
      <c r="Y106" s="2433" t="n"/>
      <c r="Z106" s="2316" t="n"/>
      <c r="AA106" s="2455" t="n">
        <v>7</v>
      </c>
      <c r="AB106" s="2311" t="n"/>
      <c r="AC106" s="2452" t="n">
        <v>96</v>
      </c>
      <c r="AD106" s="2302" t="n"/>
      <c r="AE106" s="2453" t="n">
        <v>54</v>
      </c>
      <c r="AF106" s="2311" t="n"/>
      <c r="AG106" s="2377">
        <f>AC106-W106</f>
        <v/>
      </c>
      <c r="AH106" s="2311" t="n"/>
      <c r="AI106" s="2452">
        <f>AS106+AU106+AX106+BA106+BD106+BG106+BJ106+BM106+BP106</f>
        <v/>
      </c>
      <c r="AJ106" s="2302" t="n"/>
      <c r="AK106" s="2454" t="n">
        <v>4</v>
      </c>
      <c r="AL106" s="2316" t="n"/>
      <c r="AM106" s="2432" t="n">
        <v>4</v>
      </c>
      <c r="AN106" s="2316" t="n"/>
      <c r="AO106" s="2432" t="n">
        <v>4</v>
      </c>
      <c r="AP106" s="2316" t="n"/>
      <c r="AQ106" s="2455" t="n"/>
      <c r="AR106" s="2311" t="n"/>
      <c r="AS106" s="3085" t="n"/>
      <c r="AT106" s="3628" t="n"/>
      <c r="AU106" s="3090" t="n"/>
      <c r="AV106" s="3085" t="n"/>
      <c r="AW106" s="3628" t="n"/>
      <c r="AX106" s="3090" t="n"/>
      <c r="AY106" s="3093" t="n"/>
      <c r="AZ106" s="3628" t="n"/>
      <c r="BA106" s="3090" t="n"/>
      <c r="BB106" s="3085" t="n"/>
      <c r="BC106" s="3628" t="n"/>
      <c r="BD106" s="3090" t="n"/>
      <c r="BE106" s="3093" t="n"/>
      <c r="BF106" s="3628" t="n"/>
      <c r="BG106" s="3090" t="n"/>
      <c r="BH106" s="3085" t="n"/>
      <c r="BI106" s="3628" t="n"/>
      <c r="BJ106" s="3090" t="n">
        <v>2</v>
      </c>
      <c r="BK106" s="3093" t="n"/>
      <c r="BL106" s="3628" t="n">
        <v>96</v>
      </c>
      <c r="BM106" s="3090" t="n">
        <v>10</v>
      </c>
      <c r="BN106" s="3085" t="n">
        <v>3</v>
      </c>
      <c r="BO106" s="3628" t="n"/>
      <c r="BP106" s="3090" t="n"/>
      <c r="BQ106" s="3093" t="n"/>
      <c r="BR106" s="2377">
        <f>X106+AV106+AY106+BB106+BE106+BH106+BK106+BN106+BQ106</f>
        <v/>
      </c>
      <c r="BS106" s="2311" t="n"/>
      <c r="BT106" s="3081" t="n"/>
      <c r="BU106" s="2311" t="n"/>
      <c r="BV106" s="2386">
        <f>(AE106-U106)*0.22</f>
        <v/>
      </c>
      <c r="BW106" s="2" t="n"/>
      <c r="BX106" s="2" t="n"/>
      <c r="BY106" s="2" t="n"/>
      <c r="BZ106" s="2" t="n"/>
      <c r="CA106" s="2" t="n"/>
      <c r="CB106" s="2" t="n"/>
      <c r="CC106" s="2" t="n"/>
    </row>
    <row r="107">
      <c r="A107" s="2368" t="inlineStr">
        <is>
          <t>2.8</t>
        </is>
      </c>
      <c r="B107" s="2302" t="n"/>
      <c r="C107" s="4354" t="inlineStr">
        <is>
          <t>Факультативные дисциплины</t>
        </is>
      </c>
      <c r="D107" s="2665" t="n"/>
      <c r="E107" s="2665" t="n"/>
      <c r="F107" s="2665" t="n"/>
      <c r="G107" s="2665" t="n"/>
      <c r="H107" s="2665" t="n"/>
      <c r="I107" s="2665" t="n"/>
      <c r="J107" s="2665" t="n"/>
      <c r="K107" s="2665" t="n"/>
      <c r="L107" s="2665" t="n"/>
      <c r="M107" s="2665" t="n"/>
      <c r="N107" s="2665" t="n"/>
      <c r="O107" s="2665" t="n"/>
      <c r="P107" s="2311" t="n"/>
      <c r="Q107" s="1926" t="n"/>
      <c r="R107" s="1926" t="n"/>
      <c r="S107" s="1926" t="n"/>
      <c r="T107" s="1926" t="n"/>
      <c r="U107" s="5354" t="n"/>
      <c r="V107" s="5355" t="n"/>
      <c r="W107" s="5358" t="n"/>
      <c r="X107" s="5356" t="n"/>
      <c r="Y107" s="2384" t="n"/>
      <c r="Z107" s="2316" t="n"/>
      <c r="AA107" s="2381" t="n"/>
      <c r="AB107" s="2311" t="n"/>
      <c r="AC107" s="2374" t="n"/>
      <c r="AD107" s="2302" t="n"/>
      <c r="AE107" s="2376" t="n"/>
      <c r="AF107" s="2311" t="n"/>
      <c r="AG107" s="3873" t="n"/>
      <c r="AH107" s="2311" t="n"/>
      <c r="AI107" s="2374" t="n"/>
      <c r="AJ107" s="2302" t="n"/>
      <c r="AK107" s="2379" t="n"/>
      <c r="AL107" s="2316" t="n"/>
      <c r="AM107" s="2380" t="n"/>
      <c r="AN107" s="2316" t="n"/>
      <c r="AO107" s="2380" t="n"/>
      <c r="AP107" s="2316" t="n"/>
      <c r="AQ107" s="2381" t="n"/>
      <c r="AR107" s="2311" t="n"/>
      <c r="AS107" s="2383" t="n"/>
      <c r="AT107" s="3874" t="n"/>
      <c r="AU107" s="2380" t="n"/>
      <c r="AV107" s="2383" t="n"/>
      <c r="AW107" s="3874" t="n"/>
      <c r="AX107" s="2380" t="n"/>
      <c r="AY107" s="2375" t="n"/>
      <c r="AZ107" s="3874" t="n"/>
      <c r="BA107" s="2380" t="n"/>
      <c r="BB107" s="2383" t="n"/>
      <c r="BC107" s="3874" t="n"/>
      <c r="BD107" s="2380" t="n"/>
      <c r="BE107" s="2375" t="n"/>
      <c r="BF107" s="3874" t="n"/>
      <c r="BG107" s="2380" t="n"/>
      <c r="BH107" s="2383" t="n"/>
      <c r="BI107" s="3874" t="n"/>
      <c r="BJ107" s="2380" t="n"/>
      <c r="BK107" s="2375" t="n"/>
      <c r="BL107" s="3874" t="n"/>
      <c r="BM107" s="2380" t="n"/>
      <c r="BN107" s="2383" t="n"/>
      <c r="BO107" s="3874" t="n"/>
      <c r="BP107" s="2380" t="n"/>
      <c r="BQ107" s="2375" t="n"/>
      <c r="BR107" s="3873" t="n"/>
      <c r="BS107" s="2311" t="n"/>
      <c r="BT107" s="3081" t="n"/>
      <c r="BU107" s="2311" t="n"/>
      <c r="BV107" s="2386">
        <f>(AE107-U107)*0.22</f>
        <v/>
      </c>
      <c r="BW107" s="2" t="n"/>
      <c r="BX107" s="2" t="n"/>
      <c r="BY107" s="2" t="n"/>
      <c r="BZ107" s="2" t="n"/>
      <c r="CA107" s="2" t="n"/>
      <c r="CB107" s="2" t="n"/>
      <c r="CC107" s="2" t="n"/>
    </row>
    <row r="108">
      <c r="A108" s="2301" t="inlineStr">
        <is>
          <t>2.8.1</t>
        </is>
      </c>
      <c r="B108" s="2302" t="n"/>
      <c r="C108" s="4348" t="inlineStr">
        <is>
          <t>Великая Отечественная война советского народа (в контексте Второй мировой войны)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311" t="n"/>
      <c r="Q108" s="3028" t="n"/>
      <c r="R108" s="3028" t="n"/>
      <c r="S108" s="3028" t="n"/>
      <c r="T108" s="3028" t="n"/>
      <c r="U108" s="5292" t="n"/>
      <c r="V108" s="5293" t="n"/>
      <c r="W108" s="5293" t="n"/>
      <c r="X108" s="5294" t="n"/>
      <c r="Y108" s="2325" t="n"/>
      <c r="Z108" s="2316" t="n"/>
      <c r="AA108" s="2318" t="n"/>
      <c r="AB108" s="2311" t="n"/>
      <c r="AC108" s="2310" t="inlineStr">
        <is>
          <t>/10</t>
        </is>
      </c>
      <c r="AD108" s="2302" t="n"/>
      <c r="AE108" s="2312" t="inlineStr">
        <is>
          <t>/10</t>
        </is>
      </c>
      <c r="AF108" s="2311" t="n"/>
      <c r="AG108" s="2313" t="inlineStr">
        <is>
          <t>/10</t>
        </is>
      </c>
      <c r="AH108" s="2311" t="n"/>
      <c r="AI108" s="2310" t="inlineStr">
        <is>
          <t>/4</t>
        </is>
      </c>
      <c r="AJ108" s="2302" t="n"/>
      <c r="AK108" s="2411" t="inlineStr">
        <is>
          <t>/4</t>
        </is>
      </c>
      <c r="AL108" s="2316" t="n"/>
      <c r="AM108" s="2412" t="n"/>
      <c r="AN108" s="2316" t="n"/>
      <c r="AO108" s="2412" t="n"/>
      <c r="AP108" s="2316" t="n"/>
      <c r="AQ108" s="2412" t="n"/>
      <c r="AR108" s="2316" t="n"/>
      <c r="AS108" s="2414" t="n"/>
      <c r="AT108" s="3073">
        <f>AG108</f>
        <v/>
      </c>
      <c r="AU108" s="2416" t="inlineStr">
        <is>
          <t>/4</t>
        </is>
      </c>
      <c r="AV108" s="3374" t="n"/>
      <c r="AW108" s="2415" t="n"/>
      <c r="AX108" s="2416" t="n"/>
      <c r="AY108" s="3374" t="n"/>
      <c r="AZ108" s="2419" t="n"/>
      <c r="BA108" s="2416" t="n"/>
      <c r="BB108" s="3596" t="n"/>
      <c r="BC108" s="3073" t="n"/>
      <c r="BD108" s="2416" t="n"/>
      <c r="BE108" s="3172" t="n"/>
      <c r="BF108" s="2411" t="n"/>
      <c r="BG108" s="2412" t="n"/>
      <c r="BH108" s="3376" t="n"/>
      <c r="BI108" s="2421" t="n"/>
      <c r="BJ108" s="2412" t="n"/>
      <c r="BK108" s="2413" t="n"/>
      <c r="BL108" s="468" t="n"/>
      <c r="BM108" s="3862" t="n"/>
      <c r="BN108" s="2090" t="n"/>
      <c r="BO108" s="468" t="n"/>
      <c r="BP108" s="3862" t="n"/>
      <c r="BQ108" s="3868" t="n"/>
      <c r="BR108" s="2313" t="n"/>
      <c r="BS108" s="2311" t="n"/>
      <c r="BT108" s="3114" t="inlineStr">
        <is>
          <t>ИБиП</t>
        </is>
      </c>
      <c r="BU108" s="2311" t="n"/>
      <c r="BV108" s="2">
        <f>(AE108-U108)*0.22</f>
        <v/>
      </c>
      <c r="BW108" s="2" t="n"/>
      <c r="BX108" s="2" t="n"/>
      <c r="BY108" s="2" t="n"/>
      <c r="BZ108" s="2" t="n"/>
      <c r="CA108" s="2" t="n"/>
      <c r="CB108" s="2" t="n"/>
      <c r="CC108" s="2" t="n"/>
    </row>
    <row r="109">
      <c r="A109" s="2301" t="inlineStr">
        <is>
          <t>2.8.2</t>
        </is>
      </c>
      <c r="B109" s="2302" t="n"/>
      <c r="C109" s="4348" t="inlineStr">
        <is>
          <t>Коррупция и ее общественная опасность</t>
        </is>
      </c>
      <c r="D109" s="2665" t="n"/>
      <c r="E109" s="2665" t="n"/>
      <c r="F109" s="2665" t="n"/>
      <c r="G109" s="2665" t="n"/>
      <c r="H109" s="2665" t="n"/>
      <c r="I109" s="2665" t="n"/>
      <c r="J109" s="2665" t="n"/>
      <c r="K109" s="2665" t="n"/>
      <c r="L109" s="2665" t="n"/>
      <c r="M109" s="2665" t="n"/>
      <c r="N109" s="2665" t="n"/>
      <c r="O109" s="2665" t="n"/>
      <c r="P109" s="2311" t="n"/>
      <c r="Q109" s="467" t="n"/>
      <c r="R109" s="467" t="n"/>
      <c r="S109" s="467" t="n"/>
      <c r="T109" s="467" t="n"/>
      <c r="U109" s="5295" t="n"/>
      <c r="V109" s="5296" t="n"/>
      <c r="W109" s="5296" t="n"/>
      <c r="X109" s="5297" t="n"/>
      <c r="Y109" s="2325" t="n"/>
      <c r="Z109" s="2316" t="n"/>
      <c r="AA109" s="2318" t="n"/>
      <c r="AB109" s="2311" t="n"/>
      <c r="AC109" s="2310" t="inlineStr">
        <is>
          <t>/10</t>
        </is>
      </c>
      <c r="AD109" s="2302" t="n"/>
      <c r="AE109" s="2312" t="inlineStr">
        <is>
          <t>/10</t>
        </is>
      </c>
      <c r="AF109" s="2311" t="n"/>
      <c r="AG109" s="2313" t="inlineStr">
        <is>
          <t>/10</t>
        </is>
      </c>
      <c r="AH109" s="2311" t="n"/>
      <c r="AI109" s="2310" t="inlineStr">
        <is>
          <t>/4</t>
        </is>
      </c>
      <c r="AJ109" s="2302" t="n"/>
      <c r="AK109" s="2411" t="inlineStr">
        <is>
          <t>/4</t>
        </is>
      </c>
      <c r="AL109" s="2316" t="n"/>
      <c r="AM109" s="2412" t="n"/>
      <c r="AN109" s="2316" t="n"/>
      <c r="AO109" s="2412" t="n"/>
      <c r="AP109" s="2316" t="n"/>
      <c r="AQ109" s="2412" t="n"/>
      <c r="AR109" s="2316" t="n"/>
      <c r="AS109" s="2414" t="n"/>
      <c r="AT109" s="3073" t="n"/>
      <c r="AU109" s="2416" t="n"/>
      <c r="AV109" s="3374" t="n"/>
      <c r="AW109" s="2415">
        <f>AG109</f>
        <v/>
      </c>
      <c r="AX109" s="2416" t="inlineStr">
        <is>
          <t>/4</t>
        </is>
      </c>
      <c r="AY109" s="3374" t="n"/>
      <c r="AZ109" s="2419" t="n"/>
      <c r="BA109" s="2416" t="n"/>
      <c r="BB109" s="3596" t="n"/>
      <c r="BC109" s="3073" t="n"/>
      <c r="BD109" s="2416" t="n"/>
      <c r="BE109" s="3172" t="n"/>
      <c r="BF109" s="2411" t="n"/>
      <c r="BG109" s="2412" t="n"/>
      <c r="BH109" s="3376" t="n"/>
      <c r="BI109" s="2421" t="n"/>
      <c r="BJ109" s="2412" t="n"/>
      <c r="BK109" s="2413" t="n"/>
      <c r="BL109" s="3031" t="n"/>
      <c r="BM109" s="2317" t="n"/>
      <c r="BN109" s="2314" t="n"/>
      <c r="BO109" s="3031" t="n"/>
      <c r="BP109" s="2317" t="n"/>
      <c r="BQ109" s="2309" t="n"/>
      <c r="BR109" s="2313" t="n"/>
      <c r="BS109" s="2311" t="n"/>
      <c r="BT109" s="3114" t="inlineStr">
        <is>
          <t>ФиП</t>
        </is>
      </c>
      <c r="BU109" s="2311" t="n"/>
      <c r="BV109" s="2">
        <f>(AE109-U109)*0.22</f>
        <v/>
      </c>
      <c r="BW109" s="2" t="n"/>
      <c r="BX109" s="2" t="n"/>
      <c r="BY109" s="2" t="n"/>
      <c r="BZ109" s="2" t="n"/>
      <c r="CA109" s="2" t="n"/>
      <c r="CB109" s="2" t="n"/>
      <c r="CC109" s="2" t="n"/>
    </row>
    <row r="110">
      <c r="A110" s="2368" t="inlineStr">
        <is>
          <t>2.9</t>
        </is>
      </c>
      <c r="B110" s="2302" t="n"/>
      <c r="C110" s="4354" t="inlineStr">
        <is>
          <t>Дополнительные виды обучения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311" t="n"/>
      <c r="Q110" s="3099" t="n"/>
      <c r="R110" s="3099" t="n"/>
      <c r="S110" s="3099" t="n"/>
      <c r="T110" s="3099" t="n"/>
      <c r="U110" s="5304" t="n"/>
      <c r="V110" s="5305" t="n"/>
      <c r="W110" s="5353" t="n"/>
      <c r="X110" s="5306" t="n"/>
      <c r="Y110" s="2384" t="n"/>
      <c r="Z110" s="2316" t="n"/>
      <c r="AA110" s="2375" t="n"/>
      <c r="AB110" s="2311" t="n"/>
      <c r="AC110" s="2374" t="n"/>
      <c r="AD110" s="2302" t="n"/>
      <c r="AE110" s="2376" t="n"/>
      <c r="AF110" s="2311" t="n"/>
      <c r="AG110" s="3873" t="n"/>
      <c r="AH110" s="2311" t="n"/>
      <c r="AI110" s="2374" t="n"/>
      <c r="AJ110" s="2302" t="n"/>
      <c r="AK110" s="4408" t="n"/>
      <c r="AL110" s="2316" t="n"/>
      <c r="AM110" s="3682" t="n"/>
      <c r="AN110" s="2316" t="n"/>
      <c r="AO110" s="3682" t="n"/>
      <c r="AP110" s="2316" t="n"/>
      <c r="AQ110" s="3677" t="n"/>
      <c r="AR110" s="2311" t="n"/>
      <c r="AS110" s="3688" t="n"/>
      <c r="AT110" s="2579" t="n"/>
      <c r="AU110" s="2558" t="n"/>
      <c r="AV110" s="3672" t="n"/>
      <c r="AW110" s="2557" t="n"/>
      <c r="AX110" s="2558" t="n"/>
      <c r="AY110" s="3672" t="n"/>
      <c r="AZ110" s="2561" t="n"/>
      <c r="BA110" s="2558" t="n"/>
      <c r="BB110" s="2958" t="n"/>
      <c r="BC110" s="2579" t="n"/>
      <c r="BD110" s="2558" t="n"/>
      <c r="BE110" s="2580" t="n"/>
      <c r="BF110" s="2579" t="n"/>
      <c r="BG110" s="2558" t="n"/>
      <c r="BH110" s="3672" t="n"/>
      <c r="BI110" s="2557" t="n"/>
      <c r="BJ110" s="2558" t="n"/>
      <c r="BK110" s="2580" t="n"/>
      <c r="BL110" s="3847" t="n"/>
      <c r="BM110" s="3105" t="n"/>
      <c r="BN110" s="1931" t="n"/>
      <c r="BO110" s="3847" t="n"/>
      <c r="BP110" s="3105" t="n"/>
      <c r="BQ110" s="3108" t="n"/>
      <c r="BR110" s="3873" t="n"/>
      <c r="BS110" s="2311" t="n"/>
      <c r="BT110" s="3081" t="n"/>
      <c r="BU110" s="2311" t="n"/>
      <c r="BV110" s="2386">
        <f>(AE110-U110)*0.22</f>
        <v/>
      </c>
      <c r="BW110" s="2" t="n"/>
      <c r="BX110" s="2" t="n"/>
      <c r="BY110" s="2" t="n"/>
      <c r="BZ110" s="2" t="n"/>
      <c r="CA110" s="2" t="n"/>
      <c r="CB110" s="2" t="n"/>
      <c r="CC110" s="2" t="n"/>
    </row>
    <row r="111">
      <c r="A111" s="2301" t="inlineStr">
        <is>
          <t>2.9.1</t>
        </is>
      </c>
      <c r="B111" s="2302" t="n"/>
      <c r="C111" s="4348" t="inlineStr">
        <is>
          <t xml:space="preserve">Белоруский язык (профессиональная лексика) 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311" t="n"/>
      <c r="Q111" s="467" t="n"/>
      <c r="R111" s="467" t="n"/>
      <c r="S111" s="467" t="n"/>
      <c r="T111" s="467" t="n"/>
      <c r="U111" s="5295" t="n"/>
      <c r="V111" s="5296" t="n"/>
      <c r="W111" s="5296" t="n"/>
      <c r="X111" s="5297" t="n"/>
      <c r="Y111" s="2325" t="n"/>
      <c r="Z111" s="2316" t="n"/>
      <c r="AA111" s="2318" t="inlineStr">
        <is>
          <t>/1</t>
        </is>
      </c>
      <c r="AB111" s="2311" t="n"/>
      <c r="AC111" s="2310" t="inlineStr">
        <is>
          <t>/72</t>
        </is>
      </c>
      <c r="AD111" s="2302" t="n"/>
      <c r="AE111" s="2312" t="inlineStr">
        <is>
          <t>/36</t>
        </is>
      </c>
      <c r="AF111" s="2311" t="n"/>
      <c r="AG111" s="2313" t="inlineStr">
        <is>
          <t>/72</t>
        </is>
      </c>
      <c r="AH111" s="2311" t="n"/>
      <c r="AI111" s="2310" t="inlineStr">
        <is>
          <t>/8</t>
        </is>
      </c>
      <c r="AJ111" s="2302" t="n"/>
      <c r="AK111" s="2411" t="n"/>
      <c r="AL111" s="2316" t="n"/>
      <c r="AM111" s="2412" t="n"/>
      <c r="AN111" s="2316" t="n"/>
      <c r="AO111" s="2412" t="inlineStr">
        <is>
          <t>/8</t>
        </is>
      </c>
      <c r="AP111" s="2316" t="n"/>
      <c r="AQ111" s="2412" t="n"/>
      <c r="AR111" s="2316" t="n"/>
      <c r="AS111" s="2414" t="inlineStr">
        <is>
          <t>/2</t>
        </is>
      </c>
      <c r="AT111" s="3073" t="inlineStr">
        <is>
          <t>/72</t>
        </is>
      </c>
      <c r="AU111" s="2416" t="inlineStr">
        <is>
          <t>/6</t>
        </is>
      </c>
      <c r="AV111" s="3374" t="n"/>
      <c r="AW111" s="2415" t="n"/>
      <c r="AX111" s="2416" t="n"/>
      <c r="AY111" s="3374" t="n"/>
      <c r="AZ111" s="2419" t="n"/>
      <c r="BA111" s="2416" t="n"/>
      <c r="BB111" s="3596" t="n"/>
      <c r="BC111" s="3073" t="n"/>
      <c r="BD111" s="2416" t="n"/>
      <c r="BE111" s="3172" t="n"/>
      <c r="BF111" s="2411" t="n"/>
      <c r="BG111" s="2412" t="n"/>
      <c r="BH111" s="3376" t="n"/>
      <c r="BI111" s="2421" t="n"/>
      <c r="BJ111" s="2412" t="n"/>
      <c r="BK111" s="2413" t="n"/>
      <c r="BL111" s="3031" t="n"/>
      <c r="BM111" s="2317" t="n"/>
      <c r="BN111" s="2314" t="n"/>
      <c r="BO111" s="3031" t="n"/>
      <c r="BP111" s="2317" t="n"/>
      <c r="BQ111" s="2309" t="n"/>
      <c r="BR111" s="2313" t="n"/>
      <c r="BS111" s="2311" t="n"/>
      <c r="BT111" s="3114" t="inlineStr">
        <is>
          <t>БФ</t>
        </is>
      </c>
      <c r="BU111" s="2311" t="n"/>
      <c r="BV111" s="2">
        <f>(AE111-U111)*0.22</f>
        <v/>
      </c>
      <c r="BW111" s="2" t="n"/>
      <c r="BX111" s="2" t="n"/>
      <c r="BY111" s="2" t="n"/>
      <c r="BZ111" s="2" t="n"/>
      <c r="CA111" s="2" t="n"/>
      <c r="CB111" s="2" t="n"/>
      <c r="CC111" s="2" t="n"/>
    </row>
    <row r="112">
      <c r="A112" s="5409" t="inlineStr">
        <is>
          <t>2.9.2</t>
        </is>
      </c>
      <c r="B112" s="2928" t="n"/>
      <c r="C112" s="4348" t="inlineStr">
        <is>
          <t>Гидравлика и гидропривод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311" t="n"/>
      <c r="Q112" s="3028" t="n"/>
      <c r="R112" s="3028" t="n"/>
      <c r="S112" s="3028" t="n"/>
      <c r="T112" s="3028" t="n"/>
      <c r="U112" s="5292" t="n"/>
      <c r="V112" s="5293" t="n"/>
      <c r="W112" s="5293" t="n"/>
      <c r="X112" s="5294" t="n"/>
      <c r="Y112" s="2325" t="n"/>
      <c r="Z112" s="2316" t="n"/>
      <c r="AA112" s="2318" t="inlineStr">
        <is>
          <t>/5</t>
        </is>
      </c>
      <c r="AB112" s="2311" t="n"/>
      <c r="AC112" s="2310" t="inlineStr">
        <is>
          <t>/108</t>
        </is>
      </c>
      <c r="AD112" s="2302" t="n"/>
      <c r="AE112" s="2312" t="inlineStr">
        <is>
          <t>/36</t>
        </is>
      </c>
      <c r="AF112" s="2311" t="n"/>
      <c r="AG112" s="2313" t="inlineStr">
        <is>
          <t>/108</t>
        </is>
      </c>
      <c r="AH112" s="2311" t="n"/>
      <c r="AI112" s="2310" t="inlineStr">
        <is>
          <t>/8</t>
        </is>
      </c>
      <c r="AJ112" s="2302" t="n"/>
      <c r="AK112" s="2411" t="inlineStr">
        <is>
          <t>/4</t>
        </is>
      </c>
      <c r="AL112" s="2316" t="n"/>
      <c r="AM112" s="2412" t="inlineStr">
        <is>
          <t>/4</t>
        </is>
      </c>
      <c r="AN112" s="2316" t="n"/>
      <c r="AO112" s="2412" t="n"/>
      <c r="AP112" s="2316" t="n"/>
      <c r="AQ112" s="2413" t="n"/>
      <c r="AR112" s="2311" t="n"/>
      <c r="AS112" s="2414" t="n"/>
      <c r="AT112" s="3073" t="n"/>
      <c r="AU112" s="2416" t="n"/>
      <c r="AV112" s="3374" t="n"/>
      <c r="AW112" s="2415" t="n"/>
      <c r="AX112" s="2416" t="n"/>
      <c r="AY112" s="3374" t="n"/>
      <c r="AZ112" s="3173" t="n"/>
      <c r="BA112" s="3058" t="n"/>
      <c r="BB112" s="4409" t="n"/>
      <c r="BC112" s="3056" t="n"/>
      <c r="BD112" s="3058" t="inlineStr">
        <is>
          <t>/2</t>
        </is>
      </c>
      <c r="BE112" s="4087" t="n"/>
      <c r="BF112" s="5410" t="inlineStr">
        <is>
          <t>/108</t>
        </is>
      </c>
      <c r="BG112" s="2412" t="inlineStr">
        <is>
          <t>/6</t>
        </is>
      </c>
      <c r="BH112" s="3376" t="n"/>
      <c r="BI112" s="4412" t="n"/>
      <c r="BJ112" s="2573" t="n"/>
      <c r="BK112" s="4411" t="n"/>
      <c r="BL112" s="2325" t="n"/>
      <c r="BM112" s="2317" t="n"/>
      <c r="BN112" s="2314" t="n"/>
      <c r="BO112" s="2326" t="n"/>
      <c r="BP112" s="2317" t="n"/>
      <c r="BQ112" s="2309" t="n"/>
      <c r="BR112" s="2313" t="n"/>
      <c r="BS112" s="2311" t="n"/>
      <c r="BT112" s="3114" t="inlineStr">
        <is>
          <t>ЭГиТ</t>
        </is>
      </c>
      <c r="BU112" s="2311" t="n"/>
      <c r="BV112" s="2">
        <f>(AE112-U112)*0.22</f>
        <v/>
      </c>
      <c r="BW112" s="2" t="n"/>
      <c r="BX112" s="2" t="n"/>
      <c r="BY112" s="2" t="n"/>
      <c r="BZ112" s="2" t="n"/>
      <c r="CA112" s="2" t="n"/>
      <c r="CB112" s="2" t="n"/>
      <c r="CC112" s="2" t="n"/>
    </row>
    <row r="113">
      <c r="A113" s="3120" t="inlineStr">
        <is>
          <t>2.9.3</t>
        </is>
      </c>
      <c r="B113" s="2928" t="n"/>
      <c r="C113" s="4367" t="inlineStr">
        <is>
          <t>Основы управления интеллектуальной собственностью</t>
        </is>
      </c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2425" t="n"/>
      <c r="R113" s="2425" t="n"/>
      <c r="S113" s="2425" t="n"/>
      <c r="T113" s="2425" t="n"/>
      <c r="U113" s="5411" t="n"/>
      <c r="V113" s="5412" t="n"/>
      <c r="W113" s="5412" t="n"/>
      <c r="X113" s="5413" t="n"/>
      <c r="Y113" s="2433" t="n"/>
      <c r="Z113" s="2316" t="n"/>
      <c r="AA113" s="2455" t="inlineStr">
        <is>
          <t>/8</t>
        </is>
      </c>
      <c r="AB113" s="2311" t="n"/>
      <c r="AC113" s="2426" t="inlineStr">
        <is>
          <t>/60</t>
        </is>
      </c>
      <c r="AD113" s="2329" t="n"/>
      <c r="AE113" s="2427" t="inlineStr">
        <is>
          <t>/34</t>
        </is>
      </c>
      <c r="AF113" s="2305" t="n"/>
      <c r="AG113" s="3939" t="inlineStr">
        <is>
          <t>/60</t>
        </is>
      </c>
      <c r="AH113" s="2305" t="n"/>
      <c r="AI113" s="2426" t="inlineStr">
        <is>
          <t>/8</t>
        </is>
      </c>
      <c r="AJ113" s="2329" t="n"/>
      <c r="AK113" s="2521" t="inlineStr">
        <is>
          <t>/4</t>
        </is>
      </c>
      <c r="AL113" s="2316" t="n"/>
      <c r="AM113" s="2445" t="n"/>
      <c r="AN113" s="2316" t="n"/>
      <c r="AO113" s="2445" t="inlineStr">
        <is>
          <t>/4</t>
        </is>
      </c>
      <c r="AP113" s="2316" t="n"/>
      <c r="AQ113" s="2522" t="n"/>
      <c r="AR113" s="2311" t="n"/>
      <c r="AS113" s="2436" t="n"/>
      <c r="AT113" s="2521" t="n"/>
      <c r="AU113" s="2445" t="n"/>
      <c r="AV113" s="3671" t="n"/>
      <c r="AW113" s="2444" t="n"/>
      <c r="AX113" s="2445" t="n"/>
      <c r="AY113" s="3671" t="n"/>
      <c r="AZ113" s="2447" t="n"/>
      <c r="BA113" s="2445" t="n"/>
      <c r="BB113" s="3036" t="n"/>
      <c r="BC113" s="2521" t="n"/>
      <c r="BD113" s="2445" t="n"/>
      <c r="BE113" s="2522" t="n"/>
      <c r="BF113" s="2521" t="n"/>
      <c r="BG113" s="2445" t="n"/>
      <c r="BH113" s="3671" t="n"/>
      <c r="BI113" s="2444" t="n"/>
      <c r="BJ113" s="2445" t="n"/>
      <c r="BK113" s="3671" t="n"/>
      <c r="BL113" s="3630" t="n"/>
      <c r="BM113" s="2429" t="inlineStr">
        <is>
          <t>/2</t>
        </is>
      </c>
      <c r="BN113" s="3945" t="n"/>
      <c r="BO113" s="3629" t="inlineStr">
        <is>
          <t>/60</t>
        </is>
      </c>
      <c r="BP113" s="2429" t="inlineStr">
        <is>
          <t>/6</t>
        </is>
      </c>
      <c r="BQ113" s="2394" t="n"/>
      <c r="BR113" s="3939" t="n"/>
      <c r="BS113" s="2305" t="n"/>
      <c r="BT113" s="3831" t="n"/>
      <c r="BU113" s="2305" t="n"/>
      <c r="BV113" s="2386">
        <f>(AE113-U113)*0.22</f>
        <v/>
      </c>
      <c r="BW113" s="2" t="n"/>
      <c r="BX113" s="2" t="n"/>
      <c r="BY113" s="2" t="n"/>
      <c r="BZ113" s="2" t="n"/>
      <c r="CA113" s="2" t="n"/>
      <c r="CB113" s="2" t="n"/>
      <c r="CC113" s="2" t="n"/>
    </row>
    <row r="114">
      <c r="A114" s="5414" t="inlineStr">
        <is>
          <t>2.9.4</t>
        </is>
      </c>
      <c r="B114" s="2465" t="n"/>
      <c r="C114" s="4413" t="inlineStr">
        <is>
          <t>Обзорные лекции по специальности</t>
        </is>
      </c>
      <c r="D114" s="2674" t="n"/>
      <c r="E114" s="2674" t="n"/>
      <c r="F114" s="2674" t="n"/>
      <c r="G114" s="2674" t="n"/>
      <c r="H114" s="2674" t="n"/>
      <c r="I114" s="2674" t="n"/>
      <c r="J114" s="2674" t="n"/>
      <c r="K114" s="2674" t="n"/>
      <c r="L114" s="2674" t="n"/>
      <c r="M114" s="2674" t="n"/>
      <c r="N114" s="2674" t="n"/>
      <c r="O114" s="2674" t="n"/>
      <c r="P114" s="2472" t="n"/>
      <c r="Q114" s="4773" t="n"/>
      <c r="R114" s="4773" t="n"/>
      <c r="S114" s="4773" t="n"/>
      <c r="T114" s="4773" t="n"/>
      <c r="U114" s="5370" t="n"/>
      <c r="V114" s="5415" t="n"/>
      <c r="W114" s="5415" t="n"/>
      <c r="X114" s="5372" t="n"/>
      <c r="Y114" s="5373" t="n"/>
      <c r="Z114" s="5374" t="n"/>
      <c r="AA114" s="5375" t="n"/>
      <c r="AB114" s="5376" t="n"/>
      <c r="AC114" s="3692" t="inlineStr">
        <is>
          <t>/16</t>
        </is>
      </c>
      <c r="AD114" s="2465" t="n"/>
      <c r="AE114" s="3911" t="inlineStr">
        <is>
          <t>/16</t>
        </is>
      </c>
      <c r="AF114" s="2472" t="n"/>
      <c r="AG114" s="2485" t="inlineStr">
        <is>
          <t>/16</t>
        </is>
      </c>
      <c r="AH114" s="2472" t="n"/>
      <c r="AI114" s="3692" t="inlineStr">
        <is>
          <t>/16</t>
        </is>
      </c>
      <c r="AJ114" s="2465" t="n"/>
      <c r="AK114" s="1743" t="inlineStr">
        <is>
          <t>/16</t>
        </is>
      </c>
      <c r="AL114" s="523" t="n"/>
      <c r="AM114" s="4783" t="n"/>
      <c r="AN114" s="523" t="n"/>
      <c r="AO114" s="4783" t="n"/>
      <c r="AP114" s="523" t="n"/>
      <c r="AQ114" s="4783" t="n"/>
      <c r="AR114" s="523" t="n"/>
      <c r="AS114" s="5416" t="n"/>
      <c r="AT114" s="1743" t="n"/>
      <c r="AU114" s="4783" t="n"/>
      <c r="AV114" s="4784" t="n"/>
      <c r="AW114" s="1742" t="n"/>
      <c r="AX114" s="4783" t="n"/>
      <c r="AY114" s="4784" t="n"/>
      <c r="AZ114" s="4785" t="n"/>
      <c r="BA114" s="4783" t="n"/>
      <c r="BB114" s="4416" t="n"/>
      <c r="BC114" s="1743" t="n"/>
      <c r="BD114" s="4783" t="n"/>
      <c r="BE114" s="4417" t="n"/>
      <c r="BF114" s="1743" t="n"/>
      <c r="BG114" s="4783" t="n"/>
      <c r="BH114" s="4784" t="n"/>
      <c r="BI114" s="1742" t="n"/>
      <c r="BJ114" s="4783" t="n"/>
      <c r="BK114" s="4784" t="n"/>
      <c r="BL114" s="3705" t="n"/>
      <c r="BM114" s="3704" t="n"/>
      <c r="BN114" s="3694" t="n"/>
      <c r="BO114" s="5379" t="inlineStr">
        <is>
          <t>/16</t>
        </is>
      </c>
      <c r="BP114" s="3704" t="inlineStr">
        <is>
          <t>/16</t>
        </is>
      </c>
      <c r="BQ114" s="2483" t="n"/>
      <c r="BR114" s="2485" t="n"/>
      <c r="BS114" s="2472" t="n"/>
      <c r="BT114" s="5380" t="n"/>
      <c r="BU114" s="5376" t="n"/>
      <c r="BV114" s="2386">
        <f>(AE114-U114)*0.22</f>
        <v/>
      </c>
      <c r="BW114" s="2" t="n"/>
      <c r="BX114" s="2" t="n"/>
      <c r="BY114" s="2" t="n"/>
      <c r="BZ114" s="2" t="n"/>
      <c r="CA114" s="2" t="n"/>
      <c r="CB114" s="2" t="n"/>
      <c r="CC114" s="2" t="n"/>
    </row>
    <row r="115">
      <c r="A115" s="2043" t="n"/>
      <c r="B115" s="2043" t="n"/>
      <c r="C115" s="467" t="n"/>
      <c r="D115" s="467" t="n"/>
      <c r="E115" s="467" t="n"/>
      <c r="F115" s="467" t="n"/>
      <c r="G115" s="467" t="n"/>
      <c r="H115" s="467" t="n"/>
      <c r="I115" s="467" t="n"/>
      <c r="J115" s="467" t="n"/>
      <c r="K115" s="467" t="n"/>
      <c r="L115" s="467" t="n"/>
      <c r="M115" s="467" t="n"/>
      <c r="N115" s="467" t="n"/>
      <c r="O115" s="467" t="n"/>
      <c r="P115" s="467" t="n"/>
      <c r="Q115" s="467" t="n"/>
      <c r="R115" s="467" t="n"/>
      <c r="S115" s="467" t="n"/>
      <c r="T115" s="467" t="n"/>
      <c r="U115" s="1970" t="n"/>
      <c r="V115" s="1970" t="n"/>
      <c r="W115" s="1970" t="n"/>
      <c r="X115" s="1970" t="n"/>
      <c r="Y115" s="468" t="n"/>
      <c r="Z115" s="468" t="n"/>
      <c r="AA115" s="468" t="n"/>
      <c r="AB115" s="468" t="n"/>
      <c r="AC115" s="468" t="n"/>
      <c r="AD115" s="468" t="n"/>
      <c r="AE115" s="468" t="n"/>
      <c r="AF115" s="468" t="n"/>
      <c r="AG115" s="468" t="n"/>
      <c r="AH115" s="468" t="n"/>
      <c r="AI115" s="468" t="n"/>
      <c r="AJ115" s="468" t="n"/>
      <c r="AK115" s="140" t="n"/>
      <c r="AL115" s="140" t="n"/>
      <c r="AM115" s="140" t="n"/>
      <c r="AN115" s="140" t="n"/>
      <c r="AO115" s="140" t="n"/>
      <c r="AP115" s="140" t="n"/>
      <c r="AQ115" s="140" t="n"/>
      <c r="AR115" s="140" t="n"/>
      <c r="AS115" s="140" t="n"/>
      <c r="AT115" s="140" t="n"/>
      <c r="AU115" s="140" t="n"/>
      <c r="AV115" s="140" t="n"/>
      <c r="AW115" s="140" t="n"/>
      <c r="AX115" s="140" t="n"/>
      <c r="AY115" s="140" t="n"/>
      <c r="AZ115" s="140" t="n"/>
      <c r="BA115" s="140" t="n"/>
      <c r="BB115" s="140" t="n"/>
      <c r="BC115" s="140" t="n"/>
      <c r="BD115" s="140" t="n"/>
      <c r="BE115" s="140" t="n"/>
      <c r="BF115" s="140" t="n"/>
      <c r="BG115" s="140" t="n"/>
      <c r="BH115" s="140" t="n"/>
      <c r="BI115" s="140" t="n"/>
      <c r="BJ115" s="140" t="n"/>
      <c r="BK115" s="140" t="n"/>
      <c r="BL115" s="468" t="n"/>
      <c r="BM115" s="468" t="n"/>
      <c r="BN115" s="468" t="n"/>
      <c r="BO115" s="468" t="n"/>
      <c r="BP115" s="468" t="n"/>
      <c r="BQ115" s="468" t="n"/>
      <c r="BR115" s="468" t="n"/>
      <c r="BS115" s="468" t="n"/>
      <c r="BT115" s="2626" t="n"/>
      <c r="BU115" s="2626" t="n"/>
      <c r="BV115" s="2" t="n"/>
      <c r="BW115" s="2" t="n"/>
      <c r="BX115" s="2" t="n"/>
      <c r="BY115" s="2" t="n"/>
      <c r="BZ115" s="2" t="n"/>
      <c r="CA115" s="2" t="n"/>
      <c r="CB115" s="2" t="n"/>
      <c r="CC115" s="2" t="n"/>
    </row>
    <row r="116">
      <c r="A116" s="5417" t="inlineStr">
        <is>
          <t xml:space="preserve">Количество часов учебных занятий </t>
        </is>
      </c>
      <c r="B116" s="2283" t="n"/>
      <c r="C116" s="2283" t="n"/>
      <c r="D116" s="2283" t="n"/>
      <c r="E116" s="2283" t="n"/>
      <c r="F116" s="2283" t="n"/>
      <c r="G116" s="2283" t="n"/>
      <c r="H116" s="2283" t="n"/>
      <c r="I116" s="2283" t="n"/>
      <c r="J116" s="2283" t="n"/>
      <c r="K116" s="2283" t="n"/>
      <c r="L116" s="2283" t="n"/>
      <c r="M116" s="2283" t="n"/>
      <c r="N116" s="2283" t="n"/>
      <c r="O116" s="2283" t="n"/>
      <c r="P116" s="5418" t="n"/>
      <c r="Q116" s="4421" t="n"/>
      <c r="R116" s="4421" t="n"/>
      <c r="S116" s="4421" t="n"/>
      <c r="T116" s="4421" t="n"/>
      <c r="U116" s="5419">
        <f>U38+U71</f>
        <v/>
      </c>
      <c r="V116" s="5420" t="n"/>
      <c r="W116" s="5421">
        <f>W38+W71</f>
        <v/>
      </c>
      <c r="X116" s="5422">
        <f>X38+X71</f>
        <v/>
      </c>
      <c r="Y116" s="4799" t="n"/>
      <c r="Z116" s="2295" t="n"/>
      <c r="AA116" s="4797" t="n"/>
      <c r="AB116" s="2284" t="n"/>
      <c r="AC116" s="3966">
        <f>AC38+AC71</f>
        <v/>
      </c>
      <c r="AD116" s="2290" t="n"/>
      <c r="AE116" s="3964">
        <f>AE38+AE71</f>
        <v/>
      </c>
      <c r="AF116" s="2284" t="n"/>
      <c r="AG116" s="3190">
        <f>AG38+AG71</f>
        <v/>
      </c>
      <c r="AH116" s="2284" t="n"/>
      <c r="AI116" s="3966">
        <f>AI38+AI71</f>
        <v/>
      </c>
      <c r="AJ116" s="2290" t="n"/>
      <c r="AK116" s="5423">
        <f>AK38+AK71</f>
        <v/>
      </c>
      <c r="AL116" s="2295" t="n"/>
      <c r="AM116" s="4793">
        <f>AM38+AM71</f>
        <v/>
      </c>
      <c r="AN116" s="2295" t="n"/>
      <c r="AO116" s="4793">
        <f>AO38+AO71</f>
        <v/>
      </c>
      <c r="AP116" s="2295" t="n"/>
      <c r="AQ116" s="4797">
        <f>AQ38+AQ71</f>
        <v/>
      </c>
      <c r="AR116" s="2284" t="n"/>
      <c r="AS116" s="3715">
        <f>AS38+AS71</f>
        <v/>
      </c>
      <c r="AT116" s="5424">
        <f>AT38+AT71</f>
        <v/>
      </c>
      <c r="AU116" s="3965">
        <f>AU38+AU71</f>
        <v/>
      </c>
      <c r="AV116" s="4798">
        <f>AV38+AV71</f>
        <v/>
      </c>
      <c r="AW116" s="5424">
        <f>AW38+AW71</f>
        <v/>
      </c>
      <c r="AX116" s="3965">
        <f>AX38+AX71</f>
        <v/>
      </c>
      <c r="AY116" s="4797">
        <f>AY38+AY71</f>
        <v/>
      </c>
      <c r="AZ116" s="3715">
        <f>AZ38+AZ71</f>
        <v/>
      </c>
      <c r="BA116" s="4793">
        <f>BA38+BA71</f>
        <v/>
      </c>
      <c r="BB116" s="3711">
        <f>BB38+BB71</f>
        <v/>
      </c>
      <c r="BC116" s="5424">
        <f>BC38+BC71</f>
        <v/>
      </c>
      <c r="BD116" s="4793">
        <f>BD38+BD71</f>
        <v/>
      </c>
      <c r="BE116" s="3710">
        <f>BE38+BE71</f>
        <v/>
      </c>
      <c r="BF116" s="3715">
        <f>BF38+BF71</f>
        <v/>
      </c>
      <c r="BG116" s="4793">
        <f>BG38+BG71</f>
        <v/>
      </c>
      <c r="BH116" s="3711">
        <f>BH38+BH71</f>
        <v/>
      </c>
      <c r="BI116" s="5425">
        <f>BI38+BI71</f>
        <v/>
      </c>
      <c r="BJ116" s="3711">
        <f>BJ38+BJ71</f>
        <v/>
      </c>
      <c r="BK116" s="4797">
        <f>BK38+BK71</f>
        <v/>
      </c>
      <c r="BL116" s="3715">
        <f>BL38+BL71</f>
        <v/>
      </c>
      <c r="BM116" s="3965">
        <f>BM38+BM71</f>
        <v/>
      </c>
      <c r="BN116" s="4798">
        <f>BN38+BN71</f>
        <v/>
      </c>
      <c r="BO116" s="5425">
        <f>BO38+BO71</f>
        <v/>
      </c>
      <c r="BP116" s="4793">
        <f>BP38+BP71</f>
        <v/>
      </c>
      <c r="BQ116" s="3710">
        <f>BQ38+BQ71</f>
        <v/>
      </c>
      <c r="BR116" s="3720">
        <f>BR38+BR71</f>
        <v/>
      </c>
      <c r="BS116" s="2284" t="n"/>
      <c r="BT116" s="5426" t="n"/>
      <c r="BU116" s="2284" t="n"/>
      <c r="BV116" s="2">
        <f>(AE116-U116)*0.22</f>
        <v/>
      </c>
      <c r="BW116" s="2" t="n"/>
      <c r="BX116" s="2" t="n"/>
      <c r="BY116" s="2" t="n"/>
      <c r="BZ116" s="2" t="n"/>
      <c r="CA116" s="2" t="n"/>
      <c r="CB116" s="2" t="n"/>
      <c r="CC116" s="2" t="n"/>
    </row>
    <row r="117">
      <c r="A117" s="5427" t="inlineStr">
        <is>
          <t>Количество часов учебных занятий в неделю</t>
        </is>
      </c>
      <c r="B117" s="5428" t="n"/>
      <c r="C117" s="5428" t="n"/>
      <c r="D117" s="5428" t="n"/>
      <c r="E117" s="5428" t="n"/>
      <c r="F117" s="5428" t="n"/>
      <c r="G117" s="5428" t="n"/>
      <c r="H117" s="5428" t="n"/>
      <c r="I117" s="5428" t="n"/>
      <c r="J117" s="5428" t="n"/>
      <c r="K117" s="5428" t="n"/>
      <c r="L117" s="5428" t="n"/>
      <c r="M117" s="5428" t="n"/>
      <c r="N117" s="5428" t="n"/>
      <c r="O117" s="5428" t="n"/>
      <c r="P117" s="5429" t="n"/>
      <c r="Q117" s="4287" t="n"/>
      <c r="R117" s="4287" t="n"/>
      <c r="S117" s="4287" t="n"/>
      <c r="T117" s="4287" t="n"/>
      <c r="U117" s="5430" t="n"/>
      <c r="V117" s="5431" t="n"/>
      <c r="W117" s="5431" t="n"/>
      <c r="X117" s="5432" t="n"/>
      <c r="Y117" s="2724" t="n"/>
      <c r="Z117" s="2316" t="n"/>
      <c r="AA117" s="2720" t="n"/>
      <c r="AB117" s="2311" t="n"/>
      <c r="AC117" s="2735">
        <f>AG116+W116</f>
        <v/>
      </c>
      <c r="AD117" s="2302" t="n"/>
      <c r="AE117" s="3209">
        <f>AT116+AW116+AZ116+BC116+BF116+BI116+BL116+BO116+W116</f>
        <v/>
      </c>
      <c r="AF117" s="2311" t="n"/>
      <c r="AG117" s="3487">
        <f>AT116+AW116+AZ116+BC116+BF116+BI116+BL116+BO116</f>
        <v/>
      </c>
      <c r="AH117" s="2311" t="n"/>
      <c r="AI117" s="2735">
        <f>AK116+AM116+AO116+AQ116</f>
        <v/>
      </c>
      <c r="AJ117" s="2302" t="n"/>
      <c r="AK117" s="3483" t="n"/>
      <c r="AL117" s="2316" t="n"/>
      <c r="AM117" s="5433" t="n"/>
      <c r="AN117" s="2316" t="n"/>
      <c r="AO117" s="5433" t="n"/>
      <c r="AP117" s="2316" t="n"/>
      <c r="AQ117" s="5434" t="n"/>
      <c r="AR117" s="2311" t="n"/>
      <c r="AS117" s="2721" t="n"/>
      <c r="AT117" s="2722" t="n"/>
      <c r="AU117" s="2719">
        <f>AU116/AT36</f>
        <v/>
      </c>
      <c r="AV117" s="2723" t="n"/>
      <c r="AW117" s="2722" t="n"/>
      <c r="AX117" s="2719">
        <f>AX116/AW36</f>
        <v/>
      </c>
      <c r="AY117" s="2744">
        <f>AV116+AY116</f>
        <v/>
      </c>
      <c r="AZ117" s="2724" t="n"/>
      <c r="BA117" s="2719">
        <f>BA116/AZ36</f>
        <v/>
      </c>
      <c r="BB117" s="2723" t="n"/>
      <c r="BC117" s="2732" t="n"/>
      <c r="BD117" s="2732">
        <f>BD116/BC36</f>
        <v/>
      </c>
      <c r="BE117" s="2744">
        <f>BE116+BB116</f>
        <v/>
      </c>
      <c r="BF117" s="2724" t="n"/>
      <c r="BG117" s="2732">
        <f>BG116/BF36</f>
        <v/>
      </c>
      <c r="BH117" s="2723" t="n"/>
      <c r="BI117" s="2722" t="n"/>
      <c r="BJ117" s="2732">
        <f>BJ116/BI36</f>
        <v/>
      </c>
      <c r="BK117" s="2744">
        <f>BH116+BK116</f>
        <v/>
      </c>
      <c r="BL117" s="2724" t="n"/>
      <c r="BM117" s="2732">
        <f>BM116/BL36</f>
        <v/>
      </c>
      <c r="BN117" s="2723" t="n"/>
      <c r="BO117" s="2722" t="n"/>
      <c r="BP117" s="2719">
        <f>BP116/BO36</f>
        <v/>
      </c>
      <c r="BQ117" s="2744">
        <f>BQ116+BN116</f>
        <v/>
      </c>
      <c r="BR117" s="3487">
        <f>BR116+AA126+AA129+AX126+AX128+AX130+BF126</f>
        <v/>
      </c>
      <c r="BS117" s="2311" t="n"/>
      <c r="BT117" s="5435">
        <f>AY117+BE117+BK117+BQ117+X116+AA126+AA129+AX126+AX128+AX130+BF126</f>
        <v/>
      </c>
      <c r="BU117" s="2311" t="n"/>
      <c r="BV117" s="2">
        <f>(AE117-U117)*0.22</f>
        <v/>
      </c>
      <c r="BW117" s="2" t="n"/>
      <c r="BX117" s="2" t="n"/>
      <c r="BY117" s="2" t="n"/>
      <c r="BZ117" s="2" t="n"/>
      <c r="CA117" s="2" t="n"/>
      <c r="CB117" s="2" t="n"/>
      <c r="CC117" s="2" t="n"/>
    </row>
    <row r="118">
      <c r="A118" s="5436" t="inlineStr">
        <is>
          <t>Количество курсовых проектов</t>
        </is>
      </c>
      <c r="B118" s="5437" t="n"/>
      <c r="C118" s="5437" t="n"/>
      <c r="D118" s="5437" t="n"/>
      <c r="E118" s="5437" t="n"/>
      <c r="F118" s="5437" t="n"/>
      <c r="G118" s="5437" t="n"/>
      <c r="H118" s="5437" t="n"/>
      <c r="I118" s="5437" t="n"/>
      <c r="J118" s="5437" t="n"/>
      <c r="K118" s="5437" t="n"/>
      <c r="L118" s="5437" t="n"/>
      <c r="M118" s="5437" t="n"/>
      <c r="N118" s="5437" t="n"/>
      <c r="O118" s="5437" t="n"/>
      <c r="P118" s="5438" t="n"/>
      <c r="Q118" s="4287" t="n"/>
      <c r="R118" s="4287" t="n"/>
      <c r="S118" s="4287" t="n"/>
      <c r="T118" s="4287" t="n"/>
      <c r="U118" s="5430" t="n"/>
      <c r="V118" s="5431" t="n"/>
      <c r="W118" s="5431" t="n"/>
      <c r="X118" s="5432" t="n"/>
      <c r="Y118" s="2724" t="n"/>
      <c r="Z118" s="2316" t="n"/>
      <c r="AA118" s="2720" t="n"/>
      <c r="AB118" s="2311" t="n"/>
      <c r="AC118" s="2721" t="n">
        <v>7</v>
      </c>
      <c r="AD118" s="2302" t="n"/>
      <c r="AE118" s="2730" t="n"/>
      <c r="AF118" s="2311" t="n"/>
      <c r="AG118" s="3487">
        <f>AT118+AW118+AZ118+BC118+BF118+BI118+BL118+BO118</f>
        <v/>
      </c>
      <c r="AH118" s="2311" t="n"/>
      <c r="AI118" s="2735">
        <f>(AE116-U116)*0.22</f>
        <v/>
      </c>
      <c r="AJ118" s="2302" t="n"/>
      <c r="AK118" s="2732" t="n"/>
      <c r="AL118" s="2316" t="n"/>
      <c r="AM118" s="2719" t="n"/>
      <c r="AN118" s="2316" t="n"/>
      <c r="AO118" s="2719" t="n"/>
      <c r="AP118" s="2316" t="n"/>
      <c r="AQ118" s="2720" t="n"/>
      <c r="AR118" s="2311" t="n"/>
      <c r="AS118" s="2721" t="n"/>
      <c r="AT118" s="2710">
        <f>COUNTIF(AT39:AT106,40)+COUNTIF(AT39:AT106,60)</f>
        <v/>
      </c>
      <c r="AU118" s="2665" t="n"/>
      <c r="AV118" s="2302" t="n"/>
      <c r="AW118" s="2730">
        <f>COUNTIF(AW39:AW106,40)+COUNTIF(AW39:AW106,60)</f>
        <v/>
      </c>
      <c r="AX118" s="2665" t="n"/>
      <c r="AY118" s="2311" t="n"/>
      <c r="AZ118" s="2721">
        <f>COUNTIF(AZ39:AZ106,40)+COUNTIF(AZ39:AZ106,60)</f>
        <v/>
      </c>
      <c r="BA118" s="2665" t="n"/>
      <c r="BB118" s="2302" t="n"/>
      <c r="BC118" s="2711">
        <f>COUNTIF(BC39:BC106,40)+COUNTIF(BC39:BC106,60)</f>
        <v/>
      </c>
      <c r="BD118" s="2665" t="n"/>
      <c r="BE118" s="2311" t="n"/>
      <c r="BF118" s="5439">
        <f>COUNTIF(BF39:BF106,40)+COUNTIF(BF39:BF106,60)</f>
        <v/>
      </c>
      <c r="BG118" s="2665" t="n"/>
      <c r="BH118" s="2302" t="n"/>
      <c r="BI118" s="2730">
        <f>COUNTIF(BI39:BI106,40)+COUNTIF(BI39:BI106,60)</f>
        <v/>
      </c>
      <c r="BJ118" s="2665" t="n"/>
      <c r="BK118" s="2311" t="n"/>
      <c r="BL118" s="2721">
        <f>COUNTIF(BL39:BL106,40)+COUNTIF(BL39:BL106,60)</f>
        <v/>
      </c>
      <c r="BM118" s="2665" t="n"/>
      <c r="BN118" s="2302" t="n"/>
      <c r="BO118" s="2730">
        <f>COUNTIF(BO39:BO106,40)+COUNTIF(BO39:BO106,60)</f>
        <v/>
      </c>
      <c r="BP118" s="2665" t="n"/>
      <c r="BQ118" s="2311" t="n"/>
      <c r="BR118" s="2731" t="n"/>
      <c r="BS118" s="2311" t="n"/>
      <c r="BT118" s="5440" t="n"/>
      <c r="BU118" s="2311" t="n"/>
      <c r="BV118" s="2">
        <f>(AE118-U118)*0.22</f>
        <v/>
      </c>
      <c r="BW118" s="2" t="n"/>
      <c r="BX118" s="2" t="n"/>
      <c r="BY118" s="2" t="n"/>
      <c r="BZ118" s="2" t="n"/>
      <c r="CA118" s="2" t="n"/>
      <c r="CB118" s="2" t="n"/>
      <c r="CC118" s="2" t="n"/>
    </row>
    <row r="119">
      <c r="A119" s="5436" t="inlineStr">
        <is>
          <t>Количество курсовых работ</t>
        </is>
      </c>
      <c r="B119" s="5437" t="n"/>
      <c r="C119" s="5437" t="n"/>
      <c r="D119" s="5437" t="n"/>
      <c r="E119" s="5437" t="n"/>
      <c r="F119" s="5437" t="n"/>
      <c r="G119" s="5437" t="n"/>
      <c r="H119" s="5437" t="n"/>
      <c r="I119" s="5437" t="n"/>
      <c r="J119" s="5437" t="n"/>
      <c r="K119" s="5437" t="n"/>
      <c r="L119" s="5437" t="n"/>
      <c r="M119" s="5437" t="n"/>
      <c r="N119" s="5437" t="n"/>
      <c r="O119" s="5437" t="n"/>
      <c r="P119" s="5438" t="n"/>
      <c r="Q119" s="4287" t="n"/>
      <c r="R119" s="4287" t="n"/>
      <c r="S119" s="4287" t="n"/>
      <c r="T119" s="4287" t="n"/>
      <c r="U119" s="5430" t="n"/>
      <c r="V119" s="5431" t="n"/>
      <c r="W119" s="5431" t="n"/>
      <c r="X119" s="5432" t="n"/>
      <c r="Y119" s="2724" t="n"/>
      <c r="Z119" s="2316" t="n"/>
      <c r="AA119" s="2720" t="n"/>
      <c r="AB119" s="2311" t="n"/>
      <c r="AC119" s="2721" t="n">
        <v>1</v>
      </c>
      <c r="AD119" s="2302" t="n"/>
      <c r="AE119" s="2730" t="n"/>
      <c r="AF119" s="2311" t="n"/>
      <c r="AG119" s="3487">
        <f>AT119+AW119+AZ119+BC119+BF119+BI119+BL119+BO119</f>
        <v/>
      </c>
      <c r="AH119" s="2311" t="n"/>
      <c r="AI119" s="2735" t="n"/>
      <c r="AJ119" s="2302" t="n"/>
      <c r="AK119" s="2732" t="n"/>
      <c r="AL119" s="2316" t="n"/>
      <c r="AM119" s="2719" t="n"/>
      <c r="AN119" s="2316" t="n"/>
      <c r="AO119" s="2719" t="n"/>
      <c r="AP119" s="2316" t="n"/>
      <c r="AQ119" s="2720" t="n"/>
      <c r="AR119" s="2311" t="n"/>
      <c r="AS119" s="2721" t="n"/>
      <c r="AT119" s="2710">
        <f>COUNTIF(AT39:AT106,30)</f>
        <v/>
      </c>
      <c r="AU119" s="2665" t="n"/>
      <c r="AV119" s="2302" t="n"/>
      <c r="AW119" s="2730">
        <f>COUNTIF(AW39:AW106,30)</f>
        <v/>
      </c>
      <c r="AX119" s="2665" t="n"/>
      <c r="AY119" s="2311" t="n"/>
      <c r="AZ119" s="2721">
        <f>COUNTIF(AZ39:AZ106,30)</f>
        <v/>
      </c>
      <c r="BA119" s="2665" t="n"/>
      <c r="BB119" s="2302" t="n"/>
      <c r="BC119" s="2711">
        <f>COUNTIF(BC39:BC106,30)</f>
        <v/>
      </c>
      <c r="BD119" s="2665" t="n"/>
      <c r="BE119" s="2311" t="n"/>
      <c r="BF119" s="5439">
        <f>COUNTIF(BF39:BF106,30)</f>
        <v/>
      </c>
      <c r="BG119" s="2665" t="n"/>
      <c r="BH119" s="2302" t="n"/>
      <c r="BI119" s="2730">
        <f>COUNTIF(BI39:BI106,30)</f>
        <v/>
      </c>
      <c r="BJ119" s="2665" t="n"/>
      <c r="BK119" s="2311" t="n"/>
      <c r="BL119" s="2721">
        <f>COUNTIF(BL39:BL106,30)</f>
        <v/>
      </c>
      <c r="BM119" s="2665" t="n"/>
      <c r="BN119" s="2302" t="n"/>
      <c r="BO119" s="2730">
        <f>COUNTIF(BO40:BO107,30)</f>
        <v/>
      </c>
      <c r="BP119" s="2665" t="n"/>
      <c r="BQ119" s="2311" t="n"/>
      <c r="BR119" s="2731" t="n"/>
      <c r="BS119" s="2311" t="n"/>
      <c r="BT119" s="5440" t="n"/>
      <c r="BU119" s="2311" t="n"/>
      <c r="BV119" s="2">
        <f>(AE119-U119)*0.22</f>
        <v/>
      </c>
      <c r="BW119" s="2" t="n"/>
      <c r="BX119" s="2" t="n"/>
      <c r="BY119" s="2" t="n"/>
      <c r="BZ119" s="2" t="n"/>
      <c r="CA119" s="2" t="n"/>
      <c r="CB119" s="2" t="n"/>
      <c r="CC119" s="2" t="n"/>
    </row>
    <row r="120">
      <c r="A120" s="5436" t="inlineStr">
        <is>
          <t>Количество экзаменов</t>
        </is>
      </c>
      <c r="B120" s="5437" t="n"/>
      <c r="C120" s="5437" t="n"/>
      <c r="D120" s="5437" t="n"/>
      <c r="E120" s="5437" t="n"/>
      <c r="F120" s="5437" t="n"/>
      <c r="G120" s="5437" t="n"/>
      <c r="H120" s="5437" t="n"/>
      <c r="I120" s="5437" t="n"/>
      <c r="J120" s="5437" t="n"/>
      <c r="K120" s="5437" t="n"/>
      <c r="L120" s="5437" t="n"/>
      <c r="M120" s="5437" t="n"/>
      <c r="N120" s="5437" t="n"/>
      <c r="O120" s="5437" t="n"/>
      <c r="P120" s="5438" t="n"/>
      <c r="Q120" s="4287" t="n"/>
      <c r="R120" s="4287" t="n"/>
      <c r="S120" s="4287" t="n"/>
      <c r="T120" s="4287" t="n"/>
      <c r="U120" s="5430" t="n"/>
      <c r="V120" s="5431" t="n"/>
      <c r="W120" s="5431" t="n"/>
      <c r="X120" s="5432" t="n"/>
      <c r="Y120" s="2724" t="n"/>
      <c r="Z120" s="2316" t="n"/>
      <c r="AA120" s="2720" t="n"/>
      <c r="AB120" s="2311" t="n"/>
      <c r="AC120" s="2721" t="n">
        <v>33</v>
      </c>
      <c r="AD120" s="2302" t="n"/>
      <c r="AE120" s="2730" t="n"/>
      <c r="AF120" s="2311" t="n"/>
      <c r="AG120" s="2716">
        <f>AT120+AW120+AZ120+BC120+BF120+BI120+BL120+BO120</f>
        <v/>
      </c>
      <c r="AH120" s="2311" t="n"/>
      <c r="AI120" s="2735" t="n"/>
      <c r="AJ120" s="2302" t="n"/>
      <c r="AK120" s="2732" t="n"/>
      <c r="AL120" s="2316" t="n"/>
      <c r="AM120" s="2719" t="n"/>
      <c r="AN120" s="2316" t="n"/>
      <c r="AO120" s="2719" t="n"/>
      <c r="AP120" s="2316" t="n"/>
      <c r="AQ120" s="2720" t="n"/>
      <c r="AR120" s="2311" t="n"/>
      <c r="AS120" s="2721" t="n"/>
      <c r="AT120" s="5441">
        <f>COUNTIF(Y39:Z106,1)</f>
        <v/>
      </c>
      <c r="AU120" s="2665" t="n"/>
      <c r="AV120" s="2302" t="n"/>
      <c r="AW120" s="3744">
        <f>COUNTIF(Y39:Z106,2)</f>
        <v/>
      </c>
      <c r="AX120" s="2665" t="n"/>
      <c r="AY120" s="2311" t="n"/>
      <c r="AZ120" s="3747">
        <f>COUNTIF(Y39:Z106,3)</f>
        <v/>
      </c>
      <c r="BA120" s="2665" t="n"/>
      <c r="BB120" s="2302" t="n"/>
      <c r="BC120" s="3744">
        <f>COUNTIF(Y39:Z106,4)</f>
        <v/>
      </c>
      <c r="BD120" s="2665" t="n"/>
      <c r="BE120" s="2311" t="n"/>
      <c r="BF120" s="3742">
        <f>COUNTIF(Y39:Z106,5)</f>
        <v/>
      </c>
      <c r="BG120" s="2665" t="n"/>
      <c r="BH120" s="2316" t="n"/>
      <c r="BI120" s="3744">
        <f>COUNTIF(Y39:Z106,6)</f>
        <v/>
      </c>
      <c r="BJ120" s="2665" t="n"/>
      <c r="BK120" s="2311" t="n"/>
      <c r="BL120" s="3743">
        <f>COUNTIF(Y39:Z106,7)</f>
        <v/>
      </c>
      <c r="BM120" s="2665" t="n"/>
      <c r="BN120" s="2316" t="n"/>
      <c r="BO120" s="3741">
        <f>COUNTIF(Y39:Z106,8)</f>
        <v/>
      </c>
      <c r="BP120" s="2665" t="n"/>
      <c r="BQ120" s="2316" t="n"/>
      <c r="BR120" s="2731" t="n"/>
      <c r="BS120" s="2311" t="n"/>
      <c r="BT120" s="5440" t="n"/>
      <c r="BU120" s="2311" t="n"/>
      <c r="BV120" s="2">
        <f>(AE120-U120)*0.22</f>
        <v/>
      </c>
      <c r="BW120" s="2" t="n"/>
      <c r="BX120" s="2" t="n"/>
      <c r="BY120" s="2" t="n"/>
      <c r="BZ120" s="2" t="n"/>
      <c r="CA120" s="2" t="n"/>
      <c r="CB120" s="2" t="n"/>
      <c r="CC120" s="2" t="n"/>
    </row>
    <row r="121">
      <c r="A121" s="5442" t="inlineStr">
        <is>
          <t>Количество зачетов</t>
        </is>
      </c>
      <c r="B121" s="5443" t="n"/>
      <c r="C121" s="5443" t="n"/>
      <c r="D121" s="5443" t="n"/>
      <c r="E121" s="5443" t="n"/>
      <c r="F121" s="5443" t="n"/>
      <c r="G121" s="5443" t="n"/>
      <c r="H121" s="5443" t="n"/>
      <c r="I121" s="5443" t="n"/>
      <c r="J121" s="5443" t="n"/>
      <c r="K121" s="5443" t="n"/>
      <c r="L121" s="5443" t="n"/>
      <c r="M121" s="5443" t="n"/>
      <c r="N121" s="5443" t="n"/>
      <c r="O121" s="5443" t="n"/>
      <c r="P121" s="5444" t="n"/>
      <c r="Q121" s="5445" t="n"/>
      <c r="R121" s="5445" t="n"/>
      <c r="S121" s="5445" t="n"/>
      <c r="T121" s="5445" t="n"/>
      <c r="U121" s="5446" t="n"/>
      <c r="V121" s="5447" t="n"/>
      <c r="W121" s="5447" t="n"/>
      <c r="X121" s="5448" t="n"/>
      <c r="Y121" s="5449" t="n"/>
      <c r="Z121" s="5374" t="n"/>
      <c r="AA121" s="5450" t="n"/>
      <c r="AB121" s="5376" t="n"/>
      <c r="AC121" s="2753" t="n">
        <v>20</v>
      </c>
      <c r="AD121" s="2465" t="n"/>
      <c r="AE121" s="2754" t="n"/>
      <c r="AF121" s="2472" t="n"/>
      <c r="AG121" s="5451">
        <f>AT121+AW121+AZ121+BC121+BF121+BI121+BL121+BO121</f>
        <v/>
      </c>
      <c r="AH121" s="2472" t="n"/>
      <c r="AI121" s="2751">
        <f>AS116+AU116+AX116+BA116+BD116+BG116+BJ116+BM116+BP116</f>
        <v/>
      </c>
      <c r="AJ121" s="2465" t="n"/>
      <c r="AK121" s="5452" t="n"/>
      <c r="AL121" s="523" t="n"/>
      <c r="AM121" s="601" t="n"/>
      <c r="AN121" s="523" t="n"/>
      <c r="AO121" s="601" t="n"/>
      <c r="AP121" s="523" t="n"/>
      <c r="AQ121" s="5450" t="n"/>
      <c r="AR121" s="5376" t="n"/>
      <c r="AS121" s="5453" t="n"/>
      <c r="AT121" s="5454">
        <f>COUNTIF(AA39:AB106,1)</f>
        <v/>
      </c>
      <c r="AU121" s="2674" t="n"/>
      <c r="AV121" s="2465" t="n"/>
      <c r="AW121" s="5455">
        <f>COUNTIF(AA39:AB106,2)</f>
        <v/>
      </c>
      <c r="AX121" s="2674" t="n"/>
      <c r="AY121" s="2472" t="n"/>
      <c r="AZ121" s="5456">
        <f>COUNTIF(AA39:AB106,3)</f>
        <v/>
      </c>
      <c r="BA121" s="2674" t="n"/>
      <c r="BB121" s="2465" t="n"/>
      <c r="BC121" s="5455">
        <f>COUNTIF(AA39:AB106,4)</f>
        <v/>
      </c>
      <c r="BD121" s="2674" t="n"/>
      <c r="BE121" s="2472" t="n"/>
      <c r="BF121" s="3763">
        <f>COUNTIF(AA39:AB106,5)</f>
        <v/>
      </c>
      <c r="BG121" s="608" t="n"/>
      <c r="BH121" s="609" t="n"/>
      <c r="BI121" s="5455">
        <f>COUNTIF(AA39:AB106,6)</f>
        <v/>
      </c>
      <c r="BJ121" s="2674" t="n"/>
      <c r="BK121" s="2472" t="n"/>
      <c r="BL121" s="4281">
        <f>COUNTIF(AA39:AB106,7)</f>
        <v/>
      </c>
      <c r="BM121" s="516" t="n"/>
      <c r="BN121" s="523" t="n"/>
      <c r="BO121" s="4284">
        <f>COUNTIF(AA39:AB106,8)</f>
        <v/>
      </c>
      <c r="BP121" s="516" t="n"/>
      <c r="BQ121" s="523" t="n"/>
      <c r="BR121" s="2755" t="n"/>
      <c r="BS121" s="2472" t="n"/>
      <c r="BT121" s="5457" t="n"/>
      <c r="BU121" s="5376" t="n"/>
      <c r="BV121" s="2">
        <f>(AE121-U121)*0.22</f>
        <v/>
      </c>
      <c r="BW121" s="2" t="n"/>
      <c r="BX121" s="2" t="n"/>
      <c r="BY121" s="2" t="n"/>
      <c r="BZ121" s="2" t="n"/>
      <c r="CA121" s="2" t="n"/>
      <c r="CB121" s="2" t="n"/>
      <c r="CC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>
        <f>(AE122-U122)*0.22</f>
        <v/>
      </c>
      <c r="BW122" s="2" t="n"/>
      <c r="BX122" s="2" t="n"/>
      <c r="BY122" s="2" t="n"/>
      <c r="BZ122" s="2" t="n"/>
      <c r="CA122" s="2" t="n"/>
      <c r="CB122" s="2" t="n"/>
      <c r="CC122" s="2" t="n"/>
    </row>
    <row r="123">
      <c r="A123" s="2761" t="inlineStr">
        <is>
          <t>IV. Учебные практики</t>
        </is>
      </c>
      <c r="B123" s="1410" t="n"/>
      <c r="C123" s="1410" t="n"/>
      <c r="D123" s="1410" t="n"/>
      <c r="E123" s="1410" t="n"/>
      <c r="F123" s="1410" t="n"/>
      <c r="G123" s="1410" t="n"/>
      <c r="H123" s="1410" t="n"/>
      <c r="I123" s="1410" t="n"/>
      <c r="J123" s="1410" t="n"/>
      <c r="K123" s="1410" t="n"/>
      <c r="L123" s="1410" t="n"/>
      <c r="M123" s="1410" t="n"/>
      <c r="N123" s="1410" t="n"/>
      <c r="O123" s="1410" t="n"/>
      <c r="P123" s="1410" t="n"/>
      <c r="Q123" s="1410" t="n"/>
      <c r="R123" s="1410" t="n"/>
      <c r="S123" s="1410" t="n"/>
      <c r="T123" s="1410" t="n"/>
      <c r="U123" s="1410" t="n"/>
      <c r="V123" s="1410" t="n"/>
      <c r="W123" s="1410" t="n"/>
      <c r="X123" s="1410" t="n"/>
      <c r="Y123" s="1410" t="n"/>
      <c r="Z123" s="1410" t="n"/>
      <c r="AA123" s="1410" t="n"/>
      <c r="AB123" s="1414" t="n"/>
      <c r="AC123" s="2762" t="inlineStr">
        <is>
          <t>V. Производственные практики</t>
        </is>
      </c>
      <c r="AD123" s="1410" t="n"/>
      <c r="AE123" s="1410" t="n"/>
      <c r="AF123" s="1410" t="n"/>
      <c r="AG123" s="1410" t="n"/>
      <c r="AH123" s="1410" t="n"/>
      <c r="AI123" s="1410" t="n"/>
      <c r="AJ123" s="1410" t="n"/>
      <c r="AK123" s="1410" t="n"/>
      <c r="AL123" s="1410" t="n"/>
      <c r="AM123" s="1410" t="n"/>
      <c r="AN123" s="1410" t="n"/>
      <c r="AO123" s="1410" t="n"/>
      <c r="AP123" s="1410" t="n"/>
      <c r="AQ123" s="1410" t="n"/>
      <c r="AR123" s="1410" t="n"/>
      <c r="AS123" s="1410" t="n"/>
      <c r="AT123" s="1410" t="n"/>
      <c r="AU123" s="1410" t="n"/>
      <c r="AV123" s="1410" t="n"/>
      <c r="AW123" s="1410" t="n"/>
      <c r="AX123" s="1410" t="n"/>
      <c r="AY123" s="1414" t="n"/>
      <c r="AZ123" s="2761" t="inlineStr">
        <is>
          <t>VI. Дипломное проектирование</t>
        </is>
      </c>
      <c r="BA123" s="1410" t="n"/>
      <c r="BB123" s="1410" t="n"/>
      <c r="BC123" s="1410" t="n"/>
      <c r="BD123" s="1410" t="n"/>
      <c r="BE123" s="1410" t="n"/>
      <c r="BF123" s="1410" t="n"/>
      <c r="BG123" s="1410" t="n"/>
      <c r="BH123" s="1414" t="n"/>
      <c r="BI123" s="2761" t="inlineStr">
        <is>
          <t>VII. Итоговая аттестация</t>
        </is>
      </c>
      <c r="BJ123" s="1410" t="n"/>
      <c r="BK123" s="1410" t="n"/>
      <c r="BL123" s="1410" t="n"/>
      <c r="BM123" s="1410" t="n"/>
      <c r="BN123" s="1410" t="n"/>
      <c r="BO123" s="1410" t="n"/>
      <c r="BP123" s="1410" t="n"/>
      <c r="BQ123" s="1410" t="n"/>
      <c r="BR123" s="1410" t="n"/>
      <c r="BS123" s="1410" t="n"/>
      <c r="BT123" s="1410" t="n"/>
      <c r="BU123" s="1414" t="n"/>
      <c r="BV123" s="2" t="n"/>
      <c r="BW123" s="2" t="n"/>
      <c r="BX123" s="2" t="n"/>
      <c r="BY123" s="2" t="n"/>
      <c r="BZ123" s="2" t="n"/>
      <c r="CA123" s="2" t="n"/>
      <c r="CB123" s="2" t="n"/>
      <c r="CC123" s="2" t="n"/>
    </row>
    <row r="124">
      <c r="A124" s="90" t="inlineStr">
        <is>
          <t>Название практики
(уровень высшего образования / уровень среднего специального образования)</t>
        </is>
      </c>
      <c r="B124" s="60" t="n"/>
      <c r="C124" s="60" t="n"/>
      <c r="D124" s="60" t="n"/>
      <c r="E124" s="60" t="n"/>
      <c r="F124" s="60" t="n"/>
      <c r="G124" s="60" t="n"/>
      <c r="H124" s="60" t="n"/>
      <c r="I124" s="60" t="n"/>
      <c r="J124" s="61" t="n"/>
      <c r="K124" s="2763" t="inlineStr">
        <is>
          <t>Уровень среднего специального образования</t>
        </is>
      </c>
      <c r="L124" s="164" t="n"/>
      <c r="M124" s="164" t="n"/>
      <c r="N124" s="164" t="n"/>
      <c r="O124" s="164" t="n"/>
      <c r="P124" s="2764" t="n"/>
      <c r="Q124" s="3224" t="n"/>
      <c r="R124" s="3224" t="n"/>
      <c r="S124" s="3224" t="n"/>
      <c r="T124" s="3224" t="n"/>
      <c r="U124" s="2765" t="inlineStr">
        <is>
          <t>Уровень высшего образования</t>
        </is>
      </c>
      <c r="V124" s="60" t="n"/>
      <c r="W124" s="60" t="n"/>
      <c r="X124" s="60" t="n"/>
      <c r="Y124" s="60" t="n"/>
      <c r="Z124" s="61" t="n"/>
      <c r="AA124" s="2766" t="inlineStr">
        <is>
          <t>Всего зачетных единиц</t>
        </is>
      </c>
      <c r="AB124" s="61" t="n"/>
      <c r="AC124" s="90" t="inlineStr">
        <is>
          <t>Название практики
(уровень высшего образования / уровень среднего специального образования)</t>
        </is>
      </c>
      <c r="AD124" s="60" t="n"/>
      <c r="AE124" s="60" t="n"/>
      <c r="AF124" s="60" t="n"/>
      <c r="AG124" s="60" t="n"/>
      <c r="AH124" s="60" t="n"/>
      <c r="AI124" s="60" t="n"/>
      <c r="AJ124" s="60" t="n"/>
      <c r="AK124" s="61" t="n"/>
      <c r="AL124" s="2763" t="inlineStr">
        <is>
          <t>Уровень среднего специального образования</t>
        </is>
      </c>
      <c r="AM124" s="164" t="n"/>
      <c r="AN124" s="164" t="n"/>
      <c r="AO124" s="164" t="n"/>
      <c r="AP124" s="164" t="n"/>
      <c r="AQ124" s="2764" t="n"/>
      <c r="AR124" s="2767" t="inlineStr">
        <is>
          <t>Уровень высшего образования</t>
        </is>
      </c>
      <c r="AS124" s="164" t="n"/>
      <c r="AT124" s="164" t="n"/>
      <c r="AU124" s="164" t="n"/>
      <c r="AV124" s="164" t="n"/>
      <c r="AW124" s="2764" t="n"/>
      <c r="AX124" s="2766" t="inlineStr">
        <is>
          <t>Всего зачетных единиц</t>
        </is>
      </c>
      <c r="AY124" s="61" t="n"/>
      <c r="AZ124" s="90" t="inlineStr">
        <is>
          <t>Семестр</t>
        </is>
      </c>
      <c r="BA124" s="60" t="n"/>
      <c r="BB124" s="61" t="n"/>
      <c r="BC124" s="2768" t="inlineStr">
        <is>
          <t>Недель</t>
        </is>
      </c>
      <c r="BD124" s="60" t="n"/>
      <c r="BE124" s="61" t="n"/>
      <c r="BF124" s="2768" t="inlineStr">
        <is>
          <t>Зачетных единиц</t>
        </is>
      </c>
      <c r="BG124" s="60" t="n"/>
      <c r="BH124" s="61" t="n"/>
      <c r="BI124" s="3226" t="inlineStr">
        <is>
          <t>1. Государственный экзамен
2. Защита дипломного проекта (дипломной работы)</t>
        </is>
      </c>
      <c r="BJ124" s="60" t="n"/>
      <c r="BK124" s="60" t="n"/>
      <c r="BL124" s="60" t="n"/>
      <c r="BM124" s="60" t="n"/>
      <c r="BN124" s="60" t="n"/>
      <c r="BO124" s="60" t="n"/>
      <c r="BP124" s="60" t="n"/>
      <c r="BQ124" s="60" t="n"/>
      <c r="BR124" s="60" t="n"/>
      <c r="BS124" s="60" t="n"/>
      <c r="BT124" s="60" t="n"/>
      <c r="BU124" s="64" t="n"/>
      <c r="BV124" s="2" t="n"/>
      <c r="BW124" s="2" t="n"/>
      <c r="BX124" s="2" t="n"/>
      <c r="BY124" s="2" t="n"/>
      <c r="BZ124" s="2" t="n"/>
      <c r="CA124" s="2" t="n"/>
      <c r="CB124" s="2" t="n"/>
      <c r="CC124" s="2" t="n"/>
    </row>
    <row r="125">
      <c r="A125" s="203" t="n"/>
      <c r="B125" s="767" t="n"/>
      <c r="C125" s="767" t="n"/>
      <c r="D125" s="767" t="n"/>
      <c r="E125" s="767" t="n"/>
      <c r="F125" s="767" t="n"/>
      <c r="G125" s="767" t="n"/>
      <c r="H125" s="767" t="n"/>
      <c r="I125" s="767" t="n"/>
      <c r="J125" s="204" t="n"/>
      <c r="K125" s="2770" t="inlineStr">
        <is>
          <t>Недель</t>
        </is>
      </c>
      <c r="L125" s="78" t="n"/>
      <c r="M125" s="79" t="n"/>
      <c r="N125" s="2771" t="inlineStr">
        <is>
          <t>Зачетных единиц</t>
        </is>
      </c>
      <c r="O125" s="2772" t="n"/>
      <c r="P125" s="2773" t="n"/>
      <c r="Q125" s="2774" t="n"/>
      <c r="R125" s="2774" t="n"/>
      <c r="S125" s="2774" t="n"/>
      <c r="T125" s="2774" t="n"/>
      <c r="U125" s="2771" t="inlineStr">
        <is>
          <t>Недель</t>
        </is>
      </c>
      <c r="V125" s="2772" t="n"/>
      <c r="W125" s="2773" t="n"/>
      <c r="X125" s="2771" t="inlineStr">
        <is>
          <t>Зачетных единиц</t>
        </is>
      </c>
      <c r="Y125" s="2772" t="n"/>
      <c r="Z125" s="2773" t="n"/>
      <c r="AA125" s="205" t="n"/>
      <c r="AB125" s="204" t="n"/>
      <c r="AC125" s="203" t="n"/>
      <c r="AD125" s="767" t="n"/>
      <c r="AE125" s="767" t="n"/>
      <c r="AF125" s="767" t="n"/>
      <c r="AG125" s="767" t="n"/>
      <c r="AH125" s="767" t="n"/>
      <c r="AI125" s="767" t="n"/>
      <c r="AJ125" s="767" t="n"/>
      <c r="AK125" s="204" t="n"/>
      <c r="AL125" s="2775" t="inlineStr">
        <is>
          <t>Недель</t>
        </is>
      </c>
      <c r="AM125" s="78" t="n"/>
      <c r="AN125" s="79" t="n"/>
      <c r="AO125" s="2771" t="inlineStr">
        <is>
          <t>Зачетных единиц</t>
        </is>
      </c>
      <c r="AP125" s="2772" t="n"/>
      <c r="AQ125" s="2773" t="n"/>
      <c r="AR125" s="2777" t="inlineStr">
        <is>
          <t>Недель</t>
        </is>
      </c>
      <c r="AS125" s="2772" t="n"/>
      <c r="AT125" s="2773" t="n"/>
      <c r="AU125" s="2778" t="inlineStr">
        <is>
          <t>Зачетных единиц</t>
        </is>
      </c>
      <c r="AV125" s="2772" t="n"/>
      <c r="AW125" s="2773" t="n"/>
      <c r="AX125" s="205" t="n"/>
      <c r="AY125" s="204" t="n"/>
      <c r="AZ125" s="203" t="n"/>
      <c r="BA125" s="767" t="n"/>
      <c r="BB125" s="204" t="n"/>
      <c r="BC125" s="205" t="n"/>
      <c r="BD125" s="767" t="n"/>
      <c r="BE125" s="204" t="n"/>
      <c r="BF125" s="205" t="n"/>
      <c r="BG125" s="767" t="n"/>
      <c r="BH125" s="204" t="n"/>
      <c r="BI125" s="69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72" t="n"/>
      <c r="BV125" s="2" t="n"/>
      <c r="BW125" s="2" t="n"/>
      <c r="BX125" s="2" t="n"/>
      <c r="BY125" s="2" t="n"/>
      <c r="BZ125" s="2" t="n"/>
      <c r="CA125" s="2" t="n"/>
      <c r="CB125" s="2" t="n"/>
      <c r="CC125" s="2" t="n"/>
    </row>
    <row r="126">
      <c r="A126" s="5458" t="inlineStr">
        <is>
          <t>Ознакомительная по инженерной графике / Компьютерное и графическое моделирование</t>
        </is>
      </c>
      <c r="B126" s="60" t="n"/>
      <c r="C126" s="60" t="n"/>
      <c r="D126" s="60" t="n"/>
      <c r="E126" s="60" t="n"/>
      <c r="F126" s="60" t="n"/>
      <c r="G126" s="60" t="n"/>
      <c r="H126" s="60" t="n"/>
      <c r="I126" s="60" t="n"/>
      <c r="J126" s="2198" t="n"/>
      <c r="K126" s="5459" t="n">
        <v>1</v>
      </c>
      <c r="L126" s="60" t="n"/>
      <c r="M126" s="2198" t="n"/>
      <c r="N126" s="5459" t="n">
        <v>1</v>
      </c>
      <c r="O126" s="60" t="n"/>
      <c r="P126" s="2198" t="n"/>
      <c r="Q126" s="5460" t="n"/>
      <c r="R126" s="5460" t="n"/>
      <c r="S126" s="5460" t="n"/>
      <c r="T126" s="5460" t="n"/>
      <c r="U126" s="5459" t="n"/>
      <c r="V126" s="60" t="n"/>
      <c r="W126" s="2198" t="n"/>
      <c r="X126" s="5459" t="n"/>
      <c r="Y126" s="60" t="n"/>
      <c r="Z126" s="2198" t="n"/>
      <c r="AA126" s="5461">
        <f>N126+X126</f>
        <v/>
      </c>
      <c r="AB126" s="64" t="n"/>
      <c r="AC126" s="5458" t="inlineStr">
        <is>
          <t>1-я технологическая / Технологическая</t>
        </is>
      </c>
      <c r="AD126" s="60" t="n"/>
      <c r="AE126" s="60" t="n"/>
      <c r="AF126" s="60" t="n"/>
      <c r="AG126" s="60" t="n"/>
      <c r="AH126" s="60" t="n"/>
      <c r="AI126" s="60" t="n"/>
      <c r="AJ126" s="60" t="n"/>
      <c r="AK126" s="2198" t="n"/>
      <c r="AL126" s="5459" t="n">
        <v>3</v>
      </c>
      <c r="AM126" s="60" t="n"/>
      <c r="AN126" s="2198" t="n"/>
      <c r="AO126" s="5459" t="n">
        <v>4</v>
      </c>
      <c r="AP126" s="60" t="n"/>
      <c r="AQ126" s="2198" t="n"/>
      <c r="AR126" s="5459" t="n"/>
      <c r="AS126" s="60" t="n"/>
      <c r="AT126" s="2198" t="n"/>
      <c r="AU126" s="5459" t="n"/>
      <c r="AV126" s="60" t="n"/>
      <c r="AW126" s="2198" t="n"/>
      <c r="AX126" s="5461">
        <f>AO126+AU126</f>
        <v/>
      </c>
      <c r="AY126" s="64" t="n"/>
      <c r="AZ126" s="3233" t="n">
        <v>8</v>
      </c>
      <c r="BA126" s="2" t="n"/>
      <c r="BB126" s="70" t="n"/>
      <c r="BC126" s="3228" t="n">
        <v>10</v>
      </c>
      <c r="BD126" s="2" t="n"/>
      <c r="BE126" s="70" t="n"/>
      <c r="BF126" s="3228" t="n">
        <v>15</v>
      </c>
      <c r="BG126" s="2" t="n"/>
      <c r="BH126" s="70" t="n"/>
      <c r="BI126" s="69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72" t="n"/>
      <c r="BV126" s="2" t="n"/>
      <c r="BW126" s="2" t="n"/>
      <c r="BX126" s="2" t="n"/>
      <c r="BY126" s="2" t="n"/>
      <c r="BZ126" s="2" t="n"/>
      <c r="CA126" s="2" t="n"/>
      <c r="CB126" s="2" t="n"/>
      <c r="CC126" s="2" t="n"/>
    </row>
    <row r="127">
      <c r="A127" s="69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173" t="n"/>
      <c r="K127" s="171" t="n"/>
      <c r="L127" s="2" t="n"/>
      <c r="M127" s="173" t="n"/>
      <c r="N127" s="171" t="n"/>
      <c r="O127" s="2" t="n"/>
      <c r="P127" s="173" t="n"/>
      <c r="Q127" s="17" t="n"/>
      <c r="R127" s="17" t="n"/>
      <c r="S127" s="17" t="n"/>
      <c r="T127" s="17" t="n"/>
      <c r="U127" s="171" t="n"/>
      <c r="V127" s="2" t="n"/>
      <c r="W127" s="173" t="n"/>
      <c r="X127" s="171" t="n"/>
      <c r="Y127" s="2" t="n"/>
      <c r="Z127" s="173" t="n"/>
      <c r="AA127" s="171" t="n"/>
      <c r="AB127" s="72" t="n"/>
      <c r="AC127" s="3798" t="n"/>
      <c r="AD127" s="477" t="n"/>
      <c r="AE127" s="477" t="n"/>
      <c r="AF127" s="477" t="n"/>
      <c r="AG127" s="477" t="n"/>
      <c r="AH127" s="477" t="n"/>
      <c r="AI127" s="477" t="n"/>
      <c r="AJ127" s="477" t="n"/>
      <c r="AK127" s="480" t="n"/>
      <c r="AL127" s="3799" t="n"/>
      <c r="AM127" s="477" t="n"/>
      <c r="AN127" s="480" t="n"/>
      <c r="AO127" s="3799" t="n"/>
      <c r="AP127" s="477" t="n"/>
      <c r="AQ127" s="480" t="n"/>
      <c r="AR127" s="3799" t="n"/>
      <c r="AS127" s="477" t="n"/>
      <c r="AT127" s="480" t="n"/>
      <c r="AU127" s="3799" t="n"/>
      <c r="AV127" s="477" t="n"/>
      <c r="AW127" s="480" t="n"/>
      <c r="AX127" s="3799" t="n"/>
      <c r="AY127" s="2231" t="n"/>
      <c r="AZ127" s="2" t="n"/>
      <c r="BA127" s="2" t="n"/>
      <c r="BB127" s="70" t="n"/>
      <c r="BC127" s="171" t="n"/>
      <c r="BD127" s="2" t="n"/>
      <c r="BE127" s="70" t="n"/>
      <c r="BF127" s="171" t="n"/>
      <c r="BG127" s="2" t="n"/>
      <c r="BH127" s="70" t="n"/>
      <c r="BI127" s="69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72" t="n"/>
      <c r="BV127" s="2" t="n"/>
      <c r="BW127" s="2" t="n"/>
      <c r="BX127" s="2" t="n"/>
      <c r="BY127" s="2" t="n"/>
      <c r="BZ127" s="2" t="n"/>
      <c r="CA127" s="2" t="n"/>
      <c r="CB127" s="2" t="n"/>
      <c r="CC127" s="2" t="n"/>
    </row>
    <row r="128">
      <c r="A128" s="3798" t="n"/>
      <c r="B128" s="477" t="n"/>
      <c r="C128" s="477" t="n"/>
      <c r="D128" s="477" t="n"/>
      <c r="E128" s="477" t="n"/>
      <c r="F128" s="477" t="n"/>
      <c r="G128" s="477" t="n"/>
      <c r="H128" s="477" t="n"/>
      <c r="I128" s="477" t="n"/>
      <c r="J128" s="480" t="n"/>
      <c r="K128" s="3799" t="n"/>
      <c r="L128" s="477" t="n"/>
      <c r="M128" s="480" t="n"/>
      <c r="N128" s="3799" t="n"/>
      <c r="O128" s="477" t="n"/>
      <c r="P128" s="480" t="n"/>
      <c r="Q128" s="5462" t="n"/>
      <c r="R128" s="5462" t="n"/>
      <c r="S128" s="5462" t="n"/>
      <c r="T128" s="5462" t="n"/>
      <c r="U128" s="3799" t="n"/>
      <c r="V128" s="477" t="n"/>
      <c r="W128" s="480" t="n"/>
      <c r="X128" s="3799" t="n"/>
      <c r="Y128" s="477" t="n"/>
      <c r="Z128" s="480" t="n"/>
      <c r="AA128" s="3799" t="n"/>
      <c r="AB128" s="2231" t="n"/>
      <c r="AC128" s="5463" t="inlineStr">
        <is>
          <t>2-я технологическая / Технологическая</t>
        </is>
      </c>
      <c r="AD128" s="2" t="n"/>
      <c r="AE128" s="2" t="n"/>
      <c r="AF128" s="2" t="n"/>
      <c r="AG128" s="2" t="n"/>
      <c r="AH128" s="2" t="n"/>
      <c r="AI128" s="2" t="n"/>
      <c r="AJ128" s="2" t="n"/>
      <c r="AK128" s="173" t="n"/>
      <c r="AL128" s="5464" t="n">
        <v>4</v>
      </c>
      <c r="AM128" s="2" t="n"/>
      <c r="AN128" s="173" t="n"/>
      <c r="AO128" s="5464" t="n">
        <v>6</v>
      </c>
      <c r="AP128" s="2" t="n"/>
      <c r="AQ128" s="173" t="n"/>
      <c r="AR128" s="5464" t="n"/>
      <c r="AS128" s="2" t="n"/>
      <c r="AT128" s="173" t="n"/>
      <c r="AU128" s="5464" t="n"/>
      <c r="AV128" s="2" t="n"/>
      <c r="AW128" s="173" t="n"/>
      <c r="AX128" s="5465">
        <f>AO128+AU128</f>
        <v/>
      </c>
      <c r="AY128" s="72" t="n"/>
      <c r="AZ128" s="2" t="n"/>
      <c r="BA128" s="2" t="n"/>
      <c r="BB128" s="70" t="n"/>
      <c r="BC128" s="171" t="n"/>
      <c r="BD128" s="2" t="n"/>
      <c r="BE128" s="70" t="n"/>
      <c r="BF128" s="171" t="n"/>
      <c r="BG128" s="2" t="n"/>
      <c r="BH128" s="70" t="n"/>
      <c r="BI128" s="69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72" t="n"/>
      <c r="BV128" s="2" t="n"/>
      <c r="BW128" s="2" t="n"/>
      <c r="BX128" s="2" t="n"/>
      <c r="BY128" s="2" t="n"/>
      <c r="BZ128" s="2" t="n"/>
      <c r="CA128" s="2" t="n"/>
      <c r="CB128" s="2" t="n"/>
      <c r="CC128" s="2" t="n"/>
    </row>
    <row r="129">
      <c r="A129" s="5466" t="inlineStr">
        <is>
          <t>Конструкторская / Для получения квалификации рабочего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173" t="n"/>
      <c r="K129" s="5467" t="n">
        <v>1</v>
      </c>
      <c r="L129" s="2" t="n"/>
      <c r="M129" s="173" t="n"/>
      <c r="N129" s="5467" t="n">
        <v>1</v>
      </c>
      <c r="O129" s="2" t="n"/>
      <c r="P129" s="173" t="n"/>
      <c r="Q129" s="5468" t="n"/>
      <c r="R129" s="5468" t="n"/>
      <c r="S129" s="5468" t="n"/>
      <c r="T129" s="5468" t="n"/>
      <c r="U129" s="5467" t="n"/>
      <c r="V129" s="2" t="n"/>
      <c r="W129" s="173" t="n"/>
      <c r="X129" s="5467" t="n"/>
      <c r="Y129" s="2" t="n"/>
      <c r="Z129" s="173" t="n"/>
      <c r="AA129" s="5469">
        <f>N129+X131</f>
        <v/>
      </c>
      <c r="AB129" s="72" t="n"/>
      <c r="AC129" s="69" t="n"/>
      <c r="AD129" s="2" t="n"/>
      <c r="AE129" s="2" t="n"/>
      <c r="AF129" s="2" t="n"/>
      <c r="AG129" s="2" t="n"/>
      <c r="AH129" s="2" t="n"/>
      <c r="AI129" s="2" t="n"/>
      <c r="AJ129" s="2" t="n"/>
      <c r="AK129" s="173" t="n"/>
      <c r="AL129" s="171" t="n"/>
      <c r="AM129" s="2" t="n"/>
      <c r="AN129" s="173" t="n"/>
      <c r="AO129" s="171" t="n"/>
      <c r="AP129" s="2" t="n"/>
      <c r="AQ129" s="173" t="n"/>
      <c r="AR129" s="171" t="n"/>
      <c r="AS129" s="2" t="n"/>
      <c r="AT129" s="173" t="n"/>
      <c r="AU129" s="171" t="n"/>
      <c r="AV129" s="2" t="n"/>
      <c r="AW129" s="173" t="n"/>
      <c r="AX129" s="171" t="n"/>
      <c r="AY129" s="72" t="n"/>
      <c r="AZ129" s="2" t="n"/>
      <c r="BA129" s="2" t="n"/>
      <c r="BB129" s="70" t="n"/>
      <c r="BC129" s="171" t="n"/>
      <c r="BD129" s="2" t="n"/>
      <c r="BE129" s="70" t="n"/>
      <c r="BF129" s="171" t="n"/>
      <c r="BG129" s="2" t="n"/>
      <c r="BH129" s="70" t="n"/>
      <c r="BI129" s="69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72" t="n"/>
      <c r="BV129" s="2" t="n"/>
      <c r="BW129" s="2" t="n"/>
      <c r="BX129" s="2" t="n"/>
      <c r="BY129" s="2" t="n"/>
      <c r="BZ129" s="2" t="n"/>
      <c r="CA129" s="2" t="n"/>
      <c r="CB129" s="2" t="n"/>
      <c r="CC129" s="2" t="n"/>
    </row>
    <row r="130">
      <c r="A130" s="69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173" t="n"/>
      <c r="K130" s="171" t="n"/>
      <c r="L130" s="2" t="n"/>
      <c r="M130" s="173" t="n"/>
      <c r="N130" s="171" t="n"/>
      <c r="O130" s="2" t="n"/>
      <c r="P130" s="173" t="n"/>
      <c r="Q130" s="5468" t="n"/>
      <c r="R130" s="5468" t="n"/>
      <c r="S130" s="5468" t="n"/>
      <c r="T130" s="5468" t="n"/>
      <c r="U130" s="171" t="n"/>
      <c r="V130" s="2" t="n"/>
      <c r="W130" s="173" t="n"/>
      <c r="X130" s="171" t="n"/>
      <c r="Y130" s="2" t="n"/>
      <c r="Z130" s="173" t="n"/>
      <c r="AA130" s="171" t="n"/>
      <c r="AB130" s="72" t="n"/>
      <c r="AC130" s="3237" t="inlineStr">
        <is>
          <t>Преддипломная</t>
        </is>
      </c>
      <c r="AD130" s="662" t="n"/>
      <c r="AE130" s="662" t="n"/>
      <c r="AF130" s="662" t="n"/>
      <c r="AG130" s="662" t="n"/>
      <c r="AH130" s="662" t="n"/>
      <c r="AI130" s="662" t="n"/>
      <c r="AJ130" s="662" t="n"/>
      <c r="AK130" s="2213" t="n"/>
      <c r="AL130" s="3238" t="n"/>
      <c r="AM130" s="662" t="n"/>
      <c r="AN130" s="2213" t="n"/>
      <c r="AO130" s="3238" t="n"/>
      <c r="AP130" s="662" t="n"/>
      <c r="AQ130" s="2213" t="n"/>
      <c r="AR130" s="3238" t="n">
        <v>6</v>
      </c>
      <c r="AS130" s="662" t="n"/>
      <c r="AT130" s="2213" t="n"/>
      <c r="AU130" s="3238" t="n">
        <v>9</v>
      </c>
      <c r="AV130" s="662" t="n"/>
      <c r="AW130" s="2213" t="n"/>
      <c r="AX130" s="3239">
        <f>AO131+AU130</f>
        <v/>
      </c>
      <c r="AY130" s="2224" t="n"/>
      <c r="AZ130" s="2" t="n"/>
      <c r="BA130" s="2" t="n"/>
      <c r="BB130" s="70" t="n"/>
      <c r="BC130" s="171" t="n"/>
      <c r="BD130" s="2" t="n"/>
      <c r="BE130" s="70" t="n"/>
      <c r="BF130" s="171" t="n"/>
      <c r="BG130" s="2" t="n"/>
      <c r="BH130" s="70" t="n"/>
      <c r="BI130" s="69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72" t="n"/>
      <c r="BV130" s="2" t="n"/>
      <c r="BW130" s="2" t="n"/>
      <c r="BX130" s="2" t="n"/>
      <c r="BY130" s="2" t="n"/>
      <c r="BZ130" s="2" t="n"/>
      <c r="CA130" s="2" t="n"/>
      <c r="CB130" s="2" t="n"/>
      <c r="CC130" s="2" t="n"/>
    </row>
    <row r="131">
      <c r="A131" s="77" t="n"/>
      <c r="B131" s="78" t="n"/>
      <c r="C131" s="78" t="n"/>
      <c r="D131" s="78" t="n"/>
      <c r="E131" s="78" t="n"/>
      <c r="F131" s="78" t="n"/>
      <c r="G131" s="78" t="n"/>
      <c r="H131" s="78" t="n"/>
      <c r="I131" s="78" t="n"/>
      <c r="J131" s="2239" t="n"/>
      <c r="K131" s="2240" t="n"/>
      <c r="L131" s="78" t="n"/>
      <c r="M131" s="2239" t="n"/>
      <c r="N131" s="2240" t="n"/>
      <c r="O131" s="78" t="n"/>
      <c r="P131" s="2239" t="n"/>
      <c r="Q131" s="5470" t="n"/>
      <c r="R131" s="5470" t="n"/>
      <c r="S131" s="5470" t="n"/>
      <c r="T131" s="5470" t="n"/>
      <c r="U131" s="2240" t="n"/>
      <c r="V131" s="78" t="n"/>
      <c r="W131" s="2239" t="n"/>
      <c r="X131" s="2240" t="n"/>
      <c r="Y131" s="78" t="n"/>
      <c r="Z131" s="2239" t="n"/>
      <c r="AA131" s="2240" t="n"/>
      <c r="AB131" s="81" t="n"/>
      <c r="AC131" s="77" t="n"/>
      <c r="AD131" s="78" t="n"/>
      <c r="AE131" s="78" t="n"/>
      <c r="AF131" s="78" t="n"/>
      <c r="AG131" s="78" t="n"/>
      <c r="AH131" s="78" t="n"/>
      <c r="AI131" s="78" t="n"/>
      <c r="AJ131" s="78" t="n"/>
      <c r="AK131" s="2239" t="n"/>
      <c r="AL131" s="2240" t="n"/>
      <c r="AM131" s="78" t="n"/>
      <c r="AN131" s="2239" t="n"/>
      <c r="AO131" s="2240" t="n"/>
      <c r="AP131" s="78" t="n"/>
      <c r="AQ131" s="2239" t="n"/>
      <c r="AR131" s="2240" t="n"/>
      <c r="AS131" s="78" t="n"/>
      <c r="AT131" s="2239" t="n"/>
      <c r="AU131" s="2240" t="n"/>
      <c r="AV131" s="78" t="n"/>
      <c r="AW131" s="2239" t="n"/>
      <c r="AX131" s="2240" t="n"/>
      <c r="AY131" s="81" t="n"/>
      <c r="AZ131" s="767" t="n"/>
      <c r="BA131" s="767" t="n"/>
      <c r="BB131" s="204" t="n"/>
      <c r="BC131" s="205" t="n"/>
      <c r="BD131" s="767" t="n"/>
      <c r="BE131" s="204" t="n"/>
      <c r="BF131" s="205" t="n"/>
      <c r="BG131" s="767" t="n"/>
      <c r="BH131" s="204" t="n"/>
      <c r="BI131" s="77" t="n"/>
      <c r="BJ131" s="78" t="n"/>
      <c r="BK131" s="78" t="n"/>
      <c r="BL131" s="78" t="n"/>
      <c r="BM131" s="78" t="n"/>
      <c r="BN131" s="78" t="n"/>
      <c r="BO131" s="78" t="n"/>
      <c r="BP131" s="78" t="n"/>
      <c r="BQ131" s="78" t="n"/>
      <c r="BR131" s="78" t="n"/>
      <c r="BS131" s="78" t="n"/>
      <c r="BT131" s="78" t="n"/>
      <c r="BU131" s="81" t="n"/>
      <c r="BV131" s="2" t="n"/>
      <c r="BW131" s="2" t="n"/>
      <c r="BX131" s="2" t="n"/>
      <c r="BY131" s="2" t="n"/>
      <c r="BZ131" s="2" t="n"/>
      <c r="CA131" s="2" t="n"/>
      <c r="CB131" s="2" t="n"/>
      <c r="CC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>
        <f>(AE132-U132)*0.22</f>
        <v/>
      </c>
      <c r="BW132" s="2" t="n"/>
      <c r="BX132" s="2" t="n"/>
      <c r="BY132" s="2" t="n"/>
      <c r="BZ132" s="2" t="n"/>
      <c r="CA132" s="2" t="n"/>
      <c r="CB132" s="2" t="n"/>
      <c r="CC132" s="2" t="n"/>
    </row>
    <row r="133">
      <c r="A133" s="3778" t="inlineStr">
        <is>
          <t>VIII. Матрица компетенций</t>
        </is>
      </c>
      <c r="B133" s="78" t="n"/>
      <c r="C133" s="78" t="n"/>
      <c r="D133" s="78" t="n"/>
      <c r="E133" s="78" t="n"/>
      <c r="F133" s="78" t="n"/>
      <c r="G133" s="78" t="n"/>
      <c r="H133" s="78" t="n"/>
      <c r="I133" s="78" t="n"/>
      <c r="J133" s="78" t="n"/>
      <c r="K133" s="78" t="n"/>
      <c r="L133" s="78" t="n"/>
      <c r="M133" s="78" t="n"/>
      <c r="N133" s="78" t="n"/>
      <c r="O133" s="78" t="n"/>
      <c r="P133" s="78" t="n"/>
      <c r="Q133" s="78" t="n"/>
      <c r="R133" s="78" t="n"/>
      <c r="S133" s="78" t="n"/>
      <c r="T133" s="78" t="n"/>
      <c r="U133" s="78" t="n"/>
      <c r="V133" s="78" t="n"/>
      <c r="W133" s="78" t="n"/>
      <c r="X133" s="78" t="n"/>
      <c r="Y133" s="78" t="n"/>
      <c r="Z133" s="78" t="n"/>
      <c r="AA133" s="78" t="n"/>
      <c r="AB133" s="78" t="n"/>
      <c r="AC133" s="78" t="n"/>
      <c r="AD133" s="78" t="n"/>
      <c r="AE133" s="78" t="n"/>
      <c r="AF133" s="78" t="n"/>
      <c r="AG133" s="78" t="n"/>
      <c r="AH133" s="78" t="n"/>
      <c r="AI133" s="78" t="n"/>
      <c r="AJ133" s="78" t="n"/>
      <c r="AK133" s="78" t="n"/>
      <c r="AL133" s="78" t="n"/>
      <c r="AM133" s="78" t="n"/>
      <c r="AN133" s="78" t="n"/>
      <c r="AO133" s="78" t="n"/>
      <c r="AP133" s="78" t="n"/>
      <c r="AQ133" s="78" t="n"/>
      <c r="AR133" s="78" t="n"/>
      <c r="AS133" s="78" t="n"/>
      <c r="AT133" s="78" t="n"/>
      <c r="AU133" s="78" t="n"/>
      <c r="AV133" s="78" t="n"/>
      <c r="AW133" s="78" t="n"/>
      <c r="AX133" s="78" t="n"/>
      <c r="AY133" s="78" t="n"/>
      <c r="AZ133" s="78" t="n"/>
      <c r="BA133" s="78" t="n"/>
      <c r="BB133" s="78" t="n"/>
      <c r="BC133" s="78" t="n"/>
      <c r="BD133" s="78" t="n"/>
      <c r="BE133" s="78" t="n"/>
      <c r="BF133" s="78" t="n"/>
      <c r="BG133" s="78" t="n"/>
      <c r="BH133" s="78" t="n"/>
      <c r="BI133" s="78" t="n"/>
      <c r="BJ133" s="78" t="n"/>
      <c r="BK133" s="78" t="n"/>
      <c r="BL133" s="78" t="n"/>
      <c r="BM133" s="78" t="n"/>
      <c r="BN133" s="78" t="n"/>
      <c r="BO133" s="78" t="n"/>
      <c r="BP133" s="78" t="n"/>
      <c r="BQ133" s="78" t="n"/>
      <c r="BR133" s="78" t="n"/>
      <c r="BS133" s="78" t="n"/>
      <c r="BT133" s="78" t="n"/>
      <c r="BU133" s="78" t="n"/>
      <c r="BV133" s="2" t="n"/>
      <c r="BW133" s="2" t="n"/>
      <c r="BX133" s="2" t="n"/>
      <c r="BY133" s="2" t="n"/>
      <c r="BZ133" s="2" t="n"/>
      <c r="CA133" s="2" t="n"/>
      <c r="CB133" s="2" t="n"/>
      <c r="CC133" s="2" t="n"/>
    </row>
    <row r="134">
      <c r="A134" s="5471" t="inlineStr">
        <is>
          <t>Код компетенции</t>
        </is>
      </c>
      <c r="B134" s="1410" t="n"/>
      <c r="C134" s="1410" t="n"/>
      <c r="D134" s="2793" t="n"/>
      <c r="E134" s="4919" t="inlineStr">
        <is>
          <t>Наименование компетенции</t>
        </is>
      </c>
      <c r="F134" s="1410" t="n"/>
      <c r="G134" s="1410" t="n"/>
      <c r="H134" s="1410" t="n"/>
      <c r="I134" s="1410" t="n"/>
      <c r="J134" s="1410" t="n"/>
      <c r="K134" s="1410" t="n"/>
      <c r="L134" s="1410" t="n"/>
      <c r="M134" s="1410" t="n"/>
      <c r="N134" s="1410" t="n"/>
      <c r="O134" s="1410" t="n"/>
      <c r="P134" s="1410" t="n"/>
      <c r="Q134" s="1410" t="n"/>
      <c r="R134" s="1410" t="n"/>
      <c r="S134" s="1410" t="n"/>
      <c r="T134" s="1410" t="n"/>
      <c r="U134" s="1410" t="n"/>
      <c r="V134" s="1410" t="n"/>
      <c r="W134" s="1410" t="n"/>
      <c r="X134" s="1410" t="n"/>
      <c r="Y134" s="1410" t="n"/>
      <c r="Z134" s="1410" t="n"/>
      <c r="AA134" s="1410" t="n"/>
      <c r="AB134" s="1410" t="n"/>
      <c r="AC134" s="1410" t="n"/>
      <c r="AD134" s="1410" t="n"/>
      <c r="AE134" s="1410" t="n"/>
      <c r="AF134" s="1410" t="n"/>
      <c r="AG134" s="1410" t="n"/>
      <c r="AH134" s="1410" t="n"/>
      <c r="AI134" s="1410" t="n"/>
      <c r="AJ134" s="1410" t="n"/>
      <c r="AK134" s="1410" t="n"/>
      <c r="AL134" s="1410" t="n"/>
      <c r="AM134" s="1410" t="n"/>
      <c r="AN134" s="1410" t="n"/>
      <c r="AO134" s="1410" t="n"/>
      <c r="AP134" s="1410" t="n"/>
      <c r="AQ134" s="1410" t="n"/>
      <c r="AR134" s="1410" t="n"/>
      <c r="AS134" s="1410" t="n"/>
      <c r="AT134" s="1410" t="n"/>
      <c r="AU134" s="1410" t="n"/>
      <c r="AV134" s="1410" t="n"/>
      <c r="AW134" s="1410" t="n"/>
      <c r="AX134" s="1410" t="n"/>
      <c r="AY134" s="1410" t="n"/>
      <c r="AZ134" s="1410" t="n"/>
      <c r="BA134" s="1410" t="n"/>
      <c r="BB134" s="1410" t="n"/>
      <c r="BC134" s="1410" t="n"/>
      <c r="BD134" s="1410" t="n"/>
      <c r="BE134" s="1410" t="n"/>
      <c r="BF134" s="1410" t="n"/>
      <c r="BG134" s="1410" t="n"/>
      <c r="BH134" s="1410" t="n"/>
      <c r="BI134" s="1410" t="n"/>
      <c r="BJ134" s="1410" t="n"/>
      <c r="BK134" s="1410" t="n"/>
      <c r="BL134" s="1410" t="n"/>
      <c r="BM134" s="1410" t="n"/>
      <c r="BN134" s="1410" t="n"/>
      <c r="BO134" s="1410" t="n"/>
      <c r="BP134" s="1414" t="n"/>
      <c r="BQ134" s="4861" t="inlineStr">
        <is>
          <t>Код модуля, учебной дисциплины</t>
        </is>
      </c>
      <c r="BR134" s="1410" t="n"/>
      <c r="BS134" s="1410" t="n"/>
      <c r="BT134" s="1410" t="n"/>
      <c r="BU134" s="1414" t="n"/>
      <c r="BV134" s="84" t="n"/>
      <c r="BW134" s="84" t="n"/>
      <c r="BX134" s="2" t="n"/>
      <c r="BY134" s="2" t="n"/>
      <c r="BZ134" s="2" t="n"/>
      <c r="CA134" s="2" t="n"/>
      <c r="CB134" s="2" t="n"/>
      <c r="CC134" s="2" t="n"/>
    </row>
    <row r="135">
      <c r="A135" s="2795" t="inlineStr">
        <is>
          <t>УК-1</t>
        </is>
      </c>
      <c r="B135" s="2304" t="n"/>
      <c r="C135" s="2304" t="n"/>
      <c r="D135" s="2335" t="n"/>
      <c r="E135" s="4801" t="inlineStr">
        <is>
          <t>Владеть основами исследовательской деятельности, осуществлять поиск, анализ и синтез информации</t>
        </is>
      </c>
      <c r="F135" s="2283" t="n"/>
      <c r="G135" s="2283" t="n"/>
      <c r="H135" s="2283" t="n"/>
      <c r="I135" s="2283" t="n"/>
      <c r="J135" s="2283" t="n"/>
      <c r="K135" s="2283" t="n"/>
      <c r="L135" s="2283" t="n"/>
      <c r="M135" s="2283" t="n"/>
      <c r="N135" s="2283" t="n"/>
      <c r="O135" s="2283" t="n"/>
      <c r="P135" s="2283" t="n"/>
      <c r="Q135" s="2283" t="n"/>
      <c r="R135" s="2283" t="n"/>
      <c r="S135" s="2283" t="n"/>
      <c r="T135" s="2283" t="n"/>
      <c r="U135" s="2283" t="n"/>
      <c r="V135" s="2283" t="n"/>
      <c r="W135" s="2283" t="n"/>
      <c r="X135" s="2283" t="n"/>
      <c r="Y135" s="2283" t="n"/>
      <c r="Z135" s="2283" t="n"/>
      <c r="AA135" s="2283" t="n"/>
      <c r="AB135" s="2283" t="n"/>
      <c r="AC135" s="2283" t="n"/>
      <c r="AD135" s="2283" t="n"/>
      <c r="AE135" s="2283" t="n"/>
      <c r="AF135" s="2283" t="n"/>
      <c r="AG135" s="2283" t="n"/>
      <c r="AH135" s="2283" t="n"/>
      <c r="AI135" s="2283" t="n"/>
      <c r="AJ135" s="2283" t="n"/>
      <c r="AK135" s="2283" t="n"/>
      <c r="AL135" s="2283" t="n"/>
      <c r="AM135" s="2283" t="n"/>
      <c r="AN135" s="2283" t="n"/>
      <c r="AO135" s="2283" t="n"/>
      <c r="AP135" s="2283" t="n"/>
      <c r="AQ135" s="2283" t="n"/>
      <c r="AR135" s="2283" t="n"/>
      <c r="AS135" s="2283" t="n"/>
      <c r="AT135" s="2283" t="n"/>
      <c r="AU135" s="2283" t="n"/>
      <c r="AV135" s="2283" t="n"/>
      <c r="AW135" s="2283" t="n"/>
      <c r="AX135" s="2283" t="n"/>
      <c r="AY135" s="2283" t="n"/>
      <c r="AZ135" s="2283" t="n"/>
      <c r="BA135" s="2283" t="n"/>
      <c r="BB135" s="2283" t="n"/>
      <c r="BC135" s="2283" t="n"/>
      <c r="BD135" s="2283" t="n"/>
      <c r="BE135" s="2283" t="n"/>
      <c r="BF135" s="2283" t="n"/>
      <c r="BG135" s="2283" t="n"/>
      <c r="BH135" s="2283" t="n"/>
      <c r="BI135" s="2283" t="n"/>
      <c r="BJ135" s="2283" t="n"/>
      <c r="BK135" s="2283" t="n"/>
      <c r="BL135" s="2283" t="n"/>
      <c r="BM135" s="2283" t="n"/>
      <c r="BN135" s="2283" t="n"/>
      <c r="BO135" s="2283" t="n"/>
      <c r="BP135" s="2284" t="n"/>
      <c r="BQ135" s="5472" t="inlineStr">
        <is>
          <t>1.5.4, 1.6.2, 1.6.4, 1.6.6, 2.4.3, 2.6.2, 2.7.3, 2.7.5</t>
        </is>
      </c>
      <c r="BR135" s="2283" t="n"/>
      <c r="BS135" s="2283" t="n"/>
      <c r="BT135" s="2283" t="n"/>
      <c r="BU135" s="2284" t="n"/>
      <c r="BV135" s="656" t="n"/>
      <c r="BW135" s="656" t="n"/>
      <c r="BX135" s="2" t="n"/>
      <c r="BY135" s="2" t="n"/>
      <c r="BZ135" s="2" t="n"/>
      <c r="CA135" s="2" t="n"/>
      <c r="CB135" s="2" t="n"/>
      <c r="CC135" s="2" t="n"/>
    </row>
    <row r="136">
      <c r="A136" s="2420" t="inlineStr">
        <is>
          <t>УК-2</t>
        </is>
      </c>
      <c r="B136" s="2665" t="n"/>
      <c r="C136" s="2665" t="n"/>
      <c r="D136" s="2316" t="n"/>
      <c r="E136" s="5473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36" s="2665" t="n"/>
      <c r="G136" s="2665" t="n"/>
      <c r="H136" s="2665" t="n"/>
      <c r="I136" s="2665" t="n"/>
      <c r="J136" s="2665" t="n"/>
      <c r="K136" s="2665" t="n"/>
      <c r="L136" s="2665" t="n"/>
      <c r="M136" s="2665" t="n"/>
      <c r="N136" s="2665" t="n"/>
      <c r="O136" s="2665" t="n"/>
      <c r="P136" s="2665" t="n"/>
      <c r="Q136" s="2665" t="n"/>
      <c r="R136" s="2665" t="n"/>
      <c r="S136" s="2665" t="n"/>
      <c r="T136" s="2665" t="n"/>
      <c r="U136" s="2665" t="n"/>
      <c r="V136" s="2665" t="n"/>
      <c r="W136" s="2665" t="n"/>
      <c r="X136" s="2665" t="n"/>
      <c r="Y136" s="2665" t="n"/>
      <c r="Z136" s="2665" t="n"/>
      <c r="AA136" s="2665" t="n"/>
      <c r="AB136" s="2665" t="n"/>
      <c r="AC136" s="2665" t="n"/>
      <c r="AD136" s="2665" t="n"/>
      <c r="AE136" s="2665" t="n"/>
      <c r="AF136" s="2665" t="n"/>
      <c r="AG136" s="2665" t="n"/>
      <c r="AH136" s="2665" t="n"/>
      <c r="AI136" s="2665" t="n"/>
      <c r="AJ136" s="2665" t="n"/>
      <c r="AK136" s="2665" t="n"/>
      <c r="AL136" s="2665" t="n"/>
      <c r="AM136" s="2665" t="n"/>
      <c r="AN136" s="2665" t="n"/>
      <c r="AO136" s="2665" t="n"/>
      <c r="AP136" s="2665" t="n"/>
      <c r="AQ136" s="2665" t="n"/>
      <c r="AR136" s="2665" t="n"/>
      <c r="AS136" s="2665" t="n"/>
      <c r="AT136" s="2665" t="n"/>
      <c r="AU136" s="2665" t="n"/>
      <c r="AV136" s="2665" t="n"/>
      <c r="AW136" s="2665" t="n"/>
      <c r="AX136" s="2665" t="n"/>
      <c r="AY136" s="2665" t="n"/>
      <c r="AZ136" s="2665" t="n"/>
      <c r="BA136" s="2665" t="n"/>
      <c r="BB136" s="2665" t="n"/>
      <c r="BC136" s="2665" t="n"/>
      <c r="BD136" s="2665" t="n"/>
      <c r="BE136" s="2665" t="n"/>
      <c r="BF136" s="2665" t="n"/>
      <c r="BG136" s="2665" t="n"/>
      <c r="BH136" s="2665" t="n"/>
      <c r="BI136" s="2665" t="n"/>
      <c r="BJ136" s="2665" t="n"/>
      <c r="BK136" s="2665" t="n"/>
      <c r="BL136" s="2665" t="n"/>
      <c r="BM136" s="2665" t="n"/>
      <c r="BN136" s="2665" t="n"/>
      <c r="BO136" s="2665" t="n"/>
      <c r="BP136" s="2311" t="n"/>
      <c r="BQ136" s="2800" t="inlineStr">
        <is>
          <t>1.3.2</t>
        </is>
      </c>
      <c r="BR136" s="2665" t="n"/>
      <c r="BS136" s="2665" t="n"/>
      <c r="BT136" s="2665" t="n"/>
      <c r="BU136" s="2311" t="n"/>
      <c r="BV136" s="4505" t="n"/>
      <c r="BW136" s="4505" t="n"/>
      <c r="BX136" s="2" t="n"/>
      <c r="BY136" s="2" t="n"/>
      <c r="BZ136" s="2" t="n"/>
      <c r="CA136" s="2" t="n"/>
      <c r="CB136" s="2" t="n"/>
      <c r="CC136" s="2" t="n"/>
    </row>
    <row r="137">
      <c r="A137" s="2420" t="inlineStr">
        <is>
          <t>УК-3</t>
        </is>
      </c>
      <c r="B137" s="2665" t="n"/>
      <c r="C137" s="2665" t="n"/>
      <c r="D137" s="2316" t="n"/>
      <c r="E137" s="5473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37" s="2665" t="n"/>
      <c r="G137" s="2665" t="n"/>
      <c r="H137" s="2665" t="n"/>
      <c r="I137" s="2665" t="n"/>
      <c r="J137" s="2665" t="n"/>
      <c r="K137" s="2665" t="n"/>
      <c r="L137" s="2665" t="n"/>
      <c r="M137" s="2665" t="n"/>
      <c r="N137" s="2665" t="n"/>
      <c r="O137" s="2665" t="n"/>
      <c r="P137" s="2665" t="n"/>
      <c r="Q137" s="2665" t="n"/>
      <c r="R137" s="2665" t="n"/>
      <c r="S137" s="2665" t="n"/>
      <c r="T137" s="2665" t="n"/>
      <c r="U137" s="2665" t="n"/>
      <c r="V137" s="2665" t="n"/>
      <c r="W137" s="2665" t="n"/>
      <c r="X137" s="2665" t="n"/>
      <c r="Y137" s="2665" t="n"/>
      <c r="Z137" s="2665" t="n"/>
      <c r="AA137" s="2665" t="n"/>
      <c r="AB137" s="2665" t="n"/>
      <c r="AC137" s="2665" t="n"/>
      <c r="AD137" s="2665" t="n"/>
      <c r="AE137" s="2665" t="n"/>
      <c r="AF137" s="2665" t="n"/>
      <c r="AG137" s="2665" t="n"/>
      <c r="AH137" s="2665" t="n"/>
      <c r="AI137" s="2665" t="n"/>
      <c r="AJ137" s="2665" t="n"/>
      <c r="AK137" s="2665" t="n"/>
      <c r="AL137" s="2665" t="n"/>
      <c r="AM137" s="2665" t="n"/>
      <c r="AN137" s="2665" t="n"/>
      <c r="AO137" s="2665" t="n"/>
      <c r="AP137" s="2665" t="n"/>
      <c r="AQ137" s="2665" t="n"/>
      <c r="AR137" s="2665" t="n"/>
      <c r="AS137" s="2665" t="n"/>
      <c r="AT137" s="2665" t="n"/>
      <c r="AU137" s="2665" t="n"/>
      <c r="AV137" s="2665" t="n"/>
      <c r="AW137" s="2665" t="n"/>
      <c r="AX137" s="2665" t="n"/>
      <c r="AY137" s="2665" t="n"/>
      <c r="AZ137" s="2665" t="n"/>
      <c r="BA137" s="2665" t="n"/>
      <c r="BB137" s="2665" t="n"/>
      <c r="BC137" s="2665" t="n"/>
      <c r="BD137" s="2665" t="n"/>
      <c r="BE137" s="2665" t="n"/>
      <c r="BF137" s="2665" t="n"/>
      <c r="BG137" s="2665" t="n"/>
      <c r="BH137" s="2665" t="n"/>
      <c r="BI137" s="2665" t="n"/>
      <c r="BJ137" s="2665" t="n"/>
      <c r="BK137" s="2665" t="n"/>
      <c r="BL137" s="2665" t="n"/>
      <c r="BM137" s="2665" t="n"/>
      <c r="BN137" s="2665" t="n"/>
      <c r="BO137" s="2665" t="n"/>
      <c r="BP137" s="2311" t="n"/>
      <c r="BQ137" s="2800" t="inlineStr">
        <is>
          <t>1.2, 2.11.3</t>
        </is>
      </c>
      <c r="BR137" s="2665" t="n"/>
      <c r="BS137" s="2665" t="n"/>
      <c r="BT137" s="2665" t="n"/>
      <c r="BU137" s="2311" t="n"/>
      <c r="BV137" s="4505" t="n"/>
      <c r="BW137" s="4505" t="n"/>
      <c r="BX137" s="2" t="n"/>
      <c r="BY137" s="2" t="n"/>
      <c r="BZ137" s="2" t="n"/>
      <c r="CA137" s="2" t="n"/>
      <c r="CB137" s="2" t="n"/>
      <c r="CC137" s="2" t="n"/>
    </row>
    <row r="138">
      <c r="A138" s="2420" t="inlineStr">
        <is>
          <t>УК-4</t>
        </is>
      </c>
      <c r="B138" s="2665" t="n"/>
      <c r="C138" s="2665" t="n"/>
      <c r="D138" s="2316" t="n"/>
      <c r="E138" s="5473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38" s="2665" t="n"/>
      <c r="G138" s="2665" t="n"/>
      <c r="H138" s="2665" t="n"/>
      <c r="I138" s="2665" t="n"/>
      <c r="J138" s="2665" t="n"/>
      <c r="K138" s="2665" t="n"/>
      <c r="L138" s="2665" t="n"/>
      <c r="M138" s="2665" t="n"/>
      <c r="N138" s="2665" t="n"/>
      <c r="O138" s="2665" t="n"/>
      <c r="P138" s="2665" t="n"/>
      <c r="Q138" s="2665" t="n"/>
      <c r="R138" s="2665" t="n"/>
      <c r="S138" s="2665" t="n"/>
      <c r="T138" s="2665" t="n"/>
      <c r="U138" s="2665" t="n"/>
      <c r="V138" s="2665" t="n"/>
      <c r="W138" s="2665" t="n"/>
      <c r="X138" s="2665" t="n"/>
      <c r="Y138" s="2665" t="n"/>
      <c r="Z138" s="2665" t="n"/>
      <c r="AA138" s="2665" t="n"/>
      <c r="AB138" s="2665" t="n"/>
      <c r="AC138" s="2665" t="n"/>
      <c r="AD138" s="2665" t="n"/>
      <c r="AE138" s="2665" t="n"/>
      <c r="AF138" s="2665" t="n"/>
      <c r="AG138" s="2665" t="n"/>
      <c r="AH138" s="2665" t="n"/>
      <c r="AI138" s="2665" t="n"/>
      <c r="AJ138" s="2665" t="n"/>
      <c r="AK138" s="2665" t="n"/>
      <c r="AL138" s="2665" t="n"/>
      <c r="AM138" s="2665" t="n"/>
      <c r="AN138" s="2665" t="n"/>
      <c r="AO138" s="2665" t="n"/>
      <c r="AP138" s="2665" t="n"/>
      <c r="AQ138" s="2665" t="n"/>
      <c r="AR138" s="2665" t="n"/>
      <c r="AS138" s="2665" t="n"/>
      <c r="AT138" s="2665" t="n"/>
      <c r="AU138" s="2665" t="n"/>
      <c r="AV138" s="2665" t="n"/>
      <c r="AW138" s="2665" t="n"/>
      <c r="AX138" s="2665" t="n"/>
      <c r="AY138" s="2665" t="n"/>
      <c r="AZ138" s="2665" t="n"/>
      <c r="BA138" s="2665" t="n"/>
      <c r="BB138" s="2665" t="n"/>
      <c r="BC138" s="2665" t="n"/>
      <c r="BD138" s="2665" t="n"/>
      <c r="BE138" s="2665" t="n"/>
      <c r="BF138" s="2665" t="n"/>
      <c r="BG138" s="2665" t="n"/>
      <c r="BH138" s="2665" t="n"/>
      <c r="BI138" s="2665" t="n"/>
      <c r="BJ138" s="2665" t="n"/>
      <c r="BK138" s="2665" t="n"/>
      <c r="BL138" s="2665" t="n"/>
      <c r="BM138" s="2665" t="n"/>
      <c r="BN138" s="2665" t="n"/>
      <c r="BO138" s="2665" t="n"/>
      <c r="BP138" s="2311" t="n"/>
      <c r="BQ138" s="2800" t="inlineStr">
        <is>
          <t>1.2, 2.1.1</t>
        </is>
      </c>
      <c r="BR138" s="2665" t="n"/>
      <c r="BS138" s="2665" t="n"/>
      <c r="BT138" s="2665" t="n"/>
      <c r="BU138" s="2311" t="n"/>
      <c r="BV138" s="4505" t="n"/>
      <c r="BW138" s="4505" t="n"/>
      <c r="BX138" s="2" t="n"/>
      <c r="BY138" s="2" t="n"/>
      <c r="BZ138" s="2" t="n"/>
      <c r="CA138" s="2" t="n"/>
      <c r="CB138" s="2" t="n"/>
      <c r="CC138" s="2" t="n"/>
    </row>
    <row r="139">
      <c r="A139" s="2420" t="inlineStr">
        <is>
          <t>УК-5</t>
        </is>
      </c>
      <c r="B139" s="2665" t="n"/>
      <c r="C139" s="2665" t="n"/>
      <c r="D139" s="2316" t="n"/>
      <c r="E139" s="5473" t="inlineStr">
        <is>
          <t>Быть способным к саморазвитию и совершенствованию в профессиональной деятельности</t>
        </is>
      </c>
      <c r="F139" s="2665" t="n"/>
      <c r="G139" s="2665" t="n"/>
      <c r="H139" s="2665" t="n"/>
      <c r="I139" s="2665" t="n"/>
      <c r="J139" s="2665" t="n"/>
      <c r="K139" s="2665" t="n"/>
      <c r="L139" s="2665" t="n"/>
      <c r="M139" s="2665" t="n"/>
      <c r="N139" s="2665" t="n"/>
      <c r="O139" s="2665" t="n"/>
      <c r="P139" s="2665" t="n"/>
      <c r="Q139" s="2665" t="n"/>
      <c r="R139" s="2665" t="n"/>
      <c r="S139" s="2665" t="n"/>
      <c r="T139" s="2665" t="n"/>
      <c r="U139" s="2665" t="n"/>
      <c r="V139" s="2665" t="n"/>
      <c r="W139" s="2665" t="n"/>
      <c r="X139" s="2665" t="n"/>
      <c r="Y139" s="2665" t="n"/>
      <c r="Z139" s="2665" t="n"/>
      <c r="AA139" s="2665" t="n"/>
      <c r="AB139" s="2665" t="n"/>
      <c r="AC139" s="2665" t="n"/>
      <c r="AD139" s="2665" t="n"/>
      <c r="AE139" s="2665" t="n"/>
      <c r="AF139" s="2665" t="n"/>
      <c r="AG139" s="2665" t="n"/>
      <c r="AH139" s="2665" t="n"/>
      <c r="AI139" s="2665" t="n"/>
      <c r="AJ139" s="2665" t="n"/>
      <c r="AK139" s="2665" t="n"/>
      <c r="AL139" s="2665" t="n"/>
      <c r="AM139" s="2665" t="n"/>
      <c r="AN139" s="2665" t="n"/>
      <c r="AO139" s="2665" t="n"/>
      <c r="AP139" s="2665" t="n"/>
      <c r="AQ139" s="2665" t="n"/>
      <c r="AR139" s="2665" t="n"/>
      <c r="AS139" s="2665" t="n"/>
      <c r="AT139" s="2665" t="n"/>
      <c r="AU139" s="2665" t="n"/>
      <c r="AV139" s="2665" t="n"/>
      <c r="AW139" s="2665" t="n"/>
      <c r="AX139" s="2665" t="n"/>
      <c r="AY139" s="2665" t="n"/>
      <c r="AZ139" s="2665" t="n"/>
      <c r="BA139" s="2665" t="n"/>
      <c r="BB139" s="2665" t="n"/>
      <c r="BC139" s="2665" t="n"/>
      <c r="BD139" s="2665" t="n"/>
      <c r="BE139" s="2665" t="n"/>
      <c r="BF139" s="2665" t="n"/>
      <c r="BG139" s="2665" t="n"/>
      <c r="BH139" s="2665" t="n"/>
      <c r="BI139" s="2665" t="n"/>
      <c r="BJ139" s="2665" t="n"/>
      <c r="BK139" s="2665" t="n"/>
      <c r="BL139" s="2665" t="n"/>
      <c r="BM139" s="2665" t="n"/>
      <c r="BN139" s="2665" t="n"/>
      <c r="BO139" s="2665" t="n"/>
      <c r="BP139" s="2311" t="n"/>
      <c r="BQ139" s="5474" t="inlineStr">
        <is>
          <t>1.5.4, 1.6.2, 1.6.4, 1.6.6, 2.4.3, 2.6.2, 2.7.3, 2.7.5</t>
        </is>
      </c>
      <c r="BR139" s="2665" t="n"/>
      <c r="BS139" s="2665" t="n"/>
      <c r="BT139" s="2665" t="n"/>
      <c r="BU139" s="2311" t="n"/>
      <c r="BV139" s="656" t="n"/>
      <c r="BW139" s="656" t="n"/>
      <c r="BX139" s="2" t="n"/>
      <c r="BY139" s="2" t="n"/>
      <c r="BZ139" s="2" t="n"/>
      <c r="CA139" s="2" t="n"/>
      <c r="CB139" s="2" t="n"/>
      <c r="CC139" s="2" t="n"/>
    </row>
    <row r="140">
      <c r="A140" s="2420" t="inlineStr">
        <is>
          <t>УК-6</t>
        </is>
      </c>
      <c r="B140" s="2665" t="n"/>
      <c r="C140" s="2665" t="n"/>
      <c r="D140" s="2316" t="n"/>
      <c r="E140" s="5473" t="inlineStr">
        <is>
          <t>Проявлять инициативу и адаптироваться к изменениям в профессиональной деятельности</t>
        </is>
      </c>
      <c r="F140" s="2665" t="n"/>
      <c r="G140" s="2665" t="n"/>
      <c r="H140" s="2665" t="n"/>
      <c r="I140" s="2665" t="n"/>
      <c r="J140" s="2665" t="n"/>
      <c r="K140" s="2665" t="n"/>
      <c r="L140" s="2665" t="n"/>
      <c r="M140" s="2665" t="n"/>
      <c r="N140" s="2665" t="n"/>
      <c r="O140" s="2665" t="n"/>
      <c r="P140" s="2665" t="n"/>
      <c r="Q140" s="2665" t="n"/>
      <c r="R140" s="2665" t="n"/>
      <c r="S140" s="2665" t="n"/>
      <c r="T140" s="2665" t="n"/>
      <c r="U140" s="2665" t="n"/>
      <c r="V140" s="2665" t="n"/>
      <c r="W140" s="2665" t="n"/>
      <c r="X140" s="2665" t="n"/>
      <c r="Y140" s="2665" t="n"/>
      <c r="Z140" s="2665" t="n"/>
      <c r="AA140" s="2665" t="n"/>
      <c r="AB140" s="2665" t="n"/>
      <c r="AC140" s="2665" t="n"/>
      <c r="AD140" s="2665" t="n"/>
      <c r="AE140" s="2665" t="n"/>
      <c r="AF140" s="2665" t="n"/>
      <c r="AG140" s="2665" t="n"/>
      <c r="AH140" s="2665" t="n"/>
      <c r="AI140" s="2665" t="n"/>
      <c r="AJ140" s="2665" t="n"/>
      <c r="AK140" s="2665" t="n"/>
      <c r="AL140" s="2665" t="n"/>
      <c r="AM140" s="2665" t="n"/>
      <c r="AN140" s="2665" t="n"/>
      <c r="AO140" s="2665" t="n"/>
      <c r="AP140" s="2665" t="n"/>
      <c r="AQ140" s="2665" t="n"/>
      <c r="AR140" s="2665" t="n"/>
      <c r="AS140" s="2665" t="n"/>
      <c r="AT140" s="2665" t="n"/>
      <c r="AU140" s="2665" t="n"/>
      <c r="AV140" s="2665" t="n"/>
      <c r="AW140" s="2665" t="n"/>
      <c r="AX140" s="2665" t="n"/>
      <c r="AY140" s="2665" t="n"/>
      <c r="AZ140" s="2665" t="n"/>
      <c r="BA140" s="2665" t="n"/>
      <c r="BB140" s="2665" t="n"/>
      <c r="BC140" s="2665" t="n"/>
      <c r="BD140" s="2665" t="n"/>
      <c r="BE140" s="2665" t="n"/>
      <c r="BF140" s="2665" t="n"/>
      <c r="BG140" s="2665" t="n"/>
      <c r="BH140" s="2665" t="n"/>
      <c r="BI140" s="2665" t="n"/>
      <c r="BJ140" s="2665" t="n"/>
      <c r="BK140" s="2665" t="n"/>
      <c r="BL140" s="2665" t="n"/>
      <c r="BM140" s="2665" t="n"/>
      <c r="BN140" s="2665" t="n"/>
      <c r="BO140" s="2665" t="n"/>
      <c r="BP140" s="2311" t="n"/>
      <c r="BQ140" s="5474" t="inlineStr">
        <is>
          <t>1.5.4, 1.6.2, 1.6.4, 1.6.6, 2.4.3, 2.6.2, 2.7.3, 2.7.5</t>
        </is>
      </c>
      <c r="BR140" s="2665" t="n"/>
      <c r="BS140" s="2665" t="n"/>
      <c r="BT140" s="2665" t="n"/>
      <c r="BU140" s="2311" t="n"/>
      <c r="BV140" s="656" t="n"/>
      <c r="BW140" s="656" t="n"/>
      <c r="BX140" s="2" t="n"/>
      <c r="BY140" s="2" t="n"/>
      <c r="BZ140" s="2" t="n"/>
      <c r="CA140" s="2" t="n"/>
      <c r="CB140" s="2" t="n"/>
      <c r="CC140" s="2" t="n"/>
    </row>
    <row r="141">
      <c r="A141" s="2420" t="inlineStr">
        <is>
          <t>УК-7</t>
        </is>
      </c>
      <c r="B141" s="2665" t="n"/>
      <c r="C141" s="2665" t="n"/>
      <c r="D141" s="2316" t="n"/>
      <c r="E141" s="5473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41" s="2665" t="n"/>
      <c r="G141" s="2665" t="n"/>
      <c r="H141" s="2665" t="n"/>
      <c r="I141" s="2665" t="n"/>
      <c r="J141" s="2665" t="n"/>
      <c r="K141" s="2665" t="n"/>
      <c r="L141" s="2665" t="n"/>
      <c r="M141" s="2665" t="n"/>
      <c r="N141" s="2665" t="n"/>
      <c r="O141" s="2665" t="n"/>
      <c r="P141" s="2665" t="n"/>
      <c r="Q141" s="2665" t="n"/>
      <c r="R141" s="2665" t="n"/>
      <c r="S141" s="2665" t="n"/>
      <c r="T141" s="2665" t="n"/>
      <c r="U141" s="2665" t="n"/>
      <c r="V141" s="2665" t="n"/>
      <c r="W141" s="2665" t="n"/>
      <c r="X141" s="2665" t="n"/>
      <c r="Y141" s="2665" t="n"/>
      <c r="Z141" s="2665" t="n"/>
      <c r="AA141" s="2665" t="n"/>
      <c r="AB141" s="2665" t="n"/>
      <c r="AC141" s="2665" t="n"/>
      <c r="AD141" s="2665" t="n"/>
      <c r="AE141" s="2665" t="n"/>
      <c r="AF141" s="2665" t="n"/>
      <c r="AG141" s="2665" t="n"/>
      <c r="AH141" s="2665" t="n"/>
      <c r="AI141" s="2665" t="n"/>
      <c r="AJ141" s="2665" t="n"/>
      <c r="AK141" s="2665" t="n"/>
      <c r="AL141" s="2665" t="n"/>
      <c r="AM141" s="2665" t="n"/>
      <c r="AN141" s="2665" t="n"/>
      <c r="AO141" s="2665" t="n"/>
      <c r="AP141" s="2665" t="n"/>
      <c r="AQ141" s="2665" t="n"/>
      <c r="AR141" s="2665" t="n"/>
      <c r="AS141" s="2665" t="n"/>
      <c r="AT141" s="2665" t="n"/>
      <c r="AU141" s="2665" t="n"/>
      <c r="AV141" s="2665" t="n"/>
      <c r="AW141" s="2665" t="n"/>
      <c r="AX141" s="2665" t="n"/>
      <c r="AY141" s="2665" t="n"/>
      <c r="AZ141" s="2665" t="n"/>
      <c r="BA141" s="2665" t="n"/>
      <c r="BB141" s="2665" t="n"/>
      <c r="BC141" s="2665" t="n"/>
      <c r="BD141" s="2665" t="n"/>
      <c r="BE141" s="2665" t="n"/>
      <c r="BF141" s="2665" t="n"/>
      <c r="BG141" s="2665" t="n"/>
      <c r="BH141" s="2665" t="n"/>
      <c r="BI141" s="2665" t="n"/>
      <c r="BJ141" s="2665" t="n"/>
      <c r="BK141" s="2665" t="n"/>
      <c r="BL141" s="2665" t="n"/>
      <c r="BM141" s="2665" t="n"/>
      <c r="BN141" s="2665" t="n"/>
      <c r="BO141" s="2665" t="n"/>
      <c r="BP141" s="2311" t="n"/>
      <c r="BQ141" s="2800" t="inlineStr">
        <is>
          <t>1.1.1</t>
        </is>
      </c>
      <c r="BR141" s="2665" t="n"/>
      <c r="BS141" s="2665" t="n"/>
      <c r="BT141" s="2665" t="n"/>
      <c r="BU141" s="2311" t="n"/>
      <c r="BV141" s="4505" t="n"/>
      <c r="BW141" s="4505" t="n"/>
      <c r="BX141" s="2" t="n"/>
      <c r="BY141" s="2" t="n"/>
      <c r="BZ141" s="2" t="n"/>
      <c r="CA141" s="2" t="n"/>
      <c r="CB141" s="2" t="n"/>
      <c r="CC141" s="2" t="n"/>
    </row>
    <row r="142">
      <c r="A142" s="2420" t="inlineStr">
        <is>
          <t>УК-8</t>
        </is>
      </c>
      <c r="B142" s="2665" t="n"/>
      <c r="C142" s="2665" t="n"/>
      <c r="D142" s="2316" t="n"/>
      <c r="E142" s="5473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42" s="2665" t="n"/>
      <c r="G142" s="2665" t="n"/>
      <c r="H142" s="2665" t="n"/>
      <c r="I142" s="2665" t="n"/>
      <c r="J142" s="2665" t="n"/>
      <c r="K142" s="2665" t="n"/>
      <c r="L142" s="2665" t="n"/>
      <c r="M142" s="2665" t="n"/>
      <c r="N142" s="2665" t="n"/>
      <c r="O142" s="2665" t="n"/>
      <c r="P142" s="2665" t="n"/>
      <c r="Q142" s="2665" t="n"/>
      <c r="R142" s="2665" t="n"/>
      <c r="S142" s="2665" t="n"/>
      <c r="T142" s="2665" t="n"/>
      <c r="U142" s="2665" t="n"/>
      <c r="V142" s="2665" t="n"/>
      <c r="W142" s="2665" t="n"/>
      <c r="X142" s="2665" t="n"/>
      <c r="Y142" s="2665" t="n"/>
      <c r="Z142" s="2665" t="n"/>
      <c r="AA142" s="2665" t="n"/>
      <c r="AB142" s="2665" t="n"/>
      <c r="AC142" s="2665" t="n"/>
      <c r="AD142" s="2665" t="n"/>
      <c r="AE142" s="2665" t="n"/>
      <c r="AF142" s="2665" t="n"/>
      <c r="AG142" s="2665" t="n"/>
      <c r="AH142" s="2665" t="n"/>
      <c r="AI142" s="2665" t="n"/>
      <c r="AJ142" s="2665" t="n"/>
      <c r="AK142" s="2665" t="n"/>
      <c r="AL142" s="2665" t="n"/>
      <c r="AM142" s="2665" t="n"/>
      <c r="AN142" s="2665" t="n"/>
      <c r="AO142" s="2665" t="n"/>
      <c r="AP142" s="2665" t="n"/>
      <c r="AQ142" s="2665" t="n"/>
      <c r="AR142" s="2665" t="n"/>
      <c r="AS142" s="2665" t="n"/>
      <c r="AT142" s="2665" t="n"/>
      <c r="AU142" s="2665" t="n"/>
      <c r="AV142" s="2665" t="n"/>
      <c r="AW142" s="2665" t="n"/>
      <c r="AX142" s="2665" t="n"/>
      <c r="AY142" s="2665" t="n"/>
      <c r="AZ142" s="2665" t="n"/>
      <c r="BA142" s="2665" t="n"/>
      <c r="BB142" s="2665" t="n"/>
      <c r="BC142" s="2665" t="n"/>
      <c r="BD142" s="2665" t="n"/>
      <c r="BE142" s="2665" t="n"/>
      <c r="BF142" s="2665" t="n"/>
      <c r="BG142" s="2665" t="n"/>
      <c r="BH142" s="2665" t="n"/>
      <c r="BI142" s="2665" t="n"/>
      <c r="BJ142" s="2665" t="n"/>
      <c r="BK142" s="2665" t="n"/>
      <c r="BL142" s="2665" t="n"/>
      <c r="BM142" s="2665" t="n"/>
      <c r="BN142" s="2665" t="n"/>
      <c r="BO142" s="2665" t="n"/>
      <c r="BP142" s="2311" t="n"/>
      <c r="BQ142" s="2800" t="inlineStr">
        <is>
          <t>1.1.3</t>
        </is>
      </c>
      <c r="BR142" s="2665" t="n"/>
      <c r="BS142" s="2665" t="n"/>
      <c r="BT142" s="2665" t="n"/>
      <c r="BU142" s="2311" t="n"/>
      <c r="BV142" s="4505" t="n"/>
      <c r="BW142" s="4505" t="n"/>
      <c r="BX142" s="2" t="n"/>
      <c r="BY142" s="2" t="n"/>
      <c r="BZ142" s="2" t="n"/>
      <c r="CA142" s="2" t="n"/>
      <c r="CB142" s="2" t="n"/>
      <c r="CC142" s="2" t="n"/>
    </row>
    <row r="143">
      <c r="A143" s="2420" t="inlineStr">
        <is>
          <t>УК-9</t>
        </is>
      </c>
      <c r="B143" s="2665" t="n"/>
      <c r="C143" s="2665" t="n"/>
      <c r="D143" s="2316" t="n"/>
      <c r="E143" s="5473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43" s="2665" t="n"/>
      <c r="G143" s="2665" t="n"/>
      <c r="H143" s="2665" t="n"/>
      <c r="I143" s="2665" t="n"/>
      <c r="J143" s="2665" t="n"/>
      <c r="K143" s="2665" t="n"/>
      <c r="L143" s="2665" t="n"/>
      <c r="M143" s="2665" t="n"/>
      <c r="N143" s="2665" t="n"/>
      <c r="O143" s="2665" t="n"/>
      <c r="P143" s="2665" t="n"/>
      <c r="Q143" s="2665" t="n"/>
      <c r="R143" s="2665" t="n"/>
      <c r="S143" s="2665" t="n"/>
      <c r="T143" s="2665" t="n"/>
      <c r="U143" s="2665" t="n"/>
      <c r="V143" s="2665" t="n"/>
      <c r="W143" s="2665" t="n"/>
      <c r="X143" s="2665" t="n"/>
      <c r="Y143" s="2665" t="n"/>
      <c r="Z143" s="2665" t="n"/>
      <c r="AA143" s="2665" t="n"/>
      <c r="AB143" s="2665" t="n"/>
      <c r="AC143" s="2665" t="n"/>
      <c r="AD143" s="2665" t="n"/>
      <c r="AE143" s="2665" t="n"/>
      <c r="AF143" s="2665" t="n"/>
      <c r="AG143" s="2665" t="n"/>
      <c r="AH143" s="2665" t="n"/>
      <c r="AI143" s="2665" t="n"/>
      <c r="AJ143" s="2665" t="n"/>
      <c r="AK143" s="2665" t="n"/>
      <c r="AL143" s="2665" t="n"/>
      <c r="AM143" s="2665" t="n"/>
      <c r="AN143" s="2665" t="n"/>
      <c r="AO143" s="2665" t="n"/>
      <c r="AP143" s="2665" t="n"/>
      <c r="AQ143" s="2665" t="n"/>
      <c r="AR143" s="2665" t="n"/>
      <c r="AS143" s="2665" t="n"/>
      <c r="AT143" s="2665" t="n"/>
      <c r="AU143" s="2665" t="n"/>
      <c r="AV143" s="2665" t="n"/>
      <c r="AW143" s="2665" t="n"/>
      <c r="AX143" s="2665" t="n"/>
      <c r="AY143" s="2665" t="n"/>
      <c r="AZ143" s="2665" t="n"/>
      <c r="BA143" s="2665" t="n"/>
      <c r="BB143" s="2665" t="n"/>
      <c r="BC143" s="2665" t="n"/>
      <c r="BD143" s="2665" t="n"/>
      <c r="BE143" s="2665" t="n"/>
      <c r="BF143" s="2665" t="n"/>
      <c r="BG143" s="2665" t="n"/>
      <c r="BH143" s="2665" t="n"/>
      <c r="BI143" s="2665" t="n"/>
      <c r="BJ143" s="2665" t="n"/>
      <c r="BK143" s="2665" t="n"/>
      <c r="BL143" s="2665" t="n"/>
      <c r="BM143" s="2665" t="n"/>
      <c r="BN143" s="2665" t="n"/>
      <c r="BO143" s="2665" t="n"/>
      <c r="BP143" s="2311" t="n"/>
      <c r="BQ143" s="2800" t="inlineStr">
        <is>
          <t>1.1.2</t>
        </is>
      </c>
      <c r="BR143" s="2665" t="n"/>
      <c r="BS143" s="2665" t="n"/>
      <c r="BT143" s="2665" t="n"/>
      <c r="BU143" s="2311" t="n"/>
      <c r="BV143" s="4505" t="n"/>
      <c r="BW143" s="4505" t="n"/>
      <c r="BX143" s="2" t="n"/>
      <c r="BY143" s="2" t="n"/>
      <c r="BZ143" s="2" t="n"/>
      <c r="CA143" s="2" t="n"/>
      <c r="CB143" s="2" t="n"/>
      <c r="CC143" s="2" t="n"/>
    </row>
    <row r="144">
      <c r="A144" s="2420" t="inlineStr">
        <is>
          <t>УК-10</t>
        </is>
      </c>
      <c r="B144" s="2665" t="n"/>
      <c r="C144" s="2665" t="n"/>
      <c r="D144" s="2316" t="n"/>
      <c r="E144" s="5473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44" s="2665" t="n"/>
      <c r="G144" s="2665" t="n"/>
      <c r="H144" s="2665" t="n"/>
      <c r="I144" s="2665" t="n"/>
      <c r="J144" s="2665" t="n"/>
      <c r="K144" s="2665" t="n"/>
      <c r="L144" s="2665" t="n"/>
      <c r="M144" s="2665" t="n"/>
      <c r="N144" s="2665" t="n"/>
      <c r="O144" s="2665" t="n"/>
      <c r="P144" s="2665" t="n"/>
      <c r="Q144" s="2665" t="n"/>
      <c r="R144" s="2665" t="n"/>
      <c r="S144" s="2665" t="n"/>
      <c r="T144" s="2665" t="n"/>
      <c r="U144" s="2665" t="n"/>
      <c r="V144" s="2665" t="n"/>
      <c r="W144" s="2665" t="n"/>
      <c r="X144" s="2665" t="n"/>
      <c r="Y144" s="2665" t="n"/>
      <c r="Z144" s="2665" t="n"/>
      <c r="AA144" s="2665" t="n"/>
      <c r="AB144" s="2665" t="n"/>
      <c r="AC144" s="2665" t="n"/>
      <c r="AD144" s="2665" t="n"/>
      <c r="AE144" s="2665" t="n"/>
      <c r="AF144" s="2665" t="n"/>
      <c r="AG144" s="2665" t="n"/>
      <c r="AH144" s="2665" t="n"/>
      <c r="AI144" s="2665" t="n"/>
      <c r="AJ144" s="2665" t="n"/>
      <c r="AK144" s="2665" t="n"/>
      <c r="AL144" s="2665" t="n"/>
      <c r="AM144" s="2665" t="n"/>
      <c r="AN144" s="2665" t="n"/>
      <c r="AO144" s="2665" t="n"/>
      <c r="AP144" s="2665" t="n"/>
      <c r="AQ144" s="2665" t="n"/>
      <c r="AR144" s="2665" t="n"/>
      <c r="AS144" s="2665" t="n"/>
      <c r="AT144" s="2665" t="n"/>
      <c r="AU144" s="2665" t="n"/>
      <c r="AV144" s="2665" t="n"/>
      <c r="AW144" s="2665" t="n"/>
      <c r="AX144" s="2665" t="n"/>
      <c r="AY144" s="2665" t="n"/>
      <c r="AZ144" s="2665" t="n"/>
      <c r="BA144" s="2665" t="n"/>
      <c r="BB144" s="2665" t="n"/>
      <c r="BC144" s="2665" t="n"/>
      <c r="BD144" s="2665" t="n"/>
      <c r="BE144" s="2665" t="n"/>
      <c r="BF144" s="2665" t="n"/>
      <c r="BG144" s="2665" t="n"/>
      <c r="BH144" s="2665" t="n"/>
      <c r="BI144" s="2665" t="n"/>
      <c r="BJ144" s="2665" t="n"/>
      <c r="BK144" s="2665" t="n"/>
      <c r="BL144" s="2665" t="n"/>
      <c r="BM144" s="2665" t="n"/>
      <c r="BN144" s="2665" t="n"/>
      <c r="BO144" s="2665" t="n"/>
      <c r="BP144" s="2311" t="n"/>
      <c r="BQ144" s="2800" t="inlineStr">
        <is>
          <t>2.9.1</t>
        </is>
      </c>
      <c r="BR144" s="2665" t="n"/>
      <c r="BS144" s="2665" t="n"/>
      <c r="BT144" s="2665" t="n"/>
      <c r="BU144" s="2311" t="n"/>
      <c r="BV144" s="4505" t="n"/>
      <c r="BW144" s="4505" t="n"/>
      <c r="BX144" s="2" t="n"/>
      <c r="BY144" s="2" t="n"/>
      <c r="BZ144" s="2" t="n"/>
      <c r="CA144" s="2" t="n"/>
      <c r="CB144" s="2" t="n"/>
      <c r="CC144" s="2" t="n"/>
    </row>
    <row r="145">
      <c r="A145" s="2420" t="inlineStr">
        <is>
          <t>УК-12</t>
        </is>
      </c>
      <c r="B145" s="2665" t="n"/>
      <c r="C145" s="2665" t="n"/>
      <c r="D145" s="2316" t="n"/>
      <c r="E145" s="5473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45" s="2665" t="n"/>
      <c r="G145" s="2665" t="n"/>
      <c r="H145" s="2665" t="n"/>
      <c r="I145" s="2665" t="n"/>
      <c r="J145" s="2665" t="n"/>
      <c r="K145" s="2665" t="n"/>
      <c r="L145" s="2665" t="n"/>
      <c r="M145" s="2665" t="n"/>
      <c r="N145" s="2665" t="n"/>
      <c r="O145" s="2665" t="n"/>
      <c r="P145" s="2665" t="n"/>
      <c r="Q145" s="2665" t="n"/>
      <c r="R145" s="2665" t="n"/>
      <c r="S145" s="2665" t="n"/>
      <c r="T145" s="2665" t="n"/>
      <c r="U145" s="2665" t="n"/>
      <c r="V145" s="2665" t="n"/>
      <c r="W145" s="2665" t="n"/>
      <c r="X145" s="2665" t="n"/>
      <c r="Y145" s="2665" t="n"/>
      <c r="Z145" s="2665" t="n"/>
      <c r="AA145" s="2665" t="n"/>
      <c r="AB145" s="2665" t="n"/>
      <c r="AC145" s="2665" t="n"/>
      <c r="AD145" s="2665" t="n"/>
      <c r="AE145" s="2665" t="n"/>
      <c r="AF145" s="2665" t="n"/>
      <c r="AG145" s="2665" t="n"/>
      <c r="AH145" s="2665" t="n"/>
      <c r="AI145" s="2665" t="n"/>
      <c r="AJ145" s="2665" t="n"/>
      <c r="AK145" s="2665" t="n"/>
      <c r="AL145" s="2665" t="n"/>
      <c r="AM145" s="2665" t="n"/>
      <c r="AN145" s="2665" t="n"/>
      <c r="AO145" s="2665" t="n"/>
      <c r="AP145" s="2665" t="n"/>
      <c r="AQ145" s="2665" t="n"/>
      <c r="AR145" s="2665" t="n"/>
      <c r="AS145" s="2665" t="n"/>
      <c r="AT145" s="2665" t="n"/>
      <c r="AU145" s="2665" t="n"/>
      <c r="AV145" s="2665" t="n"/>
      <c r="AW145" s="2665" t="n"/>
      <c r="AX145" s="2665" t="n"/>
      <c r="AY145" s="2665" t="n"/>
      <c r="AZ145" s="2665" t="n"/>
      <c r="BA145" s="2665" t="n"/>
      <c r="BB145" s="2665" t="n"/>
      <c r="BC145" s="2665" t="n"/>
      <c r="BD145" s="2665" t="n"/>
      <c r="BE145" s="2665" t="n"/>
      <c r="BF145" s="2665" t="n"/>
      <c r="BG145" s="2665" t="n"/>
      <c r="BH145" s="2665" t="n"/>
      <c r="BI145" s="2665" t="n"/>
      <c r="BJ145" s="2665" t="n"/>
      <c r="BK145" s="2665" t="n"/>
      <c r="BL145" s="2665" t="n"/>
      <c r="BM145" s="2665" t="n"/>
      <c r="BN145" s="2665" t="n"/>
      <c r="BO145" s="2665" t="n"/>
      <c r="BP145" s="2311" t="n"/>
      <c r="BQ145" s="2800" t="inlineStr">
        <is>
          <t>2.1.2</t>
        </is>
      </c>
      <c r="BR145" s="2665" t="n"/>
      <c r="BS145" s="2665" t="n"/>
      <c r="BT145" s="2665" t="n"/>
      <c r="BU145" s="2311" t="n"/>
      <c r="BV145" s="4505" t="n"/>
      <c r="BW145" s="4505" t="n"/>
      <c r="BX145" s="2" t="n"/>
      <c r="BY145" s="2" t="n"/>
      <c r="BZ145" s="2" t="n"/>
      <c r="CA145" s="2" t="n"/>
      <c r="CB145" s="2" t="n"/>
      <c r="CC145" s="2" t="n"/>
    </row>
    <row r="146">
      <c r="A146" s="2420" t="inlineStr">
        <is>
          <t>УК-13</t>
        </is>
      </c>
      <c r="B146" s="2665" t="n"/>
      <c r="C146" s="2665" t="n"/>
      <c r="D146" s="2316" t="n"/>
      <c r="E146" s="5473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46" s="2665" t="n"/>
      <c r="G146" s="2665" t="n"/>
      <c r="H146" s="2665" t="n"/>
      <c r="I146" s="2665" t="n"/>
      <c r="J146" s="2665" t="n"/>
      <c r="K146" s="2665" t="n"/>
      <c r="L146" s="2665" t="n"/>
      <c r="M146" s="2665" t="n"/>
      <c r="N146" s="2665" t="n"/>
      <c r="O146" s="2665" t="n"/>
      <c r="P146" s="2665" t="n"/>
      <c r="Q146" s="2665" t="n"/>
      <c r="R146" s="2665" t="n"/>
      <c r="S146" s="2665" t="n"/>
      <c r="T146" s="2665" t="n"/>
      <c r="U146" s="2665" t="n"/>
      <c r="V146" s="2665" t="n"/>
      <c r="W146" s="2665" t="n"/>
      <c r="X146" s="2665" t="n"/>
      <c r="Y146" s="2665" t="n"/>
      <c r="Z146" s="2665" t="n"/>
      <c r="AA146" s="2665" t="n"/>
      <c r="AB146" s="2665" t="n"/>
      <c r="AC146" s="2665" t="n"/>
      <c r="AD146" s="2665" t="n"/>
      <c r="AE146" s="2665" t="n"/>
      <c r="AF146" s="2665" t="n"/>
      <c r="AG146" s="2665" t="n"/>
      <c r="AH146" s="2665" t="n"/>
      <c r="AI146" s="2665" t="n"/>
      <c r="AJ146" s="2665" t="n"/>
      <c r="AK146" s="2665" t="n"/>
      <c r="AL146" s="2665" t="n"/>
      <c r="AM146" s="2665" t="n"/>
      <c r="AN146" s="2665" t="n"/>
      <c r="AO146" s="2665" t="n"/>
      <c r="AP146" s="2665" t="n"/>
      <c r="AQ146" s="2665" t="n"/>
      <c r="AR146" s="2665" t="n"/>
      <c r="AS146" s="2665" t="n"/>
      <c r="AT146" s="2665" t="n"/>
      <c r="AU146" s="2665" t="n"/>
      <c r="AV146" s="2665" t="n"/>
      <c r="AW146" s="2665" t="n"/>
      <c r="AX146" s="2665" t="n"/>
      <c r="AY146" s="2665" t="n"/>
      <c r="AZ146" s="2665" t="n"/>
      <c r="BA146" s="2665" t="n"/>
      <c r="BB146" s="2665" t="n"/>
      <c r="BC146" s="2665" t="n"/>
      <c r="BD146" s="2665" t="n"/>
      <c r="BE146" s="2665" t="n"/>
      <c r="BF146" s="2665" t="n"/>
      <c r="BG146" s="2665" t="n"/>
      <c r="BH146" s="2665" t="n"/>
      <c r="BI146" s="2665" t="n"/>
      <c r="BJ146" s="2665" t="n"/>
      <c r="BK146" s="2665" t="n"/>
      <c r="BL146" s="2665" t="n"/>
      <c r="BM146" s="2665" t="n"/>
      <c r="BN146" s="2665" t="n"/>
      <c r="BO146" s="2665" t="n"/>
      <c r="BP146" s="2311" t="n"/>
      <c r="BQ146" s="2800" t="inlineStr">
        <is>
          <t>2.1.3</t>
        </is>
      </c>
      <c r="BR146" s="2665" t="n"/>
      <c r="BS146" s="2665" t="n"/>
      <c r="BT146" s="2665" t="n"/>
      <c r="BU146" s="2311" t="n"/>
      <c r="BV146" s="4505" t="n"/>
      <c r="BW146" s="4505" t="n"/>
      <c r="BX146" s="2" t="n"/>
      <c r="BY146" s="2" t="n"/>
      <c r="BZ146" s="2" t="n"/>
      <c r="CA146" s="2" t="n"/>
      <c r="CB146" s="2" t="n"/>
      <c r="CC146" s="2" t="n"/>
    </row>
    <row r="147">
      <c r="A147" s="2420" t="inlineStr">
        <is>
          <t>УК-14</t>
        </is>
      </c>
      <c r="B147" s="2665" t="n"/>
      <c r="C147" s="2665" t="n"/>
      <c r="D147" s="2316" t="n"/>
      <c r="E147" s="5473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47" s="2665" t="n"/>
      <c r="G147" s="2665" t="n"/>
      <c r="H147" s="2665" t="n"/>
      <c r="I147" s="2665" t="n"/>
      <c r="J147" s="2665" t="n"/>
      <c r="K147" s="2665" t="n"/>
      <c r="L147" s="2665" t="n"/>
      <c r="M147" s="2665" t="n"/>
      <c r="N147" s="2665" t="n"/>
      <c r="O147" s="2665" t="n"/>
      <c r="P147" s="2665" t="n"/>
      <c r="Q147" s="2665" t="n"/>
      <c r="R147" s="2665" t="n"/>
      <c r="S147" s="2665" t="n"/>
      <c r="T147" s="2665" t="n"/>
      <c r="U147" s="2665" t="n"/>
      <c r="V147" s="2665" t="n"/>
      <c r="W147" s="2665" t="n"/>
      <c r="X147" s="2665" t="n"/>
      <c r="Y147" s="2665" t="n"/>
      <c r="Z147" s="2665" t="n"/>
      <c r="AA147" s="2665" t="n"/>
      <c r="AB147" s="2665" t="n"/>
      <c r="AC147" s="2665" t="n"/>
      <c r="AD147" s="2665" t="n"/>
      <c r="AE147" s="2665" t="n"/>
      <c r="AF147" s="2665" t="n"/>
      <c r="AG147" s="2665" t="n"/>
      <c r="AH147" s="2665" t="n"/>
      <c r="AI147" s="2665" t="n"/>
      <c r="AJ147" s="2665" t="n"/>
      <c r="AK147" s="2665" t="n"/>
      <c r="AL147" s="2665" t="n"/>
      <c r="AM147" s="2665" t="n"/>
      <c r="AN147" s="2665" t="n"/>
      <c r="AO147" s="2665" t="n"/>
      <c r="AP147" s="2665" t="n"/>
      <c r="AQ147" s="2665" t="n"/>
      <c r="AR147" s="2665" t="n"/>
      <c r="AS147" s="2665" t="n"/>
      <c r="AT147" s="2665" t="n"/>
      <c r="AU147" s="2665" t="n"/>
      <c r="AV147" s="2665" t="n"/>
      <c r="AW147" s="2665" t="n"/>
      <c r="AX147" s="2665" t="n"/>
      <c r="AY147" s="2665" t="n"/>
      <c r="AZ147" s="2665" t="n"/>
      <c r="BA147" s="2665" t="n"/>
      <c r="BB147" s="2665" t="n"/>
      <c r="BC147" s="2665" t="n"/>
      <c r="BD147" s="2665" t="n"/>
      <c r="BE147" s="2665" t="n"/>
      <c r="BF147" s="2665" t="n"/>
      <c r="BG147" s="2665" t="n"/>
      <c r="BH147" s="2665" t="n"/>
      <c r="BI147" s="2665" t="n"/>
      <c r="BJ147" s="2665" t="n"/>
      <c r="BK147" s="2665" t="n"/>
      <c r="BL147" s="2665" t="n"/>
      <c r="BM147" s="2665" t="n"/>
      <c r="BN147" s="2665" t="n"/>
      <c r="BO147" s="2665" t="n"/>
      <c r="BP147" s="2311" t="n"/>
      <c r="BQ147" s="2800" t="inlineStr">
        <is>
          <t>2.1.1</t>
        </is>
      </c>
      <c r="BR147" s="2665" t="n"/>
      <c r="BS147" s="2665" t="n"/>
      <c r="BT147" s="2665" t="n"/>
      <c r="BU147" s="2311" t="n"/>
      <c r="BV147" s="4505" t="n"/>
      <c r="BW147" s="4505" t="n"/>
      <c r="BX147" s="2" t="n"/>
      <c r="BY147" s="2" t="n"/>
      <c r="BZ147" s="2" t="n"/>
      <c r="CA147" s="2" t="n"/>
      <c r="CB147" s="2" t="n"/>
      <c r="CC147" s="2" t="n"/>
    </row>
    <row r="148">
      <c r="A148" s="2420" t="inlineStr">
        <is>
          <t>УК-15</t>
        </is>
      </c>
      <c r="B148" s="2665" t="n"/>
      <c r="C148" s="2665" t="n"/>
      <c r="D148" s="2316" t="n"/>
      <c r="E148" s="5473" t="inlineStr">
        <is>
          <t>Использовать формы, приемы, методы и законы интеллектуальной познавательной деятельности в профессиональной сфере</t>
        </is>
      </c>
      <c r="F148" s="2665" t="n"/>
      <c r="G148" s="2665" t="n"/>
      <c r="H148" s="2665" t="n"/>
      <c r="I148" s="2665" t="n"/>
      <c r="J148" s="2665" t="n"/>
      <c r="K148" s="2665" t="n"/>
      <c r="L148" s="2665" t="n"/>
      <c r="M148" s="2665" t="n"/>
      <c r="N148" s="2665" t="n"/>
      <c r="O148" s="2665" t="n"/>
      <c r="P148" s="2665" t="n"/>
      <c r="Q148" s="2665" t="n"/>
      <c r="R148" s="2665" t="n"/>
      <c r="S148" s="2665" t="n"/>
      <c r="T148" s="2665" t="n"/>
      <c r="U148" s="2665" t="n"/>
      <c r="V148" s="2665" t="n"/>
      <c r="W148" s="2665" t="n"/>
      <c r="X148" s="2665" t="n"/>
      <c r="Y148" s="2665" t="n"/>
      <c r="Z148" s="2665" t="n"/>
      <c r="AA148" s="2665" t="n"/>
      <c r="AB148" s="2665" t="n"/>
      <c r="AC148" s="2665" t="n"/>
      <c r="AD148" s="2665" t="n"/>
      <c r="AE148" s="2665" t="n"/>
      <c r="AF148" s="2665" t="n"/>
      <c r="AG148" s="2665" t="n"/>
      <c r="AH148" s="2665" t="n"/>
      <c r="AI148" s="2665" t="n"/>
      <c r="AJ148" s="2665" t="n"/>
      <c r="AK148" s="2665" t="n"/>
      <c r="AL148" s="2665" t="n"/>
      <c r="AM148" s="2665" t="n"/>
      <c r="AN148" s="2665" t="n"/>
      <c r="AO148" s="2665" t="n"/>
      <c r="AP148" s="2665" t="n"/>
      <c r="AQ148" s="2665" t="n"/>
      <c r="AR148" s="2665" t="n"/>
      <c r="AS148" s="2665" t="n"/>
      <c r="AT148" s="2665" t="n"/>
      <c r="AU148" s="2665" t="n"/>
      <c r="AV148" s="2665" t="n"/>
      <c r="AW148" s="2665" t="n"/>
      <c r="AX148" s="2665" t="n"/>
      <c r="AY148" s="2665" t="n"/>
      <c r="AZ148" s="2665" t="n"/>
      <c r="BA148" s="2665" t="n"/>
      <c r="BB148" s="2665" t="n"/>
      <c r="BC148" s="2665" t="n"/>
      <c r="BD148" s="2665" t="n"/>
      <c r="BE148" s="2665" t="n"/>
      <c r="BF148" s="2665" t="n"/>
      <c r="BG148" s="2665" t="n"/>
      <c r="BH148" s="2665" t="n"/>
      <c r="BI148" s="2665" t="n"/>
      <c r="BJ148" s="2665" t="n"/>
      <c r="BK148" s="2665" t="n"/>
      <c r="BL148" s="2665" t="n"/>
      <c r="BM148" s="2665" t="n"/>
      <c r="BN148" s="2665" t="n"/>
      <c r="BO148" s="2665" t="n"/>
      <c r="BP148" s="2311" t="n"/>
      <c r="BQ148" s="2800" t="inlineStr">
        <is>
          <t>2.1.2</t>
        </is>
      </c>
      <c r="BR148" s="2665" t="n"/>
      <c r="BS148" s="2665" t="n"/>
      <c r="BT148" s="2665" t="n"/>
      <c r="BU148" s="2311" t="n"/>
      <c r="BV148" s="4505" t="n"/>
      <c r="BW148" s="4505" t="n"/>
      <c r="BX148" s="2" t="n"/>
      <c r="BY148" s="2" t="n"/>
      <c r="BZ148" s="2" t="n"/>
      <c r="CA148" s="2" t="n"/>
      <c r="CB148" s="2" t="n"/>
      <c r="CC148" s="2" t="n"/>
    </row>
    <row r="149">
      <c r="A149" s="2420" t="inlineStr">
        <is>
          <t>БПК-1</t>
        </is>
      </c>
      <c r="B149" s="2665" t="n"/>
      <c r="C149" s="2665" t="n"/>
      <c r="D149" s="2316" t="n"/>
      <c r="E149" s="5473" t="inlineStr">
        <is>
          <t>Владеть основными понятиями и методами математического анализа, аналитической геометрии, линейной алгебры, диференциальных уравнений, основными методами первичной обработки статистического материала, быть способным использовать полученные знания для решения теоретических и практических задач</t>
        </is>
      </c>
      <c r="F149" s="2665" t="n"/>
      <c r="G149" s="2665" t="n"/>
      <c r="H149" s="2665" t="n"/>
      <c r="I149" s="2665" t="n"/>
      <c r="J149" s="2665" t="n"/>
      <c r="K149" s="2665" t="n"/>
      <c r="L149" s="2665" t="n"/>
      <c r="M149" s="2665" t="n"/>
      <c r="N149" s="2665" t="n"/>
      <c r="O149" s="2665" t="n"/>
      <c r="P149" s="2665" t="n"/>
      <c r="Q149" s="2665" t="n"/>
      <c r="R149" s="2665" t="n"/>
      <c r="S149" s="2665" t="n"/>
      <c r="T149" s="2665" t="n"/>
      <c r="U149" s="2665" t="n"/>
      <c r="V149" s="2665" t="n"/>
      <c r="W149" s="2665" t="n"/>
      <c r="X149" s="2665" t="n"/>
      <c r="Y149" s="2665" t="n"/>
      <c r="Z149" s="2665" t="n"/>
      <c r="AA149" s="2665" t="n"/>
      <c r="AB149" s="2665" t="n"/>
      <c r="AC149" s="2665" t="n"/>
      <c r="AD149" s="2665" t="n"/>
      <c r="AE149" s="2665" t="n"/>
      <c r="AF149" s="2665" t="n"/>
      <c r="AG149" s="2665" t="n"/>
      <c r="AH149" s="2665" t="n"/>
      <c r="AI149" s="2665" t="n"/>
      <c r="AJ149" s="2665" t="n"/>
      <c r="AK149" s="2665" t="n"/>
      <c r="AL149" s="2665" t="n"/>
      <c r="AM149" s="2665" t="n"/>
      <c r="AN149" s="2665" t="n"/>
      <c r="AO149" s="2665" t="n"/>
      <c r="AP149" s="2665" t="n"/>
      <c r="AQ149" s="2665" t="n"/>
      <c r="AR149" s="2665" t="n"/>
      <c r="AS149" s="2665" t="n"/>
      <c r="AT149" s="2665" t="n"/>
      <c r="AU149" s="2665" t="n"/>
      <c r="AV149" s="2665" t="n"/>
      <c r="AW149" s="2665" t="n"/>
      <c r="AX149" s="2665" t="n"/>
      <c r="AY149" s="2665" t="n"/>
      <c r="AZ149" s="2665" t="n"/>
      <c r="BA149" s="2665" t="n"/>
      <c r="BB149" s="2665" t="n"/>
      <c r="BC149" s="2665" t="n"/>
      <c r="BD149" s="2665" t="n"/>
      <c r="BE149" s="2665" t="n"/>
      <c r="BF149" s="2665" t="n"/>
      <c r="BG149" s="2665" t="n"/>
      <c r="BH149" s="2665" t="n"/>
      <c r="BI149" s="2665" t="n"/>
      <c r="BJ149" s="2665" t="n"/>
      <c r="BK149" s="2665" t="n"/>
      <c r="BL149" s="2665" t="n"/>
      <c r="BM149" s="2665" t="n"/>
      <c r="BN149" s="2665" t="n"/>
      <c r="BO149" s="2665" t="n"/>
      <c r="BP149" s="2311" t="n"/>
      <c r="BQ149" s="2800" t="inlineStr">
        <is>
          <t>1.3.1</t>
        </is>
      </c>
      <c r="BR149" s="2665" t="n"/>
      <c r="BS149" s="2665" t="n"/>
      <c r="BT149" s="2665" t="n"/>
      <c r="BU149" s="2311" t="n"/>
      <c r="BV149" s="4505" t="n"/>
      <c r="BW149" s="4505" t="n"/>
      <c r="BX149" s="2" t="n"/>
      <c r="BY149" s="2" t="n"/>
      <c r="BZ149" s="2" t="n"/>
      <c r="CA149" s="2" t="n"/>
      <c r="CB149" s="2" t="n"/>
      <c r="CC149" s="2" t="n"/>
    </row>
    <row r="150">
      <c r="A150" s="2420" t="inlineStr">
        <is>
          <t>БПК-2</t>
        </is>
      </c>
      <c r="B150" s="2665" t="n"/>
      <c r="C150" s="2665" t="n"/>
      <c r="D150" s="2316" t="n"/>
      <c r="E150" s="5473" t="inlineStr">
        <is>
          <t>Обрабатывать и хранить информацию, использовать современные средства информационных технологий в профессиональной деятельности</t>
        </is>
      </c>
      <c r="F150" s="2665" t="n"/>
      <c r="G150" s="2665" t="n"/>
      <c r="H150" s="2665" t="n"/>
      <c r="I150" s="2665" t="n"/>
      <c r="J150" s="2665" t="n"/>
      <c r="K150" s="2665" t="n"/>
      <c r="L150" s="2665" t="n"/>
      <c r="M150" s="2665" t="n"/>
      <c r="N150" s="2665" t="n"/>
      <c r="O150" s="2665" t="n"/>
      <c r="P150" s="2665" t="n"/>
      <c r="Q150" s="2665" t="n"/>
      <c r="R150" s="2665" t="n"/>
      <c r="S150" s="2665" t="n"/>
      <c r="T150" s="2665" t="n"/>
      <c r="U150" s="2665" t="n"/>
      <c r="V150" s="2665" t="n"/>
      <c r="W150" s="2665" t="n"/>
      <c r="X150" s="2665" t="n"/>
      <c r="Y150" s="2665" t="n"/>
      <c r="Z150" s="2665" t="n"/>
      <c r="AA150" s="2665" t="n"/>
      <c r="AB150" s="2665" t="n"/>
      <c r="AC150" s="2665" t="n"/>
      <c r="AD150" s="2665" t="n"/>
      <c r="AE150" s="2665" t="n"/>
      <c r="AF150" s="2665" t="n"/>
      <c r="AG150" s="2665" t="n"/>
      <c r="AH150" s="2665" t="n"/>
      <c r="AI150" s="2665" t="n"/>
      <c r="AJ150" s="2665" t="n"/>
      <c r="AK150" s="2665" t="n"/>
      <c r="AL150" s="2665" t="n"/>
      <c r="AM150" s="2665" t="n"/>
      <c r="AN150" s="2665" t="n"/>
      <c r="AO150" s="2665" t="n"/>
      <c r="AP150" s="2665" t="n"/>
      <c r="AQ150" s="2665" t="n"/>
      <c r="AR150" s="2665" t="n"/>
      <c r="AS150" s="2665" t="n"/>
      <c r="AT150" s="2665" t="n"/>
      <c r="AU150" s="2665" t="n"/>
      <c r="AV150" s="2665" t="n"/>
      <c r="AW150" s="2665" t="n"/>
      <c r="AX150" s="2665" t="n"/>
      <c r="AY150" s="2665" t="n"/>
      <c r="AZ150" s="2665" t="n"/>
      <c r="BA150" s="2665" t="n"/>
      <c r="BB150" s="2665" t="n"/>
      <c r="BC150" s="2665" t="n"/>
      <c r="BD150" s="2665" t="n"/>
      <c r="BE150" s="2665" t="n"/>
      <c r="BF150" s="2665" t="n"/>
      <c r="BG150" s="2665" t="n"/>
      <c r="BH150" s="2665" t="n"/>
      <c r="BI150" s="2665" t="n"/>
      <c r="BJ150" s="2665" t="n"/>
      <c r="BK150" s="2665" t="n"/>
      <c r="BL150" s="2665" t="n"/>
      <c r="BM150" s="2665" t="n"/>
      <c r="BN150" s="2665" t="n"/>
      <c r="BO150" s="2665" t="n"/>
      <c r="BP150" s="2311" t="n"/>
      <c r="BQ150" s="2800" t="inlineStr">
        <is>
          <t>1.3.2</t>
        </is>
      </c>
      <c r="BR150" s="2665" t="n"/>
      <c r="BS150" s="2665" t="n"/>
      <c r="BT150" s="2665" t="n"/>
      <c r="BU150" s="2311" t="n"/>
      <c r="BV150" s="4505" t="n"/>
      <c r="BW150" s="4505" t="n"/>
      <c r="BX150" s="2" t="n"/>
      <c r="BY150" s="2" t="n"/>
      <c r="BZ150" s="2" t="n"/>
      <c r="CA150" s="2" t="n"/>
      <c r="CB150" s="2" t="n"/>
      <c r="CC150" s="2" t="n"/>
    </row>
    <row r="151">
      <c r="A151" s="2420" t="inlineStr">
        <is>
          <t>БПК-3</t>
        </is>
      </c>
      <c r="B151" s="2665" t="n"/>
      <c r="C151" s="2665" t="n"/>
      <c r="D151" s="2316" t="n"/>
      <c r="E151" s="5473" t="inlineStr">
        <is>
          <t>Разрабатывать и выполнять графические изображения для технической документации с учетом требований Единой системы конструкторской документации</t>
        </is>
      </c>
      <c r="F151" s="2665" t="n"/>
      <c r="G151" s="2665" t="n"/>
      <c r="H151" s="2665" t="n"/>
      <c r="I151" s="2665" t="n"/>
      <c r="J151" s="2665" t="n"/>
      <c r="K151" s="2665" t="n"/>
      <c r="L151" s="2665" t="n"/>
      <c r="M151" s="2665" t="n"/>
      <c r="N151" s="2665" t="n"/>
      <c r="O151" s="2665" t="n"/>
      <c r="P151" s="2665" t="n"/>
      <c r="Q151" s="2665" t="n"/>
      <c r="R151" s="2665" t="n"/>
      <c r="S151" s="2665" t="n"/>
      <c r="T151" s="2665" t="n"/>
      <c r="U151" s="2665" t="n"/>
      <c r="V151" s="2665" t="n"/>
      <c r="W151" s="2665" t="n"/>
      <c r="X151" s="2665" t="n"/>
      <c r="Y151" s="2665" t="n"/>
      <c r="Z151" s="2665" t="n"/>
      <c r="AA151" s="2665" t="n"/>
      <c r="AB151" s="2665" t="n"/>
      <c r="AC151" s="2665" t="n"/>
      <c r="AD151" s="2665" t="n"/>
      <c r="AE151" s="2665" t="n"/>
      <c r="AF151" s="2665" t="n"/>
      <c r="AG151" s="2665" t="n"/>
      <c r="AH151" s="2665" t="n"/>
      <c r="AI151" s="2665" t="n"/>
      <c r="AJ151" s="2665" t="n"/>
      <c r="AK151" s="2665" t="n"/>
      <c r="AL151" s="2665" t="n"/>
      <c r="AM151" s="2665" t="n"/>
      <c r="AN151" s="2665" t="n"/>
      <c r="AO151" s="2665" t="n"/>
      <c r="AP151" s="2665" t="n"/>
      <c r="AQ151" s="2665" t="n"/>
      <c r="AR151" s="2665" t="n"/>
      <c r="AS151" s="2665" t="n"/>
      <c r="AT151" s="2665" t="n"/>
      <c r="AU151" s="2665" t="n"/>
      <c r="AV151" s="2665" t="n"/>
      <c r="AW151" s="2665" t="n"/>
      <c r="AX151" s="2665" t="n"/>
      <c r="AY151" s="2665" t="n"/>
      <c r="AZ151" s="2665" t="n"/>
      <c r="BA151" s="2665" t="n"/>
      <c r="BB151" s="2665" t="n"/>
      <c r="BC151" s="2665" t="n"/>
      <c r="BD151" s="2665" t="n"/>
      <c r="BE151" s="2665" t="n"/>
      <c r="BF151" s="2665" t="n"/>
      <c r="BG151" s="2665" t="n"/>
      <c r="BH151" s="2665" t="n"/>
      <c r="BI151" s="2665" t="n"/>
      <c r="BJ151" s="2665" t="n"/>
      <c r="BK151" s="2665" t="n"/>
      <c r="BL151" s="2665" t="n"/>
      <c r="BM151" s="2665" t="n"/>
      <c r="BN151" s="2665" t="n"/>
      <c r="BO151" s="2665" t="n"/>
      <c r="BP151" s="2311" t="n"/>
      <c r="BQ151" s="2800" t="inlineStr">
        <is>
          <t>1.3.3</t>
        </is>
      </c>
      <c r="BR151" s="2665" t="n"/>
      <c r="BS151" s="2665" t="n"/>
      <c r="BT151" s="2665" t="n"/>
      <c r="BU151" s="2311" t="n"/>
      <c r="BV151" s="4505" t="n"/>
      <c r="BW151" s="4505" t="n"/>
      <c r="BX151" s="2" t="n"/>
      <c r="BY151" s="2" t="n"/>
      <c r="BZ151" s="2" t="n"/>
      <c r="CA151" s="2" t="n"/>
      <c r="CB151" s="2" t="n"/>
      <c r="CC151" s="2" t="n"/>
    </row>
    <row r="152">
      <c r="A152" s="2420" t="inlineStr">
        <is>
          <t>БПК-4</t>
        </is>
      </c>
      <c r="B152" s="2665" t="n"/>
      <c r="C152" s="2665" t="n"/>
      <c r="D152" s="2316" t="n"/>
      <c r="E152" s="5473" t="inlineStr">
        <is>
          <t>Составлять уравнения химических реакций, владеть навыками обращения с химическими веществами на основании знаний о строении атома, энергетики химических процессов</t>
        </is>
      </c>
      <c r="F152" s="2665" t="n"/>
      <c r="G152" s="2665" t="n"/>
      <c r="H152" s="2665" t="n"/>
      <c r="I152" s="2665" t="n"/>
      <c r="J152" s="2665" t="n"/>
      <c r="K152" s="2665" t="n"/>
      <c r="L152" s="2665" t="n"/>
      <c r="M152" s="2665" t="n"/>
      <c r="N152" s="2665" t="n"/>
      <c r="O152" s="2665" t="n"/>
      <c r="P152" s="2665" t="n"/>
      <c r="Q152" s="2665" t="n"/>
      <c r="R152" s="2665" t="n"/>
      <c r="S152" s="2665" t="n"/>
      <c r="T152" s="2665" t="n"/>
      <c r="U152" s="2665" t="n"/>
      <c r="V152" s="2665" t="n"/>
      <c r="W152" s="2665" t="n"/>
      <c r="X152" s="2665" t="n"/>
      <c r="Y152" s="2665" t="n"/>
      <c r="Z152" s="2665" t="n"/>
      <c r="AA152" s="2665" t="n"/>
      <c r="AB152" s="2665" t="n"/>
      <c r="AC152" s="2665" t="n"/>
      <c r="AD152" s="2665" t="n"/>
      <c r="AE152" s="2665" t="n"/>
      <c r="AF152" s="2665" t="n"/>
      <c r="AG152" s="2665" t="n"/>
      <c r="AH152" s="2665" t="n"/>
      <c r="AI152" s="2665" t="n"/>
      <c r="AJ152" s="2665" t="n"/>
      <c r="AK152" s="2665" t="n"/>
      <c r="AL152" s="2665" t="n"/>
      <c r="AM152" s="2665" t="n"/>
      <c r="AN152" s="2665" t="n"/>
      <c r="AO152" s="2665" t="n"/>
      <c r="AP152" s="2665" t="n"/>
      <c r="AQ152" s="2665" t="n"/>
      <c r="AR152" s="2665" t="n"/>
      <c r="AS152" s="2665" t="n"/>
      <c r="AT152" s="2665" t="n"/>
      <c r="AU152" s="2665" t="n"/>
      <c r="AV152" s="2665" t="n"/>
      <c r="AW152" s="2665" t="n"/>
      <c r="AX152" s="2665" t="n"/>
      <c r="AY152" s="2665" t="n"/>
      <c r="AZ152" s="2665" t="n"/>
      <c r="BA152" s="2665" t="n"/>
      <c r="BB152" s="2665" t="n"/>
      <c r="BC152" s="2665" t="n"/>
      <c r="BD152" s="2665" t="n"/>
      <c r="BE152" s="2665" t="n"/>
      <c r="BF152" s="2665" t="n"/>
      <c r="BG152" s="2665" t="n"/>
      <c r="BH152" s="2665" t="n"/>
      <c r="BI152" s="2665" t="n"/>
      <c r="BJ152" s="2665" t="n"/>
      <c r="BK152" s="2665" t="n"/>
      <c r="BL152" s="2665" t="n"/>
      <c r="BM152" s="2665" t="n"/>
      <c r="BN152" s="2665" t="n"/>
      <c r="BO152" s="2665" t="n"/>
      <c r="BP152" s="2311" t="n"/>
      <c r="BQ152" s="2800" t="inlineStr">
        <is>
          <t>1.3.4</t>
        </is>
      </c>
      <c r="BR152" s="2665" t="n"/>
      <c r="BS152" s="2665" t="n"/>
      <c r="BT152" s="2665" t="n"/>
      <c r="BU152" s="2311" t="n"/>
      <c r="BV152" s="4505" t="n"/>
      <c r="BW152" s="4505" t="n"/>
      <c r="BX152" s="2" t="n"/>
      <c r="BY152" s="2" t="n"/>
      <c r="BZ152" s="2" t="n"/>
      <c r="CA152" s="2" t="n"/>
      <c r="CB152" s="2" t="n"/>
      <c r="CC152" s="2" t="n"/>
    </row>
    <row r="153">
      <c r="A153" s="2420" t="inlineStr">
        <is>
          <t>БПК-5</t>
        </is>
      </c>
      <c r="B153" s="2665" t="n"/>
      <c r="C153" s="2665" t="n"/>
      <c r="D153" s="2316" t="n"/>
      <c r="E153" s="5473" t="inlineStr">
        <is>
          <t>Использовать знания по органической химии, физике и химии высокомолекулярных соединений в технологиях переработки древесины с использованием химических процессов</t>
        </is>
      </c>
      <c r="F153" s="2665" t="n"/>
      <c r="G153" s="2665" t="n"/>
      <c r="H153" s="2665" t="n"/>
      <c r="I153" s="2665" t="n"/>
      <c r="J153" s="2665" t="n"/>
      <c r="K153" s="2665" t="n"/>
      <c r="L153" s="2665" t="n"/>
      <c r="M153" s="2665" t="n"/>
      <c r="N153" s="2665" t="n"/>
      <c r="O153" s="2665" t="n"/>
      <c r="P153" s="2665" t="n"/>
      <c r="Q153" s="2665" t="n"/>
      <c r="R153" s="2665" t="n"/>
      <c r="S153" s="2665" t="n"/>
      <c r="T153" s="2665" t="n"/>
      <c r="U153" s="2665" t="n"/>
      <c r="V153" s="2665" t="n"/>
      <c r="W153" s="2665" t="n"/>
      <c r="X153" s="2665" t="n"/>
      <c r="Y153" s="2665" t="n"/>
      <c r="Z153" s="2665" t="n"/>
      <c r="AA153" s="2665" t="n"/>
      <c r="AB153" s="2665" t="n"/>
      <c r="AC153" s="2665" t="n"/>
      <c r="AD153" s="2665" t="n"/>
      <c r="AE153" s="2665" t="n"/>
      <c r="AF153" s="2665" t="n"/>
      <c r="AG153" s="2665" t="n"/>
      <c r="AH153" s="2665" t="n"/>
      <c r="AI153" s="2665" t="n"/>
      <c r="AJ153" s="2665" t="n"/>
      <c r="AK153" s="2665" t="n"/>
      <c r="AL153" s="2665" t="n"/>
      <c r="AM153" s="2665" t="n"/>
      <c r="AN153" s="2665" t="n"/>
      <c r="AO153" s="2665" t="n"/>
      <c r="AP153" s="2665" t="n"/>
      <c r="AQ153" s="2665" t="n"/>
      <c r="AR153" s="2665" t="n"/>
      <c r="AS153" s="2665" t="n"/>
      <c r="AT153" s="2665" t="n"/>
      <c r="AU153" s="2665" t="n"/>
      <c r="AV153" s="2665" t="n"/>
      <c r="AW153" s="2665" t="n"/>
      <c r="AX153" s="2665" t="n"/>
      <c r="AY153" s="2665" t="n"/>
      <c r="AZ153" s="2665" t="n"/>
      <c r="BA153" s="2665" t="n"/>
      <c r="BB153" s="2665" t="n"/>
      <c r="BC153" s="2665" t="n"/>
      <c r="BD153" s="2665" t="n"/>
      <c r="BE153" s="2665" t="n"/>
      <c r="BF153" s="2665" t="n"/>
      <c r="BG153" s="2665" t="n"/>
      <c r="BH153" s="2665" t="n"/>
      <c r="BI153" s="2665" t="n"/>
      <c r="BJ153" s="2665" t="n"/>
      <c r="BK153" s="2665" t="n"/>
      <c r="BL153" s="2665" t="n"/>
      <c r="BM153" s="2665" t="n"/>
      <c r="BN153" s="2665" t="n"/>
      <c r="BO153" s="2665" t="n"/>
      <c r="BP153" s="2311" t="n"/>
      <c r="BQ153" s="2800" t="inlineStr">
        <is>
          <t>1.3.5</t>
        </is>
      </c>
      <c r="BR153" s="2665" t="n"/>
      <c r="BS153" s="2665" t="n"/>
      <c r="BT153" s="2665" t="n"/>
      <c r="BU153" s="2311" t="n"/>
      <c r="BV153" s="4505" t="n"/>
      <c r="BW153" s="4505" t="n"/>
      <c r="BX153" s="2" t="n"/>
      <c r="BY153" s="2" t="n"/>
      <c r="BZ153" s="2" t="n"/>
      <c r="CA153" s="2" t="n"/>
      <c r="CB153" s="2" t="n"/>
      <c r="CC153" s="2" t="n"/>
    </row>
    <row r="154">
      <c r="A154" s="2420" t="inlineStr">
        <is>
          <t>БПК-6</t>
        </is>
      </c>
      <c r="B154" s="2665" t="n"/>
      <c r="C154" s="2665" t="n"/>
      <c r="D154" s="2316" t="n"/>
      <c r="E154" s="5473" t="inlineStr">
        <is>
          <t>Применять знания законов физики, физических явлений и процессов для решения теоретических и практических задач в деревообработке</t>
        </is>
      </c>
      <c r="F154" s="2665" t="n"/>
      <c r="G154" s="2665" t="n"/>
      <c r="H154" s="2665" t="n"/>
      <c r="I154" s="2665" t="n"/>
      <c r="J154" s="2665" t="n"/>
      <c r="K154" s="2665" t="n"/>
      <c r="L154" s="2665" t="n"/>
      <c r="M154" s="2665" t="n"/>
      <c r="N154" s="2665" t="n"/>
      <c r="O154" s="2665" t="n"/>
      <c r="P154" s="2665" t="n"/>
      <c r="Q154" s="2665" t="n"/>
      <c r="R154" s="2665" t="n"/>
      <c r="S154" s="2665" t="n"/>
      <c r="T154" s="2665" t="n"/>
      <c r="U154" s="2665" t="n"/>
      <c r="V154" s="2665" t="n"/>
      <c r="W154" s="2665" t="n"/>
      <c r="X154" s="2665" t="n"/>
      <c r="Y154" s="2665" t="n"/>
      <c r="Z154" s="2665" t="n"/>
      <c r="AA154" s="2665" t="n"/>
      <c r="AB154" s="2665" t="n"/>
      <c r="AC154" s="2665" t="n"/>
      <c r="AD154" s="2665" t="n"/>
      <c r="AE154" s="2665" t="n"/>
      <c r="AF154" s="2665" t="n"/>
      <c r="AG154" s="2665" t="n"/>
      <c r="AH154" s="2665" t="n"/>
      <c r="AI154" s="2665" t="n"/>
      <c r="AJ154" s="2665" t="n"/>
      <c r="AK154" s="2665" t="n"/>
      <c r="AL154" s="2665" t="n"/>
      <c r="AM154" s="2665" t="n"/>
      <c r="AN154" s="2665" t="n"/>
      <c r="AO154" s="2665" t="n"/>
      <c r="AP154" s="2665" t="n"/>
      <c r="AQ154" s="2665" t="n"/>
      <c r="AR154" s="2665" t="n"/>
      <c r="AS154" s="2665" t="n"/>
      <c r="AT154" s="2665" t="n"/>
      <c r="AU154" s="2665" t="n"/>
      <c r="AV154" s="2665" t="n"/>
      <c r="AW154" s="2665" t="n"/>
      <c r="AX154" s="2665" t="n"/>
      <c r="AY154" s="2665" t="n"/>
      <c r="AZ154" s="2665" t="n"/>
      <c r="BA154" s="2665" t="n"/>
      <c r="BB154" s="2665" t="n"/>
      <c r="BC154" s="2665" t="n"/>
      <c r="BD154" s="2665" t="n"/>
      <c r="BE154" s="2665" t="n"/>
      <c r="BF154" s="2665" t="n"/>
      <c r="BG154" s="2665" t="n"/>
      <c r="BH154" s="2665" t="n"/>
      <c r="BI154" s="2665" t="n"/>
      <c r="BJ154" s="2665" t="n"/>
      <c r="BK154" s="2665" t="n"/>
      <c r="BL154" s="2665" t="n"/>
      <c r="BM154" s="2665" t="n"/>
      <c r="BN154" s="2665" t="n"/>
      <c r="BO154" s="2665" t="n"/>
      <c r="BP154" s="2311" t="n"/>
      <c r="BQ154" s="2800" t="inlineStr">
        <is>
          <t>1.3.6</t>
        </is>
      </c>
      <c r="BR154" s="2665" t="n"/>
      <c r="BS154" s="2665" t="n"/>
      <c r="BT154" s="2665" t="n"/>
      <c r="BU154" s="2311" t="n"/>
      <c r="BV154" s="4505" t="n"/>
      <c r="BW154" s="4505" t="n"/>
      <c r="BX154" s="2" t="n"/>
      <c r="BY154" s="2" t="n"/>
      <c r="BZ154" s="2" t="n"/>
      <c r="CA154" s="2" t="n"/>
      <c r="CB154" s="2" t="n"/>
      <c r="CC154" s="2" t="n"/>
    </row>
    <row r="155">
      <c r="A155" s="2420" t="inlineStr">
        <is>
          <t>БПК-7</t>
        </is>
      </c>
      <c r="B155" s="2665" t="n"/>
      <c r="C155" s="2665" t="n"/>
      <c r="D155" s="2316" t="n"/>
      <c r="E155" s="5473" t="inlineStr">
        <is>
          <t>Применять при решении теоретических и практических задач деревообработки знания об основных группах современных материалов, используемых в деревообработке, о физическиой сущности явлений, которые происходят в конструкционных материалах при воздействии на них разных факторов</t>
        </is>
      </c>
      <c r="F155" s="2665" t="n"/>
      <c r="G155" s="2665" t="n"/>
      <c r="H155" s="2665" t="n"/>
      <c r="I155" s="2665" t="n"/>
      <c r="J155" s="2665" t="n"/>
      <c r="K155" s="2665" t="n"/>
      <c r="L155" s="2665" t="n"/>
      <c r="M155" s="2665" t="n"/>
      <c r="N155" s="2665" t="n"/>
      <c r="O155" s="2665" t="n"/>
      <c r="P155" s="2665" t="n"/>
      <c r="Q155" s="2665" t="n"/>
      <c r="R155" s="2665" t="n"/>
      <c r="S155" s="2665" t="n"/>
      <c r="T155" s="2665" t="n"/>
      <c r="U155" s="2665" t="n"/>
      <c r="V155" s="2665" t="n"/>
      <c r="W155" s="2665" t="n"/>
      <c r="X155" s="2665" t="n"/>
      <c r="Y155" s="2665" t="n"/>
      <c r="Z155" s="2665" t="n"/>
      <c r="AA155" s="2665" t="n"/>
      <c r="AB155" s="2665" t="n"/>
      <c r="AC155" s="2665" t="n"/>
      <c r="AD155" s="2665" t="n"/>
      <c r="AE155" s="2665" t="n"/>
      <c r="AF155" s="2665" t="n"/>
      <c r="AG155" s="2665" t="n"/>
      <c r="AH155" s="2665" t="n"/>
      <c r="AI155" s="2665" t="n"/>
      <c r="AJ155" s="2665" t="n"/>
      <c r="AK155" s="2665" t="n"/>
      <c r="AL155" s="2665" t="n"/>
      <c r="AM155" s="2665" t="n"/>
      <c r="AN155" s="2665" t="n"/>
      <c r="AO155" s="2665" t="n"/>
      <c r="AP155" s="2665" t="n"/>
      <c r="AQ155" s="2665" t="n"/>
      <c r="AR155" s="2665" t="n"/>
      <c r="AS155" s="2665" t="n"/>
      <c r="AT155" s="2665" t="n"/>
      <c r="AU155" s="2665" t="n"/>
      <c r="AV155" s="2665" t="n"/>
      <c r="AW155" s="2665" t="n"/>
      <c r="AX155" s="2665" t="n"/>
      <c r="AY155" s="2665" t="n"/>
      <c r="AZ155" s="2665" t="n"/>
      <c r="BA155" s="2665" t="n"/>
      <c r="BB155" s="2665" t="n"/>
      <c r="BC155" s="2665" t="n"/>
      <c r="BD155" s="2665" t="n"/>
      <c r="BE155" s="2665" t="n"/>
      <c r="BF155" s="2665" t="n"/>
      <c r="BG155" s="2665" t="n"/>
      <c r="BH155" s="2665" t="n"/>
      <c r="BI155" s="2665" t="n"/>
      <c r="BJ155" s="2665" t="n"/>
      <c r="BK155" s="2665" t="n"/>
      <c r="BL155" s="2665" t="n"/>
      <c r="BM155" s="2665" t="n"/>
      <c r="BN155" s="2665" t="n"/>
      <c r="BO155" s="2665" t="n"/>
      <c r="BP155" s="2311" t="n"/>
      <c r="BQ155" s="2800" t="inlineStr">
        <is>
          <t>1.4.1</t>
        </is>
      </c>
      <c r="BR155" s="2665" t="n"/>
      <c r="BS155" s="2665" t="n"/>
      <c r="BT155" s="2665" t="n"/>
      <c r="BU155" s="2311" t="n"/>
      <c r="BV155" s="4505" t="n"/>
      <c r="BW155" s="4505" t="n"/>
      <c r="BX155" s="2" t="n"/>
      <c r="BY155" s="2" t="n"/>
      <c r="BZ155" s="2" t="n"/>
      <c r="CA155" s="2" t="n"/>
      <c r="CB155" s="2" t="n"/>
      <c r="CC155" s="2" t="n"/>
    </row>
    <row r="156">
      <c r="A156" s="2420" t="inlineStr">
        <is>
          <t>БПК-8</t>
        </is>
      </c>
      <c r="B156" s="2665" t="n"/>
      <c r="C156" s="2665" t="n"/>
      <c r="D156" s="2316" t="n"/>
      <c r="E156" s="5473" t="inlineStr">
        <is>
          <t>Идентифицировать деревянные породы по внешним (макроскопическим) признакам древесины, давать по макропризнакам предварительную оценку качества древесины, определять показатели основных физико-механических свойств древесины, распознавать и измерять сортообразующие пороки древесины в круглых и пиленых лесоматериалах, производить оценку качества круглых и пиленых материалов, их учет и маркировку</t>
        </is>
      </c>
      <c r="F156" s="2665" t="n"/>
      <c r="G156" s="2665" t="n"/>
      <c r="H156" s="2665" t="n"/>
      <c r="I156" s="2665" t="n"/>
      <c r="J156" s="2665" t="n"/>
      <c r="K156" s="2665" t="n"/>
      <c r="L156" s="2665" t="n"/>
      <c r="M156" s="2665" t="n"/>
      <c r="N156" s="2665" t="n"/>
      <c r="O156" s="2665" t="n"/>
      <c r="P156" s="2665" t="n"/>
      <c r="Q156" s="2665" t="n"/>
      <c r="R156" s="2665" t="n"/>
      <c r="S156" s="2665" t="n"/>
      <c r="T156" s="2665" t="n"/>
      <c r="U156" s="2665" t="n"/>
      <c r="V156" s="2665" t="n"/>
      <c r="W156" s="2665" t="n"/>
      <c r="X156" s="2665" t="n"/>
      <c r="Y156" s="2665" t="n"/>
      <c r="Z156" s="2665" t="n"/>
      <c r="AA156" s="2665" t="n"/>
      <c r="AB156" s="2665" t="n"/>
      <c r="AC156" s="2665" t="n"/>
      <c r="AD156" s="2665" t="n"/>
      <c r="AE156" s="2665" t="n"/>
      <c r="AF156" s="2665" t="n"/>
      <c r="AG156" s="2665" t="n"/>
      <c r="AH156" s="2665" t="n"/>
      <c r="AI156" s="2665" t="n"/>
      <c r="AJ156" s="2665" t="n"/>
      <c r="AK156" s="2665" t="n"/>
      <c r="AL156" s="2665" t="n"/>
      <c r="AM156" s="2665" t="n"/>
      <c r="AN156" s="2665" t="n"/>
      <c r="AO156" s="2665" t="n"/>
      <c r="AP156" s="2665" t="n"/>
      <c r="AQ156" s="2665" t="n"/>
      <c r="AR156" s="2665" t="n"/>
      <c r="AS156" s="2665" t="n"/>
      <c r="AT156" s="2665" t="n"/>
      <c r="AU156" s="2665" t="n"/>
      <c r="AV156" s="2665" t="n"/>
      <c r="AW156" s="2665" t="n"/>
      <c r="AX156" s="2665" t="n"/>
      <c r="AY156" s="2665" t="n"/>
      <c r="AZ156" s="2665" t="n"/>
      <c r="BA156" s="2665" t="n"/>
      <c r="BB156" s="2665" t="n"/>
      <c r="BC156" s="2665" t="n"/>
      <c r="BD156" s="2665" t="n"/>
      <c r="BE156" s="2665" t="n"/>
      <c r="BF156" s="2665" t="n"/>
      <c r="BG156" s="2665" t="n"/>
      <c r="BH156" s="2665" t="n"/>
      <c r="BI156" s="2665" t="n"/>
      <c r="BJ156" s="2665" t="n"/>
      <c r="BK156" s="2665" t="n"/>
      <c r="BL156" s="2665" t="n"/>
      <c r="BM156" s="2665" t="n"/>
      <c r="BN156" s="2665" t="n"/>
      <c r="BO156" s="2665" t="n"/>
      <c r="BP156" s="2311" t="n"/>
      <c r="BQ156" s="2800" t="inlineStr">
        <is>
          <t>1.4.2</t>
        </is>
      </c>
      <c r="BR156" s="2665" t="n"/>
      <c r="BS156" s="2665" t="n"/>
      <c r="BT156" s="2665" t="n"/>
      <c r="BU156" s="2311" t="n"/>
      <c r="BV156" s="4505" t="n"/>
      <c r="BW156" s="4505" t="n"/>
      <c r="BX156" s="2" t="n"/>
      <c r="BY156" s="2" t="n"/>
      <c r="BZ156" s="2" t="n"/>
      <c r="CA156" s="2" t="n"/>
      <c r="CB156" s="2" t="n"/>
      <c r="CC156" s="2" t="n"/>
    </row>
    <row r="157">
      <c r="A157" s="2420" t="inlineStr">
        <is>
          <t>БПК-9</t>
        </is>
      </c>
      <c r="B157" s="2665" t="n"/>
      <c r="C157" s="2665" t="n"/>
      <c r="D157" s="2316" t="n"/>
      <c r="E157" s="5473" t="inlineStr">
        <is>
          <t xml:space="preserve">Владеть методами расчета статики твердых тел, кинематики и динамики механических систем, использовать их при решении прикладных задач деревообработки </t>
        </is>
      </c>
      <c r="F157" s="2665" t="n"/>
      <c r="G157" s="2665" t="n"/>
      <c r="H157" s="2665" t="n"/>
      <c r="I157" s="2665" t="n"/>
      <c r="J157" s="2665" t="n"/>
      <c r="K157" s="2665" t="n"/>
      <c r="L157" s="2665" t="n"/>
      <c r="M157" s="2665" t="n"/>
      <c r="N157" s="2665" t="n"/>
      <c r="O157" s="2665" t="n"/>
      <c r="P157" s="2665" t="n"/>
      <c r="Q157" s="2665" t="n"/>
      <c r="R157" s="2665" t="n"/>
      <c r="S157" s="2665" t="n"/>
      <c r="T157" s="2665" t="n"/>
      <c r="U157" s="2665" t="n"/>
      <c r="V157" s="2665" t="n"/>
      <c r="W157" s="2665" t="n"/>
      <c r="X157" s="2665" t="n"/>
      <c r="Y157" s="2665" t="n"/>
      <c r="Z157" s="2665" t="n"/>
      <c r="AA157" s="2665" t="n"/>
      <c r="AB157" s="2665" t="n"/>
      <c r="AC157" s="2665" t="n"/>
      <c r="AD157" s="2665" t="n"/>
      <c r="AE157" s="2665" t="n"/>
      <c r="AF157" s="2665" t="n"/>
      <c r="AG157" s="2665" t="n"/>
      <c r="AH157" s="2665" t="n"/>
      <c r="AI157" s="2665" t="n"/>
      <c r="AJ157" s="2665" t="n"/>
      <c r="AK157" s="2665" t="n"/>
      <c r="AL157" s="2665" t="n"/>
      <c r="AM157" s="2665" t="n"/>
      <c r="AN157" s="2665" t="n"/>
      <c r="AO157" s="2665" t="n"/>
      <c r="AP157" s="2665" t="n"/>
      <c r="AQ157" s="2665" t="n"/>
      <c r="AR157" s="2665" t="n"/>
      <c r="AS157" s="2665" t="n"/>
      <c r="AT157" s="2665" t="n"/>
      <c r="AU157" s="2665" t="n"/>
      <c r="AV157" s="2665" t="n"/>
      <c r="AW157" s="2665" t="n"/>
      <c r="AX157" s="2665" t="n"/>
      <c r="AY157" s="2665" t="n"/>
      <c r="AZ157" s="2665" t="n"/>
      <c r="BA157" s="2665" t="n"/>
      <c r="BB157" s="2665" t="n"/>
      <c r="BC157" s="2665" t="n"/>
      <c r="BD157" s="2665" t="n"/>
      <c r="BE157" s="2665" t="n"/>
      <c r="BF157" s="2665" t="n"/>
      <c r="BG157" s="2665" t="n"/>
      <c r="BH157" s="2665" t="n"/>
      <c r="BI157" s="2665" t="n"/>
      <c r="BJ157" s="2665" t="n"/>
      <c r="BK157" s="2665" t="n"/>
      <c r="BL157" s="2665" t="n"/>
      <c r="BM157" s="2665" t="n"/>
      <c r="BN157" s="2665" t="n"/>
      <c r="BO157" s="2665" t="n"/>
      <c r="BP157" s="2311" t="n"/>
      <c r="BQ157" s="2800" t="inlineStr">
        <is>
          <t>1.5.1</t>
        </is>
      </c>
      <c r="BR157" s="2665" t="n"/>
      <c r="BS157" s="2665" t="n"/>
      <c r="BT157" s="2665" t="n"/>
      <c r="BU157" s="2311" t="n"/>
      <c r="BV157" s="4505" t="n"/>
      <c r="BW157" s="4505" t="n"/>
      <c r="BX157" s="2" t="n"/>
      <c r="BY157" s="2" t="n"/>
      <c r="BZ157" s="2" t="n"/>
      <c r="CA157" s="2" t="n"/>
      <c r="CB157" s="2" t="n"/>
      <c r="CC157" s="2" t="n"/>
    </row>
    <row r="158">
      <c r="A158" s="2420" t="inlineStr">
        <is>
          <t>БПК-10</t>
        </is>
      </c>
      <c r="B158" s="2665" t="n"/>
      <c r="C158" s="2665" t="n"/>
      <c r="D158" s="2316" t="n"/>
      <c r="E158" s="5473" t="inlineStr">
        <is>
          <t>Владеть основными методами расчетов и испытаний на прочность, жесткость и устойчивость типовых конструктивных элементов, выбирать конструкционные материалы и формы элементов конструкций, работающих под действием статических и динамических нагрузок</t>
        </is>
      </c>
      <c r="F158" s="2665" t="n"/>
      <c r="G158" s="2665" t="n"/>
      <c r="H158" s="2665" t="n"/>
      <c r="I158" s="2665" t="n"/>
      <c r="J158" s="2665" t="n"/>
      <c r="K158" s="2665" t="n"/>
      <c r="L158" s="2665" t="n"/>
      <c r="M158" s="2665" t="n"/>
      <c r="N158" s="2665" t="n"/>
      <c r="O158" s="2665" t="n"/>
      <c r="P158" s="2665" t="n"/>
      <c r="Q158" s="2665" t="n"/>
      <c r="R158" s="2665" t="n"/>
      <c r="S158" s="2665" t="n"/>
      <c r="T158" s="2665" t="n"/>
      <c r="U158" s="2665" t="n"/>
      <c r="V158" s="2665" t="n"/>
      <c r="W158" s="2665" t="n"/>
      <c r="X158" s="2665" t="n"/>
      <c r="Y158" s="2665" t="n"/>
      <c r="Z158" s="2665" t="n"/>
      <c r="AA158" s="2665" t="n"/>
      <c r="AB158" s="2665" t="n"/>
      <c r="AC158" s="2665" t="n"/>
      <c r="AD158" s="2665" t="n"/>
      <c r="AE158" s="2665" t="n"/>
      <c r="AF158" s="2665" t="n"/>
      <c r="AG158" s="2665" t="n"/>
      <c r="AH158" s="2665" t="n"/>
      <c r="AI158" s="2665" t="n"/>
      <c r="AJ158" s="2665" t="n"/>
      <c r="AK158" s="2665" t="n"/>
      <c r="AL158" s="2665" t="n"/>
      <c r="AM158" s="2665" t="n"/>
      <c r="AN158" s="2665" t="n"/>
      <c r="AO158" s="2665" t="n"/>
      <c r="AP158" s="2665" t="n"/>
      <c r="AQ158" s="2665" t="n"/>
      <c r="AR158" s="2665" t="n"/>
      <c r="AS158" s="2665" t="n"/>
      <c r="AT158" s="2665" t="n"/>
      <c r="AU158" s="2665" t="n"/>
      <c r="AV158" s="2665" t="n"/>
      <c r="AW158" s="2665" t="n"/>
      <c r="AX158" s="2665" t="n"/>
      <c r="AY158" s="2665" t="n"/>
      <c r="AZ158" s="2665" t="n"/>
      <c r="BA158" s="2665" t="n"/>
      <c r="BB158" s="2665" t="n"/>
      <c r="BC158" s="2665" t="n"/>
      <c r="BD158" s="2665" t="n"/>
      <c r="BE158" s="2665" t="n"/>
      <c r="BF158" s="2665" t="n"/>
      <c r="BG158" s="2665" t="n"/>
      <c r="BH158" s="2665" t="n"/>
      <c r="BI158" s="2665" t="n"/>
      <c r="BJ158" s="2665" t="n"/>
      <c r="BK158" s="2665" t="n"/>
      <c r="BL158" s="2665" t="n"/>
      <c r="BM158" s="2665" t="n"/>
      <c r="BN158" s="2665" t="n"/>
      <c r="BO158" s="2665" t="n"/>
      <c r="BP158" s="2311" t="n"/>
      <c r="BQ158" s="2800" t="inlineStr">
        <is>
          <t>1.5.2</t>
        </is>
      </c>
      <c r="BR158" s="2665" t="n"/>
      <c r="BS158" s="2665" t="n"/>
      <c r="BT158" s="2665" t="n"/>
      <c r="BU158" s="2311" t="n"/>
      <c r="BV158" s="4505" t="n"/>
      <c r="BW158" s="4505" t="n"/>
      <c r="BX158" s="2" t="n"/>
      <c r="BY158" s="2" t="n"/>
      <c r="BZ158" s="2" t="n"/>
      <c r="CA158" s="2" t="n"/>
      <c r="CB158" s="2" t="n"/>
      <c r="CC158" s="2" t="n"/>
    </row>
    <row r="159">
      <c r="A159" s="2420" t="inlineStr">
        <is>
          <t>БПК-11</t>
        </is>
      </c>
      <c r="B159" s="2665" t="n"/>
      <c r="C159" s="2665" t="n"/>
      <c r="D159" s="2316" t="n"/>
      <c r="E159" s="5473" t="inlineStr">
        <is>
          <t>Владеть методами конструкторских расчетов деталей машин, узлов и приводов технологического оборудования, разрабатывать и анализировать кинематические и динамические схемы механизмов, применять полученные знания для решения теоретических и практических задач в деревообработке</t>
        </is>
      </c>
      <c r="F159" s="2665" t="n"/>
      <c r="G159" s="2665" t="n"/>
      <c r="H159" s="2665" t="n"/>
      <c r="I159" s="2665" t="n"/>
      <c r="J159" s="2665" t="n"/>
      <c r="K159" s="2665" t="n"/>
      <c r="L159" s="2665" t="n"/>
      <c r="M159" s="2665" t="n"/>
      <c r="N159" s="2665" t="n"/>
      <c r="O159" s="2665" t="n"/>
      <c r="P159" s="2665" t="n"/>
      <c r="Q159" s="2665" t="n"/>
      <c r="R159" s="2665" t="n"/>
      <c r="S159" s="2665" t="n"/>
      <c r="T159" s="2665" t="n"/>
      <c r="U159" s="2665" t="n"/>
      <c r="V159" s="2665" t="n"/>
      <c r="W159" s="2665" t="n"/>
      <c r="X159" s="2665" t="n"/>
      <c r="Y159" s="2665" t="n"/>
      <c r="Z159" s="2665" t="n"/>
      <c r="AA159" s="2665" t="n"/>
      <c r="AB159" s="2665" t="n"/>
      <c r="AC159" s="2665" t="n"/>
      <c r="AD159" s="2665" t="n"/>
      <c r="AE159" s="2665" t="n"/>
      <c r="AF159" s="2665" t="n"/>
      <c r="AG159" s="2665" t="n"/>
      <c r="AH159" s="2665" t="n"/>
      <c r="AI159" s="2665" t="n"/>
      <c r="AJ159" s="2665" t="n"/>
      <c r="AK159" s="2665" t="n"/>
      <c r="AL159" s="2665" t="n"/>
      <c r="AM159" s="2665" t="n"/>
      <c r="AN159" s="2665" t="n"/>
      <c r="AO159" s="2665" t="n"/>
      <c r="AP159" s="2665" t="n"/>
      <c r="AQ159" s="2665" t="n"/>
      <c r="AR159" s="2665" t="n"/>
      <c r="AS159" s="2665" t="n"/>
      <c r="AT159" s="2665" t="n"/>
      <c r="AU159" s="2665" t="n"/>
      <c r="AV159" s="2665" t="n"/>
      <c r="AW159" s="2665" t="n"/>
      <c r="AX159" s="2665" t="n"/>
      <c r="AY159" s="2665" t="n"/>
      <c r="AZ159" s="2665" t="n"/>
      <c r="BA159" s="2665" t="n"/>
      <c r="BB159" s="2665" t="n"/>
      <c r="BC159" s="2665" t="n"/>
      <c r="BD159" s="2665" t="n"/>
      <c r="BE159" s="2665" t="n"/>
      <c r="BF159" s="2665" t="n"/>
      <c r="BG159" s="2665" t="n"/>
      <c r="BH159" s="2665" t="n"/>
      <c r="BI159" s="2665" t="n"/>
      <c r="BJ159" s="2665" t="n"/>
      <c r="BK159" s="2665" t="n"/>
      <c r="BL159" s="2665" t="n"/>
      <c r="BM159" s="2665" t="n"/>
      <c r="BN159" s="2665" t="n"/>
      <c r="BO159" s="2665" t="n"/>
      <c r="BP159" s="2311" t="n"/>
      <c r="BQ159" s="2800" t="inlineStr">
        <is>
          <t>1.5.3, 1.5.4</t>
        </is>
      </c>
      <c r="BR159" s="2665" t="n"/>
      <c r="BS159" s="2665" t="n"/>
      <c r="BT159" s="2665" t="n"/>
      <c r="BU159" s="2311" t="n"/>
      <c r="BV159" s="4505" t="n"/>
      <c r="BW159" s="4505" t="n"/>
      <c r="BX159" s="2" t="n"/>
      <c r="BY159" s="2" t="n"/>
      <c r="BZ159" s="2" t="n"/>
      <c r="CA159" s="2" t="n"/>
      <c r="CB159" s="2" t="n"/>
      <c r="CC159" s="2" t="n"/>
    </row>
    <row r="160">
      <c r="A160" s="2420" t="inlineStr">
        <is>
          <t>БПК-12</t>
        </is>
      </c>
      <c r="B160" s="2665" t="n"/>
      <c r="C160" s="2665" t="n"/>
      <c r="D160" s="2316" t="n"/>
      <c r="E160" s="5473" t="inlineStr">
        <is>
          <t>Выбирать типовое оборудование для проведения процессов гидротермической обработки древесины, управлять его работой, проводить оценку результатов гидротермической обработки древесины, определять свойства и показатели качества обработанной древесины, контролировать протекание процессов гидротермической обработки древесины</t>
        </is>
      </c>
      <c r="F160" s="2665" t="n"/>
      <c r="G160" s="2665" t="n"/>
      <c r="H160" s="2665" t="n"/>
      <c r="I160" s="2665" t="n"/>
      <c r="J160" s="2665" t="n"/>
      <c r="K160" s="2665" t="n"/>
      <c r="L160" s="2665" t="n"/>
      <c r="M160" s="2665" t="n"/>
      <c r="N160" s="2665" t="n"/>
      <c r="O160" s="2665" t="n"/>
      <c r="P160" s="2665" t="n"/>
      <c r="Q160" s="2665" t="n"/>
      <c r="R160" s="2665" t="n"/>
      <c r="S160" s="2665" t="n"/>
      <c r="T160" s="2665" t="n"/>
      <c r="U160" s="2665" t="n"/>
      <c r="V160" s="2665" t="n"/>
      <c r="W160" s="2665" t="n"/>
      <c r="X160" s="2665" t="n"/>
      <c r="Y160" s="2665" t="n"/>
      <c r="Z160" s="2665" t="n"/>
      <c r="AA160" s="2665" t="n"/>
      <c r="AB160" s="2665" t="n"/>
      <c r="AC160" s="2665" t="n"/>
      <c r="AD160" s="2665" t="n"/>
      <c r="AE160" s="2665" t="n"/>
      <c r="AF160" s="2665" t="n"/>
      <c r="AG160" s="2665" t="n"/>
      <c r="AH160" s="2665" t="n"/>
      <c r="AI160" s="2665" t="n"/>
      <c r="AJ160" s="2665" t="n"/>
      <c r="AK160" s="2665" t="n"/>
      <c r="AL160" s="2665" t="n"/>
      <c r="AM160" s="2665" t="n"/>
      <c r="AN160" s="2665" t="n"/>
      <c r="AO160" s="2665" t="n"/>
      <c r="AP160" s="2665" t="n"/>
      <c r="AQ160" s="2665" t="n"/>
      <c r="AR160" s="2665" t="n"/>
      <c r="AS160" s="2665" t="n"/>
      <c r="AT160" s="2665" t="n"/>
      <c r="AU160" s="2665" t="n"/>
      <c r="AV160" s="2665" t="n"/>
      <c r="AW160" s="2665" t="n"/>
      <c r="AX160" s="2665" t="n"/>
      <c r="AY160" s="2665" t="n"/>
      <c r="AZ160" s="2665" t="n"/>
      <c r="BA160" s="2665" t="n"/>
      <c r="BB160" s="2665" t="n"/>
      <c r="BC160" s="2665" t="n"/>
      <c r="BD160" s="2665" t="n"/>
      <c r="BE160" s="2665" t="n"/>
      <c r="BF160" s="2665" t="n"/>
      <c r="BG160" s="2665" t="n"/>
      <c r="BH160" s="2665" t="n"/>
      <c r="BI160" s="2665" t="n"/>
      <c r="BJ160" s="2665" t="n"/>
      <c r="BK160" s="2665" t="n"/>
      <c r="BL160" s="2665" t="n"/>
      <c r="BM160" s="2665" t="n"/>
      <c r="BN160" s="2665" t="n"/>
      <c r="BO160" s="2665" t="n"/>
      <c r="BP160" s="2311" t="n"/>
      <c r="BQ160" s="2800" t="inlineStr">
        <is>
          <t>1.6.1, 1.6.2</t>
        </is>
      </c>
      <c r="BR160" s="2665" t="n"/>
      <c r="BS160" s="2665" t="n"/>
      <c r="BT160" s="2665" t="n"/>
      <c r="BU160" s="2311" t="n"/>
      <c r="BV160" s="4505" t="n"/>
      <c r="BW160" s="4505" t="n"/>
      <c r="BX160" s="2" t="n"/>
      <c r="BY160" s="2" t="n"/>
      <c r="BZ160" s="2" t="n"/>
      <c r="CA160" s="2" t="n"/>
      <c r="CB160" s="2" t="n"/>
      <c r="CC160" s="2" t="n"/>
    </row>
    <row r="161">
      <c r="A161" s="2420" t="inlineStr">
        <is>
          <t>БПК-13</t>
        </is>
      </c>
      <c r="B161" s="2665" t="n"/>
      <c r="C161" s="2665" t="n"/>
      <c r="D161" s="2316" t="n"/>
      <c r="E161" s="5473" t="inlineStr">
        <is>
          <t>Решать комплекс задач проектирования деревообрабатывающих предприятий с использованием средств системы автоматизированного проектирования</t>
        </is>
      </c>
      <c r="F161" s="2665" t="n"/>
      <c r="G161" s="2665" t="n"/>
      <c r="H161" s="2665" t="n"/>
      <c r="I161" s="2665" t="n"/>
      <c r="J161" s="2665" t="n"/>
      <c r="K161" s="2665" t="n"/>
      <c r="L161" s="2665" t="n"/>
      <c r="M161" s="2665" t="n"/>
      <c r="N161" s="2665" t="n"/>
      <c r="O161" s="2665" t="n"/>
      <c r="P161" s="2665" t="n"/>
      <c r="Q161" s="2665" t="n"/>
      <c r="R161" s="2665" t="n"/>
      <c r="S161" s="2665" t="n"/>
      <c r="T161" s="2665" t="n"/>
      <c r="U161" s="2665" t="n"/>
      <c r="V161" s="2665" t="n"/>
      <c r="W161" s="2665" t="n"/>
      <c r="X161" s="2665" t="n"/>
      <c r="Y161" s="2665" t="n"/>
      <c r="Z161" s="2665" t="n"/>
      <c r="AA161" s="2665" t="n"/>
      <c r="AB161" s="2665" t="n"/>
      <c r="AC161" s="2665" t="n"/>
      <c r="AD161" s="2665" t="n"/>
      <c r="AE161" s="2665" t="n"/>
      <c r="AF161" s="2665" t="n"/>
      <c r="AG161" s="2665" t="n"/>
      <c r="AH161" s="2665" t="n"/>
      <c r="AI161" s="2665" t="n"/>
      <c r="AJ161" s="2665" t="n"/>
      <c r="AK161" s="2665" t="n"/>
      <c r="AL161" s="2665" t="n"/>
      <c r="AM161" s="2665" t="n"/>
      <c r="AN161" s="2665" t="n"/>
      <c r="AO161" s="2665" t="n"/>
      <c r="AP161" s="2665" t="n"/>
      <c r="AQ161" s="2665" t="n"/>
      <c r="AR161" s="2665" t="n"/>
      <c r="AS161" s="2665" t="n"/>
      <c r="AT161" s="2665" t="n"/>
      <c r="AU161" s="2665" t="n"/>
      <c r="AV161" s="2665" t="n"/>
      <c r="AW161" s="2665" t="n"/>
      <c r="AX161" s="2665" t="n"/>
      <c r="AY161" s="2665" t="n"/>
      <c r="AZ161" s="2665" t="n"/>
      <c r="BA161" s="2665" t="n"/>
      <c r="BB161" s="2665" t="n"/>
      <c r="BC161" s="2665" t="n"/>
      <c r="BD161" s="2665" t="n"/>
      <c r="BE161" s="2665" t="n"/>
      <c r="BF161" s="2665" t="n"/>
      <c r="BG161" s="2665" t="n"/>
      <c r="BH161" s="2665" t="n"/>
      <c r="BI161" s="2665" t="n"/>
      <c r="BJ161" s="2665" t="n"/>
      <c r="BK161" s="2665" t="n"/>
      <c r="BL161" s="2665" t="n"/>
      <c r="BM161" s="2665" t="n"/>
      <c r="BN161" s="2665" t="n"/>
      <c r="BO161" s="2665" t="n"/>
      <c r="BP161" s="2311" t="n"/>
      <c r="BQ161" s="2800" t="inlineStr">
        <is>
          <t>1.6.3, 1.6.4</t>
        </is>
      </c>
      <c r="BR161" s="2665" t="n"/>
      <c r="BS161" s="2665" t="n"/>
      <c r="BT161" s="2665" t="n"/>
      <c r="BU161" s="2311" t="n"/>
      <c r="BV161" s="4505" t="n"/>
      <c r="BW161" s="4505" t="n"/>
      <c r="BX161" s="2" t="n"/>
      <c r="BY161" s="2" t="n"/>
      <c r="BZ161" s="2" t="n"/>
      <c r="CA161" s="2" t="n"/>
      <c r="CB161" s="2" t="n"/>
      <c r="CC161" s="2" t="n"/>
    </row>
    <row r="162">
      <c r="A162" s="2420" t="inlineStr">
        <is>
          <t>БПК-14</t>
        </is>
      </c>
      <c r="B162" s="2665" t="n"/>
      <c r="C162" s="2665" t="n"/>
      <c r="D162" s="2316" t="n"/>
      <c r="E162" s="5473" t="inlineStr">
        <is>
          <t>Определять физико-химические свойства лакокрасочных материалов, способы формирования защитно-декоративных покрытий, способы их отверждения, проводить физико-механические испытания лакокрасочных покрытий</t>
        </is>
      </c>
      <c r="F162" s="2665" t="n"/>
      <c r="G162" s="2665" t="n"/>
      <c r="H162" s="2665" t="n"/>
      <c r="I162" s="2665" t="n"/>
      <c r="J162" s="2665" t="n"/>
      <c r="K162" s="2665" t="n"/>
      <c r="L162" s="2665" t="n"/>
      <c r="M162" s="2665" t="n"/>
      <c r="N162" s="2665" t="n"/>
      <c r="O162" s="2665" t="n"/>
      <c r="P162" s="2665" t="n"/>
      <c r="Q162" s="2665" t="n"/>
      <c r="R162" s="2665" t="n"/>
      <c r="S162" s="2665" t="n"/>
      <c r="T162" s="2665" t="n"/>
      <c r="U162" s="2665" t="n"/>
      <c r="V162" s="2665" t="n"/>
      <c r="W162" s="2665" t="n"/>
      <c r="X162" s="2665" t="n"/>
      <c r="Y162" s="2665" t="n"/>
      <c r="Z162" s="2665" t="n"/>
      <c r="AA162" s="2665" t="n"/>
      <c r="AB162" s="2665" t="n"/>
      <c r="AC162" s="2665" t="n"/>
      <c r="AD162" s="2665" t="n"/>
      <c r="AE162" s="2665" t="n"/>
      <c r="AF162" s="2665" t="n"/>
      <c r="AG162" s="2665" t="n"/>
      <c r="AH162" s="2665" t="n"/>
      <c r="AI162" s="2665" t="n"/>
      <c r="AJ162" s="2665" t="n"/>
      <c r="AK162" s="2665" t="n"/>
      <c r="AL162" s="2665" t="n"/>
      <c r="AM162" s="2665" t="n"/>
      <c r="AN162" s="2665" t="n"/>
      <c r="AO162" s="2665" t="n"/>
      <c r="AP162" s="2665" t="n"/>
      <c r="AQ162" s="2665" t="n"/>
      <c r="AR162" s="2665" t="n"/>
      <c r="AS162" s="2665" t="n"/>
      <c r="AT162" s="2665" t="n"/>
      <c r="AU162" s="2665" t="n"/>
      <c r="AV162" s="2665" t="n"/>
      <c r="AW162" s="2665" t="n"/>
      <c r="AX162" s="2665" t="n"/>
      <c r="AY162" s="2665" t="n"/>
      <c r="AZ162" s="2665" t="n"/>
      <c r="BA162" s="2665" t="n"/>
      <c r="BB162" s="2665" t="n"/>
      <c r="BC162" s="2665" t="n"/>
      <c r="BD162" s="2665" t="n"/>
      <c r="BE162" s="2665" t="n"/>
      <c r="BF162" s="2665" t="n"/>
      <c r="BG162" s="2665" t="n"/>
      <c r="BH162" s="2665" t="n"/>
      <c r="BI162" s="2665" t="n"/>
      <c r="BJ162" s="2665" t="n"/>
      <c r="BK162" s="2665" t="n"/>
      <c r="BL162" s="2665" t="n"/>
      <c r="BM162" s="2665" t="n"/>
      <c r="BN162" s="2665" t="n"/>
      <c r="BO162" s="2665" t="n"/>
      <c r="BP162" s="2311" t="n"/>
      <c r="BQ162" s="2800" t="inlineStr">
        <is>
          <t>1.6.5, 1.6.6</t>
        </is>
      </c>
      <c r="BR162" s="2665" t="n"/>
      <c r="BS162" s="2665" t="n"/>
      <c r="BT162" s="2665" t="n"/>
      <c r="BU162" s="2311" t="n"/>
      <c r="BV162" s="4505" t="n"/>
      <c r="BW162" s="4505" t="n"/>
      <c r="BX162" s="2" t="n"/>
      <c r="BY162" s="2" t="n"/>
      <c r="BZ162" s="2" t="n"/>
      <c r="CA162" s="2" t="n"/>
      <c r="CB162" s="2" t="n"/>
      <c r="CC162" s="2" t="n"/>
    </row>
    <row r="163">
      <c r="A163" s="2420" t="inlineStr">
        <is>
          <t>БПК-15</t>
        </is>
      </c>
      <c r="B163" s="2665" t="n"/>
      <c r="C163" s="2665" t="n"/>
      <c r="D163" s="2316" t="n"/>
      <c r="E163" s="5473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63" s="2665" t="n"/>
      <c r="G163" s="2665" t="n"/>
      <c r="H163" s="2665" t="n"/>
      <c r="I163" s="2665" t="n"/>
      <c r="J163" s="2665" t="n"/>
      <c r="K163" s="2665" t="n"/>
      <c r="L163" s="2665" t="n"/>
      <c r="M163" s="2665" t="n"/>
      <c r="N163" s="2665" t="n"/>
      <c r="O163" s="2665" t="n"/>
      <c r="P163" s="2665" t="n"/>
      <c r="Q163" s="2665" t="n"/>
      <c r="R163" s="2665" t="n"/>
      <c r="S163" s="2665" t="n"/>
      <c r="T163" s="2665" t="n"/>
      <c r="U163" s="2665" t="n"/>
      <c r="V163" s="2665" t="n"/>
      <c r="W163" s="2665" t="n"/>
      <c r="X163" s="2665" t="n"/>
      <c r="Y163" s="2665" t="n"/>
      <c r="Z163" s="2665" t="n"/>
      <c r="AA163" s="2665" t="n"/>
      <c r="AB163" s="2665" t="n"/>
      <c r="AC163" s="2665" t="n"/>
      <c r="AD163" s="2665" t="n"/>
      <c r="AE163" s="2665" t="n"/>
      <c r="AF163" s="2665" t="n"/>
      <c r="AG163" s="2665" t="n"/>
      <c r="AH163" s="2665" t="n"/>
      <c r="AI163" s="2665" t="n"/>
      <c r="AJ163" s="2665" t="n"/>
      <c r="AK163" s="2665" t="n"/>
      <c r="AL163" s="2665" t="n"/>
      <c r="AM163" s="2665" t="n"/>
      <c r="AN163" s="2665" t="n"/>
      <c r="AO163" s="2665" t="n"/>
      <c r="AP163" s="2665" t="n"/>
      <c r="AQ163" s="2665" t="n"/>
      <c r="AR163" s="2665" t="n"/>
      <c r="AS163" s="2665" t="n"/>
      <c r="AT163" s="2665" t="n"/>
      <c r="AU163" s="2665" t="n"/>
      <c r="AV163" s="2665" t="n"/>
      <c r="AW163" s="2665" t="n"/>
      <c r="AX163" s="2665" t="n"/>
      <c r="AY163" s="2665" t="n"/>
      <c r="AZ163" s="2665" t="n"/>
      <c r="BA163" s="2665" t="n"/>
      <c r="BB163" s="2665" t="n"/>
      <c r="BC163" s="2665" t="n"/>
      <c r="BD163" s="2665" t="n"/>
      <c r="BE163" s="2665" t="n"/>
      <c r="BF163" s="2665" t="n"/>
      <c r="BG163" s="2665" t="n"/>
      <c r="BH163" s="2665" t="n"/>
      <c r="BI163" s="2665" t="n"/>
      <c r="BJ163" s="2665" t="n"/>
      <c r="BK163" s="2665" t="n"/>
      <c r="BL163" s="2665" t="n"/>
      <c r="BM163" s="2665" t="n"/>
      <c r="BN163" s="2665" t="n"/>
      <c r="BO163" s="2665" t="n"/>
      <c r="BP163" s="2311" t="n"/>
      <c r="BQ163" s="2800" t="inlineStr">
        <is>
          <t>1.7.1</t>
        </is>
      </c>
      <c r="BR163" s="2665" t="n"/>
      <c r="BS163" s="2665" t="n"/>
      <c r="BT163" s="2665" t="n"/>
      <c r="BU163" s="2311" t="n"/>
      <c r="BV163" s="4505" t="n"/>
      <c r="BW163" s="4505" t="n"/>
      <c r="BX163" s="2" t="n"/>
      <c r="BY163" s="2" t="n"/>
      <c r="BZ163" s="2" t="n"/>
      <c r="CA163" s="2" t="n"/>
      <c r="CB163" s="2" t="n"/>
      <c r="CC163" s="2" t="n"/>
    </row>
    <row r="164">
      <c r="A164" s="2420" t="inlineStr">
        <is>
          <t>БПК-16</t>
        </is>
      </c>
      <c r="B164" s="2665" t="n"/>
      <c r="C164" s="2665" t="n"/>
      <c r="D164" s="2316" t="n"/>
      <c r="E164" s="5473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64" s="2665" t="n"/>
      <c r="G164" s="2665" t="n"/>
      <c r="H164" s="2665" t="n"/>
      <c r="I164" s="2665" t="n"/>
      <c r="J164" s="2665" t="n"/>
      <c r="K164" s="2665" t="n"/>
      <c r="L164" s="2665" t="n"/>
      <c r="M164" s="2665" t="n"/>
      <c r="N164" s="2665" t="n"/>
      <c r="O164" s="2665" t="n"/>
      <c r="P164" s="2665" t="n"/>
      <c r="Q164" s="2665" t="n"/>
      <c r="R164" s="2665" t="n"/>
      <c r="S164" s="2665" t="n"/>
      <c r="T164" s="2665" t="n"/>
      <c r="U164" s="2665" t="n"/>
      <c r="V164" s="2665" t="n"/>
      <c r="W164" s="2665" t="n"/>
      <c r="X164" s="2665" t="n"/>
      <c r="Y164" s="2665" t="n"/>
      <c r="Z164" s="2665" t="n"/>
      <c r="AA164" s="2665" t="n"/>
      <c r="AB164" s="2665" t="n"/>
      <c r="AC164" s="2665" t="n"/>
      <c r="AD164" s="2665" t="n"/>
      <c r="AE164" s="2665" t="n"/>
      <c r="AF164" s="2665" t="n"/>
      <c r="AG164" s="2665" t="n"/>
      <c r="AH164" s="2665" t="n"/>
      <c r="AI164" s="2665" t="n"/>
      <c r="AJ164" s="2665" t="n"/>
      <c r="AK164" s="2665" t="n"/>
      <c r="AL164" s="2665" t="n"/>
      <c r="AM164" s="2665" t="n"/>
      <c r="AN164" s="2665" t="n"/>
      <c r="AO164" s="2665" t="n"/>
      <c r="AP164" s="2665" t="n"/>
      <c r="AQ164" s="2665" t="n"/>
      <c r="AR164" s="2665" t="n"/>
      <c r="AS164" s="2665" t="n"/>
      <c r="AT164" s="2665" t="n"/>
      <c r="AU164" s="2665" t="n"/>
      <c r="AV164" s="2665" t="n"/>
      <c r="AW164" s="2665" t="n"/>
      <c r="AX164" s="2665" t="n"/>
      <c r="AY164" s="2665" t="n"/>
      <c r="AZ164" s="2665" t="n"/>
      <c r="BA164" s="2665" t="n"/>
      <c r="BB164" s="2665" t="n"/>
      <c r="BC164" s="2665" t="n"/>
      <c r="BD164" s="2665" t="n"/>
      <c r="BE164" s="2665" t="n"/>
      <c r="BF164" s="2665" t="n"/>
      <c r="BG164" s="2665" t="n"/>
      <c r="BH164" s="2665" t="n"/>
      <c r="BI164" s="2665" t="n"/>
      <c r="BJ164" s="2665" t="n"/>
      <c r="BK164" s="2665" t="n"/>
      <c r="BL164" s="2665" t="n"/>
      <c r="BM164" s="2665" t="n"/>
      <c r="BN164" s="2665" t="n"/>
      <c r="BO164" s="2665" t="n"/>
      <c r="BP164" s="2311" t="n"/>
      <c r="BQ164" s="2800" t="inlineStr">
        <is>
          <t>1.7.2</t>
        </is>
      </c>
      <c r="BR164" s="2665" t="n"/>
      <c r="BS164" s="2665" t="n"/>
      <c r="BT164" s="2665" t="n"/>
      <c r="BU164" s="2311" t="n"/>
      <c r="BV164" s="4505" t="n"/>
      <c r="BW164" s="4505" t="n"/>
      <c r="BX164" s="2" t="n"/>
      <c r="BY164" s="2" t="n"/>
      <c r="BZ164" s="2" t="n"/>
      <c r="CA164" s="2" t="n"/>
      <c r="CB164" s="2" t="n"/>
      <c r="CC164" s="2" t="n"/>
    </row>
    <row r="165">
      <c r="A165" s="2420" t="inlineStr">
        <is>
          <t>БПК-17</t>
        </is>
      </c>
      <c r="B165" s="2665" t="n"/>
      <c r="C165" s="2665" t="n"/>
      <c r="D165" s="2316" t="n"/>
      <c r="E165" s="5473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65" s="2665" t="n"/>
      <c r="G165" s="2665" t="n"/>
      <c r="H165" s="2665" t="n"/>
      <c r="I165" s="2665" t="n"/>
      <c r="J165" s="2665" t="n"/>
      <c r="K165" s="2665" t="n"/>
      <c r="L165" s="2665" t="n"/>
      <c r="M165" s="2665" t="n"/>
      <c r="N165" s="2665" t="n"/>
      <c r="O165" s="2665" t="n"/>
      <c r="P165" s="2665" t="n"/>
      <c r="Q165" s="2665" t="n"/>
      <c r="R165" s="2665" t="n"/>
      <c r="S165" s="2665" t="n"/>
      <c r="T165" s="2665" t="n"/>
      <c r="U165" s="2665" t="n"/>
      <c r="V165" s="2665" t="n"/>
      <c r="W165" s="2665" t="n"/>
      <c r="X165" s="2665" t="n"/>
      <c r="Y165" s="2665" t="n"/>
      <c r="Z165" s="2665" t="n"/>
      <c r="AA165" s="2665" t="n"/>
      <c r="AB165" s="2665" t="n"/>
      <c r="AC165" s="2665" t="n"/>
      <c r="AD165" s="2665" t="n"/>
      <c r="AE165" s="2665" t="n"/>
      <c r="AF165" s="2665" t="n"/>
      <c r="AG165" s="2665" t="n"/>
      <c r="AH165" s="2665" t="n"/>
      <c r="AI165" s="2665" t="n"/>
      <c r="AJ165" s="2665" t="n"/>
      <c r="AK165" s="2665" t="n"/>
      <c r="AL165" s="2665" t="n"/>
      <c r="AM165" s="2665" t="n"/>
      <c r="AN165" s="2665" t="n"/>
      <c r="AO165" s="2665" t="n"/>
      <c r="AP165" s="2665" t="n"/>
      <c r="AQ165" s="2665" t="n"/>
      <c r="AR165" s="2665" t="n"/>
      <c r="AS165" s="2665" t="n"/>
      <c r="AT165" s="2665" t="n"/>
      <c r="AU165" s="2665" t="n"/>
      <c r="AV165" s="2665" t="n"/>
      <c r="AW165" s="2665" t="n"/>
      <c r="AX165" s="2665" t="n"/>
      <c r="AY165" s="2665" t="n"/>
      <c r="AZ165" s="2665" t="n"/>
      <c r="BA165" s="2665" t="n"/>
      <c r="BB165" s="2665" t="n"/>
      <c r="BC165" s="2665" t="n"/>
      <c r="BD165" s="2665" t="n"/>
      <c r="BE165" s="2665" t="n"/>
      <c r="BF165" s="2665" t="n"/>
      <c r="BG165" s="2665" t="n"/>
      <c r="BH165" s="2665" t="n"/>
      <c r="BI165" s="2665" t="n"/>
      <c r="BJ165" s="2665" t="n"/>
      <c r="BK165" s="2665" t="n"/>
      <c r="BL165" s="2665" t="n"/>
      <c r="BM165" s="2665" t="n"/>
      <c r="BN165" s="2665" t="n"/>
      <c r="BO165" s="2665" t="n"/>
      <c r="BP165" s="2311" t="n"/>
      <c r="BQ165" s="2800" t="inlineStr">
        <is>
          <t>1.7.3</t>
        </is>
      </c>
      <c r="BR165" s="2665" t="n"/>
      <c r="BS165" s="2665" t="n"/>
      <c r="BT165" s="2665" t="n"/>
      <c r="BU165" s="2311" t="n"/>
      <c r="BV165" s="4505" t="n"/>
      <c r="BW165" s="4505" t="n"/>
      <c r="BX165" s="2" t="n"/>
      <c r="BY165" s="2" t="n"/>
      <c r="BZ165" s="2" t="n"/>
      <c r="CA165" s="2" t="n"/>
      <c r="CB165" s="2" t="n"/>
      <c r="CC165" s="2" t="n"/>
    </row>
    <row r="166">
      <c r="A166" s="2420" t="inlineStr">
        <is>
          <t>СК-1</t>
        </is>
      </c>
      <c r="B166" s="2665" t="n"/>
      <c r="C166" s="2665" t="n"/>
      <c r="D166" s="2316" t="n"/>
      <c r="E166" s="5473" t="inlineStr">
        <is>
          <t>Читать электротехнические чертежи, подбирать электродвигатели, защитную автоматику, производить расчеты термодинамических процессов для использования в деревообрабатывающем производстве</t>
        </is>
      </c>
      <c r="F166" s="2665" t="n"/>
      <c r="G166" s="2665" t="n"/>
      <c r="H166" s="2665" t="n"/>
      <c r="I166" s="2665" t="n"/>
      <c r="J166" s="2665" t="n"/>
      <c r="K166" s="2665" t="n"/>
      <c r="L166" s="2665" t="n"/>
      <c r="M166" s="2665" t="n"/>
      <c r="N166" s="2665" t="n"/>
      <c r="O166" s="2665" t="n"/>
      <c r="P166" s="2665" t="n"/>
      <c r="Q166" s="2665" t="n"/>
      <c r="R166" s="2665" t="n"/>
      <c r="S166" s="2665" t="n"/>
      <c r="T166" s="2665" t="n"/>
      <c r="U166" s="2665" t="n"/>
      <c r="V166" s="2665" t="n"/>
      <c r="W166" s="2665" t="n"/>
      <c r="X166" s="2665" t="n"/>
      <c r="Y166" s="2665" t="n"/>
      <c r="Z166" s="2665" t="n"/>
      <c r="AA166" s="2665" t="n"/>
      <c r="AB166" s="2665" t="n"/>
      <c r="AC166" s="2665" t="n"/>
      <c r="AD166" s="2665" t="n"/>
      <c r="AE166" s="2665" t="n"/>
      <c r="AF166" s="2665" t="n"/>
      <c r="AG166" s="2665" t="n"/>
      <c r="AH166" s="2665" t="n"/>
      <c r="AI166" s="2665" t="n"/>
      <c r="AJ166" s="2665" t="n"/>
      <c r="AK166" s="2665" t="n"/>
      <c r="AL166" s="2665" t="n"/>
      <c r="AM166" s="2665" t="n"/>
      <c r="AN166" s="2665" t="n"/>
      <c r="AO166" s="2665" t="n"/>
      <c r="AP166" s="2665" t="n"/>
      <c r="AQ166" s="2665" t="n"/>
      <c r="AR166" s="2665" t="n"/>
      <c r="AS166" s="2665" t="n"/>
      <c r="AT166" s="2665" t="n"/>
      <c r="AU166" s="2665" t="n"/>
      <c r="AV166" s="2665" t="n"/>
      <c r="AW166" s="2665" t="n"/>
      <c r="AX166" s="2665" t="n"/>
      <c r="AY166" s="2665" t="n"/>
      <c r="AZ166" s="2665" t="n"/>
      <c r="BA166" s="2665" t="n"/>
      <c r="BB166" s="2665" t="n"/>
      <c r="BC166" s="2665" t="n"/>
      <c r="BD166" s="2665" t="n"/>
      <c r="BE166" s="2665" t="n"/>
      <c r="BF166" s="2665" t="n"/>
      <c r="BG166" s="2665" t="n"/>
      <c r="BH166" s="2665" t="n"/>
      <c r="BI166" s="2665" t="n"/>
      <c r="BJ166" s="2665" t="n"/>
      <c r="BK166" s="2665" t="n"/>
      <c r="BL166" s="2665" t="n"/>
      <c r="BM166" s="2665" t="n"/>
      <c r="BN166" s="2665" t="n"/>
      <c r="BO166" s="2665" t="n"/>
      <c r="BP166" s="2311" t="n"/>
      <c r="BQ166" s="2800" t="inlineStr">
        <is>
          <t>2.2.1, 2.2.2</t>
        </is>
      </c>
      <c r="BR166" s="2665" t="n"/>
      <c r="BS166" s="2665" t="n"/>
      <c r="BT166" s="2665" t="n"/>
      <c r="BU166" s="2311" t="n"/>
      <c r="BV166" s="4505" t="n"/>
      <c r="BW166" s="4505" t="n"/>
      <c r="BX166" s="2" t="n"/>
      <c r="BY166" s="2" t="n"/>
      <c r="BZ166" s="2" t="n"/>
      <c r="CA166" s="2" t="n"/>
      <c r="CB166" s="2" t="n"/>
      <c r="CC166" s="2" t="n"/>
    </row>
    <row r="167">
      <c r="A167" s="2420" t="inlineStr">
        <is>
          <t>СК-2</t>
        </is>
      </c>
      <c r="B167" s="2665" t="n"/>
      <c r="C167" s="2665" t="n"/>
      <c r="D167" s="2316" t="n"/>
      <c r="E167" s="5473" t="inlineStr">
        <is>
          <t>Использовать знания принципов автоматического регулирования в технических средствах автоматизации и методы автоматизации технологических процессов в деревообработке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2665" t="n"/>
      <c r="BP167" s="2311" t="n"/>
      <c r="BQ167" s="2800" t="inlineStr">
        <is>
          <t>2.2.3</t>
        </is>
      </c>
      <c r="BR167" s="2665" t="n"/>
      <c r="BS167" s="2665" t="n"/>
      <c r="BT167" s="2665" t="n"/>
      <c r="BU167" s="2311" t="n"/>
      <c r="BV167" s="4505" t="n"/>
      <c r="BW167" s="4505" t="n"/>
      <c r="BX167" s="2" t="n"/>
      <c r="BY167" s="2" t="n"/>
      <c r="BZ167" s="2" t="n"/>
      <c r="CA167" s="2" t="n"/>
      <c r="CB167" s="2" t="n"/>
      <c r="CC167" s="2" t="n"/>
    </row>
    <row r="168">
      <c r="A168" s="2420" t="inlineStr">
        <is>
          <t>СК-3</t>
        </is>
      </c>
      <c r="B168" s="2665" t="n"/>
      <c r="C168" s="2665" t="n"/>
      <c r="D168" s="2316" t="n"/>
      <c r="E168" s="5473" t="inlineStr">
        <is>
          <t>Знать основные законы равновесия и движения жидкости, способы их практического применения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2665" t="n"/>
      <c r="BP168" s="2311" t="n"/>
      <c r="BQ168" s="2800" t="inlineStr">
        <is>
          <t>2.9.2</t>
        </is>
      </c>
      <c r="BR168" s="2665" t="n"/>
      <c r="BS168" s="2665" t="n"/>
      <c r="BT168" s="2665" t="n"/>
      <c r="BU168" s="2311" t="n"/>
      <c r="BV168" s="4505" t="n"/>
      <c r="BW168" s="4505" t="n"/>
      <c r="BX168" s="2" t="n"/>
      <c r="BY168" s="2" t="n"/>
      <c r="BZ168" s="2" t="n"/>
      <c r="CA168" s="2" t="n"/>
      <c r="CB168" s="2" t="n"/>
      <c r="CC168" s="2" t="n"/>
    </row>
    <row r="169">
      <c r="A169" s="2420" t="inlineStr">
        <is>
          <t>СК-4</t>
        </is>
      </c>
      <c r="B169" s="2665" t="n"/>
      <c r="C169" s="2665" t="n"/>
      <c r="D169" s="2316" t="n"/>
      <c r="E169" s="5473" t="inlineStr">
        <is>
          <t>Владеть методами планирования, управления и оптимизации технологических процессов, составлять и оптимизировать модели задач транспортного типа, раскроя сырья, решать задачи формирования производственной программы предприятия, составлять сетевые графики комплекса работ, календарные планы работы производственных подразделений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2665" t="n"/>
      <c r="BP169" s="2311" t="n"/>
      <c r="BQ169" s="2800" t="inlineStr">
        <is>
          <t>2.3.1</t>
        </is>
      </c>
      <c r="BR169" s="2665" t="n"/>
      <c r="BS169" s="2665" t="n"/>
      <c r="BT169" s="2665" t="n"/>
      <c r="BU169" s="2311" t="n"/>
      <c r="BV169" s="4505" t="n"/>
      <c r="BW169" s="4505" t="n"/>
      <c r="BX169" s="2" t="n"/>
      <c r="BY169" s="2" t="n"/>
      <c r="BZ169" s="2" t="n"/>
      <c r="CA169" s="2" t="n"/>
      <c r="CB169" s="2" t="n"/>
      <c r="CC169" s="2" t="n"/>
    </row>
    <row r="170">
      <c r="A170" s="2420" t="inlineStr">
        <is>
          <t>СК-5</t>
        </is>
      </c>
      <c r="B170" s="2665" t="n"/>
      <c r="C170" s="2665" t="n"/>
      <c r="D170" s="2316" t="n"/>
      <c r="E170" s="5473" t="inlineStr">
        <is>
          <t>Работать с научной, нормативно-справочной и специальной литературой в области деревообработки, проводить исследования новых технологий, проектов и решений с целью оценки их инновационного потенциала, проводить статистическую обработку, анализ и моделирование научных данных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2665" t="n"/>
      <c r="BP170" s="2311" t="n"/>
      <c r="BQ170" s="2800" t="inlineStr">
        <is>
          <t>2.3.2</t>
        </is>
      </c>
      <c r="BR170" s="2665" t="n"/>
      <c r="BS170" s="2665" t="n"/>
      <c r="BT170" s="2665" t="n"/>
      <c r="BU170" s="2311" t="n"/>
      <c r="BV170" s="4505" t="n"/>
      <c r="BW170" s="4505" t="n"/>
      <c r="BX170" s="2" t="n"/>
      <c r="BY170" s="2" t="n"/>
      <c r="BZ170" s="2" t="n"/>
      <c r="CA170" s="2" t="n"/>
      <c r="CB170" s="2" t="n"/>
      <c r="CC170" s="2" t="n"/>
    </row>
    <row r="171">
      <c r="A171" s="2420" t="inlineStr">
        <is>
          <t>СК-6</t>
        </is>
      </c>
      <c r="B171" s="2665" t="n"/>
      <c r="C171" s="2665" t="n"/>
      <c r="D171" s="2316" t="n"/>
      <c r="E171" s="5473" t="inlineStr">
        <is>
          <t>Оценивать основные фонды и показатели экономической эффективности предприятий лесного комплекса, рассчитывать себестоимость продукции и ее цену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2665" t="n"/>
      <c r="BP171" s="2311" t="n"/>
      <c r="BQ171" s="2800" t="inlineStr">
        <is>
          <t>2.4.1</t>
        </is>
      </c>
      <c r="BR171" s="2665" t="n"/>
      <c r="BS171" s="2665" t="n"/>
      <c r="BT171" s="2665" t="n"/>
      <c r="BU171" s="2311" t="n"/>
      <c r="BV171" s="4505" t="n"/>
      <c r="BW171" s="4505" t="n"/>
      <c r="BX171" s="2" t="n"/>
      <c r="BY171" s="2" t="n"/>
      <c r="BZ171" s="2" t="n"/>
      <c r="CA171" s="2" t="n"/>
      <c r="CB171" s="2" t="n"/>
      <c r="CC171" s="2" t="n"/>
    </row>
    <row r="172">
      <c r="A172" s="2420" t="inlineStr">
        <is>
          <t>СК-7</t>
        </is>
      </c>
      <c r="B172" s="2665" t="n"/>
      <c r="C172" s="2665" t="n"/>
      <c r="D172" s="2316" t="n"/>
      <c r="E172" s="5473" t="inlineStr">
        <is>
          <t>Владеть методами оценки экономической эффективности при внедрении мероприятий по совершенствованию и проектированию технологических процессов деревообработки</t>
        </is>
      </c>
      <c r="F172" s="2665" t="n"/>
      <c r="G172" s="2665" t="n"/>
      <c r="H172" s="2665" t="n"/>
      <c r="I172" s="2665" t="n"/>
      <c r="J172" s="2665" t="n"/>
      <c r="K172" s="2665" t="n"/>
      <c r="L172" s="2665" t="n"/>
      <c r="M172" s="2665" t="n"/>
      <c r="N172" s="2665" t="n"/>
      <c r="O172" s="2665" t="n"/>
      <c r="P172" s="2665" t="n"/>
      <c r="Q172" s="2665" t="n"/>
      <c r="R172" s="2665" t="n"/>
      <c r="S172" s="2665" t="n"/>
      <c r="T172" s="2665" t="n"/>
      <c r="U172" s="2665" t="n"/>
      <c r="V172" s="2665" t="n"/>
      <c r="W172" s="2665" t="n"/>
      <c r="X172" s="2665" t="n"/>
      <c r="Y172" s="2665" t="n"/>
      <c r="Z172" s="2665" t="n"/>
      <c r="AA172" s="2665" t="n"/>
      <c r="AB172" s="2665" t="n"/>
      <c r="AC172" s="2665" t="n"/>
      <c r="AD172" s="2665" t="n"/>
      <c r="AE172" s="2665" t="n"/>
      <c r="AF172" s="2665" t="n"/>
      <c r="AG172" s="2665" t="n"/>
      <c r="AH172" s="2665" t="n"/>
      <c r="AI172" s="2665" t="n"/>
      <c r="AJ172" s="2665" t="n"/>
      <c r="AK172" s="2665" t="n"/>
      <c r="AL172" s="2665" t="n"/>
      <c r="AM172" s="2665" t="n"/>
      <c r="AN172" s="2665" t="n"/>
      <c r="AO172" s="2665" t="n"/>
      <c r="AP172" s="2665" t="n"/>
      <c r="AQ172" s="2665" t="n"/>
      <c r="AR172" s="2665" t="n"/>
      <c r="AS172" s="2665" t="n"/>
      <c r="AT172" s="2665" t="n"/>
      <c r="AU172" s="2665" t="n"/>
      <c r="AV172" s="2665" t="n"/>
      <c r="AW172" s="2665" t="n"/>
      <c r="AX172" s="2665" t="n"/>
      <c r="AY172" s="2665" t="n"/>
      <c r="AZ172" s="2665" t="n"/>
      <c r="BA172" s="2665" t="n"/>
      <c r="BB172" s="2665" t="n"/>
      <c r="BC172" s="2665" t="n"/>
      <c r="BD172" s="2665" t="n"/>
      <c r="BE172" s="2665" t="n"/>
      <c r="BF172" s="2665" t="n"/>
      <c r="BG172" s="2665" t="n"/>
      <c r="BH172" s="2665" t="n"/>
      <c r="BI172" s="2665" t="n"/>
      <c r="BJ172" s="2665" t="n"/>
      <c r="BK172" s="2665" t="n"/>
      <c r="BL172" s="2665" t="n"/>
      <c r="BM172" s="2665" t="n"/>
      <c r="BN172" s="2665" t="n"/>
      <c r="BO172" s="2665" t="n"/>
      <c r="BP172" s="2311" t="n"/>
      <c r="BQ172" s="2800" t="inlineStr">
        <is>
          <t>2.4.2, 2.4.3</t>
        </is>
      </c>
      <c r="BR172" s="2665" t="n"/>
      <c r="BS172" s="2665" t="n"/>
      <c r="BT172" s="2665" t="n"/>
      <c r="BU172" s="2311" t="n"/>
      <c r="BV172" s="4505" t="n"/>
      <c r="BW172" s="4505" t="n"/>
      <c r="BX172" s="2" t="n"/>
      <c r="BY172" s="2" t="n"/>
      <c r="BZ172" s="2" t="n"/>
      <c r="CA172" s="2" t="n"/>
      <c r="CB172" s="2" t="n"/>
      <c r="CC172" s="2" t="n"/>
    </row>
    <row r="173">
      <c r="A173" s="2420" t="inlineStr">
        <is>
          <t>СК-8</t>
        </is>
      </c>
      <c r="B173" s="2665" t="n"/>
      <c r="C173" s="2665" t="n"/>
      <c r="D173" s="2316" t="n"/>
      <c r="E173" s="5473" t="inlineStr">
        <is>
          <t>Выбирать и использовать методики расчета транспортных систем и оборудования в деревообработке, определять условия эффективной и безопасной эксплуатации транспортного оборудования в деревообработке</t>
        </is>
      </c>
      <c r="F173" s="2665" t="n"/>
      <c r="G173" s="2665" t="n"/>
      <c r="H173" s="2665" t="n"/>
      <c r="I173" s="2665" t="n"/>
      <c r="J173" s="2665" t="n"/>
      <c r="K173" s="2665" t="n"/>
      <c r="L173" s="2665" t="n"/>
      <c r="M173" s="2665" t="n"/>
      <c r="N173" s="2665" t="n"/>
      <c r="O173" s="2665" t="n"/>
      <c r="P173" s="2665" t="n"/>
      <c r="Q173" s="2665" t="n"/>
      <c r="R173" s="2665" t="n"/>
      <c r="S173" s="2665" t="n"/>
      <c r="T173" s="2665" t="n"/>
      <c r="U173" s="2665" t="n"/>
      <c r="V173" s="2665" t="n"/>
      <c r="W173" s="2665" t="n"/>
      <c r="X173" s="2665" t="n"/>
      <c r="Y173" s="2665" t="n"/>
      <c r="Z173" s="2665" t="n"/>
      <c r="AA173" s="2665" t="n"/>
      <c r="AB173" s="2665" t="n"/>
      <c r="AC173" s="2665" t="n"/>
      <c r="AD173" s="2665" t="n"/>
      <c r="AE173" s="2665" t="n"/>
      <c r="AF173" s="2665" t="n"/>
      <c r="AG173" s="2665" t="n"/>
      <c r="AH173" s="2665" t="n"/>
      <c r="AI173" s="2665" t="n"/>
      <c r="AJ173" s="2665" t="n"/>
      <c r="AK173" s="2665" t="n"/>
      <c r="AL173" s="2665" t="n"/>
      <c r="AM173" s="2665" t="n"/>
      <c r="AN173" s="2665" t="n"/>
      <c r="AO173" s="2665" t="n"/>
      <c r="AP173" s="2665" t="n"/>
      <c r="AQ173" s="2665" t="n"/>
      <c r="AR173" s="2665" t="n"/>
      <c r="AS173" s="2665" t="n"/>
      <c r="AT173" s="2665" t="n"/>
      <c r="AU173" s="2665" t="n"/>
      <c r="AV173" s="2665" t="n"/>
      <c r="AW173" s="2665" t="n"/>
      <c r="AX173" s="2665" t="n"/>
      <c r="AY173" s="2665" t="n"/>
      <c r="AZ173" s="2665" t="n"/>
      <c r="BA173" s="2665" t="n"/>
      <c r="BB173" s="2665" t="n"/>
      <c r="BC173" s="2665" t="n"/>
      <c r="BD173" s="2665" t="n"/>
      <c r="BE173" s="2665" t="n"/>
      <c r="BF173" s="2665" t="n"/>
      <c r="BG173" s="2665" t="n"/>
      <c r="BH173" s="2665" t="n"/>
      <c r="BI173" s="2665" t="n"/>
      <c r="BJ173" s="2665" t="n"/>
      <c r="BK173" s="2665" t="n"/>
      <c r="BL173" s="2665" t="n"/>
      <c r="BM173" s="2665" t="n"/>
      <c r="BN173" s="2665" t="n"/>
      <c r="BO173" s="2665" t="n"/>
      <c r="BP173" s="2311" t="n"/>
      <c r="BQ173" s="2800" t="inlineStr">
        <is>
          <t>2.5.1</t>
        </is>
      </c>
      <c r="BR173" s="2665" t="n"/>
      <c r="BS173" s="2665" t="n"/>
      <c r="BT173" s="2665" t="n"/>
      <c r="BU173" s="2311" t="n"/>
      <c r="BV173" s="4505" t="n"/>
      <c r="BW173" s="4505" t="n"/>
      <c r="BX173" s="2" t="n"/>
      <c r="BY173" s="2" t="n"/>
      <c r="BZ173" s="2" t="n"/>
      <c r="CA173" s="2" t="n"/>
      <c r="CB173" s="2" t="n"/>
      <c r="CC173" s="2" t="n"/>
    </row>
    <row r="174">
      <c r="A174" s="5475" t="inlineStr">
        <is>
          <t>СК-9</t>
        </is>
      </c>
      <c r="B174" s="2930" t="n"/>
      <c r="C174" s="2930" t="n"/>
      <c r="D174" s="2930" t="n"/>
      <c r="E174" s="5473" t="inlineStr">
        <is>
          <t>Проектировать изделия из древесины и детали мебели в современных программных продуктах, технологические процессы производства пиломатериалов, плит, фанеры, изделий мебели и столярно-строительных изделий</t>
        </is>
      </c>
      <c r="F174" s="2665" t="n"/>
      <c r="G174" s="2665" t="n"/>
      <c r="H174" s="2665" t="n"/>
      <c r="I174" s="2665" t="n"/>
      <c r="J174" s="2665" t="n"/>
      <c r="K174" s="2665" t="n"/>
      <c r="L174" s="2665" t="n"/>
      <c r="M174" s="2665" t="n"/>
      <c r="N174" s="2665" t="n"/>
      <c r="O174" s="2665" t="n"/>
      <c r="P174" s="2665" t="n"/>
      <c r="Q174" s="2665" t="n"/>
      <c r="R174" s="2665" t="n"/>
      <c r="S174" s="2665" t="n"/>
      <c r="T174" s="2665" t="n"/>
      <c r="U174" s="2665" t="n"/>
      <c r="V174" s="2665" t="n"/>
      <c r="W174" s="2665" t="n"/>
      <c r="X174" s="2665" t="n"/>
      <c r="Y174" s="2665" t="n"/>
      <c r="Z174" s="2665" t="n"/>
      <c r="AA174" s="2665" t="n"/>
      <c r="AB174" s="2665" t="n"/>
      <c r="AC174" s="2665" t="n"/>
      <c r="AD174" s="2665" t="n"/>
      <c r="AE174" s="2665" t="n"/>
      <c r="AF174" s="2665" t="n"/>
      <c r="AG174" s="2665" t="n"/>
      <c r="AH174" s="2665" t="n"/>
      <c r="AI174" s="2665" t="n"/>
      <c r="AJ174" s="2665" t="n"/>
      <c r="AK174" s="2665" t="n"/>
      <c r="AL174" s="2665" t="n"/>
      <c r="AM174" s="2665" t="n"/>
      <c r="AN174" s="2665" t="n"/>
      <c r="AO174" s="2665" t="n"/>
      <c r="AP174" s="2665" t="n"/>
      <c r="AQ174" s="2665" t="n"/>
      <c r="AR174" s="2665" t="n"/>
      <c r="AS174" s="2665" t="n"/>
      <c r="AT174" s="2665" t="n"/>
      <c r="AU174" s="2665" t="n"/>
      <c r="AV174" s="2665" t="n"/>
      <c r="AW174" s="2665" t="n"/>
      <c r="AX174" s="2665" t="n"/>
      <c r="AY174" s="2665" t="n"/>
      <c r="AZ174" s="2665" t="n"/>
      <c r="BA174" s="2665" t="n"/>
      <c r="BB174" s="2665" t="n"/>
      <c r="BC174" s="2665" t="n"/>
      <c r="BD174" s="2665" t="n"/>
      <c r="BE174" s="2665" t="n"/>
      <c r="BF174" s="2665" t="n"/>
      <c r="BG174" s="2665" t="n"/>
      <c r="BH174" s="2665" t="n"/>
      <c r="BI174" s="2665" t="n"/>
      <c r="BJ174" s="2665" t="n"/>
      <c r="BK174" s="2665" t="n"/>
      <c r="BL174" s="2665" t="n"/>
      <c r="BM174" s="2665" t="n"/>
      <c r="BN174" s="2665" t="n"/>
      <c r="BO174" s="2665" t="n"/>
      <c r="BP174" s="2311" t="n"/>
      <c r="BQ174" s="2800" t="inlineStr">
        <is>
          <t>2.6.1</t>
        </is>
      </c>
      <c r="BR174" s="2665" t="n"/>
      <c r="BS174" s="2665" t="n"/>
      <c r="BT174" s="2665" t="n"/>
      <c r="BU174" s="2311" t="n"/>
      <c r="BV174" s="4505" t="n"/>
      <c r="BW174" s="4505" t="n"/>
      <c r="BX174" s="2" t="n"/>
      <c r="BY174" s="2" t="n"/>
      <c r="BZ174" s="2" t="n"/>
      <c r="CA174" s="2" t="n"/>
      <c r="CB174" s="2" t="n"/>
      <c r="CC174" s="2" t="n"/>
    </row>
    <row r="175">
      <c r="A175" s="2420" t="inlineStr">
        <is>
          <t>СК-10</t>
        </is>
      </c>
      <c r="B175" s="2665" t="n"/>
      <c r="C175" s="2665" t="n"/>
      <c r="D175" s="2316" t="n"/>
      <c r="E175" s="5473" t="inlineStr">
        <is>
          <t>На основе знаний принципов работы деревообрабатывающего оборудования с численным программным управлениеми и управления автоматическими линиями, составлять и реализовывать алгоритм технологических операций</t>
        </is>
      </c>
      <c r="F175" s="2665" t="n"/>
      <c r="G175" s="2665" t="n"/>
      <c r="H175" s="2665" t="n"/>
      <c r="I175" s="2665" t="n"/>
      <c r="J175" s="2665" t="n"/>
      <c r="K175" s="2665" t="n"/>
      <c r="L175" s="2665" t="n"/>
      <c r="M175" s="2665" t="n"/>
      <c r="N175" s="2665" t="n"/>
      <c r="O175" s="2665" t="n"/>
      <c r="P175" s="2665" t="n"/>
      <c r="Q175" s="2665" t="n"/>
      <c r="R175" s="2665" t="n"/>
      <c r="S175" s="2665" t="n"/>
      <c r="T175" s="2665" t="n"/>
      <c r="U175" s="2665" t="n"/>
      <c r="V175" s="2665" t="n"/>
      <c r="W175" s="2665" t="n"/>
      <c r="X175" s="2665" t="n"/>
      <c r="Y175" s="2665" t="n"/>
      <c r="Z175" s="2665" t="n"/>
      <c r="AA175" s="2665" t="n"/>
      <c r="AB175" s="2665" t="n"/>
      <c r="AC175" s="2665" t="n"/>
      <c r="AD175" s="2665" t="n"/>
      <c r="AE175" s="2665" t="n"/>
      <c r="AF175" s="2665" t="n"/>
      <c r="AG175" s="2665" t="n"/>
      <c r="AH175" s="2665" t="n"/>
      <c r="AI175" s="2665" t="n"/>
      <c r="AJ175" s="2665" t="n"/>
      <c r="AK175" s="2665" t="n"/>
      <c r="AL175" s="2665" t="n"/>
      <c r="AM175" s="2665" t="n"/>
      <c r="AN175" s="2665" t="n"/>
      <c r="AO175" s="2665" t="n"/>
      <c r="AP175" s="2665" t="n"/>
      <c r="AQ175" s="2665" t="n"/>
      <c r="AR175" s="2665" t="n"/>
      <c r="AS175" s="2665" t="n"/>
      <c r="AT175" s="2665" t="n"/>
      <c r="AU175" s="2665" t="n"/>
      <c r="AV175" s="2665" t="n"/>
      <c r="AW175" s="2665" t="n"/>
      <c r="AX175" s="2665" t="n"/>
      <c r="AY175" s="2665" t="n"/>
      <c r="AZ175" s="2665" t="n"/>
      <c r="BA175" s="2665" t="n"/>
      <c r="BB175" s="2665" t="n"/>
      <c r="BC175" s="2665" t="n"/>
      <c r="BD175" s="2665" t="n"/>
      <c r="BE175" s="2665" t="n"/>
      <c r="BF175" s="2665" t="n"/>
      <c r="BG175" s="2665" t="n"/>
      <c r="BH175" s="2665" t="n"/>
      <c r="BI175" s="2665" t="n"/>
      <c r="BJ175" s="2665" t="n"/>
      <c r="BK175" s="2665" t="n"/>
      <c r="BL175" s="2665" t="n"/>
      <c r="BM175" s="2665" t="n"/>
      <c r="BN175" s="2665" t="n"/>
      <c r="BO175" s="2665" t="n"/>
      <c r="BP175" s="2311" t="n"/>
      <c r="BQ175" s="2800" t="inlineStr">
        <is>
          <t>2.5.2</t>
        </is>
      </c>
      <c r="BR175" s="2665" t="n"/>
      <c r="BS175" s="2665" t="n"/>
      <c r="BT175" s="2665" t="n"/>
      <c r="BU175" s="2311" t="n"/>
      <c r="BV175" s="4505" t="n"/>
      <c r="BW175" s="4505" t="n"/>
      <c r="BX175" s="2" t="n"/>
      <c r="BY175" s="2" t="n"/>
      <c r="BZ175" s="2" t="n"/>
      <c r="CA175" s="2" t="n"/>
      <c r="CB175" s="2" t="n"/>
      <c r="CC175" s="2" t="n"/>
    </row>
    <row r="176">
      <c r="A176" s="2420" t="inlineStr">
        <is>
          <t>СК-11</t>
        </is>
      </c>
      <c r="B176" s="2665" t="n"/>
      <c r="C176" s="2665" t="n"/>
      <c r="D176" s="2316" t="n"/>
      <c r="E176" s="5473" t="inlineStr">
        <is>
          <t>Выбирать наиболее эффективные, с точки зрения затрат труда, средств и времени, направления использования всех древесных отходов, обеспечивающих сохранность окружающей среды при минимальных расходах лесосырьевых ресурсов</t>
        </is>
      </c>
      <c r="F176" s="2665" t="n"/>
      <c r="G176" s="2665" t="n"/>
      <c r="H176" s="2665" t="n"/>
      <c r="I176" s="2665" t="n"/>
      <c r="J176" s="2665" t="n"/>
      <c r="K176" s="2665" t="n"/>
      <c r="L176" s="2665" t="n"/>
      <c r="M176" s="2665" t="n"/>
      <c r="N176" s="2665" t="n"/>
      <c r="O176" s="2665" t="n"/>
      <c r="P176" s="2665" t="n"/>
      <c r="Q176" s="2665" t="n"/>
      <c r="R176" s="2665" t="n"/>
      <c r="S176" s="2665" t="n"/>
      <c r="T176" s="2665" t="n"/>
      <c r="U176" s="2665" t="n"/>
      <c r="V176" s="2665" t="n"/>
      <c r="W176" s="2665" t="n"/>
      <c r="X176" s="2665" t="n"/>
      <c r="Y176" s="2665" t="n"/>
      <c r="Z176" s="2665" t="n"/>
      <c r="AA176" s="2665" t="n"/>
      <c r="AB176" s="2665" t="n"/>
      <c r="AC176" s="2665" t="n"/>
      <c r="AD176" s="2665" t="n"/>
      <c r="AE176" s="2665" t="n"/>
      <c r="AF176" s="2665" t="n"/>
      <c r="AG176" s="2665" t="n"/>
      <c r="AH176" s="2665" t="n"/>
      <c r="AI176" s="2665" t="n"/>
      <c r="AJ176" s="2665" t="n"/>
      <c r="AK176" s="2665" t="n"/>
      <c r="AL176" s="2665" t="n"/>
      <c r="AM176" s="2665" t="n"/>
      <c r="AN176" s="2665" t="n"/>
      <c r="AO176" s="2665" t="n"/>
      <c r="AP176" s="2665" t="n"/>
      <c r="AQ176" s="2665" t="n"/>
      <c r="AR176" s="2665" t="n"/>
      <c r="AS176" s="2665" t="n"/>
      <c r="AT176" s="2665" t="n"/>
      <c r="AU176" s="2665" t="n"/>
      <c r="AV176" s="2665" t="n"/>
      <c r="AW176" s="2665" t="n"/>
      <c r="AX176" s="2665" t="n"/>
      <c r="AY176" s="2665" t="n"/>
      <c r="AZ176" s="2665" t="n"/>
      <c r="BA176" s="2665" t="n"/>
      <c r="BB176" s="2665" t="n"/>
      <c r="BC176" s="2665" t="n"/>
      <c r="BD176" s="2665" t="n"/>
      <c r="BE176" s="2665" t="n"/>
      <c r="BF176" s="2665" t="n"/>
      <c r="BG176" s="2665" t="n"/>
      <c r="BH176" s="2665" t="n"/>
      <c r="BI176" s="2665" t="n"/>
      <c r="BJ176" s="2665" t="n"/>
      <c r="BK176" s="2665" t="n"/>
      <c r="BL176" s="2665" t="n"/>
      <c r="BM176" s="2665" t="n"/>
      <c r="BN176" s="2665" t="n"/>
      <c r="BO176" s="2665" t="n"/>
      <c r="BP176" s="2311" t="n"/>
      <c r="BQ176" s="2800" t="inlineStr">
        <is>
          <t>2.6.3</t>
        </is>
      </c>
      <c r="BR176" s="2665" t="n"/>
      <c r="BS176" s="2665" t="n"/>
      <c r="BT176" s="2665" t="n"/>
      <c r="BU176" s="2311" t="n"/>
      <c r="BV176" s="4505" t="n"/>
      <c r="BW176" s="4505" t="n"/>
      <c r="BX176" s="2" t="n"/>
      <c r="BY176" s="2" t="n"/>
      <c r="BZ176" s="2" t="n"/>
      <c r="CA176" s="2" t="n"/>
      <c r="CB176" s="2" t="n"/>
      <c r="CC176" s="2" t="n"/>
    </row>
    <row r="177">
      <c r="A177" s="2420" t="inlineStr">
        <is>
          <t>СК-12</t>
        </is>
      </c>
      <c r="B177" s="2665" t="n"/>
      <c r="C177" s="2665" t="n"/>
      <c r="D177" s="2316" t="n"/>
      <c r="E177" s="5473" t="inlineStr">
        <is>
          <t>Проектировать технологические процессы деревообработки, делать технологические расчеты по нормированию сырья, основных и вспомогательных материалов, инструмента, тепловой и электрической энергии, производить технологические планы размещения оборудования</t>
        </is>
      </c>
      <c r="F177" s="2665" t="n"/>
      <c r="G177" s="2665" t="n"/>
      <c r="H177" s="2665" t="n"/>
      <c r="I177" s="2665" t="n"/>
      <c r="J177" s="2665" t="n"/>
      <c r="K177" s="2665" t="n"/>
      <c r="L177" s="2665" t="n"/>
      <c r="M177" s="2665" t="n"/>
      <c r="N177" s="2665" t="n"/>
      <c r="O177" s="2665" t="n"/>
      <c r="P177" s="2665" t="n"/>
      <c r="Q177" s="2665" t="n"/>
      <c r="R177" s="2665" t="n"/>
      <c r="S177" s="2665" t="n"/>
      <c r="T177" s="2665" t="n"/>
      <c r="U177" s="2665" t="n"/>
      <c r="V177" s="2665" t="n"/>
      <c r="W177" s="2665" t="n"/>
      <c r="X177" s="2665" t="n"/>
      <c r="Y177" s="2665" t="n"/>
      <c r="Z177" s="2665" t="n"/>
      <c r="AA177" s="2665" t="n"/>
      <c r="AB177" s="2665" t="n"/>
      <c r="AC177" s="2665" t="n"/>
      <c r="AD177" s="2665" t="n"/>
      <c r="AE177" s="2665" t="n"/>
      <c r="AF177" s="2665" t="n"/>
      <c r="AG177" s="2665" t="n"/>
      <c r="AH177" s="2665" t="n"/>
      <c r="AI177" s="2665" t="n"/>
      <c r="AJ177" s="2665" t="n"/>
      <c r="AK177" s="2665" t="n"/>
      <c r="AL177" s="2665" t="n"/>
      <c r="AM177" s="2665" t="n"/>
      <c r="AN177" s="2665" t="n"/>
      <c r="AO177" s="2665" t="n"/>
      <c r="AP177" s="2665" t="n"/>
      <c r="AQ177" s="2665" t="n"/>
      <c r="AR177" s="2665" t="n"/>
      <c r="AS177" s="2665" t="n"/>
      <c r="AT177" s="2665" t="n"/>
      <c r="AU177" s="2665" t="n"/>
      <c r="AV177" s="2665" t="n"/>
      <c r="AW177" s="2665" t="n"/>
      <c r="AX177" s="2665" t="n"/>
      <c r="AY177" s="2665" t="n"/>
      <c r="AZ177" s="2665" t="n"/>
      <c r="BA177" s="2665" t="n"/>
      <c r="BB177" s="2665" t="n"/>
      <c r="BC177" s="2665" t="n"/>
      <c r="BD177" s="2665" t="n"/>
      <c r="BE177" s="2665" t="n"/>
      <c r="BF177" s="2665" t="n"/>
      <c r="BG177" s="2665" t="n"/>
      <c r="BH177" s="2665" t="n"/>
      <c r="BI177" s="2665" t="n"/>
      <c r="BJ177" s="2665" t="n"/>
      <c r="BK177" s="2665" t="n"/>
      <c r="BL177" s="2665" t="n"/>
      <c r="BM177" s="2665" t="n"/>
      <c r="BN177" s="2665" t="n"/>
      <c r="BO177" s="2665" t="n"/>
      <c r="BP177" s="2311" t="n"/>
      <c r="BQ177" s="2800" t="inlineStr">
        <is>
          <t>2.6.3, 2.7.1, 2.7.2, 2.7.3, 2.7.6</t>
        </is>
      </c>
      <c r="BR177" s="2665" t="n"/>
      <c r="BS177" s="2665" t="n"/>
      <c r="BT177" s="2665" t="n"/>
      <c r="BU177" s="2311" t="n"/>
      <c r="BV177" s="4505" t="n"/>
      <c r="BW177" s="4505" t="n"/>
      <c r="BX177" s="2" t="n"/>
      <c r="BY177" s="2" t="n"/>
      <c r="BZ177" s="2" t="n"/>
      <c r="CA177" s="2" t="n"/>
      <c r="CB177" s="2" t="n"/>
      <c r="CC177" s="2" t="n"/>
    </row>
    <row r="178">
      <c r="A178" s="2420" t="inlineStr">
        <is>
          <t>СК-13</t>
        </is>
      </c>
      <c r="B178" s="2665" t="n"/>
      <c r="C178" s="2665" t="n"/>
      <c r="D178" s="2316" t="n"/>
      <c r="E178" s="5473" t="inlineStr">
        <is>
          <t>Проектировать технологические процессы производства мебели и столярно-строительных изделий, создавать технологические планы цехов</t>
        </is>
      </c>
      <c r="F178" s="2665" t="n"/>
      <c r="G178" s="2665" t="n"/>
      <c r="H178" s="2665" t="n"/>
      <c r="I178" s="2665" t="n"/>
      <c r="J178" s="2665" t="n"/>
      <c r="K178" s="2665" t="n"/>
      <c r="L178" s="2665" t="n"/>
      <c r="M178" s="2665" t="n"/>
      <c r="N178" s="2665" t="n"/>
      <c r="O178" s="2665" t="n"/>
      <c r="P178" s="2665" t="n"/>
      <c r="Q178" s="2665" t="n"/>
      <c r="R178" s="2665" t="n"/>
      <c r="S178" s="2665" t="n"/>
      <c r="T178" s="2665" t="n"/>
      <c r="U178" s="2665" t="n"/>
      <c r="V178" s="2665" t="n"/>
      <c r="W178" s="2665" t="n"/>
      <c r="X178" s="2665" t="n"/>
      <c r="Y178" s="2665" t="n"/>
      <c r="Z178" s="2665" t="n"/>
      <c r="AA178" s="2665" t="n"/>
      <c r="AB178" s="2665" t="n"/>
      <c r="AC178" s="2665" t="n"/>
      <c r="AD178" s="2665" t="n"/>
      <c r="AE178" s="2665" t="n"/>
      <c r="AF178" s="2665" t="n"/>
      <c r="AG178" s="2665" t="n"/>
      <c r="AH178" s="2665" t="n"/>
      <c r="AI178" s="2665" t="n"/>
      <c r="AJ178" s="2665" t="n"/>
      <c r="AK178" s="2665" t="n"/>
      <c r="AL178" s="2665" t="n"/>
      <c r="AM178" s="2665" t="n"/>
      <c r="AN178" s="2665" t="n"/>
      <c r="AO178" s="2665" t="n"/>
      <c r="AP178" s="2665" t="n"/>
      <c r="AQ178" s="2665" t="n"/>
      <c r="AR178" s="2665" t="n"/>
      <c r="AS178" s="2665" t="n"/>
      <c r="AT178" s="2665" t="n"/>
      <c r="AU178" s="2665" t="n"/>
      <c r="AV178" s="2665" t="n"/>
      <c r="AW178" s="2665" t="n"/>
      <c r="AX178" s="2665" t="n"/>
      <c r="AY178" s="2665" t="n"/>
      <c r="AZ178" s="2665" t="n"/>
      <c r="BA178" s="2665" t="n"/>
      <c r="BB178" s="2665" t="n"/>
      <c r="BC178" s="2665" t="n"/>
      <c r="BD178" s="2665" t="n"/>
      <c r="BE178" s="2665" t="n"/>
      <c r="BF178" s="2665" t="n"/>
      <c r="BG178" s="2665" t="n"/>
      <c r="BH178" s="2665" t="n"/>
      <c r="BI178" s="2665" t="n"/>
      <c r="BJ178" s="2665" t="n"/>
      <c r="BK178" s="2665" t="n"/>
      <c r="BL178" s="2665" t="n"/>
      <c r="BM178" s="2665" t="n"/>
      <c r="BN178" s="2665" t="n"/>
      <c r="BO178" s="2665" t="n"/>
      <c r="BP178" s="2311" t="n"/>
      <c r="BQ178" s="2800" t="inlineStr">
        <is>
          <t>2.7.4, 2.7.5</t>
        </is>
      </c>
      <c r="BR178" s="2665" t="n"/>
      <c r="BS178" s="2665" t="n"/>
      <c r="BT178" s="2665" t="n"/>
      <c r="BU178" s="2311" t="n"/>
      <c r="BV178" s="4505" t="n"/>
      <c r="BW178" s="4505" t="n"/>
      <c r="BX178" s="2" t="n"/>
      <c r="BY178" s="2" t="n"/>
      <c r="BZ178" s="2" t="n"/>
      <c r="CA178" s="2" t="n"/>
      <c r="CB178" s="2" t="n"/>
      <c r="CC178" s="2" t="n"/>
    </row>
    <row r="179">
      <c r="A179" s="529" t="inlineStr">
        <is>
          <t>СК-14</t>
        </is>
      </c>
      <c r="B179" s="608" t="n"/>
      <c r="C179" s="608" t="n"/>
      <c r="D179" s="609" t="n"/>
      <c r="E179" s="5476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79" s="2674" t="n"/>
      <c r="G179" s="2674" t="n"/>
      <c r="H179" s="2674" t="n"/>
      <c r="I179" s="2674" t="n"/>
      <c r="J179" s="2674" t="n"/>
      <c r="K179" s="2674" t="n"/>
      <c r="L179" s="2674" t="n"/>
      <c r="M179" s="2674" t="n"/>
      <c r="N179" s="2674" t="n"/>
      <c r="O179" s="2674" t="n"/>
      <c r="P179" s="2674" t="n"/>
      <c r="Q179" s="2674" t="n"/>
      <c r="R179" s="2674" t="n"/>
      <c r="S179" s="2674" t="n"/>
      <c r="T179" s="2674" t="n"/>
      <c r="U179" s="2674" t="n"/>
      <c r="V179" s="2674" t="n"/>
      <c r="W179" s="2674" t="n"/>
      <c r="X179" s="2674" t="n"/>
      <c r="Y179" s="2674" t="n"/>
      <c r="Z179" s="2674" t="n"/>
      <c r="AA179" s="2674" t="n"/>
      <c r="AB179" s="2674" t="n"/>
      <c r="AC179" s="2674" t="n"/>
      <c r="AD179" s="2674" t="n"/>
      <c r="AE179" s="2674" t="n"/>
      <c r="AF179" s="2674" t="n"/>
      <c r="AG179" s="2674" t="n"/>
      <c r="AH179" s="2674" t="n"/>
      <c r="AI179" s="2674" t="n"/>
      <c r="AJ179" s="2674" t="n"/>
      <c r="AK179" s="2674" t="n"/>
      <c r="AL179" s="2674" t="n"/>
      <c r="AM179" s="2674" t="n"/>
      <c r="AN179" s="2674" t="n"/>
      <c r="AO179" s="2674" t="n"/>
      <c r="AP179" s="2674" t="n"/>
      <c r="AQ179" s="2674" t="n"/>
      <c r="AR179" s="2674" t="n"/>
      <c r="AS179" s="2674" t="n"/>
      <c r="AT179" s="2674" t="n"/>
      <c r="AU179" s="2674" t="n"/>
      <c r="AV179" s="2674" t="n"/>
      <c r="AW179" s="2674" t="n"/>
      <c r="AX179" s="2674" t="n"/>
      <c r="AY179" s="2674" t="n"/>
      <c r="AZ179" s="2674" t="n"/>
      <c r="BA179" s="2674" t="n"/>
      <c r="BB179" s="2674" t="n"/>
      <c r="BC179" s="2674" t="n"/>
      <c r="BD179" s="2674" t="n"/>
      <c r="BE179" s="2674" t="n"/>
      <c r="BF179" s="2674" t="n"/>
      <c r="BG179" s="2674" t="n"/>
      <c r="BH179" s="2674" t="n"/>
      <c r="BI179" s="2674" t="n"/>
      <c r="BJ179" s="2674" t="n"/>
      <c r="BK179" s="2674" t="n"/>
      <c r="BL179" s="2674" t="n"/>
      <c r="BM179" s="2674" t="n"/>
      <c r="BN179" s="2674" t="n"/>
      <c r="BO179" s="2674" t="n"/>
      <c r="BP179" s="2472" t="n"/>
      <c r="BQ179" s="5477" t="inlineStr">
        <is>
          <t>2.9.3</t>
        </is>
      </c>
      <c r="BR179" s="2674" t="n"/>
      <c r="BS179" s="2674" t="n"/>
      <c r="BT179" s="2674" t="n"/>
      <c r="BU179" s="2472" t="n"/>
      <c r="BV179" s="4505" t="n"/>
      <c r="BW179" s="4505" t="n"/>
      <c r="BX179" s="2" t="n"/>
      <c r="BY179" s="2" t="n"/>
      <c r="BZ179" s="2" t="n"/>
      <c r="CA179" s="2" t="n"/>
      <c r="CB179" s="2" t="n"/>
      <c r="CC179" s="2" t="n"/>
    </row>
    <row r="180">
      <c r="A180" s="140" t="n"/>
      <c r="B180" s="140" t="n"/>
      <c r="C180" s="140" t="n"/>
      <c r="D180" s="679" t="n"/>
      <c r="E180" s="679" t="n"/>
      <c r="F180" s="679" t="n"/>
      <c r="G180" s="679" t="n"/>
      <c r="H180" s="679" t="n"/>
      <c r="I180" s="679" t="n"/>
      <c r="J180" s="679" t="n"/>
      <c r="K180" s="679" t="n"/>
      <c r="L180" s="679" t="n"/>
      <c r="M180" s="679" t="n"/>
      <c r="N180" s="679" t="n"/>
      <c r="O180" s="679" t="n"/>
      <c r="P180" s="679" t="n"/>
      <c r="Q180" s="679" t="n"/>
      <c r="R180" s="679" t="n"/>
      <c r="S180" s="679" t="n"/>
      <c r="T180" s="679" t="n"/>
      <c r="U180" s="679" t="n"/>
      <c r="V180" s="679" t="n"/>
      <c r="W180" s="679" t="n"/>
      <c r="X180" s="679" t="n"/>
      <c r="Y180" s="679" t="n"/>
      <c r="Z180" s="679" t="n"/>
      <c r="AA180" s="679" t="n"/>
      <c r="AB180" s="679" t="n"/>
      <c r="AC180" s="679" t="n"/>
      <c r="AD180" s="679" t="n"/>
      <c r="AE180" s="679" t="n"/>
      <c r="AF180" s="679" t="n"/>
      <c r="AG180" s="679" t="n"/>
      <c r="AH180" s="679" t="n"/>
      <c r="AI180" s="679" t="n"/>
      <c r="AJ180" s="679" t="n"/>
      <c r="AK180" s="679" t="n"/>
      <c r="AL180" s="679" t="n"/>
      <c r="AM180" s="679" t="n"/>
      <c r="AN180" s="679" t="n"/>
      <c r="AO180" s="679" t="n"/>
      <c r="AP180" s="679" t="n"/>
      <c r="AQ180" s="679" t="n"/>
      <c r="AR180" s="679" t="n"/>
      <c r="AS180" s="679" t="n"/>
      <c r="AT180" s="679" t="n"/>
      <c r="AU180" s="679" t="n"/>
      <c r="AV180" s="679" t="n"/>
      <c r="AW180" s="679" t="n"/>
      <c r="AX180" s="679" t="n"/>
      <c r="AY180" s="679" t="n"/>
      <c r="AZ180" s="679" t="n"/>
      <c r="BA180" s="679" t="n"/>
      <c r="BB180" s="679" t="n"/>
      <c r="BC180" s="679" t="n"/>
      <c r="BD180" s="679" t="n"/>
      <c r="BE180" s="679" t="n"/>
      <c r="BF180" s="679" t="n"/>
      <c r="BG180" s="679" t="n"/>
      <c r="BH180" s="679" t="n"/>
      <c r="BI180" s="679" t="n"/>
      <c r="BJ180" s="680" t="n"/>
      <c r="BK180" s="680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</row>
    <row r="181">
      <c r="A181" s="681" t="inlineStr">
        <is>
          <t>д</t>
        </is>
      </c>
      <c r="B181" s="137" t="inlineStr">
        <is>
          <t>Дифференцированный зачет.</t>
        </is>
      </c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</row>
    <row r="182">
      <c r="A182" s="682" t="inlineStr">
        <is>
          <t>*</t>
        </is>
      </c>
      <c r="B182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4505" t="n"/>
      <c r="BW182" s="4505" t="n"/>
      <c r="BX182" s="2" t="n"/>
      <c r="BY182" s="2" t="n"/>
      <c r="BZ182" s="2" t="n"/>
      <c r="CA182" s="2" t="n"/>
      <c r="CB182" s="2" t="n"/>
      <c r="CC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</row>
    <row r="184">
      <c r="A184" s="655" t="inlineStr">
        <is>
          <t>Проректор по учебной работе</t>
        </is>
      </c>
      <c r="B184" s="655" t="n"/>
      <c r="C184" s="655" t="n"/>
      <c r="D184" s="655" t="n"/>
      <c r="E184" s="655" t="n"/>
      <c r="F184" s="655" t="n"/>
      <c r="G184" s="655" t="n"/>
      <c r="H184" s="655" t="n"/>
      <c r="I184" s="655" t="n"/>
      <c r="J184" s="655" t="n"/>
      <c r="K184" s="655" t="n"/>
      <c r="L184" s="655" t="n"/>
      <c r="M184" s="657" t="n"/>
      <c r="N184" s="658" t="n"/>
      <c r="O184" s="659" t="n"/>
      <c r="P184" s="659" t="n"/>
      <c r="Q184" s="659" t="n"/>
      <c r="R184" s="659" t="n"/>
      <c r="S184" s="659" t="n"/>
      <c r="T184" s="659" t="n"/>
      <c r="U184" s="659" t="n"/>
      <c r="V184" s="659" t="n"/>
      <c r="W184" s="659" t="n"/>
      <c r="X184" s="659" t="n"/>
      <c r="Y184" s="659" t="n"/>
      <c r="Z184" s="659" t="n"/>
      <c r="AA184" s="659" t="n"/>
      <c r="AB184" s="659" t="n"/>
      <c r="AC184" s="655" t="inlineStr">
        <is>
          <t>А.А.Сакович</t>
        </is>
      </c>
      <c r="AD184" s="657" t="n"/>
      <c r="AE184" s="656" t="n"/>
      <c r="AF184" s="655" t="n"/>
      <c r="AG184" s="655" t="n"/>
      <c r="AH184" s="2" t="n"/>
      <c r="AI184" s="2" t="n"/>
      <c r="AJ184" s="37" t="n"/>
      <c r="AK184" s="4505" t="n"/>
      <c r="AL184" s="2" t="n"/>
      <c r="AM184" s="2" t="n"/>
      <c r="AN184" s="37" t="n"/>
      <c r="AO184" s="657" t="inlineStr">
        <is>
          <t>Заведующий кафедрой технологии деревообрабатывающих</t>
        </is>
      </c>
      <c r="AP184" s="2" t="n"/>
      <c r="AQ184" s="2" t="n"/>
      <c r="AR184" s="2" t="n"/>
      <c r="AS184" s="2" t="n"/>
      <c r="AT184" s="668" t="n"/>
      <c r="AU184" s="668" t="n"/>
      <c r="AV184" s="668" t="n"/>
      <c r="AW184" s="668" t="n"/>
      <c r="AX184" s="668" t="n"/>
      <c r="AY184" s="668" t="n"/>
      <c r="AZ184" s="668" t="n"/>
      <c r="BA184" s="668" t="n"/>
      <c r="BB184" s="668" t="n"/>
      <c r="BC184" s="668" t="n"/>
      <c r="BD184" s="668" t="n"/>
      <c r="BE184" s="668" t="n"/>
      <c r="BF184" s="667" t="n"/>
      <c r="BG184" s="667" t="n"/>
      <c r="BH184" s="659" t="n"/>
      <c r="BI184" s="659" t="n"/>
      <c r="BJ184" s="659" t="n"/>
      <c r="BK184" s="659" t="n"/>
      <c r="BL184" s="659" t="n"/>
      <c r="BM184" s="659" t="n"/>
      <c r="BN184" s="659" t="n"/>
      <c r="BO184" s="659" t="n"/>
      <c r="BP184" s="659" t="n"/>
      <c r="BQ184" s="655" t="inlineStr">
        <is>
          <t>И.К.Божелко</t>
        </is>
      </c>
      <c r="BR184" s="2" t="n"/>
      <c r="BS184" s="665" t="n"/>
      <c r="BT184" s="2" t="n"/>
      <c r="BU184" s="2" t="n"/>
      <c r="BV184" s="2" t="n"/>
      <c r="BW184" s="2" t="n"/>
      <c r="BX184" s="2" t="n"/>
      <c r="BY184" s="2" t="n"/>
      <c r="BZ184" s="656" t="n"/>
      <c r="CA184" s="655" t="n"/>
      <c r="CB184" s="655" t="n"/>
      <c r="CC184" s="663" t="n"/>
    </row>
    <row r="185">
      <c r="A185" s="655" t="n"/>
      <c r="B185" s="655" t="n"/>
      <c r="C185" s="655" t="n"/>
      <c r="D185" s="655" t="n"/>
      <c r="E185" s="655" t="n"/>
      <c r="F185" s="655" t="n"/>
      <c r="G185" s="655" t="n"/>
      <c r="H185" s="655" t="n"/>
      <c r="I185" s="655" t="n"/>
      <c r="J185" s="655" t="n"/>
      <c r="K185" s="655" t="n"/>
      <c r="L185" s="655" t="n"/>
      <c r="M185" s="4880" t="n"/>
      <c r="N185" s="657" t="n"/>
      <c r="O185" s="660" t="n"/>
      <c r="P185" s="660" t="n"/>
      <c r="Q185" s="660" t="n"/>
      <c r="R185" s="660" t="n"/>
      <c r="S185" s="660" t="n"/>
      <c r="T185" s="660" t="n"/>
      <c r="U185" s="660" t="n"/>
      <c r="V185" s="660" t="n"/>
      <c r="W185" s="138" t="n">
        <v>2023</v>
      </c>
      <c r="X185" s="5478" t="n"/>
      <c r="Y185" s="655" t="n"/>
      <c r="Z185" s="657" t="n"/>
      <c r="AA185" s="657" t="n"/>
      <c r="AB185" s="657" t="n"/>
      <c r="AC185" s="655" t="n"/>
      <c r="AD185" s="655" t="n"/>
      <c r="AE185" s="655" t="n"/>
      <c r="AF185" s="657" t="n"/>
      <c r="AG185" s="655" t="n"/>
      <c r="AH185" s="2" t="n"/>
      <c r="AI185" s="2" t="n"/>
      <c r="AJ185" s="37" t="n"/>
      <c r="AK185" s="4505" t="n"/>
      <c r="AL185" s="2" t="n"/>
      <c r="AM185" s="2" t="n"/>
      <c r="AN185" s="2" t="n"/>
      <c r="AO185" s="4879" t="inlineStr">
        <is>
          <t>производств</t>
        </is>
      </c>
      <c r="AP185" s="140" t="n"/>
      <c r="AQ185" s="140" t="n"/>
      <c r="AR185" s="140" t="n"/>
      <c r="AS185" s="2" t="n"/>
      <c r="AT185" s="668" t="n"/>
      <c r="AU185" s="668" t="n"/>
      <c r="AV185" s="668" t="n"/>
      <c r="AW185" s="668" t="n"/>
      <c r="AX185" s="668" t="n"/>
      <c r="AY185" s="668" t="n"/>
      <c r="AZ185" s="668" t="n"/>
      <c r="BA185" s="668" t="n"/>
      <c r="BB185" s="668" t="n"/>
      <c r="BC185" s="668" t="n"/>
      <c r="BD185" s="668" t="n"/>
      <c r="BE185" s="668" t="n"/>
      <c r="BF185" s="665" t="n"/>
      <c r="BG185" s="665" t="n"/>
      <c r="BH185" s="671" t="n"/>
      <c r="BI185" s="660" t="n"/>
      <c r="BJ185" s="660" t="n"/>
      <c r="BK185" s="660" t="n"/>
      <c r="BL185" s="138" t="n">
        <v>2023</v>
      </c>
      <c r="BM185" s="2" t="n"/>
      <c r="BN185" s="655" t="n"/>
      <c r="BO185" s="655" t="n"/>
      <c r="BP185" s="656" t="n"/>
      <c r="BQ185" s="655" t="n"/>
      <c r="BR185" s="655" t="n"/>
      <c r="BS185" s="655" t="n"/>
      <c r="BT185" s="2" t="n"/>
      <c r="BU185" s="2" t="n"/>
      <c r="BV185" s="2" t="n"/>
      <c r="BW185" s="2" t="n"/>
      <c r="BX185" s="2" t="n"/>
      <c r="BY185" s="2" t="n"/>
      <c r="BZ185" s="655" t="n"/>
      <c r="CA185" s="665" t="n"/>
      <c r="CB185" s="665" t="n"/>
      <c r="CC185" s="663" t="n"/>
    </row>
    <row r="186">
      <c r="A186" s="655" t="n"/>
      <c r="B186" s="655" t="n"/>
      <c r="C186" s="655" t="n"/>
      <c r="D186" s="655" t="n"/>
      <c r="E186" s="655" t="n"/>
      <c r="F186" s="655" t="n"/>
      <c r="G186" s="655" t="n"/>
      <c r="H186" s="655" t="n"/>
      <c r="I186" s="655" t="n"/>
      <c r="J186" s="655" t="n"/>
      <c r="K186" s="655" t="n"/>
      <c r="L186" s="655" t="n"/>
      <c r="M186" s="655" t="n"/>
      <c r="N186" s="655" t="n"/>
      <c r="O186" s="655" t="n"/>
      <c r="P186" s="655" t="n"/>
      <c r="Q186" s="655" t="n"/>
      <c r="R186" s="655" t="n"/>
      <c r="S186" s="655" t="n"/>
      <c r="T186" s="655" t="n"/>
      <c r="U186" s="655" t="n"/>
      <c r="V186" s="655" t="n"/>
      <c r="W186" s="655" t="n"/>
      <c r="X186" s="655" t="n"/>
      <c r="Y186" s="655" t="n"/>
      <c r="Z186" s="655" t="n"/>
      <c r="AA186" s="655" t="n"/>
      <c r="AB186" s="655" t="n"/>
      <c r="AC186" s="655" t="n"/>
      <c r="AD186" s="655" t="n"/>
      <c r="AE186" s="655" t="n"/>
      <c r="AF186" s="665" t="n"/>
      <c r="AG186" s="655" t="n"/>
      <c r="AH186" s="2" t="n"/>
      <c r="AI186" s="2" t="n"/>
      <c r="AJ186" s="37" t="n"/>
      <c r="AK186" s="37" t="n"/>
      <c r="AL186" s="37" t="n"/>
      <c r="AM186" s="37" t="n"/>
      <c r="AN186" s="5479" t="n"/>
      <c r="AO186" s="655" t="n"/>
      <c r="AP186" s="140" t="n"/>
      <c r="AQ186" s="140" t="n"/>
      <c r="AR186" s="140" t="n"/>
      <c r="AS186" s="2" t="n"/>
      <c r="AT186" s="655" t="n"/>
      <c r="AU186" s="655" t="n"/>
      <c r="AV186" s="655" t="n"/>
      <c r="AW186" s="655" t="n"/>
      <c r="AX186" s="655" t="n"/>
      <c r="AY186" s="655" t="n"/>
      <c r="AZ186" s="655" t="n"/>
      <c r="BA186" s="655" t="n"/>
      <c r="BB186" s="655" t="n"/>
      <c r="BC186" s="655" t="n"/>
      <c r="BD186" s="655" t="n"/>
      <c r="BE186" s="655" t="n"/>
      <c r="BF186" s="655" t="n"/>
      <c r="BG186" s="655" t="n"/>
      <c r="BH186" s="655" t="n"/>
      <c r="BI186" s="655" t="n"/>
      <c r="BJ186" s="655" t="n"/>
      <c r="BK186" s="655" t="n"/>
      <c r="BL186" s="655" t="n"/>
      <c r="BM186" s="655" t="n"/>
      <c r="BN186" s="655" t="n"/>
      <c r="BO186" s="655" t="n"/>
      <c r="BP186" s="655" t="n"/>
      <c r="BQ186" s="655" t="n"/>
      <c r="BR186" s="655" t="n"/>
      <c r="BS186" s="655" t="n"/>
      <c r="BT186" s="655" t="n"/>
      <c r="BU186" s="655" t="n"/>
      <c r="BV186" s="655" t="n"/>
      <c r="BW186" s="655" t="n"/>
      <c r="BX186" s="655" t="n"/>
      <c r="BY186" s="655" t="n"/>
      <c r="BZ186" s="655" t="n"/>
      <c r="CA186" s="665" t="n"/>
      <c r="CB186" s="665" t="n"/>
      <c r="CC186" s="663" t="n"/>
    </row>
    <row r="187">
      <c r="A187" s="655" t="inlineStr">
        <is>
          <t>Декан факультета заочного образования</t>
        </is>
      </c>
      <c r="B187" s="668" t="n"/>
      <c r="C187" s="668" t="n"/>
      <c r="D187" s="668" t="n"/>
      <c r="E187" s="668" t="n"/>
      <c r="F187" s="668" t="n"/>
      <c r="G187" s="668" t="n"/>
      <c r="H187" s="668" t="n"/>
      <c r="I187" s="668" t="n"/>
      <c r="J187" s="668" t="n"/>
      <c r="K187" s="668" t="n"/>
      <c r="L187" s="668" t="n"/>
      <c r="M187" s="667" t="n"/>
      <c r="N187" s="667" t="n"/>
      <c r="O187" s="659" t="n"/>
      <c r="P187" s="659" t="n"/>
      <c r="Q187" s="659" t="n"/>
      <c r="R187" s="659" t="n"/>
      <c r="S187" s="659" t="n"/>
      <c r="T187" s="659" t="n"/>
      <c r="U187" s="659" t="n"/>
      <c r="V187" s="659" t="n"/>
      <c r="W187" s="659" t="n"/>
      <c r="X187" s="659" t="n"/>
      <c r="Y187" s="659" t="n"/>
      <c r="Z187" s="659" t="n"/>
      <c r="AA187" s="659" t="n"/>
      <c r="AB187" s="659" t="n"/>
      <c r="AC187" s="655" t="inlineStr">
        <is>
          <t>С.А.Прохорчик</t>
        </is>
      </c>
      <c r="AD187" s="665" t="n"/>
      <c r="AE187" s="656" t="n"/>
      <c r="AF187" s="655" t="n"/>
      <c r="AG187" s="668" t="n"/>
      <c r="AH187" s="2" t="n"/>
      <c r="AI187" s="2" t="n"/>
      <c r="AJ187" s="1467" t="n"/>
      <c r="AK187" s="1467" t="n"/>
      <c r="AL187" s="5479" t="n"/>
      <c r="AM187" s="5479" t="n"/>
      <c r="AN187" s="37" t="n"/>
      <c r="AO187" s="657" t="inlineStr">
        <is>
          <t>Рекомендован к утверждению научно-методическим советом БГТУ, протокол № 6  от  28.04.2023</t>
        </is>
      </c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655" t="n"/>
      <c r="BW187" s="655" t="n"/>
      <c r="BX187" s="655" t="n"/>
      <c r="BY187" s="655" t="n"/>
      <c r="BZ187" s="655" t="n"/>
      <c r="CA187" s="657" t="n"/>
      <c r="CB187" s="657" t="n"/>
      <c r="CC187" s="657" t="n"/>
    </row>
    <row r="188">
      <c r="A188" s="1383" t="n"/>
      <c r="B188" s="668" t="n"/>
      <c r="C188" s="668" t="n"/>
      <c r="D188" s="668" t="n"/>
      <c r="E188" s="668" t="n"/>
      <c r="F188" s="668" t="n"/>
      <c r="G188" s="668" t="n"/>
      <c r="H188" s="668" t="n"/>
      <c r="I188" s="668" t="n"/>
      <c r="J188" s="656" t="n"/>
      <c r="K188" s="656" t="n"/>
      <c r="L188" s="656" t="n"/>
      <c r="M188" s="665" t="n"/>
      <c r="N188" s="665" t="n"/>
      <c r="O188" s="670" t="n"/>
      <c r="P188" s="670" t="n"/>
      <c r="Q188" s="670" t="n"/>
      <c r="R188" s="670" t="n"/>
      <c r="S188" s="670" t="n"/>
      <c r="T188" s="670" t="n"/>
      <c r="U188" s="671" t="n"/>
      <c r="V188" s="671" t="n"/>
      <c r="W188" s="138" t="n">
        <v>2023</v>
      </c>
      <c r="X188" s="5478" t="n"/>
      <c r="Y188" s="655" t="n"/>
      <c r="Z188" s="655" t="n"/>
      <c r="AA188" s="655" t="n"/>
      <c r="AB188" s="655" t="n"/>
      <c r="AC188" s="655" t="n"/>
      <c r="AD188" s="655" t="n"/>
      <c r="AE188" s="655" t="n"/>
      <c r="AF188" s="665" t="n"/>
      <c r="AG188" s="656" t="n"/>
      <c r="AH188" s="2" t="n"/>
      <c r="AI188" s="2" t="n"/>
      <c r="AJ188" s="4505" t="n"/>
      <c r="AK188" s="1467" t="n"/>
      <c r="AL188" s="5479" t="n"/>
      <c r="AM188" s="5479" t="n"/>
      <c r="AN188" s="5479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</row>
    <row r="189">
      <c r="A189" s="1467" t="n"/>
      <c r="B189" s="1467" t="n"/>
      <c r="C189" s="1467" t="n"/>
      <c r="D189" s="1467" t="n"/>
      <c r="E189" s="1467" t="n"/>
      <c r="F189" s="1467" t="n"/>
      <c r="G189" s="1467" t="n"/>
      <c r="H189" s="1467" t="n"/>
      <c r="I189" s="1467" t="n"/>
      <c r="J189" s="1467" t="n"/>
      <c r="K189" s="1467" t="n"/>
      <c r="L189" s="1467" t="n"/>
      <c r="M189" s="1467" t="n"/>
      <c r="N189" s="1467" t="n"/>
      <c r="O189" s="1467" t="n"/>
      <c r="P189" s="1467" t="n"/>
      <c r="Q189" s="1467" t="n"/>
      <c r="R189" s="1467" t="n"/>
      <c r="S189" s="1467" t="n"/>
      <c r="T189" s="1467" t="n"/>
      <c r="U189" s="146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7" t="n"/>
      <c r="AI189" s="37" t="n"/>
      <c r="AJ189" s="37" t="n"/>
      <c r="AK189" s="37" t="n"/>
      <c r="AL189" s="37" t="n"/>
      <c r="AM189" s="5479" t="n"/>
      <c r="AN189" s="5479" t="n"/>
      <c r="AO189" s="140" t="n"/>
      <c r="AP189" s="140" t="n"/>
      <c r="AQ189" s="140" t="n"/>
      <c r="AR189" s="140" t="n"/>
      <c r="AS189" s="140" t="n"/>
      <c r="AT189" s="140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X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7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  <c r="BV2" s="2" t="n"/>
      <c r="BW2" s="2" t="n"/>
      <c r="BX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6" t="n"/>
      <c r="BH3" s="6" t="n"/>
      <c r="BI3" s="2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  <c r="BV3" s="2" t="n"/>
      <c r="BW3" s="2" t="n"/>
      <c r="BX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22" t="inlineStr">
        <is>
          <t>Квалификация:</t>
        </is>
      </c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  <c r="BV4" s="2" t="n"/>
      <c r="BW4" s="2" t="n"/>
      <c r="BX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20" t="n"/>
      <c r="S5" s="21" t="inlineStr">
        <is>
          <t>Специальность: 6-05-0722-04 Производство и  переработка полимерных материалов</t>
        </is>
      </c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2" t="inlineStr">
        <is>
          <t>Инженер. Химик-технолог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  <c r="BV5" s="2" t="n"/>
      <c r="BW5" s="2" t="n"/>
      <c r="BX5" s="2" t="n"/>
    </row>
    <row r="6">
      <c r="A6" s="2" t="n"/>
      <c r="B6" s="4" t="n"/>
      <c r="C6" s="4" t="n"/>
      <c r="D6" s="23" t="inlineStr">
        <is>
          <t>Регистрационный № 05-072-011/уч.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9" t="n"/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  <c r="BV6" s="2" t="n"/>
      <c r="BW6" s="2" t="n"/>
      <c r="BX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" t="n"/>
      <c r="S7" s="26" t="n"/>
      <c r="T7" s="26" t="n"/>
      <c r="U7" s="2" t="n"/>
      <c r="V7" s="2" t="n"/>
      <c r="W7" s="26" t="n"/>
      <c r="X7" s="2" t="n"/>
      <c r="Y7" s="26" t="inlineStr">
        <is>
          <t>Профилизация:</t>
        </is>
      </c>
      <c r="Z7" s="27" t="n"/>
      <c r="AA7" s="27" t="n"/>
      <c r="AB7" s="27" t="n"/>
      <c r="AC7" s="27" t="n"/>
      <c r="AD7" s="26" t="inlineStr">
        <is>
          <t>Технология лакокрасочных материалов и покрытий</t>
        </is>
      </c>
      <c r="AE7" s="2" t="n"/>
      <c r="AF7" s="2" t="n"/>
      <c r="AG7" s="27" t="n"/>
      <c r="AH7" s="27" t="n"/>
      <c r="AI7" s="2" t="n"/>
      <c r="AJ7" s="27" t="n"/>
      <c r="AK7" s="27" t="n"/>
      <c r="AL7" s="27" t="n"/>
      <c r="AM7" s="27" t="n"/>
      <c r="AN7" s="27" t="n"/>
      <c r="AO7" s="27" t="n"/>
      <c r="AP7" s="27" t="n"/>
      <c r="AQ7" s="27" t="n"/>
      <c r="AR7" s="27" t="n"/>
      <c r="AS7" s="27" t="n"/>
      <c r="AT7" s="27" t="n"/>
      <c r="AU7" s="27" t="n"/>
      <c r="AV7" s="27" t="n"/>
      <c r="AW7" s="27" t="n"/>
      <c r="AX7" s="2" t="n"/>
      <c r="AY7" s="2" t="n"/>
      <c r="AZ7" s="2" t="n"/>
      <c r="BA7" s="2" t="n"/>
      <c r="BB7" s="27" t="n"/>
      <c r="BC7" s="27" t="n"/>
      <c r="BD7" s="2" t="n"/>
      <c r="BE7" s="2" t="n"/>
      <c r="BF7" s="2" t="n"/>
      <c r="BG7" s="2" t="n"/>
      <c r="BH7" s="2" t="n"/>
      <c r="BI7" s="32" t="inlineStr">
        <is>
          <t>Степень: Бакалавр</t>
        </is>
      </c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  <c r="BV7" s="2" t="n"/>
      <c r="BW7" s="2" t="n"/>
      <c r="BX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n"/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32" t="n"/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  <c r="BV8" s="2" t="n"/>
      <c r="BW8" s="2" t="n"/>
      <c r="BX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43" t="inlineStr">
        <is>
          <t>Форма получения образования: заочная</t>
        </is>
      </c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2" t="inlineStr">
        <is>
          <t>Срок обучения: 4 года</t>
        </is>
      </c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  <c r="BV9" s="2" t="n"/>
      <c r="BW9" s="2" t="n"/>
      <c r="BX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2" t="n"/>
      <c r="S10" s="43" t="inlineStr">
        <is>
          <t>(интегрированная с образовательными программами среднего специального образования)</t>
        </is>
      </c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" t="n"/>
      <c r="BW10" s="2" t="n"/>
      <c r="BX10" s="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36" t="n"/>
      <c r="BE11" s="2" t="n"/>
      <c r="BF11" s="2" t="n"/>
      <c r="BG11" s="2" t="n"/>
      <c r="BH11" s="2" t="n"/>
      <c r="BI11" s="2" t="n"/>
      <c r="BJ11" s="36" t="n"/>
      <c r="BK11" s="40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41" t="n"/>
      <c r="BU11" s="41" t="n"/>
      <c r="BV11" s="2" t="n"/>
      <c r="BW11" s="2" t="n"/>
      <c r="BX11" s="2" t="n"/>
    </row>
    <row r="12">
      <c r="A12" s="2163" t="n"/>
      <c r="B12" s="2163" t="n"/>
      <c r="C12" s="145" t="inlineStr">
        <is>
          <t>Специальность: 2-48 01 02 Химическая технология органических веществ, материалов и изделий</t>
        </is>
      </c>
      <c r="D12" s="145" t="n"/>
      <c r="E12" s="2166" t="n"/>
      <c r="F12" s="2166" t="n"/>
      <c r="G12" s="2166" t="n"/>
      <c r="H12" s="2166" t="n"/>
      <c r="I12" s="2166" t="n"/>
      <c r="J12" s="2166" t="n"/>
      <c r="K12" s="2166" t="n"/>
      <c r="L12" s="2166" t="n"/>
      <c r="M12" s="2166" t="n"/>
      <c r="N12" s="2166" t="n"/>
      <c r="O12" s="2166" t="n"/>
      <c r="P12" s="2166" t="n"/>
      <c r="Q12" s="2166" t="n"/>
      <c r="R12" s="3788" t="n"/>
      <c r="S12" s="2166" t="n"/>
      <c r="T12" s="2166" t="n"/>
      <c r="U12" s="2166" t="n"/>
      <c r="V12" s="2166" t="n"/>
      <c r="W12" s="2166" t="n"/>
      <c r="X12" s="2166" t="n"/>
      <c r="Y12" s="2166" t="n"/>
      <c r="Z12" s="2166" t="n"/>
      <c r="AA12" s="2166" t="n"/>
      <c r="AB12" s="2166" t="n"/>
      <c r="AC12" s="2166" t="n"/>
      <c r="AD12" s="2166" t="n"/>
      <c r="AE12" s="2166" t="n"/>
      <c r="AF12" s="2166" t="n"/>
      <c r="AG12" s="2166" t="n"/>
      <c r="AH12" s="2166" t="n"/>
      <c r="AI12" s="2166" t="n"/>
      <c r="AJ12" s="2166" t="n"/>
      <c r="AK12" s="2166" t="n"/>
      <c r="AL12" s="145" t="n"/>
      <c r="AM12" s="145" t="inlineStr">
        <is>
          <t>Специальность: 2-48 01 35 Переработка нефти и газа</t>
        </is>
      </c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45" t="n"/>
      <c r="BB12" s="145" t="n"/>
      <c r="BC12" s="145" t="n"/>
      <c r="BD12" s="2" t="n"/>
      <c r="BE12" s="2" t="n"/>
      <c r="BF12" s="137" t="n"/>
      <c r="BG12" s="137" t="n"/>
      <c r="BH12" s="137" t="n"/>
      <c r="BI12" s="137" t="n"/>
      <c r="BJ12" s="137" t="n"/>
      <c r="BK12" s="137" t="n"/>
      <c r="BL12" s="508" t="n"/>
      <c r="BM12" s="508" t="n"/>
      <c r="BN12" s="508" t="n"/>
      <c r="BO12" s="508" t="n"/>
      <c r="BP12" s="2163" t="n"/>
      <c r="BQ12" s="2163" t="n"/>
      <c r="BR12" s="2165" t="n"/>
      <c r="BS12" s="2" t="n"/>
      <c r="BT12" s="2" t="n"/>
      <c r="BU12" s="2" t="n"/>
      <c r="BV12" s="2" t="n"/>
      <c r="BW12" s="2" t="n"/>
      <c r="BX12" s="2" t="n"/>
    </row>
    <row r="13">
      <c r="A13" s="2163" t="n"/>
      <c r="B13" s="2163" t="n"/>
      <c r="C13" s="145" t="inlineStr">
        <is>
          <t>Квалификация специалиста: техник-технолог</t>
        </is>
      </c>
      <c r="D13" s="145" t="n"/>
      <c r="E13" s="2166" t="n"/>
      <c r="F13" s="2166" t="n"/>
      <c r="G13" s="2166" t="n"/>
      <c r="H13" s="2166" t="n"/>
      <c r="I13" s="2166" t="n"/>
      <c r="J13" s="2166" t="n"/>
      <c r="K13" s="2166" t="n"/>
      <c r="L13" s="2166" t="n"/>
      <c r="M13" s="2166" t="n"/>
      <c r="N13" s="2166" t="n"/>
      <c r="O13" s="2166" t="n"/>
      <c r="P13" s="2166" t="n"/>
      <c r="Q13" s="2166" t="n"/>
      <c r="R13" s="2166" t="n"/>
      <c r="S13" s="3789" t="n"/>
      <c r="T13" s="2166" t="n"/>
      <c r="U13" s="3790" t="n"/>
      <c r="V13" s="2166" t="n"/>
      <c r="W13" s="3788" t="n"/>
      <c r="X13" s="2166" t="n"/>
      <c r="Y13" s="2166" t="n"/>
      <c r="Z13" s="2166" t="n"/>
      <c r="AA13" s="2166" t="n"/>
      <c r="AB13" s="2166" t="n"/>
      <c r="AC13" s="2166" t="n"/>
      <c r="AD13" s="2166" t="n"/>
      <c r="AE13" s="2166" t="n"/>
      <c r="AF13" s="2166" t="n"/>
      <c r="AG13" s="2166" t="n"/>
      <c r="AH13" s="2166" t="n"/>
      <c r="AI13" s="2166" t="n"/>
      <c r="AJ13" s="2166" t="n"/>
      <c r="AK13" s="2166" t="n"/>
      <c r="AL13" s="145" t="n"/>
      <c r="AM13" s="145" t="inlineStr">
        <is>
          <t>Квалификация специалиста: техник-технолог</t>
        </is>
      </c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35" t="n"/>
      <c r="BG13" s="35" t="n"/>
      <c r="BH13" s="35" t="n"/>
      <c r="BI13" s="35" t="n"/>
      <c r="BJ13" s="35" t="n"/>
      <c r="BK13" s="35" t="n"/>
      <c r="BL13" s="35" t="n"/>
      <c r="BM13" s="508" t="n"/>
      <c r="BN13" s="508" t="n"/>
      <c r="BO13" s="508" t="n"/>
      <c r="BP13" s="2163" t="n"/>
      <c r="BQ13" s="2163" t="n"/>
      <c r="BR13" s="2165" t="n"/>
      <c r="BS13" s="2" t="n"/>
      <c r="BT13" s="2" t="n"/>
      <c r="BU13" s="2" t="n"/>
      <c r="BV13" s="2" t="n"/>
      <c r="BW13" s="2" t="n"/>
      <c r="BX13" s="2" t="n"/>
    </row>
    <row r="14">
      <c r="A14" s="2163" t="n"/>
      <c r="B14" s="2163" t="n"/>
      <c r="C14" s="145" t="n"/>
      <c r="D14" s="145" t="n"/>
      <c r="E14" s="2166" t="n"/>
      <c r="F14" s="2166" t="n"/>
      <c r="G14" s="2166" t="n"/>
      <c r="H14" s="2166" t="n"/>
      <c r="I14" s="2166" t="n"/>
      <c r="J14" s="2166" t="n"/>
      <c r="K14" s="2166" t="n"/>
      <c r="L14" s="2166" t="n"/>
      <c r="M14" s="2166" t="n"/>
      <c r="N14" s="2166" t="n"/>
      <c r="O14" s="2166" t="n"/>
      <c r="P14" s="2166" t="n"/>
      <c r="Q14" s="2166" t="n"/>
      <c r="R14" s="3788" t="n"/>
      <c r="S14" s="2166" t="n"/>
      <c r="T14" s="2166" t="n"/>
      <c r="U14" s="2166" t="n"/>
      <c r="V14" s="2166" t="n"/>
      <c r="W14" s="2166" t="n"/>
      <c r="X14" s="2166" t="n"/>
      <c r="Y14" s="2166" t="n"/>
      <c r="Z14" s="2166" t="n"/>
      <c r="AA14" s="2166" t="n"/>
      <c r="AB14" s="2166" t="n"/>
      <c r="AC14" s="2166" t="n"/>
      <c r="AD14" s="2166" t="n"/>
      <c r="AE14" s="2166" t="n"/>
      <c r="AF14" s="2166" t="n"/>
      <c r="AG14" s="2166" t="n"/>
      <c r="AH14" s="2166" t="n"/>
      <c r="AI14" s="2166" t="n"/>
      <c r="AJ14" s="2166" t="n"/>
      <c r="AK14" s="2166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37" t="n"/>
      <c r="BG14" s="137" t="n"/>
      <c r="BH14" s="137" t="n"/>
      <c r="BI14" s="137" t="n"/>
      <c r="BJ14" s="137" t="n"/>
      <c r="BK14" s="137" t="n"/>
      <c r="BL14" s="137" t="n"/>
      <c r="BM14" s="508" t="n"/>
      <c r="BN14" s="508" t="n"/>
      <c r="BO14" s="508" t="n"/>
      <c r="BP14" s="2163" t="n"/>
      <c r="BQ14" s="2163" t="n"/>
      <c r="BR14" s="2165" t="n"/>
      <c r="BS14" s="2" t="n"/>
      <c r="BT14" s="2" t="n"/>
      <c r="BU14" s="2" t="n"/>
      <c r="BV14" s="2" t="n"/>
      <c r="BW14" s="2" t="n"/>
      <c r="BX14" s="2" t="n"/>
    </row>
    <row r="15">
      <c r="A15" s="2163" t="n"/>
      <c r="B15" s="2163" t="n"/>
      <c r="C15" s="145" t="inlineStr">
        <is>
          <t>Специальность: 2-48 01 33 Химическая технология в легкой промышленности</t>
        </is>
      </c>
      <c r="D15" s="145" t="n"/>
      <c r="E15" s="2166" t="n"/>
      <c r="F15" s="2166" t="n"/>
      <c r="G15" s="2166" t="n"/>
      <c r="H15" s="2166" t="n"/>
      <c r="I15" s="2166" t="n"/>
      <c r="J15" s="2166" t="n"/>
      <c r="K15" s="2166" t="n"/>
      <c r="L15" s="2166" t="n"/>
      <c r="M15" s="2166" t="n"/>
      <c r="N15" s="2166" t="n"/>
      <c r="O15" s="2166" t="n"/>
      <c r="P15" s="2166" t="n"/>
      <c r="Q15" s="2166" t="n"/>
      <c r="R15" s="2166" t="n"/>
      <c r="S15" s="3789" t="n"/>
      <c r="T15" s="2166" t="n"/>
      <c r="U15" s="3790" t="n"/>
      <c r="V15" s="2166" t="n"/>
      <c r="W15" s="3788" t="n"/>
      <c r="X15" s="2166" t="n"/>
      <c r="Y15" s="2166" t="n"/>
      <c r="Z15" s="2166" t="n"/>
      <c r="AA15" s="2166" t="n"/>
      <c r="AB15" s="2166" t="n"/>
      <c r="AC15" s="2166" t="n"/>
      <c r="AD15" s="2166" t="n"/>
      <c r="AE15" s="2166" t="n"/>
      <c r="AF15" s="2166" t="n"/>
      <c r="AG15" s="2166" t="n"/>
      <c r="AH15" s="2166" t="n"/>
      <c r="AI15" s="2166" t="n"/>
      <c r="AJ15" s="2166" t="n"/>
      <c r="AK15" s="2166" t="n"/>
      <c r="AL15" s="145" t="n"/>
      <c r="AM15" s="145" t="inlineStr">
        <is>
          <t>Специальность: 2-54 01 31 Аналитический контроль химических соединений</t>
        </is>
      </c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2" t="n"/>
      <c r="BE15" s="2" t="n"/>
      <c r="BF15" s="137" t="n"/>
      <c r="BG15" s="137" t="n"/>
      <c r="BH15" s="137" t="n"/>
      <c r="BI15" s="137" t="n"/>
      <c r="BJ15" s="137" t="n"/>
      <c r="BK15" s="137" t="n"/>
      <c r="BL15" s="137" t="n"/>
      <c r="BM15" s="508" t="n"/>
      <c r="BN15" s="508" t="n"/>
      <c r="BO15" s="508" t="n"/>
      <c r="BP15" s="2163" t="n"/>
      <c r="BQ15" s="2163" t="n"/>
      <c r="BR15" s="2165" t="n"/>
      <c r="BS15" s="2" t="n"/>
      <c r="BT15" s="2" t="n"/>
      <c r="BU15" s="2" t="n"/>
      <c r="BV15" s="2" t="n"/>
      <c r="BW15" s="2" t="n"/>
      <c r="BX15" s="2" t="n"/>
    </row>
    <row r="16">
      <c r="A16" s="2163" t="n"/>
      <c r="B16" s="2163" t="n"/>
      <c r="C16" s="145" t="inlineStr">
        <is>
          <t>Квалификация специалиста: техник-технолог</t>
        </is>
      </c>
      <c r="D16" s="145" t="n"/>
      <c r="E16" s="2166" t="n"/>
      <c r="F16" s="2166" t="n"/>
      <c r="G16" s="2166" t="n"/>
      <c r="H16" s="2166" t="n"/>
      <c r="I16" s="2166" t="n"/>
      <c r="J16" s="2166" t="n"/>
      <c r="K16" s="2166" t="n"/>
      <c r="L16" s="2166" t="n"/>
      <c r="M16" s="2166" t="n"/>
      <c r="N16" s="2166" t="n"/>
      <c r="O16" s="2166" t="n"/>
      <c r="P16" s="2166" t="n"/>
      <c r="Q16" s="2166" t="n"/>
      <c r="R16" s="3788" t="n"/>
      <c r="S16" s="2166" t="n"/>
      <c r="T16" s="2166" t="n"/>
      <c r="U16" s="2166" t="n"/>
      <c r="V16" s="2166" t="n"/>
      <c r="W16" s="2166" t="n"/>
      <c r="X16" s="2166" t="n"/>
      <c r="Y16" s="2166" t="n"/>
      <c r="Z16" s="2166" t="n"/>
      <c r="AA16" s="2166" t="n"/>
      <c r="AB16" s="2166" t="n"/>
      <c r="AC16" s="2166" t="n"/>
      <c r="AD16" s="2166" t="n"/>
      <c r="AE16" s="2166" t="n"/>
      <c r="AF16" s="2166" t="n"/>
      <c r="AG16" s="2166" t="n"/>
      <c r="AH16" s="2166" t="n"/>
      <c r="AI16" s="2166" t="n"/>
      <c r="AJ16" s="2166" t="n"/>
      <c r="AK16" s="2166" t="n"/>
      <c r="AL16" s="145" t="n"/>
      <c r="AM16" s="145" t="inlineStr">
        <is>
          <t>Квалификация специалиста: техник-химик</t>
        </is>
      </c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2" t="n"/>
      <c r="BE16" s="2" t="n"/>
      <c r="BF16" s="145" t="n"/>
      <c r="BG16" s="145" t="n"/>
      <c r="BH16" s="145" t="n"/>
      <c r="BI16" s="145" t="n"/>
      <c r="BJ16" s="145" t="n"/>
      <c r="BK16" s="145" t="n"/>
      <c r="BL16" s="145" t="n"/>
      <c r="BM16" s="145" t="n"/>
      <c r="BN16" s="2163" t="n"/>
      <c r="BO16" s="2163" t="n"/>
      <c r="BP16" s="2163" t="n"/>
      <c r="BQ16" s="2163" t="n"/>
      <c r="BR16" s="2165" t="n"/>
      <c r="BS16" s="2" t="n"/>
      <c r="BT16" s="2" t="n"/>
      <c r="BU16" s="2" t="n"/>
      <c r="BV16" s="2" t="n"/>
      <c r="BW16" s="2" t="n"/>
      <c r="BX16" s="2" t="n"/>
    </row>
    <row r="17">
      <c r="A17" s="2163" t="n"/>
      <c r="B17" s="2163" t="n"/>
      <c r="C17" s="2" t="n"/>
      <c r="D17" s="145" t="n"/>
      <c r="E17" s="2166" t="n"/>
      <c r="F17" s="2166" t="n"/>
      <c r="G17" s="2166" t="n"/>
      <c r="H17" s="2166" t="n"/>
      <c r="I17" s="2166" t="n"/>
      <c r="J17" s="2166" t="n"/>
      <c r="K17" s="2166" t="n"/>
      <c r="L17" s="2166" t="n"/>
      <c r="M17" s="2166" t="n"/>
      <c r="N17" s="2166" t="n"/>
      <c r="O17" s="2166" t="n"/>
      <c r="P17" s="2166" t="n"/>
      <c r="Q17" s="2166" t="n"/>
      <c r="R17" s="2166" t="n"/>
      <c r="S17" s="3789" t="n"/>
      <c r="T17" s="2166" t="n"/>
      <c r="U17" s="3790" t="n"/>
      <c r="V17" s="2166" t="n"/>
      <c r="W17" s="3788" t="n"/>
      <c r="X17" s="2166" t="n"/>
      <c r="Y17" s="2166" t="n"/>
      <c r="Z17" s="2166" t="n"/>
      <c r="AA17" s="2166" t="n"/>
      <c r="AB17" s="2166" t="n"/>
      <c r="AC17" s="2166" t="n"/>
      <c r="AD17" s="2166" t="n"/>
      <c r="AE17" s="2166" t="n"/>
      <c r="AF17" s="2166" t="n"/>
      <c r="AG17" s="2166" t="n"/>
      <c r="AH17" s="2166" t="n"/>
      <c r="AI17" s="2166" t="n"/>
      <c r="AJ17" s="2166" t="n"/>
      <c r="AK17" s="2166" t="n"/>
      <c r="AL17" s="145" t="n"/>
      <c r="AM17" s="145" t="n"/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2" t="n"/>
      <c r="BE17" s="2" t="n"/>
      <c r="BF17" s="145" t="n"/>
      <c r="BG17" s="145" t="n"/>
      <c r="BH17" s="145" t="n"/>
      <c r="BI17" s="145" t="n"/>
      <c r="BJ17" s="145" t="n"/>
      <c r="BK17" s="145" t="n"/>
      <c r="BL17" s="145" t="n"/>
      <c r="BM17" s="145" t="n"/>
      <c r="BN17" s="2163" t="n"/>
      <c r="BO17" s="2163" t="n"/>
      <c r="BP17" s="2163" t="n"/>
      <c r="BQ17" s="2163" t="n"/>
      <c r="BR17" s="2165" t="n"/>
      <c r="BS17" s="2" t="n"/>
      <c r="BT17" s="2" t="n"/>
      <c r="BU17" s="2" t="n"/>
      <c r="BV17" s="2" t="n"/>
      <c r="BW17" s="2" t="n"/>
      <c r="BX17" s="2" t="n"/>
    </row>
    <row r="18">
      <c r="A18" s="2163" t="n"/>
      <c r="B18" s="2163" t="n"/>
      <c r="C18" s="145" t="inlineStr">
        <is>
          <t>Специальность: 2-48 01 33 02 Технология кожи и меха</t>
        </is>
      </c>
      <c r="D18" s="145" t="n"/>
      <c r="E18" s="145" t="n"/>
      <c r="F18" s="145" t="n"/>
      <c r="G18" s="145" t="n"/>
      <c r="H18" s="145" t="n"/>
      <c r="I18" s="145" t="n"/>
      <c r="J18" s="145" t="n"/>
      <c r="K18" s="145" t="n"/>
      <c r="L18" s="145" t="n"/>
      <c r="M18" s="145" t="n"/>
      <c r="N18" s="145" t="n"/>
      <c r="O18" s="145" t="n"/>
      <c r="P18" s="145" t="n"/>
      <c r="Q18" s="145" t="n"/>
      <c r="R18" s="2" t="n"/>
      <c r="S18" s="145" t="n"/>
      <c r="T18" s="145" t="n"/>
      <c r="U18" s="145" t="n"/>
      <c r="V18" s="145" t="n"/>
      <c r="W18" s="145" t="n"/>
      <c r="X18" s="145" t="n"/>
      <c r="Y18" s="145" t="n"/>
      <c r="Z18" s="145" t="n"/>
      <c r="AA18" s="145" t="n"/>
      <c r="AB18" s="145" t="n"/>
      <c r="AC18" s="145" t="n"/>
      <c r="AD18" s="145" t="n"/>
      <c r="AE18" s="145" t="n"/>
      <c r="AF18" s="145" t="n"/>
      <c r="AG18" s="145" t="n"/>
      <c r="AH18" s="145" t="n"/>
      <c r="AI18" s="145" t="n"/>
      <c r="AJ18" s="145" t="n"/>
      <c r="AK18" s="145" t="n"/>
      <c r="AL18" s="145" t="n"/>
      <c r="AM18" s="145" t="n"/>
      <c r="AN18" s="2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45" t="n"/>
      <c r="BB18" s="145" t="n"/>
      <c r="BC18" s="145" t="n"/>
      <c r="BD18" s="2" t="n"/>
      <c r="BE18" s="2" t="n"/>
      <c r="BF18" s="145" t="n"/>
      <c r="BG18" s="145" t="n"/>
      <c r="BH18" s="145" t="n"/>
      <c r="BI18" s="145" t="n"/>
      <c r="BJ18" s="145" t="n"/>
      <c r="BK18" s="145" t="n"/>
      <c r="BL18" s="145" t="n"/>
      <c r="BM18" s="145" t="n"/>
      <c r="BN18" s="2163" t="n"/>
      <c r="BO18" s="2163" t="n"/>
      <c r="BP18" s="2163" t="n"/>
      <c r="BQ18" s="2163" t="n"/>
      <c r="BR18" s="2165" t="n"/>
      <c r="BS18" s="2" t="n"/>
      <c r="BT18" s="2" t="n"/>
      <c r="BU18" s="2" t="n"/>
      <c r="BV18" s="2" t="n"/>
      <c r="BW18" s="2" t="n"/>
      <c r="BX18" s="2" t="n"/>
    </row>
    <row r="19">
      <c r="A19" s="2163" t="n"/>
      <c r="B19" s="2163" t="n"/>
      <c r="C19" s="145" t="inlineStr">
        <is>
          <t>Квалификация специалиста: техник-технолог</t>
        </is>
      </c>
      <c r="D19" s="145" t="n"/>
      <c r="E19" s="145" t="n"/>
      <c r="F19" s="145" t="n"/>
      <c r="G19" s="2" t="n"/>
      <c r="H19" s="145" t="n"/>
      <c r="I19" s="145" t="n"/>
      <c r="J19" s="2" t="n"/>
      <c r="K19" s="145" t="n"/>
      <c r="L19" s="145" t="n"/>
      <c r="M19" s="145" t="n"/>
      <c r="N19" s="145" t="n"/>
      <c r="O19" s="145" t="n"/>
      <c r="P19" s="145" t="n"/>
      <c r="Q19" s="145" t="n"/>
      <c r="R19" s="145" t="n"/>
      <c r="S19" s="2164" t="n"/>
      <c r="T19" s="145" t="n"/>
      <c r="U19" s="142" t="n"/>
      <c r="V19" s="145" t="n"/>
      <c r="W19" s="2" t="n"/>
      <c r="X19" s="145" t="n"/>
      <c r="Y19" s="145" t="n"/>
      <c r="Z19" s="145" t="n"/>
      <c r="AA19" s="145" t="n"/>
      <c r="AB19" s="145" t="n"/>
      <c r="AC19" s="145" t="n"/>
      <c r="AD19" s="145" t="n"/>
      <c r="AE19" s="145" t="n"/>
      <c r="AF19" s="145" t="n"/>
      <c r="AG19" s="145" t="n"/>
      <c r="AH19" s="145" t="n"/>
      <c r="AI19" s="145" t="n"/>
      <c r="AJ19" s="145" t="n"/>
      <c r="AK19" s="145" t="n"/>
      <c r="AL19" s="145" t="n"/>
      <c r="AM19" s="145" t="n"/>
      <c r="AN19" s="2" t="n"/>
      <c r="AO19" s="145" t="n"/>
      <c r="AP19" s="145" t="n"/>
      <c r="AQ19" s="145" t="n"/>
      <c r="AR19" s="145" t="n"/>
      <c r="AS19" s="145" t="n"/>
      <c r="AT19" s="145" t="n"/>
      <c r="AU19" s="2" t="n"/>
      <c r="AV19" s="145" t="n"/>
      <c r="AW19" s="145" t="n"/>
      <c r="AX19" s="145" t="n"/>
      <c r="AY19" s="145" t="n"/>
      <c r="AZ19" s="145" t="n"/>
      <c r="BA19" s="145" t="n"/>
      <c r="BB19" s="145" t="n"/>
      <c r="BC19" s="145" t="n"/>
      <c r="BD19" s="2" t="n"/>
      <c r="BE19" s="2" t="n"/>
      <c r="BF19" s="145" t="n"/>
      <c r="BG19" s="145" t="n"/>
      <c r="BH19" s="145" t="n"/>
      <c r="BI19" s="145" t="n"/>
      <c r="BJ19" s="145" t="n"/>
      <c r="BK19" s="145" t="n"/>
      <c r="BL19" s="145" t="n"/>
      <c r="BM19" s="145" t="n"/>
      <c r="BN19" s="2163" t="n"/>
      <c r="BO19" s="2163" t="n"/>
      <c r="BP19" s="2163" t="n"/>
      <c r="BQ19" s="2163" t="n"/>
      <c r="BR19" s="2165" t="n"/>
      <c r="BS19" s="2" t="n"/>
      <c r="BT19" s="2" t="n"/>
      <c r="BU19" s="2" t="n"/>
      <c r="BV19" s="2" t="n"/>
      <c r="BW19" s="2" t="n"/>
      <c r="BX19" s="2" t="n"/>
    </row>
    <row r="20">
      <c r="A20" s="36" t="n"/>
      <c r="B20" s="35" t="n"/>
      <c r="C20" s="2" t="n"/>
      <c r="D20" s="35" t="n"/>
      <c r="E20" s="35" t="n"/>
      <c r="F20" s="35" t="n"/>
      <c r="G20" s="35" t="n"/>
      <c r="H20" s="35" t="n"/>
      <c r="I20" s="35" t="n"/>
      <c r="J20" s="35" t="n"/>
      <c r="K20" s="35" t="n"/>
      <c r="L20" s="35" t="n"/>
      <c r="M20" s="35" t="n"/>
      <c r="N20" s="36" t="n"/>
      <c r="O20" s="36" t="n"/>
      <c r="P20" s="37" t="n"/>
      <c r="Q20" s="37" t="n"/>
      <c r="R20" s="43" t="n"/>
      <c r="S20" s="688" t="n"/>
      <c r="T20" s="688" t="n"/>
      <c r="U20" s="688" t="n"/>
      <c r="V20" s="688" t="n"/>
      <c r="W20" s="688" t="n"/>
      <c r="X20" s="688" t="n"/>
      <c r="Y20" s="688" t="n"/>
      <c r="Z20" s="688" t="n"/>
      <c r="AA20" s="688" t="n"/>
      <c r="AB20" s="688" t="n"/>
      <c r="AC20" s="688" t="n"/>
      <c r="AD20" s="688" t="n"/>
      <c r="AE20" s="688" t="n"/>
      <c r="AF20" s="688" t="n"/>
      <c r="AG20" s="688" t="n"/>
      <c r="AH20" s="688" t="n"/>
      <c r="AI20" s="688" t="n"/>
      <c r="AJ20" s="688" t="n"/>
      <c r="AK20" s="688" t="n"/>
      <c r="AL20" s="688" t="n"/>
      <c r="AM20" s="688" t="n"/>
      <c r="AN20" s="688" t="n"/>
      <c r="AO20" s="688" t="n"/>
      <c r="AP20" s="688" t="n"/>
      <c r="AQ20" s="688" t="n"/>
      <c r="AR20" s="688" t="n"/>
      <c r="AS20" s="688" t="n"/>
      <c r="AT20" s="688" t="n"/>
      <c r="AU20" s="688" t="n"/>
      <c r="AV20" s="688" t="n"/>
      <c r="AW20" s="688" t="n"/>
      <c r="AX20" s="688" t="n"/>
      <c r="AY20" s="688" t="n"/>
      <c r="AZ20" s="688" t="n"/>
      <c r="BA20" s="688" t="n"/>
      <c r="BB20" s="688" t="n"/>
      <c r="BC20" s="688" t="n"/>
      <c r="BD20" s="36" t="n"/>
      <c r="BE20" s="2" t="n"/>
      <c r="BF20" s="2" t="n"/>
      <c r="BG20" s="22" t="n"/>
      <c r="BH20" s="36" t="n"/>
      <c r="BI20" s="40" t="n"/>
      <c r="BJ20" s="41" t="n"/>
      <c r="BK20" s="41" t="n"/>
      <c r="BL20" s="41" t="n"/>
      <c r="BM20" s="41" t="n"/>
      <c r="BN20" s="41" t="n"/>
      <c r="BO20" s="41" t="n"/>
      <c r="BP20" s="41" t="n"/>
      <c r="BQ20" s="41" t="n"/>
      <c r="BR20" s="41" t="n"/>
      <c r="BS20" s="41" t="n"/>
      <c r="BT20" s="2" t="n"/>
      <c r="BU20" s="2" t="n"/>
      <c r="BV20" s="2" t="n"/>
      <c r="BW20" s="2" t="n"/>
      <c r="BX20" s="2" t="n"/>
    </row>
    <row r="21">
      <c r="A21" s="2" t="n"/>
      <c r="B21" s="696" t="inlineStr">
        <is>
          <t>I. График образовательного процесса</t>
        </is>
      </c>
      <c r="C21" s="47" t="n"/>
      <c r="D21" s="47" t="n"/>
      <c r="E21" s="47" t="n"/>
      <c r="F21" s="47" t="n"/>
      <c r="G21" s="47" t="n"/>
      <c r="H21" s="47" t="n"/>
      <c r="I21" s="47" t="n"/>
      <c r="J21" s="47" t="n"/>
      <c r="K21" s="47" t="n"/>
      <c r="L21" s="47" t="n"/>
      <c r="M21" s="47" t="n"/>
      <c r="N21" s="47" t="n"/>
      <c r="O21" s="47" t="n"/>
      <c r="P21" s="47" t="n"/>
      <c r="Q21" s="47" t="n"/>
      <c r="R21" s="47" t="n"/>
      <c r="S21" s="35" t="n"/>
      <c r="T21" s="35" t="n"/>
      <c r="U21" s="35" t="n"/>
      <c r="V21" s="35" t="n"/>
      <c r="W21" s="35" t="n"/>
      <c r="X21" s="35" t="n"/>
      <c r="Y21" s="35" t="n"/>
      <c r="Z21" s="35" t="n"/>
      <c r="AA21" s="35" t="n"/>
      <c r="AB21" s="35" t="n"/>
      <c r="AC21" s="35" t="n"/>
      <c r="AD21" s="35" t="n"/>
      <c r="AE21" s="35" t="n"/>
      <c r="AF21" s="35" t="n"/>
      <c r="AG21" s="35" t="n"/>
      <c r="AH21" s="35" t="n"/>
      <c r="AI21" s="35" t="n"/>
      <c r="AJ21" s="35" t="n"/>
      <c r="AK21" s="35" t="n"/>
      <c r="AL21" s="35" t="n"/>
      <c r="AM21" s="35" t="n"/>
      <c r="AN21" s="35" t="n"/>
      <c r="AO21" s="35" t="n"/>
      <c r="AP21" s="35" t="n"/>
      <c r="AQ21" s="35" t="n"/>
      <c r="AR21" s="35" t="n"/>
      <c r="AS21" s="35" t="n"/>
      <c r="AT21" s="35" t="n"/>
      <c r="AU21" s="35" t="n"/>
      <c r="AV21" s="35" t="n"/>
      <c r="AW21" s="35" t="n"/>
      <c r="AX21" s="35" t="n"/>
      <c r="AY21" s="2" t="n"/>
      <c r="AZ21" s="696" t="inlineStr">
        <is>
          <t>II. Сводные данные по бюджету времени (в неделях)</t>
        </is>
      </c>
      <c r="BA21" s="2" t="n"/>
      <c r="BB21" s="2" t="n"/>
      <c r="BC21" s="2" t="n"/>
      <c r="BD21" s="2" t="n"/>
      <c r="BE21" s="49" t="n"/>
      <c r="BF21" s="49" t="n"/>
      <c r="BG21" s="49" t="n"/>
      <c r="BH21" s="49" t="n"/>
      <c r="BI21" s="49" t="n"/>
      <c r="BJ21" s="49" t="n"/>
      <c r="BK21" s="11" t="n"/>
      <c r="BL21" s="11" t="n"/>
      <c r="BM21" s="11" t="n"/>
      <c r="BN21" s="11" t="n"/>
      <c r="BO21" s="47" t="n"/>
      <c r="BP21" s="697" t="n"/>
      <c r="BQ21" s="53" t="n"/>
      <c r="BR21" s="2" t="n"/>
      <c r="BS21" s="2" t="n"/>
      <c r="BT21" s="2" t="n"/>
      <c r="BU21" s="2" t="n"/>
      <c r="BV21" s="2" t="n"/>
      <c r="BW21" s="2" t="n"/>
      <c r="BX21" s="2" t="n"/>
    </row>
    <row r="22">
      <c r="A22" s="2" t="n"/>
      <c r="B22" s="3791" t="inlineStr">
        <is>
          <t>КУРСЫ</t>
        </is>
      </c>
      <c r="C22" s="3792" t="inlineStr">
        <is>
          <t>СЕНТЯБРЬ</t>
        </is>
      </c>
      <c r="D22" s="164" t="n"/>
      <c r="E22" s="164" t="n"/>
      <c r="F22" s="3793" t="n"/>
      <c r="G22" s="3792" t="n"/>
      <c r="H22" s="3792" t="inlineStr">
        <is>
          <t>ОКТЯБРЬ</t>
        </is>
      </c>
      <c r="I22" s="164" t="n"/>
      <c r="J22" s="3793" t="n"/>
      <c r="K22" s="3792" t="n"/>
      <c r="L22" s="3792" t="inlineStr">
        <is>
          <t>НОЯБРЬ</t>
        </is>
      </c>
      <c r="M22" s="164" t="n"/>
      <c r="N22" s="164" t="n"/>
      <c r="O22" s="3793" t="n"/>
      <c r="P22" s="3792" t="inlineStr">
        <is>
          <t>ДЕКАБРЬ</t>
        </is>
      </c>
      <c r="Q22" s="164" t="n"/>
      <c r="R22" s="164" t="n"/>
      <c r="S22" s="164" t="n"/>
      <c r="T22" s="3793" t="n"/>
      <c r="U22" s="3792" t="n"/>
      <c r="V22" s="3792" t="inlineStr">
        <is>
          <t>ЯНВАРЬ</t>
        </is>
      </c>
      <c r="W22" s="164" t="n"/>
      <c r="X22" s="3793" t="n"/>
      <c r="Y22" s="3792" t="n"/>
      <c r="Z22" s="3792" t="inlineStr">
        <is>
          <t>ФЕВРАЛЬ</t>
        </is>
      </c>
      <c r="AA22" s="164" t="n"/>
      <c r="AB22" s="3793" t="n"/>
      <c r="AC22" s="3792" t="n"/>
      <c r="AD22" s="3792" t="inlineStr">
        <is>
          <t>МАРТ</t>
        </is>
      </c>
      <c r="AE22" s="164" t="n"/>
      <c r="AF22" s="164" t="n"/>
      <c r="AG22" s="3793" t="n"/>
      <c r="AH22" s="3792" t="n"/>
      <c r="AI22" s="3792" t="inlineStr">
        <is>
          <t>АПРЕЛЬ</t>
        </is>
      </c>
      <c r="AJ22" s="164" t="n"/>
      <c r="AK22" s="3793" t="n"/>
      <c r="AL22" s="3792" t="n"/>
      <c r="AM22" s="3792" t="inlineStr">
        <is>
          <t>МАЙ</t>
        </is>
      </c>
      <c r="AN22" s="164" t="n"/>
      <c r="AO22" s="164" t="n"/>
      <c r="AP22" s="3793" t="n"/>
      <c r="AQ22" s="3792" t="inlineStr">
        <is>
          <t>ИЮНЬ</t>
        </is>
      </c>
      <c r="AR22" s="164" t="n"/>
      <c r="AS22" s="164" t="n"/>
      <c r="AT22" s="3793" t="n"/>
      <c r="AU22" s="3792" t="n"/>
      <c r="AV22" s="3792" t="inlineStr">
        <is>
          <t>ИЮЛЬ</t>
        </is>
      </c>
      <c r="AW22" s="164" t="n"/>
      <c r="AX22" s="3793" t="n"/>
      <c r="AY22" s="3792" t="n"/>
      <c r="AZ22" s="3792" t="inlineStr">
        <is>
          <t>АВГУСТ</t>
        </is>
      </c>
      <c r="BA22" s="164" t="n"/>
      <c r="BB22" s="164" t="n"/>
      <c r="BC22" s="3793" t="n"/>
      <c r="BD22" s="3794" t="inlineStr">
        <is>
          <t>Лабораторно-экзаменационная (установочная) сессия</t>
        </is>
      </c>
      <c r="BE22" s="60" t="n"/>
      <c r="BF22" s="2198" t="n"/>
      <c r="BG22" s="3795" t="inlineStr">
        <is>
          <t>Учебные практики</t>
        </is>
      </c>
      <c r="BH22" s="2198" t="n"/>
      <c r="BI22" s="3795" t="inlineStr">
        <is>
          <t>Производственные  практики</t>
        </is>
      </c>
      <c r="BJ22" s="2198" t="n"/>
      <c r="BK22" s="3795" t="inlineStr">
        <is>
          <t>Дипломное проектирование</t>
        </is>
      </c>
      <c r="BL22" s="2198" t="n"/>
      <c r="BM22" s="3795" t="inlineStr">
        <is>
          <t>Итоговая аттестация</t>
        </is>
      </c>
      <c r="BN22" s="2198" t="n"/>
      <c r="BO22" s="3795" t="inlineStr">
        <is>
          <t>ВСЕГО</t>
        </is>
      </c>
      <c r="BP22" s="2198" t="n"/>
      <c r="BQ22" s="53" t="n"/>
      <c r="BR22" s="2" t="n"/>
      <c r="BS22" s="2" t="n"/>
      <c r="BT22" s="2" t="n"/>
      <c r="BU22" s="2" t="n"/>
      <c r="BV22" s="2" t="n"/>
      <c r="BW22" s="2" t="n"/>
      <c r="BX22" s="2" t="n"/>
    </row>
    <row r="23">
      <c r="A23" s="2" t="n"/>
      <c r="B23" s="69" t="n"/>
      <c r="C23" s="3357" t="n">
        <v>1</v>
      </c>
      <c r="D23" s="3357" t="n">
        <v>8</v>
      </c>
      <c r="E23" s="3357" t="n">
        <v>15</v>
      </c>
      <c r="F23" s="3357" t="n">
        <v>22</v>
      </c>
      <c r="G23" s="3357" t="n">
        <v>29</v>
      </c>
      <c r="H23" s="3357" t="n">
        <v>6</v>
      </c>
      <c r="I23" s="3357" t="n">
        <v>13</v>
      </c>
      <c r="J23" s="3357" t="n">
        <v>20</v>
      </c>
      <c r="K23" s="3357" t="n">
        <v>27</v>
      </c>
      <c r="L23" s="3357" t="n">
        <v>3</v>
      </c>
      <c r="M23" s="3357" t="n">
        <v>10</v>
      </c>
      <c r="N23" s="3357" t="n">
        <v>17</v>
      </c>
      <c r="O23" s="3357" t="n">
        <v>24</v>
      </c>
      <c r="P23" s="3357" t="n">
        <v>1</v>
      </c>
      <c r="Q23" s="3357" t="n"/>
      <c r="R23" s="3357" t="n">
        <v>8</v>
      </c>
      <c r="S23" s="3357" t="n">
        <v>15</v>
      </c>
      <c r="T23" s="3357" t="n">
        <v>22</v>
      </c>
      <c r="U23" s="3357" t="n">
        <v>29</v>
      </c>
      <c r="V23" s="3357" t="n">
        <v>5</v>
      </c>
      <c r="W23" s="3357" t="n">
        <v>12</v>
      </c>
      <c r="X23" s="3357" t="n">
        <v>19</v>
      </c>
      <c r="Y23" s="3357" t="n">
        <v>26</v>
      </c>
      <c r="Z23" s="3357" t="n">
        <v>2</v>
      </c>
      <c r="AA23" s="3357" t="n">
        <v>9</v>
      </c>
      <c r="AB23" s="3357" t="n">
        <v>16</v>
      </c>
      <c r="AC23" s="3357" t="n">
        <v>23</v>
      </c>
      <c r="AD23" s="3357" t="n">
        <v>2</v>
      </c>
      <c r="AE23" s="3357" t="n">
        <v>9</v>
      </c>
      <c r="AF23" s="3357" t="n">
        <v>16</v>
      </c>
      <c r="AG23" s="3357" t="n">
        <v>23</v>
      </c>
      <c r="AH23" s="3357" t="n">
        <v>30</v>
      </c>
      <c r="AI23" s="3357" t="n">
        <v>6</v>
      </c>
      <c r="AJ23" s="3357" t="n">
        <v>13</v>
      </c>
      <c r="AK23" s="3357" t="n">
        <v>20</v>
      </c>
      <c r="AL23" s="3357" t="n">
        <v>27</v>
      </c>
      <c r="AM23" s="3357" t="n">
        <v>4</v>
      </c>
      <c r="AN23" s="3357" t="n">
        <v>11</v>
      </c>
      <c r="AO23" s="3357" t="n">
        <v>18</v>
      </c>
      <c r="AP23" s="3357" t="n">
        <v>25</v>
      </c>
      <c r="AQ23" s="3357" t="n">
        <v>1</v>
      </c>
      <c r="AR23" s="3357" t="n">
        <v>8</v>
      </c>
      <c r="AS23" s="3357" t="n">
        <v>15</v>
      </c>
      <c r="AT23" s="3357" t="n">
        <v>22</v>
      </c>
      <c r="AU23" s="3357" t="n">
        <v>29</v>
      </c>
      <c r="AV23" s="3357" t="n">
        <v>6</v>
      </c>
      <c r="AW23" s="3357" t="n">
        <v>13</v>
      </c>
      <c r="AX23" s="3357" t="n">
        <v>20</v>
      </c>
      <c r="AY23" s="3357" t="n">
        <v>27</v>
      </c>
      <c r="AZ23" s="3357" t="n">
        <v>3</v>
      </c>
      <c r="BA23" s="3357" t="n">
        <v>10</v>
      </c>
      <c r="BB23" s="3357" t="n">
        <v>17</v>
      </c>
      <c r="BC23" s="3358" t="n">
        <v>24</v>
      </c>
      <c r="BD23" s="69" t="n"/>
      <c r="BE23" s="2" t="n"/>
      <c r="BF23" s="173" t="n"/>
      <c r="BG23" s="171" t="n"/>
      <c r="BH23" s="173" t="n"/>
      <c r="BI23" s="171" t="n"/>
      <c r="BJ23" s="173" t="n"/>
      <c r="BK23" s="171" t="n"/>
      <c r="BL23" s="173" t="n"/>
      <c r="BM23" s="171" t="n"/>
      <c r="BN23" s="173" t="n"/>
      <c r="BO23" s="171" t="n"/>
      <c r="BP23" s="173" t="n"/>
      <c r="BQ23" s="53" t="n"/>
      <c r="BR23" s="2" t="n"/>
      <c r="BS23" s="2" t="n"/>
      <c r="BT23" s="2" t="n"/>
      <c r="BU23" s="2" t="n"/>
      <c r="BV23" s="2" t="n"/>
      <c r="BW23" s="2" t="n"/>
      <c r="BX23" s="2" t="n"/>
    </row>
    <row r="24">
      <c r="A24" s="2" t="n"/>
      <c r="B24" s="69" t="n"/>
      <c r="C24" s="3357" t="n">
        <v>7</v>
      </c>
      <c r="D24" s="3357" t="n">
        <v>14</v>
      </c>
      <c r="E24" s="3357" t="n">
        <v>21</v>
      </c>
      <c r="F24" s="3357" t="n">
        <v>28</v>
      </c>
      <c r="G24" s="3357" t="n">
        <v>5</v>
      </c>
      <c r="H24" s="3357" t="n">
        <v>12</v>
      </c>
      <c r="I24" s="3357" t="n">
        <v>19</v>
      </c>
      <c r="J24" s="3357" t="n">
        <v>26</v>
      </c>
      <c r="K24" s="3357" t="n">
        <v>2</v>
      </c>
      <c r="L24" s="3357" t="n">
        <v>9</v>
      </c>
      <c r="M24" s="3357" t="n">
        <v>16</v>
      </c>
      <c r="N24" s="3357" t="n">
        <v>23</v>
      </c>
      <c r="O24" s="3357" t="n">
        <v>30</v>
      </c>
      <c r="P24" s="3357" t="n">
        <v>7</v>
      </c>
      <c r="Q24" s="3357" t="n"/>
      <c r="R24" s="3357" t="n">
        <v>14</v>
      </c>
      <c r="S24" s="3357" t="n">
        <v>21</v>
      </c>
      <c r="T24" s="3357" t="n">
        <v>28</v>
      </c>
      <c r="U24" s="3357" t="n">
        <v>4</v>
      </c>
      <c r="V24" s="3357" t="n">
        <v>11</v>
      </c>
      <c r="W24" s="3357" t="n">
        <v>18</v>
      </c>
      <c r="X24" s="3357" t="n">
        <v>25</v>
      </c>
      <c r="Y24" s="3357" t="n">
        <v>1</v>
      </c>
      <c r="Z24" s="3357" t="n">
        <v>8</v>
      </c>
      <c r="AA24" s="3357" t="n">
        <v>15</v>
      </c>
      <c r="AB24" s="3357" t="n">
        <v>22</v>
      </c>
      <c r="AC24" s="3357" t="n">
        <v>1</v>
      </c>
      <c r="AD24" s="3357" t="n">
        <v>8</v>
      </c>
      <c r="AE24" s="3357" t="n">
        <v>15</v>
      </c>
      <c r="AF24" s="3357" t="n">
        <v>22</v>
      </c>
      <c r="AG24" s="3357" t="n">
        <v>29</v>
      </c>
      <c r="AH24" s="3357" t="n">
        <v>5</v>
      </c>
      <c r="AI24" s="3357" t="n">
        <v>12</v>
      </c>
      <c r="AJ24" s="3357" t="n">
        <v>19</v>
      </c>
      <c r="AK24" s="3357" t="n">
        <v>26</v>
      </c>
      <c r="AL24" s="3357" t="n">
        <v>3</v>
      </c>
      <c r="AM24" s="3357" t="n">
        <v>10</v>
      </c>
      <c r="AN24" s="3357" t="n">
        <v>17</v>
      </c>
      <c r="AO24" s="3357" t="n">
        <v>24</v>
      </c>
      <c r="AP24" s="3357" t="n">
        <v>31</v>
      </c>
      <c r="AQ24" s="3357" t="n">
        <v>7</v>
      </c>
      <c r="AR24" s="3357" t="n">
        <v>14</v>
      </c>
      <c r="AS24" s="3357" t="n">
        <v>21</v>
      </c>
      <c r="AT24" s="3357" t="n">
        <v>28</v>
      </c>
      <c r="AU24" s="3357" t="n">
        <v>5</v>
      </c>
      <c r="AV24" s="3357" t="n">
        <v>12</v>
      </c>
      <c r="AW24" s="3357" t="n">
        <v>19</v>
      </c>
      <c r="AX24" s="3357" t="n">
        <v>26</v>
      </c>
      <c r="AY24" s="3357" t="n">
        <v>2</v>
      </c>
      <c r="AZ24" s="3357" t="n">
        <v>9</v>
      </c>
      <c r="BA24" s="3357" t="n">
        <v>16</v>
      </c>
      <c r="BB24" s="3357" t="n">
        <v>23</v>
      </c>
      <c r="BC24" s="3358" t="n">
        <v>31</v>
      </c>
      <c r="BD24" s="69" t="n"/>
      <c r="BE24" s="2" t="n"/>
      <c r="BF24" s="173" t="n"/>
      <c r="BG24" s="171" t="n"/>
      <c r="BH24" s="173" t="n"/>
      <c r="BI24" s="171" t="n"/>
      <c r="BJ24" s="173" t="n"/>
      <c r="BK24" s="171" t="n"/>
      <c r="BL24" s="173" t="n"/>
      <c r="BM24" s="171" t="n"/>
      <c r="BN24" s="173" t="n"/>
      <c r="BO24" s="171" t="n"/>
      <c r="BP24" s="173" t="n"/>
      <c r="BQ24" s="53" t="n"/>
      <c r="BR24" s="2" t="n"/>
      <c r="BS24" s="2" t="n"/>
      <c r="BT24" s="2" t="n"/>
      <c r="BU24" s="2" t="n"/>
      <c r="BV24" s="2" t="n"/>
      <c r="BW24" s="2" t="n"/>
      <c r="BX24" s="2" t="n"/>
    </row>
    <row r="25">
      <c r="A25" s="2" t="n"/>
      <c r="B25" s="203" t="n"/>
      <c r="C25" s="3796" t="n">
        <v>1</v>
      </c>
      <c r="D25" s="3796">
        <f>C25+1</f>
        <v/>
      </c>
      <c r="E25" s="3796">
        <f>D25+1</f>
        <v/>
      </c>
      <c r="F25" s="3796">
        <f>E25+1</f>
        <v/>
      </c>
      <c r="G25" s="3796">
        <f>F25+1</f>
        <v/>
      </c>
      <c r="H25" s="3796">
        <f>G25+1</f>
        <v/>
      </c>
      <c r="I25" s="3796">
        <f>H25+1</f>
        <v/>
      </c>
      <c r="J25" s="3796">
        <f>I25+1</f>
        <v/>
      </c>
      <c r="K25" s="3796">
        <f>J25+1</f>
        <v/>
      </c>
      <c r="L25" s="3796">
        <f>K25+1</f>
        <v/>
      </c>
      <c r="M25" s="3796">
        <f>L25+1</f>
        <v/>
      </c>
      <c r="N25" s="3796">
        <f>M25+1</f>
        <v/>
      </c>
      <c r="O25" s="3796">
        <f>N25+1</f>
        <v/>
      </c>
      <c r="P25" s="3796">
        <f>O25+1</f>
        <v/>
      </c>
      <c r="Q25" s="3796" t="n"/>
      <c r="R25" s="3796">
        <f>P25+1</f>
        <v/>
      </c>
      <c r="S25" s="3796">
        <f>R25+1</f>
        <v/>
      </c>
      <c r="T25" s="3796">
        <f>S25+1</f>
        <v/>
      </c>
      <c r="U25" s="3796">
        <f>T25+1</f>
        <v/>
      </c>
      <c r="V25" s="3796">
        <f>U25+1</f>
        <v/>
      </c>
      <c r="W25" s="3796">
        <f>V25+1</f>
        <v/>
      </c>
      <c r="X25" s="3796">
        <f>W25+1</f>
        <v/>
      </c>
      <c r="Y25" s="3796">
        <f>X25+1</f>
        <v/>
      </c>
      <c r="Z25" s="3796">
        <f>Y25+1</f>
        <v/>
      </c>
      <c r="AA25" s="3796">
        <f>Z25+1</f>
        <v/>
      </c>
      <c r="AB25" s="3796">
        <f>AA25+1</f>
        <v/>
      </c>
      <c r="AC25" s="3796">
        <f>AB25+1</f>
        <v/>
      </c>
      <c r="AD25" s="3796">
        <f>AC25+1</f>
        <v/>
      </c>
      <c r="AE25" s="3796">
        <f>AD25+1</f>
        <v/>
      </c>
      <c r="AF25" s="3796">
        <f>AE25+1</f>
        <v/>
      </c>
      <c r="AG25" s="3796">
        <f>AF25+1</f>
        <v/>
      </c>
      <c r="AH25" s="3796">
        <f>AG25+1</f>
        <v/>
      </c>
      <c r="AI25" s="3796">
        <f>AH25+1</f>
        <v/>
      </c>
      <c r="AJ25" s="3796">
        <f>AI25+1</f>
        <v/>
      </c>
      <c r="AK25" s="3796">
        <f>AJ25+1</f>
        <v/>
      </c>
      <c r="AL25" s="3796">
        <f>AK25+1</f>
        <v/>
      </c>
      <c r="AM25" s="3796">
        <f>AL25+1</f>
        <v/>
      </c>
      <c r="AN25" s="3796">
        <f>AM25+1</f>
        <v/>
      </c>
      <c r="AO25" s="3796">
        <f>AN25+1</f>
        <v/>
      </c>
      <c r="AP25" s="3796">
        <f>AO25+1</f>
        <v/>
      </c>
      <c r="AQ25" s="3796">
        <f>AP25+1</f>
        <v/>
      </c>
      <c r="AR25" s="3796">
        <f>AQ25+1</f>
        <v/>
      </c>
      <c r="AS25" s="3796">
        <f>AR25+1</f>
        <v/>
      </c>
      <c r="AT25" s="3796">
        <f>AS25+1</f>
        <v/>
      </c>
      <c r="AU25" s="3796">
        <f>AT25+1</f>
        <v/>
      </c>
      <c r="AV25" s="3796">
        <f>AU25+1</f>
        <v/>
      </c>
      <c r="AW25" s="3796">
        <f>AV25+1</f>
        <v/>
      </c>
      <c r="AX25" s="3796">
        <f>AW25+1</f>
        <v/>
      </c>
      <c r="AY25" s="3796">
        <f>AX25+1</f>
        <v/>
      </c>
      <c r="AZ25" s="3796">
        <f>AY25+1</f>
        <v/>
      </c>
      <c r="BA25" s="3796">
        <f>AZ25+1</f>
        <v/>
      </c>
      <c r="BB25" s="3796">
        <f>BA25+1</f>
        <v/>
      </c>
      <c r="BC25" s="3797">
        <f>BB25+1</f>
        <v/>
      </c>
      <c r="BD25" s="3798" t="n"/>
      <c r="BE25" s="477" t="n"/>
      <c r="BF25" s="480" t="n"/>
      <c r="BG25" s="3799" t="n"/>
      <c r="BH25" s="480" t="n"/>
      <c r="BI25" s="3799" t="n"/>
      <c r="BJ25" s="480" t="n"/>
      <c r="BK25" s="3799" t="n"/>
      <c r="BL25" s="480" t="n"/>
      <c r="BM25" s="3799" t="n"/>
      <c r="BN25" s="480" t="n"/>
      <c r="BO25" s="3799" t="n"/>
      <c r="BP25" s="480" t="n"/>
      <c r="BQ25" s="53" t="n"/>
      <c r="BR25" s="2" t="n"/>
      <c r="BS25" s="2" t="n"/>
      <c r="BT25" s="2" t="n"/>
      <c r="BU25" s="2" t="n"/>
      <c r="BV25" s="2" t="n"/>
      <c r="BW25" s="2" t="n"/>
      <c r="BX25" s="2" t="n"/>
    </row>
    <row r="26">
      <c r="A26" s="2" t="n"/>
      <c r="B26" s="3800" t="inlineStr">
        <is>
          <t>I</t>
        </is>
      </c>
      <c r="C26" s="3801" t="n"/>
      <c r="D26" s="3802" t="n"/>
      <c r="E26" s="3802" t="n"/>
      <c r="F26" s="3802" t="inlineStr">
        <is>
          <t>:</t>
        </is>
      </c>
      <c r="G26" s="3802" t="n"/>
      <c r="H26" s="3802" t="n"/>
      <c r="I26" s="3802" t="n"/>
      <c r="J26" s="3802" t="n"/>
      <c r="K26" s="3802" t="n"/>
      <c r="L26" s="3802" t="n"/>
      <c r="M26" s="3802" t="n"/>
      <c r="N26" s="3802" t="n"/>
      <c r="O26" s="3802" t="n"/>
      <c r="P26" s="3802" t="n"/>
      <c r="Q26" s="3802" t="n"/>
      <c r="R26" s="3802" t="n"/>
      <c r="S26" s="3802" t="n"/>
      <c r="T26" s="3803" t="n"/>
      <c r="U26" s="3803" t="n"/>
      <c r="V26" s="3803" t="n"/>
      <c r="W26" s="3802" t="n"/>
      <c r="X26" s="3802" t="inlineStr">
        <is>
          <t>:</t>
        </is>
      </c>
      <c r="Y26" s="3802" t="inlineStr">
        <is>
          <t>:</t>
        </is>
      </c>
      <c r="Z26" s="3802" t="n"/>
      <c r="AA26" s="3802" t="n"/>
      <c r="AB26" s="3802" t="n"/>
      <c r="AC26" s="3802" t="n"/>
      <c r="AD26" s="3802" t="n"/>
      <c r="AE26" s="3802" t="n"/>
      <c r="AF26" s="3802" t="n"/>
      <c r="AG26" s="3802" t="n"/>
      <c r="AH26" s="3802" t="n"/>
      <c r="AI26" s="3802" t="n"/>
      <c r="AJ26" s="3802" t="n"/>
      <c r="AK26" s="3802" t="n"/>
      <c r="AL26" s="3802" t="n"/>
      <c r="AM26" s="3802" t="n"/>
      <c r="AN26" s="3802" t="n"/>
      <c r="AO26" s="3802" t="n"/>
      <c r="AP26" s="3804" t="n"/>
      <c r="AQ26" s="3804" t="inlineStr">
        <is>
          <t>:</t>
        </is>
      </c>
      <c r="AR26" s="3804" t="inlineStr">
        <is>
          <t>:</t>
        </is>
      </c>
      <c r="AS26" s="3802" t="n"/>
      <c r="AT26" s="3802" t="n"/>
      <c r="AU26" s="3805" t="n"/>
      <c r="AV26" s="3805" t="n"/>
      <c r="AW26" s="3805" t="n"/>
      <c r="AX26" s="3805" t="n"/>
      <c r="AY26" s="3805" t="n"/>
      <c r="AZ26" s="3805" t="n"/>
      <c r="BA26" s="3805" t="n"/>
      <c r="BB26" s="3805" t="n"/>
      <c r="BC26" s="3806" t="n"/>
      <c r="BD26" s="3807" t="n">
        <v>5</v>
      </c>
      <c r="BE26" s="477" t="n"/>
      <c r="BF26" s="480" t="n"/>
      <c r="BG26" s="3808" t="n"/>
      <c r="BH26" s="480" t="n"/>
      <c r="BI26" s="3808" t="n"/>
      <c r="BJ26" s="480" t="n"/>
      <c r="BK26" s="3808" t="n"/>
      <c r="BL26" s="480" t="n"/>
      <c r="BM26" s="3808" t="n"/>
      <c r="BN26" s="480" t="n"/>
      <c r="BO26" s="3809">
        <f>SUM(BD26:BN26)</f>
        <v/>
      </c>
      <c r="BP26" s="480" t="n"/>
      <c r="BQ26" s="53" t="n"/>
      <c r="BR26" s="2" t="n"/>
      <c r="BS26" s="2" t="n"/>
      <c r="BT26" s="2" t="n"/>
      <c r="BU26" s="2" t="n"/>
      <c r="BV26" s="2" t="n"/>
      <c r="BW26" s="2" t="n"/>
      <c r="BX26" s="2" t="n"/>
    </row>
    <row r="27">
      <c r="A27" s="2" t="n"/>
      <c r="B27" s="3810" t="inlineStr">
        <is>
          <t>II</t>
        </is>
      </c>
      <c r="C27" s="3811" t="n"/>
      <c r="D27" s="3811" t="n"/>
      <c r="E27" s="3811" t="n"/>
      <c r="F27" s="3811" t="n"/>
      <c r="G27" s="3811" t="n"/>
      <c r="H27" s="3811" t="n"/>
      <c r="I27" s="3811" t="n"/>
      <c r="J27" s="3811" t="n"/>
      <c r="K27" s="3811" t="n"/>
      <c r="L27" s="3811" t="n"/>
      <c r="M27" s="3811" t="n"/>
      <c r="N27" s="3811" t="n"/>
      <c r="O27" s="3811" t="inlineStr">
        <is>
          <t>:</t>
        </is>
      </c>
      <c r="P27" s="3811" t="inlineStr">
        <is>
          <t>:</t>
        </is>
      </c>
      <c r="Q27" s="3811" t="n"/>
      <c r="R27" s="3811" t="n"/>
      <c r="S27" s="3811" t="n"/>
      <c r="T27" s="3357" t="n"/>
      <c r="U27" s="3357" t="n"/>
      <c r="V27" s="3357" t="n"/>
      <c r="W27" s="3357" t="n"/>
      <c r="X27" s="3811" t="n"/>
      <c r="Y27" s="3811" t="n"/>
      <c r="Z27" s="3811" t="n"/>
      <c r="AA27" s="3811" t="n"/>
      <c r="AB27" s="3811" t="n"/>
      <c r="AC27" s="3811" t="n"/>
      <c r="AD27" s="3811" t="n"/>
      <c r="AE27" s="3811" t="n"/>
      <c r="AF27" s="3811" t="inlineStr">
        <is>
          <t>:</t>
        </is>
      </c>
      <c r="AG27" s="3811" t="inlineStr">
        <is>
          <t>:</t>
        </is>
      </c>
      <c r="AH27" s="3811" t="n"/>
      <c r="AI27" s="3811" t="n"/>
      <c r="AJ27" s="3811" t="n"/>
      <c r="AK27" s="3811" t="n"/>
      <c r="AL27" s="3811" t="n"/>
      <c r="AM27" s="3811" t="n"/>
      <c r="AN27" s="3811" t="n"/>
      <c r="AO27" s="3811" t="n"/>
      <c r="AP27" s="3812" t="n"/>
      <c r="AQ27" s="3812" t="n"/>
      <c r="AR27" s="3812" t="n"/>
      <c r="AS27" s="3811" t="n"/>
      <c r="AT27" s="3811" t="n"/>
      <c r="AU27" s="3811" t="n"/>
      <c r="AV27" s="3811" t="n"/>
      <c r="AW27" s="3811" t="n"/>
      <c r="AX27" s="3811" t="n"/>
      <c r="AY27" s="3811" t="n"/>
      <c r="AZ27" s="3811" t="n"/>
      <c r="BA27" s="3811" t="n"/>
      <c r="BB27" s="3811" t="n"/>
      <c r="BC27" s="3813" t="n"/>
      <c r="BD27" s="3356" t="n">
        <v>4</v>
      </c>
      <c r="BE27" s="175" t="n"/>
      <c r="BF27" s="474" t="n"/>
      <c r="BG27" s="2787" t="n"/>
      <c r="BH27" s="474" t="n"/>
      <c r="BI27" s="2787" t="n"/>
      <c r="BJ27" s="474" t="n"/>
      <c r="BK27" s="2787" t="n"/>
      <c r="BL27" s="474" t="n"/>
      <c r="BM27" s="2787" t="n"/>
      <c r="BN27" s="474" t="n"/>
      <c r="BO27" s="3814">
        <f>SUM(BD27:BN27)</f>
        <v/>
      </c>
      <c r="BP27" s="474" t="n"/>
      <c r="BQ27" s="53" t="n"/>
      <c r="BR27" s="2" t="n"/>
      <c r="BS27" s="2" t="n"/>
      <c r="BT27" s="2" t="n"/>
      <c r="BU27" s="2" t="n"/>
      <c r="BV27" s="2" t="n"/>
      <c r="BW27" s="2" t="n"/>
      <c r="BX27" s="2" t="n"/>
    </row>
    <row r="28">
      <c r="A28" s="2" t="n"/>
      <c r="B28" s="3810" t="inlineStr">
        <is>
          <t>III</t>
        </is>
      </c>
      <c r="C28" s="3811" t="n"/>
      <c r="D28" s="3811" t="n"/>
      <c r="E28" s="3811" t="n"/>
      <c r="F28" s="3811" t="n"/>
      <c r="G28" s="3811" t="n"/>
      <c r="H28" s="3811" t="n"/>
      <c r="I28" s="3811" t="n"/>
      <c r="J28" s="3811" t="n"/>
      <c r="K28" s="3811" t="n"/>
      <c r="L28" s="3811" t="n"/>
      <c r="M28" s="3811" t="n"/>
      <c r="N28" s="3811" t="n"/>
      <c r="O28" s="3811" t="n"/>
      <c r="P28" s="3811" t="n"/>
      <c r="Q28" s="3811" t="n"/>
      <c r="R28" s="3811" t="n"/>
      <c r="S28" s="3811" t="n"/>
      <c r="T28" s="3357" t="n"/>
      <c r="U28" s="3357" t="n"/>
      <c r="V28" s="3811" t="inlineStr">
        <is>
          <t>:</t>
        </is>
      </c>
      <c r="W28" s="3811" t="inlineStr">
        <is>
          <t>:</t>
        </is>
      </c>
      <c r="X28" s="3811" t="inlineStr">
        <is>
          <t>:</t>
        </is>
      </c>
      <c r="Y28" s="3811" t="n"/>
      <c r="Z28" s="3811" t="n"/>
      <c r="AA28" s="3811" t="n"/>
      <c r="AB28" s="3811" t="n"/>
      <c r="AC28" s="3811" t="n"/>
      <c r="AD28" s="3811" t="n"/>
      <c r="AE28" s="3811" t="n"/>
      <c r="AF28" s="3811" t="n"/>
      <c r="AG28" s="3811" t="n"/>
      <c r="AH28" s="3811" t="n"/>
      <c r="AI28" s="3811" t="n"/>
      <c r="AJ28" s="3811" t="n"/>
      <c r="AK28" s="3811" t="n"/>
      <c r="AL28" s="3811" t="n"/>
      <c r="AM28" s="3811" t="n"/>
      <c r="AN28" s="3811" t="inlineStr">
        <is>
          <t>:</t>
        </is>
      </c>
      <c r="AO28" s="3811" t="inlineStr">
        <is>
          <t>:</t>
        </is>
      </c>
      <c r="AP28" s="3811" t="inlineStr">
        <is>
          <t>:</t>
        </is>
      </c>
      <c r="AQ28" s="3812" t="n"/>
      <c r="AR28" s="3811" t="n"/>
      <c r="AS28" s="3811" t="n"/>
      <c r="AT28" s="3811" t="n"/>
      <c r="AU28" s="3811" t="n"/>
      <c r="AV28" s="3811" t="n"/>
      <c r="AW28" s="3811" t="n"/>
      <c r="AX28" s="3811" t="n"/>
      <c r="AY28" s="3811" t="n"/>
      <c r="AZ28" s="3811" t="n"/>
      <c r="BA28" s="3811" t="n"/>
      <c r="BB28" s="3811" t="n"/>
      <c r="BC28" s="3813" t="n"/>
      <c r="BD28" s="3356" t="n">
        <v>6</v>
      </c>
      <c r="BE28" s="175" t="n"/>
      <c r="BF28" s="474" t="n"/>
      <c r="BG28" s="2787" t="n"/>
      <c r="BH28" s="474" t="n"/>
      <c r="BI28" s="2787" t="n"/>
      <c r="BJ28" s="474" t="n"/>
      <c r="BK28" s="2787" t="n"/>
      <c r="BL28" s="474" t="n"/>
      <c r="BM28" s="2787" t="n"/>
      <c r="BN28" s="474" t="n"/>
      <c r="BO28" s="3814">
        <f>SUM(BD28:BN28)</f>
        <v/>
      </c>
      <c r="BP28" s="474" t="n"/>
      <c r="BQ28" s="53" t="n"/>
      <c r="BR28" s="2" t="n"/>
      <c r="BS28" s="2" t="n"/>
      <c r="BT28" s="2" t="n"/>
      <c r="BU28" s="2" t="n"/>
      <c r="BV28" s="2" t="n"/>
      <c r="BW28" s="2" t="n"/>
      <c r="BX28" s="2" t="n"/>
    </row>
    <row r="29">
      <c r="A29" s="2" t="n"/>
      <c r="B29" s="3815" t="inlineStr">
        <is>
          <t>IV</t>
        </is>
      </c>
      <c r="C29" s="3816" t="n"/>
      <c r="D29" s="3816" t="n"/>
      <c r="E29" s="3816" t="n"/>
      <c r="F29" s="3816" t="n"/>
      <c r="G29" s="3816" t="n"/>
      <c r="H29" s="3816" t="n"/>
      <c r="I29" s="3816" t="n"/>
      <c r="J29" s="3816" t="inlineStr">
        <is>
          <t>:</t>
        </is>
      </c>
      <c r="K29" s="3816" t="inlineStr">
        <is>
          <t>:</t>
        </is>
      </c>
      <c r="L29" s="3816" t="inlineStr">
        <is>
          <t>:</t>
        </is>
      </c>
      <c r="M29" s="3816" t="n"/>
      <c r="N29" s="3816" t="n"/>
      <c r="O29" s="3816" t="n"/>
      <c r="P29" s="3816" t="n"/>
      <c r="Q29" s="3816" t="n"/>
      <c r="R29" s="3816" t="n"/>
      <c r="S29" s="3816" t="n"/>
      <c r="T29" s="3817" t="n"/>
      <c r="U29" s="3817" t="n"/>
      <c r="V29" s="3817" t="n"/>
      <c r="W29" s="3817" t="n"/>
      <c r="X29" s="3816" t="n"/>
      <c r="Y29" s="3816" t="inlineStr">
        <is>
          <t>Х</t>
        </is>
      </c>
      <c r="Z29" s="3818" t="inlineStr">
        <is>
          <t>Х</t>
        </is>
      </c>
      <c r="AA29" s="3818" t="inlineStr">
        <is>
          <t>Х</t>
        </is>
      </c>
      <c r="AB29" s="3818" t="inlineStr">
        <is>
          <t>Х</t>
        </is>
      </c>
      <c r="AC29" s="3818" t="inlineStr">
        <is>
          <t>Х</t>
        </is>
      </c>
      <c r="AD29" s="3818" t="inlineStr">
        <is>
          <t>:</t>
        </is>
      </c>
      <c r="AE29" s="3818" t="inlineStr">
        <is>
          <t>:</t>
        </is>
      </c>
      <c r="AF29" s="3816" t="n"/>
      <c r="AG29" s="3816" t="n"/>
      <c r="AH29" s="3816" t="inlineStr">
        <is>
          <t>//</t>
        </is>
      </c>
      <c r="AI29" s="3818" t="inlineStr">
        <is>
          <t>/</t>
        </is>
      </c>
      <c r="AJ29" s="3818" t="inlineStr">
        <is>
          <t>/</t>
        </is>
      </c>
      <c r="AK29" s="3818" t="inlineStr">
        <is>
          <t>/</t>
        </is>
      </c>
      <c r="AL29" s="3818" t="inlineStr">
        <is>
          <t>/</t>
        </is>
      </c>
      <c r="AM29" s="3818" t="inlineStr">
        <is>
          <t>/</t>
        </is>
      </c>
      <c r="AN29" s="3818" t="inlineStr">
        <is>
          <t>/</t>
        </is>
      </c>
      <c r="AO29" s="3818" t="inlineStr">
        <is>
          <t>/</t>
        </is>
      </c>
      <c r="AP29" s="3818" t="inlineStr">
        <is>
          <t>/</t>
        </is>
      </c>
      <c r="AQ29" s="3818" t="inlineStr">
        <is>
          <t>/</t>
        </is>
      </c>
      <c r="AR29" s="3818" t="inlineStr">
        <is>
          <t>/</t>
        </is>
      </c>
      <c r="AS29" s="3818" t="inlineStr">
        <is>
          <t>/</t>
        </is>
      </c>
      <c r="AT29" s="3818" t="inlineStr">
        <is>
          <t>//</t>
        </is>
      </c>
      <c r="AU29" s="3818" t="n"/>
      <c r="AV29" s="3816" t="n"/>
      <c r="AW29" s="3816" t="n"/>
      <c r="AX29" s="3816" t="n"/>
      <c r="AY29" s="3816" t="n"/>
      <c r="AZ29" s="3816" t="n"/>
      <c r="BA29" s="3816" t="n"/>
      <c r="BB29" s="3816" t="n"/>
      <c r="BC29" s="3819" t="n"/>
      <c r="BD29" s="3820" t="n">
        <v>5</v>
      </c>
      <c r="BE29" s="662" t="n"/>
      <c r="BF29" s="2213" t="n"/>
      <c r="BG29" s="3821" t="n"/>
      <c r="BH29" s="2213" t="n"/>
      <c r="BI29" s="3821" t="n">
        <v>5</v>
      </c>
      <c r="BJ29" s="2213" t="n"/>
      <c r="BK29" s="3821" t="n">
        <v>11</v>
      </c>
      <c r="BL29" s="2213" t="n"/>
      <c r="BM29" s="3821" t="n">
        <v>2</v>
      </c>
      <c r="BN29" s="2213" t="n"/>
      <c r="BO29" s="3822">
        <f>SUM(BD29:BN29)</f>
        <v/>
      </c>
      <c r="BP29" s="2213" t="n"/>
      <c r="BQ29" s="53" t="n"/>
      <c r="BR29" s="2" t="n"/>
      <c r="BS29" s="2" t="n"/>
      <c r="BT29" s="2" t="n"/>
      <c r="BU29" s="2" t="n"/>
      <c r="BV29" s="2" t="n"/>
      <c r="BW29" s="2" t="n"/>
      <c r="BX29" s="2" t="n"/>
    </row>
    <row r="30">
      <c r="A30" s="146" t="n"/>
      <c r="B30" s="146" t="n"/>
      <c r="C30" s="128" t="n"/>
      <c r="D30" s="128" t="n"/>
      <c r="E30" s="128" t="n"/>
      <c r="F30" s="128" t="n"/>
      <c r="G30" s="128" t="n"/>
      <c r="H30" s="128" t="n"/>
      <c r="I30" s="128" t="n"/>
      <c r="J30" s="128" t="n"/>
      <c r="K30" s="128" t="n"/>
      <c r="L30" s="128" t="n"/>
      <c r="M30" s="128" t="n"/>
      <c r="N30" s="128" t="n"/>
      <c r="O30" s="128" t="n"/>
      <c r="P30" s="128" t="n"/>
      <c r="Q30" s="128" t="n"/>
      <c r="R30" s="128" t="n"/>
      <c r="S30" s="128" t="n"/>
      <c r="T30" s="128" t="n"/>
      <c r="U30" s="128" t="n"/>
      <c r="V30" s="128" t="n"/>
      <c r="W30" s="128" t="n"/>
      <c r="X30" s="128" t="n"/>
      <c r="Y30" s="128" t="n"/>
      <c r="Z30" s="128" t="n"/>
      <c r="AA30" s="128" t="n"/>
      <c r="AB30" s="128" t="n"/>
      <c r="AC30" s="128" t="n"/>
      <c r="AD30" s="128" t="n"/>
      <c r="AE30" s="128" t="n"/>
      <c r="AF30" s="128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8" t="n"/>
      <c r="AS30" s="128" t="n"/>
      <c r="AT30" s="128" t="n"/>
      <c r="AU30" s="128" t="n"/>
      <c r="AV30" s="128" t="n"/>
      <c r="AW30" s="128" t="n"/>
      <c r="AX30" s="128" t="n"/>
      <c r="AY30" s="128" t="n"/>
      <c r="AZ30" s="128" t="n"/>
      <c r="BA30" s="128" t="n"/>
      <c r="BB30" s="128" t="n"/>
      <c r="BC30" s="2" t="n"/>
      <c r="BD30" s="3823">
        <f>SUM(BD26:BE29)</f>
        <v/>
      </c>
      <c r="BE30" s="1410" t="n"/>
      <c r="BF30" s="2494" t="n"/>
      <c r="BG30" s="3824">
        <f>SUM(BG26:BH29)</f>
        <v/>
      </c>
      <c r="BH30" s="2494" t="n"/>
      <c r="BI30" s="3824">
        <f>SUM(BI26:BJ29)</f>
        <v/>
      </c>
      <c r="BJ30" s="2494" t="n"/>
      <c r="BK30" s="3824">
        <f>SUM(BK26:BL29)</f>
        <v/>
      </c>
      <c r="BL30" s="2494" t="n"/>
      <c r="BM30" s="3824">
        <f>SUM(BM26:BN29)</f>
        <v/>
      </c>
      <c r="BN30" s="2494" t="n"/>
      <c r="BO30" s="3824">
        <f>SUM(BO26:BP29)</f>
        <v/>
      </c>
      <c r="BP30" s="2494" t="n"/>
      <c r="BQ30" s="53" t="n"/>
      <c r="BR30" s="2" t="n"/>
      <c r="BS30" s="2" t="n"/>
      <c r="BT30" s="2" t="n"/>
      <c r="BU30" s="2" t="n"/>
      <c r="BV30" s="2" t="n"/>
      <c r="BW30" s="2" t="n"/>
      <c r="BX30" s="2" t="n"/>
    </row>
    <row r="31">
      <c r="A31" s="146" t="n"/>
      <c r="B31" s="146" t="n"/>
      <c r="C31" s="137" t="inlineStr">
        <is>
          <t>Обозначения:</t>
        </is>
      </c>
      <c r="D31" s="138" t="n"/>
      <c r="E31" s="139" t="n"/>
      <c r="F31" s="139" t="n"/>
      <c r="G31" s="139" t="n"/>
      <c r="H31" s="138" t="n"/>
      <c r="I31" s="105" t="n"/>
      <c r="J31" s="140" t="inlineStr">
        <is>
          <t>−</t>
        </is>
      </c>
      <c r="K31" s="137" t="inlineStr">
        <is>
          <t>теоретическое обучение</t>
        </is>
      </c>
      <c r="L31" s="137" t="n"/>
      <c r="M31" s="137" t="n"/>
      <c r="N31" s="137" t="n"/>
      <c r="O31" s="137" t="n"/>
      <c r="P31" s="137" t="n"/>
      <c r="Q31" s="137" t="n"/>
      <c r="R31" s="137" t="n"/>
      <c r="S31" s="137" t="n"/>
      <c r="T31" s="141" t="n"/>
      <c r="U31" s="141" t="n"/>
      <c r="V31" s="142" t="n"/>
      <c r="W31" s="142" t="n"/>
      <c r="X31" s="142" t="n"/>
      <c r="Y31" s="142" t="n"/>
      <c r="Z31" s="142" t="n"/>
      <c r="AA31" s="142" t="n"/>
      <c r="AB31" s="142" t="n"/>
      <c r="AC31" s="142" t="n"/>
      <c r="AD31" s="142" t="n"/>
      <c r="AE31" s="143" t="inlineStr">
        <is>
          <t>О</t>
        </is>
      </c>
      <c r="AF31" s="140" t="inlineStr">
        <is>
          <t>−</t>
        </is>
      </c>
      <c r="AG31" s="137" t="inlineStr">
        <is>
          <t>учебная практика</t>
        </is>
      </c>
      <c r="AH31" s="141" t="n"/>
      <c r="AI31" s="142" t="n"/>
      <c r="AJ31" s="142" t="n"/>
      <c r="AK31" s="142" t="n"/>
      <c r="AL31" s="137" t="n"/>
      <c r="AM31" s="137" t="n"/>
      <c r="AN31" s="144" t="n"/>
      <c r="AO31" s="142" t="n"/>
      <c r="AP31" s="142" t="n"/>
      <c r="AQ31" s="142" t="n"/>
      <c r="AR31" s="141" t="n"/>
      <c r="AS31" s="143" t="inlineStr">
        <is>
          <t>/</t>
        </is>
      </c>
      <c r="AT31" s="140" t="inlineStr">
        <is>
          <t>−</t>
        </is>
      </c>
      <c r="AU31" s="137" t="inlineStr">
        <is>
          <t>дипломное проектирование</t>
        </is>
      </c>
      <c r="AV31" s="141" t="n"/>
      <c r="AW31" s="141" t="n"/>
      <c r="AX31" s="141" t="n"/>
      <c r="AY31" s="141" t="n"/>
      <c r="AZ31" s="141" t="n"/>
      <c r="BA31" s="141" t="n"/>
      <c r="BB31" s="137" t="n"/>
      <c r="BC31" s="137" t="n"/>
      <c r="BD31" s="137" t="n"/>
      <c r="BE31" s="145" t="n"/>
      <c r="BF31" s="139" t="n"/>
      <c r="BG31" s="139" t="n"/>
      <c r="BH31" s="139" t="n"/>
      <c r="BI31" s="146" t="n"/>
      <c r="BJ31" s="146" t="n"/>
      <c r="BK31" s="146" t="n"/>
      <c r="BL31" s="146" t="n"/>
      <c r="BM31" s="146" t="n"/>
      <c r="BN31" s="146" t="n"/>
      <c r="BO31" s="739" t="n"/>
      <c r="BP31" s="697" t="n"/>
      <c r="BQ31" s="53" t="n"/>
      <c r="BR31" s="2" t="n"/>
      <c r="BS31" s="2" t="n"/>
      <c r="BT31" s="2" t="n"/>
      <c r="BU31" s="2" t="n"/>
      <c r="BV31" s="2" t="n"/>
      <c r="BW31" s="2" t="n"/>
      <c r="BX31" s="2" t="n"/>
    </row>
    <row r="32">
      <c r="A32" s="2" t="n"/>
      <c r="B32" s="2" t="n"/>
      <c r="C32" s="148" t="n"/>
      <c r="D32" s="149" t="n"/>
      <c r="E32" s="148" t="n"/>
      <c r="F32" s="148" t="n"/>
      <c r="G32" s="148" t="n"/>
      <c r="H32" s="148" t="n"/>
      <c r="I32" s="137" t="n"/>
      <c r="J32" s="137" t="n"/>
      <c r="K32" s="137" t="n"/>
      <c r="L32" s="137" t="n"/>
      <c r="M32" s="137" t="n"/>
      <c r="N32" s="137" t="n"/>
      <c r="O32" s="137" t="n"/>
      <c r="P32" s="137" t="n"/>
      <c r="Q32" s="137" t="n"/>
      <c r="R32" s="137" t="n"/>
      <c r="S32" s="137" t="n"/>
      <c r="T32" s="137" t="n"/>
      <c r="U32" s="137" t="n"/>
      <c r="V32" s="137" t="n"/>
      <c r="W32" s="137" t="n"/>
      <c r="X32" s="137" t="n"/>
      <c r="Y32" s="137" t="n"/>
      <c r="Z32" s="137" t="n"/>
      <c r="AA32" s="137" t="n"/>
      <c r="AB32" s="137" t="n"/>
      <c r="AC32" s="137" t="n"/>
      <c r="AD32" s="137" t="n"/>
      <c r="AE32" s="137" t="n"/>
      <c r="AF32" s="137" t="n"/>
      <c r="AG32" s="137" t="n"/>
      <c r="AH32" s="137" t="n"/>
      <c r="AI32" s="137" t="n"/>
      <c r="AJ32" s="137" t="n"/>
      <c r="AK32" s="137" t="n"/>
      <c r="AL32" s="137" t="n"/>
      <c r="AM32" s="137" t="n"/>
      <c r="AN32" s="137" t="n"/>
      <c r="AO32" s="137" t="n"/>
      <c r="AP32" s="137" t="n"/>
      <c r="AQ32" s="137" t="n"/>
      <c r="AR32" s="137" t="n"/>
      <c r="AS32" s="137" t="n"/>
      <c r="AT32" s="137" t="n"/>
      <c r="AU32" s="137" t="n"/>
      <c r="AV32" s="137" t="n"/>
      <c r="AW32" s="137" t="n"/>
      <c r="AX32" s="137" t="n"/>
      <c r="AY32" s="137" t="n"/>
      <c r="AZ32" s="137" t="n"/>
      <c r="BA32" s="137" t="n"/>
      <c r="BB32" s="137" t="n"/>
      <c r="BC32" s="137" t="n"/>
      <c r="BD32" s="137" t="n"/>
      <c r="BE32" s="145" t="n"/>
      <c r="BF32" s="148" t="n"/>
      <c r="BG32" s="148" t="n"/>
      <c r="BH32" s="148" t="n"/>
      <c r="BI32" s="2" t="n"/>
      <c r="BJ32" s="2" t="n"/>
      <c r="BK32" s="2" t="n"/>
      <c r="BL32" s="2" t="n"/>
      <c r="BM32" s="2" t="n"/>
      <c r="BN32" s="2" t="n"/>
      <c r="BO32" s="149" t="n"/>
      <c r="BP32" s="697" t="n"/>
      <c r="BQ32" s="53" t="n"/>
      <c r="BR32" s="2" t="n"/>
      <c r="BS32" s="2" t="n"/>
      <c r="BT32" s="2" t="n"/>
      <c r="BU32" s="2" t="n"/>
      <c r="BV32" s="2" t="n"/>
      <c r="BW32" s="2" t="n"/>
      <c r="BX32" s="2" t="n"/>
    </row>
    <row r="33">
      <c r="A33" s="146" t="n"/>
      <c r="B33" s="146" t="n"/>
      <c r="C33" s="139" t="n"/>
      <c r="D33" s="139" t="n"/>
      <c r="E33" s="139" t="n"/>
      <c r="F33" s="139" t="n"/>
      <c r="G33" s="139" t="n"/>
      <c r="H33" s="138" t="n"/>
      <c r="I33" s="151" t="inlineStr">
        <is>
          <t>:</t>
        </is>
      </c>
      <c r="J33" s="140" t="inlineStr">
        <is>
          <t>−</t>
        </is>
      </c>
      <c r="K33" s="137" t="inlineStr">
        <is>
          <t>лабораторно-экзаменационная (установочная) сессия</t>
        </is>
      </c>
      <c r="L33" s="137" t="n"/>
      <c r="M33" s="137" t="n"/>
      <c r="N33" s="137" t="n"/>
      <c r="O33" s="137" t="n"/>
      <c r="P33" s="137" t="n"/>
      <c r="Q33" s="137" t="n"/>
      <c r="R33" s="137" t="n"/>
      <c r="S33" s="137" t="n"/>
      <c r="T33" s="141" t="n"/>
      <c r="U33" s="141" t="n"/>
      <c r="V33" s="142" t="n"/>
      <c r="W33" s="142" t="n"/>
      <c r="X33" s="142" t="n"/>
      <c r="Y33" s="142" t="n"/>
      <c r="Z33" s="142" t="n"/>
      <c r="AA33" s="142" t="n"/>
      <c r="AB33" s="142" t="n"/>
      <c r="AC33" s="142" t="n"/>
      <c r="AD33" s="142" t="n"/>
      <c r="AE33" s="151" t="inlineStr">
        <is>
          <t>Х</t>
        </is>
      </c>
      <c r="AF33" s="140" t="inlineStr">
        <is>
          <t>−</t>
        </is>
      </c>
      <c r="AG33" s="137" t="inlineStr">
        <is>
          <t>производственная практика</t>
        </is>
      </c>
      <c r="AH33" s="141" t="n"/>
      <c r="AI33" s="142" t="n"/>
      <c r="AJ33" s="142" t="n"/>
      <c r="AK33" s="142" t="n"/>
      <c r="AL33" s="137" t="n"/>
      <c r="AM33" s="137" t="n"/>
      <c r="AN33" s="144" t="n"/>
      <c r="AO33" s="142" t="n"/>
      <c r="AP33" s="142" t="n"/>
      <c r="AQ33" s="142" t="n"/>
      <c r="AR33" s="144" t="n"/>
      <c r="AS33" s="143" t="inlineStr">
        <is>
          <t>//</t>
        </is>
      </c>
      <c r="AT33" s="140" t="inlineStr">
        <is>
          <t>−</t>
        </is>
      </c>
      <c r="AU33" s="137" t="inlineStr">
        <is>
          <t>итоговая аттестация</t>
        </is>
      </c>
      <c r="AV33" s="144" t="n"/>
      <c r="AW33" s="144" t="n"/>
      <c r="AX33" s="144" t="n"/>
      <c r="AY33" s="144" t="n"/>
      <c r="AZ33" s="144" t="n"/>
      <c r="BA33" s="144" t="n"/>
      <c r="BB33" s="137" t="n"/>
      <c r="BC33" s="137" t="n"/>
      <c r="BD33" s="137" t="n"/>
      <c r="BE33" s="145" t="n"/>
      <c r="BF33" s="139" t="n"/>
      <c r="BG33" s="139" t="n"/>
      <c r="BH33" s="139" t="n"/>
      <c r="BI33" s="146" t="n"/>
      <c r="BJ33" s="146" t="n"/>
      <c r="BK33" s="146" t="n"/>
      <c r="BL33" s="146" t="n"/>
      <c r="BM33" s="146" t="n"/>
      <c r="BN33" s="146" t="n"/>
      <c r="BO33" s="739" t="n"/>
      <c r="BP33" s="697" t="n"/>
      <c r="BQ33" s="53" t="n"/>
      <c r="BR33" s="2" t="n"/>
      <c r="BS33" s="2" t="n"/>
      <c r="BT33" s="2" t="n"/>
      <c r="BU33" s="2" t="n"/>
      <c r="BV33" s="2" t="n"/>
      <c r="BW33" s="2" t="n"/>
      <c r="BX33" s="2" t="n"/>
    </row>
    <row r="34">
      <c r="A34" s="2185" t="n"/>
      <c r="B34" s="2185" t="n"/>
      <c r="C34" s="2186" t="n"/>
      <c r="D34" s="2186" t="n"/>
      <c r="E34" s="2186" t="n"/>
      <c r="F34" s="2186" t="n"/>
      <c r="G34" s="2186" t="n"/>
      <c r="H34" s="739" t="n"/>
      <c r="I34" s="2187" t="n"/>
      <c r="J34" s="2188" t="n"/>
      <c r="K34" s="2186" t="n"/>
      <c r="L34" s="2186" t="n"/>
      <c r="M34" s="2186" t="n"/>
      <c r="N34" s="2186" t="n"/>
      <c r="O34" s="2186" t="n"/>
      <c r="P34" s="2186" t="n"/>
      <c r="Q34" s="2186" t="n"/>
      <c r="R34" s="2186" t="n"/>
      <c r="S34" s="2186" t="n"/>
      <c r="T34" s="739" t="n"/>
      <c r="U34" s="739" t="n"/>
      <c r="V34" s="2189" t="n"/>
      <c r="W34" s="2189" t="n"/>
      <c r="X34" s="2189" t="n"/>
      <c r="Y34" s="2189" t="n"/>
      <c r="Z34" s="2189" t="n"/>
      <c r="AA34" s="2189" t="n"/>
      <c r="AB34" s="2189" t="n"/>
      <c r="AC34" s="2189" t="n"/>
      <c r="AD34" s="2189" t="n"/>
      <c r="AE34" s="2190" t="n"/>
      <c r="AF34" s="2191" t="n"/>
      <c r="AG34" s="2186" t="n"/>
      <c r="AH34" s="695" t="n"/>
      <c r="AI34" s="2192" t="n"/>
      <c r="AJ34" s="2189" t="n"/>
      <c r="AK34" s="2189" t="n"/>
      <c r="AL34" s="2186" t="n"/>
      <c r="AM34" s="2186" t="n"/>
      <c r="AN34" s="2193" t="n"/>
      <c r="AO34" s="2189" t="n"/>
      <c r="AP34" s="2189" t="n"/>
      <c r="AQ34" s="2189" t="n"/>
      <c r="AR34" s="2193" t="n"/>
      <c r="AS34" s="2194" t="n"/>
      <c r="AT34" s="2188" t="n"/>
      <c r="AU34" s="2186" t="n"/>
      <c r="AV34" s="2193" t="n"/>
      <c r="AW34" s="2193" t="n"/>
      <c r="AX34" s="2193" t="n"/>
      <c r="AY34" s="2193" t="n"/>
      <c r="AZ34" s="2193" t="n"/>
      <c r="BA34" s="2193" t="n"/>
      <c r="BB34" s="2186" t="n"/>
      <c r="BC34" s="2186" t="n"/>
      <c r="BD34" s="2186" t="n"/>
      <c r="BE34" s="2195" t="n"/>
      <c r="BF34" s="2195" t="n"/>
      <c r="BG34" s="2195" t="n"/>
      <c r="BH34" s="2195" t="n"/>
      <c r="BI34" s="2195" t="n"/>
      <c r="BJ34" s="2195" t="n"/>
      <c r="BK34" s="2195" t="n"/>
      <c r="BL34" s="2195" t="n"/>
      <c r="BM34" s="2195" t="n"/>
      <c r="BN34" s="2185" t="n"/>
      <c r="BO34" s="2185" t="n"/>
      <c r="BP34" s="2185" t="n"/>
      <c r="BQ34" s="2185" t="n"/>
      <c r="BR34" s="2185" t="n"/>
      <c r="BS34" s="2" t="n"/>
      <c r="BT34" s="2" t="n"/>
      <c r="BU34" s="2" t="n"/>
      <c r="BV34" s="2" t="n"/>
      <c r="BW34" s="2" t="n"/>
      <c r="BX34" s="2" t="n"/>
    </row>
    <row r="35">
      <c r="A35" s="1504" t="inlineStr">
        <is>
          <t>III. План образовательного процесса</t>
        </is>
      </c>
      <c r="B35" s="78" t="n"/>
      <c r="C35" s="78" t="n"/>
      <c r="D35" s="78" t="n"/>
      <c r="E35" s="78" t="n"/>
      <c r="F35" s="78" t="n"/>
      <c r="G35" s="78" t="n"/>
      <c r="H35" s="78" t="n"/>
      <c r="I35" s="78" t="n"/>
      <c r="J35" s="78" t="n"/>
      <c r="K35" s="78" t="n"/>
      <c r="L35" s="78" t="n"/>
      <c r="M35" s="78" t="n"/>
      <c r="N35" s="78" t="n"/>
      <c r="O35" s="78" t="n"/>
      <c r="P35" s="78" t="n"/>
      <c r="Q35" s="78" t="n"/>
      <c r="R35" s="78" t="n"/>
      <c r="S35" s="78" t="n"/>
      <c r="T35" s="78" t="n"/>
      <c r="U35" s="78" t="n"/>
      <c r="V35" s="78" t="n"/>
      <c r="W35" s="78" t="n"/>
      <c r="X35" s="78" t="n"/>
      <c r="Y35" s="78" t="n"/>
      <c r="Z35" s="78" t="n"/>
      <c r="AA35" s="78" t="n"/>
      <c r="AB35" s="78" t="n"/>
      <c r="AC35" s="78" t="n"/>
      <c r="AD35" s="78" t="n"/>
      <c r="AE35" s="78" t="n"/>
      <c r="AF35" s="78" t="n"/>
      <c r="AG35" s="78" t="n"/>
      <c r="AH35" s="78" t="n"/>
      <c r="AI35" s="78" t="n"/>
      <c r="AJ35" s="78" t="n"/>
      <c r="AK35" s="78" t="n"/>
      <c r="AL35" s="78" t="n"/>
      <c r="AM35" s="78" t="n"/>
      <c r="AN35" s="78" t="n"/>
      <c r="AO35" s="78" t="n"/>
      <c r="AP35" s="78" t="n"/>
      <c r="AQ35" s="78" t="n"/>
      <c r="AR35" s="78" t="n"/>
      <c r="AS35" s="78" t="n"/>
      <c r="AT35" s="78" t="n"/>
      <c r="AU35" s="78" t="n"/>
      <c r="AV35" s="78" t="n"/>
      <c r="AW35" s="78" t="n"/>
      <c r="AX35" s="78" t="n"/>
      <c r="AY35" s="78" t="n"/>
      <c r="AZ35" s="78" t="n"/>
      <c r="BA35" s="78" t="n"/>
      <c r="BB35" s="78" t="n"/>
      <c r="BC35" s="78" t="n"/>
      <c r="BD35" s="78" t="n"/>
      <c r="BE35" s="78" t="n"/>
      <c r="BF35" s="78" t="n"/>
      <c r="BG35" s="78" t="n"/>
      <c r="BH35" s="78" t="n"/>
      <c r="BI35" s="78" t="n"/>
      <c r="BJ35" s="78" t="n"/>
      <c r="BK35" s="78" t="n"/>
      <c r="BL35" s="78" t="n"/>
      <c r="BM35" s="78" t="n"/>
      <c r="BN35" s="78" t="n"/>
      <c r="BO35" s="78" t="n"/>
      <c r="BP35" s="78" t="n"/>
      <c r="BQ35" s="78" t="n"/>
      <c r="BR35" s="78" t="n"/>
      <c r="BS35" s="2196" t="n"/>
      <c r="BT35" s="2" t="n"/>
      <c r="BU35" s="2" t="n"/>
      <c r="BV35" s="2" t="n"/>
      <c r="BW35" s="2" t="n"/>
      <c r="BX35" s="2" t="n"/>
    </row>
    <row r="36">
      <c r="A36" s="3553" t="inlineStr">
        <is>
          <t>№
п/п</t>
        </is>
      </c>
      <c r="B36" s="2202" t="n"/>
      <c r="C36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6" s="60" t="n"/>
      <c r="E36" s="60" t="n"/>
      <c r="F36" s="60" t="n"/>
      <c r="G36" s="60" t="n"/>
      <c r="H36" s="60" t="n"/>
      <c r="I36" s="60" t="n"/>
      <c r="J36" s="60" t="n"/>
      <c r="K36" s="60" t="n"/>
      <c r="L36" s="60" t="n"/>
      <c r="M36" s="60" t="n"/>
      <c r="N36" s="60" t="n"/>
      <c r="O36" s="60" t="n"/>
      <c r="P36" s="64" t="n"/>
      <c r="Q36" s="2200" t="inlineStr">
        <is>
          <t>№ рег. 
в БГТУ</t>
        </is>
      </c>
      <c r="R36" s="2200" t="inlineStr">
        <is>
          <t>Уровень ССО</t>
        </is>
      </c>
      <c r="S36" s="1410" t="n"/>
      <c r="T36" s="1410" t="n"/>
      <c r="U36" s="1414" t="n"/>
      <c r="V36" s="2201" t="inlineStr">
        <is>
          <t>Экзамены</t>
        </is>
      </c>
      <c r="W36" s="2202" t="n"/>
      <c r="X36" s="3825" t="inlineStr">
        <is>
          <t>Зачеты</t>
        </is>
      </c>
      <c r="Y36" s="2202" t="n"/>
      <c r="Z36" s="2204" t="inlineStr">
        <is>
          <t>Общее количество акад. часов по учебному плану для дневной формы</t>
        </is>
      </c>
      <c r="AA36" s="2198" t="n"/>
      <c r="AB36" s="2205" t="inlineStr">
        <is>
          <t>Количество аудиторных часов по учебному плану для дневной формы</t>
        </is>
      </c>
      <c r="AC36" s="60" t="n"/>
      <c r="AD36" s="2200" t="inlineStr">
        <is>
          <t>ВСЕГО                  академических  часов</t>
        </is>
      </c>
      <c r="AE36" s="64" t="n"/>
      <c r="AF36" s="2206" t="inlineStr">
        <is>
          <t>Количество аудиторных часов</t>
        </is>
      </c>
      <c r="AG36" s="164" t="n"/>
      <c r="AH36" s="164" t="n"/>
      <c r="AI36" s="164" t="n"/>
      <c r="AJ36" s="164" t="n"/>
      <c r="AK36" s="164" t="n"/>
      <c r="AL36" s="164" t="n"/>
      <c r="AM36" s="164" t="n"/>
      <c r="AN36" s="164" t="n"/>
      <c r="AO36" s="165" t="n"/>
      <c r="AP36" s="2206" t="inlineStr">
        <is>
          <t>Распределение по курсам и семестрам</t>
        </is>
      </c>
      <c r="AQ36" s="164" t="n"/>
      <c r="AR36" s="164" t="n"/>
      <c r="AS36" s="164" t="n"/>
      <c r="AT36" s="164" t="n"/>
      <c r="AU36" s="164" t="n"/>
      <c r="AV36" s="164" t="n"/>
      <c r="AW36" s="164" t="n"/>
      <c r="AX36" s="164" t="n"/>
      <c r="AY36" s="164" t="n"/>
      <c r="AZ36" s="164" t="n"/>
      <c r="BA36" s="164" t="n"/>
      <c r="BB36" s="164" t="n"/>
      <c r="BC36" s="164" t="n"/>
      <c r="BD36" s="164" t="n"/>
      <c r="BE36" s="164" t="n"/>
      <c r="BF36" s="164" t="n"/>
      <c r="BG36" s="164" t="n"/>
      <c r="BH36" s="164" t="n"/>
      <c r="BI36" s="164" t="n"/>
      <c r="BJ36" s="164" t="n"/>
      <c r="BK36" s="164" t="n"/>
      <c r="BL36" s="164" t="n"/>
      <c r="BM36" s="164" t="n"/>
      <c r="BN36" s="165" t="n"/>
      <c r="BO36" s="2201" t="inlineStr">
        <is>
          <t>Всего зачетных единиц</t>
        </is>
      </c>
      <c r="BP36" s="2202" t="n"/>
      <c r="BQ36" s="2201" t="inlineStr">
        <is>
          <t>Кафедра</t>
        </is>
      </c>
      <c r="BR36" s="2202" t="n"/>
      <c r="BS36" s="2" t="n"/>
      <c r="BT36" s="2" t="n"/>
      <c r="BU36" s="2" t="n"/>
      <c r="BV36" s="2" t="n"/>
      <c r="BW36" s="2" t="n"/>
      <c r="BX36" s="2" t="n"/>
    </row>
    <row r="37">
      <c r="A37" s="69" t="n"/>
      <c r="B37" s="2211" t="n"/>
      <c r="C37" s="171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72" t="n"/>
      <c r="Q37" s="65" t="n"/>
      <c r="R37" s="2207" t="inlineStr">
        <is>
          <t>Количество ауд.часов</t>
        </is>
      </c>
      <c r="S37" s="2208" t="inlineStr">
        <is>
          <t>Количество экзаменов</t>
        </is>
      </c>
      <c r="T37" s="3555" t="inlineStr">
        <is>
          <t>Всего часов</t>
        </is>
      </c>
      <c r="U37" s="3556" t="inlineStr">
        <is>
          <t>Зачетных единиц</t>
        </is>
      </c>
      <c r="V37" s="69" t="n"/>
      <c r="W37" s="2211" t="n"/>
      <c r="X37" s="171" t="n"/>
      <c r="Y37" s="2211" t="n"/>
      <c r="Z37" s="69" t="n"/>
      <c r="AA37" s="173" t="n"/>
      <c r="AB37" s="2" t="n"/>
      <c r="AC37" s="2" t="n"/>
      <c r="AD37" s="69" t="n"/>
      <c r="AE37" s="72" t="n"/>
      <c r="AF37" s="5480" t="inlineStr">
        <is>
          <t>Всего</t>
        </is>
      </c>
      <c r="AG37" s="2872" t="n"/>
      <c r="AH37" s="2214" t="inlineStr">
        <is>
          <t>Из них</t>
        </is>
      </c>
      <c r="AI37" s="175" t="n"/>
      <c r="AJ37" s="175" t="n"/>
      <c r="AK37" s="175" t="n"/>
      <c r="AL37" s="175" t="n"/>
      <c r="AM37" s="175" t="n"/>
      <c r="AN37" s="175" t="n"/>
      <c r="AO37" s="2215" t="n"/>
      <c r="AP37" s="2875" t="inlineStr">
        <is>
          <t>I курс</t>
        </is>
      </c>
      <c r="AQ37" s="477" t="n"/>
      <c r="AR37" s="477" t="n"/>
      <c r="AS37" s="477" t="n"/>
      <c r="AT37" s="477" t="n"/>
      <c r="AU37" s="477" t="n"/>
      <c r="AV37" s="2231" t="n"/>
      <c r="AW37" s="2874" t="inlineStr">
        <is>
          <t>II курс</t>
        </is>
      </c>
      <c r="AX37" s="477" t="n"/>
      <c r="AY37" s="477" t="n"/>
      <c r="AZ37" s="477" t="n"/>
      <c r="BA37" s="477" t="n"/>
      <c r="BB37" s="2227" t="n"/>
      <c r="BC37" s="2875" t="inlineStr">
        <is>
          <t>III курс</t>
        </is>
      </c>
      <c r="BD37" s="477" t="n"/>
      <c r="BE37" s="477" t="n"/>
      <c r="BF37" s="477" t="n"/>
      <c r="BG37" s="477" t="n"/>
      <c r="BH37" s="2231" t="n"/>
      <c r="BI37" s="2876" t="inlineStr">
        <is>
          <t>IV курс</t>
        </is>
      </c>
      <c r="BJ37" s="477" t="n"/>
      <c r="BK37" s="477" t="n"/>
      <c r="BL37" s="477" t="n"/>
      <c r="BM37" s="477" t="n"/>
      <c r="BN37" s="2227" t="n"/>
      <c r="BO37" s="69" t="n"/>
      <c r="BP37" s="2211" t="n"/>
      <c r="BQ37" s="69" t="n"/>
      <c r="BR37" s="2211" t="n"/>
      <c r="BS37" s="2" t="n"/>
      <c r="BT37" s="2" t="n"/>
      <c r="BU37" s="2" t="n"/>
      <c r="BV37" s="2" t="n"/>
      <c r="BW37" s="2" t="n"/>
      <c r="BX37" s="2" t="n"/>
    </row>
    <row r="38">
      <c r="A38" s="69" t="n"/>
      <c r="B38" s="2211" t="n"/>
      <c r="C38" s="171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72" t="n"/>
      <c r="Q38" s="65" t="n"/>
      <c r="R38" s="2218" t="n"/>
      <c r="S38" s="2219" t="n"/>
      <c r="T38" s="2" t="n"/>
      <c r="U38" s="2877" t="n"/>
      <c r="V38" s="69" t="n"/>
      <c r="W38" s="2211" t="n"/>
      <c r="X38" s="171" t="n"/>
      <c r="Y38" s="2211" t="n"/>
      <c r="Z38" s="69" t="n"/>
      <c r="AA38" s="173" t="n"/>
      <c r="AB38" s="2" t="n"/>
      <c r="AC38" s="2" t="n"/>
      <c r="AD38" s="69" t="n"/>
      <c r="AE38" s="72" t="n"/>
      <c r="AF38" s="69" t="n"/>
      <c r="AG38" s="2878" t="n"/>
      <c r="AH38" s="2220" t="inlineStr">
        <is>
          <t>Лекции</t>
        </is>
      </c>
      <c r="AI38" s="2221" t="n"/>
      <c r="AJ38" s="2222" t="inlineStr">
        <is>
          <t>Лабораторные</t>
        </is>
      </c>
      <c r="AK38" s="2221" t="n"/>
      <c r="AL38" s="2222" t="inlineStr">
        <is>
          <t>Практические</t>
        </is>
      </c>
      <c r="AM38" s="2221" t="n"/>
      <c r="AN38" s="2223" t="inlineStr">
        <is>
          <t>Семинарские</t>
        </is>
      </c>
      <c r="AO38" s="2224" t="n"/>
      <c r="AP38" s="435" t="inlineStr">
        <is>
          <t>УС</t>
        </is>
      </c>
      <c r="AQ38" s="2882" t="inlineStr">
        <is>
          <t>1 семестр</t>
        </is>
      </c>
      <c r="AR38" s="477" t="n"/>
      <c r="AS38" s="2227" t="n"/>
      <c r="AT38" s="2229" t="inlineStr">
        <is>
          <t>2 семестр</t>
        </is>
      </c>
      <c r="AU38" s="477" t="n"/>
      <c r="AV38" s="2227" t="n"/>
      <c r="AW38" s="2228" t="inlineStr">
        <is>
          <t>3 семестр</t>
        </is>
      </c>
      <c r="AX38" s="477" t="n"/>
      <c r="AY38" s="2227" t="n"/>
      <c r="AZ38" s="2228" t="inlineStr">
        <is>
          <t>4 семестр</t>
        </is>
      </c>
      <c r="BA38" s="477" t="n"/>
      <c r="BB38" s="2227" t="n"/>
      <c r="BC38" s="2229" t="inlineStr">
        <is>
          <t>5 семестр</t>
        </is>
      </c>
      <c r="BD38" s="477" t="n"/>
      <c r="BE38" s="2227" t="n"/>
      <c r="BF38" s="2230" t="inlineStr">
        <is>
          <t>6 семестр</t>
        </is>
      </c>
      <c r="BG38" s="477" t="n"/>
      <c r="BH38" s="2231" t="n"/>
      <c r="BI38" s="2229" t="inlineStr">
        <is>
          <t>7 семестр</t>
        </is>
      </c>
      <c r="BJ38" s="477" t="n"/>
      <c r="BK38" s="2227" t="n"/>
      <c r="BL38" s="2882" t="inlineStr">
        <is>
          <t>8 семестр</t>
        </is>
      </c>
      <c r="BM38" s="477" t="n"/>
      <c r="BN38" s="2227" t="n"/>
      <c r="BO38" s="69" t="n"/>
      <c r="BP38" s="2211" t="n"/>
      <c r="BQ38" s="69" t="n"/>
      <c r="BR38" s="2211" t="n"/>
      <c r="BS38" s="2" t="n"/>
      <c r="BT38" s="2" t="n"/>
      <c r="BU38" s="2" t="n"/>
      <c r="BV38" s="2" t="n"/>
      <c r="BW38" s="2" t="n"/>
      <c r="BX38" s="2" t="n"/>
    </row>
    <row r="39">
      <c r="A39" s="69" t="n"/>
      <c r="B39" s="2211" t="n"/>
      <c r="C39" s="171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72" t="n"/>
      <c r="Q39" s="65" t="n"/>
      <c r="R39" s="2218" t="n"/>
      <c r="S39" s="2219" t="n"/>
      <c r="T39" s="2" t="n"/>
      <c r="U39" s="2877" t="n"/>
      <c r="V39" s="69" t="n"/>
      <c r="W39" s="2211" t="n"/>
      <c r="X39" s="171" t="n"/>
      <c r="Y39" s="2211" t="n"/>
      <c r="Z39" s="69" t="n"/>
      <c r="AA39" s="173" t="n"/>
      <c r="AB39" s="2" t="n"/>
      <c r="AC39" s="2" t="n"/>
      <c r="AD39" s="69" t="n"/>
      <c r="AE39" s="72" t="n"/>
      <c r="AF39" s="69" t="n"/>
      <c r="AG39" s="2878" t="n"/>
      <c r="AH39" s="2" t="n"/>
      <c r="AI39" s="186" t="n"/>
      <c r="AJ39" s="2232" t="n"/>
      <c r="AK39" s="186" t="n"/>
      <c r="AL39" s="2232" t="n"/>
      <c r="AM39" s="186" t="n"/>
      <c r="AN39" s="2232" t="n"/>
      <c r="AO39" s="72" t="n"/>
      <c r="AP39" s="2218" t="n"/>
      <c r="AQ39" s="128" t="n">
        <v>2</v>
      </c>
      <c r="AR39" s="2229" t="inlineStr">
        <is>
          <t>недели</t>
        </is>
      </c>
      <c r="AS39" s="2227" t="n"/>
      <c r="AT39" s="2237" t="n">
        <v>2</v>
      </c>
      <c r="AU39" s="2230" t="inlineStr">
        <is>
          <t>недели</t>
        </is>
      </c>
      <c r="AV39" s="2231" t="n"/>
      <c r="AW39" s="2234" t="n">
        <v>2</v>
      </c>
      <c r="AX39" s="2884" t="inlineStr">
        <is>
          <t>недели</t>
        </is>
      </c>
      <c r="AY39" s="480" t="n"/>
      <c r="AZ39" s="2234" t="n">
        <v>2</v>
      </c>
      <c r="BA39" s="2883" t="inlineStr">
        <is>
          <t>недели</t>
        </is>
      </c>
      <c r="BB39" s="2231" t="n"/>
      <c r="BC39" s="2237" t="n">
        <v>3</v>
      </c>
      <c r="BD39" s="2238" t="inlineStr">
        <is>
          <t>недели</t>
        </is>
      </c>
      <c r="BE39" s="480" t="n"/>
      <c r="BF39" s="2237" t="n">
        <v>3</v>
      </c>
      <c r="BG39" s="2230" t="inlineStr">
        <is>
          <t>недели</t>
        </is>
      </c>
      <c r="BH39" s="2231" t="n"/>
      <c r="BI39" s="2237" t="n">
        <v>3</v>
      </c>
      <c r="BJ39" s="2238" t="inlineStr">
        <is>
          <t>недели</t>
        </is>
      </c>
      <c r="BK39" s="480" t="n"/>
      <c r="BL39" s="2237" t="n">
        <v>2</v>
      </c>
      <c r="BM39" s="2230" t="inlineStr">
        <is>
          <t>недели</t>
        </is>
      </c>
      <c r="BN39" s="2231" t="n"/>
      <c r="BO39" s="69" t="n"/>
      <c r="BP39" s="2211" t="n"/>
      <c r="BQ39" s="69" t="n"/>
      <c r="BR39" s="2211" t="n"/>
      <c r="BS39" s="2" t="n"/>
      <c r="BT39" s="2" t="n"/>
      <c r="BU39" s="2" t="n"/>
      <c r="BV39" s="2" t="n"/>
      <c r="BW39" s="2" t="n"/>
      <c r="BX39" s="2" t="n"/>
    </row>
    <row r="40">
      <c r="A40" s="2244" t="n"/>
      <c r="B40" s="2245" t="n"/>
      <c r="C40" s="2240" t="n"/>
      <c r="D40" s="78" t="n"/>
      <c r="E40" s="78" t="n"/>
      <c r="F40" s="78" t="n"/>
      <c r="G40" s="78" t="n"/>
      <c r="H40" s="78" t="n"/>
      <c r="I40" s="78" t="n"/>
      <c r="J40" s="78" t="n"/>
      <c r="K40" s="78" t="n"/>
      <c r="L40" s="78" t="n"/>
      <c r="M40" s="78" t="n"/>
      <c r="N40" s="78" t="n"/>
      <c r="O40" s="78" t="n"/>
      <c r="P40" s="81" t="n"/>
      <c r="Q40" s="2241" t="n"/>
      <c r="R40" s="2242" t="n"/>
      <c r="S40" s="2243" t="n"/>
      <c r="T40" s="78" t="n"/>
      <c r="U40" s="3154" t="n"/>
      <c r="V40" s="2244" t="n"/>
      <c r="W40" s="2245" t="n"/>
      <c r="X40" s="3826" t="n"/>
      <c r="Y40" s="2245" t="n"/>
      <c r="Z40" s="77" t="n"/>
      <c r="AA40" s="2239" t="n"/>
      <c r="AB40" s="78" t="n"/>
      <c r="AC40" s="78" t="n"/>
      <c r="AD40" s="77" t="n"/>
      <c r="AE40" s="81" t="n"/>
      <c r="AF40" s="77" t="n"/>
      <c r="AG40" s="3445" t="n"/>
      <c r="AH40" s="78" t="n"/>
      <c r="AI40" s="2247" t="n"/>
      <c r="AJ40" s="2248" t="n"/>
      <c r="AK40" s="2247" t="n"/>
      <c r="AL40" s="2248" t="n"/>
      <c r="AM40" s="2247" t="n"/>
      <c r="AN40" s="2248" t="n"/>
      <c r="AO40" s="81" t="n"/>
      <c r="AP40" s="3364" t="inlineStr">
        <is>
          <t>Ауд. часов</t>
        </is>
      </c>
      <c r="AQ40" s="2261" t="inlineStr">
        <is>
          <t>Всего часов</t>
        </is>
      </c>
      <c r="AR40" s="2262" t="inlineStr">
        <is>
          <t>Ауд. часов</t>
        </is>
      </c>
      <c r="AS40" s="3365" t="inlineStr">
        <is>
          <t>Зач. единиц</t>
        </is>
      </c>
      <c r="AT40" s="2261" t="inlineStr">
        <is>
          <t>Всего часов</t>
        </is>
      </c>
      <c r="AU40" s="2258" t="inlineStr">
        <is>
          <t>Ауд. часов</t>
        </is>
      </c>
      <c r="AV40" s="3366" t="inlineStr">
        <is>
          <t>Зач. единиц</t>
        </is>
      </c>
      <c r="AW40" s="2255" t="inlineStr">
        <is>
          <t>Всего часов</t>
        </is>
      </c>
      <c r="AX40" s="2253" t="inlineStr">
        <is>
          <t>Ауд. часов</t>
        </is>
      </c>
      <c r="AY40" s="2256" t="inlineStr">
        <is>
          <t>Зач. единиц</t>
        </is>
      </c>
      <c r="AZ40" s="2250" t="inlineStr">
        <is>
          <t>Всего часов</t>
        </is>
      </c>
      <c r="BA40" s="2251" t="inlineStr">
        <is>
          <t>Ауд. часов</t>
        </is>
      </c>
      <c r="BB40" s="2257" t="inlineStr">
        <is>
          <t>Зач. единиц</t>
        </is>
      </c>
      <c r="BC40" s="2258" t="inlineStr">
        <is>
          <t>Всего часов</t>
        </is>
      </c>
      <c r="BD40" s="2259" t="inlineStr">
        <is>
          <t>Ауд. часов</t>
        </is>
      </c>
      <c r="BE40" s="2260" t="inlineStr">
        <is>
          <t>Зач. единиц</t>
        </is>
      </c>
      <c r="BF40" s="2261" t="inlineStr">
        <is>
          <t>Всего часов</t>
        </is>
      </c>
      <c r="BG40" s="2262" t="inlineStr">
        <is>
          <t>Ауд. часов</t>
        </is>
      </c>
      <c r="BH40" s="2263" t="inlineStr">
        <is>
          <t>Зач. единиц</t>
        </is>
      </c>
      <c r="BI40" s="2258" t="inlineStr">
        <is>
          <t>Всего часов</t>
        </is>
      </c>
      <c r="BJ40" s="2259" t="inlineStr">
        <is>
          <t>Ауд. часов</t>
        </is>
      </c>
      <c r="BK40" s="2260" t="inlineStr">
        <is>
          <t>Зач. единиц</t>
        </is>
      </c>
      <c r="BL40" s="2258" t="inlineStr">
        <is>
          <t>Всего часов</t>
        </is>
      </c>
      <c r="BM40" s="2262" t="inlineStr">
        <is>
          <t>Ауд. часов</t>
        </is>
      </c>
      <c r="BN40" s="3366" t="inlineStr">
        <is>
          <t>Зач. единиц</t>
        </is>
      </c>
      <c r="BO40" s="2244" t="n"/>
      <c r="BP40" s="2245" t="n"/>
      <c r="BQ40" s="2244" t="n"/>
      <c r="BR40" s="2245" t="n"/>
      <c r="BS40" s="2" t="n"/>
      <c r="BT40" s="2" t="n"/>
      <c r="BU40" s="2" t="n"/>
      <c r="BV40" s="2" t="n"/>
      <c r="BW40" s="2" t="n"/>
      <c r="BX40" s="2" t="n"/>
    </row>
    <row r="41">
      <c r="A41" s="3253" t="n">
        <v>1</v>
      </c>
      <c r="B41" s="1410" t="n"/>
      <c r="C41" s="3254" t="inlineStr">
        <is>
          <t>Государственный компонент</t>
        </is>
      </c>
      <c r="D41" s="1410" t="n"/>
      <c r="E41" s="1410" t="n"/>
      <c r="F41" s="1410" t="n"/>
      <c r="G41" s="1410" t="n"/>
      <c r="H41" s="1410" t="n"/>
      <c r="I41" s="1410" t="n"/>
      <c r="J41" s="1410" t="n"/>
      <c r="K41" s="1410" t="n"/>
      <c r="L41" s="1410" t="n"/>
      <c r="M41" s="1410" t="n"/>
      <c r="N41" s="1410" t="n"/>
      <c r="O41" s="1410" t="n"/>
      <c r="P41" s="1414" t="n"/>
      <c r="Q41" s="2489" t="n"/>
      <c r="R41" s="2493">
        <f>SUM(R43:R68)</f>
        <v/>
      </c>
      <c r="S41" s="2498" t="n"/>
      <c r="T41" s="2501">
        <f>SUM(T43:T68)</f>
        <v/>
      </c>
      <c r="U41" s="2495">
        <f>SUM(U43:U68)</f>
        <v/>
      </c>
      <c r="V41" s="2493" t="n"/>
      <c r="W41" s="2494" t="n"/>
      <c r="X41" s="2495" t="n"/>
      <c r="Y41" s="1414" t="n"/>
      <c r="Z41" s="2490">
        <f>SUM(Z43:AA68)</f>
        <v/>
      </c>
      <c r="AA41" s="1410" t="n"/>
      <c r="AB41" s="2495">
        <f>SUM(AB43:AC68)</f>
        <v/>
      </c>
      <c r="AC41" s="1414" t="n"/>
      <c r="AD41" s="2493">
        <f>SUM(AD43:AE68)</f>
        <v/>
      </c>
      <c r="AE41" s="2494" t="n"/>
      <c r="AF41" s="3255">
        <f>SUM(AF43:AG68)</f>
        <v/>
      </c>
      <c r="AG41" s="3256" t="n"/>
      <c r="AH41" s="2498">
        <f>SUM(AH43:AI68)</f>
        <v/>
      </c>
      <c r="AI41" s="1410" t="n"/>
      <c r="AJ41" s="2503">
        <f>SUM(AJ43:AK68)</f>
        <v/>
      </c>
      <c r="AK41" s="2793" t="n"/>
      <c r="AL41" s="2498">
        <f>SUM(AL43:AM68)</f>
        <v/>
      </c>
      <c r="AM41" s="1410" t="n"/>
      <c r="AN41" s="2500">
        <f>SUM(AN43:AO68)</f>
        <v/>
      </c>
      <c r="AO41" s="1414" t="n"/>
      <c r="AP41" s="2490">
        <f>SUM(AP43:AP68)</f>
        <v/>
      </c>
      <c r="AQ41" s="2501">
        <f>SUM(AQ43:AQ68)</f>
        <v/>
      </c>
      <c r="AR41" s="2499">
        <f>SUM(AR43:AR68)</f>
        <v/>
      </c>
      <c r="AS41" s="2502">
        <f>SUM(AS43:AS68)</f>
        <v/>
      </c>
      <c r="AT41" s="2501">
        <f>SUM(AT43:AT68)</f>
        <v/>
      </c>
      <c r="AU41" s="2499">
        <f>SUM(AU43:AU68)</f>
        <v/>
      </c>
      <c r="AV41" s="2500">
        <f>SUM(AV43:AV68)</f>
        <v/>
      </c>
      <c r="AW41" s="2490">
        <f>SUM(AW43:AW68)</f>
        <v/>
      </c>
      <c r="AX41" s="2503">
        <f>SUM(AX43:AX68)</f>
        <v/>
      </c>
      <c r="AY41" s="2498">
        <f>SUM(AY43:AY68)</f>
        <v/>
      </c>
      <c r="AZ41" s="2501">
        <f>SUM(AZ43:AZ68)</f>
        <v/>
      </c>
      <c r="BA41" s="2499">
        <f>SUM(BA43:BA68)</f>
        <v/>
      </c>
      <c r="BB41" s="2500">
        <f>SUM(BB43:BB68)</f>
        <v/>
      </c>
      <c r="BC41" s="2504">
        <f>SUM(BC43:BC68)</f>
        <v/>
      </c>
      <c r="BD41" s="2498">
        <f>SUM(BD43:BD68)</f>
        <v/>
      </c>
      <c r="BE41" s="2502">
        <f>SUM(BE43:BE68)</f>
        <v/>
      </c>
      <c r="BF41" s="2505">
        <f>SUM(BF43:BF68)</f>
        <v/>
      </c>
      <c r="BG41" s="2498">
        <f>SUM(BG43:BG68)</f>
        <v/>
      </c>
      <c r="BH41" s="2500">
        <f>SUM(BH43:BH68)</f>
        <v/>
      </c>
      <c r="BI41" s="2504">
        <f>SUM(BI43:BI68)</f>
        <v/>
      </c>
      <c r="BJ41" s="2498">
        <f>SUM(BJ43:BJ68)</f>
        <v/>
      </c>
      <c r="BK41" s="2502">
        <f>SUM(BK43:BK68)</f>
        <v/>
      </c>
      <c r="BL41" s="2498">
        <f>SUM(BL43:BL68)</f>
        <v/>
      </c>
      <c r="BM41" s="2499">
        <f>SUM(BM43:BM68)</f>
        <v/>
      </c>
      <c r="BN41" s="2500">
        <f>SUM(BN43:BN68)</f>
        <v/>
      </c>
      <c r="BO41" s="2496">
        <f>SUM(BO43:BP68)</f>
        <v/>
      </c>
      <c r="BP41" s="1414" t="n"/>
      <c r="BQ41" s="2492" t="n"/>
      <c r="BR41" s="1414" t="n"/>
      <c r="BS41" s="2" t="n"/>
      <c r="BT41" s="2" t="n"/>
      <c r="BU41" s="2" t="n"/>
      <c r="BV41" s="2" t="n"/>
      <c r="BW41" s="2" t="n"/>
      <c r="BX41" s="2" t="n"/>
    </row>
    <row r="42">
      <c r="A42" s="2487" t="inlineStr">
        <is>
          <t>1.1</t>
        </is>
      </c>
      <c r="B42" s="173" t="n"/>
      <c r="C42" s="3561" t="inlineStr">
        <is>
          <t>Социально-гуманитарный модуль 1</t>
        </is>
      </c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72" t="n"/>
      <c r="Q42" s="1926" t="n"/>
      <c r="R42" s="2395" t="n"/>
      <c r="S42" s="2510" t="n"/>
      <c r="T42" s="2510" t="n"/>
      <c r="U42" s="2396" t="n"/>
      <c r="V42" s="2395" t="n"/>
      <c r="W42" s="2329" t="n"/>
      <c r="X42" s="2397" t="n"/>
      <c r="Y42" s="2305" t="n"/>
      <c r="Z42" s="2395" t="n"/>
      <c r="AA42" s="2329" t="n"/>
      <c r="AB42" s="2397" t="n"/>
      <c r="AC42" s="2305" t="n"/>
      <c r="AD42" s="2511" t="n"/>
      <c r="AE42" s="2305" t="n"/>
      <c r="AF42" s="5481" t="n"/>
      <c r="AG42" s="2988" t="n"/>
      <c r="AH42" s="2398" t="n"/>
      <c r="AI42" s="2335" t="n"/>
      <c r="AJ42" s="2399" t="n"/>
      <c r="AK42" s="2335" t="n"/>
      <c r="AL42" s="2399" t="n"/>
      <c r="AM42" s="2335" t="n"/>
      <c r="AN42" s="2400" t="n"/>
      <c r="AO42" s="2305" t="n"/>
      <c r="AP42" s="2395" t="n"/>
      <c r="AQ42" s="2512" t="n"/>
      <c r="AR42" s="2399" t="n"/>
      <c r="AS42" s="2513" t="n"/>
      <c r="AT42" s="3563" t="n"/>
      <c r="AU42" s="2296" t="n"/>
      <c r="AV42" s="2396" t="n"/>
      <c r="AW42" s="2514" t="n"/>
      <c r="AX42" s="2399" t="n"/>
      <c r="AY42" s="2513" t="n"/>
      <c r="AZ42" s="2512" t="n"/>
      <c r="BA42" s="2399" t="n"/>
      <c r="BB42" s="2396" t="n"/>
      <c r="BC42" s="2514" t="n"/>
      <c r="BD42" s="2399" t="n"/>
      <c r="BE42" s="2513" t="n"/>
      <c r="BF42" s="2512" t="n"/>
      <c r="BG42" s="2399" t="n"/>
      <c r="BH42" s="2396" t="n"/>
      <c r="BI42" s="2514" t="n"/>
      <c r="BJ42" s="2399" t="n"/>
      <c r="BK42" s="2513" t="n"/>
      <c r="BL42" s="2512" t="n"/>
      <c r="BM42" s="2399" t="n"/>
      <c r="BN42" s="2396" t="n"/>
      <c r="BO42" s="2292" t="n"/>
      <c r="BP42" s="2284" t="n"/>
      <c r="BQ42" s="4347" t="n"/>
      <c r="BR42" s="2305" t="n"/>
      <c r="BS42" s="2" t="n"/>
      <c r="BT42" s="2" t="n"/>
      <c r="BU42" s="2" t="n"/>
      <c r="BV42" s="2" t="n"/>
      <c r="BW42" s="2" t="n"/>
      <c r="BX42" s="2" t="n"/>
    </row>
    <row r="43">
      <c r="A43" s="3832" t="inlineStr">
        <is>
          <t>1.1.1</t>
        </is>
      </c>
      <c r="B43" s="2928" t="n"/>
      <c r="C43" s="5482" t="inlineStr">
        <is>
          <t>История белорусской государственности</t>
        </is>
      </c>
      <c r="D43" s="2930" t="n"/>
      <c r="E43" s="2930" t="n"/>
      <c r="F43" s="2930" t="n"/>
      <c r="G43" s="2930" t="n"/>
      <c r="H43" s="2930" t="n"/>
      <c r="I43" s="2930" t="n"/>
      <c r="J43" s="2930" t="n"/>
      <c r="K43" s="2930" t="n"/>
      <c r="L43" s="2930" t="n"/>
      <c r="M43" s="2930" t="n"/>
      <c r="N43" s="2930" t="n"/>
      <c r="O43" s="2930" t="n"/>
      <c r="P43" s="2946" t="n"/>
      <c r="Q43" s="4375" t="n"/>
      <c r="R43" s="2310" t="n"/>
      <c r="S43" s="2308" t="n"/>
      <c r="T43" s="2308" t="n"/>
      <c r="U43" s="2309" t="n"/>
      <c r="V43" s="2310" t="n">
        <v>3</v>
      </c>
      <c r="W43" s="2302" t="n"/>
      <c r="X43" s="2312" t="n"/>
      <c r="Y43" s="2311" t="n"/>
      <c r="Z43" s="2310" t="n">
        <v>108</v>
      </c>
      <c r="AA43" s="2302" t="n"/>
      <c r="AB43" s="2312" t="n">
        <v>54</v>
      </c>
      <c r="AC43" s="2311" t="n"/>
      <c r="AD43" s="2313">
        <f>Z43-T43</f>
        <v/>
      </c>
      <c r="AE43" s="2311" t="n"/>
      <c r="AF43" s="5483">
        <f>AP43+AR43+AU43+AX43+BA43+BD43+BG43+BJ43+BM43</f>
        <v/>
      </c>
      <c r="AG43" s="3267" t="n"/>
      <c r="AH43" s="2315" t="n">
        <v>8</v>
      </c>
      <c r="AI43" s="2316" t="n"/>
      <c r="AJ43" s="2317" t="n"/>
      <c r="AK43" s="2316" t="n"/>
      <c r="AL43" s="2317" t="n"/>
      <c r="AM43" s="2316" t="n"/>
      <c r="AN43" s="2318" t="n">
        <v>4</v>
      </c>
      <c r="AO43" s="2311" t="n"/>
      <c r="AP43" s="2310" t="n"/>
      <c r="AQ43" s="2326" t="n"/>
      <c r="AR43" s="2317" t="n"/>
      <c r="AS43" s="2314" t="n"/>
      <c r="AT43" s="3919" t="n"/>
      <c r="AU43" s="2317" t="n">
        <v>2</v>
      </c>
      <c r="AV43" s="2309" t="n"/>
      <c r="AW43" s="3836" t="n">
        <v>108</v>
      </c>
      <c r="AX43" s="2321" t="n">
        <v>10</v>
      </c>
      <c r="AY43" s="2322" t="n">
        <v>3</v>
      </c>
      <c r="AZ43" s="2320" t="n"/>
      <c r="BA43" s="2321" t="n"/>
      <c r="BB43" s="2323" t="n"/>
      <c r="BC43" s="2325" t="n"/>
      <c r="BD43" s="2317" t="n"/>
      <c r="BE43" s="2314" t="n"/>
      <c r="BF43" s="2326" t="n"/>
      <c r="BG43" s="2317" t="n"/>
      <c r="BH43" s="2309" t="n"/>
      <c r="BI43" s="2325" t="n"/>
      <c r="BJ43" s="2317" t="n"/>
      <c r="BK43" s="2314" t="n"/>
      <c r="BL43" s="2326" t="n"/>
      <c r="BM43" s="2317" t="n"/>
      <c r="BN43" s="2309" t="n"/>
      <c r="BO43" s="2310">
        <f>AS43+AV43+AY43+BB43+BE43+BH43+BK43+BN43+U43</f>
        <v/>
      </c>
      <c r="BP43" s="2302" t="n"/>
      <c r="BQ43" s="2422" t="inlineStr">
        <is>
          <t>ИБиП</t>
        </is>
      </c>
      <c r="BR43" s="2311" t="n"/>
      <c r="BS43" s="2">
        <f>(AB43-R43)*0.22</f>
        <v/>
      </c>
      <c r="BT43" s="2" t="n"/>
      <c r="BU43" s="2" t="n"/>
      <c r="BV43" s="2" t="n"/>
      <c r="BW43" s="2" t="n"/>
      <c r="BX43" s="2" t="n"/>
    </row>
    <row r="44">
      <c r="A44" s="2457" t="inlineStr">
        <is>
          <t>1.1.2</t>
        </is>
      </c>
      <c r="B44" s="2302" t="n"/>
      <c r="C44" s="5482" t="inlineStr">
        <is>
          <t>Современная политэкономия</t>
        </is>
      </c>
      <c r="D44" s="2930" t="n"/>
      <c r="E44" s="2930" t="n"/>
      <c r="F44" s="2930" t="n"/>
      <c r="G44" s="2930" t="n"/>
      <c r="H44" s="2930" t="n"/>
      <c r="I44" s="2930" t="n"/>
      <c r="J44" s="2930" t="n"/>
      <c r="K44" s="2930" t="n"/>
      <c r="L44" s="2930" t="n"/>
      <c r="M44" s="2930" t="n"/>
      <c r="N44" s="2930" t="n"/>
      <c r="O44" s="2930" t="n"/>
      <c r="P44" s="2946" t="n"/>
      <c r="Q44" s="4375" t="n"/>
      <c r="R44" s="2310" t="n"/>
      <c r="S44" s="2308" t="n"/>
      <c r="T44" s="2308" t="n"/>
      <c r="U44" s="2309" t="n"/>
      <c r="V44" s="2310" t="n">
        <v>4</v>
      </c>
      <c r="W44" s="2302" t="n"/>
      <c r="X44" s="2312" t="n"/>
      <c r="Y44" s="2311" t="n"/>
      <c r="Z44" s="2310" t="n">
        <v>108</v>
      </c>
      <c r="AA44" s="2302" t="n"/>
      <c r="AB44" s="2312" t="n">
        <v>54</v>
      </c>
      <c r="AC44" s="2311" t="n"/>
      <c r="AD44" s="2313">
        <f>Z44-T44</f>
        <v/>
      </c>
      <c r="AE44" s="2311" t="n"/>
      <c r="AF44" s="5483">
        <f>AP44+AR44+AU44+AX44+BA44+BD44+BG44+BJ44+BM44</f>
        <v/>
      </c>
      <c r="AG44" s="3267" t="n"/>
      <c r="AH44" s="2315" t="n">
        <v>8</v>
      </c>
      <c r="AI44" s="2316" t="n"/>
      <c r="AJ44" s="2317" t="n"/>
      <c r="AK44" s="2316" t="n"/>
      <c r="AL44" s="2317" t="n"/>
      <c r="AM44" s="2316" t="n"/>
      <c r="AN44" s="2318" t="n">
        <v>4</v>
      </c>
      <c r="AO44" s="2311" t="n"/>
      <c r="AP44" s="2310" t="n"/>
      <c r="AQ44" s="2326" t="n"/>
      <c r="AR44" s="2317" t="n"/>
      <c r="AS44" s="2314" t="n"/>
      <c r="AT44" s="3919" t="n"/>
      <c r="AU44" s="2317" t="n"/>
      <c r="AV44" s="2309" t="n"/>
      <c r="AW44" s="3836" t="n"/>
      <c r="AX44" s="2321" t="n">
        <v>2</v>
      </c>
      <c r="AY44" s="2322" t="n"/>
      <c r="AZ44" s="2320" t="n">
        <v>108</v>
      </c>
      <c r="BA44" s="2321" t="n">
        <v>10</v>
      </c>
      <c r="BB44" s="2323" t="n">
        <v>3</v>
      </c>
      <c r="BC44" s="2325" t="n"/>
      <c r="BD44" s="2317" t="n"/>
      <c r="BE44" s="2314" t="n"/>
      <c r="BF44" s="2326" t="n"/>
      <c r="BG44" s="2317" t="n"/>
      <c r="BH44" s="2309" t="n"/>
      <c r="BI44" s="2325" t="n"/>
      <c r="BJ44" s="2317" t="n"/>
      <c r="BK44" s="2314" t="n"/>
      <c r="BL44" s="2326" t="n"/>
      <c r="BM44" s="2317" t="n"/>
      <c r="BN44" s="2309" t="n"/>
      <c r="BO44" s="2310">
        <f>AS44+AV44+AY44+BB44+BE44+BH44+BK44+BN44+U44</f>
        <v/>
      </c>
      <c r="BP44" s="2302" t="n"/>
      <c r="BQ44" s="2422" t="inlineStr">
        <is>
          <t>ЭТиМ</t>
        </is>
      </c>
      <c r="BR44" s="2311" t="n"/>
      <c r="BS44" s="2">
        <f>(AB44-R44)*0.22</f>
        <v/>
      </c>
      <c r="BT44" s="2" t="n"/>
      <c r="BU44" s="2" t="n"/>
      <c r="BV44" s="2" t="n"/>
      <c r="BW44" s="2" t="n"/>
      <c r="BX44" s="2" t="n"/>
    </row>
    <row r="45">
      <c r="A45" s="3837" t="inlineStr">
        <is>
          <t>1.1.3</t>
        </is>
      </c>
      <c r="B45" s="173" t="n"/>
      <c r="C45" s="4348" t="inlineStr">
        <is>
          <t>Философия</t>
        </is>
      </c>
      <c r="D45" s="2665" t="n"/>
      <c r="E45" s="2665" t="n"/>
      <c r="F45" s="2665" t="n"/>
      <c r="G45" s="2665" t="n"/>
      <c r="H45" s="2665" t="n"/>
      <c r="I45" s="2665" t="n"/>
      <c r="J45" s="2665" t="n"/>
      <c r="K45" s="2665" t="n"/>
      <c r="L45" s="2665" t="n"/>
      <c r="M45" s="2665" t="n"/>
      <c r="N45" s="2665" t="n"/>
      <c r="O45" s="2665" t="n"/>
      <c r="P45" s="2311" t="n"/>
      <c r="Q45" s="3028" t="n"/>
      <c r="R45" s="2310" t="n"/>
      <c r="S45" s="2308" t="n"/>
      <c r="T45" s="2308" t="n"/>
      <c r="U45" s="2309" t="n"/>
      <c r="V45" s="2310" t="n">
        <v>5</v>
      </c>
      <c r="W45" s="2302" t="n"/>
      <c r="X45" s="2312" t="n"/>
      <c r="Y45" s="2311" t="n"/>
      <c r="Z45" s="2310" t="n">
        <v>108</v>
      </c>
      <c r="AA45" s="2302" t="n"/>
      <c r="AB45" s="2312" t="n">
        <v>54</v>
      </c>
      <c r="AC45" s="2311" t="n"/>
      <c r="AD45" s="2313">
        <f>Z45-T45</f>
        <v/>
      </c>
      <c r="AE45" s="2311" t="n"/>
      <c r="AF45" s="5483">
        <f>AP45+AR45+AU45+AX45+BA45+BD45+BG45+BJ45+BM45</f>
        <v/>
      </c>
      <c r="AG45" s="3267" t="n"/>
      <c r="AH45" s="2315" t="n">
        <v>8</v>
      </c>
      <c r="AI45" s="2316" t="n"/>
      <c r="AJ45" s="2317" t="n"/>
      <c r="AK45" s="2316" t="n"/>
      <c r="AL45" s="2317" t="n"/>
      <c r="AM45" s="2316" t="n"/>
      <c r="AN45" s="2318" t="n">
        <v>4</v>
      </c>
      <c r="AO45" s="2311" t="n"/>
      <c r="AP45" s="2310" t="n"/>
      <c r="AQ45" s="2326" t="n"/>
      <c r="AR45" s="2317" t="n"/>
      <c r="AS45" s="2314" t="n"/>
      <c r="AT45" s="3919" t="n"/>
      <c r="AU45" s="2317" t="n"/>
      <c r="AV45" s="2309" t="n"/>
      <c r="AW45" s="3836" t="n"/>
      <c r="AX45" s="2321" t="n"/>
      <c r="AY45" s="2322" t="n"/>
      <c r="AZ45" s="2320" t="n"/>
      <c r="BA45" s="2321" t="n">
        <v>4</v>
      </c>
      <c r="BB45" s="2323" t="n"/>
      <c r="BC45" s="2307" t="n">
        <v>108</v>
      </c>
      <c r="BD45" s="2317" t="n">
        <v>8</v>
      </c>
      <c r="BE45" s="2314" t="n">
        <v>3</v>
      </c>
      <c r="BF45" s="2326" t="n"/>
      <c r="BG45" s="2317" t="n"/>
      <c r="BH45" s="2309" t="n"/>
      <c r="BI45" s="2325" t="n"/>
      <c r="BJ45" s="2317" t="n"/>
      <c r="BK45" s="2314" t="n"/>
      <c r="BL45" s="2326" t="n"/>
      <c r="BM45" s="2317" t="n"/>
      <c r="BN45" s="2309" t="n"/>
      <c r="BO45" s="2310">
        <f>AS45+AV45+AY45+BB45+BE45+BH45+BK45+BN45+U45</f>
        <v/>
      </c>
      <c r="BP45" s="2302" t="n"/>
      <c r="BQ45" s="2422" t="inlineStr">
        <is>
          <t>ФиП</t>
        </is>
      </c>
      <c r="BR45" s="2311" t="n"/>
      <c r="BS45" s="2">
        <f>(AB45-R45)*0.22</f>
        <v/>
      </c>
      <c r="BT45" s="2" t="n"/>
      <c r="BU45" s="2" t="n"/>
      <c r="BV45" s="2" t="n"/>
      <c r="BW45" s="2" t="n"/>
      <c r="BX45" s="2" t="n"/>
    </row>
    <row r="46">
      <c r="A46" s="2339" t="inlineStr">
        <is>
          <t>1.2</t>
        </is>
      </c>
      <c r="B46" s="2302" t="n"/>
      <c r="C46" s="5484" t="inlineStr">
        <is>
          <t>Иностранный язык / Иностранный язык (профессиональная лексика)</t>
        </is>
      </c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72" t="n"/>
      <c r="Q46" s="3881" t="inlineStr">
        <is>
          <t>2085/2024</t>
        </is>
      </c>
      <c r="R46" s="5315" t="n">
        <v>32</v>
      </c>
      <c r="S46" s="5485" t="n"/>
      <c r="T46" s="2343" t="n">
        <v>96</v>
      </c>
      <c r="U46" s="5486" t="n">
        <v>2</v>
      </c>
      <c r="V46" s="4361" t="n">
        <v>2</v>
      </c>
      <c r="W46" s="4362" t="n">
        <v>4</v>
      </c>
      <c r="X46" s="5487" t="n">
        <v>1</v>
      </c>
      <c r="Y46" s="5486" t="n">
        <v>3</v>
      </c>
      <c r="Z46" s="5315" t="n">
        <v>432</v>
      </c>
      <c r="AA46" s="2928" t="n"/>
      <c r="AB46" s="5316" t="n">
        <v>144</v>
      </c>
      <c r="AC46" s="2946" t="n"/>
      <c r="AD46" s="2348">
        <f>Z46-T46</f>
        <v/>
      </c>
      <c r="AE46" s="2311" t="n"/>
      <c r="AF46" s="5488">
        <f>AP46+AR46+AU46+AX46+BA46+BD46+BG46+BJ46+BM46</f>
        <v/>
      </c>
      <c r="AG46" s="3267" t="n"/>
      <c r="AH46" s="5318" t="n"/>
      <c r="AI46" s="2948" t="n"/>
      <c r="AJ46" s="5320" t="n"/>
      <c r="AK46" s="2948" t="n"/>
      <c r="AL46" s="5320" t="n">
        <v>24</v>
      </c>
      <c r="AM46" s="2948" t="n"/>
      <c r="AN46" s="5324" t="n"/>
      <c r="AO46" s="2946" t="n"/>
      <c r="AP46" s="4362" t="n">
        <v>2</v>
      </c>
      <c r="AQ46" s="3878" t="n">
        <v>100</v>
      </c>
      <c r="AR46" s="5320" t="n">
        <v>10</v>
      </c>
      <c r="AS46" s="4362" t="n">
        <v>3</v>
      </c>
      <c r="AT46" s="3878" t="n">
        <v>72</v>
      </c>
      <c r="AU46" s="4646" t="n">
        <v>4</v>
      </c>
      <c r="AV46" s="5486" t="n">
        <v>2</v>
      </c>
      <c r="AW46" s="3878" t="n">
        <v>70</v>
      </c>
      <c r="AX46" s="4646" t="n">
        <v>4</v>
      </c>
      <c r="AY46" s="4362" t="n">
        <v>2</v>
      </c>
      <c r="AZ46" s="3878" t="n">
        <v>94</v>
      </c>
      <c r="BA46" s="5320" t="n">
        <v>4</v>
      </c>
      <c r="BB46" s="5486" t="n">
        <v>3</v>
      </c>
      <c r="BC46" s="3878" t="n"/>
      <c r="BD46" s="4646" t="n"/>
      <c r="BE46" s="4362" t="n"/>
      <c r="BF46" s="5322" t="n"/>
      <c r="BG46" s="5320" t="n"/>
      <c r="BH46" s="5486" t="n"/>
      <c r="BI46" s="5325" t="n"/>
      <c r="BJ46" s="3878" t="n"/>
      <c r="BK46" s="5323" t="n"/>
      <c r="BL46" s="3878" t="n"/>
      <c r="BM46" s="5320" t="n"/>
      <c r="BN46" s="5486" t="n"/>
      <c r="BO46" s="2345">
        <f>AS46+AV46+AY46+BB46+BE46+BH46+BK46+BN46+U46</f>
        <v/>
      </c>
      <c r="BP46" s="2302" t="n"/>
      <c r="BQ46" s="5489" t="inlineStr">
        <is>
          <t>МКиТП</t>
        </is>
      </c>
      <c r="BR46" s="2946" t="n"/>
      <c r="BS46" s="2">
        <f>(AB46-R46)*0.22</f>
        <v/>
      </c>
      <c r="BT46" s="2" t="n"/>
      <c r="BU46" s="2" t="n"/>
      <c r="BV46" s="2" t="n"/>
      <c r="BW46" s="2" t="n"/>
      <c r="BX46" s="2" t="n"/>
    </row>
    <row r="47">
      <c r="A47" s="2487" t="inlineStr">
        <is>
          <t>1.3</t>
        </is>
      </c>
      <c r="B47" s="173" t="n"/>
      <c r="C47" s="5490" t="inlineStr">
        <is>
          <t>Физико-математический модуль</t>
        </is>
      </c>
      <c r="D47" s="2930" t="n"/>
      <c r="E47" s="2930" t="n"/>
      <c r="F47" s="2930" t="n"/>
      <c r="G47" s="2930" t="n"/>
      <c r="H47" s="2930" t="n"/>
      <c r="I47" s="2930" t="n"/>
      <c r="J47" s="2930" t="n"/>
      <c r="K47" s="2930" t="n"/>
      <c r="L47" s="2930" t="n"/>
      <c r="M47" s="2930" t="n"/>
      <c r="N47" s="2930" t="n"/>
      <c r="O47" s="2930" t="n"/>
      <c r="P47" s="2946" t="n"/>
      <c r="Q47" s="3096" t="n"/>
      <c r="R47" s="2383" t="n"/>
      <c r="S47" s="2601" t="n"/>
      <c r="T47" s="2372" t="n"/>
      <c r="U47" s="2376" t="n"/>
      <c r="V47" s="2383" t="n"/>
      <c r="W47" s="2302" t="n"/>
      <c r="X47" s="2376" t="n"/>
      <c r="Y47" s="2311" t="n"/>
      <c r="Z47" s="2374" t="n"/>
      <c r="AA47" s="2302" t="n"/>
      <c r="AB47" s="2376" t="n"/>
      <c r="AC47" s="2311" t="n"/>
      <c r="AD47" s="2377" t="n"/>
      <c r="AE47" s="2311" t="n"/>
      <c r="AF47" s="5491" t="n"/>
      <c r="AG47" s="3267" t="n"/>
      <c r="AH47" s="2379" t="n"/>
      <c r="AI47" s="2316" t="n"/>
      <c r="AJ47" s="2380" t="n"/>
      <c r="AK47" s="2316" t="n"/>
      <c r="AL47" s="2380" t="n"/>
      <c r="AM47" s="2316" t="n"/>
      <c r="AN47" s="2381" t="n"/>
      <c r="AO47" s="2311" t="n"/>
      <c r="AP47" s="2383" t="n"/>
      <c r="AQ47" s="3874" t="n"/>
      <c r="AR47" s="2380" t="n"/>
      <c r="AS47" s="2383" t="n"/>
      <c r="AT47" s="3874" t="n"/>
      <c r="AU47" s="2380" t="n"/>
      <c r="AV47" s="2375" t="n"/>
      <c r="AW47" s="3874" t="n"/>
      <c r="AX47" s="2380" t="n"/>
      <c r="AY47" s="2383" t="n"/>
      <c r="AZ47" s="3874" t="n"/>
      <c r="BA47" s="2380" t="n"/>
      <c r="BB47" s="2375" t="n"/>
      <c r="BC47" s="3874" t="n"/>
      <c r="BD47" s="2380" t="n"/>
      <c r="BE47" s="2383" t="n"/>
      <c r="BF47" s="2382" t="n"/>
      <c r="BG47" s="2380" t="n"/>
      <c r="BH47" s="2375" t="n"/>
      <c r="BI47" s="2384" t="n"/>
      <c r="BJ47" s="3874" t="n"/>
      <c r="BK47" s="3875" t="n"/>
      <c r="BL47" s="3874" t="n"/>
      <c r="BM47" s="2380" t="n"/>
      <c r="BN47" s="2381" t="n"/>
      <c r="BO47" s="2452" t="n"/>
      <c r="BP47" s="2302" t="n"/>
      <c r="BQ47" s="2602" t="n"/>
      <c r="BR47" s="2311" t="n"/>
      <c r="BS47" s="2386">
        <f>(AB47-R47)*0.22</f>
        <v/>
      </c>
      <c r="BT47" s="2" t="n"/>
      <c r="BU47" s="2" t="n"/>
      <c r="BV47" s="2" t="n"/>
      <c r="BW47" s="2" t="n"/>
      <c r="BX47" s="2" t="n"/>
    </row>
    <row r="48">
      <c r="A48" s="3278" t="inlineStr">
        <is>
          <t>1.3.1</t>
        </is>
      </c>
      <c r="B48" s="2928" t="n"/>
      <c r="C48" s="4356" t="inlineStr">
        <is>
          <t>Высшая математика</t>
        </is>
      </c>
      <c r="D48" s="2665" t="n"/>
      <c r="E48" s="2665" t="n"/>
      <c r="F48" s="2665" t="n"/>
      <c r="G48" s="2665" t="n"/>
      <c r="H48" s="2665" t="n"/>
      <c r="I48" s="2665" t="n"/>
      <c r="J48" s="2665" t="n"/>
      <c r="K48" s="2665" t="n"/>
      <c r="L48" s="2665" t="n"/>
      <c r="M48" s="2665" t="n"/>
      <c r="N48" s="2665" t="n"/>
      <c r="O48" s="2665" t="n"/>
      <c r="P48" s="2311" t="n"/>
      <c r="Q48" s="3881" t="inlineStr">
        <is>
          <t>2110.1/2024</t>
        </is>
      </c>
      <c r="R48" s="3879" t="n"/>
      <c r="S48" s="5492" t="n"/>
      <c r="T48" s="2343" t="n"/>
      <c r="U48" s="5493" t="n"/>
      <c r="V48" s="3878" t="n">
        <v>1</v>
      </c>
      <c r="W48" s="3879" t="n">
        <v>2</v>
      </c>
      <c r="X48" s="5493" t="n"/>
      <c r="Y48" s="72" t="n"/>
      <c r="Z48" s="5494" t="n">
        <v>432</v>
      </c>
      <c r="AA48" s="173" t="n"/>
      <c r="AB48" s="5493" t="n">
        <v>288</v>
      </c>
      <c r="AC48" s="72" t="n"/>
      <c r="AD48" s="2348">
        <f>Z48-T48</f>
        <v/>
      </c>
      <c r="AE48" s="2311" t="n"/>
      <c r="AF48" s="5488">
        <f>AP48+AR48+AU48+AX48+BA48+BD48+BG48+BJ48+BM48</f>
        <v/>
      </c>
      <c r="AG48" s="3267" t="n"/>
      <c r="AH48" s="4669" t="n">
        <v>32</v>
      </c>
      <c r="AI48" s="186" t="n"/>
      <c r="AJ48" s="4646" t="n"/>
      <c r="AK48" s="186" t="n"/>
      <c r="AL48" s="4646" t="n">
        <v>32</v>
      </c>
      <c r="AM48" s="186" t="n"/>
      <c r="AN48" s="5495" t="n"/>
      <c r="AO48" s="72" t="n"/>
      <c r="AP48" s="447" t="n">
        <v>10</v>
      </c>
      <c r="AQ48" s="450" t="n">
        <v>216</v>
      </c>
      <c r="AR48" s="451" t="n">
        <v>22</v>
      </c>
      <c r="AS48" s="447" t="n">
        <v>6</v>
      </c>
      <c r="AT48" s="450" t="n">
        <v>216</v>
      </c>
      <c r="AU48" s="451" t="n">
        <v>32</v>
      </c>
      <c r="AV48" s="2966" t="n">
        <v>6</v>
      </c>
      <c r="AW48" s="3628" t="n"/>
      <c r="AX48" s="3090" t="n"/>
      <c r="AY48" s="3085" t="n"/>
      <c r="AZ48" s="3628" t="n"/>
      <c r="BA48" s="3090" t="n"/>
      <c r="BB48" s="3093" t="n"/>
      <c r="BC48" s="3628" t="n"/>
      <c r="BD48" s="3090" t="n"/>
      <c r="BE48" s="3085" t="n"/>
      <c r="BF48" s="3092" t="n"/>
      <c r="BG48" s="3090" t="n"/>
      <c r="BH48" s="3093" t="n"/>
      <c r="BI48" s="3094" t="n"/>
      <c r="BJ48" s="3628" t="n"/>
      <c r="BK48" s="3889" t="n"/>
      <c r="BL48" s="3628" t="n"/>
      <c r="BM48" s="3090" t="n"/>
      <c r="BN48" s="3091" t="n"/>
      <c r="BO48" s="2452">
        <f>AS48+AV48+AY48+BB48+BE48+BH48+BK48+BN48+U48</f>
        <v/>
      </c>
      <c r="BP48" s="2302" t="n"/>
      <c r="BQ48" s="3885" t="inlineStr">
        <is>
          <t>ВМ</t>
        </is>
      </c>
      <c r="BR48" s="72" t="n"/>
      <c r="BS48" s="3282">
        <f>(AB48-R48)*0.22</f>
        <v/>
      </c>
      <c r="BT48" s="2" t="n"/>
      <c r="BU48" s="2" t="n"/>
      <c r="BV48" s="2" t="n"/>
      <c r="BW48" s="2" t="n"/>
      <c r="BX48" s="2" t="n"/>
    </row>
    <row r="49">
      <c r="A49" s="3832" t="inlineStr">
        <is>
          <t>1.3.2</t>
        </is>
      </c>
      <c r="B49" s="2928" t="n"/>
      <c r="C49" s="4348" t="inlineStr">
        <is>
          <t>Физика</t>
        </is>
      </c>
      <c r="D49" s="2665" t="n"/>
      <c r="E49" s="2665" t="n"/>
      <c r="F49" s="2665" t="n"/>
      <c r="G49" s="2665" t="n"/>
      <c r="H49" s="2665" t="n"/>
      <c r="I49" s="2665" t="n"/>
      <c r="J49" s="2665" t="n"/>
      <c r="K49" s="2665" t="n"/>
      <c r="L49" s="2665" t="n"/>
      <c r="M49" s="2665" t="n"/>
      <c r="N49" s="2665" t="n"/>
      <c r="O49" s="2665" t="n"/>
      <c r="P49" s="2311" t="n"/>
      <c r="Q49" s="3028" t="n"/>
      <c r="R49" s="2314" t="n"/>
      <c r="S49" s="2308" t="n"/>
      <c r="T49" s="2308" t="n"/>
      <c r="U49" s="2312" t="n"/>
      <c r="V49" s="2314" t="n">
        <v>3</v>
      </c>
      <c r="W49" s="2302" t="n"/>
      <c r="X49" s="2448" t="n">
        <v>2</v>
      </c>
      <c r="Y49" s="2449" t="inlineStr">
        <is>
          <t>д</t>
        </is>
      </c>
      <c r="Z49" s="2310" t="n">
        <v>432</v>
      </c>
      <c r="AA49" s="2302" t="n"/>
      <c r="AB49" s="2312" t="n">
        <v>216</v>
      </c>
      <c r="AC49" s="2311" t="n"/>
      <c r="AD49" s="2313">
        <f>Z49-T49</f>
        <v/>
      </c>
      <c r="AE49" s="2311" t="n"/>
      <c r="AF49" s="5483">
        <f>AP49+AR49+AU49+AX49+BA49+BD49+BG49+BJ49+BM49</f>
        <v/>
      </c>
      <c r="AG49" s="3267" t="n"/>
      <c r="AH49" s="2315" t="n">
        <v>16</v>
      </c>
      <c r="AI49" s="2316" t="n"/>
      <c r="AJ49" s="2317" t="n">
        <v>16</v>
      </c>
      <c r="AK49" s="2316" t="n"/>
      <c r="AL49" s="2317" t="n">
        <v>16</v>
      </c>
      <c r="AM49" s="2316" t="n"/>
      <c r="AN49" s="2318" t="n"/>
      <c r="AO49" s="2311" t="n"/>
      <c r="AP49" s="2314" t="n"/>
      <c r="AQ49" s="3031" t="n"/>
      <c r="AR49" s="2317" t="n">
        <v>6</v>
      </c>
      <c r="AS49" s="2314" t="n"/>
      <c r="AT49" s="3031" t="n">
        <v>216</v>
      </c>
      <c r="AU49" s="2317" t="n">
        <v>26</v>
      </c>
      <c r="AV49" s="2309" t="n">
        <v>6</v>
      </c>
      <c r="AW49" s="3030" t="n">
        <v>216</v>
      </c>
      <c r="AX49" s="2321" t="n">
        <v>16</v>
      </c>
      <c r="AY49" s="2322" t="n">
        <v>6</v>
      </c>
      <c r="AZ49" s="3030" t="n"/>
      <c r="BA49" s="2321" t="n"/>
      <c r="BB49" s="2323" t="n"/>
      <c r="BC49" s="3031" t="n"/>
      <c r="BD49" s="2317" t="n"/>
      <c r="BE49" s="2314" t="n"/>
      <c r="BF49" s="2326" t="n"/>
      <c r="BG49" s="2317" t="n"/>
      <c r="BH49" s="2309" t="n"/>
      <c r="BI49" s="2325" t="n"/>
      <c r="BJ49" s="3031" t="n"/>
      <c r="BK49" s="3032" t="n"/>
      <c r="BL49" s="3031" t="n"/>
      <c r="BM49" s="2317" t="n"/>
      <c r="BN49" s="2318" t="n"/>
      <c r="BO49" s="2310">
        <f>AS49+AV49+AY49+BB49+BE49+BH49+BK49+BN49+U49</f>
        <v/>
      </c>
      <c r="BP49" s="2302" t="n"/>
      <c r="BQ49" s="2327" t="inlineStr">
        <is>
          <t>физики</t>
        </is>
      </c>
      <c r="BR49" s="2311" t="n"/>
      <c r="BS49" s="2">
        <f>(AB49-R49)*0.22</f>
        <v/>
      </c>
      <c r="BT49" s="2" t="n"/>
      <c r="BU49" s="2" t="n"/>
      <c r="BV49" s="2" t="n"/>
      <c r="BW49" s="2" t="n"/>
      <c r="BX49" s="2" t="n"/>
    </row>
    <row r="50">
      <c r="A50" s="2368" t="inlineStr">
        <is>
          <t>1.4</t>
        </is>
      </c>
      <c r="B50" s="2302" t="n"/>
      <c r="C50" s="4354" t="inlineStr">
        <is>
          <t>Модуль "Моделирование технологических процессов"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311" t="n"/>
      <c r="Q50" s="1926" t="n"/>
      <c r="R50" s="1931" t="n"/>
      <c r="S50" s="3100" t="n"/>
      <c r="T50" s="2372" t="n"/>
      <c r="U50" s="3101" t="n"/>
      <c r="V50" s="1931" t="n"/>
      <c r="W50" s="173" t="n"/>
      <c r="X50" s="3101" t="n"/>
      <c r="Y50" s="72" t="n"/>
      <c r="Z50" s="3102" t="n"/>
      <c r="AA50" s="173" t="n"/>
      <c r="AB50" s="3101" t="n"/>
      <c r="AC50" s="72" t="n"/>
      <c r="AD50" s="2377" t="n"/>
      <c r="AE50" s="2311" t="n"/>
      <c r="AF50" s="5491" t="n"/>
      <c r="AG50" s="3267" t="n"/>
      <c r="AH50" s="3104" t="n"/>
      <c r="AI50" s="186" t="n"/>
      <c r="AJ50" s="3105" t="n"/>
      <c r="AK50" s="186" t="n"/>
      <c r="AL50" s="3105" t="n"/>
      <c r="AM50" s="186" t="n"/>
      <c r="AN50" s="3106" t="n"/>
      <c r="AO50" s="72" t="n"/>
      <c r="AP50" s="1931" t="n"/>
      <c r="AQ50" s="3847" t="n"/>
      <c r="AR50" s="3105" t="n"/>
      <c r="AS50" s="1931" t="n"/>
      <c r="AT50" s="3847" t="n"/>
      <c r="AU50" s="3105" t="n"/>
      <c r="AV50" s="3108" t="n"/>
      <c r="AW50" s="3847" t="n"/>
      <c r="AX50" s="3105" t="n"/>
      <c r="AY50" s="1931" t="n"/>
      <c r="AZ50" s="3847" t="n"/>
      <c r="BA50" s="3105" t="n"/>
      <c r="BB50" s="3108" t="n"/>
      <c r="BC50" s="3847" t="n"/>
      <c r="BD50" s="3105" t="n"/>
      <c r="BE50" s="1931" t="n"/>
      <c r="BF50" s="3107" t="n"/>
      <c r="BG50" s="3105" t="n"/>
      <c r="BH50" s="3108" t="n"/>
      <c r="BI50" s="3109" t="n"/>
      <c r="BJ50" s="3847" t="n"/>
      <c r="BK50" s="3884" t="n"/>
      <c r="BL50" s="3847" t="n"/>
      <c r="BM50" s="3105" t="n"/>
      <c r="BN50" s="3106" t="n"/>
      <c r="BO50" s="2452" t="n"/>
      <c r="BP50" s="2302" t="n"/>
      <c r="BQ50" s="5496" t="n"/>
      <c r="BR50" s="72" t="n"/>
      <c r="BS50" s="2386">
        <f>(AB50-R50)*0.22</f>
        <v/>
      </c>
      <c r="BT50" s="2" t="n"/>
      <c r="BU50" s="2" t="n"/>
      <c r="BV50" s="2" t="n"/>
      <c r="BW50" s="2" t="n"/>
      <c r="BX50" s="2" t="n"/>
    </row>
    <row r="51">
      <c r="A51" s="2390" t="inlineStr">
        <is>
          <t>1.4.1</t>
        </is>
      </c>
      <c r="B51" s="2302" t="n"/>
      <c r="C51" s="3277" t="inlineStr">
        <is>
          <t>Информатика / Информационные технологии</t>
        </is>
      </c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72" t="n"/>
      <c r="Q51" s="438" t="inlineStr">
        <is>
          <t>2083/2024</t>
        </is>
      </c>
      <c r="R51" s="2355" t="n">
        <v>26</v>
      </c>
      <c r="S51" s="2586" t="n"/>
      <c r="T51" s="2586" t="n">
        <v>40</v>
      </c>
      <c r="U51" s="2590" t="n">
        <v>1</v>
      </c>
      <c r="V51" s="2355" t="n">
        <v>1</v>
      </c>
      <c r="W51" s="2302" t="n"/>
      <c r="X51" s="2590" t="n"/>
      <c r="Y51" s="2311" t="n"/>
      <c r="Z51" s="2589" t="n">
        <v>108</v>
      </c>
      <c r="AA51" s="2302" t="n"/>
      <c r="AB51" s="2590" t="n">
        <v>72</v>
      </c>
      <c r="AC51" s="2311" t="n"/>
      <c r="AD51" s="2591">
        <f>Z51-T51</f>
        <v/>
      </c>
      <c r="AE51" s="2311" t="n"/>
      <c r="AF51" s="2979">
        <f>AP51+AR51+AU51+AX51+BA51+BD51+BG51+BJ51+BM51</f>
        <v/>
      </c>
      <c r="AG51" s="3267" t="n"/>
      <c r="AH51" s="2982" t="n">
        <v>6</v>
      </c>
      <c r="AI51" s="2316" t="n"/>
      <c r="AJ51" s="2596" t="n">
        <v>6</v>
      </c>
      <c r="AK51" s="2316" t="n"/>
      <c r="AL51" s="2596" t="n"/>
      <c r="AM51" s="2316" t="n"/>
      <c r="AN51" s="2983" t="n"/>
      <c r="AO51" s="2311" t="n"/>
      <c r="AP51" s="2355" t="n">
        <v>2</v>
      </c>
      <c r="AQ51" s="5497" t="n">
        <v>68</v>
      </c>
      <c r="AR51" s="2596" t="n">
        <v>10</v>
      </c>
      <c r="AS51" s="2355" t="n">
        <v>2</v>
      </c>
      <c r="AT51" s="5497" t="n"/>
      <c r="AU51" s="2596" t="n"/>
      <c r="AV51" s="2597" t="n"/>
      <c r="AW51" s="3035" t="n"/>
      <c r="AX51" s="2432" t="n"/>
      <c r="AY51" s="2378" t="n"/>
      <c r="AZ51" s="3122" t="n"/>
      <c r="BA51" s="2432" t="n"/>
      <c r="BB51" s="2373" t="n"/>
      <c r="BC51" s="3122" t="n"/>
      <c r="BD51" s="2432" t="n"/>
      <c r="BE51" s="2378" t="n"/>
      <c r="BF51" s="2431" t="n"/>
      <c r="BG51" s="2432" t="n"/>
      <c r="BH51" s="2373" t="n"/>
      <c r="BI51" s="2433" t="n"/>
      <c r="BJ51" s="3122" t="n"/>
      <c r="BK51" s="3887" t="n"/>
      <c r="BL51" s="3122" t="n"/>
      <c r="BM51" s="2432" t="n"/>
      <c r="BN51" s="2455" t="n"/>
      <c r="BO51" s="2452">
        <f>AS51+AV51+AY51+BB51+BE51+BH51+BK51+BN51+U51</f>
        <v/>
      </c>
      <c r="BP51" s="2302" t="n"/>
      <c r="BQ51" s="2385" t="inlineStr">
        <is>
          <t>ИиВД</t>
        </is>
      </c>
      <c r="BR51" s="2311" t="n"/>
      <c r="BS51" s="2">
        <f>(AB51-R51)*0.22</f>
        <v/>
      </c>
      <c r="BT51" s="2" t="n"/>
      <c r="BU51" s="2" t="n"/>
      <c r="BV51" s="2" t="n"/>
      <c r="BW51" s="2" t="n"/>
      <c r="BX51" s="2" t="n"/>
    </row>
    <row r="52">
      <c r="A52" s="5498" t="inlineStr">
        <is>
          <t>1.4.2</t>
        </is>
      </c>
      <c r="B52" s="2930" t="n"/>
      <c r="C52" s="5499" t="inlineStr">
        <is>
          <t>Инженерная и машинная графика / Инженерная графика / Основы инженерной графики</t>
        </is>
      </c>
      <c r="D52" s="2930" t="n"/>
      <c r="E52" s="2930" t="n"/>
      <c r="F52" s="2930" t="n"/>
      <c r="G52" s="2930" t="n"/>
      <c r="H52" s="2930" t="n"/>
      <c r="I52" s="2930" t="n"/>
      <c r="J52" s="2930" t="n"/>
      <c r="K52" s="2930" t="n"/>
      <c r="L52" s="2930" t="n"/>
      <c r="M52" s="2930" t="n"/>
      <c r="N52" s="2930" t="n"/>
      <c r="O52" s="2930" t="n"/>
      <c r="P52" s="2946" t="n"/>
      <c r="Q52" s="3288" t="inlineStr">
        <is>
          <t>2030/2023</t>
        </is>
      </c>
      <c r="R52" s="2589" t="n">
        <v>64</v>
      </c>
      <c r="S52" s="2586" t="n"/>
      <c r="T52" s="2586" t="n">
        <v>112</v>
      </c>
      <c r="U52" s="2590" t="n">
        <v>3</v>
      </c>
      <c r="V52" s="2589" t="n"/>
      <c r="W52" s="2928" t="n"/>
      <c r="X52" s="2977" t="n">
        <v>1</v>
      </c>
      <c r="Y52" s="2978" t="inlineStr">
        <is>
          <t>д</t>
        </is>
      </c>
      <c r="Z52" s="2979" t="n">
        <v>252</v>
      </c>
      <c r="AA52" s="2975" t="n"/>
      <c r="AB52" s="2980" t="n">
        <v>144</v>
      </c>
      <c r="AC52" s="2946" t="n"/>
      <c r="AD52" s="2981">
        <f>Z52-T52</f>
        <v/>
      </c>
      <c r="AE52" s="2946" t="n"/>
      <c r="AF52" s="2979">
        <f>AP52+AR52+AU52+AX52+BA52+BD52+BG52+BJ52+BM52</f>
        <v/>
      </c>
      <c r="AG52" s="2975" t="n"/>
      <c r="AH52" s="2982" t="n">
        <v>6</v>
      </c>
      <c r="AI52" s="2948" t="n"/>
      <c r="AJ52" s="2596" t="n"/>
      <c r="AK52" s="2948" t="n"/>
      <c r="AL52" s="2596" t="n">
        <v>12</v>
      </c>
      <c r="AM52" s="2948" t="n"/>
      <c r="AN52" s="2983" t="n"/>
      <c r="AO52" s="2946" t="n"/>
      <c r="AP52" s="2589" t="n">
        <v>6</v>
      </c>
      <c r="AQ52" s="2595" t="n">
        <v>70</v>
      </c>
      <c r="AR52" s="2596" t="n">
        <v>8</v>
      </c>
      <c r="AS52" s="2984" t="n">
        <v>2</v>
      </c>
      <c r="AT52" s="2595" t="n">
        <v>70</v>
      </c>
      <c r="AU52" s="2596" t="n">
        <v>4</v>
      </c>
      <c r="AV52" s="2983" t="n">
        <v>2</v>
      </c>
      <c r="AW52" s="2447" t="n"/>
      <c r="AX52" s="5500" t="n"/>
      <c r="AY52" s="5501" t="n"/>
      <c r="AZ52" s="5502" t="n"/>
      <c r="BA52" s="5500" t="n"/>
      <c r="BB52" s="5503" t="n"/>
      <c r="BC52" s="5504" t="n"/>
      <c r="BD52" s="5500" t="n"/>
      <c r="BE52" s="5501" t="n"/>
      <c r="BF52" s="5502" t="n"/>
      <c r="BG52" s="5500" t="n"/>
      <c r="BH52" s="5503" t="n"/>
      <c r="BI52" s="5504" t="n"/>
      <c r="BJ52" s="5500" t="n"/>
      <c r="BK52" s="5501" t="n"/>
      <c r="BL52" s="5502" t="n"/>
      <c r="BM52" s="5500" t="n"/>
      <c r="BN52" s="5503" t="n"/>
      <c r="BO52" s="2438">
        <f>AS52+AV52+AY52+BB52+BE52+BH52+BK52+BN52+U52</f>
        <v/>
      </c>
      <c r="BP52" s="2946" t="n"/>
      <c r="BQ52" s="2523" t="inlineStr">
        <is>
          <t>ИГ</t>
        </is>
      </c>
      <c r="BR52" s="2946" t="n"/>
      <c r="BS52" s="5505" t="n"/>
      <c r="BT52" s="5506" t="n"/>
      <c r="BU52" s="2" t="n"/>
      <c r="BV52" s="2" t="n"/>
      <c r="BW52" s="2" t="n"/>
      <c r="BX52" s="2" t="n"/>
    </row>
    <row r="53">
      <c r="A53" s="2987" t="n"/>
      <c r="B53" s="2304" t="n"/>
      <c r="C53" s="2994" t="n"/>
      <c r="D53" s="2304" t="n"/>
      <c r="E53" s="2304" t="n"/>
      <c r="F53" s="2304" t="n"/>
      <c r="G53" s="2304" t="n"/>
      <c r="H53" s="2304" t="n"/>
      <c r="I53" s="2304" t="n"/>
      <c r="J53" s="2304" t="n"/>
      <c r="K53" s="2304" t="n"/>
      <c r="L53" s="2304" t="n"/>
      <c r="M53" s="2304" t="n"/>
      <c r="N53" s="2304" t="n"/>
      <c r="O53" s="2304" t="n"/>
      <c r="P53" s="2305" t="n"/>
      <c r="Q53" s="3290" t="n"/>
      <c r="R53" s="2989" t="n"/>
      <c r="S53" s="2990" t="n"/>
      <c r="T53" s="2990" t="n"/>
      <c r="U53" s="2991" t="n"/>
      <c r="V53" s="2987" t="n"/>
      <c r="W53" s="2329" t="n"/>
      <c r="X53" s="2992" t="n">
        <v>2</v>
      </c>
      <c r="Y53" s="2993" t="inlineStr">
        <is>
          <t>д</t>
        </is>
      </c>
      <c r="Z53" s="2987" t="n"/>
      <c r="AA53" s="2988" t="n"/>
      <c r="AB53" s="2994" t="n"/>
      <c r="AC53" s="2305" t="n"/>
      <c r="AD53" s="2987" t="n"/>
      <c r="AE53" s="2305" t="n"/>
      <c r="AF53" s="2987" t="n"/>
      <c r="AG53" s="2988" t="n"/>
      <c r="AH53" s="2304" t="n"/>
      <c r="AI53" s="2335" t="n"/>
      <c r="AJ53" s="2995" t="n"/>
      <c r="AK53" s="2335" t="n"/>
      <c r="AL53" s="2995" t="n"/>
      <c r="AM53" s="2335" t="n"/>
      <c r="AN53" s="2995" t="n"/>
      <c r="AO53" s="2305" t="n"/>
      <c r="AP53" s="2989" t="n"/>
      <c r="AQ53" s="2996" t="n"/>
      <c r="AR53" s="2997" t="n"/>
      <c r="AS53" s="2998" t="n"/>
      <c r="AT53" s="2996" t="n"/>
      <c r="AU53" s="2997" t="n"/>
      <c r="AV53" s="2999" t="n"/>
      <c r="AW53" s="3000" t="n"/>
      <c r="AX53" s="2997" t="n"/>
      <c r="AY53" s="2998" t="n"/>
      <c r="AZ53" s="2996" t="n"/>
      <c r="BA53" s="2997" t="n"/>
      <c r="BB53" s="2999" t="n"/>
      <c r="BC53" s="3000" t="n"/>
      <c r="BD53" s="2997" t="n"/>
      <c r="BE53" s="2998" t="n"/>
      <c r="BF53" s="2996" t="n"/>
      <c r="BG53" s="2997" t="n"/>
      <c r="BH53" s="2999" t="n"/>
      <c r="BI53" s="3000" t="n"/>
      <c r="BJ53" s="2997" t="n"/>
      <c r="BK53" s="2998" t="n"/>
      <c r="BL53" s="2996" t="n"/>
      <c r="BM53" s="2997" t="n"/>
      <c r="BN53" s="2999" t="n"/>
      <c r="BO53" s="2987" t="n"/>
      <c r="BP53" s="2305" t="n"/>
      <c r="BQ53" s="2987" t="n"/>
      <c r="BR53" s="2305" t="n"/>
      <c r="BS53" s="5505" t="n"/>
      <c r="BT53" s="5506" t="n"/>
      <c r="BU53" s="2" t="n"/>
      <c r="BV53" s="2" t="n"/>
      <c r="BW53" s="2" t="n"/>
      <c r="BX53" s="2" t="n"/>
    </row>
    <row r="54">
      <c r="A54" s="2368" t="inlineStr">
        <is>
          <t>1.5</t>
        </is>
      </c>
      <c r="B54" s="2302" t="n"/>
      <c r="C54" s="3561" t="inlineStr">
        <is>
          <t>Модуль "Химия"</t>
        </is>
      </c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72" t="n"/>
      <c r="Q54" s="1926" t="n"/>
      <c r="R54" s="2383" t="n"/>
      <c r="S54" s="2601" t="n"/>
      <c r="T54" s="2372" t="n"/>
      <c r="U54" s="2376" t="n"/>
      <c r="V54" s="2383" t="n"/>
      <c r="W54" s="2302" t="n"/>
      <c r="X54" s="2376" t="n"/>
      <c r="Y54" s="2311" t="n"/>
      <c r="Z54" s="2374" t="n"/>
      <c r="AA54" s="2302" t="n"/>
      <c r="AB54" s="2376" t="n"/>
      <c r="AC54" s="2311" t="n"/>
      <c r="AD54" s="2377" t="n"/>
      <c r="AE54" s="2311" t="n"/>
      <c r="AF54" s="5491" t="n"/>
      <c r="AG54" s="3267" t="n"/>
      <c r="AH54" s="2379" t="n"/>
      <c r="AI54" s="2316" t="n"/>
      <c r="AJ54" s="2380" t="n"/>
      <c r="AK54" s="2316" t="n"/>
      <c r="AL54" s="2380" t="n"/>
      <c r="AM54" s="2316" t="n"/>
      <c r="AN54" s="2381" t="n"/>
      <c r="AO54" s="2311" t="n"/>
      <c r="AP54" s="2383" t="n"/>
      <c r="AQ54" s="3874" t="n"/>
      <c r="AR54" s="2380" t="n"/>
      <c r="AS54" s="2383" t="n"/>
      <c r="AT54" s="3874" t="n"/>
      <c r="AU54" s="2380" t="n"/>
      <c r="AV54" s="2375" t="n"/>
      <c r="AW54" s="3874" t="n"/>
      <c r="AX54" s="2380" t="n"/>
      <c r="AY54" s="2383" t="n"/>
      <c r="AZ54" s="3874" t="n"/>
      <c r="BA54" s="2380" t="n"/>
      <c r="BB54" s="2375" t="n"/>
      <c r="BC54" s="3874" t="n"/>
      <c r="BD54" s="2380" t="n"/>
      <c r="BE54" s="2383" t="n"/>
      <c r="BF54" s="2382" t="n"/>
      <c r="BG54" s="2380" t="n"/>
      <c r="BH54" s="2375" t="n"/>
      <c r="BI54" s="2384" t="n"/>
      <c r="BJ54" s="3874" t="n"/>
      <c r="BK54" s="3875" t="n"/>
      <c r="BL54" s="3874" t="n"/>
      <c r="BM54" s="2380" t="n"/>
      <c r="BN54" s="2381" t="n"/>
      <c r="BO54" s="2452" t="n"/>
      <c r="BP54" s="2302" t="n"/>
      <c r="BQ54" s="2602" t="n"/>
      <c r="BR54" s="2311" t="n"/>
      <c r="BS54" s="2386">
        <f>(AB54-R54)*0.22</f>
        <v/>
      </c>
      <c r="BT54" s="2" t="n"/>
      <c r="BU54" s="2" t="n"/>
      <c r="BV54" s="2" t="n"/>
      <c r="BW54" s="2" t="n"/>
      <c r="BX54" s="2" t="n"/>
    </row>
    <row r="55">
      <c r="A55" s="3118" t="inlineStr">
        <is>
          <t>1.5.1</t>
        </is>
      </c>
      <c r="B55" s="173" t="n"/>
      <c r="C55" s="4367" t="inlineStr">
        <is>
          <t>Теоретические основы химии / Неорганическая химия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311" t="n"/>
      <c r="Q55" s="3083" t="n"/>
      <c r="R55" s="3085" t="n">
        <v>44</v>
      </c>
      <c r="S55" s="3086" t="n"/>
      <c r="T55" s="2372" t="n">
        <v>80</v>
      </c>
      <c r="U55" s="3087" t="n">
        <v>2</v>
      </c>
      <c r="V55" s="3085" t="n">
        <v>1</v>
      </c>
      <c r="W55" s="173" t="n"/>
      <c r="X55" s="3087" t="n"/>
      <c r="Y55" s="72" t="n"/>
      <c r="Z55" s="3088" t="n">
        <v>288</v>
      </c>
      <c r="AA55" s="173" t="n"/>
      <c r="AB55" s="3087" t="n">
        <v>162</v>
      </c>
      <c r="AC55" s="72" t="n"/>
      <c r="AD55" s="2377">
        <f>Z55-T55</f>
        <v/>
      </c>
      <c r="AE55" s="2311" t="n"/>
      <c r="AF55" s="5491">
        <f>AP55+AR55+AU55+AX55+BA55+BD55+BG55+BJ55+BM55</f>
        <v/>
      </c>
      <c r="AG55" s="3267" t="n"/>
      <c r="AH55" s="3089" t="n">
        <v>16</v>
      </c>
      <c r="AI55" s="186" t="n"/>
      <c r="AJ55" s="3090" t="n">
        <v>6</v>
      </c>
      <c r="AK55" s="186" t="n"/>
      <c r="AL55" s="3090" t="n">
        <v>4</v>
      </c>
      <c r="AM55" s="186" t="n"/>
      <c r="AN55" s="3091" t="n"/>
      <c r="AO55" s="72" t="n"/>
      <c r="AP55" s="3085" t="n">
        <v>4</v>
      </c>
      <c r="AQ55" s="3628" t="n">
        <v>208</v>
      </c>
      <c r="AR55" s="3090" t="n">
        <v>22</v>
      </c>
      <c r="AS55" s="3085" t="n">
        <v>6</v>
      </c>
      <c r="AT55" s="3628" t="n"/>
      <c r="AU55" s="3090" t="n"/>
      <c r="AV55" s="3093" t="n"/>
      <c r="AW55" s="3628" t="n"/>
      <c r="AX55" s="3090" t="n"/>
      <c r="AY55" s="3085" t="n"/>
      <c r="AZ55" s="3628" t="n"/>
      <c r="BA55" s="3090" t="n"/>
      <c r="BB55" s="3093" t="n"/>
      <c r="BC55" s="3628" t="n"/>
      <c r="BD55" s="3090" t="n"/>
      <c r="BE55" s="3085" t="n"/>
      <c r="BF55" s="3092" t="n"/>
      <c r="BG55" s="3090" t="n"/>
      <c r="BH55" s="3093" t="n"/>
      <c r="BI55" s="3094" t="n"/>
      <c r="BJ55" s="3628" t="n"/>
      <c r="BK55" s="3889" t="n"/>
      <c r="BL55" s="3628" t="n"/>
      <c r="BM55" s="3090" t="n"/>
      <c r="BN55" s="3091" t="n"/>
      <c r="BO55" s="2452">
        <f>AS55+AV55+AY55+BB55+BE55+BH55+BK55+BN55+U55</f>
        <v/>
      </c>
      <c r="BP55" s="2302" t="n"/>
      <c r="BQ55" s="3885" t="n"/>
      <c r="BR55" s="72" t="n"/>
      <c r="BS55" s="2386">
        <f>(AB55-R55)*0.22</f>
        <v/>
      </c>
      <c r="BT55" s="2" t="n"/>
      <c r="BU55" s="2" t="n"/>
      <c r="BV55" s="2" t="n"/>
      <c r="BW55" s="2" t="n"/>
      <c r="BX55" s="2" t="n"/>
    </row>
    <row r="56">
      <c r="A56" s="2451" t="inlineStr">
        <is>
          <t>1.5.2</t>
        </is>
      </c>
      <c r="B56" s="2302" t="n"/>
      <c r="C56" s="4367" t="inlineStr">
        <is>
          <t>Неорганическая химия / Неорганическая химия</t>
        </is>
      </c>
      <c r="D56" s="2665" t="n"/>
      <c r="E56" s="2665" t="n"/>
      <c r="F56" s="2665" t="n"/>
      <c r="G56" s="2665" t="n"/>
      <c r="H56" s="2665" t="n"/>
      <c r="I56" s="2665" t="n"/>
      <c r="J56" s="2665" t="n"/>
      <c r="K56" s="2665" t="n"/>
      <c r="L56" s="2665" t="n"/>
      <c r="M56" s="2665" t="n"/>
      <c r="N56" s="2665" t="n"/>
      <c r="O56" s="2665" t="n"/>
      <c r="P56" s="2311" t="n"/>
      <c r="Q56" s="3119" t="n"/>
      <c r="R56" s="2378" t="n">
        <v>36</v>
      </c>
      <c r="S56" s="2372" t="n">
        <v>1</v>
      </c>
      <c r="T56" s="2372" t="n">
        <v>72</v>
      </c>
      <c r="U56" s="2453" t="n">
        <v>2</v>
      </c>
      <c r="V56" s="2378" t="n">
        <v>2</v>
      </c>
      <c r="W56" s="2302" t="n"/>
      <c r="X56" s="2453" t="n"/>
      <c r="Y56" s="2311" t="n"/>
      <c r="Z56" s="2452" t="n">
        <v>216</v>
      </c>
      <c r="AA56" s="2302" t="n"/>
      <c r="AB56" s="2453" t="n">
        <v>108</v>
      </c>
      <c r="AC56" s="2311" t="n"/>
      <c r="AD56" s="2377">
        <f>Z56-T56</f>
        <v/>
      </c>
      <c r="AE56" s="2311" t="n"/>
      <c r="AF56" s="5491">
        <f>AP56+AR56+AU56+AX56+BA56+BD56+BG56+BJ56+BM56</f>
        <v/>
      </c>
      <c r="AG56" s="3267" t="n"/>
      <c r="AH56" s="2454" t="n">
        <v>6</v>
      </c>
      <c r="AI56" s="2316" t="n"/>
      <c r="AJ56" s="2432" t="n">
        <v>6</v>
      </c>
      <c r="AK56" s="2316" t="n"/>
      <c r="AL56" s="2432" t="n">
        <v>4</v>
      </c>
      <c r="AM56" s="2316" t="n"/>
      <c r="AN56" s="2455" t="n"/>
      <c r="AO56" s="2311" t="n"/>
      <c r="AP56" s="2378" t="n"/>
      <c r="AQ56" s="3122" t="n"/>
      <c r="AR56" s="2432" t="n">
        <v>6</v>
      </c>
      <c r="AS56" s="2378" t="n"/>
      <c r="AT56" s="3122" t="n">
        <v>144</v>
      </c>
      <c r="AU56" s="2432" t="n">
        <v>10</v>
      </c>
      <c r="AV56" s="2373" t="n">
        <v>4</v>
      </c>
      <c r="AW56" s="3122" t="n"/>
      <c r="AX56" s="2432" t="n"/>
      <c r="AY56" s="2378" t="n"/>
      <c r="AZ56" s="3122" t="n"/>
      <c r="BA56" s="2432" t="n"/>
      <c r="BB56" s="2373" t="n"/>
      <c r="BC56" s="3122" t="n"/>
      <c r="BD56" s="2432" t="n"/>
      <c r="BE56" s="2378" t="n"/>
      <c r="BF56" s="2431" t="n"/>
      <c r="BG56" s="2432" t="n"/>
      <c r="BH56" s="2373" t="n"/>
      <c r="BI56" s="2433" t="n"/>
      <c r="BJ56" s="3122" t="n"/>
      <c r="BK56" s="3887" t="n"/>
      <c r="BL56" s="3122" t="n"/>
      <c r="BM56" s="2432" t="n"/>
      <c r="BN56" s="2455" t="n"/>
      <c r="BO56" s="2452">
        <f>AS56+AV56+AY56+BB56+BE56+BH56+BK56+BN56+U56</f>
        <v/>
      </c>
      <c r="BP56" s="2302" t="n"/>
      <c r="BQ56" s="2385" t="n"/>
      <c r="BR56" s="2311" t="n"/>
      <c r="BS56" s="2386">
        <f>(AB56-R56)*0.22</f>
        <v/>
      </c>
      <c r="BT56" s="2" t="n"/>
      <c r="BU56" s="2" t="n"/>
      <c r="BV56" s="2" t="n"/>
      <c r="BW56" s="2" t="n"/>
      <c r="BX56" s="2" t="n"/>
    </row>
    <row r="57">
      <c r="A57" s="2457" t="inlineStr">
        <is>
          <t>1.5.3</t>
        </is>
      </c>
      <c r="B57" s="2302" t="n"/>
      <c r="C57" s="5482" t="inlineStr">
        <is>
          <t>Физическая и коллоидная химия / Физическая и коллоидная химия</t>
        </is>
      </c>
      <c r="D57" s="2930" t="n"/>
      <c r="E57" s="2930" t="n"/>
      <c r="F57" s="2930" t="n"/>
      <c r="G57" s="2930" t="n"/>
      <c r="H57" s="2930" t="n"/>
      <c r="I57" s="2930" t="n"/>
      <c r="J57" s="2930" t="n"/>
      <c r="K57" s="2930" t="n"/>
      <c r="L57" s="2930" t="n"/>
      <c r="M57" s="2930" t="n"/>
      <c r="N57" s="2930" t="n"/>
      <c r="O57" s="2930" t="n"/>
      <c r="P57" s="2946" t="n"/>
      <c r="Q57" s="467" t="n"/>
      <c r="R57" s="2090" t="n">
        <v>80</v>
      </c>
      <c r="S57" s="3111" t="n">
        <v>1</v>
      </c>
      <c r="T57" s="2308">
        <f>R57*Z57/AB57</f>
        <v/>
      </c>
      <c r="U57" s="3859" t="n">
        <v>4</v>
      </c>
      <c r="V57" s="468" t="n">
        <v>4</v>
      </c>
      <c r="W57" s="2090" t="n">
        <v>5</v>
      </c>
      <c r="X57" s="3859" t="n"/>
      <c r="Y57" s="72" t="n"/>
      <c r="Z57" s="3860" t="n">
        <v>324</v>
      </c>
      <c r="AA57" s="173" t="n"/>
      <c r="AB57" s="3859" t="n">
        <v>180</v>
      </c>
      <c r="AC57" s="72" t="n"/>
      <c r="AD57" s="2313">
        <f>Z57-T57</f>
        <v/>
      </c>
      <c r="AE57" s="2311" t="n"/>
      <c r="AF57" s="5483">
        <f>AP57+AR57+AU57+AX57+BA57+BD57+BG57+BJ57+BM57</f>
        <v/>
      </c>
      <c r="AG57" s="3267" t="n"/>
      <c r="AH57" s="4394" t="n">
        <v>16</v>
      </c>
      <c r="AI57" s="186" t="n"/>
      <c r="AJ57" s="3862" t="n">
        <v>8</v>
      </c>
      <c r="AK57" s="186" t="n"/>
      <c r="AL57" s="3862" t="n">
        <v>8</v>
      </c>
      <c r="AM57" s="186" t="n"/>
      <c r="AN57" s="3863" t="n"/>
      <c r="AO57" s="72" t="n"/>
      <c r="AP57" s="2090" t="n"/>
      <c r="AQ57" s="468" t="n"/>
      <c r="AR57" s="3862" t="n"/>
      <c r="AS57" s="2090" t="n"/>
      <c r="AT57" s="468" t="n"/>
      <c r="AU57" s="3862" t="n"/>
      <c r="AV57" s="3868" t="n"/>
      <c r="AW57" s="2625" t="n"/>
      <c r="AX57" s="3865" t="n">
        <v>8</v>
      </c>
      <c r="AY57" s="3864" t="n"/>
      <c r="AZ57" s="2625" t="n">
        <v>72</v>
      </c>
      <c r="BA57" s="3865" t="n">
        <v>12</v>
      </c>
      <c r="BB57" s="3866" t="n">
        <v>2</v>
      </c>
      <c r="BC57" s="468" t="n">
        <v>108</v>
      </c>
      <c r="BD57" s="3862" t="n">
        <v>12</v>
      </c>
      <c r="BE57" s="2090" t="n">
        <v>3</v>
      </c>
      <c r="BF57" s="3867" t="n"/>
      <c r="BG57" s="3862" t="n"/>
      <c r="BH57" s="3868" t="n"/>
      <c r="BI57" s="3861" t="n"/>
      <c r="BJ57" s="468" t="n"/>
      <c r="BK57" s="3869" t="n"/>
      <c r="BL57" s="468" t="n"/>
      <c r="BM57" s="3862" t="n"/>
      <c r="BN57" s="3863" t="n"/>
      <c r="BO57" s="2310">
        <f>AS57+AV57+AY57+BB57+BE57+BH57+BK57+BN57+U57</f>
        <v/>
      </c>
      <c r="BP57" s="2302" t="n"/>
      <c r="BQ57" s="3870" t="inlineStr">
        <is>
          <t>ФКиАХ</t>
        </is>
      </c>
      <c r="BR57" s="72" t="n"/>
      <c r="BS57" s="2">
        <f>(AB57-R57)*0.22</f>
        <v/>
      </c>
      <c r="BT57" s="2" t="n"/>
      <c r="BU57" s="2" t="n"/>
      <c r="BV57" s="2" t="n"/>
      <c r="BW57" s="2" t="n"/>
      <c r="BX57" s="2" t="n"/>
    </row>
    <row r="58">
      <c r="A58" s="2457" t="inlineStr">
        <is>
          <t>1.5.4</t>
        </is>
      </c>
      <c r="B58" s="2302" t="n"/>
      <c r="C58" s="2667" t="inlineStr">
        <is>
          <t>Органическая химия / Органическая химия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2668" t="n"/>
      <c r="R58" s="2410" t="n">
        <v>110</v>
      </c>
      <c r="S58" s="2405" t="n">
        <v>1</v>
      </c>
      <c r="T58" s="2405" t="n">
        <v>190</v>
      </c>
      <c r="U58" s="2408" t="n">
        <v>6</v>
      </c>
      <c r="V58" s="2972" t="n">
        <v>3</v>
      </c>
      <c r="W58" s="2410" t="n">
        <v>4</v>
      </c>
      <c r="X58" s="2408" t="n"/>
      <c r="Y58" s="2311" t="n"/>
      <c r="Z58" s="2407" t="n">
        <v>432</v>
      </c>
      <c r="AA58" s="2302" t="n"/>
      <c r="AB58" s="2408" t="n">
        <v>252</v>
      </c>
      <c r="AC58" s="2311" t="n"/>
      <c r="AD58" s="2409">
        <f>Z58-T58</f>
        <v/>
      </c>
      <c r="AE58" s="2311" t="n"/>
      <c r="AF58" s="3266">
        <f>AP58+AR58+AU58+AX58+BA58+BD58+BG58+BJ58+BM58</f>
        <v/>
      </c>
      <c r="AG58" s="3267" t="n"/>
      <c r="AH58" s="2411" t="n">
        <v>18</v>
      </c>
      <c r="AI58" s="2316" t="n"/>
      <c r="AJ58" s="2412" t="n">
        <v>18</v>
      </c>
      <c r="AK58" s="2316" t="n"/>
      <c r="AL58" s="2412" t="n">
        <v>4</v>
      </c>
      <c r="AM58" s="2316" t="n"/>
      <c r="AN58" s="2413" t="n"/>
      <c r="AO58" s="2311" t="n"/>
      <c r="AP58" s="2410" t="n"/>
      <c r="AQ58" s="2972" t="n"/>
      <c r="AR58" s="2412" t="n"/>
      <c r="AS58" s="2410" t="n"/>
      <c r="AT58" s="2972" t="n"/>
      <c r="AU58" s="2412" t="n">
        <v>2</v>
      </c>
      <c r="AV58" s="2406" t="n"/>
      <c r="AW58" s="2971" t="n">
        <v>120</v>
      </c>
      <c r="AX58" s="2416" t="n">
        <v>18</v>
      </c>
      <c r="AY58" s="2417" t="n">
        <v>3</v>
      </c>
      <c r="AZ58" s="2971" t="n">
        <v>122</v>
      </c>
      <c r="BA58" s="2416" t="n">
        <v>20</v>
      </c>
      <c r="BB58" s="2418" t="n">
        <v>3</v>
      </c>
      <c r="BC58" s="2972" t="n"/>
      <c r="BD58" s="2412" t="n"/>
      <c r="BE58" s="2410" t="n"/>
      <c r="BF58" s="2421" t="n"/>
      <c r="BG58" s="2412" t="n"/>
      <c r="BH58" s="2309" t="n"/>
      <c r="BI58" s="2325" t="n"/>
      <c r="BJ58" s="3031" t="n"/>
      <c r="BK58" s="3032" t="n"/>
      <c r="BL58" s="3031" t="n"/>
      <c r="BM58" s="2317" t="n"/>
      <c r="BN58" s="2318" t="n"/>
      <c r="BO58" s="2310">
        <f>AS58+AV58+AY58+BB58+BE58+BH58+BK58+BN58+U58</f>
        <v/>
      </c>
      <c r="BP58" s="2302" t="n"/>
      <c r="BQ58" s="2327" t="inlineStr">
        <is>
          <t>ОХ</t>
        </is>
      </c>
      <c r="BR58" s="2311" t="n"/>
      <c r="BS58" s="2">
        <f>(AB58-R58)*0.22</f>
        <v/>
      </c>
      <c r="BT58" s="2" t="n"/>
      <c r="BU58" s="2" t="n"/>
      <c r="BV58" s="2" t="n"/>
      <c r="BW58" s="2" t="n"/>
      <c r="BX58" s="2" t="n"/>
    </row>
    <row r="59">
      <c r="A59" s="2457" t="inlineStr">
        <is>
          <t>1.5.5</t>
        </is>
      </c>
      <c r="B59" s="2302" t="n"/>
      <c r="C59" s="5507" t="inlineStr">
        <is>
          <t>Аналитическая химия / Аналитическая химия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311" t="n"/>
      <c r="Q59" s="467" t="n"/>
      <c r="R59" s="2090" t="n">
        <v>18</v>
      </c>
      <c r="S59" s="3111" t="n"/>
      <c r="T59" s="2308" t="n">
        <v>36</v>
      </c>
      <c r="U59" s="3859" t="n">
        <v>1</v>
      </c>
      <c r="V59" s="2090" t="n"/>
      <c r="W59" s="173" t="n"/>
      <c r="X59" s="2448" t="n">
        <v>3</v>
      </c>
      <c r="Y59" s="2449" t="inlineStr">
        <is>
          <t>д</t>
        </is>
      </c>
      <c r="Z59" s="3860" t="n">
        <v>108</v>
      </c>
      <c r="AA59" s="173" t="n"/>
      <c r="AB59" s="3859" t="n">
        <v>54</v>
      </c>
      <c r="AC59" s="72" t="n"/>
      <c r="AD59" s="2313">
        <f>Z59-T59</f>
        <v/>
      </c>
      <c r="AE59" s="2311" t="n"/>
      <c r="AF59" s="5483">
        <f>AP59+AR59+AU59+AX59+BA59+BD59+BG59+BJ59+BM59</f>
        <v/>
      </c>
      <c r="AG59" s="3267" t="n"/>
      <c r="AH59" s="4394" t="n">
        <v>4</v>
      </c>
      <c r="AI59" s="186" t="n"/>
      <c r="AJ59" s="3862" t="n">
        <v>6</v>
      </c>
      <c r="AK59" s="186" t="n"/>
      <c r="AL59" s="3862" t="n"/>
      <c r="AM59" s="186" t="n"/>
      <c r="AN59" s="3863" t="n"/>
      <c r="AO59" s="72" t="n"/>
      <c r="AP59" s="2090" t="n"/>
      <c r="AQ59" s="468" t="n"/>
      <c r="AR59" s="3862" t="n"/>
      <c r="AS59" s="2090" t="n"/>
      <c r="AT59" s="468" t="n"/>
      <c r="AU59" s="3862" t="n">
        <v>4</v>
      </c>
      <c r="AV59" s="3868" t="n"/>
      <c r="AW59" s="2625" t="n">
        <v>72</v>
      </c>
      <c r="AX59" s="3865" t="n">
        <v>6</v>
      </c>
      <c r="AY59" s="3864" t="n">
        <v>2</v>
      </c>
      <c r="AZ59" s="2625" t="n"/>
      <c r="BA59" s="3865" t="n"/>
      <c r="BB59" s="3866" t="n"/>
      <c r="BC59" s="468" t="n"/>
      <c r="BD59" s="3862" t="n"/>
      <c r="BE59" s="2090" t="n"/>
      <c r="BF59" s="3867" t="n"/>
      <c r="BG59" s="3862" t="n"/>
      <c r="BH59" s="3868" t="n"/>
      <c r="BI59" s="3861" t="n"/>
      <c r="BJ59" s="468" t="n"/>
      <c r="BK59" s="3869" t="n"/>
      <c r="BL59" s="468" t="n"/>
      <c r="BM59" s="3862" t="n"/>
      <c r="BN59" s="3863" t="n"/>
      <c r="BO59" s="2310">
        <f>AS59+AV59+AY59+BB59+BE59+BH59+BK59+BN59+U59</f>
        <v/>
      </c>
      <c r="BP59" s="2302" t="n"/>
      <c r="BQ59" s="3870" t="inlineStr">
        <is>
          <t>ФКиАХ</t>
        </is>
      </c>
      <c r="BR59" s="72" t="n"/>
      <c r="BS59" s="2">
        <f>(AB59-R59)*0.22</f>
        <v/>
      </c>
      <c r="BT59" s="2" t="n"/>
      <c r="BU59" s="2" t="n"/>
      <c r="BV59" s="2" t="n"/>
      <c r="BW59" s="2" t="n"/>
      <c r="BX59" s="2" t="n"/>
    </row>
    <row r="60">
      <c r="A60" s="3120" t="inlineStr">
        <is>
          <t>1.5.6</t>
        </is>
      </c>
      <c r="B60" s="2928" t="n"/>
      <c r="C60" s="2424" t="inlineStr">
        <is>
          <t xml:space="preserve">Физико-химические методы анализа </t>
        </is>
      </c>
      <c r="D60" s="2304" t="n"/>
      <c r="E60" s="2304" t="n"/>
      <c r="F60" s="2304" t="n"/>
      <c r="G60" s="2304" t="n"/>
      <c r="H60" s="2304" t="n"/>
      <c r="I60" s="2304" t="n"/>
      <c r="J60" s="2304" t="n"/>
      <c r="K60" s="2304" t="n"/>
      <c r="L60" s="2304" t="n"/>
      <c r="M60" s="2304" t="n"/>
      <c r="N60" s="2304" t="n"/>
      <c r="O60" s="2304" t="n"/>
      <c r="P60" s="2305" t="n"/>
      <c r="Q60" s="2425" t="n"/>
      <c r="R60" s="2378" t="n"/>
      <c r="S60" s="2372" t="n"/>
      <c r="T60" s="2372" t="n"/>
      <c r="U60" s="2453" t="n"/>
      <c r="V60" s="2378" t="n"/>
      <c r="W60" s="2302" t="n"/>
      <c r="X60" s="2519" t="n">
        <v>6</v>
      </c>
      <c r="Y60" s="5508" t="inlineStr">
        <is>
          <t>д</t>
        </is>
      </c>
      <c r="Z60" s="2452" t="n">
        <v>108</v>
      </c>
      <c r="AA60" s="2302" t="n"/>
      <c r="AB60" s="2453" t="n">
        <v>72</v>
      </c>
      <c r="AC60" s="2311" t="n"/>
      <c r="AD60" s="2377">
        <f>Z60-T60</f>
        <v/>
      </c>
      <c r="AE60" s="2311" t="n"/>
      <c r="AF60" s="5491">
        <f>AP60+AR60+AU60+AX60+BA60+BD60+BG60+BJ60+BM60</f>
        <v/>
      </c>
      <c r="AG60" s="3267" t="n"/>
      <c r="AH60" s="2454" t="n">
        <v>4</v>
      </c>
      <c r="AI60" s="2316" t="n"/>
      <c r="AJ60" s="2432" t="n">
        <v>12</v>
      </c>
      <c r="AK60" s="2316" t="n"/>
      <c r="AL60" s="2432" t="n"/>
      <c r="AM60" s="2316" t="n"/>
      <c r="AN60" s="2455" t="n"/>
      <c r="AO60" s="2311" t="n"/>
      <c r="AP60" s="2378" t="n"/>
      <c r="AQ60" s="3122" t="n"/>
      <c r="AR60" s="2432" t="n"/>
      <c r="AS60" s="2378" t="n"/>
      <c r="AT60" s="3122" t="n"/>
      <c r="AU60" s="2432" t="n"/>
      <c r="AV60" s="2373" t="n"/>
      <c r="AW60" s="3122" t="n"/>
      <c r="AX60" s="2432" t="n"/>
      <c r="AY60" s="2378" t="n"/>
      <c r="AZ60" s="3122" t="n"/>
      <c r="BA60" s="2432" t="n"/>
      <c r="BB60" s="2373" t="n"/>
      <c r="BC60" s="3122" t="n"/>
      <c r="BD60" s="2432" t="n">
        <v>4</v>
      </c>
      <c r="BE60" s="2378" t="n"/>
      <c r="BF60" s="2431" t="n">
        <v>108</v>
      </c>
      <c r="BG60" s="2432" t="n">
        <v>12</v>
      </c>
      <c r="BH60" s="2373" t="n">
        <v>3</v>
      </c>
      <c r="BI60" s="2433" t="n"/>
      <c r="BJ60" s="3122" t="n"/>
      <c r="BK60" s="3887" t="n"/>
      <c r="BL60" s="3122" t="n"/>
      <c r="BM60" s="2432" t="n"/>
      <c r="BN60" s="2455" t="n"/>
      <c r="BO60" s="2452">
        <f>AS60+AV60+AY60+BB60+BE60+BH60+BK60+BN60+U60</f>
        <v/>
      </c>
      <c r="BP60" s="2302" t="n"/>
      <c r="BQ60" s="2385" t="n"/>
      <c r="BR60" s="2311" t="n"/>
      <c r="BS60" s="2386">
        <f>(AB60-R60)*0.22</f>
        <v/>
      </c>
      <c r="BT60" s="2" t="n"/>
      <c r="BU60" s="2" t="n"/>
      <c r="BV60" s="2" t="n"/>
      <c r="BW60" s="2" t="n"/>
      <c r="BX60" s="2" t="n"/>
    </row>
    <row r="61">
      <c r="A61" s="3098" t="inlineStr">
        <is>
          <t>1.6</t>
        </is>
      </c>
      <c r="B61" s="2928" t="n"/>
      <c r="C61" s="2369" t="inlineStr">
        <is>
          <t>Модуль "Механика"</t>
        </is>
      </c>
      <c r="D61" s="2304" t="n"/>
      <c r="E61" s="2304" t="n"/>
      <c r="F61" s="2304" t="n"/>
      <c r="G61" s="2304" t="n"/>
      <c r="H61" s="2304" t="n"/>
      <c r="I61" s="2304" t="n"/>
      <c r="J61" s="2304" t="n"/>
      <c r="K61" s="2304" t="n"/>
      <c r="L61" s="2304" t="n"/>
      <c r="M61" s="2304" t="n"/>
      <c r="N61" s="2304" t="n"/>
      <c r="O61" s="2304" t="n"/>
      <c r="P61" s="2305" t="n"/>
      <c r="Q61" s="1926" t="n"/>
      <c r="R61" s="1931" t="n"/>
      <c r="S61" s="3100" t="n"/>
      <c r="T61" s="2372" t="n"/>
      <c r="U61" s="3101" t="n"/>
      <c r="V61" s="1931" t="n"/>
      <c r="W61" s="173" t="n"/>
      <c r="X61" s="3101" t="n"/>
      <c r="Y61" s="72" t="n"/>
      <c r="Z61" s="3102" t="n"/>
      <c r="AA61" s="173" t="n"/>
      <c r="AB61" s="3101" t="n"/>
      <c r="AC61" s="72" t="n"/>
      <c r="AD61" s="2377" t="n"/>
      <c r="AE61" s="2311" t="n"/>
      <c r="AF61" s="5491" t="n"/>
      <c r="AG61" s="3267" t="n"/>
      <c r="AH61" s="3104" t="n"/>
      <c r="AI61" s="186" t="n"/>
      <c r="AJ61" s="3105" t="n"/>
      <c r="AK61" s="186" t="n"/>
      <c r="AL61" s="3105" t="n"/>
      <c r="AM61" s="186" t="n"/>
      <c r="AN61" s="3106" t="n"/>
      <c r="AO61" s="72" t="n"/>
      <c r="AP61" s="1931" t="n"/>
      <c r="AQ61" s="3847" t="n"/>
      <c r="AR61" s="3105" t="n"/>
      <c r="AS61" s="1931" t="n"/>
      <c r="AT61" s="3847" t="n"/>
      <c r="AU61" s="3105" t="n"/>
      <c r="AV61" s="3108" t="n"/>
      <c r="AW61" s="3847" t="n"/>
      <c r="AX61" s="3105" t="n"/>
      <c r="AY61" s="1931" t="n"/>
      <c r="AZ61" s="3847" t="n"/>
      <c r="BA61" s="3105" t="n"/>
      <c r="BB61" s="3108" t="n"/>
      <c r="BC61" s="3847" t="n"/>
      <c r="BD61" s="3105" t="n"/>
      <c r="BE61" s="1931" t="n"/>
      <c r="BF61" s="3107" t="n"/>
      <c r="BG61" s="3105" t="n"/>
      <c r="BH61" s="3108" t="n"/>
      <c r="BI61" s="3109" t="n"/>
      <c r="BJ61" s="3847" t="n"/>
      <c r="BK61" s="3884" t="n"/>
      <c r="BL61" s="3847" t="n"/>
      <c r="BM61" s="3105" t="n"/>
      <c r="BN61" s="2400" t="n"/>
      <c r="BO61" s="2452" t="n"/>
      <c r="BP61" s="2302" t="n"/>
      <c r="BQ61" s="2516" t="n"/>
      <c r="BR61" s="2305" t="n"/>
      <c r="BS61" s="2386">
        <f>(AB61-R61)*0.22</f>
        <v/>
      </c>
      <c r="BT61" s="2" t="n"/>
      <c r="BU61" s="2" t="n"/>
      <c r="BV61" s="2" t="n"/>
      <c r="BW61" s="2" t="n"/>
      <c r="BX61" s="2" t="n"/>
    </row>
    <row r="62">
      <c r="A62" s="3832" t="inlineStr">
        <is>
          <t>1.6.1</t>
        </is>
      </c>
      <c r="B62" s="2928" t="n"/>
      <c r="C62" s="5509" t="inlineStr">
        <is>
          <t>Материаловедение и обработка материалов</t>
        </is>
      </c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72" t="n"/>
      <c r="Q62" s="467" t="n"/>
      <c r="R62" s="2314" t="n"/>
      <c r="S62" s="2308" t="n"/>
      <c r="T62" s="2308" t="n"/>
      <c r="U62" s="2312" t="n"/>
      <c r="V62" s="2314" t="n"/>
      <c r="W62" s="2302" t="n"/>
      <c r="X62" s="2448" t="n">
        <v>5</v>
      </c>
      <c r="Y62" s="2449" t="inlineStr">
        <is>
          <t>д</t>
        </is>
      </c>
      <c r="Z62" s="2310" t="n">
        <v>108</v>
      </c>
      <c r="AA62" s="2302" t="n"/>
      <c r="AB62" s="2312" t="n">
        <v>54</v>
      </c>
      <c r="AC62" s="2311" t="n"/>
      <c r="AD62" s="2313">
        <f>Z62-T62</f>
        <v/>
      </c>
      <c r="AE62" s="2311" t="n"/>
      <c r="AF62" s="5483">
        <f>AP62+AR62+AU62+AX62+BA62+BD62+BG62+BJ62+BM62</f>
        <v/>
      </c>
      <c r="AG62" s="3267" t="n"/>
      <c r="AH62" s="2315" t="n">
        <v>8</v>
      </c>
      <c r="AI62" s="2316" t="n"/>
      <c r="AJ62" s="2317" t="n">
        <v>4</v>
      </c>
      <c r="AK62" s="2316" t="n"/>
      <c r="AL62" s="2317" t="n"/>
      <c r="AM62" s="2316" t="n"/>
      <c r="AN62" s="2318" t="n"/>
      <c r="AO62" s="2311" t="n"/>
      <c r="AP62" s="2314" t="n"/>
      <c r="AQ62" s="3031" t="n"/>
      <c r="AR62" s="2317" t="n"/>
      <c r="AS62" s="2314" t="n"/>
      <c r="AT62" s="3031" t="n"/>
      <c r="AU62" s="2317" t="n"/>
      <c r="AV62" s="2309" t="n"/>
      <c r="AW62" s="3030" t="n"/>
      <c r="AX62" s="2321" t="n"/>
      <c r="AY62" s="2322" t="n"/>
      <c r="AZ62" s="3030" t="n"/>
      <c r="BA62" s="2321" t="n">
        <v>2</v>
      </c>
      <c r="BB62" s="2323" t="n"/>
      <c r="BC62" s="3031" t="n">
        <v>108</v>
      </c>
      <c r="BD62" s="2317" t="n">
        <v>10</v>
      </c>
      <c r="BE62" s="2314" t="n">
        <v>3</v>
      </c>
      <c r="BF62" s="2326" t="n"/>
      <c r="BG62" s="2317" t="n"/>
      <c r="BH62" s="2309" t="n"/>
      <c r="BI62" s="2325" t="n"/>
      <c r="BJ62" s="3031" t="n"/>
      <c r="BK62" s="3032" t="n"/>
      <c r="BL62" s="3031" t="n"/>
      <c r="BM62" s="2317" t="n"/>
      <c r="BN62" s="2318" t="n"/>
      <c r="BO62" s="2313">
        <f>AS62+AV62+AY62+BB62+BE62+BH62+BK62+BN62+U62</f>
        <v/>
      </c>
      <c r="BP62" s="2311" t="n"/>
      <c r="BQ62" s="3114" t="inlineStr">
        <is>
          <t>МиПТС</t>
        </is>
      </c>
      <c r="BR62" s="2311" t="n"/>
      <c r="BS62" s="2">
        <f>(AB62-R62)*0.22</f>
        <v/>
      </c>
      <c r="BT62" s="2" t="n"/>
      <c r="BU62" s="2" t="n"/>
      <c r="BV62" s="2" t="n"/>
      <c r="BW62" s="2" t="n"/>
      <c r="BX62" s="2" t="n"/>
    </row>
    <row r="63">
      <c r="A63" s="2457" t="inlineStr">
        <is>
          <t>1.6.2</t>
        </is>
      </c>
      <c r="B63" s="2302" t="n"/>
      <c r="C63" s="4348" t="inlineStr">
        <is>
          <t>Прикладная механика / Основы технической механики</t>
        </is>
      </c>
      <c r="D63" s="2665" t="n"/>
      <c r="E63" s="2665" t="n"/>
      <c r="F63" s="2665" t="n"/>
      <c r="G63" s="2665" t="n"/>
      <c r="H63" s="2665" t="n"/>
      <c r="I63" s="2665" t="n"/>
      <c r="J63" s="2665" t="n"/>
      <c r="K63" s="2665" t="n"/>
      <c r="L63" s="2665" t="n"/>
      <c r="M63" s="2665" t="n"/>
      <c r="N63" s="2665" t="n"/>
      <c r="O63" s="2665" t="n"/>
      <c r="P63" s="2311" t="n"/>
      <c r="Q63" s="467" t="n"/>
      <c r="R63" s="2090" t="n">
        <v>44</v>
      </c>
      <c r="S63" s="3111" t="n"/>
      <c r="T63" s="2308" t="n">
        <v>70</v>
      </c>
      <c r="U63" s="3859" t="n">
        <v>2</v>
      </c>
      <c r="V63" s="2090" t="n"/>
      <c r="W63" s="173" t="n"/>
      <c r="X63" s="3859" t="n">
        <v>4</v>
      </c>
      <c r="Y63" s="72" t="n"/>
      <c r="Z63" s="3860" t="n">
        <v>144</v>
      </c>
      <c r="AA63" s="173" t="n"/>
      <c r="AB63" s="3859" t="n">
        <v>90</v>
      </c>
      <c r="AC63" s="72" t="n"/>
      <c r="AD63" s="2313">
        <f>Z63-T63</f>
        <v/>
      </c>
      <c r="AE63" s="2311" t="n"/>
      <c r="AF63" s="5483">
        <f>AP63+AR63+AU63+AX63+BA63+BD63+BG63+BJ63+BM63</f>
        <v/>
      </c>
      <c r="AG63" s="3267" t="n"/>
      <c r="AH63" s="4394" t="n">
        <v>6</v>
      </c>
      <c r="AI63" s="186" t="n"/>
      <c r="AJ63" s="3862" t="n">
        <v>4</v>
      </c>
      <c r="AK63" s="186" t="n"/>
      <c r="AL63" s="3862" t="n">
        <v>4</v>
      </c>
      <c r="AM63" s="186" t="n"/>
      <c r="AN63" s="3863" t="n"/>
      <c r="AO63" s="72" t="n"/>
      <c r="AP63" s="2090" t="n"/>
      <c r="AQ63" s="468" t="n"/>
      <c r="AR63" s="3862" t="n"/>
      <c r="AS63" s="2090" t="n"/>
      <c r="AT63" s="468" t="n"/>
      <c r="AU63" s="3862" t="n"/>
      <c r="AV63" s="3868" t="n"/>
      <c r="AW63" s="2625" t="n"/>
      <c r="AX63" s="3865" t="n">
        <v>4</v>
      </c>
      <c r="AY63" s="3864" t="n"/>
      <c r="AZ63" s="2625" t="n">
        <v>74</v>
      </c>
      <c r="BA63" s="3865" t="n">
        <v>10</v>
      </c>
      <c r="BB63" s="3866" t="n">
        <v>2</v>
      </c>
      <c r="BC63" s="468" t="n"/>
      <c r="BD63" s="3862" t="n"/>
      <c r="BE63" s="2090" t="n"/>
      <c r="BF63" s="3867" t="n"/>
      <c r="BG63" s="3862" t="n"/>
      <c r="BH63" s="3868" t="n"/>
      <c r="BI63" s="3861" t="n"/>
      <c r="BJ63" s="468" t="n"/>
      <c r="BK63" s="3032" t="n"/>
      <c r="BL63" s="468" t="n"/>
      <c r="BM63" s="3862" t="n"/>
      <c r="BN63" s="3863" t="n"/>
      <c r="BO63" s="2313">
        <f>AS63+AV63+AY63+BB63+BE63+BH63+BK63+BN63+U63</f>
        <v/>
      </c>
      <c r="BP63" s="2311" t="n"/>
      <c r="BQ63" s="3931" t="inlineStr">
        <is>
          <t>МиК</t>
        </is>
      </c>
      <c r="BR63" s="72" t="n"/>
      <c r="BS63" s="2">
        <f>(AB63-R63)*0.22</f>
        <v/>
      </c>
      <c r="BT63" s="2" t="n"/>
      <c r="BU63" s="2" t="n"/>
      <c r="BV63" s="2" t="n"/>
      <c r="BW63" s="2" t="n"/>
      <c r="BX63" s="2" t="n"/>
    </row>
    <row r="64">
      <c r="A64" s="3118" t="inlineStr">
        <is>
          <t>1.6.3</t>
        </is>
      </c>
      <c r="B64" s="173" t="n"/>
      <c r="C64" s="4367" t="inlineStr">
        <is>
          <t>Курсовая работа по учебной дисциплине "Прикладная механика"</t>
        </is>
      </c>
      <c r="D64" s="2665" t="n"/>
      <c r="E64" s="2665" t="n"/>
      <c r="F64" s="2665" t="n"/>
      <c r="G64" s="2665" t="n"/>
      <c r="H64" s="2665" t="n"/>
      <c r="I64" s="2665" t="n"/>
      <c r="J64" s="2665" t="n"/>
      <c r="K64" s="2665" t="n"/>
      <c r="L64" s="2665" t="n"/>
      <c r="M64" s="2665" t="n"/>
      <c r="N64" s="2665" t="n"/>
      <c r="O64" s="2665" t="n"/>
      <c r="P64" s="2311" t="n"/>
      <c r="Q64" s="3119" t="n"/>
      <c r="R64" s="2378" t="n"/>
      <c r="S64" s="2372" t="n"/>
      <c r="T64" s="2372" t="n"/>
      <c r="U64" s="2453" t="n"/>
      <c r="V64" s="2378" t="n"/>
      <c r="W64" s="2302" t="n"/>
      <c r="X64" s="2453" t="n"/>
      <c r="Y64" s="2311" t="n"/>
      <c r="Z64" s="2452" t="n">
        <v>30</v>
      </c>
      <c r="AA64" s="2302" t="n"/>
      <c r="AB64" s="2453" t="n"/>
      <c r="AC64" s="2311" t="n"/>
      <c r="AD64" s="2377">
        <f>Z64-T64</f>
        <v/>
      </c>
      <c r="AE64" s="2311" t="n"/>
      <c r="AF64" s="5491" t="n"/>
      <c r="AG64" s="3267" t="n"/>
      <c r="AH64" s="2454" t="n"/>
      <c r="AI64" s="2316" t="n"/>
      <c r="AJ64" s="2432" t="n"/>
      <c r="AK64" s="2316" t="n"/>
      <c r="AL64" s="2432" t="n"/>
      <c r="AM64" s="2316" t="n"/>
      <c r="AN64" s="2455" t="n"/>
      <c r="AO64" s="2311" t="n"/>
      <c r="AP64" s="2378" t="n"/>
      <c r="AQ64" s="3122" t="n"/>
      <c r="AR64" s="2432" t="n"/>
      <c r="AS64" s="2378" t="n"/>
      <c r="AT64" s="3122" t="n"/>
      <c r="AU64" s="2432" t="n"/>
      <c r="AV64" s="2373" t="n"/>
      <c r="AW64" s="3122" t="n"/>
      <c r="AX64" s="2432" t="n"/>
      <c r="AY64" s="2378" t="n"/>
      <c r="AZ64" s="3122" t="n">
        <v>30</v>
      </c>
      <c r="BA64" s="2432" t="n"/>
      <c r="BB64" s="2373" t="n">
        <v>1</v>
      </c>
      <c r="BC64" s="3122" t="n"/>
      <c r="BD64" s="2432" t="n"/>
      <c r="BE64" s="2378" t="n"/>
      <c r="BF64" s="2431" t="n"/>
      <c r="BG64" s="2432" t="n"/>
      <c r="BH64" s="2373" t="n"/>
      <c r="BI64" s="2433" t="n"/>
      <c r="BJ64" s="3122" t="n"/>
      <c r="BK64" s="3887" t="n"/>
      <c r="BL64" s="3122" t="n"/>
      <c r="BM64" s="2432" t="n"/>
      <c r="BN64" s="2455" t="n"/>
      <c r="BO64" s="2377">
        <f>AS64+AV64+AY64+BB64+BE64+BH64+BK64+BN64+U64</f>
        <v/>
      </c>
      <c r="BP64" s="2311" t="n"/>
      <c r="BQ64" s="3081" t="n"/>
      <c r="BR64" s="2311" t="n"/>
      <c r="BS64" s="2386">
        <f>(AB64-R64)*0.22</f>
        <v/>
      </c>
      <c r="BT64" s="2" t="n"/>
      <c r="BU64" s="2" t="n"/>
      <c r="BV64" s="2" t="n"/>
      <c r="BW64" s="2" t="n"/>
      <c r="BX64" s="2" t="n"/>
    </row>
    <row r="65">
      <c r="A65" s="3098" t="inlineStr">
        <is>
          <t>1.7</t>
        </is>
      </c>
      <c r="B65" s="2928" t="n"/>
      <c r="C65" s="4354" t="inlineStr">
        <is>
          <t>Модуль "Безопасность жизнедеятельности"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1926" t="n"/>
      <c r="R65" s="1931" t="n"/>
      <c r="S65" s="3100" t="n"/>
      <c r="T65" s="2372" t="n"/>
      <c r="U65" s="3101" t="n"/>
      <c r="V65" s="1931" t="n"/>
      <c r="W65" s="173" t="n"/>
      <c r="X65" s="3101" t="n"/>
      <c r="Y65" s="72" t="n"/>
      <c r="Z65" s="3102" t="n"/>
      <c r="AA65" s="173" t="n"/>
      <c r="AB65" s="3101" t="n"/>
      <c r="AC65" s="72" t="n"/>
      <c r="AD65" s="2377" t="n"/>
      <c r="AE65" s="2311" t="n"/>
      <c r="AF65" s="5491" t="n"/>
      <c r="AG65" s="3267" t="n"/>
      <c r="AH65" s="3104" t="n"/>
      <c r="AI65" s="186" t="n"/>
      <c r="AJ65" s="3105" t="n"/>
      <c r="AK65" s="186" t="n"/>
      <c r="AL65" s="3105" t="n"/>
      <c r="AM65" s="186" t="n"/>
      <c r="AN65" s="3106" t="n"/>
      <c r="AO65" s="72" t="n"/>
      <c r="AP65" s="1931" t="n"/>
      <c r="AQ65" s="3847" t="n"/>
      <c r="AR65" s="3105" t="n"/>
      <c r="AS65" s="1931" t="n"/>
      <c r="AT65" s="3847" t="n"/>
      <c r="AU65" s="3105" t="n"/>
      <c r="AV65" s="3108" t="n"/>
      <c r="AW65" s="3847" t="n"/>
      <c r="AX65" s="3105" t="n"/>
      <c r="AY65" s="1931" t="n"/>
      <c r="AZ65" s="3847" t="n"/>
      <c r="BA65" s="3105" t="n"/>
      <c r="BB65" s="3108" t="n"/>
      <c r="BC65" s="3847" t="n"/>
      <c r="BD65" s="3105" t="n"/>
      <c r="BE65" s="1931" t="n"/>
      <c r="BF65" s="3107" t="n"/>
      <c r="BG65" s="3105" t="n"/>
      <c r="BH65" s="3108" t="n"/>
      <c r="BI65" s="3109" t="n"/>
      <c r="BJ65" s="3847" t="n"/>
      <c r="BK65" s="3884" t="n"/>
      <c r="BL65" s="3847" t="n"/>
      <c r="BM65" s="3105" t="n"/>
      <c r="BN65" s="3106" t="n"/>
      <c r="BO65" s="2377" t="n"/>
      <c r="BP65" s="2311" t="n"/>
      <c r="BQ65" s="3110" t="n"/>
      <c r="BR65" s="72" t="n"/>
      <c r="BS65" s="2386">
        <f>(AB65-R65)*0.22</f>
        <v/>
      </c>
      <c r="BT65" s="2" t="n"/>
      <c r="BU65" s="2" t="n"/>
      <c r="BV65" s="2" t="n"/>
      <c r="BW65" s="2" t="n"/>
      <c r="BX65" s="2" t="n"/>
    </row>
    <row r="66">
      <c r="A66" s="3921" t="inlineStr">
        <is>
          <t>1.7.1</t>
        </is>
      </c>
      <c r="B66" s="2930" t="n"/>
      <c r="C66" s="4348" t="inlineStr">
        <is>
          <t>Безопасность жизнедеятельности человека*</t>
        </is>
      </c>
      <c r="D66" s="2665" t="n"/>
      <c r="E66" s="2665" t="n"/>
      <c r="F66" s="2665" t="n"/>
      <c r="G66" s="2665" t="n"/>
      <c r="H66" s="2665" t="n"/>
      <c r="I66" s="2665" t="n"/>
      <c r="J66" s="2665" t="n"/>
      <c r="K66" s="2665" t="n"/>
      <c r="L66" s="2665" t="n"/>
      <c r="M66" s="2665" t="n"/>
      <c r="N66" s="2665" t="n"/>
      <c r="O66" s="2665" t="n"/>
      <c r="P66" s="2311" t="n"/>
      <c r="Q66" s="3028" t="n"/>
      <c r="R66" s="2314" t="n"/>
      <c r="S66" s="2308" t="n"/>
      <c r="T66" s="2308" t="n"/>
      <c r="U66" s="2312" t="n"/>
      <c r="V66" s="2314" t="n"/>
      <c r="W66" s="2302" t="n"/>
      <c r="X66" s="2312" t="n">
        <v>5</v>
      </c>
      <c r="Y66" s="2311" t="n"/>
      <c r="Z66" s="2310" t="n">
        <v>108</v>
      </c>
      <c r="AA66" s="2302" t="n"/>
      <c r="AB66" s="2312" t="n">
        <v>72</v>
      </c>
      <c r="AC66" s="2311" t="n"/>
      <c r="AD66" s="2313">
        <f>Z66-T66</f>
        <v/>
      </c>
      <c r="AE66" s="2311" t="n"/>
      <c r="AF66" s="5483">
        <f>AP66+AR66+AU66+AX66+BA66+BD66+BG66+BJ66+BM66</f>
        <v/>
      </c>
      <c r="AG66" s="3267" t="n"/>
      <c r="AH66" s="2315" t="n">
        <v>8</v>
      </c>
      <c r="AI66" s="2316" t="n"/>
      <c r="AJ66" s="2317" t="n">
        <v>4</v>
      </c>
      <c r="AK66" s="2316" t="n"/>
      <c r="AL66" s="2317" t="n">
        <v>4</v>
      </c>
      <c r="AM66" s="2316" t="n"/>
      <c r="AN66" s="2318" t="n"/>
      <c r="AO66" s="2311" t="n"/>
      <c r="AP66" s="2314" t="n"/>
      <c r="AQ66" s="3031" t="n"/>
      <c r="AR66" s="2317" t="n"/>
      <c r="AS66" s="2314" t="n"/>
      <c r="AT66" s="3031" t="n"/>
      <c r="AU66" s="2317" t="n"/>
      <c r="AV66" s="2309" t="n"/>
      <c r="AW66" s="3030" t="n"/>
      <c r="AX66" s="2321" t="n"/>
      <c r="AY66" s="2322" t="n"/>
      <c r="AZ66" s="3030" t="n"/>
      <c r="BA66" s="2321" t="n">
        <v>4</v>
      </c>
      <c r="BB66" s="2323" t="n"/>
      <c r="BC66" s="3031" t="n">
        <v>108</v>
      </c>
      <c r="BD66" s="2317" t="n">
        <v>12</v>
      </c>
      <c r="BE66" s="2314" t="n">
        <v>3</v>
      </c>
      <c r="BF66" s="2326" t="n"/>
      <c r="BG66" s="2317" t="n"/>
      <c r="BH66" s="2309" t="n"/>
      <c r="BI66" s="2325" t="n"/>
      <c r="BJ66" s="3031" t="n"/>
      <c r="BK66" s="3032" t="n"/>
      <c r="BL66" s="3031" t="n"/>
      <c r="BM66" s="2317" t="n"/>
      <c r="BN66" s="2318" t="n"/>
      <c r="BO66" s="2313">
        <f>AS66+AV66+AY66+BB66+BE66+BH66+BK66+BN66+U66</f>
        <v/>
      </c>
      <c r="BP66" s="2311" t="n"/>
      <c r="BQ66" s="3114" t="inlineStr">
        <is>
          <t>БЖД</t>
        </is>
      </c>
      <c r="BR66" s="2311" t="n"/>
      <c r="BS66" s="2">
        <f>(AB66-R66)*0.22</f>
        <v/>
      </c>
      <c r="BT66" s="2" t="n"/>
      <c r="BU66" s="2" t="n"/>
      <c r="BV66" s="2" t="n"/>
      <c r="BW66" s="2" t="n"/>
      <c r="BX66" s="2" t="n"/>
    </row>
    <row r="67">
      <c r="A67" s="3120" t="inlineStr">
        <is>
          <t>1.7.2</t>
        </is>
      </c>
      <c r="B67" s="2928" t="n"/>
      <c r="C67" s="4367" t="inlineStr">
        <is>
          <t>Промышленная экология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311" t="n"/>
      <c r="Q67" s="3083" t="n"/>
      <c r="R67" s="3085" t="n"/>
      <c r="S67" s="3086" t="n"/>
      <c r="T67" s="2372" t="n"/>
      <c r="U67" s="3087" t="n"/>
      <c r="V67" s="3085" t="n"/>
      <c r="W67" s="173" t="n"/>
      <c r="X67" s="3087" t="n">
        <v>8</v>
      </c>
      <c r="Y67" s="72" t="n"/>
      <c r="Z67" s="3088" t="n">
        <v>108</v>
      </c>
      <c r="AA67" s="173" t="n"/>
      <c r="AB67" s="3087" t="n">
        <v>54</v>
      </c>
      <c r="AC67" s="72" t="n"/>
      <c r="AD67" s="2377">
        <f>Z67-T67</f>
        <v/>
      </c>
      <c r="AE67" s="2311" t="n"/>
      <c r="AF67" s="5491">
        <f>AP67+AR67+AU67+AX67+BA67+BD67+BG67+BJ67+BM67</f>
        <v/>
      </c>
      <c r="AG67" s="3267" t="n"/>
      <c r="AH67" s="2428" t="n">
        <v>8</v>
      </c>
      <c r="AI67" s="2335" t="n"/>
      <c r="AJ67" s="2429" t="n"/>
      <c r="AK67" s="2335" t="n"/>
      <c r="AL67" s="2429" t="n">
        <v>4</v>
      </c>
      <c r="AM67" s="2335" t="n"/>
      <c r="AN67" s="3091" t="n"/>
      <c r="AO67" s="72" t="n"/>
      <c r="AP67" s="3085" t="n"/>
      <c r="AQ67" s="3628" t="n"/>
      <c r="AR67" s="3090" t="n"/>
      <c r="AS67" s="3085" t="n"/>
      <c r="AT67" s="3628" t="n"/>
      <c r="AU67" s="3090" t="n"/>
      <c r="AV67" s="3093" t="n"/>
      <c r="AW67" s="3628" t="n"/>
      <c r="AX67" s="3090" t="n"/>
      <c r="AY67" s="3085" t="n"/>
      <c r="AZ67" s="3628" t="n"/>
      <c r="BA67" s="3090" t="n"/>
      <c r="BB67" s="3093" t="n"/>
      <c r="BC67" s="3628" t="n"/>
      <c r="BD67" s="3090" t="n"/>
      <c r="BE67" s="3085" t="n"/>
      <c r="BF67" s="3092" t="n"/>
      <c r="BG67" s="3090" t="n"/>
      <c r="BH67" s="3093" t="n"/>
      <c r="BI67" s="3094" t="n"/>
      <c r="BJ67" s="3940" t="n">
        <v>4</v>
      </c>
      <c r="BK67" s="4403" t="n"/>
      <c r="BL67" s="3628" t="n">
        <v>108</v>
      </c>
      <c r="BM67" s="3090" t="n">
        <v>8</v>
      </c>
      <c r="BN67" s="3091" t="n">
        <v>3</v>
      </c>
      <c r="BO67" s="2377">
        <f>AS67+AV67+AY67+BB67+BE67+BH67+BK67+BN67+U67</f>
        <v/>
      </c>
      <c r="BP67" s="2311" t="n"/>
      <c r="BQ67" s="3095" t="n"/>
      <c r="BR67" s="72" t="n"/>
      <c r="BS67" s="2386">
        <f>(AB67-R67)*0.22</f>
        <v/>
      </c>
      <c r="BT67" s="2" t="n"/>
      <c r="BU67" s="2" t="n"/>
      <c r="BV67" s="2" t="n"/>
      <c r="BW67" s="2" t="n"/>
      <c r="BX67" s="2" t="n"/>
    </row>
    <row r="68">
      <c r="A68" s="3120" t="inlineStr">
        <is>
          <t>1.7.3</t>
        </is>
      </c>
      <c r="B68" s="2928" t="n"/>
      <c r="C68" s="5510" t="inlineStr">
        <is>
          <t>Охрана труда / Охрана труда</t>
        </is>
      </c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72" t="n"/>
      <c r="Q68" s="3083" t="n"/>
      <c r="R68" s="3947" t="n">
        <v>24</v>
      </c>
      <c r="S68" s="3123" t="n">
        <v>1</v>
      </c>
      <c r="T68" s="2372">
        <f>R68*Z68/AB68</f>
        <v/>
      </c>
      <c r="U68" s="3951" t="n">
        <v>1</v>
      </c>
      <c r="V68" s="3947" t="n"/>
      <c r="W68" s="2928" t="n"/>
      <c r="X68" s="3951" t="n">
        <v>8</v>
      </c>
      <c r="Y68" s="2946" t="n"/>
      <c r="Z68" s="3950" t="n">
        <v>108</v>
      </c>
      <c r="AA68" s="2928" t="n"/>
      <c r="AB68" s="3951" t="n">
        <v>72</v>
      </c>
      <c r="AC68" s="2946" t="n"/>
      <c r="AD68" s="2377">
        <f>Z68-T68</f>
        <v/>
      </c>
      <c r="AE68" s="2311" t="n"/>
      <c r="AF68" s="5491">
        <f>AP68+AR68+AU68+AX68+BA68+BD68+BG68+BJ68+BM68</f>
        <v/>
      </c>
      <c r="AG68" s="3267" t="n"/>
      <c r="AH68" s="4369" t="n">
        <v>6</v>
      </c>
      <c r="AI68" s="2948" t="n"/>
      <c r="AJ68" s="3940" t="n">
        <v>4</v>
      </c>
      <c r="AK68" s="2948" t="n"/>
      <c r="AL68" s="4734" t="n"/>
      <c r="AM68" s="2930" t="n"/>
      <c r="AN68" s="3116" t="n"/>
      <c r="AO68" s="2946" t="n"/>
      <c r="AP68" s="3692" t="n"/>
      <c r="AQ68" s="3913" t="n"/>
      <c r="AR68" s="2482" t="n"/>
      <c r="AS68" s="3694" t="n"/>
      <c r="AT68" s="3913" t="n"/>
      <c r="AU68" s="2482" t="n"/>
      <c r="AV68" s="2483" t="n"/>
      <c r="AW68" s="3913" t="n"/>
      <c r="AX68" s="2482" t="n"/>
      <c r="AY68" s="3694" t="n"/>
      <c r="AZ68" s="3913" t="n"/>
      <c r="BA68" s="2482" t="n"/>
      <c r="BB68" s="2483" t="n"/>
      <c r="BC68" s="3913" t="n"/>
      <c r="BD68" s="2482" t="n"/>
      <c r="BE68" s="3694" t="n"/>
      <c r="BF68" s="2481" t="n"/>
      <c r="BG68" s="2482" t="n"/>
      <c r="BH68" s="2483" t="n"/>
      <c r="BI68" s="2484" t="n"/>
      <c r="BJ68" s="2482" t="n">
        <v>2</v>
      </c>
      <c r="BK68" s="3694" t="n"/>
      <c r="BL68" s="3913" t="n">
        <v>72</v>
      </c>
      <c r="BM68" s="2482" t="n">
        <v>8</v>
      </c>
      <c r="BN68" s="3912" t="n">
        <v>2</v>
      </c>
      <c r="BO68" s="2485">
        <f>AS68+AV68+AY68+BB68+BE68+BH68+BK68+BN68+U68</f>
        <v/>
      </c>
      <c r="BP68" s="2472" t="n"/>
      <c r="BQ68" s="3944" t="n"/>
      <c r="BR68" s="2946" t="n"/>
      <c r="BS68" s="2386">
        <f>(AB68-R68)*0.22</f>
        <v/>
      </c>
      <c r="BT68" s="2" t="n"/>
      <c r="BU68" s="2" t="n"/>
      <c r="BV68" s="2" t="n"/>
      <c r="BW68" s="2" t="n"/>
      <c r="BX68" s="2" t="n"/>
    </row>
    <row r="69">
      <c r="A69" s="3253" t="inlineStr">
        <is>
          <t>2</t>
        </is>
      </c>
      <c r="B69" s="1410" t="n"/>
      <c r="C69" s="2488" t="inlineStr">
        <is>
          <t>Компонент учреждения образования</t>
        </is>
      </c>
      <c r="D69" s="1410" t="n"/>
      <c r="E69" s="1410" t="n"/>
      <c r="F69" s="1410" t="n"/>
      <c r="G69" s="1410" t="n"/>
      <c r="H69" s="1410" t="n"/>
      <c r="I69" s="1410" t="n"/>
      <c r="J69" s="1410" t="n"/>
      <c r="K69" s="1410" t="n"/>
      <c r="L69" s="1410" t="n"/>
      <c r="M69" s="1410" t="n"/>
      <c r="N69" s="1410" t="n"/>
      <c r="O69" s="1410" t="n"/>
      <c r="P69" s="1414" t="n"/>
      <c r="Q69" s="2489" t="n"/>
      <c r="R69" s="2490">
        <f>SUM(R71:R111)</f>
        <v/>
      </c>
      <c r="S69" s="2501" t="n"/>
      <c r="T69" s="2501">
        <f>SUM(T71:T111)</f>
        <v/>
      </c>
      <c r="U69" s="2495">
        <f>SUM(U71:U111)</f>
        <v/>
      </c>
      <c r="V69" s="2493" t="n"/>
      <c r="W69" s="2494" t="n"/>
      <c r="X69" s="2495" t="n"/>
      <c r="Y69" s="1414" t="n"/>
      <c r="Z69" s="2490">
        <f>SUM(Z71:AA111)</f>
        <v/>
      </c>
      <c r="AA69" s="1410" t="n"/>
      <c r="AB69" s="2495">
        <f>SUM(AB71:AC111)</f>
        <v/>
      </c>
      <c r="AC69" s="1414" t="n"/>
      <c r="AD69" s="2493">
        <f>SUM(AD71:AE111)</f>
        <v/>
      </c>
      <c r="AE69" s="2494" t="n"/>
      <c r="AF69" s="3255">
        <f>SUM(AF71:AG111)</f>
        <v/>
      </c>
      <c r="AG69" s="3256" t="n"/>
      <c r="AH69" s="2498">
        <f>SUM(AH71:AI111)</f>
        <v/>
      </c>
      <c r="AI69" s="1410" t="n"/>
      <c r="AJ69" s="2503">
        <f>SUM(AJ71:AK111)</f>
        <v/>
      </c>
      <c r="AK69" s="2793" t="n"/>
      <c r="AL69" s="2498">
        <f>SUM(AL71:AM111)</f>
        <v/>
      </c>
      <c r="AM69" s="1410" t="n"/>
      <c r="AN69" s="2500">
        <f>SUM(AN71:AO111)</f>
        <v/>
      </c>
      <c r="AO69" s="1414" t="n"/>
      <c r="AP69" s="2493">
        <f>SUM(AP71:AP111)</f>
        <v/>
      </c>
      <c r="AQ69" s="2498">
        <f>SUM(AQ71:AQ111)</f>
        <v/>
      </c>
      <c r="AR69" s="2499">
        <f>SUM(AR71:AR111)</f>
        <v/>
      </c>
      <c r="AS69" s="2502">
        <f>SUM(AS71:AS111)</f>
        <v/>
      </c>
      <c r="AT69" s="2498">
        <f>SUM(AT71:AT111)</f>
        <v/>
      </c>
      <c r="AU69" s="2503">
        <f>SUM(AU71:AU111)</f>
        <v/>
      </c>
      <c r="AV69" s="2498">
        <f>SUM(AV71:AV111)</f>
        <v/>
      </c>
      <c r="AW69" s="2504">
        <f>SUM(AW71:AW111)</f>
        <v/>
      </c>
      <c r="AX69" s="2503">
        <f>SUM(AX71:AX111)</f>
        <v/>
      </c>
      <c r="AY69" s="2497">
        <f>SUM(AY71:AY111)</f>
        <v/>
      </c>
      <c r="AZ69" s="2498">
        <f>SUM(AZ71:AZ111)</f>
        <v/>
      </c>
      <c r="BA69" s="2503">
        <f>SUM(BA71:BA111)</f>
        <v/>
      </c>
      <c r="BB69" s="2498">
        <f>SUM(BB71:BB111)</f>
        <v/>
      </c>
      <c r="BC69" s="2504">
        <f>SUM(BC71:BC111)</f>
        <v/>
      </c>
      <c r="BD69" s="2499">
        <f>SUM(BD71:BD111)</f>
        <v/>
      </c>
      <c r="BE69" s="2502">
        <f>SUM(BE71:BE111)</f>
        <v/>
      </c>
      <c r="BF69" s="2498">
        <f>SUM(BF71:BF111)</f>
        <v/>
      </c>
      <c r="BG69" s="2503">
        <f>SUM(BG71:BG111)</f>
        <v/>
      </c>
      <c r="BH69" s="2500">
        <f>SUM(BH71:BH111)</f>
        <v/>
      </c>
      <c r="BI69" s="2498">
        <f>SUM(BI71:BI111)</f>
        <v/>
      </c>
      <c r="BJ69" s="2499">
        <f>SUM(BJ71:BJ111)</f>
        <v/>
      </c>
      <c r="BK69" s="2502">
        <f>SUM(BK71:BK111)</f>
        <v/>
      </c>
      <c r="BL69" s="2498">
        <f>SUM(BL71:BL111)</f>
        <v/>
      </c>
      <c r="BM69" s="2499">
        <f>SUM(BM71:BM111)</f>
        <v/>
      </c>
      <c r="BN69" s="2500">
        <f>SUM(BN71:BN111)</f>
        <v/>
      </c>
      <c r="BO69" s="5511">
        <f>SUM(BO71:BP111)</f>
        <v/>
      </c>
      <c r="BP69" s="2472" t="n"/>
      <c r="BQ69" s="2507" t="n"/>
      <c r="BR69" s="1414" t="n"/>
      <c r="BS69" s="2386">
        <f>(AB69-R69)*0.22</f>
        <v/>
      </c>
      <c r="BT69" s="2" t="n"/>
      <c r="BU69" s="2" t="n"/>
      <c r="BV69" s="2" t="n"/>
      <c r="BW69" s="2" t="n"/>
      <c r="BX69" s="2" t="n"/>
    </row>
    <row r="70">
      <c r="A70" s="2487" t="inlineStr">
        <is>
          <t>2.1</t>
        </is>
      </c>
      <c r="B70" s="173" t="n"/>
      <c r="C70" s="2369" t="inlineStr">
        <is>
          <t>Социально-гуманитарный модуль 2</t>
        </is>
      </c>
      <c r="D70" s="2304" t="n"/>
      <c r="E70" s="2304" t="n"/>
      <c r="F70" s="2304" t="n"/>
      <c r="G70" s="2304" t="n"/>
      <c r="H70" s="2304" t="n"/>
      <c r="I70" s="2304" t="n"/>
      <c r="J70" s="2304" t="n"/>
      <c r="K70" s="2304" t="n"/>
      <c r="L70" s="2304" t="n"/>
      <c r="M70" s="2304" t="n"/>
      <c r="N70" s="2304" t="n"/>
      <c r="O70" s="2304" t="n"/>
      <c r="P70" s="2305" t="n"/>
      <c r="Q70" s="2370" t="n"/>
      <c r="R70" s="2513" t="n"/>
      <c r="S70" s="2510" t="n"/>
      <c r="T70" s="2510" t="n"/>
      <c r="U70" s="2397" t="n"/>
      <c r="V70" s="2513" t="n"/>
      <c r="W70" s="2329" t="n"/>
      <c r="X70" s="2397" t="n"/>
      <c r="Y70" s="2305" t="n"/>
      <c r="Z70" s="2395" t="n"/>
      <c r="AA70" s="2329" t="n"/>
      <c r="AB70" s="2397" t="n"/>
      <c r="AC70" s="2305" t="n"/>
      <c r="AD70" s="2511" t="n"/>
      <c r="AE70" s="2305" t="n"/>
      <c r="AF70" s="5481" t="n"/>
      <c r="AG70" s="2988" t="n"/>
      <c r="AH70" s="2398" t="n"/>
      <c r="AI70" s="2335" t="n"/>
      <c r="AJ70" s="2399" t="n"/>
      <c r="AK70" s="2335" t="n"/>
      <c r="AL70" s="2399" t="n"/>
      <c r="AM70" s="2335" t="n"/>
      <c r="AN70" s="2400" t="n"/>
      <c r="AO70" s="2305" t="n"/>
      <c r="AP70" s="2513" t="n"/>
      <c r="AQ70" s="2512" t="n"/>
      <c r="AR70" s="2399" t="n"/>
      <c r="AS70" s="2513" t="n"/>
      <c r="AT70" s="2512" t="n"/>
      <c r="AU70" s="2399" t="n"/>
      <c r="AV70" s="2396" t="n"/>
      <c r="AW70" s="2514" t="n"/>
      <c r="AX70" s="2399" t="n"/>
      <c r="AY70" s="2513" t="n"/>
      <c r="AZ70" s="2512" t="n"/>
      <c r="BA70" s="2399" t="n"/>
      <c r="BB70" s="2396" t="n"/>
      <c r="BC70" s="2514" t="n"/>
      <c r="BD70" s="2399" t="n"/>
      <c r="BE70" s="2513" t="n"/>
      <c r="BF70" s="2512" t="n"/>
      <c r="BG70" s="2399" t="n"/>
      <c r="BH70" s="2396" t="n"/>
      <c r="BI70" s="2514" t="n"/>
      <c r="BJ70" s="2399" t="n"/>
      <c r="BK70" s="2513" t="n"/>
      <c r="BL70" s="2512" t="n"/>
      <c r="BM70" s="2399" t="n"/>
      <c r="BN70" s="2400" t="n"/>
      <c r="BO70" s="2515" t="n"/>
      <c r="BP70" s="2284" t="n"/>
      <c r="BQ70" s="4347" t="n"/>
      <c r="BR70" s="2305" t="n"/>
      <c r="BS70" s="2386">
        <f>(AB70-R70)*0.22</f>
        <v/>
      </c>
      <c r="BT70" s="2" t="n"/>
      <c r="BU70" s="2" t="n"/>
      <c r="BV70" s="2" t="n"/>
      <c r="BW70" s="2" t="n"/>
      <c r="BX70" s="2" t="n"/>
    </row>
    <row r="71">
      <c r="A71" s="2451" t="inlineStr">
        <is>
          <t>2.1.1</t>
        </is>
      </c>
      <c r="B71" s="2302" t="n"/>
      <c r="C71" s="4367" t="inlineStr">
        <is>
          <t>Политология</t>
        </is>
      </c>
      <c r="D71" s="2665" t="n"/>
      <c r="E71" s="2665" t="n"/>
      <c r="F71" s="2665" t="n"/>
      <c r="G71" s="2665" t="n"/>
      <c r="H71" s="2665" t="n"/>
      <c r="I71" s="2665" t="n"/>
      <c r="J71" s="2665" t="n"/>
      <c r="K71" s="2665" t="n"/>
      <c r="L71" s="2665" t="n"/>
      <c r="M71" s="2665" t="n"/>
      <c r="N71" s="2665" t="n"/>
      <c r="O71" s="2665" t="n"/>
      <c r="P71" s="2311" t="n"/>
      <c r="Q71" s="3083" t="n"/>
      <c r="R71" s="3085" t="n"/>
      <c r="S71" s="3086" t="n"/>
      <c r="T71" s="5512" t="n"/>
      <c r="U71" s="3087" t="n"/>
      <c r="V71" s="3085" t="n"/>
      <c r="W71" s="173" t="n"/>
      <c r="X71" s="2519" t="n">
        <v>7</v>
      </c>
      <c r="Y71" s="2520" t="inlineStr">
        <is>
          <t>д</t>
        </is>
      </c>
      <c r="Z71" s="3088" t="n">
        <v>72</v>
      </c>
      <c r="AA71" s="173" t="n"/>
      <c r="AB71" s="3087" t="n">
        <v>36</v>
      </c>
      <c r="AC71" s="72" t="n"/>
      <c r="AD71" s="3103">
        <f>Z71-T71</f>
        <v/>
      </c>
      <c r="AE71" s="72" t="n"/>
      <c r="AF71" s="5513">
        <f>AP71+AR71+AU71+AX71+BA71+BD71+BG71+BJ71+BM71</f>
        <v/>
      </c>
      <c r="AG71" s="2878" t="n"/>
      <c r="AH71" s="3089" t="n">
        <v>6</v>
      </c>
      <c r="AI71" s="186" t="n"/>
      <c r="AJ71" s="3090" t="n"/>
      <c r="AK71" s="186" t="n"/>
      <c r="AL71" s="3090" t="n"/>
      <c r="AM71" s="186" t="n"/>
      <c r="AN71" s="3091" t="n">
        <v>2</v>
      </c>
      <c r="AO71" s="72" t="n"/>
      <c r="AP71" s="3085" t="n"/>
      <c r="AQ71" s="3092" t="n"/>
      <c r="AR71" s="3090" t="n"/>
      <c r="AS71" s="3085" t="n"/>
      <c r="AT71" s="3092" t="n"/>
      <c r="AU71" s="3090" t="n"/>
      <c r="AV71" s="3093" t="n"/>
      <c r="AW71" s="3094" t="n"/>
      <c r="AX71" s="3090" t="n"/>
      <c r="AY71" s="3085" t="n"/>
      <c r="AZ71" s="3092" t="n"/>
      <c r="BA71" s="3090" t="n"/>
      <c r="BB71" s="3093" t="n"/>
      <c r="BC71" s="3094" t="n"/>
      <c r="BD71" s="3090" t="n"/>
      <c r="BE71" s="3085" t="n"/>
      <c r="BF71" s="3092" t="n"/>
      <c r="BG71" s="3090" t="n">
        <v>2</v>
      </c>
      <c r="BH71" s="3093" t="n"/>
      <c r="BI71" s="3094" t="n">
        <v>72</v>
      </c>
      <c r="BJ71" s="3090" t="n">
        <v>6</v>
      </c>
      <c r="BK71" s="3085" t="n">
        <v>2</v>
      </c>
      <c r="BL71" s="3092" t="n"/>
      <c r="BM71" s="3090" t="n"/>
      <c r="BN71" s="3091" t="n"/>
      <c r="BO71" s="3103">
        <f>AS71+AV71+AY71+BB71+BE71+BH71+BK71+BN71+U71</f>
        <v/>
      </c>
      <c r="BP71" s="72" t="n"/>
      <c r="BQ71" s="3095" t="n"/>
      <c r="BR71" s="72" t="n"/>
      <c r="BS71" s="2386">
        <f>(AB71-R71)*0.22</f>
        <v/>
      </c>
      <c r="BT71" s="2" t="n"/>
      <c r="BU71" s="2" t="n"/>
      <c r="BV71" s="2" t="n"/>
      <c r="BW71" s="2" t="n"/>
      <c r="BX71" s="2" t="n"/>
    </row>
    <row r="72">
      <c r="A72" s="3921" t="inlineStr">
        <is>
          <t>2.1.2</t>
        </is>
      </c>
      <c r="B72" s="2930" t="n"/>
      <c r="C72" s="4348" t="inlineStr">
        <is>
          <t>Основы права / Социальная психология / Личностно-профессиональное развитие специалиста</t>
        </is>
      </c>
      <c r="D72" s="2665" t="n"/>
      <c r="E72" s="2665" t="n"/>
      <c r="F72" s="2665" t="n"/>
      <c r="G72" s="2665" t="n"/>
      <c r="H72" s="2665" t="n"/>
      <c r="I72" s="2665" t="n"/>
      <c r="J72" s="2665" t="n"/>
      <c r="K72" s="2665" t="n"/>
      <c r="L72" s="2665" t="n"/>
      <c r="M72" s="2665" t="n"/>
      <c r="N72" s="2665" t="n"/>
      <c r="O72" s="2665" t="n"/>
      <c r="P72" s="2311" t="n"/>
      <c r="Q72" s="3028" t="n"/>
      <c r="R72" s="2314" t="n"/>
      <c r="S72" s="2308" t="n"/>
      <c r="T72" s="3111" t="n"/>
      <c r="U72" s="2312" t="n"/>
      <c r="V72" s="2314" t="n"/>
      <c r="W72" s="2302" t="n"/>
      <c r="X72" s="2448" t="n">
        <v>4</v>
      </c>
      <c r="Y72" s="2449" t="inlineStr">
        <is>
          <t>д</t>
        </is>
      </c>
      <c r="Z72" s="2310" t="n">
        <v>72</v>
      </c>
      <c r="AA72" s="2302" t="n"/>
      <c r="AB72" s="2312" t="n">
        <v>36</v>
      </c>
      <c r="AC72" s="2311" t="n"/>
      <c r="AD72" s="3113">
        <f>Z72-T72</f>
        <v/>
      </c>
      <c r="AE72" s="2946" t="n"/>
      <c r="AF72" s="5514">
        <f>AP72+AR72+AU72+AX72+BA72+BD72+BG72+BJ72+BM72</f>
        <v/>
      </c>
      <c r="AG72" s="5515" t="n"/>
      <c r="AH72" s="2315" t="n">
        <v>6</v>
      </c>
      <c r="AI72" s="2316" t="n"/>
      <c r="AJ72" s="2317" t="n"/>
      <c r="AK72" s="2316" t="n"/>
      <c r="AL72" s="2317" t="n"/>
      <c r="AM72" s="2316" t="n"/>
      <c r="AN72" s="2318" t="n">
        <v>2</v>
      </c>
      <c r="AO72" s="2311" t="n"/>
      <c r="AP72" s="2314" t="n"/>
      <c r="AQ72" s="2326" t="n"/>
      <c r="AR72" s="2317" t="n"/>
      <c r="AS72" s="2314" t="n"/>
      <c r="AT72" s="2326" t="n"/>
      <c r="AU72" s="2317" t="n"/>
      <c r="AV72" s="2309" t="n"/>
      <c r="AW72" s="2324" t="n"/>
      <c r="AX72" s="2321" t="n">
        <v>2</v>
      </c>
      <c r="AY72" s="2322" t="n"/>
      <c r="AZ72" s="2320" t="n">
        <v>72</v>
      </c>
      <c r="BA72" s="2321" t="n">
        <v>6</v>
      </c>
      <c r="BB72" s="2323" t="n">
        <v>2</v>
      </c>
      <c r="BC72" s="2325" t="n"/>
      <c r="BD72" s="2317" t="n"/>
      <c r="BE72" s="2314" t="n"/>
      <c r="BF72" s="2326" t="n"/>
      <c r="BG72" s="2317" t="n"/>
      <c r="BH72" s="2309" t="n"/>
      <c r="BI72" s="2325" t="n"/>
      <c r="BJ72" s="2317" t="n"/>
      <c r="BK72" s="2314" t="n"/>
      <c r="BL72" s="2326" t="n"/>
      <c r="BM72" s="2317" t="n"/>
      <c r="BN72" s="2318" t="n"/>
      <c r="BO72" s="2313">
        <f>AS72+AV72+AY72+BB72+BE72+BH72+BK72+BN72+U72</f>
        <v/>
      </c>
      <c r="BP72" s="2311" t="n"/>
      <c r="BQ72" s="3114" t="inlineStr">
        <is>
          <t>ФиП / ФиП /
ИБиП</t>
        </is>
      </c>
      <c r="BR72" s="2311" t="n"/>
      <c r="BS72" s="2">
        <f>(AB72-R72)*0.22</f>
        <v/>
      </c>
      <c r="BT72" s="2" t="n"/>
      <c r="BU72" s="2" t="n"/>
      <c r="BV72" s="2" t="n"/>
      <c r="BW72" s="2" t="n"/>
      <c r="BX72" s="2" t="n"/>
    </row>
    <row r="73">
      <c r="A73" s="3120" t="inlineStr">
        <is>
          <t>2.1.3</t>
        </is>
      </c>
      <c r="B73" s="2928" t="n"/>
      <c r="C73" s="5510" t="inlineStr">
        <is>
          <t>Социальная экология</t>
        </is>
      </c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72" t="n"/>
      <c r="Q73" s="3083" t="n"/>
      <c r="R73" s="3085" t="n"/>
      <c r="S73" s="3086" t="n"/>
      <c r="T73" s="5516" t="n"/>
      <c r="U73" s="3087" t="n"/>
      <c r="V73" s="3085" t="n"/>
      <c r="W73" s="173" t="n"/>
      <c r="X73" s="2519" t="n">
        <v>6</v>
      </c>
      <c r="Y73" s="2520" t="inlineStr">
        <is>
          <t>д</t>
        </is>
      </c>
      <c r="Z73" s="3088" t="n">
        <v>72</v>
      </c>
      <c r="AA73" s="173" t="n"/>
      <c r="AB73" s="3087" t="n">
        <v>36</v>
      </c>
      <c r="AC73" s="72" t="n"/>
      <c r="AD73" s="3117">
        <f>Z73-T73</f>
        <v/>
      </c>
      <c r="AE73" s="2946" t="n"/>
      <c r="AF73" s="5517">
        <f>AP73+AR73+AU73+AX73+BA73+BD73+BG73+BJ73+BM73</f>
        <v/>
      </c>
      <c r="AG73" s="5515" t="n"/>
      <c r="AH73" s="3089" t="n">
        <v>6</v>
      </c>
      <c r="AI73" s="186" t="n"/>
      <c r="AJ73" s="3090" t="n"/>
      <c r="AK73" s="186" t="n"/>
      <c r="AL73" s="3090" t="n"/>
      <c r="AM73" s="186" t="n"/>
      <c r="AN73" s="3091" t="n">
        <v>2</v>
      </c>
      <c r="AO73" s="72" t="n"/>
      <c r="AP73" s="3085" t="n"/>
      <c r="AQ73" s="3092" t="n"/>
      <c r="AR73" s="3090" t="n"/>
      <c r="AS73" s="3085" t="n"/>
      <c r="AT73" s="3092" t="n"/>
      <c r="AU73" s="3090" t="n"/>
      <c r="AV73" s="3093" t="n"/>
      <c r="AW73" s="3094" t="n"/>
      <c r="AX73" s="3090" t="n"/>
      <c r="AY73" s="3085" t="n"/>
      <c r="AZ73" s="3092" t="n"/>
      <c r="BA73" s="2429" t="n"/>
      <c r="BB73" s="3093" t="n"/>
      <c r="BC73" s="3094" t="n"/>
      <c r="BD73" s="3090" t="n">
        <v>2</v>
      </c>
      <c r="BE73" s="3085" t="n"/>
      <c r="BF73" s="3092" t="n">
        <v>72</v>
      </c>
      <c r="BG73" s="3090" t="n">
        <v>6</v>
      </c>
      <c r="BH73" s="3093" t="n">
        <v>2</v>
      </c>
      <c r="BI73" s="3094" t="n"/>
      <c r="BJ73" s="3090" t="n"/>
      <c r="BK73" s="3085" t="n"/>
      <c r="BL73" s="3092" t="n"/>
      <c r="BM73" s="3090" t="n"/>
      <c r="BN73" s="3091" t="n"/>
      <c r="BO73" s="2377">
        <f>AS73+AV73+AY73+BB73+BE73+BH73+BK73+BN73+U73</f>
        <v/>
      </c>
      <c r="BP73" s="2311" t="n"/>
      <c r="BQ73" s="3095" t="n"/>
      <c r="BR73" s="72" t="n"/>
      <c r="BS73" s="2386">
        <f>(AB73-R73)*0.22</f>
        <v/>
      </c>
      <c r="BT73" s="2" t="n"/>
      <c r="BU73" s="2" t="n"/>
      <c r="BV73" s="2" t="n"/>
      <c r="BW73" s="2" t="n"/>
      <c r="BX73" s="2" t="n"/>
    </row>
    <row r="74">
      <c r="A74" s="5518" t="inlineStr">
        <is>
          <t>2.2</t>
        </is>
      </c>
      <c r="B74" s="2930" t="n"/>
      <c r="C74" s="5519" t="inlineStr">
        <is>
          <t>Процессы и аппараты химической технологии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311" t="n"/>
      <c r="Q74" s="5520" t="n"/>
      <c r="R74" s="2314" t="n"/>
      <c r="S74" s="2308" t="n"/>
      <c r="T74" s="3111" t="n"/>
      <c r="U74" s="2312" t="n"/>
      <c r="V74" s="2314" t="n">
        <v>5</v>
      </c>
      <c r="W74" s="2302" t="n"/>
      <c r="X74" s="2312" t="n"/>
      <c r="Y74" s="2311" t="n"/>
      <c r="Z74" s="2310" t="n">
        <v>144</v>
      </c>
      <c r="AA74" s="2302" t="n"/>
      <c r="AB74" s="2312" t="n">
        <v>90</v>
      </c>
      <c r="AC74" s="2311" t="n"/>
      <c r="AD74" s="2313">
        <f>Z74-T74</f>
        <v/>
      </c>
      <c r="AE74" s="2311" t="n"/>
      <c r="AF74" s="5514">
        <f>AP74+AR74+AU74+AX74+BA74+BD74+BG74+BJ74+BM74</f>
        <v/>
      </c>
      <c r="AG74" s="5515" t="n"/>
      <c r="AH74" s="2315" t="n">
        <v>10</v>
      </c>
      <c r="AI74" s="2316" t="n"/>
      <c r="AJ74" s="2317" t="n"/>
      <c r="AK74" s="2316" t="n"/>
      <c r="AL74" s="2317" t="n">
        <v>4</v>
      </c>
      <c r="AM74" s="2316" t="n"/>
      <c r="AN74" s="2318" t="n"/>
      <c r="AO74" s="2311" t="n"/>
      <c r="AP74" s="2314" t="n"/>
      <c r="AQ74" s="2326" t="n"/>
      <c r="AR74" s="2317" t="n"/>
      <c r="AS74" s="2314" t="n"/>
      <c r="AT74" s="2326" t="n"/>
      <c r="AU74" s="2317" t="n"/>
      <c r="AV74" s="2309" t="n"/>
      <c r="AW74" s="2324" t="n"/>
      <c r="AX74" s="2321" t="n"/>
      <c r="AY74" s="2322" t="n"/>
      <c r="AZ74" s="2320" t="n"/>
      <c r="BA74" s="3112" t="n">
        <v>2</v>
      </c>
      <c r="BB74" s="2323" t="n"/>
      <c r="BC74" s="2325" t="n">
        <v>144</v>
      </c>
      <c r="BD74" s="2317" t="n">
        <v>12</v>
      </c>
      <c r="BE74" s="2314" t="n">
        <v>4</v>
      </c>
      <c r="BF74" s="2326" t="n"/>
      <c r="BG74" s="2317" t="n"/>
      <c r="BH74" s="2309" t="n"/>
      <c r="BI74" s="2325" t="n"/>
      <c r="BJ74" s="2317" t="n"/>
      <c r="BK74" s="2314" t="n"/>
      <c r="BL74" s="2326" t="n"/>
      <c r="BM74" s="2317" t="n"/>
      <c r="BN74" s="2318" t="n"/>
      <c r="BO74" s="2313">
        <f>AS74+AV74+AY74+BB74+BE74+BH74+BK74+BN74+U74</f>
        <v/>
      </c>
      <c r="BP74" s="2311" t="n"/>
      <c r="BQ74" s="3114" t="inlineStr">
        <is>
          <t>ПиАХП</t>
        </is>
      </c>
      <c r="BR74" s="2311" t="n"/>
      <c r="BS74" s="2">
        <f>(AB74-R74)*0.22</f>
        <v/>
      </c>
      <c r="BT74" s="2" t="n"/>
      <c r="BU74" s="2" t="n"/>
      <c r="BV74" s="2" t="n"/>
      <c r="BW74" s="2" t="n"/>
      <c r="BX74" s="2" t="n"/>
    </row>
    <row r="75">
      <c r="A75" s="3098" t="inlineStr">
        <is>
          <t>2.3</t>
        </is>
      </c>
      <c r="B75" s="2928" t="n"/>
      <c r="C75" s="4354" t="inlineStr">
        <is>
          <t>Модуль "Автоматика и электротехника"</t>
        </is>
      </c>
      <c r="D75" s="2665" t="n"/>
      <c r="E75" s="2665" t="n"/>
      <c r="F75" s="2665" t="n"/>
      <c r="G75" s="2665" t="n"/>
      <c r="H75" s="2665" t="n"/>
      <c r="I75" s="2665" t="n"/>
      <c r="J75" s="2665" t="n"/>
      <c r="K75" s="2665" t="n"/>
      <c r="L75" s="2665" t="n"/>
      <c r="M75" s="2665" t="n"/>
      <c r="N75" s="2665" t="n"/>
      <c r="O75" s="2665" t="n"/>
      <c r="P75" s="2311" t="n"/>
      <c r="Q75" s="1926" t="n"/>
      <c r="R75" s="1931" t="n"/>
      <c r="S75" s="3100" t="n"/>
      <c r="T75" s="5516" t="n"/>
      <c r="U75" s="3101" t="n"/>
      <c r="V75" s="1931" t="n"/>
      <c r="W75" s="173" t="n"/>
      <c r="X75" s="3101" t="n"/>
      <c r="Y75" s="72" t="n"/>
      <c r="Z75" s="3102" t="n"/>
      <c r="AA75" s="173" t="n"/>
      <c r="AB75" s="3101" t="n"/>
      <c r="AC75" s="72" t="n"/>
      <c r="AD75" s="2377" t="n"/>
      <c r="AE75" s="2311" t="n"/>
      <c r="AF75" s="5517" t="n"/>
      <c r="AG75" s="5515" t="n"/>
      <c r="AH75" s="3104" t="n"/>
      <c r="AI75" s="186" t="n"/>
      <c r="AJ75" s="3105" t="n"/>
      <c r="AK75" s="186" t="n"/>
      <c r="AL75" s="3105" t="n"/>
      <c r="AM75" s="186" t="n"/>
      <c r="AN75" s="3106" t="n"/>
      <c r="AO75" s="72" t="n"/>
      <c r="AP75" s="1931" t="n"/>
      <c r="AQ75" s="3107" t="n"/>
      <c r="AR75" s="3105" t="n"/>
      <c r="AS75" s="1931" t="n"/>
      <c r="AT75" s="3107" t="n"/>
      <c r="AU75" s="3105" t="n"/>
      <c r="AV75" s="3108" t="n"/>
      <c r="AW75" s="3109" t="n"/>
      <c r="AX75" s="3105" t="n"/>
      <c r="AY75" s="1931" t="n"/>
      <c r="AZ75" s="3107" t="n"/>
      <c r="BA75" s="3104" t="n"/>
      <c r="BB75" s="3108" t="n"/>
      <c r="BC75" s="3109" t="n"/>
      <c r="BD75" s="3105" t="n"/>
      <c r="BE75" s="1931" t="n"/>
      <c r="BF75" s="3107" t="n"/>
      <c r="BG75" s="3105" t="n"/>
      <c r="BH75" s="3108" t="n"/>
      <c r="BI75" s="3109" t="n"/>
      <c r="BJ75" s="3105" t="n"/>
      <c r="BK75" s="1931" t="n"/>
      <c r="BL75" s="3107" t="n"/>
      <c r="BM75" s="3105" t="n"/>
      <c r="BN75" s="3106" t="n"/>
      <c r="BO75" s="2377" t="n"/>
      <c r="BP75" s="2311" t="n"/>
      <c r="BQ75" s="3110" t="n"/>
      <c r="BR75" s="72" t="n"/>
      <c r="BS75" s="2386">
        <f>(AB75-R75)*0.22</f>
        <v/>
      </c>
      <c r="BT75" s="2" t="n"/>
      <c r="BU75" s="2" t="n"/>
      <c r="BV75" s="2" t="n"/>
      <c r="BW75" s="2" t="n"/>
      <c r="BX75" s="2" t="n"/>
    </row>
    <row r="76">
      <c r="A76" s="3832" t="inlineStr">
        <is>
          <t>2.3.1</t>
        </is>
      </c>
      <c r="B76" s="2928" t="n"/>
      <c r="C76" s="5482" t="inlineStr">
        <is>
          <t>Электротехника и электроника / Электротехника с основами электроники</t>
        </is>
      </c>
      <c r="D76" s="2930" t="n"/>
      <c r="E76" s="2930" t="n"/>
      <c r="F76" s="2930" t="n"/>
      <c r="G76" s="2930" t="n"/>
      <c r="H76" s="2930" t="n"/>
      <c r="I76" s="2930" t="n"/>
      <c r="J76" s="2930" t="n"/>
      <c r="K76" s="2930" t="n"/>
      <c r="L76" s="2930" t="n"/>
      <c r="M76" s="2930" t="n"/>
      <c r="N76" s="2930" t="n"/>
      <c r="O76" s="2930" t="n"/>
      <c r="P76" s="2946" t="n"/>
      <c r="Q76" s="4375" t="n"/>
      <c r="R76" s="2314" t="n">
        <v>24</v>
      </c>
      <c r="S76" s="3919" t="n"/>
      <c r="T76" s="5521">
        <f>R76*Z76/AB76</f>
        <v/>
      </c>
      <c r="U76" s="2309" t="n">
        <v>1</v>
      </c>
      <c r="V76" s="2314" t="n"/>
      <c r="W76" s="2302" t="n"/>
      <c r="X76" s="2312" t="n">
        <v>3</v>
      </c>
      <c r="Y76" s="2311" t="n"/>
      <c r="Z76" s="2310" t="n">
        <v>108</v>
      </c>
      <c r="AA76" s="2302" t="n"/>
      <c r="AB76" s="2312" t="n">
        <v>72</v>
      </c>
      <c r="AC76" s="2311" t="n"/>
      <c r="AD76" s="2313">
        <f>Z76-T76</f>
        <v/>
      </c>
      <c r="AE76" s="2311" t="n"/>
      <c r="AF76" s="5514">
        <f>AP76+AR76+AU76+AX76+BA76+BD76+BG76+BJ76+BM76</f>
        <v/>
      </c>
      <c r="AG76" s="5515" t="n"/>
      <c r="AH76" s="2315" t="n">
        <v>6</v>
      </c>
      <c r="AI76" s="2316" t="n"/>
      <c r="AJ76" s="2317" t="n">
        <v>4</v>
      </c>
      <c r="AK76" s="2316" t="n"/>
      <c r="AL76" s="2317" t="n"/>
      <c r="AM76" s="2316" t="n"/>
      <c r="AN76" s="2318" t="n"/>
      <c r="AO76" s="2311" t="n"/>
      <c r="AP76" s="2314" t="n"/>
      <c r="AQ76" s="2326" t="n"/>
      <c r="AR76" s="2317" t="n"/>
      <c r="AS76" s="2314" t="n"/>
      <c r="AT76" s="2326" t="n"/>
      <c r="AU76" s="2317" t="n">
        <v>2</v>
      </c>
      <c r="AV76" s="2309" t="n"/>
      <c r="AW76" s="2324" t="n">
        <v>72</v>
      </c>
      <c r="AX76" s="2321" t="n">
        <v>8</v>
      </c>
      <c r="AY76" s="2322" t="n">
        <v>2</v>
      </c>
      <c r="AZ76" s="2320" t="n"/>
      <c r="BA76" s="3112" t="n"/>
      <c r="BB76" s="2323" t="n"/>
      <c r="BC76" s="2325" t="n"/>
      <c r="BD76" s="2317" t="n"/>
      <c r="BE76" s="2314" t="n"/>
      <c r="BF76" s="2326" t="n"/>
      <c r="BG76" s="2317" t="n"/>
      <c r="BH76" s="2309" t="n"/>
      <c r="BI76" s="2325" t="n"/>
      <c r="BJ76" s="2317" t="n"/>
      <c r="BK76" s="2314" t="n"/>
      <c r="BL76" s="2326" t="n"/>
      <c r="BM76" s="2317" t="n"/>
      <c r="BN76" s="2318" t="n"/>
      <c r="BO76" s="2313">
        <f>AS76+AV76+AY76+BB76+BE76+BH76+BK76+BN76+U76</f>
        <v/>
      </c>
      <c r="BP76" s="2311" t="n"/>
      <c r="BQ76" s="3114" t="inlineStr">
        <is>
          <t>АППиЭ</t>
        </is>
      </c>
      <c r="BR76" s="2311" t="n"/>
      <c r="BS76" s="2">
        <f>(AB76-R76)*0.22</f>
        <v/>
      </c>
      <c r="BT76" s="2" t="n"/>
      <c r="BU76" s="2" t="n"/>
      <c r="BV76" s="2" t="n"/>
      <c r="BW76" s="2" t="n"/>
      <c r="BX76" s="2" t="n"/>
    </row>
    <row r="77">
      <c r="A77" s="3910" t="inlineStr">
        <is>
          <t>2.3.2</t>
        </is>
      </c>
      <c r="B77" s="2930" t="n"/>
      <c r="C77" s="4367" t="inlineStr">
        <is>
          <t>Автоматизация химических производств / Автоматизация химического производства / Основы автоматизации производства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311" t="n"/>
      <c r="Q77" s="3083" t="n"/>
      <c r="R77" s="3085" t="n">
        <v>24</v>
      </c>
      <c r="S77" s="3920" t="n"/>
      <c r="T77" s="5522">
        <f>R77*Z77/AB77</f>
        <v/>
      </c>
      <c r="U77" s="3093" t="n">
        <v>1</v>
      </c>
      <c r="V77" s="3085" t="n">
        <v>7</v>
      </c>
      <c r="W77" s="173" t="n"/>
      <c r="X77" s="3087" t="n"/>
      <c r="Y77" s="72" t="n"/>
      <c r="Z77" s="3088" t="n">
        <v>108</v>
      </c>
      <c r="AA77" s="173" t="n"/>
      <c r="AB77" s="3087" t="n">
        <v>72</v>
      </c>
      <c r="AC77" s="72" t="n"/>
      <c r="AD77" s="2377">
        <f>Z77-T77</f>
        <v/>
      </c>
      <c r="AE77" s="2311" t="n"/>
      <c r="AF77" s="5513">
        <f>AP77+AR77+AU77+AX77+BA77+BD77+BG77+BJ77+BM77</f>
        <v/>
      </c>
      <c r="AG77" s="2878" t="n"/>
      <c r="AH77" s="3089" t="n">
        <v>4</v>
      </c>
      <c r="AI77" s="186" t="n"/>
      <c r="AJ77" s="3090" t="n">
        <v>4</v>
      </c>
      <c r="AK77" s="186" t="n"/>
      <c r="AL77" s="3090" t="n">
        <v>2</v>
      </c>
      <c r="AM77" s="186" t="n"/>
      <c r="AN77" s="3091" t="n"/>
      <c r="AO77" s="72" t="n"/>
      <c r="AP77" s="3085" t="n"/>
      <c r="AQ77" s="3092" t="n"/>
      <c r="AR77" s="3090" t="n"/>
      <c r="AS77" s="3085" t="n"/>
      <c r="AT77" s="3092" t="n"/>
      <c r="AU77" s="3090" t="n"/>
      <c r="AV77" s="3093" t="n"/>
      <c r="AW77" s="3094" t="n"/>
      <c r="AX77" s="3090" t="n"/>
      <c r="AY77" s="3085" t="n"/>
      <c r="AZ77" s="3092" t="n"/>
      <c r="BA77" s="3089" t="n"/>
      <c r="BB77" s="3093" t="n"/>
      <c r="BC77" s="3094" t="n"/>
      <c r="BD77" s="3090" t="n"/>
      <c r="BE77" s="3085" t="n"/>
      <c r="BF77" s="3092" t="n"/>
      <c r="BG77" s="3090" t="n">
        <v>4</v>
      </c>
      <c r="BH77" s="3093" t="n"/>
      <c r="BI77" s="3094" t="n">
        <v>72</v>
      </c>
      <c r="BJ77" s="3090" t="n">
        <v>6</v>
      </c>
      <c r="BK77" s="3085" t="n">
        <v>2</v>
      </c>
      <c r="BL77" s="3092" t="n"/>
      <c r="BM77" s="3090" t="n"/>
      <c r="BN77" s="3091" t="n"/>
      <c r="BO77" s="3103">
        <f>AS77+AV77+AY77+BB77+BE77+BH77+BK77+BN77+U77</f>
        <v/>
      </c>
      <c r="BP77" s="72" t="n"/>
      <c r="BQ77" s="3095" t="n"/>
      <c r="BR77" s="72" t="n"/>
      <c r="BS77" s="2386">
        <f>(AB77-R77)*0.22</f>
        <v/>
      </c>
      <c r="BT77" s="2" t="n"/>
      <c r="BU77" s="2" t="n"/>
      <c r="BV77" s="2" t="n"/>
      <c r="BW77" s="2" t="n"/>
      <c r="BX77" s="2" t="n"/>
    </row>
    <row r="78">
      <c r="A78" s="3098" t="inlineStr">
        <is>
          <t>2.4</t>
        </is>
      </c>
      <c r="B78" s="2928" t="n"/>
      <c r="C78" s="4354" t="inlineStr">
        <is>
          <t>Модуль "Проектирование предприятий и технологии производств"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3099" t="n"/>
      <c r="R78" s="2383" t="n"/>
      <c r="S78" s="3924" t="n"/>
      <c r="T78" s="5523" t="n"/>
      <c r="U78" s="2375" t="n"/>
      <c r="V78" s="2383" t="n"/>
      <c r="W78" s="2302" t="n"/>
      <c r="X78" s="2376" t="n"/>
      <c r="Y78" s="2311" t="n"/>
      <c r="Z78" s="2374" t="n"/>
      <c r="AA78" s="2302" t="n"/>
      <c r="AB78" s="2376" t="n"/>
      <c r="AC78" s="2311" t="n"/>
      <c r="AD78" s="3103" t="n"/>
      <c r="AE78" s="72" t="n"/>
      <c r="AF78" s="5517" t="n"/>
      <c r="AG78" s="5515" t="n"/>
      <c r="AH78" s="2379" t="n"/>
      <c r="AI78" s="2316" t="n"/>
      <c r="AJ78" s="2380" t="n"/>
      <c r="AK78" s="2316" t="n"/>
      <c r="AL78" s="2380" t="n"/>
      <c r="AM78" s="2316" t="n"/>
      <c r="AN78" s="2381" t="n"/>
      <c r="AO78" s="2311" t="n"/>
      <c r="AP78" s="2383" t="n"/>
      <c r="AQ78" s="2382" t="n"/>
      <c r="AR78" s="2380" t="n"/>
      <c r="AS78" s="2383" t="n"/>
      <c r="AT78" s="2382" t="n"/>
      <c r="AU78" s="2380" t="n"/>
      <c r="AV78" s="2375" t="n"/>
      <c r="AW78" s="2384" t="n"/>
      <c r="AX78" s="2380" t="n"/>
      <c r="AY78" s="2383" t="n"/>
      <c r="AZ78" s="2382" t="n"/>
      <c r="BA78" s="2379" t="n"/>
      <c r="BB78" s="2375" t="n"/>
      <c r="BC78" s="2384" t="n"/>
      <c r="BD78" s="2380" t="n"/>
      <c r="BE78" s="2383" t="n"/>
      <c r="BF78" s="2382" t="n"/>
      <c r="BG78" s="2380" t="n"/>
      <c r="BH78" s="2375" t="n"/>
      <c r="BI78" s="2384" t="n"/>
      <c r="BJ78" s="2380" t="n"/>
      <c r="BK78" s="2383" t="n"/>
      <c r="BL78" s="2382" t="n"/>
      <c r="BM78" s="2380" t="n"/>
      <c r="BN78" s="2381" t="n"/>
      <c r="BO78" s="2377" t="n"/>
      <c r="BP78" s="2311" t="n"/>
      <c r="BQ78" s="4365" t="n"/>
      <c r="BR78" s="2311" t="n"/>
      <c r="BS78" s="2386">
        <f>(AB78-R78)*0.22</f>
        <v/>
      </c>
      <c r="BT78" s="2" t="n"/>
      <c r="BU78" s="2" t="n"/>
      <c r="BV78" s="2" t="n"/>
      <c r="BW78" s="2" t="n"/>
      <c r="BX78" s="2" t="n"/>
    </row>
    <row r="79">
      <c r="A79" s="3120" t="inlineStr">
        <is>
          <t>2.4.1</t>
        </is>
      </c>
      <c r="B79" s="2928" t="n"/>
      <c r="C79" s="2424" t="inlineStr">
        <is>
          <t>Общая химическая технология / Основы химической технологии / Общая химическая технология /  Основы технологии производств легкой промышленности</t>
        </is>
      </c>
      <c r="D79" s="2304" t="n"/>
      <c r="E79" s="2304" t="n"/>
      <c r="F79" s="2304" t="n"/>
      <c r="G79" s="2304" t="n"/>
      <c r="H79" s="2304" t="n"/>
      <c r="I79" s="2304" t="n"/>
      <c r="J79" s="2304" t="n"/>
      <c r="K79" s="2304" t="n"/>
      <c r="L79" s="2304" t="n"/>
      <c r="M79" s="2304" t="n"/>
      <c r="N79" s="2304" t="n"/>
      <c r="O79" s="2304" t="n"/>
      <c r="P79" s="2305" t="n"/>
      <c r="Q79" s="3083" t="n"/>
      <c r="R79" s="3085" t="n">
        <v>24</v>
      </c>
      <c r="S79" s="3920" t="n"/>
      <c r="T79" s="5522" t="n">
        <v>36</v>
      </c>
      <c r="U79" s="3093" t="n">
        <v>1</v>
      </c>
      <c r="V79" s="3085" t="n">
        <v>6</v>
      </c>
      <c r="W79" s="173" t="n"/>
      <c r="X79" s="3087" t="n"/>
      <c r="Y79" s="72" t="n"/>
      <c r="Z79" s="3088" t="n">
        <v>108</v>
      </c>
      <c r="AA79" s="173" t="n"/>
      <c r="AB79" s="3087" t="n">
        <v>72</v>
      </c>
      <c r="AC79" s="72" t="n"/>
      <c r="AD79" s="2377">
        <f>Z79-T79</f>
        <v/>
      </c>
      <c r="AE79" s="2311" t="n"/>
      <c r="AF79" s="5513">
        <f>AP79+AR79+AU79+AX79+BA79+BD79+BG79+BJ79+BM79</f>
        <v/>
      </c>
      <c r="AG79" s="2878" t="n"/>
      <c r="AH79" s="3089" t="n">
        <v>6</v>
      </c>
      <c r="AI79" s="186" t="n"/>
      <c r="AJ79" s="3090" t="n">
        <v>4</v>
      </c>
      <c r="AK79" s="186" t="n"/>
      <c r="AL79" s="3090" t="n">
        <v>2</v>
      </c>
      <c r="AM79" s="186" t="n"/>
      <c r="AN79" s="3091" t="n"/>
      <c r="AO79" s="72" t="n"/>
      <c r="AP79" s="3085" t="n"/>
      <c r="AQ79" s="3092" t="n"/>
      <c r="AR79" s="3090" t="n"/>
      <c r="AS79" s="3085" t="n"/>
      <c r="AT79" s="3092" t="n"/>
      <c r="AU79" s="3090" t="n"/>
      <c r="AV79" s="3093" t="n"/>
      <c r="AW79" s="3094" t="n"/>
      <c r="AX79" s="3090" t="n"/>
      <c r="AY79" s="3085" t="n"/>
      <c r="AZ79" s="3092" t="n"/>
      <c r="BA79" s="3089" t="n"/>
      <c r="BB79" s="3093" t="n"/>
      <c r="BC79" s="3094" t="n"/>
      <c r="BD79" s="3090" t="n">
        <v>4</v>
      </c>
      <c r="BE79" s="3085" t="n"/>
      <c r="BF79" s="3092" t="n">
        <v>72</v>
      </c>
      <c r="BG79" s="3090" t="n">
        <v>8</v>
      </c>
      <c r="BH79" s="3093" t="n">
        <v>2</v>
      </c>
      <c r="BI79" s="3094" t="n"/>
      <c r="BJ79" s="3090" t="n"/>
      <c r="BK79" s="3085" t="n"/>
      <c r="BL79" s="3092" t="n"/>
      <c r="BM79" s="3090" t="n"/>
      <c r="BN79" s="3091" t="n"/>
      <c r="BO79" s="3103">
        <f>AS79+AV79+AY79+BB79+BE79+BH79+BK79+BN79+U79</f>
        <v/>
      </c>
      <c r="BP79" s="72" t="n"/>
      <c r="BQ79" s="3095" t="n"/>
      <c r="BR79" s="72" t="n"/>
      <c r="BS79" s="2386">
        <f>(AB79-R79)*0.22</f>
        <v/>
      </c>
      <c r="BT79" s="2" t="n"/>
      <c r="BU79" s="2" t="n"/>
      <c r="BV79" s="2" t="n"/>
      <c r="BW79" s="2" t="n"/>
      <c r="BX79" s="2" t="n"/>
    </row>
    <row r="80">
      <c r="A80" s="3120" t="inlineStr">
        <is>
          <t>2.4.2</t>
        </is>
      </c>
      <c r="B80" s="2928" t="n"/>
      <c r="C80" s="5510" t="inlineStr">
        <is>
          <t>Основы проектирования предприятий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72" t="n"/>
      <c r="Q80" s="3083" t="n"/>
      <c r="R80" s="2378" t="n"/>
      <c r="S80" s="3097" t="n"/>
      <c r="T80" s="5522" t="n"/>
      <c r="U80" s="2373" t="n"/>
      <c r="V80" s="2378" t="n"/>
      <c r="W80" s="2302" t="n"/>
      <c r="X80" s="2453" t="n">
        <v>8</v>
      </c>
      <c r="Y80" s="2311" t="n"/>
      <c r="Z80" s="2452" t="n">
        <v>108</v>
      </c>
      <c r="AA80" s="2302" t="n"/>
      <c r="AB80" s="2453" t="n">
        <v>36</v>
      </c>
      <c r="AC80" s="2311" t="n"/>
      <c r="AD80" s="2377">
        <f>Z80-T80</f>
        <v/>
      </c>
      <c r="AE80" s="2311" t="n"/>
      <c r="AF80" s="5517">
        <f>AP80+AR80+AU80+AX80+BA80+BD80+BG80+BJ80+BM80</f>
        <v/>
      </c>
      <c r="AG80" s="5515" t="n"/>
      <c r="AH80" s="2454" t="n">
        <v>6</v>
      </c>
      <c r="AI80" s="2316" t="n"/>
      <c r="AJ80" s="2432" t="n">
        <v>6</v>
      </c>
      <c r="AK80" s="2316" t="n"/>
      <c r="AL80" s="2432" t="n"/>
      <c r="AM80" s="2316" t="n"/>
      <c r="AN80" s="2455" t="n"/>
      <c r="AO80" s="2311" t="n"/>
      <c r="AP80" s="2378" t="n"/>
      <c r="AQ80" s="2431" t="n"/>
      <c r="AR80" s="2432" t="n"/>
      <c r="AS80" s="2378" t="n"/>
      <c r="AT80" s="2431" t="n"/>
      <c r="AU80" s="2432" t="n"/>
      <c r="AV80" s="2373" t="n"/>
      <c r="AW80" s="2433" t="n"/>
      <c r="AX80" s="2432" t="n"/>
      <c r="AY80" s="2378" t="n"/>
      <c r="AZ80" s="2431" t="n"/>
      <c r="BA80" s="2454" t="n"/>
      <c r="BB80" s="2373" t="n"/>
      <c r="BC80" s="2433" t="n"/>
      <c r="BD80" s="2432" t="n"/>
      <c r="BE80" s="2378" t="n"/>
      <c r="BF80" s="2431" t="n"/>
      <c r="BG80" s="2432" t="n"/>
      <c r="BH80" s="2373" t="n"/>
      <c r="BI80" s="2433" t="n"/>
      <c r="BJ80" s="2432" t="n">
        <v>2</v>
      </c>
      <c r="BK80" s="2378" t="n"/>
      <c r="BL80" s="2431" t="n">
        <v>108</v>
      </c>
      <c r="BM80" s="2432" t="n">
        <v>10</v>
      </c>
      <c r="BN80" s="2455" t="n">
        <v>3</v>
      </c>
      <c r="BO80" s="3117">
        <f>AS80+AV80+AY80+BB80+BE80+BH80+BK80+BN80+U80</f>
        <v/>
      </c>
      <c r="BP80" s="2946" t="n"/>
      <c r="BQ80" s="3081" t="n"/>
      <c r="BR80" s="2311" t="n"/>
      <c r="BS80" s="2386">
        <f>(AB80-R80)*0.22</f>
        <v/>
      </c>
      <c r="BT80" s="2" t="n"/>
      <c r="BU80" s="2" t="n"/>
      <c r="BV80" s="2" t="n"/>
      <c r="BW80" s="2" t="n"/>
      <c r="BX80" s="2" t="n"/>
    </row>
    <row r="81">
      <c r="A81" s="2368" t="inlineStr">
        <is>
          <t>2.5</t>
        </is>
      </c>
      <c r="B81" s="2302" t="n"/>
      <c r="C81" s="4354" t="inlineStr">
        <is>
          <t>Модуль "Экономика и управление производством"</t>
        </is>
      </c>
      <c r="D81" s="2665" t="n"/>
      <c r="E81" s="2665" t="n"/>
      <c r="F81" s="2665" t="n"/>
      <c r="G81" s="2665" t="n"/>
      <c r="H81" s="2665" t="n"/>
      <c r="I81" s="2665" t="n"/>
      <c r="J81" s="2665" t="n"/>
      <c r="K81" s="2665" t="n"/>
      <c r="L81" s="2665" t="n"/>
      <c r="M81" s="2665" t="n"/>
      <c r="N81" s="2665" t="n"/>
      <c r="O81" s="2665" t="n"/>
      <c r="P81" s="2311" t="n"/>
      <c r="Q81" s="1926" t="n"/>
      <c r="R81" s="1931" t="n"/>
      <c r="S81" s="3922" t="n"/>
      <c r="T81" s="5522" t="n"/>
      <c r="U81" s="3108" t="n"/>
      <c r="V81" s="1931" t="n"/>
      <c r="W81" s="173" t="n"/>
      <c r="X81" s="3101" t="n"/>
      <c r="Y81" s="72" t="n"/>
      <c r="Z81" s="3102" t="n"/>
      <c r="AA81" s="173" t="n"/>
      <c r="AB81" s="3101" t="n"/>
      <c r="AC81" s="72" t="n"/>
      <c r="AD81" s="3103" t="n"/>
      <c r="AE81" s="72" t="n"/>
      <c r="AF81" s="5517" t="n"/>
      <c r="AG81" s="5515" t="n"/>
      <c r="AH81" s="3104" t="n"/>
      <c r="AI81" s="186" t="n"/>
      <c r="AJ81" s="3105" t="n"/>
      <c r="AK81" s="186" t="n"/>
      <c r="AL81" s="3105" t="n"/>
      <c r="AM81" s="186" t="n"/>
      <c r="AN81" s="3106" t="n"/>
      <c r="AO81" s="72" t="n"/>
      <c r="AP81" s="1931" t="n"/>
      <c r="AQ81" s="3107" t="n"/>
      <c r="AR81" s="3105" t="n"/>
      <c r="AS81" s="1931" t="n"/>
      <c r="AT81" s="3107" t="n"/>
      <c r="AU81" s="3105" t="n"/>
      <c r="AV81" s="3108" t="n"/>
      <c r="AW81" s="3109" t="n"/>
      <c r="AX81" s="3105" t="n"/>
      <c r="AY81" s="1931" t="n"/>
      <c r="AZ81" s="3107" t="n"/>
      <c r="BA81" s="3104" t="n"/>
      <c r="BB81" s="3108" t="n"/>
      <c r="BC81" s="3109" t="n"/>
      <c r="BD81" s="3105" t="n"/>
      <c r="BE81" s="1931" t="n"/>
      <c r="BF81" s="3107" t="n"/>
      <c r="BG81" s="3105" t="n"/>
      <c r="BH81" s="3108" t="n"/>
      <c r="BI81" s="3109" t="n"/>
      <c r="BJ81" s="3105" t="n"/>
      <c r="BK81" s="1931" t="n"/>
      <c r="BL81" s="3107" t="n"/>
      <c r="BM81" s="3105" t="n"/>
      <c r="BN81" s="3106" t="n"/>
      <c r="BO81" s="3117" t="n"/>
      <c r="BP81" s="2946" t="n"/>
      <c r="BQ81" s="3110" t="n"/>
      <c r="BR81" s="72" t="n"/>
      <c r="BS81" s="2386">
        <f>(AB81-R81)*0.22</f>
        <v/>
      </c>
      <c r="BT81" s="2" t="n"/>
      <c r="BU81" s="2" t="n"/>
      <c r="BV81" s="2" t="n"/>
      <c r="BW81" s="2" t="n"/>
      <c r="BX81" s="2" t="n"/>
    </row>
    <row r="82">
      <c r="A82" s="2451" t="inlineStr">
        <is>
          <t>2.5.1</t>
        </is>
      </c>
      <c r="B82" s="2302" t="n"/>
      <c r="C82" s="2424" t="inlineStr">
        <is>
          <t>Экономика отрасли / Экономика организации</t>
        </is>
      </c>
      <c r="D82" s="2304" t="n"/>
      <c r="E82" s="2304" t="n"/>
      <c r="F82" s="2304" t="n"/>
      <c r="G82" s="2304" t="n"/>
      <c r="H82" s="2304" t="n"/>
      <c r="I82" s="2304" t="n"/>
      <c r="J82" s="2304" t="n"/>
      <c r="K82" s="2304" t="n"/>
      <c r="L82" s="2304" t="n"/>
      <c r="M82" s="2304" t="n"/>
      <c r="N82" s="2304" t="n"/>
      <c r="O82" s="2304" t="n"/>
      <c r="P82" s="2305" t="n"/>
      <c r="Q82" s="2425" t="n"/>
      <c r="R82" s="2378" t="n">
        <v>24</v>
      </c>
      <c r="S82" s="3097" t="n">
        <v>1</v>
      </c>
      <c r="T82" s="5522">
        <f>R82*Z82/AB82</f>
        <v/>
      </c>
      <c r="U82" s="2373" t="n">
        <v>1</v>
      </c>
      <c r="V82" s="2378" t="n">
        <v>7</v>
      </c>
      <c r="W82" s="2302" t="n"/>
      <c r="X82" s="2453" t="n"/>
      <c r="Y82" s="2311" t="n"/>
      <c r="Z82" s="2452" t="n">
        <v>108</v>
      </c>
      <c r="AA82" s="2302" t="n"/>
      <c r="AB82" s="2453" t="n">
        <v>72</v>
      </c>
      <c r="AC82" s="2311" t="n"/>
      <c r="AD82" s="2377">
        <f>Z82-T82</f>
        <v/>
      </c>
      <c r="AE82" s="2311" t="n"/>
      <c r="AF82" s="5524">
        <f>AP82+AR82+AU82+AX82+BA82+BD82+BG82+BJ82+BM82</f>
        <v/>
      </c>
      <c r="AG82" s="5525" t="n"/>
      <c r="AH82" s="2454" t="n">
        <v>6</v>
      </c>
      <c r="AI82" s="2316" t="n"/>
      <c r="AJ82" s="2432" t="n"/>
      <c r="AK82" s="2316" t="n"/>
      <c r="AL82" s="2432" t="n">
        <v>4</v>
      </c>
      <c r="AM82" s="2316" t="n"/>
      <c r="AN82" s="2455" t="n"/>
      <c r="AO82" s="2311" t="n"/>
      <c r="AP82" s="2378" t="n"/>
      <c r="AQ82" s="2431" t="n"/>
      <c r="AR82" s="2432" t="n"/>
      <c r="AS82" s="2378" t="n"/>
      <c r="AT82" s="2431" t="n"/>
      <c r="AU82" s="2432" t="n"/>
      <c r="AV82" s="2373" t="n"/>
      <c r="AW82" s="2433" t="n"/>
      <c r="AX82" s="2432" t="n"/>
      <c r="AY82" s="2378" t="n"/>
      <c r="AZ82" s="2431" t="n"/>
      <c r="BA82" s="2454" t="n"/>
      <c r="BB82" s="2373" t="n"/>
      <c r="BC82" s="2433" t="n"/>
      <c r="BD82" s="2432" t="n"/>
      <c r="BE82" s="2378" t="n"/>
      <c r="BF82" s="2431" t="n"/>
      <c r="BG82" s="2432" t="n">
        <v>2</v>
      </c>
      <c r="BH82" s="2373" t="n"/>
      <c r="BI82" s="2433" t="n">
        <v>72</v>
      </c>
      <c r="BJ82" s="2432" t="n">
        <v>8</v>
      </c>
      <c r="BK82" s="2378" t="n">
        <v>2</v>
      </c>
      <c r="BL82" s="2431" t="n"/>
      <c r="BM82" s="2432" t="n"/>
      <c r="BN82" s="2455" t="n"/>
      <c r="BO82" s="2377">
        <f>AS82+AV82+AY82+BB82+BE82+BH82+BK82+BN82+U82</f>
        <v/>
      </c>
      <c r="BP82" s="2311" t="n"/>
      <c r="BQ82" s="3081" t="n"/>
      <c r="BR82" s="2311" t="n"/>
      <c r="BS82" s="2386">
        <f>(AB82-R82)*0.22</f>
        <v/>
      </c>
      <c r="BT82" s="2" t="n"/>
      <c r="BU82" s="2" t="n"/>
      <c r="BV82" s="2" t="n"/>
      <c r="BW82" s="2" t="n"/>
      <c r="BX82" s="2" t="n"/>
    </row>
    <row r="83">
      <c r="A83" s="2451" t="inlineStr">
        <is>
          <t>2.5.2</t>
        </is>
      </c>
      <c r="B83" s="2302" t="n"/>
      <c r="C83" s="2424" t="inlineStr">
        <is>
          <t>Организация производства и управление предприятием</t>
        </is>
      </c>
      <c r="D83" s="2304" t="n"/>
      <c r="E83" s="2304" t="n"/>
      <c r="F83" s="2304" t="n"/>
      <c r="G83" s="2304" t="n"/>
      <c r="H83" s="2304" t="n"/>
      <c r="I83" s="2304" t="n"/>
      <c r="J83" s="2304" t="n"/>
      <c r="K83" s="2304" t="n"/>
      <c r="L83" s="2304" t="n"/>
      <c r="M83" s="2304" t="n"/>
      <c r="N83" s="2304" t="n"/>
      <c r="O83" s="2304" t="n"/>
      <c r="P83" s="2305" t="n"/>
      <c r="Q83" s="3083" t="n"/>
      <c r="R83" s="3085" t="n"/>
      <c r="S83" s="3920" t="n"/>
      <c r="T83" s="5522" t="n"/>
      <c r="U83" s="3093" t="n"/>
      <c r="V83" s="3085" t="n">
        <v>8</v>
      </c>
      <c r="W83" s="173" t="n"/>
      <c r="X83" s="3087" t="n"/>
      <c r="Y83" s="72" t="n"/>
      <c r="Z83" s="3088" t="n">
        <v>108</v>
      </c>
      <c r="AA83" s="173" t="n"/>
      <c r="AB83" s="3087" t="n">
        <v>72</v>
      </c>
      <c r="AC83" s="72" t="n"/>
      <c r="AD83" s="2377">
        <f>Z83-T83</f>
        <v/>
      </c>
      <c r="AE83" s="2311" t="n"/>
      <c r="AF83" s="5524">
        <f>AP83+AR83+AU83+AX83+BA83+BD83+BG83+BJ83+BM83</f>
        <v/>
      </c>
      <c r="AG83" s="5525" t="n"/>
      <c r="AH83" s="3089" t="n">
        <v>8</v>
      </c>
      <c r="AI83" s="186" t="n"/>
      <c r="AJ83" s="3090" t="n"/>
      <c r="AK83" s="186" t="n"/>
      <c r="AL83" s="3090" t="n">
        <v>8</v>
      </c>
      <c r="AM83" s="186" t="n"/>
      <c r="AN83" s="3091" t="n"/>
      <c r="AO83" s="72" t="n"/>
      <c r="AP83" s="3085" t="n"/>
      <c r="AQ83" s="3092" t="n"/>
      <c r="AR83" s="3090" t="n"/>
      <c r="AS83" s="3085" t="n"/>
      <c r="AT83" s="3092" t="n"/>
      <c r="AU83" s="3090" t="n"/>
      <c r="AV83" s="3093" t="n"/>
      <c r="AW83" s="3094" t="n"/>
      <c r="AX83" s="3090" t="n"/>
      <c r="AY83" s="3085" t="n"/>
      <c r="AZ83" s="3092" t="n"/>
      <c r="BA83" s="3089" t="n"/>
      <c r="BB83" s="3093" t="n"/>
      <c r="BC83" s="3094" t="n"/>
      <c r="BD83" s="3090" t="n"/>
      <c r="BE83" s="3085" t="n"/>
      <c r="BF83" s="3092" t="n"/>
      <c r="BG83" s="3090" t="n"/>
      <c r="BH83" s="3093" t="n"/>
      <c r="BI83" s="3094" t="n"/>
      <c r="BJ83" s="3090" t="n">
        <v>4</v>
      </c>
      <c r="BK83" s="3085" t="n"/>
      <c r="BL83" s="3092" t="n">
        <v>108</v>
      </c>
      <c r="BM83" s="3090" t="n">
        <v>12</v>
      </c>
      <c r="BN83" s="2455" t="n">
        <v>3</v>
      </c>
      <c r="BO83" s="3103">
        <f>AS83+AV83+AY83+BB83+BE83+BH83+BK83+BN83+U83</f>
        <v/>
      </c>
      <c r="BP83" s="72" t="n"/>
      <c r="BQ83" s="3885" t="n"/>
      <c r="BR83" s="72" t="n"/>
      <c r="BS83" s="2386">
        <f>(AB83-R83)*0.22</f>
        <v/>
      </c>
      <c r="BT83" s="2" t="n"/>
      <c r="BU83" s="2" t="n"/>
      <c r="BV83" s="2" t="n"/>
      <c r="BW83" s="2" t="n"/>
      <c r="BX83" s="2" t="n"/>
    </row>
    <row r="84">
      <c r="A84" s="2451" t="inlineStr">
        <is>
          <t>2.5.3</t>
        </is>
      </c>
      <c r="B84" s="2302" t="n"/>
      <c r="C84" s="2424" t="inlineStr">
        <is>
          <t>Курсовая работа по учебной дисциплине "Организация производства и управление предприятием"</t>
        </is>
      </c>
      <c r="D84" s="2304" t="n"/>
      <c r="E84" s="2304" t="n"/>
      <c r="F84" s="2304" t="n"/>
      <c r="G84" s="2304" t="n"/>
      <c r="H84" s="2304" t="n"/>
      <c r="I84" s="2304" t="n"/>
      <c r="J84" s="2304" t="n"/>
      <c r="K84" s="2304" t="n"/>
      <c r="L84" s="2304" t="n"/>
      <c r="M84" s="2304" t="n"/>
      <c r="N84" s="2304" t="n"/>
      <c r="O84" s="2304" t="n"/>
      <c r="P84" s="2305" t="n"/>
      <c r="Q84" s="2425" t="n"/>
      <c r="R84" s="2378" t="n"/>
      <c r="S84" s="3097" t="n"/>
      <c r="T84" s="5522" t="n"/>
      <c r="U84" s="2373" t="n"/>
      <c r="V84" s="2378" t="n"/>
      <c r="W84" s="2302" t="n"/>
      <c r="X84" s="2453" t="n"/>
      <c r="Y84" s="2311" t="n"/>
      <c r="Z84" s="2452" t="n">
        <v>30</v>
      </c>
      <c r="AA84" s="2302" t="n"/>
      <c r="AB84" s="2453" t="n"/>
      <c r="AC84" s="2311" t="n"/>
      <c r="AD84" s="2377">
        <f>Z84-T84</f>
        <v/>
      </c>
      <c r="AE84" s="2311" t="n"/>
      <c r="AF84" s="5524" t="n"/>
      <c r="AG84" s="5525" t="n"/>
      <c r="AH84" s="2454" t="n"/>
      <c r="AI84" s="2316" t="n"/>
      <c r="AJ84" s="2432" t="n"/>
      <c r="AK84" s="2316" t="n"/>
      <c r="AL84" s="2432" t="n"/>
      <c r="AM84" s="2316" t="n"/>
      <c r="AN84" s="2455" t="n"/>
      <c r="AO84" s="2311" t="n"/>
      <c r="AP84" s="2378" t="n"/>
      <c r="AQ84" s="2431" t="n"/>
      <c r="AR84" s="2432" t="n"/>
      <c r="AS84" s="2378" t="n"/>
      <c r="AT84" s="2431" t="n"/>
      <c r="AU84" s="2432" t="n"/>
      <c r="AV84" s="2373" t="n"/>
      <c r="AW84" s="2433" t="n"/>
      <c r="AX84" s="2432" t="n"/>
      <c r="AY84" s="2378" t="n"/>
      <c r="AZ84" s="2431" t="n"/>
      <c r="BA84" s="2454" t="n"/>
      <c r="BB84" s="2373" t="n"/>
      <c r="BC84" s="2433" t="n"/>
      <c r="BD84" s="2432" t="n"/>
      <c r="BE84" s="2378" t="n"/>
      <c r="BF84" s="2431" t="n"/>
      <c r="BG84" s="2432" t="n"/>
      <c r="BH84" s="2373" t="n"/>
      <c r="BI84" s="2433" t="n"/>
      <c r="BJ84" s="2432" t="n"/>
      <c r="BK84" s="2378" t="n"/>
      <c r="BL84" s="2431" t="n">
        <v>30</v>
      </c>
      <c r="BM84" s="2432" t="n"/>
      <c r="BN84" s="2455" t="n">
        <v>1</v>
      </c>
      <c r="BO84" s="2377">
        <f>AS84+AV84+AY84+BB84+BE84+BH84+BK84+BN84+U84</f>
        <v/>
      </c>
      <c r="BP84" s="2311" t="n"/>
      <c r="BQ84" s="3081" t="n"/>
      <c r="BR84" s="2311" t="n"/>
      <c r="BS84" s="2386">
        <f>(AB84-R84)*0.22</f>
        <v/>
      </c>
      <c r="BT84" s="2" t="n"/>
      <c r="BU84" s="2" t="n"/>
      <c r="BV84" s="2" t="n"/>
      <c r="BW84" s="2" t="n"/>
      <c r="BX84" s="2" t="n"/>
    </row>
    <row r="85">
      <c r="A85" s="2451" t="inlineStr">
        <is>
          <t>2.5.4</t>
        </is>
      </c>
      <c r="B85" s="2302" t="n"/>
      <c r="C85" s="5510" t="inlineStr">
        <is>
          <t>Маркетинг с основами логистики</t>
        </is>
      </c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72" t="n"/>
      <c r="Q85" s="3083" t="n"/>
      <c r="R85" s="3085" t="n"/>
      <c r="S85" s="3920" t="n"/>
      <c r="T85" s="5522" t="n"/>
      <c r="U85" s="3093" t="n"/>
      <c r="V85" s="3085" t="n"/>
      <c r="W85" s="173" t="n"/>
      <c r="X85" s="3087" t="n">
        <v>8</v>
      </c>
      <c r="Y85" s="72" t="n"/>
      <c r="Z85" s="3088" t="n">
        <v>102</v>
      </c>
      <c r="AA85" s="173" t="n"/>
      <c r="AB85" s="3087" t="n">
        <v>36</v>
      </c>
      <c r="AC85" s="72" t="n"/>
      <c r="AD85" s="3103">
        <f>Z85-T85</f>
        <v/>
      </c>
      <c r="AE85" s="72" t="n"/>
      <c r="AF85" s="5517">
        <f>AP85+AR85+AU85+AX85+BA85+BD85+BG85+BJ85+BM85</f>
        <v/>
      </c>
      <c r="AG85" s="5515" t="n"/>
      <c r="AH85" s="3089" t="n">
        <v>4</v>
      </c>
      <c r="AI85" s="186" t="n"/>
      <c r="AJ85" s="3090" t="n"/>
      <c r="AK85" s="186" t="n"/>
      <c r="AL85" s="3090" t="n">
        <v>4</v>
      </c>
      <c r="AM85" s="186" t="n"/>
      <c r="AN85" s="3091" t="n"/>
      <c r="AO85" s="72" t="n"/>
      <c r="AP85" s="3085" t="n"/>
      <c r="AQ85" s="3092" t="n"/>
      <c r="AR85" s="3090" t="n"/>
      <c r="AS85" s="3085" t="n"/>
      <c r="AT85" s="3092" t="n"/>
      <c r="AU85" s="3090" t="n"/>
      <c r="AV85" s="3093" t="n"/>
      <c r="AW85" s="3094" t="n"/>
      <c r="AX85" s="3090" t="n"/>
      <c r="AY85" s="3085" t="n"/>
      <c r="AZ85" s="3092" t="n"/>
      <c r="BA85" s="3089" t="n"/>
      <c r="BB85" s="3093" t="n"/>
      <c r="BC85" s="3094" t="n"/>
      <c r="BD85" s="3090" t="n"/>
      <c r="BE85" s="3085" t="n"/>
      <c r="BF85" s="3092" t="n"/>
      <c r="BG85" s="3090" t="n"/>
      <c r="BH85" s="3093" t="n"/>
      <c r="BI85" s="3094" t="n"/>
      <c r="BJ85" s="3090" t="n">
        <v>2</v>
      </c>
      <c r="BK85" s="3085" t="n"/>
      <c r="BL85" s="3092" t="n">
        <v>102</v>
      </c>
      <c r="BM85" s="3090" t="n">
        <v>6</v>
      </c>
      <c r="BN85" s="3091" t="n">
        <v>3</v>
      </c>
      <c r="BO85" s="3103">
        <f>AS85+AV85+AY85+BB85+BE85+BH85+BK85+BN85+U85</f>
        <v/>
      </c>
      <c r="BP85" s="72" t="n"/>
      <c r="BQ85" s="3095" t="n"/>
      <c r="BR85" s="72" t="n"/>
      <c r="BS85" s="2386">
        <f>(AB85-R85)*0.22</f>
        <v/>
      </c>
      <c r="BT85" s="2" t="n"/>
      <c r="BU85" s="2" t="n"/>
      <c r="BV85" s="2" t="n"/>
      <c r="BW85" s="2" t="n"/>
      <c r="BX85" s="2" t="n"/>
    </row>
    <row r="86">
      <c r="A86" s="2487" t="inlineStr">
        <is>
          <t>2.6</t>
        </is>
      </c>
      <c r="B86" s="173" t="n"/>
      <c r="C86" s="5490" t="inlineStr">
        <is>
          <t>Модуль "Теоретические основы полимерных технологий"</t>
        </is>
      </c>
      <c r="D86" s="2930" t="n"/>
      <c r="E86" s="2930" t="n"/>
      <c r="F86" s="2930" t="n"/>
      <c r="G86" s="2930" t="n"/>
      <c r="H86" s="2930" t="n"/>
      <c r="I86" s="2930" t="n"/>
      <c r="J86" s="2930" t="n"/>
      <c r="K86" s="2930" t="n"/>
      <c r="L86" s="2930" t="n"/>
      <c r="M86" s="2930" t="n"/>
      <c r="N86" s="2930" t="n"/>
      <c r="O86" s="2930" t="n"/>
      <c r="P86" s="2946" t="n"/>
      <c r="Q86" s="3096" t="n"/>
      <c r="R86" s="2383" t="n"/>
      <c r="S86" s="3924" t="n"/>
      <c r="T86" s="5522" t="n"/>
      <c r="U86" s="2375" t="n"/>
      <c r="V86" s="2383" t="n"/>
      <c r="W86" s="2302" t="n"/>
      <c r="X86" s="2376" t="n"/>
      <c r="Y86" s="2311" t="n"/>
      <c r="Z86" s="2374" t="n"/>
      <c r="AA86" s="2302" t="n"/>
      <c r="AB86" s="2376" t="n"/>
      <c r="AC86" s="2311" t="n"/>
      <c r="AD86" s="3117" t="n"/>
      <c r="AE86" s="2946" t="n"/>
      <c r="AF86" s="5513" t="n"/>
      <c r="AG86" s="2878" t="n"/>
      <c r="AH86" s="2379" t="n"/>
      <c r="AI86" s="2316" t="n"/>
      <c r="AJ86" s="2380" t="n"/>
      <c r="AK86" s="2316" t="n"/>
      <c r="AL86" s="2380" t="n"/>
      <c r="AM86" s="2316" t="n"/>
      <c r="AN86" s="2381" t="n"/>
      <c r="AO86" s="2311" t="n"/>
      <c r="AP86" s="2383" t="n"/>
      <c r="AQ86" s="2382" t="n"/>
      <c r="AR86" s="2380" t="n"/>
      <c r="AS86" s="2383" t="n"/>
      <c r="AT86" s="2382" t="n"/>
      <c r="AU86" s="2380" t="n"/>
      <c r="AV86" s="2375" t="n"/>
      <c r="AW86" s="2384" t="n"/>
      <c r="AX86" s="2380" t="n"/>
      <c r="AY86" s="2383" t="n"/>
      <c r="AZ86" s="2382" t="n"/>
      <c r="BA86" s="2379" t="n"/>
      <c r="BB86" s="2375" t="n"/>
      <c r="BC86" s="2384" t="n"/>
      <c r="BD86" s="2380" t="n"/>
      <c r="BE86" s="2383" t="n"/>
      <c r="BF86" s="2382" t="n"/>
      <c r="BG86" s="2380" t="n"/>
      <c r="BH86" s="2375" t="n"/>
      <c r="BI86" s="2384" t="n"/>
      <c r="BJ86" s="2380" t="n"/>
      <c r="BK86" s="2383" t="n"/>
      <c r="BL86" s="2382" t="n"/>
      <c r="BM86" s="2380" t="n"/>
      <c r="BN86" s="2381" t="n"/>
      <c r="BO86" s="3117" t="n"/>
      <c r="BP86" s="2946" t="n"/>
      <c r="BQ86" s="4365" t="n"/>
      <c r="BR86" s="2311" t="n"/>
      <c r="BS86" s="2386">
        <f>(AB86-R86)*0.22</f>
        <v/>
      </c>
      <c r="BT86" s="2" t="n"/>
      <c r="BU86" s="2" t="n"/>
      <c r="BV86" s="2" t="n"/>
      <c r="BW86" s="2" t="n"/>
      <c r="BX86" s="2" t="n"/>
    </row>
    <row r="87">
      <c r="A87" s="3832" t="inlineStr">
        <is>
          <t>2.6.1</t>
        </is>
      </c>
      <c r="B87" s="2928" t="n"/>
      <c r="C87" s="4348" t="inlineStr">
        <is>
          <t>Химия и физика пленкообразующих веществ</t>
        </is>
      </c>
      <c r="D87" s="2665" t="n"/>
      <c r="E87" s="2665" t="n"/>
      <c r="F87" s="2665" t="n"/>
      <c r="G87" s="2665" t="n"/>
      <c r="H87" s="2665" t="n"/>
      <c r="I87" s="2665" t="n"/>
      <c r="J87" s="2665" t="n"/>
      <c r="K87" s="2665" t="n"/>
      <c r="L87" s="2665" t="n"/>
      <c r="M87" s="2665" t="n"/>
      <c r="N87" s="2665" t="n"/>
      <c r="O87" s="2665" t="n"/>
      <c r="P87" s="2311" t="n"/>
      <c r="Q87" s="467" t="n"/>
      <c r="R87" s="2090" t="n"/>
      <c r="S87" s="3925" t="n"/>
      <c r="T87" s="5526" t="n"/>
      <c r="U87" s="3868" t="n"/>
      <c r="V87" s="468" t="n">
        <v>5</v>
      </c>
      <c r="W87" s="2090" t="n">
        <v>6</v>
      </c>
      <c r="X87" s="3859" t="n"/>
      <c r="Y87" s="72" t="n"/>
      <c r="Z87" s="3860" t="n">
        <v>216</v>
      </c>
      <c r="AA87" s="173" t="n"/>
      <c r="AB87" s="3859" t="n">
        <v>144</v>
      </c>
      <c r="AC87" s="72" t="n"/>
      <c r="AD87" s="3113">
        <f>Z87-T87</f>
        <v/>
      </c>
      <c r="AE87" s="2946" t="n"/>
      <c r="AF87" s="5514">
        <f>AP87+AR87+AU87+AX87+BA87+BD87+BG87+BJ87+BM87</f>
        <v/>
      </c>
      <c r="AG87" s="5515" t="n"/>
      <c r="AH87" s="4394" t="n">
        <v>16</v>
      </c>
      <c r="AI87" s="186" t="n"/>
      <c r="AJ87" s="3862" t="n">
        <v>16</v>
      </c>
      <c r="AK87" s="186" t="n"/>
      <c r="AL87" s="3862" t="n"/>
      <c r="AM87" s="186" t="n"/>
      <c r="AN87" s="3863" t="n"/>
      <c r="AO87" s="72" t="n"/>
      <c r="AP87" s="2090" t="n"/>
      <c r="AQ87" s="3867" t="n"/>
      <c r="AR87" s="3862" t="n"/>
      <c r="AS87" s="2090" t="n"/>
      <c r="AT87" s="3867" t="n"/>
      <c r="AU87" s="3862" t="n"/>
      <c r="AV87" s="3868" t="n"/>
      <c r="AW87" s="3927" t="n"/>
      <c r="AX87" s="3865" t="n"/>
      <c r="AY87" s="3864" t="n"/>
      <c r="AZ87" s="3926" t="n"/>
      <c r="BA87" s="3928" t="n">
        <v>4</v>
      </c>
      <c r="BB87" s="3866" t="n"/>
      <c r="BC87" s="3861" t="n">
        <v>108</v>
      </c>
      <c r="BD87" s="3862" t="n">
        <v>14</v>
      </c>
      <c r="BE87" s="2090" t="n">
        <v>3</v>
      </c>
      <c r="BF87" s="3867" t="n">
        <v>108</v>
      </c>
      <c r="BG87" s="3862" t="n">
        <v>14</v>
      </c>
      <c r="BH87" s="3868" t="n">
        <v>3</v>
      </c>
      <c r="BI87" s="3861" t="n"/>
      <c r="BJ87" s="3862" t="n"/>
      <c r="BK87" s="2090" t="n"/>
      <c r="BL87" s="3867" t="n"/>
      <c r="BM87" s="3862" t="n"/>
      <c r="BN87" s="3863" t="n"/>
      <c r="BO87" s="2313">
        <f>AS87+AV87+AY87+BB87+BE87+BH87+BK87+BN87+U87</f>
        <v/>
      </c>
      <c r="BP87" s="2311" t="n"/>
      <c r="BQ87" s="3931" t="inlineStr">
        <is>
          <t>ПКМ</t>
        </is>
      </c>
      <c r="BR87" s="72" t="n"/>
      <c r="BS87" s="2">
        <f>(AB87-R87)*0.22</f>
        <v/>
      </c>
      <c r="BT87" s="2" t="n"/>
      <c r="BU87" s="2" t="n"/>
      <c r="BV87" s="2" t="n"/>
      <c r="BW87" s="2" t="n"/>
      <c r="BX87" s="2" t="n"/>
    </row>
    <row r="88">
      <c r="A88" s="2451" t="inlineStr">
        <is>
          <t>2.6.2</t>
        </is>
      </c>
      <c r="B88" s="2302" t="n"/>
      <c r="C88" s="4367" t="inlineStr">
        <is>
          <t>Теоретические основы технологии пленкообразующих веществ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311" t="n"/>
      <c r="Q88" s="3119" t="n"/>
      <c r="R88" s="2378" t="n"/>
      <c r="S88" s="3097" t="n"/>
      <c r="T88" s="5522" t="n"/>
      <c r="U88" s="2373" t="n"/>
      <c r="V88" s="2378" t="n"/>
      <c r="W88" s="2302" t="n"/>
      <c r="X88" s="2453" t="n">
        <v>6</v>
      </c>
      <c r="Y88" s="2311" t="n"/>
      <c r="Z88" s="2452" t="n">
        <v>108</v>
      </c>
      <c r="AA88" s="2302" t="n"/>
      <c r="AB88" s="2453" t="n">
        <v>54</v>
      </c>
      <c r="AC88" s="2311" t="n"/>
      <c r="AD88" s="3117">
        <f>Z88-T88</f>
        <v/>
      </c>
      <c r="AE88" s="2946" t="n"/>
      <c r="AF88" s="5513">
        <f>AP88+AR88+AU88+AX88+BA88+BD88+BG88+BJ88+BM88</f>
        <v/>
      </c>
      <c r="AG88" s="2878" t="n"/>
      <c r="AH88" s="2454" t="n">
        <v>8</v>
      </c>
      <c r="AI88" s="2316" t="n"/>
      <c r="AJ88" s="2432" t="n"/>
      <c r="AK88" s="2316" t="n"/>
      <c r="AL88" s="2432" t="n">
        <v>4</v>
      </c>
      <c r="AM88" s="2316" t="n"/>
      <c r="AN88" s="2455" t="n"/>
      <c r="AO88" s="2311" t="n"/>
      <c r="AP88" s="2378" t="n"/>
      <c r="AQ88" s="2431" t="n"/>
      <c r="AR88" s="2432" t="n"/>
      <c r="AS88" s="2378" t="n"/>
      <c r="AT88" s="2431" t="n"/>
      <c r="AU88" s="2432" t="n"/>
      <c r="AV88" s="2373" t="n"/>
      <c r="AW88" s="2433" t="n"/>
      <c r="AX88" s="2432" t="n"/>
      <c r="AY88" s="2378" t="n"/>
      <c r="AZ88" s="2431" t="n"/>
      <c r="BA88" s="2454" t="n"/>
      <c r="BB88" s="2373" t="n"/>
      <c r="BC88" s="2433" t="n"/>
      <c r="BD88" s="2432" t="n">
        <v>2</v>
      </c>
      <c r="BE88" s="2378" t="n"/>
      <c r="BF88" s="2431" t="n">
        <v>108</v>
      </c>
      <c r="BG88" s="2432" t="n">
        <v>10</v>
      </c>
      <c r="BH88" s="2373" t="n">
        <v>3</v>
      </c>
      <c r="BI88" s="2433" t="n"/>
      <c r="BJ88" s="2432" t="n"/>
      <c r="BK88" s="2378" t="n"/>
      <c r="BL88" s="2431" t="n"/>
      <c r="BM88" s="2432" t="n"/>
      <c r="BN88" s="2455" t="n"/>
      <c r="BO88" s="3103">
        <f>AS88+AV88+AY88+BB88+BE88+BH88+BK88+BN88+U88</f>
        <v/>
      </c>
      <c r="BP88" s="72" t="n"/>
      <c r="BQ88" s="3081" t="n"/>
      <c r="BR88" s="2311" t="n"/>
      <c r="BS88" s="2386">
        <f>(AB88-R88)*0.22</f>
        <v/>
      </c>
      <c r="BT88" s="2" t="n"/>
      <c r="BU88" s="2" t="n"/>
      <c r="BV88" s="2" t="n"/>
      <c r="BW88" s="2" t="n"/>
      <c r="BX88" s="2" t="n"/>
    </row>
    <row r="89">
      <c r="A89" s="5527" t="inlineStr">
        <is>
          <t>2.7</t>
        </is>
      </c>
      <c r="B89" s="2302" t="n"/>
      <c r="C89" s="5519" t="inlineStr">
        <is>
          <t>Основы стандартизации, оценки соответствия и метрологии / Стандартизация и качество продукции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311" t="n"/>
      <c r="Q89" s="5528" t="n"/>
      <c r="R89" s="2090" t="n">
        <v>12</v>
      </c>
      <c r="S89" s="3925" t="n"/>
      <c r="T89" s="5526">
        <f>R89*Z89/AB89</f>
        <v/>
      </c>
      <c r="U89" s="3868" t="n">
        <v>1</v>
      </c>
      <c r="V89" s="2090" t="n"/>
      <c r="W89" s="173" t="n"/>
      <c r="X89" s="3859" t="n">
        <v>5</v>
      </c>
      <c r="Y89" s="72" t="n"/>
      <c r="Z89" s="3860" t="n">
        <v>108</v>
      </c>
      <c r="AA89" s="173" t="n"/>
      <c r="AB89" s="3859" t="n">
        <v>36</v>
      </c>
      <c r="AC89" s="72" t="n"/>
      <c r="AD89" s="3113">
        <f>Z89-T89</f>
        <v/>
      </c>
      <c r="AE89" s="2946" t="n"/>
      <c r="AF89" s="5529">
        <f>AP89+AR89+AU89+AX89+BA89+BD89+BG89+BJ89+BM89</f>
        <v/>
      </c>
      <c r="AG89" s="5525" t="n"/>
      <c r="AH89" s="4394" t="n">
        <v>4</v>
      </c>
      <c r="AI89" s="186" t="n"/>
      <c r="AJ89" s="3862" t="n"/>
      <c r="AK89" s="186" t="n"/>
      <c r="AL89" s="3862" t="n">
        <v>4</v>
      </c>
      <c r="AM89" s="186" t="n"/>
      <c r="AN89" s="4390" t="n"/>
      <c r="AO89" s="2946" t="n"/>
      <c r="AP89" s="2090" t="n"/>
      <c r="AQ89" s="3867" t="n"/>
      <c r="AR89" s="3862" t="n"/>
      <c r="AS89" s="2090" t="n"/>
      <c r="AT89" s="3867" t="n"/>
      <c r="AU89" s="3862" t="n"/>
      <c r="AV89" s="3868" t="n"/>
      <c r="AW89" s="3927" t="n"/>
      <c r="AX89" s="3865" t="n"/>
      <c r="AY89" s="3864" t="n"/>
      <c r="AZ89" s="3926" t="n"/>
      <c r="BA89" s="3928" t="n">
        <v>2</v>
      </c>
      <c r="BB89" s="3866" t="n"/>
      <c r="BC89" s="3861" t="n">
        <v>72</v>
      </c>
      <c r="BD89" s="3862" t="n">
        <v>6</v>
      </c>
      <c r="BE89" s="2090" t="n">
        <v>2</v>
      </c>
      <c r="BF89" s="3867" t="n"/>
      <c r="BG89" s="3862" t="n"/>
      <c r="BH89" s="3868" t="n"/>
      <c r="BI89" s="3861" t="n"/>
      <c r="BJ89" s="3862" t="n"/>
      <c r="BK89" s="2090" t="n"/>
      <c r="BL89" s="3867" t="n"/>
      <c r="BM89" s="3862" t="n"/>
      <c r="BN89" s="3863" t="n"/>
      <c r="BO89" s="3113">
        <f>AS89+AV89+AY89+BB89+BE89+BH89+BK89+BN89+U89</f>
        <v/>
      </c>
      <c r="BP89" s="2946" t="n"/>
      <c r="BQ89" s="3931" t="inlineStr">
        <is>
          <t>ФХМиОК</t>
        </is>
      </c>
      <c r="BR89" s="72" t="n"/>
      <c r="BS89" s="2">
        <f>(AB89-R89)*0.22</f>
        <v/>
      </c>
      <c r="BT89" s="2" t="n"/>
      <c r="BU89" s="2" t="n"/>
      <c r="BV89" s="2" t="n"/>
      <c r="BW89" s="2" t="n"/>
      <c r="BX89" s="2" t="n"/>
    </row>
    <row r="90">
      <c r="A90" s="2487" t="inlineStr">
        <is>
          <t>2.8</t>
        </is>
      </c>
      <c r="B90" s="173" t="n"/>
      <c r="C90" s="4354" t="inlineStr">
        <is>
          <t>Учебно-исследовательская работа студентов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311" t="n"/>
      <c r="Q90" s="3099" t="n"/>
      <c r="R90" s="2378" t="n"/>
      <c r="S90" s="3097" t="n"/>
      <c r="T90" s="5522" t="n"/>
      <c r="U90" s="2373" t="n"/>
      <c r="V90" s="2378" t="n"/>
      <c r="W90" s="2302" t="n"/>
      <c r="X90" s="2453" t="n">
        <v>7</v>
      </c>
      <c r="Y90" s="2311" t="n"/>
      <c r="Z90" s="2452" t="n">
        <v>108</v>
      </c>
      <c r="AA90" s="2302" t="n"/>
      <c r="AB90" s="2453" t="n">
        <v>72</v>
      </c>
      <c r="AC90" s="2311" t="n"/>
      <c r="AD90" s="3117">
        <f>Z90-T90</f>
        <v/>
      </c>
      <c r="AE90" s="2946" t="n"/>
      <c r="AF90" s="5517">
        <f>AP90+AR90+AU90+AX90+BA90+BD90+BG90+BJ90+BM90</f>
        <v/>
      </c>
      <c r="AG90" s="5515" t="n"/>
      <c r="AH90" s="2454" t="n"/>
      <c r="AI90" s="2316" t="n"/>
      <c r="AJ90" s="2432" t="n">
        <v>16</v>
      </c>
      <c r="AK90" s="2316" t="n"/>
      <c r="AL90" s="2432" t="n"/>
      <c r="AM90" s="2316" t="n"/>
      <c r="AN90" s="2455" t="n"/>
      <c r="AO90" s="2311" t="n"/>
      <c r="AP90" s="2378" t="n"/>
      <c r="AQ90" s="2431" t="n"/>
      <c r="AR90" s="2432" t="n"/>
      <c r="AS90" s="2378" t="n"/>
      <c r="AT90" s="2431" t="n"/>
      <c r="AU90" s="2432" t="n"/>
      <c r="AV90" s="2373" t="n"/>
      <c r="AW90" s="2433" t="n"/>
      <c r="AX90" s="2432" t="n"/>
      <c r="AY90" s="2378" t="n"/>
      <c r="AZ90" s="2431" t="n"/>
      <c r="BA90" s="2454" t="n"/>
      <c r="BB90" s="2373" t="n"/>
      <c r="BC90" s="2433" t="n"/>
      <c r="BD90" s="2432" t="n"/>
      <c r="BE90" s="2378" t="n"/>
      <c r="BF90" s="2431" t="n"/>
      <c r="BG90" s="2432" t="n">
        <v>6</v>
      </c>
      <c r="BH90" s="2373" t="n"/>
      <c r="BI90" s="2433" t="n">
        <v>108</v>
      </c>
      <c r="BJ90" s="2432" t="n">
        <v>10</v>
      </c>
      <c r="BK90" s="2378" t="n">
        <v>3</v>
      </c>
      <c r="BL90" s="2431" t="n"/>
      <c r="BM90" s="2432" t="n"/>
      <c r="BN90" s="2455" t="n"/>
      <c r="BO90" s="2377">
        <f>AS90+AV90+AY90+BB90+BE90+BH90+BK90+BN90+U90</f>
        <v/>
      </c>
      <c r="BP90" s="2311" t="n"/>
      <c r="BQ90" s="3081" t="n"/>
      <c r="BR90" s="2311" t="n"/>
      <c r="BS90" s="2386">
        <f>(AB90-R90)*0.22</f>
        <v/>
      </c>
      <c r="BT90" s="2" t="n"/>
      <c r="BU90" s="2" t="n"/>
      <c r="BV90" s="2" t="n"/>
      <c r="BW90" s="2" t="n"/>
      <c r="BX90" s="2" t="n"/>
    </row>
    <row r="91">
      <c r="A91" s="3098" t="inlineStr">
        <is>
          <t>2.9</t>
        </is>
      </c>
      <c r="B91" s="2928" t="n"/>
      <c r="C91" s="3561" t="inlineStr">
        <is>
          <t>Модуль "Технология компонентов для производства лакокрасочных материалов"</t>
        </is>
      </c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72" t="n"/>
      <c r="Q91" s="1926" t="n"/>
      <c r="R91" s="1931" t="n"/>
      <c r="S91" s="3922" t="n"/>
      <c r="T91" s="5522" t="n"/>
      <c r="U91" s="3108" t="n"/>
      <c r="V91" s="1931" t="n"/>
      <c r="W91" s="173" t="n"/>
      <c r="X91" s="3101" t="n"/>
      <c r="Y91" s="72" t="n"/>
      <c r="Z91" s="3102" t="n"/>
      <c r="AA91" s="173" t="n"/>
      <c r="AB91" s="3101" t="n"/>
      <c r="AC91" s="72" t="n"/>
      <c r="AD91" s="3117" t="n"/>
      <c r="AE91" s="2946" t="n"/>
      <c r="AF91" s="5517" t="n"/>
      <c r="AG91" s="5515" t="n"/>
      <c r="AH91" s="3104" t="n"/>
      <c r="AI91" s="186" t="n"/>
      <c r="AJ91" s="3105" t="n"/>
      <c r="AK91" s="186" t="n"/>
      <c r="AL91" s="3105" t="n"/>
      <c r="AM91" s="186" t="n"/>
      <c r="AN91" s="3106" t="n"/>
      <c r="AO91" s="72" t="n"/>
      <c r="AP91" s="1931" t="n"/>
      <c r="AQ91" s="3107" t="n"/>
      <c r="AR91" s="3105" t="n"/>
      <c r="AS91" s="1931" t="n"/>
      <c r="AT91" s="3107" t="n"/>
      <c r="AU91" s="3105" t="n"/>
      <c r="AV91" s="3108" t="n"/>
      <c r="AW91" s="3109" t="n"/>
      <c r="AX91" s="3105" t="n"/>
      <c r="AY91" s="1931" t="n"/>
      <c r="AZ91" s="3107" t="n"/>
      <c r="BA91" s="3104" t="n"/>
      <c r="BB91" s="3108" t="n"/>
      <c r="BC91" s="3109" t="n"/>
      <c r="BD91" s="3105" t="n"/>
      <c r="BE91" s="1931" t="n"/>
      <c r="BF91" s="3107" t="n"/>
      <c r="BG91" s="3105" t="n"/>
      <c r="BH91" s="3108" t="n"/>
      <c r="BI91" s="3109" t="n"/>
      <c r="BJ91" s="3105" t="n"/>
      <c r="BK91" s="1931" t="n"/>
      <c r="BL91" s="3107" t="n"/>
      <c r="BM91" s="3105" t="n"/>
      <c r="BN91" s="3106" t="n"/>
      <c r="BO91" s="2377" t="n"/>
      <c r="BP91" s="2311" t="n"/>
      <c r="BQ91" s="3110" t="n"/>
      <c r="BR91" s="72" t="n"/>
      <c r="BS91" s="2386">
        <f>(AB91-R91)*0.22</f>
        <v/>
      </c>
      <c r="BT91" s="2" t="n"/>
      <c r="BU91" s="2" t="n"/>
      <c r="BV91" s="2" t="n"/>
      <c r="BW91" s="2" t="n"/>
      <c r="BX91" s="2" t="n"/>
    </row>
    <row r="92">
      <c r="A92" s="3832" t="inlineStr">
        <is>
          <t>2.9.1</t>
        </is>
      </c>
      <c r="B92" s="2928" t="n"/>
      <c r="C92" s="4348" t="inlineStr">
        <is>
          <t>Химическая технология мономеров для производства пленкообразующих веществ</t>
        </is>
      </c>
      <c r="D92" s="2665" t="n"/>
      <c r="E92" s="2665" t="n"/>
      <c r="F92" s="2665" t="n"/>
      <c r="G92" s="2665" t="n"/>
      <c r="H92" s="2665" t="n"/>
      <c r="I92" s="2665" t="n"/>
      <c r="J92" s="2665" t="n"/>
      <c r="K92" s="2665" t="n"/>
      <c r="L92" s="2665" t="n"/>
      <c r="M92" s="2665" t="n"/>
      <c r="N92" s="2665" t="n"/>
      <c r="O92" s="2665" t="n"/>
      <c r="P92" s="2311" t="n"/>
      <c r="Q92" s="3028" t="n"/>
      <c r="R92" s="2314" t="n"/>
      <c r="S92" s="3919" t="n"/>
      <c r="T92" s="5526" t="n"/>
      <c r="U92" s="2309" t="n"/>
      <c r="V92" s="2314" t="n"/>
      <c r="W92" s="2302" t="n"/>
      <c r="X92" s="2448" t="n">
        <v>5</v>
      </c>
      <c r="Y92" s="2449" t="inlineStr">
        <is>
          <t>д</t>
        </is>
      </c>
      <c r="Z92" s="2310" t="n">
        <v>108</v>
      </c>
      <c r="AA92" s="2302" t="n"/>
      <c r="AB92" s="2312" t="n">
        <v>72</v>
      </c>
      <c r="AC92" s="2311" t="n"/>
      <c r="AD92" s="3113">
        <f>Z92-T92</f>
        <v/>
      </c>
      <c r="AE92" s="2946" t="n"/>
      <c r="AF92" s="5530">
        <f>AP92+AR92+AU92+AX92+BA92+BD92+BG92+BJ92+BM92</f>
        <v/>
      </c>
      <c r="AG92" s="2878" t="n"/>
      <c r="AH92" s="2315" t="n">
        <v>8</v>
      </c>
      <c r="AI92" s="2316" t="n"/>
      <c r="AJ92" s="2317" t="n">
        <v>8</v>
      </c>
      <c r="AK92" s="2316" t="n"/>
      <c r="AL92" s="2317" t="n"/>
      <c r="AM92" s="2316" t="n"/>
      <c r="AN92" s="2318" t="n"/>
      <c r="AO92" s="2311" t="n"/>
      <c r="AP92" s="2314" t="n"/>
      <c r="AQ92" s="2326" t="n"/>
      <c r="AR92" s="2317" t="n"/>
      <c r="AS92" s="2314" t="n"/>
      <c r="AT92" s="2326" t="n"/>
      <c r="AU92" s="2317" t="n"/>
      <c r="AV92" s="2309" t="n"/>
      <c r="AW92" s="2324" t="n"/>
      <c r="AX92" s="2321" t="n"/>
      <c r="AY92" s="2322" t="n"/>
      <c r="AZ92" s="2320" t="n"/>
      <c r="BA92" s="3112" t="n">
        <v>2</v>
      </c>
      <c r="BB92" s="2323" t="n"/>
      <c r="BC92" s="2325" t="n">
        <v>108</v>
      </c>
      <c r="BD92" s="2317" t="n">
        <v>14</v>
      </c>
      <c r="BE92" s="2314" t="n">
        <v>3</v>
      </c>
      <c r="BF92" s="2326" t="n"/>
      <c r="BG92" s="2317" t="n"/>
      <c r="BH92" s="2309" t="n"/>
      <c r="BI92" s="2325" t="n"/>
      <c r="BJ92" s="2317" t="n"/>
      <c r="BK92" s="2314" t="n"/>
      <c r="BL92" s="2326" t="n"/>
      <c r="BM92" s="2317" t="n"/>
      <c r="BN92" s="2318" t="n"/>
      <c r="BO92" s="2313">
        <f>AS92+AV92+AY92+BB92+BE92+BH92+BK92+BN92+U92</f>
        <v/>
      </c>
      <c r="BP92" s="2311" t="n"/>
      <c r="BQ92" s="3114" t="inlineStr">
        <is>
          <t>ПКМ</t>
        </is>
      </c>
      <c r="BR92" s="2311" t="n"/>
      <c r="BS92" s="2">
        <f>(AB92-R92)*0.22</f>
        <v/>
      </c>
      <c r="BT92" s="2" t="n"/>
      <c r="BU92" s="2" t="n"/>
      <c r="BV92" s="2" t="n"/>
      <c r="BW92" s="2" t="n"/>
      <c r="BX92" s="2" t="n"/>
    </row>
    <row r="93">
      <c r="A93" s="3120" t="inlineStr">
        <is>
          <t>2.9.2</t>
        </is>
      </c>
      <c r="B93" s="2928" t="n"/>
      <c r="C93" s="4367" t="inlineStr">
        <is>
          <t>Химия и технология пленкообразующих веществ и композиций</t>
        </is>
      </c>
      <c r="D93" s="2665" t="n"/>
      <c r="E93" s="2665" t="n"/>
      <c r="F93" s="2665" t="n"/>
      <c r="G93" s="2665" t="n"/>
      <c r="H93" s="2665" t="n"/>
      <c r="I93" s="2665" t="n"/>
      <c r="J93" s="2665" t="n"/>
      <c r="K93" s="2665" t="n"/>
      <c r="L93" s="2665" t="n"/>
      <c r="M93" s="2665" t="n"/>
      <c r="N93" s="2665" t="n"/>
      <c r="O93" s="2665" t="n"/>
      <c r="P93" s="2311" t="n"/>
      <c r="Q93" s="3083" t="n"/>
      <c r="R93" s="3085" t="n"/>
      <c r="S93" s="3920" t="n"/>
      <c r="T93" s="5522" t="n"/>
      <c r="U93" s="3093" t="n"/>
      <c r="V93" s="3628" t="n">
        <v>6</v>
      </c>
      <c r="W93" s="3085" t="n">
        <v>7</v>
      </c>
      <c r="X93" s="3087" t="n"/>
      <c r="Y93" s="72" t="n"/>
      <c r="Z93" s="3088" t="n">
        <v>216</v>
      </c>
      <c r="AA93" s="173" t="n"/>
      <c r="AB93" s="3087" t="n">
        <v>126</v>
      </c>
      <c r="AC93" s="72" t="n"/>
      <c r="AD93" s="3117">
        <f>Z93-T93</f>
        <v/>
      </c>
      <c r="AE93" s="2946" t="n"/>
      <c r="AF93" s="5517">
        <f>AP93+AR93+AU93+AX93+BA93+BD93+BG93+BJ93+BM93</f>
        <v/>
      </c>
      <c r="AG93" s="5515" t="n"/>
      <c r="AH93" s="3089" t="n">
        <v>16</v>
      </c>
      <c r="AI93" s="186" t="n"/>
      <c r="AJ93" s="3090" t="n">
        <v>12</v>
      </c>
      <c r="AK93" s="186" t="n"/>
      <c r="AL93" s="3090" t="n"/>
      <c r="AM93" s="186" t="n"/>
      <c r="AN93" s="3091" t="n"/>
      <c r="AO93" s="72" t="n"/>
      <c r="AP93" s="3085" t="n"/>
      <c r="AQ93" s="3092" t="n"/>
      <c r="AR93" s="3090" t="n"/>
      <c r="AS93" s="3085" t="n"/>
      <c r="AT93" s="3092" t="n"/>
      <c r="AU93" s="3090" t="n"/>
      <c r="AV93" s="3093" t="n"/>
      <c r="AW93" s="3094" t="n"/>
      <c r="AX93" s="3090" t="n"/>
      <c r="AY93" s="3085" t="n"/>
      <c r="AZ93" s="3092" t="n"/>
      <c r="BA93" s="3089" t="n"/>
      <c r="BB93" s="3093" t="n"/>
      <c r="BC93" s="3094" t="n"/>
      <c r="BD93" s="3090" t="n">
        <v>4</v>
      </c>
      <c r="BE93" s="3085" t="n"/>
      <c r="BF93" s="3092" t="n">
        <v>108</v>
      </c>
      <c r="BG93" s="3090" t="n">
        <v>12</v>
      </c>
      <c r="BH93" s="3093" t="n">
        <v>3</v>
      </c>
      <c r="BI93" s="3094" t="n">
        <v>108</v>
      </c>
      <c r="BJ93" s="3090" t="n">
        <v>12</v>
      </c>
      <c r="BK93" s="3085" t="n">
        <v>3</v>
      </c>
      <c r="BL93" s="3092" t="n"/>
      <c r="BM93" s="3090" t="n"/>
      <c r="BN93" s="3091" t="n"/>
      <c r="BO93" s="3103">
        <f>AS93+AV93+AY93+BB93+BE93+BH93+BK93+BN93+U93</f>
        <v/>
      </c>
      <c r="BP93" s="72" t="n"/>
      <c r="BQ93" s="3095" t="n"/>
      <c r="BR93" s="72" t="n"/>
      <c r="BS93" s="2386">
        <f>(AB93-R93)*0.22</f>
        <v/>
      </c>
      <c r="BT93" s="2" t="n"/>
      <c r="BU93" s="2" t="n"/>
      <c r="BV93" s="2" t="n"/>
      <c r="BW93" s="2" t="n"/>
      <c r="BX93" s="2" t="n"/>
    </row>
    <row r="94">
      <c r="A94" s="3910" t="inlineStr">
        <is>
          <t>2.9.3</t>
        </is>
      </c>
      <c r="B94" s="2930" t="n"/>
      <c r="C94" s="4367" t="inlineStr">
        <is>
          <t>Пигменты для лакокрасочных материалов</t>
        </is>
      </c>
      <c r="D94" s="2665" t="n"/>
      <c r="E94" s="2665" t="n"/>
      <c r="F94" s="2665" t="n"/>
      <c r="G94" s="2665" t="n"/>
      <c r="H94" s="2665" t="n"/>
      <c r="I94" s="2665" t="n"/>
      <c r="J94" s="2665" t="n"/>
      <c r="K94" s="2665" t="n"/>
      <c r="L94" s="2665" t="n"/>
      <c r="M94" s="2665" t="n"/>
      <c r="N94" s="2665" t="n"/>
      <c r="O94" s="2665" t="n"/>
      <c r="P94" s="2311" t="n"/>
      <c r="Q94" s="3119" t="n"/>
      <c r="R94" s="2378" t="n"/>
      <c r="S94" s="3097" t="n"/>
      <c r="T94" s="5522" t="n"/>
      <c r="U94" s="2373" t="n"/>
      <c r="V94" s="2378" t="n">
        <v>6</v>
      </c>
      <c r="W94" s="2302" t="n"/>
      <c r="X94" s="2453" t="n"/>
      <c r="Y94" s="2311" t="n"/>
      <c r="Z94" s="2452" t="n">
        <v>108</v>
      </c>
      <c r="AA94" s="2302" t="n"/>
      <c r="AB94" s="2453" t="n">
        <v>54</v>
      </c>
      <c r="AC94" s="2311" t="n"/>
      <c r="AD94" s="3117">
        <f>Z94-T94</f>
        <v/>
      </c>
      <c r="AE94" s="2946" t="n"/>
      <c r="AF94" s="5513">
        <f>AP94+AR94+AU94+AX94+BA94+BD94+BG94+BJ94+BM94</f>
        <v/>
      </c>
      <c r="AG94" s="2878" t="n"/>
      <c r="AH94" s="2454" t="n">
        <v>8</v>
      </c>
      <c r="AI94" s="2316" t="n"/>
      <c r="AJ94" s="2432" t="n">
        <v>4</v>
      </c>
      <c r="AK94" s="2316" t="n"/>
      <c r="AL94" s="2432" t="n"/>
      <c r="AM94" s="2316" t="n"/>
      <c r="AN94" s="2455" t="n"/>
      <c r="AO94" s="2311" t="n"/>
      <c r="AP94" s="2378" t="n"/>
      <c r="AQ94" s="2431" t="n"/>
      <c r="AR94" s="2432" t="n"/>
      <c r="AS94" s="2378" t="n"/>
      <c r="AT94" s="2431" t="n"/>
      <c r="AU94" s="2432" t="n"/>
      <c r="AV94" s="2373" t="n"/>
      <c r="AW94" s="2433" t="n"/>
      <c r="AX94" s="2432" t="n"/>
      <c r="AY94" s="2378" t="n"/>
      <c r="AZ94" s="2431" t="n"/>
      <c r="BA94" s="2454" t="n"/>
      <c r="BB94" s="2373" t="n"/>
      <c r="BC94" s="2433" t="n"/>
      <c r="BD94" s="2432" t="n">
        <v>4</v>
      </c>
      <c r="BE94" s="2378" t="n"/>
      <c r="BF94" s="2431" t="n">
        <v>108</v>
      </c>
      <c r="BG94" s="2432" t="n">
        <v>8</v>
      </c>
      <c r="BH94" s="2373" t="n">
        <v>3</v>
      </c>
      <c r="BI94" s="2433" t="n"/>
      <c r="BJ94" s="2432" t="n"/>
      <c r="BK94" s="2378" t="n"/>
      <c r="BL94" s="2431" t="n"/>
      <c r="BM94" s="2432" t="n"/>
      <c r="BN94" s="2455" t="n"/>
      <c r="BO94" s="2377">
        <f>AS94+AV94+AY94+BB94+BE94+BH94+BK94+BN94+U94</f>
        <v/>
      </c>
      <c r="BP94" s="2311" t="n"/>
      <c r="BQ94" s="3081" t="n"/>
      <c r="BR94" s="2311" t="n"/>
      <c r="BS94" s="2386">
        <f>(AB94-R94)*0.22</f>
        <v/>
      </c>
      <c r="BT94" s="2" t="n"/>
      <c r="BU94" s="2" t="n"/>
      <c r="BV94" s="2" t="n"/>
      <c r="BW94" s="2" t="n"/>
      <c r="BX94" s="2" t="n"/>
    </row>
    <row r="95">
      <c r="A95" s="3120" t="inlineStr">
        <is>
          <t>2.9.4</t>
        </is>
      </c>
      <c r="B95" s="2928" t="n"/>
      <c r="C95" s="4367" t="inlineStr">
        <is>
          <t>Функциональные добавки для лакокрасочных материалов</t>
        </is>
      </c>
      <c r="D95" s="2665" t="n"/>
      <c r="E95" s="2665" t="n"/>
      <c r="F95" s="2665" t="n"/>
      <c r="G95" s="2665" t="n"/>
      <c r="H95" s="2665" t="n"/>
      <c r="I95" s="2665" t="n"/>
      <c r="J95" s="2665" t="n"/>
      <c r="K95" s="2665" t="n"/>
      <c r="L95" s="2665" t="n"/>
      <c r="M95" s="2665" t="n"/>
      <c r="N95" s="2665" t="n"/>
      <c r="O95" s="2665" t="n"/>
      <c r="P95" s="2311" t="n"/>
      <c r="Q95" s="3083" t="n"/>
      <c r="R95" s="3085" t="n"/>
      <c r="S95" s="3920" t="n"/>
      <c r="T95" s="5522" t="n"/>
      <c r="U95" s="3093" t="n"/>
      <c r="V95" s="3085" t="n">
        <v>7</v>
      </c>
      <c r="W95" s="173" t="n"/>
      <c r="X95" s="3087" t="n"/>
      <c r="Y95" s="72" t="n"/>
      <c r="Z95" s="3088" t="n">
        <v>108</v>
      </c>
      <c r="AA95" s="173" t="n"/>
      <c r="AB95" s="3087" t="n">
        <v>72</v>
      </c>
      <c r="AC95" s="72" t="n"/>
      <c r="AD95" s="2377">
        <f>Z95-T95</f>
        <v/>
      </c>
      <c r="AE95" s="2311" t="n"/>
      <c r="AF95" s="5524">
        <f>AP95+AR95+AU95+AX95+BA95+BD95+BG95+BJ95+BM95</f>
        <v/>
      </c>
      <c r="AG95" s="5525" t="n"/>
      <c r="AH95" s="2428" t="n">
        <v>8</v>
      </c>
      <c r="AI95" s="2335" t="n"/>
      <c r="AJ95" s="2429" t="n">
        <v>8</v>
      </c>
      <c r="AK95" s="2335" t="n"/>
      <c r="AL95" s="2429" t="n"/>
      <c r="AM95" s="2335" t="n"/>
      <c r="AN95" s="3091" t="n"/>
      <c r="AO95" s="72" t="n"/>
      <c r="AP95" s="3085" t="n"/>
      <c r="AQ95" s="3092" t="n"/>
      <c r="AR95" s="3090" t="n"/>
      <c r="AS95" s="3085" t="n"/>
      <c r="AT95" s="3092" t="n"/>
      <c r="AU95" s="3090" t="n"/>
      <c r="AV95" s="3093" t="n"/>
      <c r="AW95" s="3094" t="n"/>
      <c r="AX95" s="3090" t="n"/>
      <c r="AY95" s="3085" t="n"/>
      <c r="AZ95" s="3629" t="n"/>
      <c r="BA95" s="3089" t="n"/>
      <c r="BB95" s="3093" t="n"/>
      <c r="BC95" s="3094" t="n"/>
      <c r="BD95" s="3090" t="n"/>
      <c r="BE95" s="3085" t="n"/>
      <c r="BF95" s="3092" t="n"/>
      <c r="BG95" s="2429" t="n">
        <v>4</v>
      </c>
      <c r="BH95" s="3093" t="n"/>
      <c r="BI95" s="3094" t="n">
        <v>108</v>
      </c>
      <c r="BJ95" s="3090" t="n">
        <v>12</v>
      </c>
      <c r="BK95" s="3085" t="n">
        <v>3</v>
      </c>
      <c r="BL95" s="3092" t="n"/>
      <c r="BM95" s="3940" t="n"/>
      <c r="BN95" s="3091" t="n"/>
      <c r="BO95" s="3103">
        <f>AS95+AV95+AY95+BB95+BE95+BH95+BK95+BN95+U95</f>
        <v/>
      </c>
      <c r="BP95" s="72" t="n"/>
      <c r="BQ95" s="3095" t="n"/>
      <c r="BR95" s="72" t="n"/>
      <c r="BS95" s="2386">
        <f>(AB95-R95)*0.22</f>
        <v/>
      </c>
      <c r="BT95" s="2" t="n"/>
      <c r="BU95" s="2" t="n"/>
      <c r="BV95" s="2" t="n"/>
      <c r="BW95" s="2" t="n"/>
      <c r="BX95" s="2" t="n"/>
    </row>
    <row r="96">
      <c r="A96" s="3098" t="inlineStr">
        <is>
          <t>2.10</t>
        </is>
      </c>
      <c r="B96" s="2928" t="n"/>
      <c r="C96" s="4354" t="inlineStr">
        <is>
          <t>Модуль "Технология лакокрасочных материалов и покрытий"</t>
        </is>
      </c>
      <c r="D96" s="2665" t="n"/>
      <c r="E96" s="2665" t="n"/>
      <c r="F96" s="2665" t="n"/>
      <c r="G96" s="2665" t="n"/>
      <c r="H96" s="2665" t="n"/>
      <c r="I96" s="2665" t="n"/>
      <c r="J96" s="2665" t="n"/>
      <c r="K96" s="2665" t="n"/>
      <c r="L96" s="2665" t="n"/>
      <c r="M96" s="2665" t="n"/>
      <c r="N96" s="2665" t="n"/>
      <c r="O96" s="2665" t="n"/>
      <c r="P96" s="2311" t="n"/>
      <c r="Q96" s="3099" t="n"/>
      <c r="R96" s="2383" t="n"/>
      <c r="S96" s="3924" t="n"/>
      <c r="T96" s="5522" t="n"/>
      <c r="U96" s="2375" t="n"/>
      <c r="V96" s="2383" t="n"/>
      <c r="W96" s="2302" t="n"/>
      <c r="X96" s="2376" t="n"/>
      <c r="Y96" s="2311" t="n"/>
      <c r="Z96" s="2374" t="n"/>
      <c r="AA96" s="2302" t="n"/>
      <c r="AB96" s="2376" t="n"/>
      <c r="AC96" s="2311" t="n"/>
      <c r="AD96" s="3103" t="n"/>
      <c r="AE96" s="72" t="n"/>
      <c r="AF96" s="5524" t="n"/>
      <c r="AG96" s="5525" t="n"/>
      <c r="AH96" s="2379" t="n"/>
      <c r="AI96" s="2316" t="n"/>
      <c r="AJ96" s="2380" t="n"/>
      <c r="AK96" s="2316" t="n"/>
      <c r="AL96" s="2380" t="n"/>
      <c r="AM96" s="2316" t="n"/>
      <c r="AN96" s="2381" t="n"/>
      <c r="AO96" s="2311" t="n"/>
      <c r="AP96" s="2383" t="n"/>
      <c r="AQ96" s="2382" t="n"/>
      <c r="AR96" s="2380" t="n"/>
      <c r="AS96" s="2383" t="n"/>
      <c r="AT96" s="2382" t="n"/>
      <c r="AU96" s="2380" t="n"/>
      <c r="AV96" s="2375" t="n"/>
      <c r="AW96" s="2384" t="n"/>
      <c r="AX96" s="2380" t="n"/>
      <c r="AY96" s="2383" t="n"/>
      <c r="AZ96" s="2382" t="n"/>
      <c r="BA96" s="2379" t="n"/>
      <c r="BB96" s="2375" t="n"/>
      <c r="BC96" s="2384" t="n"/>
      <c r="BD96" s="2380" t="n"/>
      <c r="BE96" s="2383" t="n"/>
      <c r="BF96" s="2382" t="n"/>
      <c r="BG96" s="2380" t="n"/>
      <c r="BH96" s="2375" t="n"/>
      <c r="BI96" s="2384" t="n"/>
      <c r="BJ96" s="2380" t="n"/>
      <c r="BK96" s="2383" t="n"/>
      <c r="BL96" s="2382" t="n"/>
      <c r="BM96" s="2380" t="n"/>
      <c r="BN96" s="2381" t="n"/>
      <c r="BO96" s="3117" t="n"/>
      <c r="BP96" s="2946" t="n"/>
      <c r="BQ96" s="4365" t="n"/>
      <c r="BR96" s="2311" t="n"/>
      <c r="BS96" s="2386">
        <f>(AB96-R96)*0.22</f>
        <v/>
      </c>
      <c r="BT96" s="2" t="n"/>
      <c r="BU96" s="2" t="n"/>
      <c r="BV96" s="2" t="n"/>
      <c r="BW96" s="2" t="n"/>
      <c r="BX96" s="2" t="n"/>
    </row>
    <row r="97">
      <c r="A97" s="2451" t="inlineStr">
        <is>
          <t>2.10.1</t>
        </is>
      </c>
      <c r="B97" s="2302" t="n"/>
      <c r="C97" s="4367" t="inlineStr">
        <is>
          <t>Пигментирование лакокрасочных материалов</t>
        </is>
      </c>
      <c r="D97" s="2665" t="n"/>
      <c r="E97" s="2665" t="n"/>
      <c r="F97" s="2665" t="n"/>
      <c r="G97" s="2665" t="n"/>
      <c r="H97" s="2665" t="n"/>
      <c r="I97" s="2665" t="n"/>
      <c r="J97" s="2665" t="n"/>
      <c r="K97" s="2665" t="n"/>
      <c r="L97" s="2665" t="n"/>
      <c r="M97" s="2665" t="n"/>
      <c r="N97" s="2665" t="n"/>
      <c r="O97" s="2665" t="n"/>
      <c r="P97" s="2311" t="n"/>
      <c r="Q97" s="3083" t="n"/>
      <c r="R97" s="3085" t="n"/>
      <c r="S97" s="3920" t="n"/>
      <c r="T97" s="5522" t="n"/>
      <c r="U97" s="3093" t="n"/>
      <c r="V97" s="3085" t="n">
        <v>6</v>
      </c>
      <c r="W97" s="173" t="n"/>
      <c r="X97" s="3087" t="n"/>
      <c r="Y97" s="72" t="n"/>
      <c r="Z97" s="3088" t="n">
        <v>108</v>
      </c>
      <c r="AA97" s="173" t="n"/>
      <c r="AB97" s="3087" t="n">
        <v>54</v>
      </c>
      <c r="AC97" s="72" t="n"/>
      <c r="AD97" s="3117">
        <f>Z97-T97</f>
        <v/>
      </c>
      <c r="AE97" s="2946" t="n"/>
      <c r="AF97" s="5524">
        <f>AP97+AR97+AU97+AX97+BA97+BD97+BG97+BJ97+BM97</f>
        <v/>
      </c>
      <c r="AG97" s="5525" t="n"/>
      <c r="AH97" s="3089" t="n">
        <v>8</v>
      </c>
      <c r="AI97" s="186" t="n"/>
      <c r="AJ97" s="3090" t="n">
        <v>4</v>
      </c>
      <c r="AK97" s="186" t="n"/>
      <c r="AL97" s="3090" t="n"/>
      <c r="AM97" s="186" t="n"/>
      <c r="AN97" s="3091" t="n"/>
      <c r="AO97" s="72" t="n"/>
      <c r="AP97" s="3085" t="n"/>
      <c r="AQ97" s="3941" t="n"/>
      <c r="AR97" s="3090" t="n"/>
      <c r="AS97" s="3085" t="n"/>
      <c r="AT97" s="3941" t="n"/>
      <c r="AU97" s="3940" t="n"/>
      <c r="AV97" s="3093" t="n"/>
      <c r="AW97" s="3942" t="n"/>
      <c r="AX97" s="3940" t="n"/>
      <c r="AY97" s="3085" t="n"/>
      <c r="AZ97" s="3092" t="n"/>
      <c r="BA97" s="3940" t="n"/>
      <c r="BB97" s="3093" t="n"/>
      <c r="BC97" s="3942" t="n"/>
      <c r="BD97" s="3940" t="n">
        <v>4</v>
      </c>
      <c r="BE97" s="3085" t="n"/>
      <c r="BF97" s="3629" t="n">
        <v>108</v>
      </c>
      <c r="BG97" s="3090" t="n">
        <v>8</v>
      </c>
      <c r="BH97" s="3093" t="n">
        <v>3</v>
      </c>
      <c r="BI97" s="3942" t="n"/>
      <c r="BJ97" s="3940" t="n"/>
      <c r="BK97" s="3085" t="n"/>
      <c r="BL97" s="3092" t="n"/>
      <c r="BM97" s="3090" t="n"/>
      <c r="BN97" s="3091" t="n"/>
      <c r="BO97" s="3117">
        <f>AS97+AV97+AY97+BB97+BE97+BH97+BK97+BN97+U97</f>
        <v/>
      </c>
      <c r="BP97" s="2946" t="n"/>
      <c r="BQ97" s="3095" t="n"/>
      <c r="BR97" s="72" t="n"/>
      <c r="BS97" s="2386">
        <f>(AB97-R97)*0.22</f>
        <v/>
      </c>
      <c r="BT97" s="2" t="n"/>
      <c r="BU97" s="2" t="n"/>
      <c r="BV97" s="2" t="n"/>
      <c r="BW97" s="2" t="n"/>
      <c r="BX97" s="2" t="n"/>
    </row>
    <row r="98">
      <c r="A98" s="3118" t="inlineStr">
        <is>
          <t>2.10.2</t>
        </is>
      </c>
      <c r="B98" s="173" t="n"/>
      <c r="C98" s="4367" t="inlineStr">
        <is>
          <t>Технология лакокрасочных материалов и покрытий</t>
        </is>
      </c>
      <c r="D98" s="2665" t="n"/>
      <c r="E98" s="2665" t="n"/>
      <c r="F98" s="2665" t="n"/>
      <c r="G98" s="2665" t="n"/>
      <c r="H98" s="2665" t="n"/>
      <c r="I98" s="2665" t="n"/>
      <c r="J98" s="2665" t="n"/>
      <c r="K98" s="2665" t="n"/>
      <c r="L98" s="2665" t="n"/>
      <c r="M98" s="2665" t="n"/>
      <c r="N98" s="2665" t="n"/>
      <c r="O98" s="2665" t="n"/>
      <c r="P98" s="2311" t="n"/>
      <c r="Q98" s="3119" t="n"/>
      <c r="R98" s="2378" t="n"/>
      <c r="S98" s="3097" t="n"/>
      <c r="T98" s="5522" t="n"/>
      <c r="U98" s="2373" t="n"/>
      <c r="V98" s="2378" t="n">
        <v>7</v>
      </c>
      <c r="W98" s="2302" t="n"/>
      <c r="X98" s="2453" t="n">
        <v>6</v>
      </c>
      <c r="Y98" s="2311" t="n"/>
      <c r="Z98" s="2452" t="n">
        <v>288</v>
      </c>
      <c r="AA98" s="2302" t="n"/>
      <c r="AB98" s="2453" t="n">
        <v>162</v>
      </c>
      <c r="AC98" s="2311" t="n"/>
      <c r="AD98" s="3117">
        <f>Z98-T98</f>
        <v/>
      </c>
      <c r="AE98" s="2946" t="n"/>
      <c r="AF98" s="5524">
        <f>AP98+AR98+AU98+AX98+BA98+BD98+BG98+BJ98+BM98</f>
        <v/>
      </c>
      <c r="AG98" s="5525" t="n"/>
      <c r="AH98" s="2454" t="n">
        <v>16</v>
      </c>
      <c r="AI98" s="2316" t="n"/>
      <c r="AJ98" s="2432" t="n">
        <v>16</v>
      </c>
      <c r="AK98" s="2316" t="n"/>
      <c r="AL98" s="2432" t="n">
        <v>4</v>
      </c>
      <c r="AM98" s="2316" t="n"/>
      <c r="AN98" s="2455" t="n"/>
      <c r="AO98" s="2311" t="n"/>
      <c r="AP98" s="2378" t="n"/>
      <c r="AQ98" s="2431" t="n"/>
      <c r="AR98" s="2432" t="n"/>
      <c r="AS98" s="2378" t="n"/>
      <c r="AT98" s="2431" t="n"/>
      <c r="AU98" s="2432" t="n"/>
      <c r="AV98" s="2373" t="n"/>
      <c r="AW98" s="2433" t="n"/>
      <c r="AX98" s="2432" t="n"/>
      <c r="AY98" s="2378" t="n"/>
      <c r="AZ98" s="2431" t="n"/>
      <c r="BA98" s="2432" t="n"/>
      <c r="BB98" s="2373" t="n"/>
      <c r="BC98" s="2433" t="n"/>
      <c r="BD98" s="2432" t="n">
        <v>6</v>
      </c>
      <c r="BE98" s="2378" t="n"/>
      <c r="BF98" s="2431" t="n">
        <v>144</v>
      </c>
      <c r="BG98" s="2432" t="n">
        <v>16</v>
      </c>
      <c r="BH98" s="2373" t="n">
        <v>4</v>
      </c>
      <c r="BI98" s="2433" t="n">
        <v>144</v>
      </c>
      <c r="BJ98" s="2432" t="n">
        <v>14</v>
      </c>
      <c r="BK98" s="2378" t="n">
        <v>4</v>
      </c>
      <c r="BL98" s="2431" t="n"/>
      <c r="BM98" s="2432" t="n"/>
      <c r="BN98" s="2455" t="n"/>
      <c r="BO98" s="3117">
        <f>AS98+AV98+AY98+BB98+BE98+BH98+BK98+BN98+U98</f>
        <v/>
      </c>
      <c r="BP98" s="2946" t="n"/>
      <c r="BQ98" s="3081" t="n"/>
      <c r="BR98" s="2311" t="n"/>
      <c r="BS98" s="2386">
        <f>(AB98-R98)*0.22</f>
        <v/>
      </c>
      <c r="BT98" s="2" t="n"/>
      <c r="BU98" s="2" t="n"/>
      <c r="BV98" s="2" t="n"/>
      <c r="BW98" s="2" t="n"/>
      <c r="BX98" s="2" t="n"/>
    </row>
    <row r="99">
      <c r="A99" s="3120" t="inlineStr">
        <is>
          <t>2.10.3</t>
        </is>
      </c>
      <c r="B99" s="2928" t="n"/>
      <c r="C99" s="5510" t="inlineStr">
        <is>
          <t>Курсовой проект по учебной дисциплине "Технология лакокрасочных материалов и покрытий"</t>
        </is>
      </c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72" t="n"/>
      <c r="Q99" s="3083" t="n"/>
      <c r="R99" s="3085" t="n"/>
      <c r="S99" s="3920" t="n"/>
      <c r="T99" s="5522" t="n"/>
      <c r="U99" s="3093" t="n"/>
      <c r="V99" s="3088" t="n"/>
      <c r="W99" s="173" t="n"/>
      <c r="X99" s="3087" t="n"/>
      <c r="Y99" s="72" t="n"/>
      <c r="Z99" s="3088" t="n">
        <v>60</v>
      </c>
      <c r="AA99" s="173" t="n"/>
      <c r="AB99" s="3087" t="n"/>
      <c r="AC99" s="72" t="n"/>
      <c r="AD99" s="3117">
        <f>Z99-T99</f>
        <v/>
      </c>
      <c r="AE99" s="2946" t="n"/>
      <c r="AF99" s="5524" t="n"/>
      <c r="AG99" s="5525" t="n"/>
      <c r="AH99" s="3089" t="n"/>
      <c r="AI99" s="186" t="n"/>
      <c r="AJ99" s="3090" t="n"/>
      <c r="AK99" s="186" t="n"/>
      <c r="AL99" s="3090" t="n"/>
      <c r="AM99" s="186" t="n"/>
      <c r="AN99" s="3091" t="n"/>
      <c r="AO99" s="72" t="n"/>
      <c r="AP99" s="3085" t="n"/>
      <c r="AQ99" s="3092" t="n"/>
      <c r="AR99" s="3090" t="n"/>
      <c r="AS99" s="3085" t="n"/>
      <c r="AT99" s="3092" t="n"/>
      <c r="AU99" s="3090" t="n"/>
      <c r="AV99" s="3093" t="n"/>
      <c r="AW99" s="3094" t="n"/>
      <c r="AX99" s="3090" t="n"/>
      <c r="AY99" s="3085" t="n"/>
      <c r="AZ99" s="3092" t="n"/>
      <c r="BA99" s="3090" t="n"/>
      <c r="BB99" s="3093" t="n"/>
      <c r="BC99" s="3094" t="n"/>
      <c r="BD99" s="3090" t="n"/>
      <c r="BE99" s="3085" t="n"/>
      <c r="BF99" s="3092" t="n"/>
      <c r="BG99" s="3090" t="n"/>
      <c r="BH99" s="3093" t="n"/>
      <c r="BI99" s="3094" t="n">
        <v>60</v>
      </c>
      <c r="BJ99" s="3090" t="n"/>
      <c r="BK99" s="3085" t="n">
        <v>2</v>
      </c>
      <c r="BL99" s="3092" t="n"/>
      <c r="BM99" s="3090" t="n"/>
      <c r="BN99" s="3091" t="n"/>
      <c r="BO99" s="2377">
        <f>AS99+AV99+AY99+BB99+BE99+BH99+BK99+BN99+U99</f>
        <v/>
      </c>
      <c r="BP99" s="2311" t="n"/>
      <c r="BQ99" s="3095" t="n"/>
      <c r="BR99" s="72" t="n"/>
      <c r="BS99" s="2386">
        <f>(AB99-R99)*0.22</f>
        <v/>
      </c>
      <c r="BT99" s="2" t="n"/>
      <c r="BU99" s="2" t="n"/>
      <c r="BV99" s="2" t="n"/>
      <c r="BW99" s="2" t="n"/>
      <c r="BX99" s="2" t="n"/>
    </row>
    <row r="100">
      <c r="A100" s="3120" t="inlineStr">
        <is>
          <t>2.10.4</t>
        </is>
      </c>
      <c r="B100" s="2928" t="n"/>
      <c r="C100" s="4367" t="inlineStr">
        <is>
          <t>Рецептуростроение лакокрасочных материалов</t>
        </is>
      </c>
      <c r="D100" s="2665" t="n"/>
      <c r="E100" s="2665" t="n"/>
      <c r="F100" s="2665" t="n"/>
      <c r="G100" s="2665" t="n"/>
      <c r="H100" s="2665" t="n"/>
      <c r="I100" s="2665" t="n"/>
      <c r="J100" s="2665" t="n"/>
      <c r="K100" s="2665" t="n"/>
      <c r="L100" s="2665" t="n"/>
      <c r="M100" s="2665" t="n"/>
      <c r="N100" s="2665" t="n"/>
      <c r="O100" s="2665" t="n"/>
      <c r="P100" s="2311" t="n"/>
      <c r="Q100" s="4731" t="n"/>
      <c r="R100" s="3947" t="n"/>
      <c r="S100" s="3948" t="n"/>
      <c r="T100" s="5522" t="n"/>
      <c r="U100" s="3949" t="n"/>
      <c r="V100" s="3950" t="n">
        <v>8</v>
      </c>
      <c r="W100" s="2928" t="n"/>
      <c r="X100" s="3951" t="n"/>
      <c r="Y100" s="2946" t="n"/>
      <c r="Z100" s="3950" t="n">
        <v>180</v>
      </c>
      <c r="AA100" s="2928" t="n"/>
      <c r="AB100" s="3951" t="n">
        <v>90</v>
      </c>
      <c r="AC100" s="2946" t="n"/>
      <c r="AD100" s="3117">
        <f>Z100-T100</f>
        <v/>
      </c>
      <c r="AE100" s="2946" t="n"/>
      <c r="AF100" s="5524">
        <f>AP100+AR100+AU100+AX100+BA100+BD100+BG100+BJ100+BM100</f>
        <v/>
      </c>
      <c r="AG100" s="5525" t="n"/>
      <c r="AH100" s="4369" t="n">
        <v>8</v>
      </c>
      <c r="AI100" s="2948" t="n"/>
      <c r="AJ100" s="3940" t="n">
        <v>8</v>
      </c>
      <c r="AK100" s="2948" t="n"/>
      <c r="AL100" s="3940" t="n">
        <v>4</v>
      </c>
      <c r="AM100" s="2948" t="n"/>
      <c r="AN100" s="3116" t="n"/>
      <c r="AO100" s="2946" t="n"/>
      <c r="AP100" s="3947" t="n"/>
      <c r="AQ100" s="3941" t="n"/>
      <c r="AR100" s="3940" t="n"/>
      <c r="AS100" s="3947" t="n"/>
      <c r="AT100" s="3941" t="n"/>
      <c r="AU100" s="3940" t="n"/>
      <c r="AV100" s="3949" t="n"/>
      <c r="AW100" s="3942" t="n"/>
      <c r="AX100" s="3940" t="n"/>
      <c r="AY100" s="3947" t="n"/>
      <c r="AZ100" s="3941" t="n"/>
      <c r="BA100" s="3940" t="n"/>
      <c r="BB100" s="3949" t="n"/>
      <c r="BC100" s="3942" t="n"/>
      <c r="BD100" s="3940" t="n"/>
      <c r="BE100" s="3947" t="n"/>
      <c r="BF100" s="3941" t="n"/>
      <c r="BG100" s="3940" t="n"/>
      <c r="BH100" s="3949" t="n"/>
      <c r="BI100" s="3942" t="n"/>
      <c r="BJ100" s="3940" t="n">
        <v>8</v>
      </c>
      <c r="BK100" s="3947" t="n"/>
      <c r="BL100" s="3941" t="n">
        <v>180</v>
      </c>
      <c r="BM100" s="3940" t="n">
        <v>12</v>
      </c>
      <c r="BN100" s="3116" t="n">
        <v>5</v>
      </c>
      <c r="BO100" s="2377">
        <f>AS100+AV100+AY100+BB100+BE100+BH100+BK100+BN100+U100</f>
        <v/>
      </c>
      <c r="BP100" s="2311" t="n"/>
      <c r="BQ100" s="3944" t="n"/>
      <c r="BR100" s="2946" t="n"/>
      <c r="BS100" s="2386">
        <f>(AB100-R100)*0.22</f>
        <v/>
      </c>
      <c r="BT100" s="2" t="n"/>
      <c r="BU100" s="2" t="n"/>
      <c r="BV100" s="2" t="n"/>
      <c r="BW100" s="2" t="n"/>
      <c r="BX100" s="2" t="n"/>
    </row>
    <row r="101">
      <c r="A101" s="3646" t="n"/>
      <c r="B101" s="3646" t="n"/>
      <c r="C101" s="3647" t="n"/>
      <c r="D101" s="3647" t="n"/>
      <c r="E101" s="3647" t="n"/>
      <c r="F101" s="3647" t="n"/>
      <c r="G101" s="3647" t="n"/>
      <c r="H101" s="3647" t="n"/>
      <c r="I101" s="3647" t="n"/>
      <c r="J101" s="3647" t="n"/>
      <c r="K101" s="3647" t="n"/>
      <c r="L101" s="3647" t="n"/>
      <c r="M101" s="3647" t="n"/>
      <c r="N101" s="3647" t="n"/>
      <c r="O101" s="3647" t="n"/>
      <c r="P101" s="3647" t="n"/>
      <c r="Q101" s="3647" t="n"/>
      <c r="R101" s="3648" t="n"/>
      <c r="S101" s="3648" t="n"/>
      <c r="T101" s="3648" t="n"/>
      <c r="U101" s="3648" t="n"/>
      <c r="V101" s="3649" t="n"/>
      <c r="W101" s="3649" t="n"/>
      <c r="X101" s="3649" t="n"/>
      <c r="Y101" s="3649" t="n"/>
      <c r="Z101" s="3649" t="n"/>
      <c r="AA101" s="3649" t="n"/>
      <c r="AB101" s="3649" t="n"/>
      <c r="AC101" s="3649" t="n"/>
      <c r="AD101" s="3649" t="n"/>
      <c r="AE101" s="3649" t="n"/>
      <c r="AF101" s="3649" t="n"/>
      <c r="AG101" s="3649" t="n"/>
      <c r="AH101" s="3649" t="n"/>
      <c r="AI101" s="3649" t="n"/>
      <c r="AJ101" s="3649" t="n"/>
      <c r="AK101" s="3649" t="n"/>
      <c r="AL101" s="3649" t="n"/>
      <c r="AM101" s="3649" t="n"/>
      <c r="AN101" s="3649" t="n"/>
      <c r="AO101" s="3649" t="n"/>
      <c r="AP101" s="3648" t="n"/>
      <c r="AQ101" s="3648" t="n"/>
      <c r="AR101" s="3648" t="n"/>
      <c r="AS101" s="3648" t="n"/>
      <c r="AT101" s="3648" t="n"/>
      <c r="AU101" s="3648" t="n"/>
      <c r="AV101" s="3648" t="n"/>
      <c r="AW101" s="3648" t="n"/>
      <c r="AX101" s="3648" t="n"/>
      <c r="AY101" s="3648" t="n"/>
      <c r="AZ101" s="3648" t="n"/>
      <c r="BA101" s="3648" t="n"/>
      <c r="BB101" s="3648" t="n"/>
      <c r="BC101" s="3648" t="n"/>
      <c r="BD101" s="3648" t="n"/>
      <c r="BE101" s="3648" t="n"/>
      <c r="BF101" s="3648" t="n"/>
      <c r="BG101" s="3648" t="n"/>
      <c r="BH101" s="3648" t="n"/>
      <c r="BI101" s="3648" t="n"/>
      <c r="BJ101" s="3648" t="n"/>
      <c r="BK101" s="3648" t="n"/>
      <c r="BL101" s="3648" t="n"/>
      <c r="BM101" s="3648" t="n"/>
      <c r="BN101" s="3648" t="n"/>
      <c r="BO101" s="3648" t="n"/>
      <c r="BP101" s="3648" t="n"/>
      <c r="BQ101" s="3650" t="n"/>
      <c r="BR101" s="3650" t="n"/>
      <c r="BS101" s="3580">
        <f>(AB101-R101)*0.22</f>
        <v/>
      </c>
      <c r="BT101" s="2" t="n"/>
      <c r="BU101" s="2" t="n"/>
      <c r="BV101" s="2" t="n"/>
      <c r="BW101" s="2" t="n"/>
      <c r="BX101" s="2" t="n"/>
    </row>
    <row r="102">
      <c r="A102" s="2630" t="inlineStr">
        <is>
          <t>№
п/п</t>
        </is>
      </c>
      <c r="B102" s="2202" t="n"/>
      <c r="C102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102" s="60" t="n"/>
      <c r="E102" s="60" t="n"/>
      <c r="F102" s="60" t="n"/>
      <c r="G102" s="60" t="n"/>
      <c r="H102" s="60" t="n"/>
      <c r="I102" s="60" t="n"/>
      <c r="J102" s="60" t="n"/>
      <c r="K102" s="60" t="n"/>
      <c r="L102" s="60" t="n"/>
      <c r="M102" s="60" t="n"/>
      <c r="N102" s="60" t="n"/>
      <c r="O102" s="60" t="n"/>
      <c r="P102" s="64" t="n"/>
      <c r="Q102" s="3142" t="n"/>
      <c r="R102" s="2629" t="inlineStr">
        <is>
          <t>Уровень ССО</t>
        </is>
      </c>
      <c r="S102" s="1410" t="n"/>
      <c r="T102" s="1410" t="n"/>
      <c r="U102" s="1414" t="n"/>
      <c r="V102" s="2630" t="inlineStr">
        <is>
          <t>Экзамены</t>
        </is>
      </c>
      <c r="W102" s="2202" t="n"/>
      <c r="X102" s="2631" t="inlineStr">
        <is>
          <t>Зачеты</t>
        </is>
      </c>
      <c r="Y102" s="2202" t="n"/>
      <c r="Z102" s="2632" t="inlineStr">
        <is>
          <t>Общее количество акад. часов по учебному плану для дневной формы</t>
        </is>
      </c>
      <c r="AA102" s="2198" t="n"/>
      <c r="AB102" s="2633" t="inlineStr">
        <is>
          <t>Количество аудиторных часов по учебному плану для дневной формы</t>
        </is>
      </c>
      <c r="AC102" s="60" t="n"/>
      <c r="AD102" s="2629" t="inlineStr">
        <is>
          <t>ВСЕГО                  академических  часов</t>
        </is>
      </c>
      <c r="AE102" s="64" t="n"/>
      <c r="AF102" s="2634" t="inlineStr">
        <is>
          <t>Количество аудиторных часов</t>
        </is>
      </c>
      <c r="AG102" s="164" t="n"/>
      <c r="AH102" s="164" t="n"/>
      <c r="AI102" s="164" t="n"/>
      <c r="AJ102" s="164" t="n"/>
      <c r="AK102" s="164" t="n"/>
      <c r="AL102" s="164" t="n"/>
      <c r="AM102" s="164" t="n"/>
      <c r="AN102" s="164" t="n"/>
      <c r="AO102" s="165" t="n"/>
      <c r="AP102" s="2635" t="inlineStr">
        <is>
          <t>Распределение по курсам и семестрам</t>
        </is>
      </c>
      <c r="AQ102" s="164" t="n"/>
      <c r="AR102" s="164" t="n"/>
      <c r="AS102" s="164" t="n"/>
      <c r="AT102" s="164" t="n"/>
      <c r="AU102" s="164" t="n"/>
      <c r="AV102" s="164" t="n"/>
      <c r="AW102" s="164" t="n"/>
      <c r="AX102" s="164" t="n"/>
      <c r="AY102" s="164" t="n"/>
      <c r="AZ102" s="164" t="n"/>
      <c r="BA102" s="164" t="n"/>
      <c r="BB102" s="164" t="n"/>
      <c r="BC102" s="164" t="n"/>
      <c r="BD102" s="164" t="n"/>
      <c r="BE102" s="164" t="n"/>
      <c r="BF102" s="164" t="n"/>
      <c r="BG102" s="164" t="n"/>
      <c r="BH102" s="164" t="n"/>
      <c r="BI102" s="164" t="n"/>
      <c r="BJ102" s="164" t="n"/>
      <c r="BK102" s="164" t="n"/>
      <c r="BL102" s="164" t="n"/>
      <c r="BM102" s="164" t="n"/>
      <c r="BN102" s="165" t="n"/>
      <c r="BO102" s="2630" t="inlineStr">
        <is>
          <t>Всего зачетных единиц</t>
        </is>
      </c>
      <c r="BP102" s="2202" t="n"/>
      <c r="BQ102" s="2631" t="inlineStr">
        <is>
          <t>Код компетенции</t>
        </is>
      </c>
      <c r="BR102" s="2202" t="n"/>
      <c r="BS102" s="5531" t="n"/>
      <c r="BT102" s="2" t="n"/>
      <c r="BU102" s="2" t="n"/>
      <c r="BV102" s="2" t="n"/>
      <c r="BW102" s="2" t="n"/>
      <c r="BX102" s="2" t="n"/>
    </row>
    <row r="103">
      <c r="A103" s="69" t="n"/>
      <c r="B103" s="2211" t="n"/>
      <c r="C103" s="171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72" t="n"/>
      <c r="Q103" s="851" t="n"/>
      <c r="R103" s="2636" t="inlineStr">
        <is>
          <t>Количество ауд.часов</t>
        </is>
      </c>
      <c r="S103" s="2637" t="inlineStr">
        <is>
          <t>Количество экзаменов</t>
        </is>
      </c>
      <c r="T103" s="3652" t="inlineStr">
        <is>
          <t>Всего часов</t>
        </is>
      </c>
      <c r="U103" s="3653" t="inlineStr">
        <is>
          <t>Зачетных единиц</t>
        </is>
      </c>
      <c r="V103" s="69" t="n"/>
      <c r="W103" s="2211" t="n"/>
      <c r="X103" s="2" t="n"/>
      <c r="Y103" s="2211" t="n"/>
      <c r="Z103" s="69" t="n"/>
      <c r="AA103" s="173" t="n"/>
      <c r="AB103" s="2" t="n"/>
      <c r="AC103" s="2" t="n"/>
      <c r="AD103" s="69" t="n"/>
      <c r="AE103" s="72" t="n"/>
      <c r="AF103" s="3145" t="inlineStr">
        <is>
          <t>Всего</t>
        </is>
      </c>
      <c r="AG103" s="2213" t="n"/>
      <c r="AH103" s="2641" t="inlineStr">
        <is>
          <t>Из них</t>
        </is>
      </c>
      <c r="AI103" s="175" t="n"/>
      <c r="AJ103" s="175" t="n"/>
      <c r="AK103" s="175" t="n"/>
      <c r="AL103" s="175" t="n"/>
      <c r="AM103" s="175" t="n"/>
      <c r="AN103" s="175" t="n"/>
      <c r="AO103" s="2215" t="n"/>
      <c r="AP103" s="3654" t="inlineStr">
        <is>
          <t>I курс</t>
        </is>
      </c>
      <c r="AQ103" s="477" t="n"/>
      <c r="AR103" s="477" t="n"/>
      <c r="AS103" s="477" t="n"/>
      <c r="AT103" s="477" t="n"/>
      <c r="AU103" s="477" t="n"/>
      <c r="AV103" s="2231" t="n"/>
      <c r="AW103" s="3655" t="inlineStr">
        <is>
          <t>II курс</t>
        </is>
      </c>
      <c r="AX103" s="477" t="n"/>
      <c r="AY103" s="477" t="n"/>
      <c r="AZ103" s="477" t="n"/>
      <c r="BA103" s="477" t="n"/>
      <c r="BB103" s="2227" t="n"/>
      <c r="BC103" s="3654" t="inlineStr">
        <is>
          <t>III курс</t>
        </is>
      </c>
      <c r="BD103" s="477" t="n"/>
      <c r="BE103" s="477" t="n"/>
      <c r="BF103" s="477" t="n"/>
      <c r="BG103" s="477" t="n"/>
      <c r="BH103" s="2231" t="n"/>
      <c r="BI103" s="3655" t="inlineStr">
        <is>
          <t>IV курс</t>
        </is>
      </c>
      <c r="BJ103" s="477" t="n"/>
      <c r="BK103" s="477" t="n"/>
      <c r="BL103" s="477" t="n"/>
      <c r="BM103" s="477" t="n"/>
      <c r="BN103" s="2227" t="n"/>
      <c r="BO103" s="69" t="n"/>
      <c r="BP103" s="2211" t="n"/>
      <c r="BQ103" s="2" t="n"/>
      <c r="BR103" s="2211" t="n"/>
      <c r="BS103" s="5531" t="n"/>
      <c r="BT103" s="2" t="n"/>
      <c r="BU103" s="2" t="n"/>
      <c r="BV103" s="2" t="n"/>
      <c r="BW103" s="2" t="n"/>
      <c r="BX103" s="2" t="n"/>
    </row>
    <row r="104">
      <c r="A104" s="69" t="n"/>
      <c r="B104" s="2211" t="n"/>
      <c r="C104" s="171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72" t="n"/>
      <c r="Q104" s="851" t="n"/>
      <c r="R104" s="2218" t="n"/>
      <c r="S104" s="2219" t="n"/>
      <c r="T104" s="2" t="n"/>
      <c r="U104" s="2877" t="n"/>
      <c r="V104" s="69" t="n"/>
      <c r="W104" s="2211" t="n"/>
      <c r="X104" s="2" t="n"/>
      <c r="Y104" s="2211" t="n"/>
      <c r="Z104" s="69" t="n"/>
      <c r="AA104" s="173" t="n"/>
      <c r="AB104" s="2" t="n"/>
      <c r="AC104" s="2" t="n"/>
      <c r="AD104" s="69" t="n"/>
      <c r="AE104" s="72" t="n"/>
      <c r="AF104" s="69" t="n"/>
      <c r="AG104" s="173" t="n"/>
      <c r="AH104" s="2643" t="inlineStr">
        <is>
          <t>Лекции</t>
        </is>
      </c>
      <c r="AI104" s="2221" t="n"/>
      <c r="AJ104" s="2644" t="inlineStr">
        <is>
          <t>Лабораторные</t>
        </is>
      </c>
      <c r="AK104" s="2221" t="n"/>
      <c r="AL104" s="2644" t="inlineStr">
        <is>
          <t>Практические</t>
        </is>
      </c>
      <c r="AM104" s="2221" t="n"/>
      <c r="AN104" s="2645" t="inlineStr">
        <is>
          <t>Семинарские</t>
        </is>
      </c>
      <c r="AO104" s="2224" t="n"/>
      <c r="AP104" s="2646" t="inlineStr">
        <is>
          <t>УС</t>
        </is>
      </c>
      <c r="AQ104" s="2647" t="inlineStr">
        <is>
          <t>1 семестр</t>
        </is>
      </c>
      <c r="AR104" s="477" t="n"/>
      <c r="AS104" s="2227" t="n"/>
      <c r="AT104" s="2648" t="inlineStr">
        <is>
          <t>2 семестр</t>
        </is>
      </c>
      <c r="AU104" s="477" t="n"/>
      <c r="AV104" s="2227" t="n"/>
      <c r="AW104" s="2648" t="inlineStr">
        <is>
          <t>3 семестр</t>
        </is>
      </c>
      <c r="AX104" s="477" t="n"/>
      <c r="AY104" s="2227" t="n"/>
      <c r="AZ104" s="2648" t="inlineStr">
        <is>
          <t>4 семестр</t>
        </is>
      </c>
      <c r="BA104" s="477" t="n"/>
      <c r="BB104" s="2227" t="n"/>
      <c r="BC104" s="2648" t="inlineStr">
        <is>
          <t>5 семестр</t>
        </is>
      </c>
      <c r="BD104" s="477" t="n"/>
      <c r="BE104" s="2227" t="n"/>
      <c r="BF104" s="2649" t="inlineStr">
        <is>
          <t>6 семестр</t>
        </is>
      </c>
      <c r="BG104" s="477" t="n"/>
      <c r="BH104" s="2231" t="n"/>
      <c r="BI104" s="2648" t="inlineStr">
        <is>
          <t>7 семестр</t>
        </is>
      </c>
      <c r="BJ104" s="477" t="n"/>
      <c r="BK104" s="2227" t="n"/>
      <c r="BL104" s="2647" t="inlineStr">
        <is>
          <t>8 семестр</t>
        </is>
      </c>
      <c r="BM104" s="477" t="n"/>
      <c r="BN104" s="2227" t="n"/>
      <c r="BO104" s="69" t="n"/>
      <c r="BP104" s="2211" t="n"/>
      <c r="BQ104" s="2" t="n"/>
      <c r="BR104" s="2211" t="n"/>
      <c r="BS104" s="5531" t="n"/>
      <c r="BT104" s="2" t="n"/>
      <c r="BU104" s="2" t="n"/>
      <c r="BV104" s="2" t="n"/>
      <c r="BW104" s="2" t="n"/>
      <c r="BX104" s="2" t="n"/>
    </row>
    <row r="105">
      <c r="A105" s="69" t="n"/>
      <c r="B105" s="2211" t="n"/>
      <c r="C105" s="171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72" t="n"/>
      <c r="Q105" s="851" t="n"/>
      <c r="R105" s="2218" t="n"/>
      <c r="S105" s="2219" t="n"/>
      <c r="T105" s="2" t="n"/>
      <c r="U105" s="2877" t="n"/>
      <c r="V105" s="69" t="n"/>
      <c r="W105" s="2211" t="n"/>
      <c r="X105" s="2" t="n"/>
      <c r="Y105" s="2211" t="n"/>
      <c r="Z105" s="69" t="n"/>
      <c r="AA105" s="173" t="n"/>
      <c r="AB105" s="2" t="n"/>
      <c r="AC105" s="2" t="n"/>
      <c r="AD105" s="69" t="n"/>
      <c r="AE105" s="72" t="n"/>
      <c r="AF105" s="69" t="n"/>
      <c r="AG105" s="173" t="n"/>
      <c r="AH105" s="2" t="n"/>
      <c r="AI105" s="186" t="n"/>
      <c r="AJ105" s="2232" t="n"/>
      <c r="AK105" s="186" t="n"/>
      <c r="AL105" s="2232" t="n"/>
      <c r="AM105" s="186" t="n"/>
      <c r="AN105" s="2232" t="n"/>
      <c r="AO105" s="72" t="n"/>
      <c r="AP105" s="2218" t="n"/>
      <c r="AQ105" s="3150" t="inlineStr">
        <is>
          <t>2 недели</t>
        </is>
      </c>
      <c r="AR105" s="175" t="n"/>
      <c r="AS105" s="474" t="n"/>
      <c r="AT105" s="3151" t="inlineStr">
        <is>
          <t>2 недели</t>
        </is>
      </c>
      <c r="AU105" s="175" t="n"/>
      <c r="AV105" s="2215" t="n"/>
      <c r="AW105" s="3656" t="inlineStr">
        <is>
          <t>2 недели</t>
        </is>
      </c>
      <c r="AX105" s="477" t="n"/>
      <c r="AY105" s="2227" t="n"/>
      <c r="AZ105" s="3151" t="inlineStr">
        <is>
          <t>2 недели</t>
        </is>
      </c>
      <c r="BA105" s="175" t="n"/>
      <c r="BB105" s="2215" t="n"/>
      <c r="BC105" s="3656" t="inlineStr">
        <is>
          <t>3 недели</t>
        </is>
      </c>
      <c r="BD105" s="477" t="n"/>
      <c r="BE105" s="2227" t="n"/>
      <c r="BF105" s="3151" t="inlineStr">
        <is>
          <t>3 недели</t>
        </is>
      </c>
      <c r="BG105" s="175" t="n"/>
      <c r="BH105" s="2215" t="n"/>
      <c r="BI105" s="3656" t="inlineStr">
        <is>
          <t>3 недели</t>
        </is>
      </c>
      <c r="BJ105" s="477" t="n"/>
      <c r="BK105" s="2227" t="n"/>
      <c r="BL105" s="3151" t="inlineStr">
        <is>
          <t>2 недели</t>
        </is>
      </c>
      <c r="BM105" s="175" t="n"/>
      <c r="BN105" s="2215" t="n"/>
      <c r="BO105" s="69" t="n"/>
      <c r="BP105" s="2211" t="n"/>
      <c r="BQ105" s="2" t="n"/>
      <c r="BR105" s="2211" t="n"/>
      <c r="BS105" s="5531" t="n"/>
      <c r="BT105" s="2" t="n"/>
      <c r="BU105" s="2" t="n"/>
      <c r="BV105" s="2" t="n"/>
      <c r="BW105" s="2" t="n"/>
      <c r="BX105" s="2" t="n"/>
    </row>
    <row r="106">
      <c r="A106" s="2244" t="n"/>
      <c r="B106" s="2245" t="n"/>
      <c r="C106" s="2240" t="n"/>
      <c r="D106" s="78" t="n"/>
      <c r="E106" s="78" t="n"/>
      <c r="F106" s="78" t="n"/>
      <c r="G106" s="78" t="n"/>
      <c r="H106" s="78" t="n"/>
      <c r="I106" s="78" t="n"/>
      <c r="J106" s="78" t="n"/>
      <c r="K106" s="78" t="n"/>
      <c r="L106" s="78" t="n"/>
      <c r="M106" s="78" t="n"/>
      <c r="N106" s="78" t="n"/>
      <c r="O106" s="78" t="n"/>
      <c r="P106" s="81" t="n"/>
      <c r="Q106" s="3153" t="n"/>
      <c r="R106" s="2242" t="n"/>
      <c r="S106" s="2243" t="n"/>
      <c r="T106" s="78" t="n"/>
      <c r="U106" s="3154" t="n"/>
      <c r="V106" s="2244" t="n"/>
      <c r="W106" s="2245" t="n"/>
      <c r="X106" s="2246" t="n"/>
      <c r="Y106" s="2245" t="n"/>
      <c r="Z106" s="77" t="n"/>
      <c r="AA106" s="2239" t="n"/>
      <c r="AB106" s="78" t="n"/>
      <c r="AC106" s="78" t="n"/>
      <c r="AD106" s="77" t="n"/>
      <c r="AE106" s="81" t="n"/>
      <c r="AF106" s="77" t="n"/>
      <c r="AG106" s="2239" t="n"/>
      <c r="AH106" s="78" t="n"/>
      <c r="AI106" s="2247" t="n"/>
      <c r="AJ106" s="2248" t="n"/>
      <c r="AK106" s="2247" t="n"/>
      <c r="AL106" s="2248" t="n"/>
      <c r="AM106" s="2247" t="n"/>
      <c r="AN106" s="2248" t="n"/>
      <c r="AO106" s="81" t="n"/>
      <c r="AP106" s="2654" t="inlineStr">
        <is>
          <t>Ауд. часов</t>
        </is>
      </c>
      <c r="AQ106" s="2655" t="inlineStr">
        <is>
          <t>Всего часов</t>
        </is>
      </c>
      <c r="AR106" s="2656" t="inlineStr">
        <is>
          <t>Ауд. часов</t>
        </is>
      </c>
      <c r="AS106" s="2657" t="inlineStr">
        <is>
          <t>Зач. единиц</t>
        </is>
      </c>
      <c r="AT106" s="2655" t="inlineStr">
        <is>
          <t>Всего часов</t>
        </is>
      </c>
      <c r="AU106" s="2658" t="inlineStr">
        <is>
          <t>Ауд. часов</t>
        </is>
      </c>
      <c r="AV106" s="2659" t="inlineStr">
        <is>
          <t>Зач. единиц</t>
        </is>
      </c>
      <c r="AW106" s="2660" t="inlineStr">
        <is>
          <t>Всего часов</t>
        </is>
      </c>
      <c r="AX106" s="2658" t="inlineStr">
        <is>
          <t>Ауд. часов</t>
        </is>
      </c>
      <c r="AY106" s="2661" t="inlineStr">
        <is>
          <t>Зач. единиц</t>
        </is>
      </c>
      <c r="AZ106" s="2655" t="inlineStr">
        <is>
          <t>Всего часов</t>
        </is>
      </c>
      <c r="BA106" s="2656" t="inlineStr">
        <is>
          <t>Ауд. часов</t>
        </is>
      </c>
      <c r="BB106" s="2662" t="inlineStr">
        <is>
          <t>Зач. единиц</t>
        </is>
      </c>
      <c r="BC106" s="2658" t="inlineStr">
        <is>
          <t>Всего часов</t>
        </is>
      </c>
      <c r="BD106" s="2663" t="inlineStr">
        <is>
          <t>Ауд. часов</t>
        </is>
      </c>
      <c r="BE106" s="2661" t="inlineStr">
        <is>
          <t>Зач. единиц</t>
        </is>
      </c>
      <c r="BF106" s="2655" t="inlineStr">
        <is>
          <t>Всего часов</t>
        </is>
      </c>
      <c r="BG106" s="2656" t="inlineStr">
        <is>
          <t>Ауд. часов</t>
        </is>
      </c>
      <c r="BH106" s="2662" t="inlineStr">
        <is>
          <t>Зач. единиц</t>
        </is>
      </c>
      <c r="BI106" s="2658" t="inlineStr">
        <is>
          <t>Всего часов</t>
        </is>
      </c>
      <c r="BJ106" s="2663" t="inlineStr">
        <is>
          <t>Ауд. часов</t>
        </is>
      </c>
      <c r="BK106" s="2661" t="inlineStr">
        <is>
          <t>Зач. единиц</t>
        </is>
      </c>
      <c r="BL106" s="2658" t="inlineStr">
        <is>
          <t>Всего часов</t>
        </is>
      </c>
      <c r="BM106" s="2656" t="inlineStr">
        <is>
          <t>Ауд. часов</t>
        </is>
      </c>
      <c r="BN106" s="2662" t="inlineStr">
        <is>
          <t>Зач. единиц</t>
        </is>
      </c>
      <c r="BO106" s="2244" t="n"/>
      <c r="BP106" s="2245" t="n"/>
      <c r="BQ106" s="2246" t="n"/>
      <c r="BR106" s="2245" t="n"/>
      <c r="BS106" s="5531" t="n"/>
      <c r="BT106" s="2" t="n"/>
      <c r="BU106" s="2" t="n"/>
      <c r="BV106" s="2" t="n"/>
      <c r="BW106" s="2" t="n"/>
      <c r="BX106" s="2" t="n"/>
    </row>
    <row r="107">
      <c r="A107" s="3098" t="inlineStr">
        <is>
          <t>2.11</t>
        </is>
      </c>
      <c r="B107" s="2928" t="n"/>
      <c r="C107" s="3561" t="inlineStr">
        <is>
          <t>Модуль "Проектирование предприятий лакокрасочной промышленности"</t>
        </is>
      </c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72" t="n"/>
      <c r="Q107" s="1926" t="n"/>
      <c r="R107" s="2383" t="n"/>
      <c r="S107" s="3924" t="n"/>
      <c r="T107" s="5522" t="n"/>
      <c r="U107" s="2375" t="n"/>
      <c r="V107" s="2374" t="n"/>
      <c r="W107" s="2302" t="n"/>
      <c r="X107" s="2376" t="n"/>
      <c r="Y107" s="2311" t="n"/>
      <c r="Z107" s="2374" t="n"/>
      <c r="AA107" s="2302" t="n"/>
      <c r="AB107" s="2376" t="n"/>
      <c r="AC107" s="2311" t="n"/>
      <c r="AD107" s="2377" t="n"/>
      <c r="AE107" s="2311" t="n"/>
      <c r="AF107" s="5517" t="n"/>
      <c r="AG107" s="5515" t="n"/>
      <c r="AH107" s="2379" t="n"/>
      <c r="AI107" s="2316" t="n"/>
      <c r="AJ107" s="2380" t="n"/>
      <c r="AK107" s="2316" t="n"/>
      <c r="AL107" s="2380" t="n"/>
      <c r="AM107" s="2316" t="n"/>
      <c r="AN107" s="2381" t="n"/>
      <c r="AO107" s="2311" t="n"/>
      <c r="AP107" s="2383" t="n"/>
      <c r="AQ107" s="2382" t="n"/>
      <c r="AR107" s="2380" t="n"/>
      <c r="AS107" s="2383" t="n"/>
      <c r="AT107" s="2382" t="n"/>
      <c r="AU107" s="2380" t="n"/>
      <c r="AV107" s="2375" t="n"/>
      <c r="AW107" s="2384" t="n"/>
      <c r="AX107" s="2380" t="n"/>
      <c r="AY107" s="2383" t="n"/>
      <c r="AZ107" s="2382" t="n"/>
      <c r="BA107" s="2380" t="n"/>
      <c r="BB107" s="2375" t="n"/>
      <c r="BC107" s="2384" t="n"/>
      <c r="BD107" s="2380" t="n"/>
      <c r="BE107" s="2383" t="n"/>
      <c r="BF107" s="2382" t="n"/>
      <c r="BG107" s="2380" t="n"/>
      <c r="BH107" s="2375" t="n"/>
      <c r="BI107" s="2384" t="n"/>
      <c r="BJ107" s="2380" t="n"/>
      <c r="BK107" s="2383" t="n"/>
      <c r="BL107" s="2382" t="n"/>
      <c r="BM107" s="2380" t="n"/>
      <c r="BN107" s="2381" t="n"/>
      <c r="BO107" s="2377" t="n"/>
      <c r="BP107" s="2311" t="n"/>
      <c r="BQ107" s="4365" t="n"/>
      <c r="BR107" s="2311" t="n"/>
      <c r="BS107" s="2386">
        <f>(AB107-R107)*0.22</f>
        <v/>
      </c>
      <c r="BT107" s="2" t="n"/>
      <c r="BU107" s="2" t="n"/>
      <c r="BV107" s="2" t="n"/>
      <c r="BW107" s="2" t="n"/>
      <c r="BX107" s="2" t="n"/>
    </row>
    <row r="108">
      <c r="A108" s="3910" t="inlineStr">
        <is>
          <t>2.11.1</t>
        </is>
      </c>
      <c r="B108" s="2930" t="n"/>
      <c r="C108" s="4367" t="inlineStr">
        <is>
          <t>Оборудование предприятий лакокрасочной промышленности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311" t="n"/>
      <c r="Q108" s="2425" t="n"/>
      <c r="R108" s="3945" t="n"/>
      <c r="S108" s="3946" t="n"/>
      <c r="T108" s="5522" t="n"/>
      <c r="U108" s="2394" t="n"/>
      <c r="V108" s="2426" t="n">
        <v>8</v>
      </c>
      <c r="W108" s="2329" t="n"/>
      <c r="X108" s="2427" t="n"/>
      <c r="Y108" s="2305" t="n"/>
      <c r="Z108" s="2426" t="n">
        <v>108</v>
      </c>
      <c r="AA108" s="2329" t="n"/>
      <c r="AB108" s="2427" t="n">
        <v>54</v>
      </c>
      <c r="AC108" s="2305" t="n"/>
      <c r="AD108" s="3103">
        <f>Z108-T108</f>
        <v/>
      </c>
      <c r="AE108" s="72" t="n"/>
      <c r="AF108" s="5513">
        <f>AP108+AR108+AU108+AX108+BA108+BD108+BG108+BJ108+BM108</f>
        <v/>
      </c>
      <c r="AG108" s="2878" t="n"/>
      <c r="AH108" s="2428" t="n">
        <v>8</v>
      </c>
      <c r="AI108" s="2335" t="n"/>
      <c r="AJ108" s="2429" t="n"/>
      <c r="AK108" s="2335" t="n"/>
      <c r="AL108" s="2429" t="n">
        <v>4</v>
      </c>
      <c r="AM108" s="2335" t="n"/>
      <c r="AN108" s="2430" t="n"/>
      <c r="AO108" s="2305" t="n"/>
      <c r="AP108" s="3945" t="n"/>
      <c r="AQ108" s="3629" t="n"/>
      <c r="AR108" s="2429" t="n"/>
      <c r="AS108" s="3945" t="n"/>
      <c r="AT108" s="3629" t="n"/>
      <c r="AU108" s="2429" t="n"/>
      <c r="AV108" s="2394" t="n"/>
      <c r="AW108" s="3630" t="n"/>
      <c r="AX108" s="2429" t="n"/>
      <c r="AY108" s="3945" t="n"/>
      <c r="AZ108" s="3629" t="n"/>
      <c r="BA108" s="2429" t="n"/>
      <c r="BB108" s="2394" t="n"/>
      <c r="BC108" s="3630" t="n"/>
      <c r="BD108" s="2429" t="n"/>
      <c r="BE108" s="3945" t="n"/>
      <c r="BF108" s="3629" t="n"/>
      <c r="BG108" s="2429" t="n"/>
      <c r="BH108" s="2394" t="n"/>
      <c r="BI108" s="3630" t="n"/>
      <c r="BJ108" s="2429" t="n">
        <v>6</v>
      </c>
      <c r="BK108" s="3945" t="n"/>
      <c r="BL108" s="3629" t="n">
        <v>108</v>
      </c>
      <c r="BM108" s="2429" t="n">
        <v>6</v>
      </c>
      <c r="BN108" s="2430" t="n">
        <v>3</v>
      </c>
      <c r="BO108" s="3103">
        <f>AS108+AV108+AY108+BB108+BE108+BH108+BK108+BN108+U108</f>
        <v/>
      </c>
      <c r="BP108" s="72" t="n"/>
      <c r="BQ108" s="3831" t="n"/>
      <c r="BR108" s="2305" t="n"/>
      <c r="BS108" s="2386">
        <f>(AB108-R108)*0.22</f>
        <v/>
      </c>
      <c r="BT108" s="2" t="n"/>
      <c r="BU108" s="2" t="n"/>
      <c r="BV108" s="2" t="n"/>
      <c r="BW108" s="2" t="n"/>
      <c r="BX108" s="2" t="n"/>
    </row>
    <row r="109">
      <c r="A109" s="3120" t="inlineStr">
        <is>
          <t>2.11.2</t>
        </is>
      </c>
      <c r="B109" s="2928" t="n"/>
      <c r="C109" s="4367" t="inlineStr">
        <is>
          <t>Курсовой проект по учебной дисциплине "Оборудование предприятий лакокрасочной промышленности"</t>
        </is>
      </c>
      <c r="D109" s="2665" t="n"/>
      <c r="E109" s="2665" t="n"/>
      <c r="F109" s="2665" t="n"/>
      <c r="G109" s="2665" t="n"/>
      <c r="H109" s="2665" t="n"/>
      <c r="I109" s="2665" t="n"/>
      <c r="J109" s="2665" t="n"/>
      <c r="K109" s="2665" t="n"/>
      <c r="L109" s="2665" t="n"/>
      <c r="M109" s="2665" t="n"/>
      <c r="N109" s="2665" t="n"/>
      <c r="O109" s="2665" t="n"/>
      <c r="P109" s="2311" t="n"/>
      <c r="Q109" s="3083" t="n"/>
      <c r="R109" s="3088" t="n"/>
      <c r="S109" s="3920" t="n"/>
      <c r="T109" s="5522" t="n"/>
      <c r="U109" s="3093" t="n"/>
      <c r="V109" s="3088" t="n"/>
      <c r="W109" s="173" t="n"/>
      <c r="X109" s="3087" t="n"/>
      <c r="Y109" s="72" t="n"/>
      <c r="Z109" s="3088" t="n">
        <v>60</v>
      </c>
      <c r="AA109" s="173" t="n"/>
      <c r="AB109" s="3087" t="n"/>
      <c r="AC109" s="72" t="n"/>
      <c r="AD109" s="2377">
        <f>Z109-T109</f>
        <v/>
      </c>
      <c r="AE109" s="2311" t="n"/>
      <c r="AF109" s="5524" t="n"/>
      <c r="AG109" s="5525" t="n"/>
      <c r="AH109" s="3089" t="n"/>
      <c r="AI109" s="186" t="n"/>
      <c r="AJ109" s="3090" t="n"/>
      <c r="AK109" s="186" t="n"/>
      <c r="AL109" s="3090" t="n"/>
      <c r="AM109" s="186" t="n"/>
      <c r="AN109" s="3091" t="n"/>
      <c r="AO109" s="72" t="n"/>
      <c r="AP109" s="3085" t="n"/>
      <c r="AQ109" s="3092" t="n"/>
      <c r="AR109" s="3090" t="n"/>
      <c r="AS109" s="3085" t="n"/>
      <c r="AT109" s="3092" t="n"/>
      <c r="AU109" s="3090" t="n"/>
      <c r="AV109" s="3093" t="n"/>
      <c r="AW109" s="3094" t="n"/>
      <c r="AX109" s="3090" t="n"/>
      <c r="AY109" s="3085" t="n"/>
      <c r="AZ109" s="3092" t="n"/>
      <c r="BA109" s="3090" t="n"/>
      <c r="BB109" s="3093" t="n"/>
      <c r="BC109" s="3094" t="n"/>
      <c r="BD109" s="3090" t="n"/>
      <c r="BE109" s="3085" t="n"/>
      <c r="BF109" s="3092" t="n"/>
      <c r="BG109" s="3090" t="n"/>
      <c r="BH109" s="3093" t="n"/>
      <c r="BI109" s="3094" t="n"/>
      <c r="BJ109" s="3090" t="n"/>
      <c r="BK109" s="3085" t="n"/>
      <c r="BL109" s="3092" t="n">
        <v>60</v>
      </c>
      <c r="BM109" s="3090" t="n"/>
      <c r="BN109" s="3091" t="n">
        <v>2</v>
      </c>
      <c r="BO109" s="3117">
        <f>AS109+AV109+AY109+BB109+BE109+BH109+BK109+BN109+U109</f>
        <v/>
      </c>
      <c r="BP109" s="2946" t="n"/>
      <c r="BQ109" s="3095" t="n"/>
      <c r="BR109" s="72" t="n"/>
      <c r="BS109" s="2386">
        <f>(AB109-R109)*0.22</f>
        <v/>
      </c>
      <c r="BT109" s="2" t="n"/>
      <c r="BU109" s="2" t="n"/>
      <c r="BV109" s="2" t="n"/>
      <c r="BW109" s="2" t="n"/>
      <c r="BX109" s="2" t="n"/>
    </row>
    <row r="110">
      <c r="A110" s="2451" t="inlineStr">
        <is>
          <t>2.11.3</t>
        </is>
      </c>
      <c r="B110" s="2302" t="n"/>
      <c r="C110" s="3115" t="inlineStr">
        <is>
          <t>Методы испытаний лакокрасочных материалов и покрытий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665" t="n"/>
      <c r="Q110" s="3119" t="n"/>
      <c r="R110" s="2452" t="n"/>
      <c r="S110" s="3097" t="n"/>
      <c r="T110" s="5522" t="n"/>
      <c r="U110" s="2373" t="n"/>
      <c r="V110" s="2378" t="n"/>
      <c r="W110" s="2302" t="n"/>
      <c r="X110" s="2519" t="n">
        <v>6</v>
      </c>
      <c r="Y110" s="2520" t="inlineStr">
        <is>
          <t>д</t>
        </is>
      </c>
      <c r="Z110" s="2452" t="n">
        <v>108</v>
      </c>
      <c r="AA110" s="2302" t="n"/>
      <c r="AB110" s="2453" t="n">
        <v>54</v>
      </c>
      <c r="AC110" s="2311" t="n"/>
      <c r="AD110" s="3103">
        <f>Z110-T110</f>
        <v/>
      </c>
      <c r="AE110" s="72" t="n"/>
      <c r="AF110" s="5517">
        <f>AP110+AR110+AU110+AX110+BA110+BD110+BG110+BJ110+BM110</f>
        <v/>
      </c>
      <c r="AG110" s="5515" t="n"/>
      <c r="AH110" s="2454" t="n">
        <v>8</v>
      </c>
      <c r="AI110" s="2316" t="n"/>
      <c r="AJ110" s="2432" t="n"/>
      <c r="AK110" s="2316" t="n"/>
      <c r="AL110" s="2432" t="n">
        <v>4</v>
      </c>
      <c r="AM110" s="2316" t="n"/>
      <c r="AN110" s="2455" t="n"/>
      <c r="AO110" s="2311" t="n"/>
      <c r="AP110" s="2378" t="n"/>
      <c r="AQ110" s="2431" t="n"/>
      <c r="AR110" s="2432" t="n"/>
      <c r="AS110" s="2378" t="n"/>
      <c r="AT110" s="2431" t="n"/>
      <c r="AU110" s="2432" t="n"/>
      <c r="AV110" s="2373" t="n"/>
      <c r="AW110" s="2433" t="n"/>
      <c r="AX110" s="2432" t="n"/>
      <c r="AY110" s="2378" t="n"/>
      <c r="AZ110" s="2431" t="n"/>
      <c r="BA110" s="2432" t="n"/>
      <c r="BB110" s="2373" t="n"/>
      <c r="BC110" s="2433" t="n"/>
      <c r="BD110" s="2432" t="n">
        <v>2</v>
      </c>
      <c r="BE110" s="2378" t="n"/>
      <c r="BF110" s="2431" t="n">
        <v>108</v>
      </c>
      <c r="BG110" s="2432" t="n">
        <v>10</v>
      </c>
      <c r="BH110" s="2373" t="n">
        <v>3</v>
      </c>
      <c r="BI110" s="2433" t="n"/>
      <c r="BJ110" s="2432" t="n"/>
      <c r="BK110" s="2378" t="n"/>
      <c r="BL110" s="2431" t="n"/>
      <c r="BM110" s="2432" t="n"/>
      <c r="BN110" s="2455" t="n"/>
      <c r="BO110" s="2377">
        <f>AS110+AV110+AY110+BB110+BE110+BH110+BK110+BN110+U110</f>
        <v/>
      </c>
      <c r="BP110" s="2311" t="n"/>
      <c r="BQ110" s="3081" t="n"/>
      <c r="BR110" s="2311" t="n"/>
      <c r="BS110" s="2386">
        <f>(AB110-R110)*0.22</f>
        <v/>
      </c>
      <c r="BT110" s="2" t="n"/>
      <c r="BU110" s="2" t="n"/>
      <c r="BV110" s="2" t="n"/>
      <c r="BW110" s="2" t="n"/>
      <c r="BX110" s="2" t="n"/>
    </row>
    <row r="111">
      <c r="A111" s="3910" t="inlineStr">
        <is>
          <t>2.11.4</t>
        </is>
      </c>
      <c r="B111" s="2930" t="n"/>
      <c r="C111" s="4367" t="inlineStr">
        <is>
          <t>Основы систем технологической документации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311" t="n"/>
      <c r="Q111" s="3119" t="n"/>
      <c r="R111" s="2452" t="n"/>
      <c r="S111" s="3097" t="n"/>
      <c r="T111" s="5522" t="n"/>
      <c r="U111" s="2373" t="n"/>
      <c r="V111" s="2452" t="n"/>
      <c r="W111" s="2302" t="n"/>
      <c r="X111" s="2453" t="n">
        <v>8</v>
      </c>
      <c r="Y111" s="2311" t="n"/>
      <c r="Z111" s="2452" t="n">
        <v>108</v>
      </c>
      <c r="AA111" s="2302" t="n"/>
      <c r="AB111" s="2453" t="n">
        <v>36</v>
      </c>
      <c r="AC111" s="2311" t="n"/>
      <c r="AD111" s="3117">
        <f>Z111-T111</f>
        <v/>
      </c>
      <c r="AE111" s="2946" t="n"/>
      <c r="AF111" s="5517">
        <f>AP111+AR111+AU111+AX111+BA111+BD111+BG111+BJ111+BM111</f>
        <v/>
      </c>
      <c r="AG111" s="5515" t="n"/>
      <c r="AH111" s="2454" t="n">
        <v>4</v>
      </c>
      <c r="AI111" s="2316" t="n"/>
      <c r="AJ111" s="2432" t="n"/>
      <c r="AK111" s="2316" t="n"/>
      <c r="AL111" s="2432" t="n"/>
      <c r="AM111" s="2316" t="n"/>
      <c r="AN111" s="2373" t="n">
        <v>4</v>
      </c>
      <c r="AO111" s="2311" t="n"/>
      <c r="AP111" s="2452" t="n"/>
      <c r="AQ111" s="2431" t="n"/>
      <c r="AR111" s="2432" t="n"/>
      <c r="AS111" s="2378" t="n"/>
      <c r="AT111" s="2431" t="n"/>
      <c r="AU111" s="3122" t="n"/>
      <c r="AV111" s="2455" t="n"/>
      <c r="AW111" s="2433" t="n"/>
      <c r="AX111" s="2432" t="n"/>
      <c r="AY111" s="2378" t="n"/>
      <c r="AZ111" s="2431" t="n"/>
      <c r="BA111" s="2432" t="n"/>
      <c r="BB111" s="2373" t="n"/>
      <c r="BC111" s="2433" t="n"/>
      <c r="BD111" s="2432" t="n"/>
      <c r="BE111" s="2378" t="n"/>
      <c r="BF111" s="2431" t="n"/>
      <c r="BG111" s="2432" t="n"/>
      <c r="BH111" s="2373" t="n"/>
      <c r="BI111" s="2433" t="n"/>
      <c r="BJ111" s="2432" t="n">
        <v>2</v>
      </c>
      <c r="BK111" s="2378" t="n"/>
      <c r="BL111" s="2431" t="n">
        <v>108</v>
      </c>
      <c r="BM111" s="2432" t="n">
        <v>6</v>
      </c>
      <c r="BN111" s="2373" t="n">
        <v>3</v>
      </c>
      <c r="BO111" s="3103">
        <f>AS111+AV111+AY111+BB111+BE111+BH111+BK111+BN111+U111</f>
        <v/>
      </c>
      <c r="BP111" s="72" t="n"/>
      <c r="BQ111" s="2385" t="n"/>
      <c r="BR111" s="2311" t="n"/>
      <c r="BS111" s="2386">
        <f>(AB111-R111)*0.22</f>
        <v/>
      </c>
      <c r="BT111" s="2" t="n"/>
      <c r="BU111" s="2" t="n"/>
      <c r="BV111" s="2" t="n"/>
      <c r="BW111" s="2" t="n"/>
      <c r="BX111" s="2" t="n"/>
    </row>
    <row r="112">
      <c r="A112" s="3098" t="inlineStr">
        <is>
          <t>2.12</t>
        </is>
      </c>
      <c r="B112" s="2928" t="n"/>
      <c r="C112" s="4354" t="inlineStr">
        <is>
          <t>Факультативные дисциплины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311" t="n"/>
      <c r="Q112" s="1926" t="n"/>
      <c r="R112" s="1931" t="n"/>
      <c r="S112" s="3922" t="n"/>
      <c r="T112" s="5532" t="n"/>
      <c r="U112" s="3108" t="n"/>
      <c r="V112" s="1931" t="n"/>
      <c r="W112" s="173" t="n"/>
      <c r="X112" s="3101" t="n"/>
      <c r="Y112" s="72" t="n"/>
      <c r="Z112" s="3102" t="n"/>
      <c r="AA112" s="173" t="n"/>
      <c r="AB112" s="3101" t="n"/>
      <c r="AC112" s="72" t="n"/>
      <c r="AD112" s="5533" t="n"/>
      <c r="AE112" s="5534" t="n"/>
      <c r="AF112" s="5535" t="n"/>
      <c r="AG112" s="2878" t="n"/>
      <c r="AH112" s="2398" t="n"/>
      <c r="AI112" s="2335" t="n"/>
      <c r="AJ112" s="2399" t="n"/>
      <c r="AK112" s="2335" t="n"/>
      <c r="AL112" s="2399" t="n"/>
      <c r="AM112" s="2335" t="n"/>
      <c r="AN112" s="3106" t="n"/>
      <c r="AO112" s="72" t="n"/>
      <c r="AP112" s="5536" t="n"/>
      <c r="AQ112" s="5537" t="n"/>
      <c r="AR112" s="5538" t="n"/>
      <c r="AS112" s="5536" t="n"/>
      <c r="AT112" s="5537" t="n"/>
      <c r="AU112" s="5538" t="n"/>
      <c r="AV112" s="5539" t="n"/>
      <c r="AW112" s="5540" t="n"/>
      <c r="AX112" s="5538" t="n"/>
      <c r="AY112" s="5536" t="n"/>
      <c r="AZ112" s="5541" t="n"/>
      <c r="BA112" s="5542" t="n"/>
      <c r="BB112" s="5539" t="n"/>
      <c r="BC112" s="5540" t="n"/>
      <c r="BD112" s="5538" t="n"/>
      <c r="BE112" s="5536" t="n"/>
      <c r="BF112" s="5537" t="n"/>
      <c r="BG112" s="5543" t="n"/>
      <c r="BH112" s="5539" t="n"/>
      <c r="BI112" s="5540" t="n"/>
      <c r="BJ112" s="5538" t="n"/>
      <c r="BK112" s="5536" t="n"/>
      <c r="BL112" s="5537" t="n"/>
      <c r="BM112" s="5544" t="n"/>
      <c r="BN112" s="5545" t="n"/>
      <c r="BO112" s="3873" t="n"/>
      <c r="BP112" s="2311" t="n"/>
      <c r="BQ112" s="3110" t="n"/>
      <c r="BR112" s="72" t="n"/>
      <c r="BS112" s="2386">
        <f>(AB112-R112)*0.22</f>
        <v/>
      </c>
      <c r="BT112" s="2" t="n"/>
      <c r="BU112" s="2" t="n"/>
      <c r="BV112" s="2" t="n"/>
      <c r="BW112" s="2" t="n"/>
      <c r="BX112" s="2" t="n"/>
    </row>
    <row r="113">
      <c r="A113" s="3120" t="inlineStr">
        <is>
          <t>2.12.1</t>
        </is>
      </c>
      <c r="B113" s="2928" t="n"/>
      <c r="C113" s="4367" t="inlineStr">
        <is>
          <t>Великая Отечественная война советского народа (в контексте Второй мировой войны)</t>
        </is>
      </c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3119" t="n"/>
      <c r="R113" s="2378" t="n"/>
      <c r="S113" s="3097" t="n"/>
      <c r="T113" s="5522" t="n"/>
      <c r="U113" s="2373" t="n"/>
      <c r="V113" s="2378" t="n"/>
      <c r="W113" s="2302" t="n"/>
      <c r="X113" s="2453" t="n"/>
      <c r="Y113" s="2311" t="n"/>
      <c r="Z113" s="2452" t="inlineStr">
        <is>
          <t>/10</t>
        </is>
      </c>
      <c r="AA113" s="2302" t="n"/>
      <c r="AB113" s="2453" t="inlineStr">
        <is>
          <t>/10</t>
        </is>
      </c>
      <c r="AC113" s="2311" t="n"/>
      <c r="AD113" s="2377" t="inlineStr">
        <is>
          <t>/10</t>
        </is>
      </c>
      <c r="AE113" s="2311" t="n"/>
      <c r="AF113" s="5491" t="inlineStr">
        <is>
          <t>/4</t>
        </is>
      </c>
      <c r="AG113" s="3267" t="n"/>
      <c r="AH113" s="2454" t="inlineStr">
        <is>
          <t>/4</t>
        </is>
      </c>
      <c r="AI113" s="2316" t="n"/>
      <c r="AJ113" s="2432" t="n"/>
      <c r="AK113" s="2316" t="n"/>
      <c r="AL113" s="2432" t="n"/>
      <c r="AM113" s="2316" t="n"/>
      <c r="AN113" s="2455" t="n"/>
      <c r="AO113" s="2311" t="n"/>
      <c r="AP113" s="2378" t="n"/>
      <c r="AQ113" s="2431" t="inlineStr">
        <is>
          <t>/10</t>
        </is>
      </c>
      <c r="AR113" s="2432" t="inlineStr">
        <is>
          <t>/4</t>
        </is>
      </c>
      <c r="AS113" s="2378" t="n"/>
      <c r="AT113" s="2431" t="n"/>
      <c r="AU113" s="2432" t="n"/>
      <c r="AV113" s="2373" t="n"/>
      <c r="AW113" s="2433" t="n"/>
      <c r="AX113" s="2432" t="n"/>
      <c r="AY113" s="2378" t="n"/>
      <c r="AZ113" s="2431" t="n"/>
      <c r="BA113" s="2454" t="n"/>
      <c r="BB113" s="2373" t="n"/>
      <c r="BC113" s="2433" t="n"/>
      <c r="BD113" s="2432" t="n"/>
      <c r="BE113" s="2378" t="n"/>
      <c r="BF113" s="2431" t="n"/>
      <c r="BG113" s="2432" t="n"/>
      <c r="BH113" s="2373" t="n"/>
      <c r="BI113" s="2433" t="n"/>
      <c r="BJ113" s="2432" t="n"/>
      <c r="BK113" s="2378" t="n"/>
      <c r="BL113" s="2431" t="n"/>
      <c r="BM113" s="2432" t="n"/>
      <c r="BN113" s="2455" t="n"/>
      <c r="BO113" s="2373" t="n"/>
      <c r="BP113" s="2311" t="n"/>
      <c r="BQ113" s="3081" t="n"/>
      <c r="BR113" s="2311" t="n"/>
      <c r="BS113" s="2386">
        <f>(AB113-R113)*0.22</f>
        <v/>
      </c>
      <c r="BT113" s="2" t="n"/>
      <c r="BU113" s="2" t="n"/>
      <c r="BV113" s="2" t="n"/>
      <c r="BW113" s="2" t="n"/>
      <c r="BX113" s="2" t="n"/>
    </row>
    <row r="114">
      <c r="A114" s="2451" t="inlineStr">
        <is>
          <t>2.12.2</t>
        </is>
      </c>
      <c r="B114" s="2302" t="n"/>
      <c r="C114" s="4367" t="inlineStr">
        <is>
          <t>Коррупция и ее общественная опасность</t>
        </is>
      </c>
      <c r="D114" s="2665" t="n"/>
      <c r="E114" s="2665" t="n"/>
      <c r="F114" s="2665" t="n"/>
      <c r="G114" s="2665" t="n"/>
      <c r="H114" s="2665" t="n"/>
      <c r="I114" s="2665" t="n"/>
      <c r="J114" s="2665" t="n"/>
      <c r="K114" s="2665" t="n"/>
      <c r="L114" s="2665" t="n"/>
      <c r="M114" s="2665" t="n"/>
      <c r="N114" s="2665" t="n"/>
      <c r="O114" s="2665" t="n"/>
      <c r="P114" s="2311" t="n"/>
      <c r="Q114" s="3083" t="n"/>
      <c r="R114" s="3085" t="n"/>
      <c r="S114" s="3920" t="n"/>
      <c r="T114" s="5546" t="n"/>
      <c r="U114" s="3093" t="n"/>
      <c r="V114" s="3085" t="n"/>
      <c r="W114" s="173" t="n"/>
      <c r="X114" s="3087" t="n"/>
      <c r="Y114" s="72" t="n"/>
      <c r="Z114" s="3088" t="inlineStr">
        <is>
          <t>/10</t>
        </is>
      </c>
      <c r="AA114" s="173" t="n"/>
      <c r="AB114" s="3087" t="inlineStr">
        <is>
          <t>/10</t>
        </is>
      </c>
      <c r="AC114" s="72" t="n"/>
      <c r="AD114" s="3103" t="inlineStr">
        <is>
          <t>/10</t>
        </is>
      </c>
      <c r="AE114" s="72" t="n"/>
      <c r="AF114" s="5513" t="inlineStr">
        <is>
          <t>/4</t>
        </is>
      </c>
      <c r="AG114" s="2878" t="n"/>
      <c r="AH114" s="3089" t="inlineStr">
        <is>
          <t>/4</t>
        </is>
      </c>
      <c r="AI114" s="186" t="n"/>
      <c r="AJ114" s="3090" t="n"/>
      <c r="AK114" s="186" t="n"/>
      <c r="AL114" s="3090" t="n"/>
      <c r="AM114" s="186" t="n"/>
      <c r="AN114" s="3091" t="n"/>
      <c r="AO114" s="72" t="n"/>
      <c r="AP114" s="3085" t="n"/>
      <c r="AQ114" s="3941" t="n"/>
      <c r="AR114" s="3090" t="n"/>
      <c r="AS114" s="3085" t="n"/>
      <c r="AT114" s="3941" t="inlineStr">
        <is>
          <t>/10</t>
        </is>
      </c>
      <c r="AU114" s="3940" t="inlineStr">
        <is>
          <t>/4</t>
        </is>
      </c>
      <c r="AV114" s="3093" t="n"/>
      <c r="AW114" s="3942" t="n"/>
      <c r="AX114" s="3940" t="n"/>
      <c r="AY114" s="3085" t="n"/>
      <c r="AZ114" s="3092" t="n"/>
      <c r="BA114" s="3940" t="n"/>
      <c r="BB114" s="3093" t="n"/>
      <c r="BC114" s="3942" t="n"/>
      <c r="BD114" s="3940" t="n"/>
      <c r="BE114" s="3085" t="n"/>
      <c r="BF114" s="3629" t="n"/>
      <c r="BG114" s="3090" t="n"/>
      <c r="BH114" s="3093" t="n"/>
      <c r="BI114" s="3942" t="n"/>
      <c r="BJ114" s="3940" t="n"/>
      <c r="BK114" s="3085" t="n"/>
      <c r="BL114" s="3092" t="n"/>
      <c r="BM114" s="3090" t="n"/>
      <c r="BN114" s="3091" t="n"/>
      <c r="BO114" s="3093" t="n"/>
      <c r="BP114" s="72" t="n"/>
      <c r="BQ114" s="3095" t="n"/>
      <c r="BR114" s="72" t="n"/>
      <c r="BS114" s="2386">
        <f>(AB114-R114)*0.22</f>
        <v/>
      </c>
      <c r="BT114" s="2" t="n"/>
      <c r="BU114" s="2" t="n"/>
      <c r="BV114" s="2" t="n"/>
      <c r="BW114" s="2" t="n"/>
      <c r="BX114" s="2" t="n"/>
    </row>
    <row r="115">
      <c r="A115" s="2487" t="inlineStr">
        <is>
          <t>2.13</t>
        </is>
      </c>
      <c r="B115" s="173" t="n"/>
      <c r="C115" s="4354" t="inlineStr">
        <is>
          <t>Дополнительные виды обучения</t>
        </is>
      </c>
      <c r="D115" s="2665" t="n"/>
      <c r="E115" s="2665" t="n"/>
      <c r="F115" s="2665" t="n"/>
      <c r="G115" s="2665" t="n"/>
      <c r="H115" s="2665" t="n"/>
      <c r="I115" s="2665" t="n"/>
      <c r="J115" s="2665" t="n"/>
      <c r="K115" s="2665" t="n"/>
      <c r="L115" s="2665" t="n"/>
      <c r="M115" s="2665" t="n"/>
      <c r="N115" s="2665" t="n"/>
      <c r="O115" s="2665" t="n"/>
      <c r="P115" s="2311" t="n"/>
      <c r="Q115" s="3099" t="n"/>
      <c r="R115" s="2383" t="n"/>
      <c r="S115" s="3924" t="n"/>
      <c r="T115" s="5547" t="n"/>
      <c r="U115" s="2375" t="n"/>
      <c r="V115" s="2383" t="n"/>
      <c r="W115" s="2302" t="n"/>
      <c r="X115" s="2376" t="n"/>
      <c r="Y115" s="2311" t="n"/>
      <c r="Z115" s="2374" t="n"/>
      <c r="AA115" s="2302" t="n"/>
      <c r="AB115" s="2376" t="n"/>
      <c r="AC115" s="2311" t="n"/>
      <c r="AD115" s="3873" t="n"/>
      <c r="AE115" s="2311" t="n"/>
      <c r="AF115" s="5548" t="n"/>
      <c r="AG115" s="3267" t="n"/>
      <c r="AH115" s="2379" t="n"/>
      <c r="AI115" s="2316" t="n"/>
      <c r="AJ115" s="2380" t="n"/>
      <c r="AK115" s="2316" t="n"/>
      <c r="AL115" s="2380" t="n"/>
      <c r="AM115" s="2316" t="n"/>
      <c r="AN115" s="2381" t="n"/>
      <c r="AO115" s="2311" t="n"/>
      <c r="AP115" s="2383" t="n"/>
      <c r="AQ115" s="2382" t="n"/>
      <c r="AR115" s="2380" t="n"/>
      <c r="AS115" s="2383" t="n"/>
      <c r="AT115" s="2382" t="n"/>
      <c r="AU115" s="2380" t="n"/>
      <c r="AV115" s="2375" t="n"/>
      <c r="AW115" s="2384" t="n"/>
      <c r="AX115" s="2380" t="n"/>
      <c r="AY115" s="2383" t="n"/>
      <c r="AZ115" s="2382" t="n"/>
      <c r="BA115" s="2380" t="n"/>
      <c r="BB115" s="2375" t="n"/>
      <c r="BC115" s="2384" t="n"/>
      <c r="BD115" s="2380" t="n"/>
      <c r="BE115" s="2383" t="n"/>
      <c r="BF115" s="2382" t="n"/>
      <c r="BG115" s="2380" t="n"/>
      <c r="BH115" s="2375" t="n"/>
      <c r="BI115" s="2384" t="n"/>
      <c r="BJ115" s="2380" t="n"/>
      <c r="BK115" s="2383" t="n"/>
      <c r="BL115" s="2382" t="n"/>
      <c r="BM115" s="2380" t="n"/>
      <c r="BN115" s="2381" t="n"/>
      <c r="BO115" s="2375" t="n"/>
      <c r="BP115" s="2311" t="n"/>
      <c r="BQ115" s="4365" t="n"/>
      <c r="BR115" s="2311" t="n"/>
      <c r="BS115" s="2386">
        <f>(AB115-R115)*0.22</f>
        <v/>
      </c>
      <c r="BT115" s="2" t="n"/>
      <c r="BU115" s="2" t="n"/>
      <c r="BV115" s="2" t="n"/>
      <c r="BW115" s="2" t="n"/>
      <c r="BX115" s="2" t="n"/>
    </row>
    <row r="116">
      <c r="A116" s="3120" t="inlineStr">
        <is>
          <t>2.13.1</t>
        </is>
      </c>
      <c r="B116" s="2928" t="n"/>
      <c r="C116" s="5549" t="inlineStr">
        <is>
          <t>Белорусский язык (профессиональная лексика)</t>
        </is>
      </c>
      <c r="D116" s="3381" t="n"/>
      <c r="E116" s="3381" t="n"/>
      <c r="F116" s="3381" t="n"/>
      <c r="G116" s="3381" t="n"/>
      <c r="H116" s="3381" t="n"/>
      <c r="I116" s="3381" t="n"/>
      <c r="J116" s="3381" t="n"/>
      <c r="K116" s="3381" t="n"/>
      <c r="L116" s="3381" t="n"/>
      <c r="M116" s="3381" t="n"/>
      <c r="N116" s="3381" t="n"/>
      <c r="O116" s="3381" t="n"/>
      <c r="P116" s="3382" t="n"/>
      <c r="Q116" s="3083" t="n"/>
      <c r="R116" s="3085" t="n"/>
      <c r="S116" s="3920" t="n"/>
      <c r="T116" s="5550" t="n"/>
      <c r="U116" s="3093" t="n"/>
      <c r="V116" s="3088" t="n"/>
      <c r="W116" s="173" t="n"/>
      <c r="X116" s="3087" t="inlineStr">
        <is>
          <t>/2</t>
        </is>
      </c>
      <c r="Y116" s="72" t="n"/>
      <c r="Z116" s="3088" t="inlineStr">
        <is>
          <t>/72</t>
        </is>
      </c>
      <c r="AA116" s="173" t="n"/>
      <c r="AB116" s="3087" t="inlineStr">
        <is>
          <t>/36</t>
        </is>
      </c>
      <c r="AC116" s="72" t="n"/>
      <c r="AD116" s="3103" t="inlineStr">
        <is>
          <t>/72</t>
        </is>
      </c>
      <c r="AE116" s="72" t="n"/>
      <c r="AF116" s="5513" t="inlineStr">
        <is>
          <t>/8</t>
        </is>
      </c>
      <c r="AG116" s="2878" t="n"/>
      <c r="AH116" s="3089" t="n"/>
      <c r="AI116" s="186" t="n"/>
      <c r="AJ116" s="3090" t="n"/>
      <c r="AK116" s="186" t="n"/>
      <c r="AL116" s="3090" t="inlineStr">
        <is>
          <t>/8</t>
        </is>
      </c>
      <c r="AM116" s="186" t="n"/>
      <c r="AN116" s="3091" t="n"/>
      <c r="AO116" s="72" t="n"/>
      <c r="AP116" s="3085" t="n"/>
      <c r="AQ116" s="3092" t="n"/>
      <c r="AR116" s="3090" t="inlineStr">
        <is>
          <t>/2</t>
        </is>
      </c>
      <c r="AS116" s="3085" t="n"/>
      <c r="AT116" s="3092" t="inlineStr">
        <is>
          <t>/72</t>
        </is>
      </c>
      <c r="AU116" s="3090" t="inlineStr">
        <is>
          <t>/6</t>
        </is>
      </c>
      <c r="AV116" s="3093" t="n"/>
      <c r="AW116" s="3094" t="n"/>
      <c r="AX116" s="3090" t="n"/>
      <c r="AY116" s="3085" t="n"/>
      <c r="AZ116" s="3092" t="n"/>
      <c r="BA116" s="3090" t="n"/>
      <c r="BB116" s="3093" t="n"/>
      <c r="BC116" s="3094" t="n"/>
      <c r="BD116" s="3090" t="n"/>
      <c r="BE116" s="3085" t="n"/>
      <c r="BF116" s="3092" t="n"/>
      <c r="BG116" s="3090" t="n"/>
      <c r="BH116" s="3093" t="n"/>
      <c r="BI116" s="3094" t="n"/>
      <c r="BJ116" s="3090" t="n"/>
      <c r="BK116" s="3085" t="n"/>
      <c r="BL116" s="3092" t="n"/>
      <c r="BM116" s="3090" t="n"/>
      <c r="BN116" s="3091" t="n"/>
      <c r="BO116" s="3093" t="n"/>
      <c r="BP116" s="72" t="n"/>
      <c r="BQ116" s="3095" t="n"/>
      <c r="BR116" s="72" t="n"/>
      <c r="BS116" s="2386">
        <f>(AB116-R116)*0.22</f>
        <v/>
      </c>
      <c r="BT116" s="2" t="n"/>
      <c r="BU116" s="2" t="n"/>
      <c r="BV116" s="2" t="n"/>
      <c r="BW116" s="2" t="n"/>
      <c r="BX116" s="2" t="n"/>
    </row>
    <row r="117">
      <c r="A117" s="3832" t="inlineStr">
        <is>
          <t>2.13.2</t>
        </is>
      </c>
      <c r="B117" s="2928" t="n"/>
      <c r="C117" s="5509" t="inlineStr">
        <is>
          <t>Теплотехника</t>
        </is>
      </c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72" t="n"/>
      <c r="Q117" s="467" t="n"/>
      <c r="R117" s="2314" t="n"/>
      <c r="S117" s="3919" t="n"/>
      <c r="T117" s="5551" t="n"/>
      <c r="U117" s="2309" t="n"/>
      <c r="V117" s="2310" t="n"/>
      <c r="W117" s="2302" t="n"/>
      <c r="X117" s="2312" t="inlineStr">
        <is>
          <t>/5</t>
        </is>
      </c>
      <c r="Y117" s="2311" t="n"/>
      <c r="Z117" s="2310" t="inlineStr">
        <is>
          <t>/108</t>
        </is>
      </c>
      <c r="AA117" s="2302" t="n"/>
      <c r="AB117" s="2312" t="inlineStr">
        <is>
          <t>/36</t>
        </is>
      </c>
      <c r="AC117" s="2311" t="n"/>
      <c r="AD117" s="2313" t="inlineStr">
        <is>
          <t>/108</t>
        </is>
      </c>
      <c r="AE117" s="2311" t="n"/>
      <c r="AF117" s="5483" t="inlineStr">
        <is>
          <t>/8</t>
        </is>
      </c>
      <c r="AG117" s="3267" t="n"/>
      <c r="AH117" s="2315" t="inlineStr">
        <is>
          <t>/6</t>
        </is>
      </c>
      <c r="AI117" s="2316" t="n"/>
      <c r="AJ117" s="2317" t="inlineStr">
        <is>
          <t>/2</t>
        </is>
      </c>
      <c r="AK117" s="2316" t="n"/>
      <c r="AL117" s="2317" t="n"/>
      <c r="AM117" s="2316" t="n"/>
      <c r="AN117" s="2318" t="n"/>
      <c r="AO117" s="2311" t="n"/>
      <c r="AP117" s="2314" t="n"/>
      <c r="AQ117" s="2326" t="n"/>
      <c r="AR117" s="2317" t="n"/>
      <c r="AS117" s="2314" t="n"/>
      <c r="AT117" s="2326" t="n"/>
      <c r="AU117" s="2317" t="n"/>
      <c r="AV117" s="2309" t="n"/>
      <c r="AW117" s="2324" t="n"/>
      <c r="AX117" s="2321" t="n"/>
      <c r="AY117" s="2322" t="n"/>
      <c r="AZ117" s="2320" t="n"/>
      <c r="BA117" s="2321" t="inlineStr">
        <is>
          <t>/4</t>
        </is>
      </c>
      <c r="BB117" s="2323" t="n"/>
      <c r="BC117" s="5552" t="inlineStr">
        <is>
          <t>/108</t>
        </is>
      </c>
      <c r="BD117" s="2317" t="inlineStr">
        <is>
          <t>/4</t>
        </is>
      </c>
      <c r="BE117" s="2314" t="n"/>
      <c r="BF117" s="2326" t="n"/>
      <c r="BG117" s="2317" t="n"/>
      <c r="BH117" s="2309" t="n"/>
      <c r="BI117" s="2325" t="n"/>
      <c r="BJ117" s="2317" t="n"/>
      <c r="BK117" s="2314" t="n"/>
      <c r="BL117" s="2326" t="n"/>
      <c r="BM117" s="2317" t="n"/>
      <c r="BN117" s="2318" t="n"/>
      <c r="BO117" s="2309" t="n"/>
      <c r="BP117" s="2311" t="n"/>
      <c r="BQ117" s="3114" t="inlineStr">
        <is>
          <t>ЭГиТ</t>
        </is>
      </c>
      <c r="BR117" s="2311" t="n"/>
      <c r="BS117" s="2">
        <f>(AB117-R117)*0.22</f>
        <v/>
      </c>
      <c r="BT117" s="2" t="n"/>
      <c r="BU117" s="2" t="n"/>
      <c r="BV117" s="2" t="n"/>
      <c r="BW117" s="2" t="n"/>
      <c r="BX117" s="2" t="n"/>
    </row>
    <row r="118">
      <c r="A118" s="3910" t="inlineStr">
        <is>
          <t>2.13.3</t>
        </is>
      </c>
      <c r="B118" s="2930" t="n"/>
      <c r="C118" s="4367" t="inlineStr">
        <is>
          <t>Основы управления интеллектуальной собственностью</t>
        </is>
      </c>
      <c r="D118" s="2665" t="n"/>
      <c r="E118" s="2665" t="n"/>
      <c r="F118" s="2665" t="n"/>
      <c r="G118" s="2665" t="n"/>
      <c r="H118" s="2665" t="n"/>
      <c r="I118" s="2665" t="n"/>
      <c r="J118" s="2665" t="n"/>
      <c r="K118" s="2665" t="n"/>
      <c r="L118" s="2665" t="n"/>
      <c r="M118" s="2665" t="n"/>
      <c r="N118" s="2665" t="n"/>
      <c r="O118" s="2665" t="n"/>
      <c r="P118" s="2311" t="n"/>
      <c r="Q118" s="2425" t="n"/>
      <c r="R118" s="3945" t="n"/>
      <c r="S118" s="2393" t="n"/>
      <c r="T118" s="2393" t="n"/>
      <c r="U118" s="2394" t="n"/>
      <c r="V118" s="2426" t="n"/>
      <c r="W118" s="2329" t="n"/>
      <c r="X118" s="2427" t="inlineStr">
        <is>
          <t>/6</t>
        </is>
      </c>
      <c r="Y118" s="2305" t="n"/>
      <c r="Z118" s="2426" t="inlineStr">
        <is>
          <t>/60</t>
        </is>
      </c>
      <c r="AA118" s="2329" t="n"/>
      <c r="AB118" s="2427" t="inlineStr">
        <is>
          <t>/34</t>
        </is>
      </c>
      <c r="AC118" s="2305" t="n"/>
      <c r="AD118" s="3939" t="inlineStr">
        <is>
          <t>/60</t>
        </is>
      </c>
      <c r="AE118" s="2305" t="n"/>
      <c r="AF118" s="5553" t="inlineStr">
        <is>
          <t>/8</t>
        </is>
      </c>
      <c r="AG118" s="2988" t="n"/>
      <c r="AH118" s="2428" t="inlineStr">
        <is>
          <t>/4</t>
        </is>
      </c>
      <c r="AI118" s="2335" t="n"/>
      <c r="AJ118" s="2429" t="n"/>
      <c r="AK118" s="2335" t="n"/>
      <c r="AL118" s="2429" t="inlineStr">
        <is>
          <t>/4</t>
        </is>
      </c>
      <c r="AM118" s="2335" t="n"/>
      <c r="AN118" s="2430" t="n"/>
      <c r="AO118" s="2305" t="n"/>
      <c r="AP118" s="3945" t="n"/>
      <c r="AQ118" s="3629" t="n"/>
      <c r="AR118" s="2429" t="n"/>
      <c r="AS118" s="3945" t="n"/>
      <c r="AT118" s="3629" t="n"/>
      <c r="AU118" s="2429" t="n"/>
      <c r="AV118" s="2394" t="n"/>
      <c r="AW118" s="3630" t="n"/>
      <c r="AX118" s="2429" t="n"/>
      <c r="AY118" s="3945" t="n"/>
      <c r="AZ118" s="3629" t="n"/>
      <c r="BA118" s="2429" t="n"/>
      <c r="BB118" s="2394" t="n"/>
      <c r="BC118" s="3630" t="n"/>
      <c r="BD118" s="2429" t="inlineStr">
        <is>
          <t>/2</t>
        </is>
      </c>
      <c r="BE118" s="3945" t="n"/>
      <c r="BF118" s="3629" t="inlineStr">
        <is>
          <t>/60</t>
        </is>
      </c>
      <c r="BG118" s="2429" t="inlineStr">
        <is>
          <t>/6</t>
        </is>
      </c>
      <c r="BH118" s="2394" t="n"/>
      <c r="BI118" s="3630" t="n"/>
      <c r="BJ118" s="2429" t="n"/>
      <c r="BK118" s="3945" t="n"/>
      <c r="BL118" s="3629" t="n"/>
      <c r="BM118" s="2429" t="n"/>
      <c r="BN118" s="2430" t="n"/>
      <c r="BO118" s="2394" t="n"/>
      <c r="BP118" s="2305" t="n"/>
      <c r="BQ118" s="3831" t="n"/>
      <c r="BR118" s="2305" t="n"/>
      <c r="BS118" s="2386">
        <f>(AB118-R118)*0.22</f>
        <v/>
      </c>
      <c r="BT118" s="2" t="n"/>
      <c r="BU118" s="2" t="n"/>
      <c r="BV118" s="2" t="n"/>
      <c r="BW118" s="2" t="n"/>
      <c r="BX118" s="2" t="n"/>
    </row>
    <row r="119">
      <c r="A119" s="5554" t="inlineStr">
        <is>
          <t>2.13.4</t>
        </is>
      </c>
      <c r="B119" s="3504" t="n"/>
      <c r="C119" s="5555" t="inlineStr">
        <is>
          <t>Обзорные лекции по специальности</t>
        </is>
      </c>
      <c r="D119" s="3496" t="n"/>
      <c r="E119" s="3496" t="n"/>
      <c r="F119" s="3496" t="n"/>
      <c r="G119" s="3496" t="n"/>
      <c r="H119" s="3496" t="n"/>
      <c r="I119" s="3496" t="n"/>
      <c r="J119" s="3496" t="n"/>
      <c r="K119" s="3496" t="n"/>
      <c r="L119" s="3496" t="n"/>
      <c r="M119" s="3496" t="n"/>
      <c r="N119" s="3496" t="n"/>
      <c r="O119" s="3496" t="n"/>
      <c r="P119" s="3497" t="n"/>
      <c r="Q119" s="5556" t="n"/>
      <c r="R119" s="5557" t="n"/>
      <c r="S119" s="5558" t="n"/>
      <c r="T119" s="5558" t="n"/>
      <c r="U119" s="5559" t="n"/>
      <c r="V119" s="5560" t="n"/>
      <c r="W119" s="3504" t="n"/>
      <c r="X119" s="5559" t="n"/>
      <c r="Y119" s="3497" t="n"/>
      <c r="Z119" s="5557" t="inlineStr">
        <is>
          <t>/16</t>
        </is>
      </c>
      <c r="AA119" s="3504" t="n"/>
      <c r="AB119" s="5559" t="inlineStr">
        <is>
          <t>/16</t>
        </is>
      </c>
      <c r="AC119" s="3497" t="n"/>
      <c r="AD119" s="5561" t="inlineStr">
        <is>
          <t>/16</t>
        </is>
      </c>
      <c r="AE119" s="3497" t="n"/>
      <c r="AF119" s="5562" t="inlineStr">
        <is>
          <t>/16</t>
        </is>
      </c>
      <c r="AG119" s="3507" t="n"/>
      <c r="AH119" s="5563" t="inlineStr">
        <is>
          <t>/16</t>
        </is>
      </c>
      <c r="AI119" s="3509" t="n"/>
      <c r="AJ119" s="5564" t="n"/>
      <c r="AK119" s="3509" t="n"/>
      <c r="AL119" s="5564" t="n"/>
      <c r="AM119" s="3509" t="n"/>
      <c r="AN119" s="5565" t="n"/>
      <c r="AO119" s="3497" t="n"/>
      <c r="AP119" s="5560" t="n"/>
      <c r="AQ119" s="5566" t="n"/>
      <c r="AR119" s="5564" t="n"/>
      <c r="AS119" s="5560" t="n"/>
      <c r="AT119" s="5566" t="n"/>
      <c r="AU119" s="5564" t="n"/>
      <c r="AV119" s="5567" t="n"/>
      <c r="AW119" s="5568" t="n"/>
      <c r="AX119" s="5564" t="n"/>
      <c r="AY119" s="5560" t="n"/>
      <c r="AZ119" s="5566" t="n"/>
      <c r="BA119" s="5564" t="n"/>
      <c r="BB119" s="5567" t="n"/>
      <c r="BC119" s="5568" t="n"/>
      <c r="BD119" s="5564" t="n"/>
      <c r="BE119" s="5560" t="n"/>
      <c r="BF119" s="5566" t="n"/>
      <c r="BG119" s="5564" t="n"/>
      <c r="BH119" s="5567" t="n"/>
      <c r="BI119" s="5568" t="n"/>
      <c r="BJ119" s="5564" t="n"/>
      <c r="BK119" s="5560" t="n"/>
      <c r="BL119" s="5566" t="inlineStr">
        <is>
          <t>/16</t>
        </is>
      </c>
      <c r="BM119" s="5564" t="inlineStr">
        <is>
          <t>/16</t>
        </is>
      </c>
      <c r="BN119" s="5565" t="n"/>
      <c r="BO119" s="5569" t="n"/>
      <c r="BP119" s="3497" t="n"/>
      <c r="BQ119" s="5570" t="n"/>
      <c r="BR119" s="3497" t="n"/>
      <c r="BS119" s="2386">
        <f>(AB119-R119)*0.22</f>
        <v/>
      </c>
      <c r="BT119" s="2" t="n"/>
      <c r="BU119" s="2" t="n"/>
      <c r="BV119" s="2" t="n"/>
      <c r="BW119" s="2" t="n"/>
      <c r="BX119" s="2" t="n"/>
    </row>
    <row r="120">
      <c r="A120" s="2679" t="n"/>
      <c r="B120" s="2679" t="n"/>
      <c r="C120" s="531" t="n"/>
      <c r="D120" s="531" t="n"/>
      <c r="E120" s="531" t="n"/>
      <c r="F120" s="531" t="n"/>
      <c r="G120" s="531" t="n"/>
      <c r="H120" s="531" t="n"/>
      <c r="I120" s="531" t="n"/>
      <c r="J120" s="531" t="n"/>
      <c r="K120" s="531" t="n"/>
      <c r="L120" s="531" t="n"/>
      <c r="M120" s="531" t="n"/>
      <c r="N120" s="531" t="n"/>
      <c r="O120" s="531" t="n"/>
      <c r="P120" s="531" t="n"/>
      <c r="Q120" s="531" t="n"/>
      <c r="R120" s="532" t="n"/>
      <c r="S120" s="532" t="n"/>
      <c r="T120" s="532" t="n"/>
      <c r="U120" s="532" t="n"/>
      <c r="V120" s="532" t="n"/>
      <c r="W120" s="532" t="n"/>
      <c r="X120" s="532" t="n"/>
      <c r="Y120" s="532" t="n"/>
      <c r="Z120" s="532" t="n"/>
      <c r="AA120" s="532" t="n"/>
      <c r="AB120" s="532" t="n"/>
      <c r="AC120" s="532" t="n"/>
      <c r="AD120" s="532" t="n"/>
      <c r="AE120" s="532" t="n"/>
      <c r="AF120" s="532" t="n"/>
      <c r="AG120" s="532" t="n"/>
      <c r="AH120" s="532" t="n"/>
      <c r="AI120" s="532" t="n"/>
      <c r="AJ120" s="532" t="n"/>
      <c r="AK120" s="532" t="n"/>
      <c r="AL120" s="532" t="n"/>
      <c r="AM120" s="532" t="n"/>
      <c r="AN120" s="532" t="n"/>
      <c r="AO120" s="532" t="n"/>
      <c r="AP120" s="532" t="n"/>
      <c r="AQ120" s="532" t="n"/>
      <c r="AR120" s="532" t="n"/>
      <c r="AS120" s="532" t="n"/>
      <c r="AT120" s="532" t="n"/>
      <c r="AU120" s="532" t="n"/>
      <c r="AV120" s="532" t="n"/>
      <c r="AW120" s="532" t="n"/>
      <c r="AX120" s="532" t="n"/>
      <c r="AY120" s="532" t="n"/>
      <c r="AZ120" s="532" t="n"/>
      <c r="BA120" s="532" t="n"/>
      <c r="BB120" s="532" t="n"/>
      <c r="BC120" s="532" t="n"/>
      <c r="BD120" s="532" t="n"/>
      <c r="BE120" s="532" t="n"/>
      <c r="BF120" s="532" t="n"/>
      <c r="BG120" s="532" t="n"/>
      <c r="BH120" s="532" t="n"/>
      <c r="BI120" s="532" t="n"/>
      <c r="BJ120" s="532" t="n"/>
      <c r="BK120" s="532" t="n"/>
      <c r="BL120" s="532" t="n"/>
      <c r="BM120" s="532" t="n"/>
      <c r="BN120" s="532" t="n"/>
      <c r="BO120" s="532" t="n"/>
      <c r="BP120" s="532" t="n"/>
      <c r="BQ120" s="532" t="n"/>
      <c r="BR120" s="532" t="n"/>
      <c r="BS120" s="2" t="n"/>
      <c r="BT120" s="2" t="n"/>
      <c r="BU120" s="2" t="n"/>
      <c r="BV120" s="2" t="n"/>
      <c r="BW120" s="2" t="n"/>
      <c r="BX120" s="2" t="n"/>
    </row>
    <row r="121">
      <c r="A121" s="3454" t="inlineStr">
        <is>
          <t>Количество часов учебных занятий</t>
        </is>
      </c>
      <c r="B121" s="3455" t="n"/>
      <c r="C121" s="3455" t="n"/>
      <c r="D121" s="3455" t="n"/>
      <c r="E121" s="3455" t="n"/>
      <c r="F121" s="3455" t="n"/>
      <c r="G121" s="3455" t="n"/>
      <c r="H121" s="3455" t="n"/>
      <c r="I121" s="3455" t="n"/>
      <c r="J121" s="3455" t="n"/>
      <c r="K121" s="3455" t="n"/>
      <c r="L121" s="3455" t="n"/>
      <c r="M121" s="3455" t="n"/>
      <c r="N121" s="3455" t="n"/>
      <c r="O121" s="3455" t="n"/>
      <c r="P121" s="3456" t="n"/>
      <c r="Q121" s="3457" t="n"/>
      <c r="R121" s="3469">
        <f>R41+R69</f>
        <v/>
      </c>
      <c r="S121" s="5571" t="n"/>
      <c r="T121" s="5571">
        <f>T41+T69</f>
        <v/>
      </c>
      <c r="U121" s="3461">
        <f>U41+U69</f>
        <v/>
      </c>
      <c r="V121" s="3458" t="n"/>
      <c r="W121" s="3460" t="n"/>
      <c r="X121" s="3461" t="n"/>
      <c r="Y121" s="3456" t="n"/>
      <c r="Z121" s="3458">
        <f>Z41+Z69</f>
        <v/>
      </c>
      <c r="AA121" s="3460" t="n"/>
      <c r="AB121" s="5572">
        <f>AB41+AB69</f>
        <v/>
      </c>
      <c r="AC121" s="3460" t="n"/>
      <c r="AD121" s="3458">
        <f>AD41+AD69</f>
        <v/>
      </c>
      <c r="AE121" s="3460" t="n"/>
      <c r="AF121" s="3463">
        <f>AF41+AF69</f>
        <v/>
      </c>
      <c r="AG121" s="3464" t="n"/>
      <c r="AH121" s="5573">
        <f>AH41+AH69</f>
        <v/>
      </c>
      <c r="AI121" s="3455" t="n"/>
      <c r="AJ121" s="5574">
        <f>AJ41+AJ69</f>
        <v/>
      </c>
      <c r="AK121" s="3455" t="n"/>
      <c r="AL121" s="5574">
        <f>AL41+AL69</f>
        <v/>
      </c>
      <c r="AM121" s="3455" t="n"/>
      <c r="AN121" s="3468">
        <f>AN41+AN69</f>
        <v/>
      </c>
      <c r="AO121" s="3456" t="n"/>
      <c r="AP121" s="3469">
        <f>AP41+AP69</f>
        <v/>
      </c>
      <c r="AQ121" s="5575">
        <f>AQ41+AQ69</f>
        <v/>
      </c>
      <c r="AR121" s="3474">
        <f>AR41+AR69</f>
        <v/>
      </c>
      <c r="AS121" s="5576">
        <f>AS41+AS69</f>
        <v/>
      </c>
      <c r="AT121" s="3473">
        <f>AT41+AT69</f>
        <v/>
      </c>
      <c r="AU121" s="3471">
        <f>AU41+AU69</f>
        <v/>
      </c>
      <c r="AV121" s="5577">
        <f>AV41+AV69</f>
        <v/>
      </c>
      <c r="AW121" s="3476">
        <f>AW41+AW69</f>
        <v/>
      </c>
      <c r="AX121" s="3471">
        <f>AX41+AX69</f>
        <v/>
      </c>
      <c r="AY121" s="3471">
        <f>AY41+AY69</f>
        <v/>
      </c>
      <c r="AZ121" s="3473">
        <f>AZ41+AZ69</f>
        <v/>
      </c>
      <c r="BA121" s="3471">
        <f>BA41+BA69</f>
        <v/>
      </c>
      <c r="BB121" s="5577">
        <f>BB41+BB69</f>
        <v/>
      </c>
      <c r="BC121" s="3476">
        <f>BC41+BC69</f>
        <v/>
      </c>
      <c r="BD121" s="3471">
        <f>BD41+BD69</f>
        <v/>
      </c>
      <c r="BE121" s="3471">
        <f>BE41+BE69</f>
        <v/>
      </c>
      <c r="BF121" s="3473">
        <f>BF41+BF69</f>
        <v/>
      </c>
      <c r="BG121" s="5576">
        <f>BG41+BG69</f>
        <v/>
      </c>
      <c r="BH121" s="5577">
        <f>BH41+BH69</f>
        <v/>
      </c>
      <c r="BI121" s="3476">
        <f>BI41+BI69</f>
        <v/>
      </c>
      <c r="BJ121" s="3474">
        <f>BJ41+BJ69</f>
        <v/>
      </c>
      <c r="BK121" s="5576">
        <f>BK41+BK69</f>
        <v/>
      </c>
      <c r="BL121" s="3473">
        <f>BL41+BL69</f>
        <v/>
      </c>
      <c r="BM121" s="3471">
        <f>BM41+BM69</f>
        <v/>
      </c>
      <c r="BN121" s="5577">
        <f>BN41+BN69</f>
        <v/>
      </c>
      <c r="BO121" s="3462">
        <f>BO41+BO69</f>
        <v/>
      </c>
      <c r="BP121" s="3456" t="n"/>
      <c r="BQ121" s="5578" t="n"/>
      <c r="BR121" s="2813" t="n"/>
      <c r="BS121" s="2" t="n"/>
      <c r="BT121" s="2" t="n"/>
      <c r="BU121" s="2" t="n"/>
      <c r="BV121" s="2" t="n"/>
      <c r="BW121" s="2" t="n"/>
      <c r="BX121" s="2" t="n"/>
    </row>
    <row r="122">
      <c r="A122" s="3481" t="inlineStr">
        <is>
          <t>Количество часов учебных занятий в неделю</t>
        </is>
      </c>
      <c r="B122" s="2665" t="n"/>
      <c r="C122" s="2665" t="n"/>
      <c r="D122" s="2665" t="n"/>
      <c r="E122" s="2665" t="n"/>
      <c r="F122" s="2665" t="n"/>
      <c r="G122" s="2665" t="n"/>
      <c r="H122" s="2665" t="n"/>
      <c r="I122" s="2665" t="n"/>
      <c r="J122" s="2665" t="n"/>
      <c r="K122" s="2665" t="n"/>
      <c r="L122" s="2665" t="n"/>
      <c r="M122" s="2665" t="n"/>
      <c r="N122" s="2665" t="n"/>
      <c r="O122" s="2665" t="n"/>
      <c r="P122" s="2311" t="n"/>
      <c r="Q122" s="3212" t="n"/>
      <c r="R122" s="5579" t="n"/>
      <c r="S122" s="5580" t="n"/>
      <c r="T122" s="5580" t="n"/>
      <c r="U122" s="5581" t="n"/>
      <c r="V122" s="3985" t="n"/>
      <c r="W122" s="173" t="n"/>
      <c r="X122" s="3216" t="n"/>
      <c r="Y122" s="72" t="n"/>
      <c r="Z122" s="3213" t="n"/>
      <c r="AA122" s="173" t="n"/>
      <c r="AB122" s="3216" t="n"/>
      <c r="AC122" s="72" t="n"/>
      <c r="AD122" s="3200">
        <f>Z121-T121</f>
        <v/>
      </c>
      <c r="AE122" s="72" t="n"/>
      <c r="AF122" s="5582">
        <f>AP121+AR121+AU121+AX121+BA121+BD121+BG121+BJ121+BM121</f>
        <v/>
      </c>
      <c r="AG122" s="2878" t="n"/>
      <c r="AH122" s="5583">
        <f>AH121+AJ121+AL121+AN121</f>
        <v/>
      </c>
      <c r="AI122" s="2335" t="n"/>
      <c r="AJ122" s="2741" t="n"/>
      <c r="AK122" s="2335" t="n"/>
      <c r="AL122" s="2741" t="n"/>
      <c r="AM122" s="2335" t="n"/>
      <c r="AN122" s="2720" t="n"/>
      <c r="AO122" s="2311" t="n"/>
      <c r="AP122" s="3736" t="n"/>
      <c r="AQ122" s="565" t="n"/>
      <c r="AR122" s="565">
        <f>AR121/AQ39</f>
        <v/>
      </c>
      <c r="AS122" s="566" t="n"/>
      <c r="AT122" s="567" t="n"/>
      <c r="AU122" s="565">
        <f>AU121/AT39</f>
        <v/>
      </c>
      <c r="AV122" s="5584" t="n"/>
      <c r="AW122" s="5585" t="n"/>
      <c r="AX122" s="565">
        <f>AX121/AW39</f>
        <v/>
      </c>
      <c r="AY122" s="566" t="n"/>
      <c r="AZ122" s="567" t="n"/>
      <c r="BA122" s="565">
        <f>BA121/AZ39</f>
        <v/>
      </c>
      <c r="BB122" s="5584" t="n"/>
      <c r="BC122" s="5585" t="n"/>
      <c r="BD122" s="565">
        <f>BD121/BC39</f>
        <v/>
      </c>
      <c r="BE122" s="566" t="n"/>
      <c r="BF122" s="567" t="n"/>
      <c r="BG122" s="570">
        <f>BG121/BF39</f>
        <v/>
      </c>
      <c r="BH122" s="5584" t="n"/>
      <c r="BI122" s="5585" t="n"/>
      <c r="BJ122" s="570">
        <f>BJ121/BI39</f>
        <v/>
      </c>
      <c r="BK122" s="566" t="n"/>
      <c r="BL122" s="567" t="n"/>
      <c r="BM122" s="565">
        <f>BM121/BL39</f>
        <v/>
      </c>
      <c r="BN122" s="5584" t="n"/>
      <c r="BO122" s="3207">
        <f>BO121+X131+X132+AU131+AU132+BC131</f>
        <v/>
      </c>
      <c r="BP122" s="72" t="n"/>
      <c r="BQ122" s="5586" t="n"/>
      <c r="BR122" s="1673" t="n"/>
      <c r="BS122" s="2" t="n"/>
      <c r="BT122" s="2" t="n"/>
      <c r="BU122" s="2" t="n"/>
      <c r="BV122" s="2" t="n"/>
      <c r="BW122" s="2" t="n"/>
      <c r="BX122" s="2" t="n"/>
    </row>
    <row r="123">
      <c r="A123" s="3481" t="inlineStr">
        <is>
          <t>Количество курсовых проектов</t>
        </is>
      </c>
      <c r="B123" s="2665" t="n"/>
      <c r="C123" s="2665" t="n"/>
      <c r="D123" s="2665" t="n"/>
      <c r="E123" s="2665" t="n"/>
      <c r="F123" s="2665" t="n"/>
      <c r="G123" s="2665" t="n"/>
      <c r="H123" s="2665" t="n"/>
      <c r="I123" s="2665" t="n"/>
      <c r="J123" s="2665" t="n"/>
      <c r="K123" s="2665" t="n"/>
      <c r="L123" s="2665" t="n"/>
      <c r="M123" s="2665" t="n"/>
      <c r="N123" s="2665" t="n"/>
      <c r="O123" s="2665" t="n"/>
      <c r="P123" s="2311" t="n"/>
      <c r="Q123" s="2708" t="n"/>
      <c r="R123" s="3210" t="n"/>
      <c r="S123" s="5587" t="n"/>
      <c r="T123" s="5587" t="n"/>
      <c r="U123" s="5588" t="n"/>
      <c r="V123" s="2723" t="n"/>
      <c r="W123" s="2302" t="n"/>
      <c r="X123" s="3209" t="n">
        <v>2</v>
      </c>
      <c r="Y123" s="2311" t="n"/>
      <c r="Z123" s="2721">
        <f>SUM(AQ123:BN123)</f>
        <v/>
      </c>
      <c r="AA123" s="2302" t="n"/>
      <c r="AB123" s="2730" t="n"/>
      <c r="AC123" s="2311" t="n"/>
      <c r="AD123" s="3487">
        <f>AD122+T121</f>
        <v/>
      </c>
      <c r="AE123" s="2311" t="n"/>
      <c r="AF123" s="3482">
        <f>(AB121-R121)*0.22</f>
        <v/>
      </c>
      <c r="AG123" s="3267" t="n"/>
      <c r="AH123" s="2732" t="n"/>
      <c r="AI123" s="2316" t="n"/>
      <c r="AJ123" s="2719" t="n"/>
      <c r="AK123" s="2316" t="n"/>
      <c r="AL123" s="2719" t="n"/>
      <c r="AM123" s="2316" t="n"/>
      <c r="AN123" s="2720" t="n"/>
      <c r="AO123" s="2311" t="n"/>
      <c r="AP123" s="5589" t="n"/>
      <c r="AQ123" s="5590">
        <f>COUNTIF(AQ42:AQ111,40)+COUNTIF(AQ42:AQ111,60)</f>
        <v/>
      </c>
      <c r="AR123" s="5591" t="n"/>
      <c r="AS123" s="5592" t="n"/>
      <c r="AT123" s="3491">
        <f>COUNTIF(AT42:AT111,40)+COUNTIF(AT42:AT111,60)</f>
        <v/>
      </c>
      <c r="AU123" s="2304" t="n"/>
      <c r="AV123" s="2329" t="n"/>
      <c r="AW123" s="2733">
        <f>COUNTIF(AW42:AW111,40)+COUNTIF(AW42:AW111,60)</f>
        <v/>
      </c>
      <c r="AX123" s="2304" t="n"/>
      <c r="AY123" s="2329" t="n"/>
      <c r="AZ123" s="3491">
        <f>COUNTIF(AZ42:AZ111,40)+COUNTIF(AZ42:AZ111,60)</f>
        <v/>
      </c>
      <c r="BA123" s="2304" t="n"/>
      <c r="BB123" s="2329" t="n"/>
      <c r="BC123" s="2733">
        <f>COUNTIF(BC42:BC111,40)+COUNTIF(BC42:BC111,60)</f>
        <v/>
      </c>
      <c r="BD123" s="2304" t="n"/>
      <c r="BE123" s="2329" t="n"/>
      <c r="BF123" s="3491">
        <f>COUNTIF(BF42:BF111,40)+COUNTIF(BF42:BF111,60)</f>
        <v/>
      </c>
      <c r="BG123" s="2304" t="n"/>
      <c r="BH123" s="2329" t="n"/>
      <c r="BI123" s="2733">
        <f>COUNTIF(BI42:BI111,40)+COUNTIF(BI42:BI111,60)</f>
        <v/>
      </c>
      <c r="BJ123" s="2304" t="n"/>
      <c r="BK123" s="2329" t="n"/>
      <c r="BL123" s="2737">
        <f>COUNTIF(BL42:BL111,40)+COUNTIF(BL42:BL111,60)</f>
        <v/>
      </c>
      <c r="BM123" s="2304" t="n"/>
      <c r="BN123" s="2305" t="n"/>
      <c r="BO123" s="2711" t="n"/>
      <c r="BP123" s="2311" t="n"/>
      <c r="BQ123" s="5593" t="n"/>
      <c r="BR123" s="3269" t="n"/>
      <c r="BS123" s="2" t="n"/>
      <c r="BT123" s="2" t="n"/>
      <c r="BU123" s="2" t="n"/>
      <c r="BV123" s="2" t="n"/>
      <c r="BW123" s="2" t="n"/>
      <c r="BX123" s="2" t="n"/>
    </row>
    <row r="124">
      <c r="A124" s="3481" t="inlineStr">
        <is>
          <t>Количество курсовых работ</t>
        </is>
      </c>
      <c r="B124" s="2665" t="n"/>
      <c r="C124" s="2665" t="n"/>
      <c r="D124" s="2665" t="n"/>
      <c r="E124" s="2665" t="n"/>
      <c r="F124" s="2665" t="n"/>
      <c r="G124" s="2665" t="n"/>
      <c r="H124" s="2665" t="n"/>
      <c r="I124" s="2665" t="n"/>
      <c r="J124" s="2665" t="n"/>
      <c r="K124" s="2665" t="n"/>
      <c r="L124" s="2665" t="n"/>
      <c r="M124" s="2665" t="n"/>
      <c r="N124" s="2665" t="n"/>
      <c r="O124" s="2665" t="n"/>
      <c r="P124" s="2311" t="n"/>
      <c r="Q124" s="3212" t="n"/>
      <c r="R124" s="5579" t="n"/>
      <c r="S124" s="5580" t="n"/>
      <c r="T124" s="5580" t="n"/>
      <c r="U124" s="5581" t="n"/>
      <c r="V124" s="2723" t="n"/>
      <c r="W124" s="2302" t="n"/>
      <c r="X124" s="3199" t="n">
        <v>2</v>
      </c>
      <c r="Y124" s="72" t="n"/>
      <c r="Z124" s="3213">
        <f>SUM(AQ124:BN124)</f>
        <v/>
      </c>
      <c r="AA124" s="173" t="n"/>
      <c r="AB124" s="3216" t="n"/>
      <c r="AC124" s="72" t="n"/>
      <c r="AD124" s="3200" t="n"/>
      <c r="AE124" s="72" t="n"/>
      <c r="AF124" s="5582">
        <f>AB121*0.22</f>
        <v/>
      </c>
      <c r="AG124" s="2878" t="n"/>
      <c r="AH124" s="5594" t="n"/>
      <c r="AI124" s="186" t="n"/>
      <c r="AJ124" s="3983" t="n"/>
      <c r="AK124" s="186" t="n"/>
      <c r="AL124" s="3983" t="n"/>
      <c r="AM124" s="186" t="n"/>
      <c r="AN124" s="3984" t="n"/>
      <c r="AO124" s="72" t="n"/>
      <c r="AP124" s="5595" t="n"/>
      <c r="AQ124" s="5596">
        <f>COUNTIF(AQ42:AQ111,30)</f>
        <v/>
      </c>
      <c r="AR124" s="2930" t="n"/>
      <c r="AS124" s="2928" t="n"/>
      <c r="AT124" s="5596">
        <f>COUNTIF(AT42:AT111,30)</f>
        <v/>
      </c>
      <c r="AU124" s="2930" t="n"/>
      <c r="AV124" s="2928" t="n"/>
      <c r="AW124" s="5597">
        <f>COUNTIF(AW42:AW111,30)</f>
        <v/>
      </c>
      <c r="AX124" s="2930" t="n"/>
      <c r="AY124" s="2928" t="n"/>
      <c r="AZ124" s="5596">
        <f>COUNTIF(AZ42:AZ111,30)</f>
        <v/>
      </c>
      <c r="BA124" s="2930" t="n"/>
      <c r="BB124" s="2928" t="n"/>
      <c r="BC124" s="5597">
        <f>COUNTIF(BC42:BC111,30)</f>
        <v/>
      </c>
      <c r="BD124" s="2930" t="n"/>
      <c r="BE124" s="2928" t="n"/>
      <c r="BF124" s="5596">
        <f>COUNTIF(BF42:BF111,30)</f>
        <v/>
      </c>
      <c r="BG124" s="2930" t="n"/>
      <c r="BH124" s="2928" t="n"/>
      <c r="BI124" s="5597">
        <f>COUNTIF(BI42:BI111,30)</f>
        <v/>
      </c>
      <c r="BJ124" s="2930" t="n"/>
      <c r="BK124" s="2928" t="n"/>
      <c r="BL124" s="5598">
        <f>COUNTIF(BL42:BL111,30)</f>
        <v/>
      </c>
      <c r="BM124" s="2930" t="n"/>
      <c r="BN124" s="2946" t="n"/>
      <c r="BO124" s="3215" t="n"/>
      <c r="BP124" s="72" t="n"/>
      <c r="BQ124" s="5586" t="n"/>
      <c r="BR124" s="1673" t="n"/>
      <c r="BS124" s="2" t="n"/>
      <c r="BT124" s="2" t="n"/>
      <c r="BU124" s="2" t="n"/>
      <c r="BV124" s="2" t="n"/>
      <c r="BW124" s="2" t="n"/>
      <c r="BX124" s="2" t="n"/>
    </row>
    <row r="125">
      <c r="A125" s="3481" t="inlineStr">
        <is>
          <t>Количество экзаменов</t>
        </is>
      </c>
      <c r="B125" s="2665" t="n"/>
      <c r="C125" s="2665" t="n"/>
      <c r="D125" s="2665" t="n"/>
      <c r="E125" s="2665" t="n"/>
      <c r="F125" s="2665" t="n"/>
      <c r="G125" s="2665" t="n"/>
      <c r="H125" s="2665" t="n"/>
      <c r="I125" s="2665" t="n"/>
      <c r="J125" s="2665" t="n"/>
      <c r="K125" s="2665" t="n"/>
      <c r="L125" s="2665" t="n"/>
      <c r="M125" s="2665" t="n"/>
      <c r="N125" s="2665" t="n"/>
      <c r="O125" s="2665" t="n"/>
      <c r="P125" s="2311" t="n"/>
      <c r="Q125" s="2708" t="n"/>
      <c r="R125" s="3210" t="n"/>
      <c r="S125" s="5587" t="n"/>
      <c r="T125" s="5587" t="n"/>
      <c r="U125" s="5588" t="n"/>
      <c r="V125" s="2723" t="n"/>
      <c r="W125" s="2302" t="n"/>
      <c r="X125" s="3209" t="n">
        <v>30</v>
      </c>
      <c r="Y125" s="2311" t="n"/>
      <c r="Z125" s="2721">
        <f>SUM(AQ125:BN125)</f>
        <v/>
      </c>
      <c r="AA125" s="2302" t="n"/>
      <c r="AB125" s="2730" t="n"/>
      <c r="AC125" s="2311" t="n"/>
      <c r="AD125" s="3487" t="n"/>
      <c r="AE125" s="2311" t="n"/>
      <c r="AF125" s="3482">
        <f>AP121+AR121+AU121+AX121+BA121+BD121+BG121+BJ121+BM121</f>
        <v/>
      </c>
      <c r="AG125" s="3267" t="n"/>
      <c r="AH125" s="2732" t="n"/>
      <c r="AI125" s="2316" t="n"/>
      <c r="AJ125" s="2719" t="n"/>
      <c r="AK125" s="2316" t="n"/>
      <c r="AL125" s="2719" t="n"/>
      <c r="AM125" s="2316" t="n"/>
      <c r="AN125" s="2720" t="n"/>
      <c r="AO125" s="2311" t="n"/>
      <c r="AP125" s="3736" t="n"/>
      <c r="AQ125" s="5599">
        <f>COUNTIF(V42:W119,1)</f>
        <v/>
      </c>
      <c r="AR125" s="2145" t="n"/>
      <c r="AS125" s="5600" t="n"/>
      <c r="AT125" s="5601">
        <f>COUNTIF(V42:W119,2)</f>
        <v/>
      </c>
      <c r="AU125" s="2145" t="n"/>
      <c r="AV125" s="5602" t="n"/>
      <c r="AW125" s="5603">
        <f>COUNTIF(V42:W119,3)</f>
        <v/>
      </c>
      <c r="AX125" s="2145" t="n"/>
      <c r="AY125" s="5600" t="n"/>
      <c r="AZ125" s="5601">
        <f>COUNTIF(V42:W119,4)</f>
        <v/>
      </c>
      <c r="BA125" s="2145" t="n"/>
      <c r="BB125" s="5602" t="n"/>
      <c r="BC125" s="5603">
        <f>COUNTIF(V42:W119,5)</f>
        <v/>
      </c>
      <c r="BD125" s="2145" t="n"/>
      <c r="BE125" s="5600" t="n"/>
      <c r="BF125" s="5601">
        <f>COUNTIF(V42:W119,6)</f>
        <v/>
      </c>
      <c r="BG125" s="2145" t="n"/>
      <c r="BH125" s="5602" t="n"/>
      <c r="BI125" s="5603">
        <f>COUNTIF(V42:W119,7)</f>
        <v/>
      </c>
      <c r="BJ125" s="2145" t="n"/>
      <c r="BK125" s="5600" t="n"/>
      <c r="BL125" s="5601">
        <f>COUNTIF(V42:W119,8)</f>
        <v/>
      </c>
      <c r="BM125" s="2145" t="n"/>
      <c r="BN125" s="5602" t="n"/>
      <c r="BO125" s="2711" t="n"/>
      <c r="BP125" s="2311" t="n"/>
      <c r="BQ125" s="5593" t="n"/>
      <c r="BR125" s="3269" t="n"/>
      <c r="BS125" s="2" t="n"/>
      <c r="BT125" s="2" t="n"/>
      <c r="BU125" s="2" t="n"/>
      <c r="BV125" s="2" t="n"/>
      <c r="BW125" s="2" t="n"/>
      <c r="BX125" s="2" t="n"/>
    </row>
    <row r="126">
      <c r="A126" s="3495" t="inlineStr">
        <is>
          <t>Количество зачетов</t>
        </is>
      </c>
      <c r="B126" s="3496" t="n"/>
      <c r="C126" s="3496" t="n"/>
      <c r="D126" s="3496" t="n"/>
      <c r="E126" s="3496" t="n"/>
      <c r="F126" s="3496" t="n"/>
      <c r="G126" s="3496" t="n"/>
      <c r="H126" s="3496" t="n"/>
      <c r="I126" s="3496" t="n"/>
      <c r="J126" s="3496" t="n"/>
      <c r="K126" s="3496" t="n"/>
      <c r="L126" s="3496" t="n"/>
      <c r="M126" s="3496" t="n"/>
      <c r="N126" s="3496" t="n"/>
      <c r="O126" s="3496" t="n"/>
      <c r="P126" s="3497" t="n"/>
      <c r="Q126" s="5604" t="n"/>
      <c r="R126" s="5605" t="n"/>
      <c r="S126" s="5606" t="n"/>
      <c r="T126" s="5606" t="n"/>
      <c r="U126" s="5607" t="n"/>
      <c r="V126" s="3512" t="n"/>
      <c r="W126" s="3504" t="n"/>
      <c r="X126" s="5608" t="n">
        <v>25</v>
      </c>
      <c r="Y126" s="3497" t="n"/>
      <c r="Z126" s="3512">
        <f>SUM(AQ126:BN126)</f>
        <v/>
      </c>
      <c r="AA126" s="3504" t="n"/>
      <c r="AB126" s="5609" t="n"/>
      <c r="AC126" s="3497" t="n"/>
      <c r="AD126" s="5610" t="n"/>
      <c r="AE126" s="3497" t="n"/>
      <c r="AF126" s="3506" t="n"/>
      <c r="AG126" s="3507" t="n"/>
      <c r="AH126" s="3508" t="n"/>
      <c r="AI126" s="3509" t="n"/>
      <c r="AJ126" s="3510" t="n"/>
      <c r="AK126" s="3509" t="n"/>
      <c r="AL126" s="3510" t="n"/>
      <c r="AM126" s="3509" t="n"/>
      <c r="AN126" s="3511" t="n"/>
      <c r="AO126" s="3497" t="n"/>
      <c r="AP126" s="5611" t="n"/>
      <c r="AQ126" s="5612">
        <f>COUNTIF(X42:Y111,1)</f>
        <v/>
      </c>
      <c r="AR126" s="206" t="n"/>
      <c r="AS126" s="207" t="n"/>
      <c r="AT126" s="3514">
        <f>COUNTIF(X42:Y111,2)</f>
        <v/>
      </c>
      <c r="AU126" s="206" t="n"/>
      <c r="AV126" s="218" t="n"/>
      <c r="AW126" s="3515">
        <f>COUNTIF(X42:Y119,3)</f>
        <v/>
      </c>
      <c r="AX126" s="206" t="n"/>
      <c r="AY126" s="207" t="n"/>
      <c r="AZ126" s="3514">
        <f>COUNTIF(X42:Y119,4)</f>
        <v/>
      </c>
      <c r="BA126" s="206" t="n"/>
      <c r="BB126" s="218" t="n"/>
      <c r="BC126" s="3515">
        <f>COUNTIF(X42:Y119,5)</f>
        <v/>
      </c>
      <c r="BD126" s="206" t="n"/>
      <c r="BE126" s="207" t="n"/>
      <c r="BF126" s="3514">
        <f>COUNTIF(X42:Y119,6)</f>
        <v/>
      </c>
      <c r="BG126" s="206" t="n"/>
      <c r="BH126" s="218" t="n"/>
      <c r="BI126" s="3515">
        <f>COUNTIF(X42:Y119,7)</f>
        <v/>
      </c>
      <c r="BJ126" s="206" t="n"/>
      <c r="BK126" s="207" t="n"/>
      <c r="BL126" s="3514">
        <f>COUNTIF(X42:Y119,8)</f>
        <v/>
      </c>
      <c r="BM126" s="206" t="n"/>
      <c r="BN126" s="218" t="n"/>
      <c r="BO126" s="5613" t="n"/>
      <c r="BP126" s="3497" t="n"/>
      <c r="BQ126" s="5614" t="n"/>
      <c r="BR126" s="5615" t="n"/>
      <c r="BS126" s="2" t="n"/>
      <c r="BT126" s="2" t="n"/>
      <c r="BU126" s="2" t="n"/>
      <c r="BV126" s="2" t="n"/>
      <c r="BW126" s="2" t="n"/>
      <c r="BX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</row>
    <row r="128">
      <c r="A128" s="2761" t="inlineStr">
        <is>
          <t>IV. Учебные практики</t>
        </is>
      </c>
      <c r="B128" s="1410" t="n"/>
      <c r="C128" s="1410" t="n"/>
      <c r="D128" s="1410" t="n"/>
      <c r="E128" s="1410" t="n"/>
      <c r="F128" s="1410" t="n"/>
      <c r="G128" s="1410" t="n"/>
      <c r="H128" s="1410" t="n"/>
      <c r="I128" s="1410" t="n"/>
      <c r="J128" s="1410" t="n"/>
      <c r="K128" s="1410" t="n"/>
      <c r="L128" s="1410" t="n"/>
      <c r="M128" s="1410" t="n"/>
      <c r="N128" s="1410" t="n"/>
      <c r="O128" s="1410" t="n"/>
      <c r="P128" s="1410" t="n"/>
      <c r="Q128" s="1410" t="n"/>
      <c r="R128" s="1410" t="n"/>
      <c r="S128" s="1410" t="n"/>
      <c r="T128" s="1410" t="n"/>
      <c r="U128" s="1410" t="n"/>
      <c r="V128" s="1410" t="n"/>
      <c r="W128" s="1410" t="n"/>
      <c r="X128" s="1410" t="n"/>
      <c r="Y128" s="1414" t="n"/>
      <c r="Z128" s="2762" t="inlineStr">
        <is>
          <t>V. Производственные практики</t>
        </is>
      </c>
      <c r="AA128" s="1410" t="n"/>
      <c r="AB128" s="1410" t="n"/>
      <c r="AC128" s="1410" t="n"/>
      <c r="AD128" s="1410" t="n"/>
      <c r="AE128" s="1410" t="n"/>
      <c r="AF128" s="1410" t="n"/>
      <c r="AG128" s="1410" t="n"/>
      <c r="AH128" s="1410" t="n"/>
      <c r="AI128" s="1410" t="n"/>
      <c r="AJ128" s="1410" t="n"/>
      <c r="AK128" s="1410" t="n"/>
      <c r="AL128" s="1410" t="n"/>
      <c r="AM128" s="1410" t="n"/>
      <c r="AN128" s="1410" t="n"/>
      <c r="AO128" s="1410" t="n"/>
      <c r="AP128" s="1410" t="n"/>
      <c r="AQ128" s="1410" t="n"/>
      <c r="AR128" s="1410" t="n"/>
      <c r="AS128" s="1410" t="n"/>
      <c r="AT128" s="1410" t="n"/>
      <c r="AU128" s="1410" t="n"/>
      <c r="AV128" s="1414" t="n"/>
      <c r="AW128" s="2761" t="inlineStr">
        <is>
          <t>VI. Дипломное проектирование</t>
        </is>
      </c>
      <c r="AX128" s="1410" t="n"/>
      <c r="AY128" s="1410" t="n"/>
      <c r="AZ128" s="1410" t="n"/>
      <c r="BA128" s="1410" t="n"/>
      <c r="BB128" s="1410" t="n"/>
      <c r="BC128" s="1410" t="n"/>
      <c r="BD128" s="1410" t="n"/>
      <c r="BE128" s="1414" t="n"/>
      <c r="BF128" s="2761" t="inlineStr">
        <is>
          <t>VII. Итоговая аттестация</t>
        </is>
      </c>
      <c r="BG128" s="1410" t="n"/>
      <c r="BH128" s="1410" t="n"/>
      <c r="BI128" s="1410" t="n"/>
      <c r="BJ128" s="1410" t="n"/>
      <c r="BK128" s="1410" t="n"/>
      <c r="BL128" s="1410" t="n"/>
      <c r="BM128" s="1410" t="n"/>
      <c r="BN128" s="1410" t="n"/>
      <c r="BO128" s="1410" t="n"/>
      <c r="BP128" s="1410" t="n"/>
      <c r="BQ128" s="1410" t="n"/>
      <c r="BR128" s="1414" t="n"/>
      <c r="BS128" s="2" t="n"/>
      <c r="BT128" s="2" t="n"/>
      <c r="BU128" s="2" t="n"/>
      <c r="BV128" s="2" t="n"/>
      <c r="BW128" s="2" t="n"/>
      <c r="BX128" s="2" t="n"/>
    </row>
    <row r="129">
      <c r="A129" s="90" t="inlineStr">
        <is>
          <t>Название практики
(уровень высшего образования / уровень среднего специального образования)</t>
        </is>
      </c>
      <c r="B129" s="60" t="n"/>
      <c r="C129" s="60" t="n"/>
      <c r="D129" s="60" t="n"/>
      <c r="E129" s="60" t="n"/>
      <c r="F129" s="60" t="n"/>
      <c r="G129" s="60" t="n"/>
      <c r="H129" s="60" t="n"/>
      <c r="I129" s="60" t="n"/>
      <c r="J129" s="61" t="n"/>
      <c r="K129" s="2763" t="inlineStr">
        <is>
          <t>Уровень среднего специального образования</t>
        </is>
      </c>
      <c r="L129" s="164" t="n"/>
      <c r="M129" s="164" t="n"/>
      <c r="N129" s="164" t="n"/>
      <c r="O129" s="164" t="n"/>
      <c r="P129" s="2764" t="n"/>
      <c r="Q129" s="3224" t="n"/>
      <c r="R129" s="2765" t="inlineStr">
        <is>
          <t>Уровень высшего образования</t>
        </is>
      </c>
      <c r="S129" s="60" t="n"/>
      <c r="T129" s="60" t="n"/>
      <c r="U129" s="60" t="n"/>
      <c r="V129" s="60" t="n"/>
      <c r="W129" s="61" t="n"/>
      <c r="X129" s="2766" t="inlineStr">
        <is>
          <t>Всего зачетных единиц</t>
        </is>
      </c>
      <c r="Y129" s="61" t="n"/>
      <c r="Z129" s="90" t="inlineStr">
        <is>
          <t>Название практики
(уровень высшего образования / уровень среднего специального образования)</t>
        </is>
      </c>
      <c r="AA129" s="60" t="n"/>
      <c r="AB129" s="60" t="n"/>
      <c r="AC129" s="60" t="n"/>
      <c r="AD129" s="60" t="n"/>
      <c r="AE129" s="60" t="n"/>
      <c r="AF129" s="60" t="n"/>
      <c r="AG129" s="60" t="n"/>
      <c r="AH129" s="61" t="n"/>
      <c r="AI129" s="2763" t="inlineStr">
        <is>
          <t>Уровень среднего специального образования</t>
        </is>
      </c>
      <c r="AJ129" s="164" t="n"/>
      <c r="AK129" s="164" t="n"/>
      <c r="AL129" s="164" t="n"/>
      <c r="AM129" s="164" t="n"/>
      <c r="AN129" s="2764" t="n"/>
      <c r="AO129" s="2767" t="inlineStr">
        <is>
          <t>Уровень высшего образования</t>
        </is>
      </c>
      <c r="AP129" s="164" t="n"/>
      <c r="AQ129" s="164" t="n"/>
      <c r="AR129" s="164" t="n"/>
      <c r="AS129" s="164" t="n"/>
      <c r="AT129" s="2764" t="n"/>
      <c r="AU129" s="2766" t="inlineStr">
        <is>
          <t>Всего зачетных единиц</t>
        </is>
      </c>
      <c r="AV129" s="61" t="n"/>
      <c r="AW129" s="90" t="inlineStr">
        <is>
          <t>Семестр</t>
        </is>
      </c>
      <c r="AX129" s="60" t="n"/>
      <c r="AY129" s="61" t="n"/>
      <c r="AZ129" s="2768" t="inlineStr">
        <is>
          <t>Недель</t>
        </is>
      </c>
      <c r="BA129" s="60" t="n"/>
      <c r="BB129" s="61" t="n"/>
      <c r="BC129" s="2768" t="inlineStr">
        <is>
          <t>Зачетных единиц</t>
        </is>
      </c>
      <c r="BD129" s="60" t="n"/>
      <c r="BE129" s="61" t="n"/>
      <c r="BF129" s="3226" t="inlineStr">
        <is>
          <t>1. Государственный экзамен
2. Защита дипломного проекта (дипломной работы)</t>
        </is>
      </c>
      <c r="BG129" s="60" t="n"/>
      <c r="BH129" s="60" t="n"/>
      <c r="BI129" s="60" t="n"/>
      <c r="BJ129" s="60" t="n"/>
      <c r="BK129" s="60" t="n"/>
      <c r="BL129" s="60" t="n"/>
      <c r="BM129" s="60" t="n"/>
      <c r="BN129" s="60" t="n"/>
      <c r="BO129" s="60" t="n"/>
      <c r="BP129" s="60" t="n"/>
      <c r="BQ129" s="60" t="n"/>
      <c r="BR129" s="64" t="n"/>
      <c r="BS129" s="2" t="n"/>
      <c r="BT129" s="2" t="n"/>
      <c r="BU129" s="2" t="n"/>
      <c r="BV129" s="2" t="n"/>
      <c r="BW129" s="2" t="n"/>
      <c r="BX129" s="2" t="n"/>
    </row>
    <row r="130">
      <c r="A130" s="203" t="n"/>
      <c r="B130" s="767" t="n"/>
      <c r="C130" s="767" t="n"/>
      <c r="D130" s="767" t="n"/>
      <c r="E130" s="767" t="n"/>
      <c r="F130" s="767" t="n"/>
      <c r="G130" s="767" t="n"/>
      <c r="H130" s="767" t="n"/>
      <c r="I130" s="767" t="n"/>
      <c r="J130" s="204" t="n"/>
      <c r="K130" s="2770" t="inlineStr">
        <is>
          <t>Недель</t>
        </is>
      </c>
      <c r="L130" s="78" t="n"/>
      <c r="M130" s="79" t="n"/>
      <c r="N130" s="2771" t="inlineStr">
        <is>
          <t>Зачетных единиц</t>
        </is>
      </c>
      <c r="O130" s="2772" t="n"/>
      <c r="P130" s="2773" t="n"/>
      <c r="Q130" s="2774" t="n"/>
      <c r="R130" s="2771" t="inlineStr">
        <is>
          <t>Недель</t>
        </is>
      </c>
      <c r="S130" s="2772" t="n"/>
      <c r="T130" s="2773" t="n"/>
      <c r="U130" s="2771" t="inlineStr">
        <is>
          <t>Зачетных единиц</t>
        </is>
      </c>
      <c r="V130" s="2772" t="n"/>
      <c r="W130" s="2773" t="n"/>
      <c r="X130" s="205" t="n"/>
      <c r="Y130" s="204" t="n"/>
      <c r="Z130" s="203" t="n"/>
      <c r="AA130" s="767" t="n"/>
      <c r="AB130" s="767" t="n"/>
      <c r="AC130" s="767" t="n"/>
      <c r="AD130" s="767" t="n"/>
      <c r="AE130" s="767" t="n"/>
      <c r="AF130" s="767" t="n"/>
      <c r="AG130" s="767" t="n"/>
      <c r="AH130" s="204" t="n"/>
      <c r="AI130" s="2775" t="inlineStr">
        <is>
          <t>Недель</t>
        </is>
      </c>
      <c r="AJ130" s="78" t="n"/>
      <c r="AK130" s="79" t="n"/>
      <c r="AL130" s="2771" t="inlineStr">
        <is>
          <t>Зачетных единиц</t>
        </is>
      </c>
      <c r="AM130" s="2772" t="n"/>
      <c r="AN130" s="2773" t="n"/>
      <c r="AO130" s="2777" t="inlineStr">
        <is>
          <t>Недель</t>
        </is>
      </c>
      <c r="AP130" s="2772" t="n"/>
      <c r="AQ130" s="2773" t="n"/>
      <c r="AR130" s="2778" t="inlineStr">
        <is>
          <t>Зачетных единиц</t>
        </is>
      </c>
      <c r="AS130" s="2772" t="n"/>
      <c r="AT130" s="2773" t="n"/>
      <c r="AU130" s="205" t="n"/>
      <c r="AV130" s="204" t="n"/>
      <c r="AW130" s="203" t="n"/>
      <c r="AX130" s="767" t="n"/>
      <c r="AY130" s="204" t="n"/>
      <c r="AZ130" s="205" t="n"/>
      <c r="BA130" s="767" t="n"/>
      <c r="BB130" s="204" t="n"/>
      <c r="BC130" s="205" t="n"/>
      <c r="BD130" s="767" t="n"/>
      <c r="BE130" s="204" t="n"/>
      <c r="BF130" s="69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72" t="n"/>
      <c r="BS130" s="2" t="n"/>
      <c r="BT130" s="2" t="n"/>
      <c r="BU130" s="2" t="n"/>
      <c r="BV130" s="2" t="n"/>
      <c r="BW130" s="2" t="n"/>
      <c r="BX130" s="2" t="n"/>
    </row>
    <row r="131">
      <c r="A131" s="5616" t="inlineStr">
        <is>
          <t>Ознакомительная / Ознакомительная / По органическому синтезу</t>
        </is>
      </c>
      <c r="B131" s="5617" t="n"/>
      <c r="C131" s="5617" t="n"/>
      <c r="D131" s="5617" t="n"/>
      <c r="E131" s="5617" t="n"/>
      <c r="F131" s="5617" t="n"/>
      <c r="G131" s="5617" t="n"/>
      <c r="H131" s="5617" t="n"/>
      <c r="I131" s="5617" t="n"/>
      <c r="J131" s="5618" t="n"/>
      <c r="K131" s="3228" t="n">
        <v>2</v>
      </c>
      <c r="L131" s="767" t="n"/>
      <c r="M131" s="204" t="n"/>
      <c r="N131" s="3228" t="n">
        <v>3</v>
      </c>
      <c r="O131" s="767" t="n"/>
      <c r="P131" s="204" t="n"/>
      <c r="Q131" s="17" t="n"/>
      <c r="R131" s="5619" t="n"/>
      <c r="S131" s="5617" t="n"/>
      <c r="T131" s="5618" t="n"/>
      <c r="U131" s="3228" t="n"/>
      <c r="V131" s="767" t="n"/>
      <c r="W131" s="204" t="n"/>
      <c r="X131" s="3228">
        <f>N131+U131</f>
        <v/>
      </c>
      <c r="Y131" s="204" t="n"/>
      <c r="Z131" s="3230" t="inlineStr">
        <is>
          <t>Технологическая / Технологическая</t>
        </is>
      </c>
      <c r="AA131" s="60" t="n"/>
      <c r="AB131" s="60" t="n"/>
      <c r="AC131" s="60" t="n"/>
      <c r="AD131" s="60" t="n"/>
      <c r="AE131" s="60" t="n"/>
      <c r="AF131" s="60" t="n"/>
      <c r="AG131" s="60" t="n"/>
      <c r="AH131" s="2198" t="n"/>
      <c r="AI131" s="3231" t="n">
        <v>4</v>
      </c>
      <c r="AJ131" s="60" t="n"/>
      <c r="AK131" s="2198" t="n"/>
      <c r="AL131" s="3231" t="n">
        <v>5</v>
      </c>
      <c r="AM131" s="60" t="n"/>
      <c r="AN131" s="2198" t="n"/>
      <c r="AO131" s="3231" t="n"/>
      <c r="AP131" s="60" t="n"/>
      <c r="AQ131" s="2198" t="n"/>
      <c r="AR131" s="3231" t="n"/>
      <c r="AS131" s="60" t="n"/>
      <c r="AT131" s="2198" t="n"/>
      <c r="AU131" s="3232">
        <f>AL131+AR131</f>
        <v/>
      </c>
      <c r="AV131" s="64" t="n"/>
      <c r="AW131" s="3233" t="n">
        <v>8</v>
      </c>
      <c r="AX131" s="2" t="n"/>
      <c r="AY131" s="70" t="n"/>
      <c r="AZ131" s="3228" t="n">
        <v>11</v>
      </c>
      <c r="BA131" s="2" t="n"/>
      <c r="BB131" s="70" t="n"/>
      <c r="BC131" s="3228" t="n">
        <v>17</v>
      </c>
      <c r="BD131" s="2" t="n"/>
      <c r="BE131" s="70" t="n"/>
      <c r="BF131" s="69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72" t="n"/>
      <c r="BS131" s="2" t="n"/>
      <c r="BT131" s="2" t="n"/>
      <c r="BU131" s="2" t="n"/>
      <c r="BV131" s="2" t="n"/>
      <c r="BW131" s="2" t="n"/>
      <c r="BX131" s="2" t="n"/>
    </row>
    <row r="132">
      <c r="A132" s="5620" t="inlineStr">
        <is>
          <t>Общеинженерная / Для получения квалификации рабочего (служащего)</t>
        </is>
      </c>
      <c r="B132" s="78" t="n"/>
      <c r="C132" s="78" t="n"/>
      <c r="D132" s="78" t="n"/>
      <c r="E132" s="78" t="n"/>
      <c r="F132" s="78" t="n"/>
      <c r="G132" s="78" t="n"/>
      <c r="H132" s="78" t="n"/>
      <c r="I132" s="78" t="n"/>
      <c r="J132" s="79" t="n"/>
      <c r="K132" s="5621" t="n">
        <v>2</v>
      </c>
      <c r="L132" s="2772" t="n"/>
      <c r="M132" s="2773" t="n"/>
      <c r="N132" s="5621" t="n">
        <v>3</v>
      </c>
      <c r="O132" s="2772" t="n"/>
      <c r="P132" s="2773" t="n"/>
      <c r="Q132" s="5622" t="n"/>
      <c r="R132" s="5623" t="n"/>
      <c r="S132" s="78" t="n"/>
      <c r="T132" s="79" t="n"/>
      <c r="U132" s="5621" t="n"/>
      <c r="V132" s="2772" t="n"/>
      <c r="W132" s="2773" t="n"/>
      <c r="X132" s="5621">
        <f>N132+U132</f>
        <v/>
      </c>
      <c r="Y132" s="2773" t="n"/>
      <c r="Z132" s="3237" t="inlineStr">
        <is>
          <t>Преддипломная</t>
        </is>
      </c>
      <c r="AA132" s="2772" t="n"/>
      <c r="AB132" s="2772" t="n"/>
      <c r="AC132" s="2772" t="n"/>
      <c r="AD132" s="2772" t="n"/>
      <c r="AE132" s="2772" t="n"/>
      <c r="AF132" s="2772" t="n"/>
      <c r="AG132" s="2772" t="n"/>
      <c r="AH132" s="3773" t="n"/>
      <c r="AI132" s="3238" t="n"/>
      <c r="AJ132" s="2772" t="n"/>
      <c r="AK132" s="3773" t="n"/>
      <c r="AL132" s="3238" t="n"/>
      <c r="AM132" s="2772" t="n"/>
      <c r="AN132" s="3773" t="n"/>
      <c r="AO132" s="3238" t="n">
        <v>5</v>
      </c>
      <c r="AP132" s="2772" t="n"/>
      <c r="AQ132" s="3773" t="n"/>
      <c r="AR132" s="3238" t="n">
        <v>8</v>
      </c>
      <c r="AS132" s="2772" t="n"/>
      <c r="AT132" s="3773" t="n"/>
      <c r="AU132" s="3239">
        <f>AR132+AL132</f>
        <v/>
      </c>
      <c r="AV132" s="3776" t="n"/>
      <c r="AW132" s="767" t="n"/>
      <c r="AX132" s="767" t="n"/>
      <c r="AY132" s="204" t="n"/>
      <c r="AZ132" s="205" t="n"/>
      <c r="BA132" s="767" t="n"/>
      <c r="BB132" s="204" t="n"/>
      <c r="BC132" s="205" t="n"/>
      <c r="BD132" s="767" t="n"/>
      <c r="BE132" s="204" t="n"/>
      <c r="BF132" s="77" t="n"/>
      <c r="BG132" s="78" t="n"/>
      <c r="BH132" s="78" t="n"/>
      <c r="BI132" s="78" t="n"/>
      <c r="BJ132" s="78" t="n"/>
      <c r="BK132" s="78" t="n"/>
      <c r="BL132" s="78" t="n"/>
      <c r="BM132" s="78" t="n"/>
      <c r="BN132" s="78" t="n"/>
      <c r="BO132" s="78" t="n"/>
      <c r="BP132" s="78" t="n"/>
      <c r="BQ132" s="78" t="n"/>
      <c r="BR132" s="81" t="n"/>
      <c r="BS132" s="2" t="n"/>
      <c r="BT132" s="2" t="n"/>
      <c r="BU132" s="2" t="n"/>
      <c r="BV132" s="2" t="n"/>
      <c r="BW132" s="2" t="n"/>
      <c r="BX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</row>
    <row r="134">
      <c r="A134" s="7" t="inlineStr">
        <is>
          <t>VIII. Матрица компетенций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</row>
    <row r="135">
      <c r="A135" s="5624" t="inlineStr">
        <is>
          <t>Код компетенции</t>
        </is>
      </c>
      <c r="B135" s="2854" t="n"/>
      <c r="C135" s="2854" t="n"/>
      <c r="D135" s="5625" t="n"/>
      <c r="E135" s="5626" t="inlineStr">
        <is>
          <t>Наименование компетенции</t>
        </is>
      </c>
      <c r="F135" s="814" t="n"/>
      <c r="G135" s="814" t="n"/>
      <c r="H135" s="814" t="n"/>
      <c r="I135" s="814" t="n"/>
      <c r="J135" s="814" t="n"/>
      <c r="K135" s="814" t="n"/>
      <c r="L135" s="814" t="n"/>
      <c r="M135" s="814" t="n"/>
      <c r="N135" s="814" t="n"/>
      <c r="O135" s="814" t="n"/>
      <c r="P135" s="814" t="n"/>
      <c r="Q135" s="814" t="n"/>
      <c r="R135" s="814" t="n"/>
      <c r="S135" s="814" t="n"/>
      <c r="T135" s="814" t="n"/>
      <c r="U135" s="814" t="n"/>
      <c r="V135" s="814" t="n"/>
      <c r="W135" s="814" t="n"/>
      <c r="X135" s="814" t="n"/>
      <c r="Y135" s="814" t="n"/>
      <c r="Z135" s="814" t="n"/>
      <c r="AA135" s="814" t="n"/>
      <c r="AB135" s="814" t="n"/>
      <c r="AC135" s="814" t="n"/>
      <c r="AD135" s="814" t="n"/>
      <c r="AE135" s="814" t="n"/>
      <c r="AF135" s="814" t="n"/>
      <c r="AG135" s="814" t="n"/>
      <c r="AH135" s="814" t="n"/>
      <c r="AI135" s="814" t="n"/>
      <c r="AJ135" s="814" t="n"/>
      <c r="AK135" s="814" t="n"/>
      <c r="AL135" s="814" t="n"/>
      <c r="AM135" s="814" t="n"/>
      <c r="AN135" s="814" t="n"/>
      <c r="AO135" s="814" t="n"/>
      <c r="AP135" s="814" t="n"/>
      <c r="AQ135" s="814" t="n"/>
      <c r="AR135" s="814" t="n"/>
      <c r="AS135" s="814" t="n"/>
      <c r="AT135" s="814" t="n"/>
      <c r="AU135" s="814" t="n"/>
      <c r="AV135" s="814" t="n"/>
      <c r="AW135" s="814" t="n"/>
      <c r="AX135" s="814" t="n"/>
      <c r="AY135" s="814" t="n"/>
      <c r="AZ135" s="814" t="n"/>
      <c r="BA135" s="814" t="n"/>
      <c r="BB135" s="814" t="n"/>
      <c r="BC135" s="814" t="n"/>
      <c r="BD135" s="814" t="n"/>
      <c r="BE135" s="814" t="n"/>
      <c r="BF135" s="814" t="n"/>
      <c r="BG135" s="814" t="n"/>
      <c r="BH135" s="814" t="n"/>
      <c r="BI135" s="814" t="n"/>
      <c r="BJ135" s="814" t="n"/>
      <c r="BK135" s="814" t="n"/>
      <c r="BL135" s="814" t="n"/>
      <c r="BM135" s="814" t="n"/>
      <c r="BN135" s="2137" t="n"/>
      <c r="BO135" s="5627" t="inlineStr">
        <is>
          <t>Код модуля, учебной дисциплины</t>
        </is>
      </c>
      <c r="BP135" s="814" t="n"/>
      <c r="BQ135" s="814" t="n"/>
      <c r="BR135" s="2137" t="n"/>
      <c r="BS135" s="2" t="n"/>
      <c r="BT135" s="2" t="n"/>
      <c r="BU135" s="2" t="n"/>
      <c r="BV135" s="2" t="n"/>
      <c r="BW135" s="2" t="n"/>
      <c r="BX135" s="2" t="n"/>
    </row>
    <row r="136">
      <c r="A136" s="3526" t="inlineStr">
        <is>
          <t>УК-1</t>
        </is>
      </c>
      <c r="B136" s="2665" t="n"/>
      <c r="C136" s="2665" t="n"/>
      <c r="D136" s="2316" t="n"/>
      <c r="E136" s="5628" t="inlineStr">
        <is>
          <t>Владеть основами исследовательской деятельности, осуществлять поиск, анализ и синтез информации</t>
        </is>
      </c>
      <c r="F136" s="2140" t="n"/>
      <c r="G136" s="2140" t="n"/>
      <c r="H136" s="2140" t="n"/>
      <c r="I136" s="2140" t="n"/>
      <c r="J136" s="2140" t="n"/>
      <c r="K136" s="2140" t="n"/>
      <c r="L136" s="2140" t="n"/>
      <c r="M136" s="2140" t="n"/>
      <c r="N136" s="2140" t="n"/>
      <c r="O136" s="2140" t="n"/>
      <c r="P136" s="2140" t="n"/>
      <c r="Q136" s="2140" t="n"/>
      <c r="R136" s="2140" t="n"/>
      <c r="S136" s="2140" t="n"/>
      <c r="T136" s="2140" t="n"/>
      <c r="U136" s="2140" t="n"/>
      <c r="V136" s="2140" t="n"/>
      <c r="W136" s="2140" t="n"/>
      <c r="X136" s="2140" t="n"/>
      <c r="Y136" s="2140" t="n"/>
      <c r="Z136" s="2140" t="n"/>
      <c r="AA136" s="2140" t="n"/>
      <c r="AB136" s="2140" t="n"/>
      <c r="AC136" s="2140" t="n"/>
      <c r="AD136" s="2140" t="n"/>
      <c r="AE136" s="2140" t="n"/>
      <c r="AF136" s="2140" t="n"/>
      <c r="AG136" s="2140" t="n"/>
      <c r="AH136" s="2140" t="n"/>
      <c r="AI136" s="2140" t="n"/>
      <c r="AJ136" s="2140" t="n"/>
      <c r="AK136" s="2140" t="n"/>
      <c r="AL136" s="2140" t="n"/>
      <c r="AM136" s="2140" t="n"/>
      <c r="AN136" s="2140" t="n"/>
      <c r="AO136" s="2140" t="n"/>
      <c r="AP136" s="2140" t="n"/>
      <c r="AQ136" s="2140" t="n"/>
      <c r="AR136" s="2140" t="n"/>
      <c r="AS136" s="2140" t="n"/>
      <c r="AT136" s="2140" t="n"/>
      <c r="AU136" s="2140" t="n"/>
      <c r="AV136" s="2140" t="n"/>
      <c r="AW136" s="2140" t="n"/>
      <c r="AX136" s="2140" t="n"/>
      <c r="AY136" s="2140" t="n"/>
      <c r="AZ136" s="2140" t="n"/>
      <c r="BA136" s="2140" t="n"/>
      <c r="BB136" s="2140" t="n"/>
      <c r="BC136" s="2140" t="n"/>
      <c r="BD136" s="2140" t="n"/>
      <c r="BE136" s="2140" t="n"/>
      <c r="BF136" s="2140" t="n"/>
      <c r="BG136" s="2140" t="n"/>
      <c r="BH136" s="2140" t="n"/>
      <c r="BI136" s="2140" t="n"/>
      <c r="BJ136" s="2140" t="n"/>
      <c r="BK136" s="2140" t="n"/>
      <c r="BL136" s="2140" t="n"/>
      <c r="BM136" s="2140" t="n"/>
      <c r="BN136" s="2142" t="n"/>
      <c r="BO136" s="5629" t="inlineStr">
        <is>
          <t>1.6.3, 2.5.3, 2.10.2, 2.11.2</t>
        </is>
      </c>
      <c r="BP136" s="2140" t="n"/>
      <c r="BQ136" s="2140" t="n"/>
      <c r="BR136" s="2142" t="n"/>
      <c r="BS136" s="2" t="n"/>
      <c r="BT136" s="2" t="n"/>
      <c r="BU136" s="2" t="n"/>
      <c r="BV136" s="2" t="n"/>
      <c r="BW136" s="2" t="n"/>
      <c r="BX136" s="2" t="n"/>
    </row>
    <row r="137">
      <c r="A137" s="3526" t="inlineStr">
        <is>
          <t>УК-2</t>
        </is>
      </c>
      <c r="B137" s="2665" t="n"/>
      <c r="C137" s="2665" t="n"/>
      <c r="D137" s="2316" t="n"/>
      <c r="E137" s="5630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37" s="2145" t="n"/>
      <c r="G137" s="2145" t="n"/>
      <c r="H137" s="2145" t="n"/>
      <c r="I137" s="2145" t="n"/>
      <c r="J137" s="2145" t="n"/>
      <c r="K137" s="2145" t="n"/>
      <c r="L137" s="2145" t="n"/>
      <c r="M137" s="2145" t="n"/>
      <c r="N137" s="2145" t="n"/>
      <c r="O137" s="2145" t="n"/>
      <c r="P137" s="2145" t="n"/>
      <c r="Q137" s="2145" t="n"/>
      <c r="R137" s="2145" t="n"/>
      <c r="S137" s="2145" t="n"/>
      <c r="T137" s="2145" t="n"/>
      <c r="U137" s="2145" t="n"/>
      <c r="V137" s="2145" t="n"/>
      <c r="W137" s="2145" t="n"/>
      <c r="X137" s="2145" t="n"/>
      <c r="Y137" s="2145" t="n"/>
      <c r="Z137" s="2145" t="n"/>
      <c r="AA137" s="2145" t="n"/>
      <c r="AB137" s="2145" t="n"/>
      <c r="AC137" s="2145" t="n"/>
      <c r="AD137" s="2145" t="n"/>
      <c r="AE137" s="2145" t="n"/>
      <c r="AF137" s="2145" t="n"/>
      <c r="AG137" s="2145" t="n"/>
      <c r="AH137" s="2145" t="n"/>
      <c r="AI137" s="2145" t="n"/>
      <c r="AJ137" s="2145" t="n"/>
      <c r="AK137" s="2145" t="n"/>
      <c r="AL137" s="2145" t="n"/>
      <c r="AM137" s="2145" t="n"/>
      <c r="AN137" s="2145" t="n"/>
      <c r="AO137" s="2145" t="n"/>
      <c r="AP137" s="2145" t="n"/>
      <c r="AQ137" s="2145" t="n"/>
      <c r="AR137" s="2145" t="n"/>
      <c r="AS137" s="2145" t="n"/>
      <c r="AT137" s="2145" t="n"/>
      <c r="AU137" s="2145" t="n"/>
      <c r="AV137" s="2145" t="n"/>
      <c r="AW137" s="2145" t="n"/>
      <c r="AX137" s="2145" t="n"/>
      <c r="AY137" s="2145" t="n"/>
      <c r="AZ137" s="2145" t="n"/>
      <c r="BA137" s="2145" t="n"/>
      <c r="BB137" s="2145" t="n"/>
      <c r="BC137" s="2145" t="n"/>
      <c r="BD137" s="2145" t="n"/>
      <c r="BE137" s="2145" t="n"/>
      <c r="BF137" s="2145" t="n"/>
      <c r="BG137" s="2145" t="n"/>
      <c r="BH137" s="2145" t="n"/>
      <c r="BI137" s="2145" t="n"/>
      <c r="BJ137" s="2145" t="n"/>
      <c r="BK137" s="2145" t="n"/>
      <c r="BL137" s="2145" t="n"/>
      <c r="BM137" s="2145" t="n"/>
      <c r="BN137" s="2147" t="n"/>
      <c r="BO137" s="2146" t="inlineStr">
        <is>
          <t>1.4.1</t>
        </is>
      </c>
      <c r="BP137" s="2145" t="n"/>
      <c r="BQ137" s="2145" t="n"/>
      <c r="BR137" s="2147" t="n"/>
      <c r="BS137" s="2" t="n"/>
      <c r="BT137" s="2" t="n"/>
      <c r="BU137" s="2" t="n"/>
      <c r="BV137" s="2" t="n"/>
      <c r="BW137" s="2" t="n"/>
      <c r="BX137" s="2" t="n"/>
    </row>
    <row r="138">
      <c r="A138" s="3526" t="inlineStr">
        <is>
          <t>УК-3</t>
        </is>
      </c>
      <c r="B138" s="2665" t="n"/>
      <c r="C138" s="2665" t="n"/>
      <c r="D138" s="2316" t="n"/>
      <c r="E138" s="5630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38" s="2145" t="n"/>
      <c r="G138" s="2145" t="n"/>
      <c r="H138" s="2145" t="n"/>
      <c r="I138" s="2145" t="n"/>
      <c r="J138" s="2145" t="n"/>
      <c r="K138" s="2145" t="n"/>
      <c r="L138" s="2145" t="n"/>
      <c r="M138" s="2145" t="n"/>
      <c r="N138" s="2145" t="n"/>
      <c r="O138" s="2145" t="n"/>
      <c r="P138" s="2145" t="n"/>
      <c r="Q138" s="2145" t="n"/>
      <c r="R138" s="2145" t="n"/>
      <c r="S138" s="2145" t="n"/>
      <c r="T138" s="2145" t="n"/>
      <c r="U138" s="2145" t="n"/>
      <c r="V138" s="2145" t="n"/>
      <c r="W138" s="2145" t="n"/>
      <c r="X138" s="2145" t="n"/>
      <c r="Y138" s="2145" t="n"/>
      <c r="Z138" s="2145" t="n"/>
      <c r="AA138" s="2145" t="n"/>
      <c r="AB138" s="2145" t="n"/>
      <c r="AC138" s="2145" t="n"/>
      <c r="AD138" s="2145" t="n"/>
      <c r="AE138" s="2145" t="n"/>
      <c r="AF138" s="2145" t="n"/>
      <c r="AG138" s="2145" t="n"/>
      <c r="AH138" s="2145" t="n"/>
      <c r="AI138" s="2145" t="n"/>
      <c r="AJ138" s="2145" t="n"/>
      <c r="AK138" s="2145" t="n"/>
      <c r="AL138" s="2145" t="n"/>
      <c r="AM138" s="2145" t="n"/>
      <c r="AN138" s="2145" t="n"/>
      <c r="AO138" s="2145" t="n"/>
      <c r="AP138" s="2145" t="n"/>
      <c r="AQ138" s="2145" t="n"/>
      <c r="AR138" s="2145" t="n"/>
      <c r="AS138" s="2145" t="n"/>
      <c r="AT138" s="2145" t="n"/>
      <c r="AU138" s="2145" t="n"/>
      <c r="AV138" s="2145" t="n"/>
      <c r="AW138" s="2145" t="n"/>
      <c r="AX138" s="2145" t="n"/>
      <c r="AY138" s="2145" t="n"/>
      <c r="AZ138" s="2145" t="n"/>
      <c r="BA138" s="2145" t="n"/>
      <c r="BB138" s="2145" t="n"/>
      <c r="BC138" s="2145" t="n"/>
      <c r="BD138" s="2145" t="n"/>
      <c r="BE138" s="2145" t="n"/>
      <c r="BF138" s="2145" t="n"/>
      <c r="BG138" s="2145" t="n"/>
      <c r="BH138" s="2145" t="n"/>
      <c r="BI138" s="2145" t="n"/>
      <c r="BJ138" s="2145" t="n"/>
      <c r="BK138" s="2145" t="n"/>
      <c r="BL138" s="2145" t="n"/>
      <c r="BM138" s="2145" t="n"/>
      <c r="BN138" s="2147" t="n"/>
      <c r="BO138" s="2146" t="inlineStr">
        <is>
          <t>1.2</t>
        </is>
      </c>
      <c r="BP138" s="2145" t="n"/>
      <c r="BQ138" s="2145" t="n"/>
      <c r="BR138" s="2147" t="n"/>
      <c r="BS138" s="2" t="n"/>
      <c r="BT138" s="2" t="n"/>
      <c r="BU138" s="2" t="n"/>
      <c r="BV138" s="2" t="n"/>
      <c r="BW138" s="2" t="n"/>
      <c r="BX138" s="2" t="n"/>
    </row>
    <row r="139">
      <c r="A139" s="3526" t="inlineStr">
        <is>
          <t>УК-4</t>
        </is>
      </c>
      <c r="B139" s="2665" t="n"/>
      <c r="C139" s="2665" t="n"/>
      <c r="D139" s="2316" t="n"/>
      <c r="E139" s="5630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39" s="2145" t="n"/>
      <c r="G139" s="2145" t="n"/>
      <c r="H139" s="2145" t="n"/>
      <c r="I139" s="2145" t="n"/>
      <c r="J139" s="2145" t="n"/>
      <c r="K139" s="2145" t="n"/>
      <c r="L139" s="2145" t="n"/>
      <c r="M139" s="2145" t="n"/>
      <c r="N139" s="2145" t="n"/>
      <c r="O139" s="2145" t="n"/>
      <c r="P139" s="2145" t="n"/>
      <c r="Q139" s="2145" t="n"/>
      <c r="R139" s="2145" t="n"/>
      <c r="S139" s="2145" t="n"/>
      <c r="T139" s="2145" t="n"/>
      <c r="U139" s="2145" t="n"/>
      <c r="V139" s="2145" t="n"/>
      <c r="W139" s="2145" t="n"/>
      <c r="X139" s="2145" t="n"/>
      <c r="Y139" s="2145" t="n"/>
      <c r="Z139" s="2145" t="n"/>
      <c r="AA139" s="2145" t="n"/>
      <c r="AB139" s="2145" t="n"/>
      <c r="AC139" s="2145" t="n"/>
      <c r="AD139" s="2145" t="n"/>
      <c r="AE139" s="2145" t="n"/>
      <c r="AF139" s="2145" t="n"/>
      <c r="AG139" s="2145" t="n"/>
      <c r="AH139" s="2145" t="n"/>
      <c r="AI139" s="2145" t="n"/>
      <c r="AJ139" s="2145" t="n"/>
      <c r="AK139" s="2145" t="n"/>
      <c r="AL139" s="2145" t="n"/>
      <c r="AM139" s="2145" t="n"/>
      <c r="AN139" s="2145" t="n"/>
      <c r="AO139" s="2145" t="n"/>
      <c r="AP139" s="2145" t="n"/>
      <c r="AQ139" s="2145" t="n"/>
      <c r="AR139" s="2145" t="n"/>
      <c r="AS139" s="2145" t="n"/>
      <c r="AT139" s="2145" t="n"/>
      <c r="AU139" s="2145" t="n"/>
      <c r="AV139" s="2145" t="n"/>
      <c r="AW139" s="2145" t="n"/>
      <c r="AX139" s="2145" t="n"/>
      <c r="AY139" s="2145" t="n"/>
      <c r="AZ139" s="2145" t="n"/>
      <c r="BA139" s="2145" t="n"/>
      <c r="BB139" s="2145" t="n"/>
      <c r="BC139" s="2145" t="n"/>
      <c r="BD139" s="2145" t="n"/>
      <c r="BE139" s="2145" t="n"/>
      <c r="BF139" s="2145" t="n"/>
      <c r="BG139" s="2145" t="n"/>
      <c r="BH139" s="2145" t="n"/>
      <c r="BI139" s="2145" t="n"/>
      <c r="BJ139" s="2145" t="n"/>
      <c r="BK139" s="2145" t="n"/>
      <c r="BL139" s="2145" t="n"/>
      <c r="BM139" s="2145" t="n"/>
      <c r="BN139" s="2147" t="n"/>
      <c r="BO139" s="2146" t="inlineStr">
        <is>
          <t>1.2, 2.1.2</t>
        </is>
      </c>
      <c r="BP139" s="2145" t="n"/>
      <c r="BQ139" s="2145" t="n"/>
      <c r="BR139" s="2147" t="n"/>
      <c r="BS139" s="2" t="n"/>
      <c r="BT139" s="2" t="n"/>
      <c r="BU139" s="2" t="n"/>
      <c r="BV139" s="2" t="n"/>
      <c r="BW139" s="2" t="n"/>
      <c r="BX139" s="2" t="n"/>
    </row>
    <row r="140">
      <c r="A140" s="3526" t="inlineStr">
        <is>
          <t>УК-5</t>
        </is>
      </c>
      <c r="B140" s="2665" t="n"/>
      <c r="C140" s="2665" t="n"/>
      <c r="D140" s="2316" t="n"/>
      <c r="E140" s="5630" t="inlineStr">
        <is>
          <t>Быть способным к саморазвитию и совершенствованию в профессиональной деятельности</t>
        </is>
      </c>
      <c r="F140" s="2145" t="n"/>
      <c r="G140" s="2145" t="n"/>
      <c r="H140" s="2145" t="n"/>
      <c r="I140" s="2145" t="n"/>
      <c r="J140" s="2145" t="n"/>
      <c r="K140" s="2145" t="n"/>
      <c r="L140" s="2145" t="n"/>
      <c r="M140" s="2145" t="n"/>
      <c r="N140" s="2145" t="n"/>
      <c r="O140" s="2145" t="n"/>
      <c r="P140" s="2145" t="n"/>
      <c r="Q140" s="2145" t="n"/>
      <c r="R140" s="2145" t="n"/>
      <c r="S140" s="2145" t="n"/>
      <c r="T140" s="2145" t="n"/>
      <c r="U140" s="2145" t="n"/>
      <c r="V140" s="2145" t="n"/>
      <c r="W140" s="2145" t="n"/>
      <c r="X140" s="2145" t="n"/>
      <c r="Y140" s="2145" t="n"/>
      <c r="Z140" s="2145" t="n"/>
      <c r="AA140" s="2145" t="n"/>
      <c r="AB140" s="2145" t="n"/>
      <c r="AC140" s="2145" t="n"/>
      <c r="AD140" s="2145" t="n"/>
      <c r="AE140" s="2145" t="n"/>
      <c r="AF140" s="2145" t="n"/>
      <c r="AG140" s="2145" t="n"/>
      <c r="AH140" s="2145" t="n"/>
      <c r="AI140" s="2145" t="n"/>
      <c r="AJ140" s="2145" t="n"/>
      <c r="AK140" s="2145" t="n"/>
      <c r="AL140" s="2145" t="n"/>
      <c r="AM140" s="2145" t="n"/>
      <c r="AN140" s="2145" t="n"/>
      <c r="AO140" s="2145" t="n"/>
      <c r="AP140" s="2145" t="n"/>
      <c r="AQ140" s="2145" t="n"/>
      <c r="AR140" s="2145" t="n"/>
      <c r="AS140" s="2145" t="n"/>
      <c r="AT140" s="2145" t="n"/>
      <c r="AU140" s="2145" t="n"/>
      <c r="AV140" s="2145" t="n"/>
      <c r="AW140" s="2145" t="n"/>
      <c r="AX140" s="2145" t="n"/>
      <c r="AY140" s="2145" t="n"/>
      <c r="AZ140" s="2145" t="n"/>
      <c r="BA140" s="2145" t="n"/>
      <c r="BB140" s="2145" t="n"/>
      <c r="BC140" s="2145" t="n"/>
      <c r="BD140" s="2145" t="n"/>
      <c r="BE140" s="2145" t="n"/>
      <c r="BF140" s="2145" t="n"/>
      <c r="BG140" s="2145" t="n"/>
      <c r="BH140" s="2145" t="n"/>
      <c r="BI140" s="2145" t="n"/>
      <c r="BJ140" s="2145" t="n"/>
      <c r="BK140" s="2145" t="n"/>
      <c r="BL140" s="2145" t="n"/>
      <c r="BM140" s="2145" t="n"/>
      <c r="BN140" s="2147" t="n"/>
      <c r="BO140" s="2146" t="inlineStr">
        <is>
          <t>1.6.3, 2.5.3, 2.10.2, 2.11.2</t>
        </is>
      </c>
      <c r="BP140" s="2145" t="n"/>
      <c r="BQ140" s="2145" t="n"/>
      <c r="BR140" s="2147" t="n"/>
      <c r="BS140" s="2" t="n"/>
      <c r="BT140" s="2" t="n"/>
      <c r="BU140" s="2" t="n"/>
      <c r="BV140" s="2" t="n"/>
      <c r="BW140" s="2" t="n"/>
      <c r="BX140" s="2" t="n"/>
    </row>
    <row r="141">
      <c r="A141" s="3526" t="inlineStr">
        <is>
          <t>УК-6</t>
        </is>
      </c>
      <c r="B141" s="2665" t="n"/>
      <c r="C141" s="2665" t="n"/>
      <c r="D141" s="2316" t="n"/>
      <c r="E141" s="5630" t="inlineStr">
        <is>
          <t>Проявлять инициативу и адаптироваться к изменениям в профессиональной деятельности</t>
        </is>
      </c>
      <c r="F141" s="2145" t="n"/>
      <c r="G141" s="2145" t="n"/>
      <c r="H141" s="2145" t="n"/>
      <c r="I141" s="2145" t="n"/>
      <c r="J141" s="2145" t="n"/>
      <c r="K141" s="2145" t="n"/>
      <c r="L141" s="2145" t="n"/>
      <c r="M141" s="2145" t="n"/>
      <c r="N141" s="2145" t="n"/>
      <c r="O141" s="2145" t="n"/>
      <c r="P141" s="2145" t="n"/>
      <c r="Q141" s="2145" t="n"/>
      <c r="R141" s="2145" t="n"/>
      <c r="S141" s="2145" t="n"/>
      <c r="T141" s="2145" t="n"/>
      <c r="U141" s="2145" t="n"/>
      <c r="V141" s="2145" t="n"/>
      <c r="W141" s="2145" t="n"/>
      <c r="X141" s="2145" t="n"/>
      <c r="Y141" s="2145" t="n"/>
      <c r="Z141" s="2145" t="n"/>
      <c r="AA141" s="2145" t="n"/>
      <c r="AB141" s="2145" t="n"/>
      <c r="AC141" s="2145" t="n"/>
      <c r="AD141" s="2145" t="n"/>
      <c r="AE141" s="2145" t="n"/>
      <c r="AF141" s="2145" t="n"/>
      <c r="AG141" s="2145" t="n"/>
      <c r="AH141" s="2145" t="n"/>
      <c r="AI141" s="2145" t="n"/>
      <c r="AJ141" s="2145" t="n"/>
      <c r="AK141" s="2145" t="n"/>
      <c r="AL141" s="2145" t="n"/>
      <c r="AM141" s="2145" t="n"/>
      <c r="AN141" s="2145" t="n"/>
      <c r="AO141" s="2145" t="n"/>
      <c r="AP141" s="2145" t="n"/>
      <c r="AQ141" s="2145" t="n"/>
      <c r="AR141" s="2145" t="n"/>
      <c r="AS141" s="2145" t="n"/>
      <c r="AT141" s="2145" t="n"/>
      <c r="AU141" s="2145" t="n"/>
      <c r="AV141" s="2145" t="n"/>
      <c r="AW141" s="2145" t="n"/>
      <c r="AX141" s="2145" t="n"/>
      <c r="AY141" s="2145" t="n"/>
      <c r="AZ141" s="2145" t="n"/>
      <c r="BA141" s="2145" t="n"/>
      <c r="BB141" s="2145" t="n"/>
      <c r="BC141" s="2145" t="n"/>
      <c r="BD141" s="2145" t="n"/>
      <c r="BE141" s="2145" t="n"/>
      <c r="BF141" s="2145" t="n"/>
      <c r="BG141" s="2145" t="n"/>
      <c r="BH141" s="2145" t="n"/>
      <c r="BI141" s="2145" t="n"/>
      <c r="BJ141" s="2145" t="n"/>
      <c r="BK141" s="2145" t="n"/>
      <c r="BL141" s="2145" t="n"/>
      <c r="BM141" s="2145" t="n"/>
      <c r="BN141" s="2147" t="n"/>
      <c r="BO141" s="2146" t="inlineStr">
        <is>
          <t>1.6.3, 2.5.3, 2.10.2, 2.11.2</t>
        </is>
      </c>
      <c r="BP141" s="2145" t="n"/>
      <c r="BQ141" s="2145" t="n"/>
      <c r="BR141" s="2147" t="n"/>
      <c r="BS141" s="2" t="n"/>
      <c r="BT141" s="2" t="n"/>
      <c r="BU141" s="2" t="n"/>
      <c r="BV141" s="2" t="n"/>
      <c r="BW141" s="2" t="n"/>
      <c r="BX141" s="2" t="n"/>
    </row>
    <row r="142">
      <c r="A142" s="3526" t="inlineStr">
        <is>
          <t>УК-7</t>
        </is>
      </c>
      <c r="B142" s="2665" t="n"/>
      <c r="C142" s="2665" t="n"/>
      <c r="D142" s="2316" t="n"/>
      <c r="E142" s="5630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42" s="2145" t="n"/>
      <c r="G142" s="2145" t="n"/>
      <c r="H142" s="2145" t="n"/>
      <c r="I142" s="2145" t="n"/>
      <c r="J142" s="2145" t="n"/>
      <c r="K142" s="2145" t="n"/>
      <c r="L142" s="2145" t="n"/>
      <c r="M142" s="2145" t="n"/>
      <c r="N142" s="2145" t="n"/>
      <c r="O142" s="2145" t="n"/>
      <c r="P142" s="2145" t="n"/>
      <c r="Q142" s="2145" t="n"/>
      <c r="R142" s="2145" t="n"/>
      <c r="S142" s="2145" t="n"/>
      <c r="T142" s="2145" t="n"/>
      <c r="U142" s="2145" t="n"/>
      <c r="V142" s="2145" t="n"/>
      <c r="W142" s="2145" t="n"/>
      <c r="X142" s="2145" t="n"/>
      <c r="Y142" s="2145" t="n"/>
      <c r="Z142" s="2145" t="n"/>
      <c r="AA142" s="2145" t="n"/>
      <c r="AB142" s="2145" t="n"/>
      <c r="AC142" s="2145" t="n"/>
      <c r="AD142" s="2145" t="n"/>
      <c r="AE142" s="2145" t="n"/>
      <c r="AF142" s="2145" t="n"/>
      <c r="AG142" s="2145" t="n"/>
      <c r="AH142" s="2145" t="n"/>
      <c r="AI142" s="2145" t="n"/>
      <c r="AJ142" s="2145" t="n"/>
      <c r="AK142" s="2145" t="n"/>
      <c r="AL142" s="2145" t="n"/>
      <c r="AM142" s="2145" t="n"/>
      <c r="AN142" s="2145" t="n"/>
      <c r="AO142" s="2145" t="n"/>
      <c r="AP142" s="2145" t="n"/>
      <c r="AQ142" s="2145" t="n"/>
      <c r="AR142" s="2145" t="n"/>
      <c r="AS142" s="2145" t="n"/>
      <c r="AT142" s="2145" t="n"/>
      <c r="AU142" s="2145" t="n"/>
      <c r="AV142" s="2145" t="n"/>
      <c r="AW142" s="2145" t="n"/>
      <c r="AX142" s="2145" t="n"/>
      <c r="AY142" s="2145" t="n"/>
      <c r="AZ142" s="2145" t="n"/>
      <c r="BA142" s="2145" t="n"/>
      <c r="BB142" s="2145" t="n"/>
      <c r="BC142" s="2145" t="n"/>
      <c r="BD142" s="2145" t="n"/>
      <c r="BE142" s="2145" t="n"/>
      <c r="BF142" s="2145" t="n"/>
      <c r="BG142" s="2145" t="n"/>
      <c r="BH142" s="2145" t="n"/>
      <c r="BI142" s="2145" t="n"/>
      <c r="BJ142" s="2145" t="n"/>
      <c r="BK142" s="2145" t="n"/>
      <c r="BL142" s="2145" t="n"/>
      <c r="BM142" s="2145" t="n"/>
      <c r="BN142" s="2147" t="n"/>
      <c r="BO142" s="2146" t="inlineStr">
        <is>
          <t>1.1.1</t>
        </is>
      </c>
      <c r="BP142" s="2145" t="n"/>
      <c r="BQ142" s="2145" t="n"/>
      <c r="BR142" s="2147" t="n"/>
      <c r="BS142" s="2" t="n"/>
      <c r="BT142" s="2" t="n"/>
      <c r="BU142" s="2" t="n"/>
      <c r="BV142" s="2" t="n"/>
      <c r="BW142" s="2" t="n"/>
      <c r="BX142" s="2" t="n"/>
    </row>
    <row r="143">
      <c r="A143" s="3526" t="inlineStr">
        <is>
          <t>УК-8</t>
        </is>
      </c>
      <c r="B143" s="2665" t="n"/>
      <c r="C143" s="2665" t="n"/>
      <c r="D143" s="2316" t="n"/>
      <c r="E143" s="5630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43" s="2145" t="n"/>
      <c r="G143" s="2145" t="n"/>
      <c r="H143" s="2145" t="n"/>
      <c r="I143" s="2145" t="n"/>
      <c r="J143" s="2145" t="n"/>
      <c r="K143" s="2145" t="n"/>
      <c r="L143" s="2145" t="n"/>
      <c r="M143" s="2145" t="n"/>
      <c r="N143" s="2145" t="n"/>
      <c r="O143" s="2145" t="n"/>
      <c r="P143" s="2145" t="n"/>
      <c r="Q143" s="2145" t="n"/>
      <c r="R143" s="2145" t="n"/>
      <c r="S143" s="2145" t="n"/>
      <c r="T143" s="2145" t="n"/>
      <c r="U143" s="2145" t="n"/>
      <c r="V143" s="2145" t="n"/>
      <c r="W143" s="2145" t="n"/>
      <c r="X143" s="2145" t="n"/>
      <c r="Y143" s="2145" t="n"/>
      <c r="Z143" s="2145" t="n"/>
      <c r="AA143" s="2145" t="n"/>
      <c r="AB143" s="2145" t="n"/>
      <c r="AC143" s="2145" t="n"/>
      <c r="AD143" s="2145" t="n"/>
      <c r="AE143" s="2145" t="n"/>
      <c r="AF143" s="2145" t="n"/>
      <c r="AG143" s="2145" t="n"/>
      <c r="AH143" s="2145" t="n"/>
      <c r="AI143" s="2145" t="n"/>
      <c r="AJ143" s="2145" t="n"/>
      <c r="AK143" s="2145" t="n"/>
      <c r="AL143" s="2145" t="n"/>
      <c r="AM143" s="2145" t="n"/>
      <c r="AN143" s="2145" t="n"/>
      <c r="AO143" s="2145" t="n"/>
      <c r="AP143" s="2145" t="n"/>
      <c r="AQ143" s="2145" t="n"/>
      <c r="AR143" s="2145" t="n"/>
      <c r="AS143" s="2145" t="n"/>
      <c r="AT143" s="2145" t="n"/>
      <c r="AU143" s="2145" t="n"/>
      <c r="AV143" s="2145" t="n"/>
      <c r="AW143" s="2145" t="n"/>
      <c r="AX143" s="2145" t="n"/>
      <c r="AY143" s="2145" t="n"/>
      <c r="AZ143" s="2145" t="n"/>
      <c r="BA143" s="2145" t="n"/>
      <c r="BB143" s="2145" t="n"/>
      <c r="BC143" s="2145" t="n"/>
      <c r="BD143" s="2145" t="n"/>
      <c r="BE143" s="2145" t="n"/>
      <c r="BF143" s="2145" t="n"/>
      <c r="BG143" s="2145" t="n"/>
      <c r="BH143" s="2145" t="n"/>
      <c r="BI143" s="2145" t="n"/>
      <c r="BJ143" s="2145" t="n"/>
      <c r="BK143" s="2145" t="n"/>
      <c r="BL143" s="2145" t="n"/>
      <c r="BM143" s="2145" t="n"/>
      <c r="BN143" s="2147" t="n"/>
      <c r="BO143" s="2146" t="inlineStr">
        <is>
          <t>1.1.3</t>
        </is>
      </c>
      <c r="BP143" s="2145" t="n"/>
      <c r="BQ143" s="2145" t="n"/>
      <c r="BR143" s="2147" t="n"/>
      <c r="BS143" s="2" t="n"/>
      <c r="BT143" s="2" t="n"/>
      <c r="BU143" s="2" t="n"/>
      <c r="BV143" s="2" t="n"/>
      <c r="BW143" s="2" t="n"/>
      <c r="BX143" s="2" t="n"/>
    </row>
    <row r="144">
      <c r="A144" s="3526" t="inlineStr">
        <is>
          <t>УК-9</t>
        </is>
      </c>
      <c r="B144" s="2665" t="n"/>
      <c r="C144" s="2665" t="n"/>
      <c r="D144" s="2316" t="n"/>
      <c r="E144" s="5630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44" s="2145" t="n"/>
      <c r="G144" s="2145" t="n"/>
      <c r="H144" s="2145" t="n"/>
      <c r="I144" s="2145" t="n"/>
      <c r="J144" s="2145" t="n"/>
      <c r="K144" s="2145" t="n"/>
      <c r="L144" s="2145" t="n"/>
      <c r="M144" s="2145" t="n"/>
      <c r="N144" s="2145" t="n"/>
      <c r="O144" s="2145" t="n"/>
      <c r="P144" s="2145" t="n"/>
      <c r="Q144" s="2145" t="n"/>
      <c r="R144" s="2145" t="n"/>
      <c r="S144" s="2145" t="n"/>
      <c r="T144" s="2145" t="n"/>
      <c r="U144" s="2145" t="n"/>
      <c r="V144" s="2145" t="n"/>
      <c r="W144" s="2145" t="n"/>
      <c r="X144" s="2145" t="n"/>
      <c r="Y144" s="2145" t="n"/>
      <c r="Z144" s="2145" t="n"/>
      <c r="AA144" s="2145" t="n"/>
      <c r="AB144" s="2145" t="n"/>
      <c r="AC144" s="2145" t="n"/>
      <c r="AD144" s="2145" t="n"/>
      <c r="AE144" s="2145" t="n"/>
      <c r="AF144" s="2145" t="n"/>
      <c r="AG144" s="2145" t="n"/>
      <c r="AH144" s="2145" t="n"/>
      <c r="AI144" s="2145" t="n"/>
      <c r="AJ144" s="2145" t="n"/>
      <c r="AK144" s="2145" t="n"/>
      <c r="AL144" s="2145" t="n"/>
      <c r="AM144" s="2145" t="n"/>
      <c r="AN144" s="2145" t="n"/>
      <c r="AO144" s="2145" t="n"/>
      <c r="AP144" s="2145" t="n"/>
      <c r="AQ144" s="2145" t="n"/>
      <c r="AR144" s="2145" t="n"/>
      <c r="AS144" s="2145" t="n"/>
      <c r="AT144" s="2145" t="n"/>
      <c r="AU144" s="2145" t="n"/>
      <c r="AV144" s="2145" t="n"/>
      <c r="AW144" s="2145" t="n"/>
      <c r="AX144" s="2145" t="n"/>
      <c r="AY144" s="2145" t="n"/>
      <c r="AZ144" s="2145" t="n"/>
      <c r="BA144" s="2145" t="n"/>
      <c r="BB144" s="2145" t="n"/>
      <c r="BC144" s="2145" t="n"/>
      <c r="BD144" s="2145" t="n"/>
      <c r="BE144" s="2145" t="n"/>
      <c r="BF144" s="2145" t="n"/>
      <c r="BG144" s="2145" t="n"/>
      <c r="BH144" s="2145" t="n"/>
      <c r="BI144" s="2145" t="n"/>
      <c r="BJ144" s="2145" t="n"/>
      <c r="BK144" s="2145" t="n"/>
      <c r="BL144" s="2145" t="n"/>
      <c r="BM144" s="2145" t="n"/>
      <c r="BN144" s="2147" t="n"/>
      <c r="BO144" s="2146" t="inlineStr">
        <is>
          <t>1.1.2</t>
        </is>
      </c>
      <c r="BP144" s="2145" t="n"/>
      <c r="BQ144" s="2145" t="n"/>
      <c r="BR144" s="2147" t="n"/>
      <c r="BS144" s="2" t="n"/>
      <c r="BT144" s="2" t="n"/>
      <c r="BU144" s="2" t="n"/>
      <c r="BV144" s="2" t="n"/>
      <c r="BW144" s="2" t="n"/>
      <c r="BX144" s="2" t="n"/>
    </row>
    <row r="145">
      <c r="A145" s="3526" t="inlineStr">
        <is>
          <t>УК-10</t>
        </is>
      </c>
      <c r="B145" s="2665" t="n"/>
      <c r="C145" s="2665" t="n"/>
      <c r="D145" s="2316" t="n"/>
      <c r="E145" s="5630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45" s="2145" t="n"/>
      <c r="G145" s="2145" t="n"/>
      <c r="H145" s="2145" t="n"/>
      <c r="I145" s="2145" t="n"/>
      <c r="J145" s="2145" t="n"/>
      <c r="K145" s="2145" t="n"/>
      <c r="L145" s="2145" t="n"/>
      <c r="M145" s="2145" t="n"/>
      <c r="N145" s="2145" t="n"/>
      <c r="O145" s="2145" t="n"/>
      <c r="P145" s="2145" t="n"/>
      <c r="Q145" s="2145" t="n"/>
      <c r="R145" s="2145" t="n"/>
      <c r="S145" s="2145" t="n"/>
      <c r="T145" s="2145" t="n"/>
      <c r="U145" s="2145" t="n"/>
      <c r="V145" s="2145" t="n"/>
      <c r="W145" s="2145" t="n"/>
      <c r="X145" s="2145" t="n"/>
      <c r="Y145" s="2145" t="n"/>
      <c r="Z145" s="2145" t="n"/>
      <c r="AA145" s="2145" t="n"/>
      <c r="AB145" s="2145" t="n"/>
      <c r="AC145" s="2145" t="n"/>
      <c r="AD145" s="2145" t="n"/>
      <c r="AE145" s="2145" t="n"/>
      <c r="AF145" s="2145" t="n"/>
      <c r="AG145" s="2145" t="n"/>
      <c r="AH145" s="2145" t="n"/>
      <c r="AI145" s="2145" t="n"/>
      <c r="AJ145" s="2145" t="n"/>
      <c r="AK145" s="2145" t="n"/>
      <c r="AL145" s="2145" t="n"/>
      <c r="AM145" s="2145" t="n"/>
      <c r="AN145" s="2145" t="n"/>
      <c r="AO145" s="2145" t="n"/>
      <c r="AP145" s="2145" t="n"/>
      <c r="AQ145" s="2145" t="n"/>
      <c r="AR145" s="2145" t="n"/>
      <c r="AS145" s="2145" t="n"/>
      <c r="AT145" s="2145" t="n"/>
      <c r="AU145" s="2145" t="n"/>
      <c r="AV145" s="2145" t="n"/>
      <c r="AW145" s="2145" t="n"/>
      <c r="AX145" s="2145" t="n"/>
      <c r="AY145" s="2145" t="n"/>
      <c r="AZ145" s="2145" t="n"/>
      <c r="BA145" s="2145" t="n"/>
      <c r="BB145" s="2145" t="n"/>
      <c r="BC145" s="2145" t="n"/>
      <c r="BD145" s="2145" t="n"/>
      <c r="BE145" s="2145" t="n"/>
      <c r="BF145" s="2145" t="n"/>
      <c r="BG145" s="2145" t="n"/>
      <c r="BH145" s="2145" t="n"/>
      <c r="BI145" s="2145" t="n"/>
      <c r="BJ145" s="2145" t="n"/>
      <c r="BK145" s="2145" t="n"/>
      <c r="BL145" s="2145" t="n"/>
      <c r="BM145" s="2145" t="n"/>
      <c r="BN145" s="2147" t="n"/>
      <c r="BO145" s="2146" t="inlineStr">
        <is>
          <t>2.13.1</t>
        </is>
      </c>
      <c r="BP145" s="2145" t="n"/>
      <c r="BQ145" s="2145" t="n"/>
      <c r="BR145" s="2147" t="n"/>
      <c r="BS145" s="2" t="n"/>
      <c r="BT145" s="2" t="n"/>
      <c r="BU145" s="2" t="n"/>
      <c r="BV145" s="2" t="n"/>
      <c r="BW145" s="2" t="n"/>
      <c r="BX145" s="2" t="n"/>
    </row>
    <row r="146">
      <c r="A146" s="3526" t="inlineStr">
        <is>
          <t>УК-12</t>
        </is>
      </c>
      <c r="B146" s="2665" t="n"/>
      <c r="C146" s="2665" t="n"/>
      <c r="D146" s="2316" t="n"/>
      <c r="E146" s="5630" t="inlineStr">
        <is>
          <t>Обладать современным социально-экологическим мировоззрением, руководствоваться его ценностными ориентациями и социально-экологическими знаниями в профессиональной деятельности</t>
        </is>
      </c>
      <c r="F146" s="2145" t="n"/>
      <c r="G146" s="2145" t="n"/>
      <c r="H146" s="2145" t="n"/>
      <c r="I146" s="2145" t="n"/>
      <c r="J146" s="2145" t="n"/>
      <c r="K146" s="2145" t="n"/>
      <c r="L146" s="2145" t="n"/>
      <c r="M146" s="2145" t="n"/>
      <c r="N146" s="2145" t="n"/>
      <c r="O146" s="2145" t="n"/>
      <c r="P146" s="2145" t="n"/>
      <c r="Q146" s="2145" t="n"/>
      <c r="R146" s="2145" t="n"/>
      <c r="S146" s="2145" t="n"/>
      <c r="T146" s="2145" t="n"/>
      <c r="U146" s="2145" t="n"/>
      <c r="V146" s="2145" t="n"/>
      <c r="W146" s="2145" t="n"/>
      <c r="X146" s="2145" t="n"/>
      <c r="Y146" s="2145" t="n"/>
      <c r="Z146" s="2145" t="n"/>
      <c r="AA146" s="2145" t="n"/>
      <c r="AB146" s="2145" t="n"/>
      <c r="AC146" s="2145" t="n"/>
      <c r="AD146" s="2145" t="n"/>
      <c r="AE146" s="2145" t="n"/>
      <c r="AF146" s="2145" t="n"/>
      <c r="AG146" s="2145" t="n"/>
      <c r="AH146" s="2145" t="n"/>
      <c r="AI146" s="2145" t="n"/>
      <c r="AJ146" s="2145" t="n"/>
      <c r="AK146" s="2145" t="n"/>
      <c r="AL146" s="2145" t="n"/>
      <c r="AM146" s="2145" t="n"/>
      <c r="AN146" s="2145" t="n"/>
      <c r="AO146" s="2145" t="n"/>
      <c r="AP146" s="2145" t="n"/>
      <c r="AQ146" s="2145" t="n"/>
      <c r="AR146" s="2145" t="n"/>
      <c r="AS146" s="2145" t="n"/>
      <c r="AT146" s="2145" t="n"/>
      <c r="AU146" s="2145" t="n"/>
      <c r="AV146" s="2145" t="n"/>
      <c r="AW146" s="2145" t="n"/>
      <c r="AX146" s="2145" t="n"/>
      <c r="AY146" s="2145" t="n"/>
      <c r="AZ146" s="2145" t="n"/>
      <c r="BA146" s="2145" t="n"/>
      <c r="BB146" s="2145" t="n"/>
      <c r="BC146" s="2145" t="n"/>
      <c r="BD146" s="2145" t="n"/>
      <c r="BE146" s="2145" t="n"/>
      <c r="BF146" s="2145" t="n"/>
      <c r="BG146" s="2145" t="n"/>
      <c r="BH146" s="2145" t="n"/>
      <c r="BI146" s="2145" t="n"/>
      <c r="BJ146" s="2145" t="n"/>
      <c r="BK146" s="2145" t="n"/>
      <c r="BL146" s="2145" t="n"/>
      <c r="BM146" s="2145" t="n"/>
      <c r="BN146" s="2147" t="n"/>
      <c r="BO146" s="2146" t="inlineStr">
        <is>
          <t>2.1.3</t>
        </is>
      </c>
      <c r="BP146" s="2145" t="n"/>
      <c r="BQ146" s="2145" t="n"/>
      <c r="BR146" s="2147" t="n"/>
      <c r="BS146" s="2" t="n"/>
      <c r="BT146" s="2" t="n"/>
      <c r="BU146" s="2" t="n"/>
      <c r="BV146" s="2" t="n"/>
      <c r="BW146" s="2" t="n"/>
      <c r="BX146" s="2" t="n"/>
    </row>
    <row r="147">
      <c r="A147" s="3526" t="inlineStr">
        <is>
          <t>УК-13</t>
        </is>
      </c>
      <c r="B147" s="2665" t="n"/>
      <c r="C147" s="2665" t="n"/>
      <c r="D147" s="2316" t="n"/>
      <c r="E147" s="5630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47" s="2145" t="n"/>
      <c r="G147" s="2145" t="n"/>
      <c r="H147" s="2145" t="n"/>
      <c r="I147" s="2145" t="n"/>
      <c r="J147" s="2145" t="n"/>
      <c r="K147" s="2145" t="n"/>
      <c r="L147" s="2145" t="n"/>
      <c r="M147" s="2145" t="n"/>
      <c r="N147" s="2145" t="n"/>
      <c r="O147" s="2145" t="n"/>
      <c r="P147" s="2145" t="n"/>
      <c r="Q147" s="2145" t="n"/>
      <c r="R147" s="2145" t="n"/>
      <c r="S147" s="2145" t="n"/>
      <c r="T147" s="2145" t="n"/>
      <c r="U147" s="2145" t="n"/>
      <c r="V147" s="2145" t="n"/>
      <c r="W147" s="2145" t="n"/>
      <c r="X147" s="2145" t="n"/>
      <c r="Y147" s="2145" t="n"/>
      <c r="Z147" s="2145" t="n"/>
      <c r="AA147" s="2145" t="n"/>
      <c r="AB147" s="2145" t="n"/>
      <c r="AC147" s="2145" t="n"/>
      <c r="AD147" s="2145" t="n"/>
      <c r="AE147" s="2145" t="n"/>
      <c r="AF147" s="2145" t="n"/>
      <c r="AG147" s="2145" t="n"/>
      <c r="AH147" s="2145" t="n"/>
      <c r="AI147" s="2145" t="n"/>
      <c r="AJ147" s="2145" t="n"/>
      <c r="AK147" s="2145" t="n"/>
      <c r="AL147" s="2145" t="n"/>
      <c r="AM147" s="2145" t="n"/>
      <c r="AN147" s="2145" t="n"/>
      <c r="AO147" s="2145" t="n"/>
      <c r="AP147" s="2145" t="n"/>
      <c r="AQ147" s="2145" t="n"/>
      <c r="AR147" s="2145" t="n"/>
      <c r="AS147" s="2145" t="n"/>
      <c r="AT147" s="2145" t="n"/>
      <c r="AU147" s="2145" t="n"/>
      <c r="AV147" s="2145" t="n"/>
      <c r="AW147" s="2145" t="n"/>
      <c r="AX147" s="2145" t="n"/>
      <c r="AY147" s="2145" t="n"/>
      <c r="AZ147" s="2145" t="n"/>
      <c r="BA147" s="2145" t="n"/>
      <c r="BB147" s="2145" t="n"/>
      <c r="BC147" s="2145" t="n"/>
      <c r="BD147" s="2145" t="n"/>
      <c r="BE147" s="2145" t="n"/>
      <c r="BF147" s="2145" t="n"/>
      <c r="BG147" s="2145" t="n"/>
      <c r="BH147" s="2145" t="n"/>
      <c r="BI147" s="2145" t="n"/>
      <c r="BJ147" s="2145" t="n"/>
      <c r="BK147" s="2145" t="n"/>
      <c r="BL147" s="2145" t="n"/>
      <c r="BM147" s="2145" t="n"/>
      <c r="BN147" s="2147" t="n"/>
      <c r="BO147" s="2146" t="inlineStr">
        <is>
          <t>2.1.1</t>
        </is>
      </c>
      <c r="BP147" s="2145" t="n"/>
      <c r="BQ147" s="2145" t="n"/>
      <c r="BR147" s="2147" t="n"/>
      <c r="BS147" s="2" t="n"/>
      <c r="BT147" s="2" t="n"/>
      <c r="BU147" s="2" t="n"/>
      <c r="BV147" s="2" t="n"/>
      <c r="BW147" s="2" t="n"/>
      <c r="BX147" s="2" t="n"/>
    </row>
    <row r="148">
      <c r="A148" s="3526" t="inlineStr">
        <is>
          <t>УК-14</t>
        </is>
      </c>
      <c r="B148" s="2665" t="n"/>
      <c r="C148" s="2665" t="n"/>
      <c r="D148" s="2316" t="n"/>
      <c r="E148" s="5630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48" s="2145" t="n"/>
      <c r="G148" s="2145" t="n"/>
      <c r="H148" s="2145" t="n"/>
      <c r="I148" s="2145" t="n"/>
      <c r="J148" s="2145" t="n"/>
      <c r="K148" s="2145" t="n"/>
      <c r="L148" s="2145" t="n"/>
      <c r="M148" s="2145" t="n"/>
      <c r="N148" s="2145" t="n"/>
      <c r="O148" s="2145" t="n"/>
      <c r="P148" s="2145" t="n"/>
      <c r="Q148" s="2145" t="n"/>
      <c r="R148" s="2145" t="n"/>
      <c r="S148" s="2145" t="n"/>
      <c r="T148" s="2145" t="n"/>
      <c r="U148" s="2145" t="n"/>
      <c r="V148" s="2145" t="n"/>
      <c r="W148" s="2145" t="n"/>
      <c r="X148" s="2145" t="n"/>
      <c r="Y148" s="2145" t="n"/>
      <c r="Z148" s="2145" t="n"/>
      <c r="AA148" s="2145" t="n"/>
      <c r="AB148" s="2145" t="n"/>
      <c r="AC148" s="2145" t="n"/>
      <c r="AD148" s="2145" t="n"/>
      <c r="AE148" s="2145" t="n"/>
      <c r="AF148" s="2145" t="n"/>
      <c r="AG148" s="2145" t="n"/>
      <c r="AH148" s="2145" t="n"/>
      <c r="AI148" s="2145" t="n"/>
      <c r="AJ148" s="2145" t="n"/>
      <c r="AK148" s="2145" t="n"/>
      <c r="AL148" s="2145" t="n"/>
      <c r="AM148" s="2145" t="n"/>
      <c r="AN148" s="2145" t="n"/>
      <c r="AO148" s="2145" t="n"/>
      <c r="AP148" s="2145" t="n"/>
      <c r="AQ148" s="2145" t="n"/>
      <c r="AR148" s="2145" t="n"/>
      <c r="AS148" s="2145" t="n"/>
      <c r="AT148" s="2145" t="n"/>
      <c r="AU148" s="2145" t="n"/>
      <c r="AV148" s="2145" t="n"/>
      <c r="AW148" s="2145" t="n"/>
      <c r="AX148" s="2145" t="n"/>
      <c r="AY148" s="2145" t="n"/>
      <c r="AZ148" s="2145" t="n"/>
      <c r="BA148" s="2145" t="n"/>
      <c r="BB148" s="2145" t="n"/>
      <c r="BC148" s="2145" t="n"/>
      <c r="BD148" s="2145" t="n"/>
      <c r="BE148" s="2145" t="n"/>
      <c r="BF148" s="2145" t="n"/>
      <c r="BG148" s="2145" t="n"/>
      <c r="BH148" s="2145" t="n"/>
      <c r="BI148" s="2145" t="n"/>
      <c r="BJ148" s="2145" t="n"/>
      <c r="BK148" s="2145" t="n"/>
      <c r="BL148" s="2145" t="n"/>
      <c r="BM148" s="2145" t="n"/>
      <c r="BN148" s="2147" t="n"/>
      <c r="BO148" s="2146" t="inlineStr">
        <is>
          <t>2.1.2</t>
        </is>
      </c>
      <c r="BP148" s="2145" t="n"/>
      <c r="BQ148" s="2145" t="n"/>
      <c r="BR148" s="2147" t="n"/>
      <c r="BS148" s="2" t="n"/>
      <c r="BT148" s="2" t="n"/>
      <c r="BU148" s="2" t="n"/>
      <c r="BV148" s="2" t="n"/>
      <c r="BW148" s="2" t="n"/>
      <c r="BX148" s="2" t="n"/>
    </row>
    <row r="149">
      <c r="A149" s="3526" t="inlineStr">
        <is>
          <t>УК-15</t>
        </is>
      </c>
      <c r="B149" s="2665" t="n"/>
      <c r="C149" s="2665" t="n"/>
      <c r="D149" s="2316" t="n"/>
      <c r="E149" s="5630" t="inlineStr">
        <is>
          <t>Обладать способностью анализировать социально-психологические явления в социуме и прогнозировать тенденции их развития, использовать социально-психологические знания при управлении коллективной работой в профессиональной деятельности, эффективно использовать навыки делового общения в профессиональной среде</t>
        </is>
      </c>
      <c r="F149" s="2145" t="n"/>
      <c r="G149" s="2145" t="n"/>
      <c r="H149" s="2145" t="n"/>
      <c r="I149" s="2145" t="n"/>
      <c r="J149" s="2145" t="n"/>
      <c r="K149" s="2145" t="n"/>
      <c r="L149" s="2145" t="n"/>
      <c r="M149" s="2145" t="n"/>
      <c r="N149" s="2145" t="n"/>
      <c r="O149" s="2145" t="n"/>
      <c r="P149" s="2145" t="n"/>
      <c r="Q149" s="2145" t="n"/>
      <c r="R149" s="2145" t="n"/>
      <c r="S149" s="2145" t="n"/>
      <c r="T149" s="2145" t="n"/>
      <c r="U149" s="2145" t="n"/>
      <c r="V149" s="2145" t="n"/>
      <c r="W149" s="2145" t="n"/>
      <c r="X149" s="2145" t="n"/>
      <c r="Y149" s="2145" t="n"/>
      <c r="Z149" s="2145" t="n"/>
      <c r="AA149" s="2145" t="n"/>
      <c r="AB149" s="2145" t="n"/>
      <c r="AC149" s="2145" t="n"/>
      <c r="AD149" s="2145" t="n"/>
      <c r="AE149" s="2145" t="n"/>
      <c r="AF149" s="2145" t="n"/>
      <c r="AG149" s="2145" t="n"/>
      <c r="AH149" s="2145" t="n"/>
      <c r="AI149" s="2145" t="n"/>
      <c r="AJ149" s="2145" t="n"/>
      <c r="AK149" s="2145" t="n"/>
      <c r="AL149" s="2145" t="n"/>
      <c r="AM149" s="2145" t="n"/>
      <c r="AN149" s="2145" t="n"/>
      <c r="AO149" s="2145" t="n"/>
      <c r="AP149" s="2145" t="n"/>
      <c r="AQ149" s="2145" t="n"/>
      <c r="AR149" s="2145" t="n"/>
      <c r="AS149" s="2145" t="n"/>
      <c r="AT149" s="2145" t="n"/>
      <c r="AU149" s="2145" t="n"/>
      <c r="AV149" s="2145" t="n"/>
      <c r="AW149" s="2145" t="n"/>
      <c r="AX149" s="2145" t="n"/>
      <c r="AY149" s="2145" t="n"/>
      <c r="AZ149" s="2145" t="n"/>
      <c r="BA149" s="2145" t="n"/>
      <c r="BB149" s="2145" t="n"/>
      <c r="BC149" s="2145" t="n"/>
      <c r="BD149" s="2145" t="n"/>
      <c r="BE149" s="2145" t="n"/>
      <c r="BF149" s="2145" t="n"/>
      <c r="BG149" s="2145" t="n"/>
      <c r="BH149" s="2145" t="n"/>
      <c r="BI149" s="2145" t="n"/>
      <c r="BJ149" s="2145" t="n"/>
      <c r="BK149" s="2145" t="n"/>
      <c r="BL149" s="2145" t="n"/>
      <c r="BM149" s="2145" t="n"/>
      <c r="BN149" s="2147" t="n"/>
      <c r="BO149" s="2146" t="inlineStr">
        <is>
          <t>2.1.2</t>
        </is>
      </c>
      <c r="BP149" s="2145" t="n"/>
      <c r="BQ149" s="2145" t="n"/>
      <c r="BR149" s="2147" t="n"/>
      <c r="BS149" s="2" t="n"/>
      <c r="BT149" s="2" t="n"/>
      <c r="BU149" s="2" t="n"/>
      <c r="BV149" s="2" t="n"/>
      <c r="BW149" s="2" t="n"/>
      <c r="BX149" s="2" t="n"/>
    </row>
    <row r="150">
      <c r="A150" s="3526" t="inlineStr">
        <is>
          <t>УК-16</t>
        </is>
      </c>
      <c r="B150" s="2665" t="n"/>
      <c r="C150" s="2665" t="n"/>
      <c r="D150" s="2316" t="n"/>
      <c r="E150" s="5630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50" s="2145" t="n"/>
      <c r="G150" s="2145" t="n"/>
      <c r="H150" s="2145" t="n"/>
      <c r="I150" s="2145" t="n"/>
      <c r="J150" s="2145" t="n"/>
      <c r="K150" s="2145" t="n"/>
      <c r="L150" s="2145" t="n"/>
      <c r="M150" s="2145" t="n"/>
      <c r="N150" s="2145" t="n"/>
      <c r="O150" s="2145" t="n"/>
      <c r="P150" s="2145" t="n"/>
      <c r="Q150" s="2145" t="n"/>
      <c r="R150" s="2145" t="n"/>
      <c r="S150" s="2145" t="n"/>
      <c r="T150" s="2145" t="n"/>
      <c r="U150" s="2145" t="n"/>
      <c r="V150" s="2145" t="n"/>
      <c r="W150" s="2145" t="n"/>
      <c r="X150" s="2145" t="n"/>
      <c r="Y150" s="2145" t="n"/>
      <c r="Z150" s="2145" t="n"/>
      <c r="AA150" s="2145" t="n"/>
      <c r="AB150" s="2145" t="n"/>
      <c r="AC150" s="2145" t="n"/>
      <c r="AD150" s="2145" t="n"/>
      <c r="AE150" s="2145" t="n"/>
      <c r="AF150" s="2145" t="n"/>
      <c r="AG150" s="2145" t="n"/>
      <c r="AH150" s="2145" t="n"/>
      <c r="AI150" s="2145" t="n"/>
      <c r="AJ150" s="2145" t="n"/>
      <c r="AK150" s="2145" t="n"/>
      <c r="AL150" s="2145" t="n"/>
      <c r="AM150" s="2145" t="n"/>
      <c r="AN150" s="2145" t="n"/>
      <c r="AO150" s="2145" t="n"/>
      <c r="AP150" s="2145" t="n"/>
      <c r="AQ150" s="2145" t="n"/>
      <c r="AR150" s="2145" t="n"/>
      <c r="AS150" s="2145" t="n"/>
      <c r="AT150" s="2145" t="n"/>
      <c r="AU150" s="2145" t="n"/>
      <c r="AV150" s="2145" t="n"/>
      <c r="AW150" s="2145" t="n"/>
      <c r="AX150" s="2145" t="n"/>
      <c r="AY150" s="2145" t="n"/>
      <c r="AZ150" s="2145" t="n"/>
      <c r="BA150" s="2145" t="n"/>
      <c r="BB150" s="2145" t="n"/>
      <c r="BC150" s="2145" t="n"/>
      <c r="BD150" s="2145" t="n"/>
      <c r="BE150" s="2145" t="n"/>
      <c r="BF150" s="2145" t="n"/>
      <c r="BG150" s="2145" t="n"/>
      <c r="BH150" s="2145" t="n"/>
      <c r="BI150" s="2145" t="n"/>
      <c r="BJ150" s="2145" t="n"/>
      <c r="BK150" s="2145" t="n"/>
      <c r="BL150" s="2145" t="n"/>
      <c r="BM150" s="2145" t="n"/>
      <c r="BN150" s="2147" t="n"/>
      <c r="BO150" s="2146" t="inlineStr">
        <is>
          <t>2.1.2</t>
        </is>
      </c>
      <c r="BP150" s="2145" t="n"/>
      <c r="BQ150" s="2145" t="n"/>
      <c r="BR150" s="2147" t="n"/>
      <c r="BS150" s="2" t="n"/>
      <c r="BT150" s="2" t="n"/>
      <c r="BU150" s="2" t="n"/>
      <c r="BV150" s="2" t="n"/>
      <c r="BW150" s="2" t="n"/>
      <c r="BX150" s="2" t="n"/>
    </row>
    <row r="151">
      <c r="A151" s="3526" t="inlineStr">
        <is>
          <t>БПК-1</t>
        </is>
      </c>
      <c r="B151" s="2665" t="n"/>
      <c r="C151" s="2665" t="n"/>
      <c r="D151" s="2316" t="n"/>
      <c r="E151" s="5630" t="inlineStr">
        <is>
          <t>Применять математический аппарат в профессиональной деятельности</t>
        </is>
      </c>
      <c r="F151" s="2145" t="n"/>
      <c r="G151" s="2145" t="n"/>
      <c r="H151" s="2145" t="n"/>
      <c r="I151" s="2145" t="n"/>
      <c r="J151" s="2145" t="n"/>
      <c r="K151" s="2145" t="n"/>
      <c r="L151" s="2145" t="n"/>
      <c r="M151" s="2145" t="n"/>
      <c r="N151" s="2145" t="n"/>
      <c r="O151" s="2145" t="n"/>
      <c r="P151" s="2145" t="n"/>
      <c r="Q151" s="2145" t="n"/>
      <c r="R151" s="2145" t="n"/>
      <c r="S151" s="2145" t="n"/>
      <c r="T151" s="2145" t="n"/>
      <c r="U151" s="2145" t="n"/>
      <c r="V151" s="2145" t="n"/>
      <c r="W151" s="2145" t="n"/>
      <c r="X151" s="2145" t="n"/>
      <c r="Y151" s="2145" t="n"/>
      <c r="Z151" s="2145" t="n"/>
      <c r="AA151" s="2145" t="n"/>
      <c r="AB151" s="2145" t="n"/>
      <c r="AC151" s="2145" t="n"/>
      <c r="AD151" s="2145" t="n"/>
      <c r="AE151" s="2145" t="n"/>
      <c r="AF151" s="2145" t="n"/>
      <c r="AG151" s="2145" t="n"/>
      <c r="AH151" s="2145" t="n"/>
      <c r="AI151" s="2145" t="n"/>
      <c r="AJ151" s="2145" t="n"/>
      <c r="AK151" s="2145" t="n"/>
      <c r="AL151" s="2145" t="n"/>
      <c r="AM151" s="2145" t="n"/>
      <c r="AN151" s="2145" t="n"/>
      <c r="AO151" s="2145" t="n"/>
      <c r="AP151" s="2145" t="n"/>
      <c r="AQ151" s="2145" t="n"/>
      <c r="AR151" s="2145" t="n"/>
      <c r="AS151" s="2145" t="n"/>
      <c r="AT151" s="2145" t="n"/>
      <c r="AU151" s="2145" t="n"/>
      <c r="AV151" s="2145" t="n"/>
      <c r="AW151" s="2145" t="n"/>
      <c r="AX151" s="2145" t="n"/>
      <c r="AY151" s="2145" t="n"/>
      <c r="AZ151" s="2145" t="n"/>
      <c r="BA151" s="2145" t="n"/>
      <c r="BB151" s="2145" t="n"/>
      <c r="BC151" s="2145" t="n"/>
      <c r="BD151" s="2145" t="n"/>
      <c r="BE151" s="2145" t="n"/>
      <c r="BF151" s="2145" t="n"/>
      <c r="BG151" s="2145" t="n"/>
      <c r="BH151" s="2145" t="n"/>
      <c r="BI151" s="2145" t="n"/>
      <c r="BJ151" s="2145" t="n"/>
      <c r="BK151" s="2145" t="n"/>
      <c r="BL151" s="2145" t="n"/>
      <c r="BM151" s="2145" t="n"/>
      <c r="BN151" s="2147" t="n"/>
      <c r="BO151" s="2146" t="inlineStr">
        <is>
          <t>1.3.1</t>
        </is>
      </c>
      <c r="BP151" s="2145" t="n"/>
      <c r="BQ151" s="2145" t="n"/>
      <c r="BR151" s="2147" t="n"/>
      <c r="BS151" s="2" t="n"/>
      <c r="BT151" s="2" t="n"/>
      <c r="BU151" s="2" t="n"/>
      <c r="BV151" s="2" t="n"/>
      <c r="BW151" s="2" t="n"/>
      <c r="BX151" s="2" t="n"/>
    </row>
    <row r="152">
      <c r="A152" s="3526" t="inlineStr">
        <is>
          <t>БПК-2</t>
        </is>
      </c>
      <c r="B152" s="2665" t="n"/>
      <c r="C152" s="2665" t="n"/>
      <c r="D152" s="2316" t="n"/>
      <c r="E152" s="5630" t="inlineStr">
        <is>
          <t>Иметь научное представление о природе и структуре материи, знать законы ее движения и трансформации</t>
        </is>
      </c>
      <c r="F152" s="2145" t="n"/>
      <c r="G152" s="2145" t="n"/>
      <c r="H152" s="2145" t="n"/>
      <c r="I152" s="2145" t="n"/>
      <c r="J152" s="2145" t="n"/>
      <c r="K152" s="2145" t="n"/>
      <c r="L152" s="2145" t="n"/>
      <c r="M152" s="2145" t="n"/>
      <c r="N152" s="2145" t="n"/>
      <c r="O152" s="2145" t="n"/>
      <c r="P152" s="2145" t="n"/>
      <c r="Q152" s="2145" t="n"/>
      <c r="R152" s="2145" t="n"/>
      <c r="S152" s="2145" t="n"/>
      <c r="T152" s="2145" t="n"/>
      <c r="U152" s="2145" t="n"/>
      <c r="V152" s="2145" t="n"/>
      <c r="W152" s="2145" t="n"/>
      <c r="X152" s="2145" t="n"/>
      <c r="Y152" s="2145" t="n"/>
      <c r="Z152" s="2145" t="n"/>
      <c r="AA152" s="2145" t="n"/>
      <c r="AB152" s="2145" t="n"/>
      <c r="AC152" s="2145" t="n"/>
      <c r="AD152" s="2145" t="n"/>
      <c r="AE152" s="2145" t="n"/>
      <c r="AF152" s="2145" t="n"/>
      <c r="AG152" s="2145" t="n"/>
      <c r="AH152" s="2145" t="n"/>
      <c r="AI152" s="2145" t="n"/>
      <c r="AJ152" s="2145" t="n"/>
      <c r="AK152" s="2145" t="n"/>
      <c r="AL152" s="2145" t="n"/>
      <c r="AM152" s="2145" t="n"/>
      <c r="AN152" s="2145" t="n"/>
      <c r="AO152" s="2145" t="n"/>
      <c r="AP152" s="2145" t="n"/>
      <c r="AQ152" s="2145" t="n"/>
      <c r="AR152" s="2145" t="n"/>
      <c r="AS152" s="2145" t="n"/>
      <c r="AT152" s="2145" t="n"/>
      <c r="AU152" s="2145" t="n"/>
      <c r="AV152" s="2145" t="n"/>
      <c r="AW152" s="2145" t="n"/>
      <c r="AX152" s="2145" t="n"/>
      <c r="AY152" s="2145" t="n"/>
      <c r="AZ152" s="2145" t="n"/>
      <c r="BA152" s="2145" t="n"/>
      <c r="BB152" s="2145" t="n"/>
      <c r="BC152" s="2145" t="n"/>
      <c r="BD152" s="2145" t="n"/>
      <c r="BE152" s="2145" t="n"/>
      <c r="BF152" s="2145" t="n"/>
      <c r="BG152" s="2145" t="n"/>
      <c r="BH152" s="2145" t="n"/>
      <c r="BI152" s="2145" t="n"/>
      <c r="BJ152" s="2145" t="n"/>
      <c r="BK152" s="2145" t="n"/>
      <c r="BL152" s="2145" t="n"/>
      <c r="BM152" s="2145" t="n"/>
      <c r="BN152" s="2147" t="n"/>
      <c r="BO152" s="2146" t="inlineStr">
        <is>
          <t>1.3.2</t>
        </is>
      </c>
      <c r="BP152" s="2145" t="n"/>
      <c r="BQ152" s="2145" t="n"/>
      <c r="BR152" s="2147" t="n"/>
      <c r="BS152" s="2" t="n"/>
      <c r="BT152" s="2" t="n"/>
      <c r="BU152" s="2" t="n"/>
      <c r="BV152" s="2" t="n"/>
      <c r="BW152" s="2" t="n"/>
      <c r="BX152" s="2" t="n"/>
    </row>
    <row r="153">
      <c r="A153" s="3526" t="inlineStr">
        <is>
          <t>БПК-3</t>
        </is>
      </c>
      <c r="B153" s="2665" t="n"/>
      <c r="C153" s="2665" t="n"/>
      <c r="D153" s="2316" t="n"/>
      <c r="E153" s="5630" t="inlineStr">
        <is>
          <t>Использовать современные информационные технологии для решения профессиональных задач</t>
        </is>
      </c>
      <c r="F153" s="2145" t="n"/>
      <c r="G153" s="2145" t="n"/>
      <c r="H153" s="2145" t="n"/>
      <c r="I153" s="2145" t="n"/>
      <c r="J153" s="2145" t="n"/>
      <c r="K153" s="2145" t="n"/>
      <c r="L153" s="2145" t="n"/>
      <c r="M153" s="2145" t="n"/>
      <c r="N153" s="2145" t="n"/>
      <c r="O153" s="2145" t="n"/>
      <c r="P153" s="2145" t="n"/>
      <c r="Q153" s="2145" t="n"/>
      <c r="R153" s="2145" t="n"/>
      <c r="S153" s="2145" t="n"/>
      <c r="T153" s="2145" t="n"/>
      <c r="U153" s="2145" t="n"/>
      <c r="V153" s="2145" t="n"/>
      <c r="W153" s="2145" t="n"/>
      <c r="X153" s="2145" t="n"/>
      <c r="Y153" s="2145" t="n"/>
      <c r="Z153" s="2145" t="n"/>
      <c r="AA153" s="2145" t="n"/>
      <c r="AB153" s="2145" t="n"/>
      <c r="AC153" s="2145" t="n"/>
      <c r="AD153" s="2145" t="n"/>
      <c r="AE153" s="2145" t="n"/>
      <c r="AF153" s="2145" t="n"/>
      <c r="AG153" s="2145" t="n"/>
      <c r="AH153" s="2145" t="n"/>
      <c r="AI153" s="2145" t="n"/>
      <c r="AJ153" s="2145" t="n"/>
      <c r="AK153" s="2145" t="n"/>
      <c r="AL153" s="2145" t="n"/>
      <c r="AM153" s="2145" t="n"/>
      <c r="AN153" s="2145" t="n"/>
      <c r="AO153" s="2145" t="n"/>
      <c r="AP153" s="2145" t="n"/>
      <c r="AQ153" s="2145" t="n"/>
      <c r="AR153" s="2145" t="n"/>
      <c r="AS153" s="2145" t="n"/>
      <c r="AT153" s="2145" t="n"/>
      <c r="AU153" s="2145" t="n"/>
      <c r="AV153" s="2145" t="n"/>
      <c r="AW153" s="2145" t="n"/>
      <c r="AX153" s="2145" t="n"/>
      <c r="AY153" s="2145" t="n"/>
      <c r="AZ153" s="2145" t="n"/>
      <c r="BA153" s="2145" t="n"/>
      <c r="BB153" s="2145" t="n"/>
      <c r="BC153" s="2145" t="n"/>
      <c r="BD153" s="2145" t="n"/>
      <c r="BE153" s="2145" t="n"/>
      <c r="BF153" s="2145" t="n"/>
      <c r="BG153" s="2145" t="n"/>
      <c r="BH153" s="2145" t="n"/>
      <c r="BI153" s="2145" t="n"/>
      <c r="BJ153" s="2145" t="n"/>
      <c r="BK153" s="2145" t="n"/>
      <c r="BL153" s="2145" t="n"/>
      <c r="BM153" s="2145" t="n"/>
      <c r="BN153" s="2147" t="n"/>
      <c r="BO153" s="2146" t="inlineStr">
        <is>
          <t>1.4.1</t>
        </is>
      </c>
      <c r="BP153" s="2145" t="n"/>
      <c r="BQ153" s="2145" t="n"/>
      <c r="BR153" s="2147" t="n"/>
      <c r="BS153" s="2" t="n"/>
      <c r="BT153" s="2" t="n"/>
      <c r="BU153" s="2" t="n"/>
      <c r="BV153" s="2" t="n"/>
      <c r="BW153" s="2" t="n"/>
      <c r="BX153" s="2" t="n"/>
    </row>
    <row r="154">
      <c r="A154" s="3526" t="inlineStr">
        <is>
          <t>БПК-4</t>
        </is>
      </c>
      <c r="B154" s="2665" t="n"/>
      <c r="C154" s="2665" t="n"/>
      <c r="D154" s="2316" t="n"/>
      <c r="E154" s="5630" t="inlineStr">
        <is>
          <t>Выполнять графические изображения объектов химической технологии по нормативным требованиям с применением систем автоматизированного проектирования</t>
        </is>
      </c>
      <c r="F154" s="2145" t="n"/>
      <c r="G154" s="2145" t="n"/>
      <c r="H154" s="2145" t="n"/>
      <c r="I154" s="2145" t="n"/>
      <c r="J154" s="2145" t="n"/>
      <c r="K154" s="2145" t="n"/>
      <c r="L154" s="2145" t="n"/>
      <c r="M154" s="2145" t="n"/>
      <c r="N154" s="2145" t="n"/>
      <c r="O154" s="2145" t="n"/>
      <c r="P154" s="2145" t="n"/>
      <c r="Q154" s="2145" t="n"/>
      <c r="R154" s="2145" t="n"/>
      <c r="S154" s="2145" t="n"/>
      <c r="T154" s="2145" t="n"/>
      <c r="U154" s="2145" t="n"/>
      <c r="V154" s="2145" t="n"/>
      <c r="W154" s="2145" t="n"/>
      <c r="X154" s="2145" t="n"/>
      <c r="Y154" s="2145" t="n"/>
      <c r="Z154" s="2145" t="n"/>
      <c r="AA154" s="2145" t="n"/>
      <c r="AB154" s="2145" t="n"/>
      <c r="AC154" s="2145" t="n"/>
      <c r="AD154" s="2145" t="n"/>
      <c r="AE154" s="2145" t="n"/>
      <c r="AF154" s="2145" t="n"/>
      <c r="AG154" s="2145" t="n"/>
      <c r="AH154" s="2145" t="n"/>
      <c r="AI154" s="2145" t="n"/>
      <c r="AJ154" s="2145" t="n"/>
      <c r="AK154" s="2145" t="n"/>
      <c r="AL154" s="2145" t="n"/>
      <c r="AM154" s="2145" t="n"/>
      <c r="AN154" s="2145" t="n"/>
      <c r="AO154" s="2145" t="n"/>
      <c r="AP154" s="2145" t="n"/>
      <c r="AQ154" s="2145" t="n"/>
      <c r="AR154" s="2145" t="n"/>
      <c r="AS154" s="2145" t="n"/>
      <c r="AT154" s="2145" t="n"/>
      <c r="AU154" s="2145" t="n"/>
      <c r="AV154" s="2145" t="n"/>
      <c r="AW154" s="2145" t="n"/>
      <c r="AX154" s="2145" t="n"/>
      <c r="AY154" s="2145" t="n"/>
      <c r="AZ154" s="2145" t="n"/>
      <c r="BA154" s="2145" t="n"/>
      <c r="BB154" s="2145" t="n"/>
      <c r="BC154" s="2145" t="n"/>
      <c r="BD154" s="2145" t="n"/>
      <c r="BE154" s="2145" t="n"/>
      <c r="BF154" s="2145" t="n"/>
      <c r="BG154" s="2145" t="n"/>
      <c r="BH154" s="2145" t="n"/>
      <c r="BI154" s="2145" t="n"/>
      <c r="BJ154" s="2145" t="n"/>
      <c r="BK154" s="2145" t="n"/>
      <c r="BL154" s="2145" t="n"/>
      <c r="BM154" s="2145" t="n"/>
      <c r="BN154" s="2147" t="n"/>
      <c r="BO154" s="2146" t="inlineStr">
        <is>
          <t>1.4.2</t>
        </is>
      </c>
      <c r="BP154" s="2145" t="n"/>
      <c r="BQ154" s="2145" t="n"/>
      <c r="BR154" s="2147" t="n"/>
      <c r="BS154" s="2" t="n"/>
      <c r="BT154" s="2" t="n"/>
      <c r="BU154" s="2" t="n"/>
      <c r="BV154" s="2" t="n"/>
      <c r="BW154" s="2" t="n"/>
      <c r="BX154" s="2" t="n"/>
    </row>
    <row r="155">
      <c r="A155" s="3526" t="inlineStr">
        <is>
          <t>БПК-5</t>
        </is>
      </c>
      <c r="B155" s="2665" t="n"/>
      <c r="C155" s="2665" t="n"/>
      <c r="D155" s="2316" t="n"/>
      <c r="E155" s="5630" t="inlineStr">
        <is>
          <t>Использовать знание основных понятий и законов химиии для решения практических задач</t>
        </is>
      </c>
      <c r="F155" s="2145" t="n"/>
      <c r="G155" s="2145" t="n"/>
      <c r="H155" s="2145" t="n"/>
      <c r="I155" s="2145" t="n"/>
      <c r="J155" s="2145" t="n"/>
      <c r="K155" s="2145" t="n"/>
      <c r="L155" s="2145" t="n"/>
      <c r="M155" s="2145" t="n"/>
      <c r="N155" s="2145" t="n"/>
      <c r="O155" s="2145" t="n"/>
      <c r="P155" s="2145" t="n"/>
      <c r="Q155" s="2145" t="n"/>
      <c r="R155" s="2145" t="n"/>
      <c r="S155" s="2145" t="n"/>
      <c r="T155" s="2145" t="n"/>
      <c r="U155" s="2145" t="n"/>
      <c r="V155" s="2145" t="n"/>
      <c r="W155" s="2145" t="n"/>
      <c r="X155" s="2145" t="n"/>
      <c r="Y155" s="2145" t="n"/>
      <c r="Z155" s="2145" t="n"/>
      <c r="AA155" s="2145" t="n"/>
      <c r="AB155" s="2145" t="n"/>
      <c r="AC155" s="2145" t="n"/>
      <c r="AD155" s="2145" t="n"/>
      <c r="AE155" s="2145" t="n"/>
      <c r="AF155" s="2145" t="n"/>
      <c r="AG155" s="2145" t="n"/>
      <c r="AH155" s="2145" t="n"/>
      <c r="AI155" s="2145" t="n"/>
      <c r="AJ155" s="2145" t="n"/>
      <c r="AK155" s="2145" t="n"/>
      <c r="AL155" s="2145" t="n"/>
      <c r="AM155" s="2145" t="n"/>
      <c r="AN155" s="2145" t="n"/>
      <c r="AO155" s="2145" t="n"/>
      <c r="AP155" s="2145" t="n"/>
      <c r="AQ155" s="2145" t="n"/>
      <c r="AR155" s="2145" t="n"/>
      <c r="AS155" s="2145" t="n"/>
      <c r="AT155" s="2145" t="n"/>
      <c r="AU155" s="2145" t="n"/>
      <c r="AV155" s="2145" t="n"/>
      <c r="AW155" s="2145" t="n"/>
      <c r="AX155" s="2145" t="n"/>
      <c r="AY155" s="2145" t="n"/>
      <c r="AZ155" s="2145" t="n"/>
      <c r="BA155" s="2145" t="n"/>
      <c r="BB155" s="2145" t="n"/>
      <c r="BC155" s="2145" t="n"/>
      <c r="BD155" s="2145" t="n"/>
      <c r="BE155" s="2145" t="n"/>
      <c r="BF155" s="2145" t="n"/>
      <c r="BG155" s="2145" t="n"/>
      <c r="BH155" s="2145" t="n"/>
      <c r="BI155" s="2145" t="n"/>
      <c r="BJ155" s="2145" t="n"/>
      <c r="BK155" s="2145" t="n"/>
      <c r="BL155" s="2145" t="n"/>
      <c r="BM155" s="2145" t="n"/>
      <c r="BN155" s="2147" t="n"/>
      <c r="BO155" s="2146" t="inlineStr">
        <is>
          <t>1.5.1</t>
        </is>
      </c>
      <c r="BP155" s="2145" t="n"/>
      <c r="BQ155" s="2145" t="n"/>
      <c r="BR155" s="2147" t="n"/>
      <c r="BS155" s="2" t="n"/>
      <c r="BT155" s="2" t="n"/>
      <c r="BU155" s="2" t="n"/>
      <c r="BV155" s="2" t="n"/>
      <c r="BW155" s="2" t="n"/>
      <c r="BX155" s="2" t="n"/>
    </row>
    <row r="156">
      <c r="A156" s="3526" t="inlineStr">
        <is>
          <t>БПК-6</t>
        </is>
      </c>
      <c r="B156" s="2665" t="n"/>
      <c r="C156" s="2665" t="n"/>
      <c r="D156" s="2316" t="n"/>
      <c r="E156" s="5630" t="inlineStr">
        <is>
          <t>Применять знания о строении, реакционной способности и свойствах химических элементов и их неорганических соединений для анализа закономерностей химических процессов</t>
        </is>
      </c>
      <c r="F156" s="2145" t="n"/>
      <c r="G156" s="2145" t="n"/>
      <c r="H156" s="2145" t="n"/>
      <c r="I156" s="2145" t="n"/>
      <c r="J156" s="2145" t="n"/>
      <c r="K156" s="2145" t="n"/>
      <c r="L156" s="2145" t="n"/>
      <c r="M156" s="2145" t="n"/>
      <c r="N156" s="2145" t="n"/>
      <c r="O156" s="2145" t="n"/>
      <c r="P156" s="2145" t="n"/>
      <c r="Q156" s="2145" t="n"/>
      <c r="R156" s="2145" t="n"/>
      <c r="S156" s="2145" t="n"/>
      <c r="T156" s="2145" t="n"/>
      <c r="U156" s="2145" t="n"/>
      <c r="V156" s="2145" t="n"/>
      <c r="W156" s="2145" t="n"/>
      <c r="X156" s="2145" t="n"/>
      <c r="Y156" s="2145" t="n"/>
      <c r="Z156" s="2145" t="n"/>
      <c r="AA156" s="2145" t="n"/>
      <c r="AB156" s="2145" t="n"/>
      <c r="AC156" s="2145" t="n"/>
      <c r="AD156" s="2145" t="n"/>
      <c r="AE156" s="2145" t="n"/>
      <c r="AF156" s="2145" t="n"/>
      <c r="AG156" s="2145" t="n"/>
      <c r="AH156" s="2145" t="n"/>
      <c r="AI156" s="2145" t="n"/>
      <c r="AJ156" s="2145" t="n"/>
      <c r="AK156" s="2145" t="n"/>
      <c r="AL156" s="2145" t="n"/>
      <c r="AM156" s="2145" t="n"/>
      <c r="AN156" s="2145" t="n"/>
      <c r="AO156" s="2145" t="n"/>
      <c r="AP156" s="2145" t="n"/>
      <c r="AQ156" s="2145" t="n"/>
      <c r="AR156" s="2145" t="n"/>
      <c r="AS156" s="2145" t="n"/>
      <c r="AT156" s="2145" t="n"/>
      <c r="AU156" s="2145" t="n"/>
      <c r="AV156" s="2145" t="n"/>
      <c r="AW156" s="2145" t="n"/>
      <c r="AX156" s="2145" t="n"/>
      <c r="AY156" s="2145" t="n"/>
      <c r="AZ156" s="2145" t="n"/>
      <c r="BA156" s="2145" t="n"/>
      <c r="BB156" s="2145" t="n"/>
      <c r="BC156" s="2145" t="n"/>
      <c r="BD156" s="2145" t="n"/>
      <c r="BE156" s="2145" t="n"/>
      <c r="BF156" s="2145" t="n"/>
      <c r="BG156" s="2145" t="n"/>
      <c r="BH156" s="2145" t="n"/>
      <c r="BI156" s="2145" t="n"/>
      <c r="BJ156" s="2145" t="n"/>
      <c r="BK156" s="2145" t="n"/>
      <c r="BL156" s="2145" t="n"/>
      <c r="BM156" s="2145" t="n"/>
      <c r="BN156" s="2147" t="n"/>
      <c r="BO156" s="2146" t="inlineStr">
        <is>
          <t>1.5.2</t>
        </is>
      </c>
      <c r="BP156" s="2145" t="n"/>
      <c r="BQ156" s="2145" t="n"/>
      <c r="BR156" s="2147" t="n"/>
      <c r="BS156" s="2" t="n"/>
      <c r="BT156" s="2" t="n"/>
      <c r="BU156" s="2" t="n"/>
      <c r="BV156" s="2" t="n"/>
      <c r="BW156" s="2" t="n"/>
      <c r="BX156" s="2" t="n"/>
    </row>
    <row r="157">
      <c r="A157" s="3526" t="inlineStr">
        <is>
          <t>БПК-7</t>
        </is>
      </c>
      <c r="B157" s="2665" t="n"/>
      <c r="C157" s="2665" t="n"/>
      <c r="D157" s="2316" t="n"/>
      <c r="E157" s="5630" t="inlineStr">
        <is>
          <t>Использовать закономерности химической термодинамики и кинетики для описания и анализа физико-химических процессов в объеме и на поверхности раздела фаз</t>
        </is>
      </c>
      <c r="F157" s="2145" t="n"/>
      <c r="G157" s="2145" t="n"/>
      <c r="H157" s="2145" t="n"/>
      <c r="I157" s="2145" t="n"/>
      <c r="J157" s="2145" t="n"/>
      <c r="K157" s="2145" t="n"/>
      <c r="L157" s="2145" t="n"/>
      <c r="M157" s="2145" t="n"/>
      <c r="N157" s="2145" t="n"/>
      <c r="O157" s="2145" t="n"/>
      <c r="P157" s="2145" t="n"/>
      <c r="Q157" s="2145" t="n"/>
      <c r="R157" s="2145" t="n"/>
      <c r="S157" s="2145" t="n"/>
      <c r="T157" s="2145" t="n"/>
      <c r="U157" s="2145" t="n"/>
      <c r="V157" s="2145" t="n"/>
      <c r="W157" s="2145" t="n"/>
      <c r="X157" s="2145" t="n"/>
      <c r="Y157" s="2145" t="n"/>
      <c r="Z157" s="2145" t="n"/>
      <c r="AA157" s="2145" t="n"/>
      <c r="AB157" s="2145" t="n"/>
      <c r="AC157" s="2145" t="n"/>
      <c r="AD157" s="2145" t="n"/>
      <c r="AE157" s="2145" t="n"/>
      <c r="AF157" s="2145" t="n"/>
      <c r="AG157" s="2145" t="n"/>
      <c r="AH157" s="2145" t="n"/>
      <c r="AI157" s="2145" t="n"/>
      <c r="AJ157" s="2145" t="n"/>
      <c r="AK157" s="2145" t="n"/>
      <c r="AL157" s="2145" t="n"/>
      <c r="AM157" s="2145" t="n"/>
      <c r="AN157" s="2145" t="n"/>
      <c r="AO157" s="2145" t="n"/>
      <c r="AP157" s="2145" t="n"/>
      <c r="AQ157" s="2145" t="n"/>
      <c r="AR157" s="2145" t="n"/>
      <c r="AS157" s="2145" t="n"/>
      <c r="AT157" s="2145" t="n"/>
      <c r="AU157" s="2145" t="n"/>
      <c r="AV157" s="2145" t="n"/>
      <c r="AW157" s="2145" t="n"/>
      <c r="AX157" s="2145" t="n"/>
      <c r="AY157" s="2145" t="n"/>
      <c r="AZ157" s="2145" t="n"/>
      <c r="BA157" s="2145" t="n"/>
      <c r="BB157" s="2145" t="n"/>
      <c r="BC157" s="2145" t="n"/>
      <c r="BD157" s="2145" t="n"/>
      <c r="BE157" s="2145" t="n"/>
      <c r="BF157" s="2145" t="n"/>
      <c r="BG157" s="2145" t="n"/>
      <c r="BH157" s="2145" t="n"/>
      <c r="BI157" s="2145" t="n"/>
      <c r="BJ157" s="2145" t="n"/>
      <c r="BK157" s="2145" t="n"/>
      <c r="BL157" s="2145" t="n"/>
      <c r="BM157" s="2145" t="n"/>
      <c r="BN157" s="2147" t="n"/>
      <c r="BO157" s="2146" t="inlineStr">
        <is>
          <t>1.5.3</t>
        </is>
      </c>
      <c r="BP157" s="2145" t="n"/>
      <c r="BQ157" s="2145" t="n"/>
      <c r="BR157" s="2147" t="n"/>
      <c r="BS157" s="2" t="n"/>
      <c r="BT157" s="2" t="n"/>
      <c r="BU157" s="2" t="n"/>
      <c r="BV157" s="2" t="n"/>
      <c r="BW157" s="2" t="n"/>
      <c r="BX157" s="2" t="n"/>
    </row>
    <row r="158">
      <c r="A158" s="3526" t="inlineStr">
        <is>
          <t>БПК-8</t>
        </is>
      </c>
      <c r="B158" s="2665" t="n"/>
      <c r="C158" s="2665" t="n"/>
      <c r="D158" s="2316" t="n"/>
      <c r="E158" s="5630" t="inlineStr">
        <is>
          <t>Выбирать оптимальные методы и пути синтеза органических веществ</t>
        </is>
      </c>
      <c r="F158" s="2145" t="n"/>
      <c r="G158" s="2145" t="n"/>
      <c r="H158" s="2145" t="n"/>
      <c r="I158" s="2145" t="n"/>
      <c r="J158" s="2145" t="n"/>
      <c r="K158" s="2145" t="n"/>
      <c r="L158" s="2145" t="n"/>
      <c r="M158" s="2145" t="n"/>
      <c r="N158" s="2145" t="n"/>
      <c r="O158" s="2145" t="n"/>
      <c r="P158" s="2145" t="n"/>
      <c r="Q158" s="2145" t="n"/>
      <c r="R158" s="2145" t="n"/>
      <c r="S158" s="2145" t="n"/>
      <c r="T158" s="2145" t="n"/>
      <c r="U158" s="2145" t="n"/>
      <c r="V158" s="2145" t="n"/>
      <c r="W158" s="2145" t="n"/>
      <c r="X158" s="2145" t="n"/>
      <c r="Y158" s="2145" t="n"/>
      <c r="Z158" s="2145" t="n"/>
      <c r="AA158" s="2145" t="n"/>
      <c r="AB158" s="2145" t="n"/>
      <c r="AC158" s="2145" t="n"/>
      <c r="AD158" s="2145" t="n"/>
      <c r="AE158" s="2145" t="n"/>
      <c r="AF158" s="2145" t="n"/>
      <c r="AG158" s="2145" t="n"/>
      <c r="AH158" s="2145" t="n"/>
      <c r="AI158" s="2145" t="n"/>
      <c r="AJ158" s="2145" t="n"/>
      <c r="AK158" s="2145" t="n"/>
      <c r="AL158" s="2145" t="n"/>
      <c r="AM158" s="2145" t="n"/>
      <c r="AN158" s="2145" t="n"/>
      <c r="AO158" s="2145" t="n"/>
      <c r="AP158" s="2145" t="n"/>
      <c r="AQ158" s="2145" t="n"/>
      <c r="AR158" s="2145" t="n"/>
      <c r="AS158" s="2145" t="n"/>
      <c r="AT158" s="2145" t="n"/>
      <c r="AU158" s="2145" t="n"/>
      <c r="AV158" s="2145" t="n"/>
      <c r="AW158" s="2145" t="n"/>
      <c r="AX158" s="2145" t="n"/>
      <c r="AY158" s="2145" t="n"/>
      <c r="AZ158" s="2145" t="n"/>
      <c r="BA158" s="2145" t="n"/>
      <c r="BB158" s="2145" t="n"/>
      <c r="BC158" s="2145" t="n"/>
      <c r="BD158" s="2145" t="n"/>
      <c r="BE158" s="2145" t="n"/>
      <c r="BF158" s="2145" t="n"/>
      <c r="BG158" s="2145" t="n"/>
      <c r="BH158" s="2145" t="n"/>
      <c r="BI158" s="2145" t="n"/>
      <c r="BJ158" s="2145" t="n"/>
      <c r="BK158" s="2145" t="n"/>
      <c r="BL158" s="2145" t="n"/>
      <c r="BM158" s="2145" t="n"/>
      <c r="BN158" s="2147" t="n"/>
      <c r="BO158" s="2146" t="inlineStr">
        <is>
          <t>1.5.4</t>
        </is>
      </c>
      <c r="BP158" s="2145" t="n"/>
      <c r="BQ158" s="2145" t="n"/>
      <c r="BR158" s="2147" t="n"/>
      <c r="BS158" s="2" t="n"/>
      <c r="BT158" s="2" t="n"/>
      <c r="BU158" s="2" t="n"/>
      <c r="BV158" s="2" t="n"/>
      <c r="BW158" s="2" t="n"/>
      <c r="BX158" s="2" t="n"/>
    </row>
    <row r="159">
      <c r="A159" s="3526" t="inlineStr">
        <is>
          <t>БПК-9</t>
        </is>
      </c>
      <c r="B159" s="2665" t="n"/>
      <c r="C159" s="2665" t="n"/>
      <c r="D159" s="2316" t="n"/>
      <c r="E159" s="5630" t="inlineStr">
        <is>
          <t>Выполнять качественный и количественный химический анализ веществ</t>
        </is>
      </c>
      <c r="F159" s="2145" t="n"/>
      <c r="G159" s="2145" t="n"/>
      <c r="H159" s="2145" t="n"/>
      <c r="I159" s="2145" t="n"/>
      <c r="J159" s="2145" t="n"/>
      <c r="K159" s="2145" t="n"/>
      <c r="L159" s="2145" t="n"/>
      <c r="M159" s="2145" t="n"/>
      <c r="N159" s="2145" t="n"/>
      <c r="O159" s="2145" t="n"/>
      <c r="P159" s="2145" t="n"/>
      <c r="Q159" s="2145" t="n"/>
      <c r="R159" s="2145" t="n"/>
      <c r="S159" s="2145" t="n"/>
      <c r="T159" s="2145" t="n"/>
      <c r="U159" s="2145" t="n"/>
      <c r="V159" s="2145" t="n"/>
      <c r="W159" s="2145" t="n"/>
      <c r="X159" s="2145" t="n"/>
      <c r="Y159" s="2145" t="n"/>
      <c r="Z159" s="2145" t="n"/>
      <c r="AA159" s="2145" t="n"/>
      <c r="AB159" s="2145" t="n"/>
      <c r="AC159" s="2145" t="n"/>
      <c r="AD159" s="2145" t="n"/>
      <c r="AE159" s="2145" t="n"/>
      <c r="AF159" s="2145" t="n"/>
      <c r="AG159" s="2145" t="n"/>
      <c r="AH159" s="2145" t="n"/>
      <c r="AI159" s="2145" t="n"/>
      <c r="AJ159" s="2145" t="n"/>
      <c r="AK159" s="2145" t="n"/>
      <c r="AL159" s="2145" t="n"/>
      <c r="AM159" s="2145" t="n"/>
      <c r="AN159" s="2145" t="n"/>
      <c r="AO159" s="2145" t="n"/>
      <c r="AP159" s="2145" t="n"/>
      <c r="AQ159" s="2145" t="n"/>
      <c r="AR159" s="2145" t="n"/>
      <c r="AS159" s="2145" t="n"/>
      <c r="AT159" s="2145" t="n"/>
      <c r="AU159" s="2145" t="n"/>
      <c r="AV159" s="2145" t="n"/>
      <c r="AW159" s="2145" t="n"/>
      <c r="AX159" s="2145" t="n"/>
      <c r="AY159" s="2145" t="n"/>
      <c r="AZ159" s="2145" t="n"/>
      <c r="BA159" s="2145" t="n"/>
      <c r="BB159" s="2145" t="n"/>
      <c r="BC159" s="2145" t="n"/>
      <c r="BD159" s="2145" t="n"/>
      <c r="BE159" s="2145" t="n"/>
      <c r="BF159" s="2145" t="n"/>
      <c r="BG159" s="2145" t="n"/>
      <c r="BH159" s="2145" t="n"/>
      <c r="BI159" s="2145" t="n"/>
      <c r="BJ159" s="2145" t="n"/>
      <c r="BK159" s="2145" t="n"/>
      <c r="BL159" s="2145" t="n"/>
      <c r="BM159" s="2145" t="n"/>
      <c r="BN159" s="2147" t="n"/>
      <c r="BO159" s="2146" t="inlineStr">
        <is>
          <t>1.5.5</t>
        </is>
      </c>
      <c r="BP159" s="2145" t="n"/>
      <c r="BQ159" s="2145" t="n"/>
      <c r="BR159" s="2147" t="n"/>
      <c r="BS159" s="2" t="n"/>
      <c r="BT159" s="2" t="n"/>
      <c r="BU159" s="2" t="n"/>
      <c r="BV159" s="2" t="n"/>
      <c r="BW159" s="2" t="n"/>
      <c r="BX159" s="2" t="n"/>
    </row>
    <row r="160">
      <c r="A160" s="3526" t="inlineStr">
        <is>
          <t>БПК-10</t>
        </is>
      </c>
      <c r="B160" s="2665" t="n"/>
      <c r="C160" s="2665" t="n"/>
      <c r="D160" s="2316" t="n"/>
      <c r="E160" s="5630" t="inlineStr">
        <is>
          <t>Идентифицировать вещества и определять их количество с использованием инструментальных методов анализа</t>
        </is>
      </c>
      <c r="F160" s="2145" t="n"/>
      <c r="G160" s="2145" t="n"/>
      <c r="H160" s="2145" t="n"/>
      <c r="I160" s="2145" t="n"/>
      <c r="J160" s="2145" t="n"/>
      <c r="K160" s="2145" t="n"/>
      <c r="L160" s="2145" t="n"/>
      <c r="M160" s="2145" t="n"/>
      <c r="N160" s="2145" t="n"/>
      <c r="O160" s="2145" t="n"/>
      <c r="P160" s="2145" t="n"/>
      <c r="Q160" s="2145" t="n"/>
      <c r="R160" s="2145" t="n"/>
      <c r="S160" s="2145" t="n"/>
      <c r="T160" s="2145" t="n"/>
      <c r="U160" s="2145" t="n"/>
      <c r="V160" s="2145" t="n"/>
      <c r="W160" s="2145" t="n"/>
      <c r="X160" s="2145" t="n"/>
      <c r="Y160" s="2145" t="n"/>
      <c r="Z160" s="2145" t="n"/>
      <c r="AA160" s="2145" t="n"/>
      <c r="AB160" s="2145" t="n"/>
      <c r="AC160" s="2145" t="n"/>
      <c r="AD160" s="2145" t="n"/>
      <c r="AE160" s="2145" t="n"/>
      <c r="AF160" s="2145" t="n"/>
      <c r="AG160" s="2145" t="n"/>
      <c r="AH160" s="2145" t="n"/>
      <c r="AI160" s="2145" t="n"/>
      <c r="AJ160" s="2145" t="n"/>
      <c r="AK160" s="2145" t="n"/>
      <c r="AL160" s="2145" t="n"/>
      <c r="AM160" s="2145" t="n"/>
      <c r="AN160" s="2145" t="n"/>
      <c r="AO160" s="2145" t="n"/>
      <c r="AP160" s="2145" t="n"/>
      <c r="AQ160" s="2145" t="n"/>
      <c r="AR160" s="2145" t="n"/>
      <c r="AS160" s="2145" t="n"/>
      <c r="AT160" s="2145" t="n"/>
      <c r="AU160" s="2145" t="n"/>
      <c r="AV160" s="2145" t="n"/>
      <c r="AW160" s="2145" t="n"/>
      <c r="AX160" s="2145" t="n"/>
      <c r="AY160" s="2145" t="n"/>
      <c r="AZ160" s="2145" t="n"/>
      <c r="BA160" s="2145" t="n"/>
      <c r="BB160" s="2145" t="n"/>
      <c r="BC160" s="2145" t="n"/>
      <c r="BD160" s="2145" t="n"/>
      <c r="BE160" s="2145" t="n"/>
      <c r="BF160" s="2145" t="n"/>
      <c r="BG160" s="2145" t="n"/>
      <c r="BH160" s="2145" t="n"/>
      <c r="BI160" s="2145" t="n"/>
      <c r="BJ160" s="2145" t="n"/>
      <c r="BK160" s="2145" t="n"/>
      <c r="BL160" s="2145" t="n"/>
      <c r="BM160" s="2145" t="n"/>
      <c r="BN160" s="2147" t="n"/>
      <c r="BO160" s="2146" t="inlineStr">
        <is>
          <t>1.5.6</t>
        </is>
      </c>
      <c r="BP160" s="2145" t="n"/>
      <c r="BQ160" s="2145" t="n"/>
      <c r="BR160" s="2147" t="n"/>
      <c r="BS160" s="2" t="n"/>
      <c r="BT160" s="2" t="n"/>
      <c r="BU160" s="2" t="n"/>
      <c r="BV160" s="2" t="n"/>
      <c r="BW160" s="2" t="n"/>
      <c r="BX160" s="2" t="n"/>
    </row>
    <row r="161">
      <c r="A161" s="3526" t="inlineStr">
        <is>
          <t>БПК-11</t>
        </is>
      </c>
      <c r="B161" s="2665" t="n"/>
      <c r="C161" s="2665" t="n"/>
      <c r="D161" s="2316" t="n"/>
      <c r="E161" s="5630" t="inlineStr">
        <is>
          <t>Применять в профессиональной деятельности знания о строении и свойствах конструкционных материалов, о взаимосвязи между их химическим составом, структурой и свойствами</t>
        </is>
      </c>
      <c r="F161" s="2145" t="n"/>
      <c r="G161" s="2145" t="n"/>
      <c r="H161" s="2145" t="n"/>
      <c r="I161" s="2145" t="n"/>
      <c r="J161" s="2145" t="n"/>
      <c r="K161" s="2145" t="n"/>
      <c r="L161" s="2145" t="n"/>
      <c r="M161" s="2145" t="n"/>
      <c r="N161" s="2145" t="n"/>
      <c r="O161" s="2145" t="n"/>
      <c r="P161" s="2145" t="n"/>
      <c r="Q161" s="2145" t="n"/>
      <c r="R161" s="2145" t="n"/>
      <c r="S161" s="2145" t="n"/>
      <c r="T161" s="2145" t="n"/>
      <c r="U161" s="2145" t="n"/>
      <c r="V161" s="2145" t="n"/>
      <c r="W161" s="2145" t="n"/>
      <c r="X161" s="2145" t="n"/>
      <c r="Y161" s="2145" t="n"/>
      <c r="Z161" s="2145" t="n"/>
      <c r="AA161" s="2145" t="n"/>
      <c r="AB161" s="2145" t="n"/>
      <c r="AC161" s="2145" t="n"/>
      <c r="AD161" s="2145" t="n"/>
      <c r="AE161" s="2145" t="n"/>
      <c r="AF161" s="2145" t="n"/>
      <c r="AG161" s="2145" t="n"/>
      <c r="AH161" s="2145" t="n"/>
      <c r="AI161" s="2145" t="n"/>
      <c r="AJ161" s="2145" t="n"/>
      <c r="AK161" s="2145" t="n"/>
      <c r="AL161" s="2145" t="n"/>
      <c r="AM161" s="2145" t="n"/>
      <c r="AN161" s="2145" t="n"/>
      <c r="AO161" s="2145" t="n"/>
      <c r="AP161" s="2145" t="n"/>
      <c r="AQ161" s="2145" t="n"/>
      <c r="AR161" s="2145" t="n"/>
      <c r="AS161" s="2145" t="n"/>
      <c r="AT161" s="2145" t="n"/>
      <c r="AU161" s="2145" t="n"/>
      <c r="AV161" s="2145" t="n"/>
      <c r="AW161" s="2145" t="n"/>
      <c r="AX161" s="2145" t="n"/>
      <c r="AY161" s="2145" t="n"/>
      <c r="AZ161" s="2145" t="n"/>
      <c r="BA161" s="2145" t="n"/>
      <c r="BB161" s="2145" t="n"/>
      <c r="BC161" s="2145" t="n"/>
      <c r="BD161" s="2145" t="n"/>
      <c r="BE161" s="2145" t="n"/>
      <c r="BF161" s="2145" t="n"/>
      <c r="BG161" s="2145" t="n"/>
      <c r="BH161" s="2145" t="n"/>
      <c r="BI161" s="2145" t="n"/>
      <c r="BJ161" s="2145" t="n"/>
      <c r="BK161" s="2145" t="n"/>
      <c r="BL161" s="2145" t="n"/>
      <c r="BM161" s="2145" t="n"/>
      <c r="BN161" s="2147" t="n"/>
      <c r="BO161" s="2146" t="inlineStr">
        <is>
          <t>1.6.1</t>
        </is>
      </c>
      <c r="BP161" s="2145" t="n"/>
      <c r="BQ161" s="2145" t="n"/>
      <c r="BR161" s="2147" t="n"/>
      <c r="BS161" s="2" t="n"/>
      <c r="BT161" s="2" t="n"/>
      <c r="BU161" s="2" t="n"/>
      <c r="BV161" s="2" t="n"/>
      <c r="BW161" s="2" t="n"/>
      <c r="BX161" s="2" t="n"/>
    </row>
    <row r="162">
      <c r="A162" s="3526" t="inlineStr">
        <is>
          <t>БПК-12</t>
        </is>
      </c>
      <c r="B162" s="2665" t="n"/>
      <c r="C162" s="2665" t="n"/>
      <c r="D162" s="2316" t="n"/>
      <c r="E162" s="5630" t="inlineStr">
        <is>
          <t>Применять инженерные методы расчета деталей и узлов машин для обеспечения надежности производственного оборудования</t>
        </is>
      </c>
      <c r="F162" s="2145" t="n"/>
      <c r="G162" s="2145" t="n"/>
      <c r="H162" s="2145" t="n"/>
      <c r="I162" s="2145" t="n"/>
      <c r="J162" s="2145" t="n"/>
      <c r="K162" s="2145" t="n"/>
      <c r="L162" s="2145" t="n"/>
      <c r="M162" s="2145" t="n"/>
      <c r="N162" s="2145" t="n"/>
      <c r="O162" s="2145" t="n"/>
      <c r="P162" s="2145" t="n"/>
      <c r="Q162" s="2145" t="n"/>
      <c r="R162" s="2145" t="n"/>
      <c r="S162" s="2145" t="n"/>
      <c r="T162" s="2145" t="n"/>
      <c r="U162" s="2145" t="n"/>
      <c r="V162" s="2145" t="n"/>
      <c r="W162" s="2145" t="n"/>
      <c r="X162" s="2145" t="n"/>
      <c r="Y162" s="2145" t="n"/>
      <c r="Z162" s="2145" t="n"/>
      <c r="AA162" s="2145" t="n"/>
      <c r="AB162" s="2145" t="n"/>
      <c r="AC162" s="2145" t="n"/>
      <c r="AD162" s="2145" t="n"/>
      <c r="AE162" s="2145" t="n"/>
      <c r="AF162" s="2145" t="n"/>
      <c r="AG162" s="2145" t="n"/>
      <c r="AH162" s="2145" t="n"/>
      <c r="AI162" s="2145" t="n"/>
      <c r="AJ162" s="2145" t="n"/>
      <c r="AK162" s="2145" t="n"/>
      <c r="AL162" s="2145" t="n"/>
      <c r="AM162" s="2145" t="n"/>
      <c r="AN162" s="2145" t="n"/>
      <c r="AO162" s="2145" t="n"/>
      <c r="AP162" s="2145" t="n"/>
      <c r="AQ162" s="2145" t="n"/>
      <c r="AR162" s="2145" t="n"/>
      <c r="AS162" s="2145" t="n"/>
      <c r="AT162" s="2145" t="n"/>
      <c r="AU162" s="2145" t="n"/>
      <c r="AV162" s="2145" t="n"/>
      <c r="AW162" s="2145" t="n"/>
      <c r="AX162" s="2145" t="n"/>
      <c r="AY162" s="2145" t="n"/>
      <c r="AZ162" s="2145" t="n"/>
      <c r="BA162" s="2145" t="n"/>
      <c r="BB162" s="2145" t="n"/>
      <c r="BC162" s="2145" t="n"/>
      <c r="BD162" s="2145" t="n"/>
      <c r="BE162" s="2145" t="n"/>
      <c r="BF162" s="2145" t="n"/>
      <c r="BG162" s="2145" t="n"/>
      <c r="BH162" s="2145" t="n"/>
      <c r="BI162" s="2145" t="n"/>
      <c r="BJ162" s="2145" t="n"/>
      <c r="BK162" s="2145" t="n"/>
      <c r="BL162" s="2145" t="n"/>
      <c r="BM162" s="2145" t="n"/>
      <c r="BN162" s="2147" t="n"/>
      <c r="BO162" s="2146" t="inlineStr">
        <is>
          <t>1.6.2, 1.6.3</t>
        </is>
      </c>
      <c r="BP162" s="2145" t="n"/>
      <c r="BQ162" s="2145" t="n"/>
      <c r="BR162" s="2147" t="n"/>
      <c r="BS162" s="2" t="n"/>
      <c r="BT162" s="2" t="n"/>
      <c r="BU162" s="2" t="n"/>
      <c r="BV162" s="2" t="n"/>
      <c r="BW162" s="2" t="n"/>
      <c r="BX162" s="2" t="n"/>
    </row>
    <row r="163">
      <c r="A163" s="3526" t="inlineStr">
        <is>
          <t>БПК-13</t>
        </is>
      </c>
      <c r="B163" s="2665" t="n"/>
      <c r="C163" s="2665" t="n"/>
      <c r="D163" s="2316" t="n"/>
      <c r="E163" s="5630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63" s="2145" t="n"/>
      <c r="G163" s="2145" t="n"/>
      <c r="H163" s="2145" t="n"/>
      <c r="I163" s="2145" t="n"/>
      <c r="J163" s="2145" t="n"/>
      <c r="K163" s="2145" t="n"/>
      <c r="L163" s="2145" t="n"/>
      <c r="M163" s="2145" t="n"/>
      <c r="N163" s="2145" t="n"/>
      <c r="O163" s="2145" t="n"/>
      <c r="P163" s="2145" t="n"/>
      <c r="Q163" s="2145" t="n"/>
      <c r="R163" s="2145" t="n"/>
      <c r="S163" s="2145" t="n"/>
      <c r="T163" s="2145" t="n"/>
      <c r="U163" s="2145" t="n"/>
      <c r="V163" s="2145" t="n"/>
      <c r="W163" s="2145" t="n"/>
      <c r="X163" s="2145" t="n"/>
      <c r="Y163" s="2145" t="n"/>
      <c r="Z163" s="2145" t="n"/>
      <c r="AA163" s="2145" t="n"/>
      <c r="AB163" s="2145" t="n"/>
      <c r="AC163" s="2145" t="n"/>
      <c r="AD163" s="2145" t="n"/>
      <c r="AE163" s="2145" t="n"/>
      <c r="AF163" s="2145" t="n"/>
      <c r="AG163" s="2145" t="n"/>
      <c r="AH163" s="2145" t="n"/>
      <c r="AI163" s="2145" t="n"/>
      <c r="AJ163" s="2145" t="n"/>
      <c r="AK163" s="2145" t="n"/>
      <c r="AL163" s="2145" t="n"/>
      <c r="AM163" s="2145" t="n"/>
      <c r="AN163" s="2145" t="n"/>
      <c r="AO163" s="2145" t="n"/>
      <c r="AP163" s="2145" t="n"/>
      <c r="AQ163" s="2145" t="n"/>
      <c r="AR163" s="2145" t="n"/>
      <c r="AS163" s="2145" t="n"/>
      <c r="AT163" s="2145" t="n"/>
      <c r="AU163" s="2145" t="n"/>
      <c r="AV163" s="2145" t="n"/>
      <c r="AW163" s="2145" t="n"/>
      <c r="AX163" s="2145" t="n"/>
      <c r="AY163" s="2145" t="n"/>
      <c r="AZ163" s="2145" t="n"/>
      <c r="BA163" s="2145" t="n"/>
      <c r="BB163" s="2145" t="n"/>
      <c r="BC163" s="2145" t="n"/>
      <c r="BD163" s="2145" t="n"/>
      <c r="BE163" s="2145" t="n"/>
      <c r="BF163" s="2145" t="n"/>
      <c r="BG163" s="2145" t="n"/>
      <c r="BH163" s="2145" t="n"/>
      <c r="BI163" s="2145" t="n"/>
      <c r="BJ163" s="2145" t="n"/>
      <c r="BK163" s="2145" t="n"/>
      <c r="BL163" s="2145" t="n"/>
      <c r="BM163" s="2145" t="n"/>
      <c r="BN163" s="2147" t="n"/>
      <c r="BO163" s="2146" t="inlineStr">
        <is>
          <t>1.7.1</t>
        </is>
      </c>
      <c r="BP163" s="2145" t="n"/>
      <c r="BQ163" s="2145" t="n"/>
      <c r="BR163" s="2147" t="n"/>
      <c r="BS163" s="2" t="n"/>
      <c r="BT163" s="2" t="n"/>
      <c r="BU163" s="2" t="n"/>
      <c r="BV163" s="2" t="n"/>
      <c r="BW163" s="2" t="n"/>
      <c r="BX163" s="2" t="n"/>
    </row>
    <row r="164">
      <c r="A164" s="3526" t="inlineStr">
        <is>
          <t>БПК-14</t>
        </is>
      </c>
      <c r="B164" s="2665" t="n"/>
      <c r="C164" s="2665" t="n"/>
      <c r="D164" s="2316" t="n"/>
      <c r="E164" s="5630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64" s="2145" t="n"/>
      <c r="G164" s="2145" t="n"/>
      <c r="H164" s="2145" t="n"/>
      <c r="I164" s="2145" t="n"/>
      <c r="J164" s="2145" t="n"/>
      <c r="K164" s="2145" t="n"/>
      <c r="L164" s="2145" t="n"/>
      <c r="M164" s="2145" t="n"/>
      <c r="N164" s="2145" t="n"/>
      <c r="O164" s="2145" t="n"/>
      <c r="P164" s="2145" t="n"/>
      <c r="Q164" s="2145" t="n"/>
      <c r="R164" s="2145" t="n"/>
      <c r="S164" s="2145" t="n"/>
      <c r="T164" s="2145" t="n"/>
      <c r="U164" s="2145" t="n"/>
      <c r="V164" s="2145" t="n"/>
      <c r="W164" s="2145" t="n"/>
      <c r="X164" s="2145" t="n"/>
      <c r="Y164" s="2145" t="n"/>
      <c r="Z164" s="2145" t="n"/>
      <c r="AA164" s="2145" t="n"/>
      <c r="AB164" s="2145" t="n"/>
      <c r="AC164" s="2145" t="n"/>
      <c r="AD164" s="2145" t="n"/>
      <c r="AE164" s="2145" t="n"/>
      <c r="AF164" s="2145" t="n"/>
      <c r="AG164" s="2145" t="n"/>
      <c r="AH164" s="2145" t="n"/>
      <c r="AI164" s="2145" t="n"/>
      <c r="AJ164" s="2145" t="n"/>
      <c r="AK164" s="2145" t="n"/>
      <c r="AL164" s="2145" t="n"/>
      <c r="AM164" s="2145" t="n"/>
      <c r="AN164" s="2145" t="n"/>
      <c r="AO164" s="2145" t="n"/>
      <c r="AP164" s="2145" t="n"/>
      <c r="AQ164" s="2145" t="n"/>
      <c r="AR164" s="2145" t="n"/>
      <c r="AS164" s="2145" t="n"/>
      <c r="AT164" s="2145" t="n"/>
      <c r="AU164" s="2145" t="n"/>
      <c r="AV164" s="2145" t="n"/>
      <c r="AW164" s="2145" t="n"/>
      <c r="AX164" s="2145" t="n"/>
      <c r="AY164" s="2145" t="n"/>
      <c r="AZ164" s="2145" t="n"/>
      <c r="BA164" s="2145" t="n"/>
      <c r="BB164" s="2145" t="n"/>
      <c r="BC164" s="2145" t="n"/>
      <c r="BD164" s="2145" t="n"/>
      <c r="BE164" s="2145" t="n"/>
      <c r="BF164" s="2145" t="n"/>
      <c r="BG164" s="2145" t="n"/>
      <c r="BH164" s="2145" t="n"/>
      <c r="BI164" s="2145" t="n"/>
      <c r="BJ164" s="2145" t="n"/>
      <c r="BK164" s="2145" t="n"/>
      <c r="BL164" s="2145" t="n"/>
      <c r="BM164" s="2145" t="n"/>
      <c r="BN164" s="2147" t="n"/>
      <c r="BO164" s="2146" t="inlineStr">
        <is>
          <t>1.7.2</t>
        </is>
      </c>
      <c r="BP164" s="2145" t="n"/>
      <c r="BQ164" s="2145" t="n"/>
      <c r="BR164" s="2147" t="n"/>
      <c r="BS164" s="2" t="n"/>
      <c r="BT164" s="2" t="n"/>
      <c r="BU164" s="2" t="n"/>
      <c r="BV164" s="2" t="n"/>
      <c r="BW164" s="2" t="n"/>
      <c r="BX164" s="2" t="n"/>
    </row>
    <row r="165">
      <c r="A165" s="3526" t="inlineStr">
        <is>
          <t>БПК-15</t>
        </is>
      </c>
      <c r="B165" s="2665" t="n"/>
      <c r="C165" s="2665" t="n"/>
      <c r="D165" s="2316" t="n"/>
      <c r="E165" s="5630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65" s="2145" t="n"/>
      <c r="G165" s="2145" t="n"/>
      <c r="H165" s="2145" t="n"/>
      <c r="I165" s="2145" t="n"/>
      <c r="J165" s="2145" t="n"/>
      <c r="K165" s="2145" t="n"/>
      <c r="L165" s="2145" t="n"/>
      <c r="M165" s="2145" t="n"/>
      <c r="N165" s="2145" t="n"/>
      <c r="O165" s="2145" t="n"/>
      <c r="P165" s="2145" t="n"/>
      <c r="Q165" s="2145" t="n"/>
      <c r="R165" s="2145" t="n"/>
      <c r="S165" s="2145" t="n"/>
      <c r="T165" s="2145" t="n"/>
      <c r="U165" s="2145" t="n"/>
      <c r="V165" s="2145" t="n"/>
      <c r="W165" s="2145" t="n"/>
      <c r="X165" s="2145" t="n"/>
      <c r="Y165" s="2145" t="n"/>
      <c r="Z165" s="2145" t="n"/>
      <c r="AA165" s="2145" t="n"/>
      <c r="AB165" s="2145" t="n"/>
      <c r="AC165" s="2145" t="n"/>
      <c r="AD165" s="2145" t="n"/>
      <c r="AE165" s="2145" t="n"/>
      <c r="AF165" s="2145" t="n"/>
      <c r="AG165" s="2145" t="n"/>
      <c r="AH165" s="2145" t="n"/>
      <c r="AI165" s="2145" t="n"/>
      <c r="AJ165" s="2145" t="n"/>
      <c r="AK165" s="2145" t="n"/>
      <c r="AL165" s="2145" t="n"/>
      <c r="AM165" s="2145" t="n"/>
      <c r="AN165" s="2145" t="n"/>
      <c r="AO165" s="2145" t="n"/>
      <c r="AP165" s="2145" t="n"/>
      <c r="AQ165" s="2145" t="n"/>
      <c r="AR165" s="2145" t="n"/>
      <c r="AS165" s="2145" t="n"/>
      <c r="AT165" s="2145" t="n"/>
      <c r="AU165" s="2145" t="n"/>
      <c r="AV165" s="2145" t="n"/>
      <c r="AW165" s="2145" t="n"/>
      <c r="AX165" s="2145" t="n"/>
      <c r="AY165" s="2145" t="n"/>
      <c r="AZ165" s="2145" t="n"/>
      <c r="BA165" s="2145" t="n"/>
      <c r="BB165" s="2145" t="n"/>
      <c r="BC165" s="2145" t="n"/>
      <c r="BD165" s="2145" t="n"/>
      <c r="BE165" s="2145" t="n"/>
      <c r="BF165" s="2145" t="n"/>
      <c r="BG165" s="2145" t="n"/>
      <c r="BH165" s="2145" t="n"/>
      <c r="BI165" s="2145" t="n"/>
      <c r="BJ165" s="2145" t="n"/>
      <c r="BK165" s="2145" t="n"/>
      <c r="BL165" s="2145" t="n"/>
      <c r="BM165" s="2145" t="n"/>
      <c r="BN165" s="2147" t="n"/>
      <c r="BO165" s="2146" t="inlineStr">
        <is>
          <t>1.7.3</t>
        </is>
      </c>
      <c r="BP165" s="2145" t="n"/>
      <c r="BQ165" s="2145" t="n"/>
      <c r="BR165" s="2147" t="n"/>
      <c r="BS165" s="2" t="n"/>
      <c r="BT165" s="2" t="n"/>
      <c r="BU165" s="2" t="n"/>
      <c r="BV165" s="2" t="n"/>
      <c r="BW165" s="2" t="n"/>
      <c r="BX165" s="2" t="n"/>
    </row>
    <row r="166">
      <c r="A166" s="5631" t="inlineStr">
        <is>
          <t>СК-1</t>
        </is>
      </c>
      <c r="B166" s="2304" t="n"/>
      <c r="C166" s="2304" t="n"/>
      <c r="D166" s="3001" t="n"/>
      <c r="E166" s="5630" t="inlineStr">
        <is>
          <t>Рассчитывать типовые процессы и аппараты химических производств</t>
        </is>
      </c>
      <c r="F166" s="2145" t="n"/>
      <c r="G166" s="2145" t="n"/>
      <c r="H166" s="2145" t="n"/>
      <c r="I166" s="2145" t="n"/>
      <c r="J166" s="2145" t="n"/>
      <c r="K166" s="2145" t="n"/>
      <c r="L166" s="2145" t="n"/>
      <c r="M166" s="2145" t="n"/>
      <c r="N166" s="2145" t="n"/>
      <c r="O166" s="2145" t="n"/>
      <c r="P166" s="2145" t="n"/>
      <c r="Q166" s="2145" t="n"/>
      <c r="R166" s="2145" t="n"/>
      <c r="S166" s="2145" t="n"/>
      <c r="T166" s="2145" t="n"/>
      <c r="U166" s="2145" t="n"/>
      <c r="V166" s="2145" t="n"/>
      <c r="W166" s="2145" t="n"/>
      <c r="X166" s="2145" t="n"/>
      <c r="Y166" s="2145" t="n"/>
      <c r="Z166" s="2145" t="n"/>
      <c r="AA166" s="2145" t="n"/>
      <c r="AB166" s="2145" t="n"/>
      <c r="AC166" s="2145" t="n"/>
      <c r="AD166" s="2145" t="n"/>
      <c r="AE166" s="2145" t="n"/>
      <c r="AF166" s="2145" t="n"/>
      <c r="AG166" s="2145" t="n"/>
      <c r="AH166" s="2145" t="n"/>
      <c r="AI166" s="2145" t="n"/>
      <c r="AJ166" s="2145" t="n"/>
      <c r="AK166" s="2145" t="n"/>
      <c r="AL166" s="2145" t="n"/>
      <c r="AM166" s="2145" t="n"/>
      <c r="AN166" s="2145" t="n"/>
      <c r="AO166" s="2145" t="n"/>
      <c r="AP166" s="2145" t="n"/>
      <c r="AQ166" s="2145" t="n"/>
      <c r="AR166" s="2145" t="n"/>
      <c r="AS166" s="2145" t="n"/>
      <c r="AT166" s="2145" t="n"/>
      <c r="AU166" s="2145" t="n"/>
      <c r="AV166" s="2145" t="n"/>
      <c r="AW166" s="2145" t="n"/>
      <c r="AX166" s="2145" t="n"/>
      <c r="AY166" s="2145" t="n"/>
      <c r="AZ166" s="2145" t="n"/>
      <c r="BA166" s="2145" t="n"/>
      <c r="BB166" s="2145" t="n"/>
      <c r="BC166" s="2145" t="n"/>
      <c r="BD166" s="2145" t="n"/>
      <c r="BE166" s="2145" t="n"/>
      <c r="BF166" s="2145" t="n"/>
      <c r="BG166" s="2145" t="n"/>
      <c r="BH166" s="2145" t="n"/>
      <c r="BI166" s="2145" t="n"/>
      <c r="BJ166" s="2145" t="n"/>
      <c r="BK166" s="2145" t="n"/>
      <c r="BL166" s="2145" t="n"/>
      <c r="BM166" s="2145" t="n"/>
      <c r="BN166" s="2147" t="n"/>
      <c r="BO166" s="2146" t="inlineStr">
        <is>
          <t>2.2</t>
        </is>
      </c>
      <c r="BP166" s="2145" t="n"/>
      <c r="BQ166" s="2145" t="n"/>
      <c r="BR166" s="2147" t="n"/>
      <c r="BS166" s="2" t="n"/>
      <c r="BT166" s="2" t="n"/>
      <c r="BU166" s="2" t="n"/>
      <c r="BV166" s="2" t="n"/>
      <c r="BW166" s="2" t="n"/>
      <c r="BX166" s="2" t="n"/>
    </row>
    <row r="167">
      <c r="A167" s="5632" t="inlineStr">
        <is>
          <t>СК-2</t>
        </is>
      </c>
      <c r="B167" s="2665" t="n"/>
      <c r="C167" s="2665" t="n"/>
      <c r="D167" s="3269" t="n"/>
      <c r="E167" s="5630" t="inlineStr">
        <is>
          <t>Использовать знание устройства, принципа работы и элементной базы современных электрических машин для их безопасной и безаварийной эксплуатации</t>
        </is>
      </c>
      <c r="F167" s="2145" t="n"/>
      <c r="G167" s="2145" t="n"/>
      <c r="H167" s="2145" t="n"/>
      <c r="I167" s="2145" t="n"/>
      <c r="J167" s="2145" t="n"/>
      <c r="K167" s="2145" t="n"/>
      <c r="L167" s="2145" t="n"/>
      <c r="M167" s="2145" t="n"/>
      <c r="N167" s="2145" t="n"/>
      <c r="O167" s="2145" t="n"/>
      <c r="P167" s="2145" t="n"/>
      <c r="Q167" s="2145" t="n"/>
      <c r="R167" s="2145" t="n"/>
      <c r="S167" s="2145" t="n"/>
      <c r="T167" s="2145" t="n"/>
      <c r="U167" s="2145" t="n"/>
      <c r="V167" s="2145" t="n"/>
      <c r="W167" s="2145" t="n"/>
      <c r="X167" s="2145" t="n"/>
      <c r="Y167" s="2145" t="n"/>
      <c r="Z167" s="2145" t="n"/>
      <c r="AA167" s="2145" t="n"/>
      <c r="AB167" s="2145" t="n"/>
      <c r="AC167" s="2145" t="n"/>
      <c r="AD167" s="2145" t="n"/>
      <c r="AE167" s="2145" t="n"/>
      <c r="AF167" s="2145" t="n"/>
      <c r="AG167" s="2145" t="n"/>
      <c r="AH167" s="2145" t="n"/>
      <c r="AI167" s="2145" t="n"/>
      <c r="AJ167" s="2145" t="n"/>
      <c r="AK167" s="2145" t="n"/>
      <c r="AL167" s="2145" t="n"/>
      <c r="AM167" s="2145" t="n"/>
      <c r="AN167" s="2145" t="n"/>
      <c r="AO167" s="2145" t="n"/>
      <c r="AP167" s="2145" t="n"/>
      <c r="AQ167" s="2145" t="n"/>
      <c r="AR167" s="2145" t="n"/>
      <c r="AS167" s="2145" t="n"/>
      <c r="AT167" s="2145" t="n"/>
      <c r="AU167" s="2145" t="n"/>
      <c r="AV167" s="2145" t="n"/>
      <c r="AW167" s="2145" t="n"/>
      <c r="AX167" s="2145" t="n"/>
      <c r="AY167" s="2145" t="n"/>
      <c r="AZ167" s="2145" t="n"/>
      <c r="BA167" s="2145" t="n"/>
      <c r="BB167" s="2145" t="n"/>
      <c r="BC167" s="2145" t="n"/>
      <c r="BD167" s="2145" t="n"/>
      <c r="BE167" s="2145" t="n"/>
      <c r="BF167" s="2145" t="n"/>
      <c r="BG167" s="2145" t="n"/>
      <c r="BH167" s="2145" t="n"/>
      <c r="BI167" s="2145" t="n"/>
      <c r="BJ167" s="2145" t="n"/>
      <c r="BK167" s="2145" t="n"/>
      <c r="BL167" s="2145" t="n"/>
      <c r="BM167" s="2145" t="n"/>
      <c r="BN167" s="2147" t="n"/>
      <c r="BO167" s="2146" t="inlineStr">
        <is>
          <t>2.3.1</t>
        </is>
      </c>
      <c r="BP167" s="2145" t="n"/>
      <c r="BQ167" s="2145" t="n"/>
      <c r="BR167" s="2147" t="n"/>
      <c r="BS167" s="2" t="n"/>
      <c r="BT167" s="2" t="n"/>
      <c r="BU167" s="2" t="n"/>
      <c r="BV167" s="2" t="n"/>
      <c r="BW167" s="2" t="n"/>
      <c r="BX167" s="2" t="n"/>
    </row>
    <row r="168">
      <c r="A168" s="5632" t="inlineStr">
        <is>
          <t>СК-3</t>
        </is>
      </c>
      <c r="B168" s="2665" t="n"/>
      <c r="C168" s="2665" t="n"/>
      <c r="D168" s="3269" t="n"/>
      <c r="E168" s="5630" t="inlineStr">
        <is>
          <t>Разрабатывать автоматические системы регулирования и управления химико-технологическими процессами</t>
        </is>
      </c>
      <c r="F168" s="2145" t="n"/>
      <c r="G168" s="2145" t="n"/>
      <c r="H168" s="2145" t="n"/>
      <c r="I168" s="2145" t="n"/>
      <c r="J168" s="2145" t="n"/>
      <c r="K168" s="2145" t="n"/>
      <c r="L168" s="2145" t="n"/>
      <c r="M168" s="2145" t="n"/>
      <c r="N168" s="2145" t="n"/>
      <c r="O168" s="2145" t="n"/>
      <c r="P168" s="2145" t="n"/>
      <c r="Q168" s="2145" t="n"/>
      <c r="R168" s="2145" t="n"/>
      <c r="S168" s="2145" t="n"/>
      <c r="T168" s="2145" t="n"/>
      <c r="U168" s="2145" t="n"/>
      <c r="V168" s="2145" t="n"/>
      <c r="W168" s="2145" t="n"/>
      <c r="X168" s="2145" t="n"/>
      <c r="Y168" s="2145" t="n"/>
      <c r="Z168" s="2145" t="n"/>
      <c r="AA168" s="2145" t="n"/>
      <c r="AB168" s="2145" t="n"/>
      <c r="AC168" s="2145" t="n"/>
      <c r="AD168" s="2145" t="n"/>
      <c r="AE168" s="2145" t="n"/>
      <c r="AF168" s="2145" t="n"/>
      <c r="AG168" s="2145" t="n"/>
      <c r="AH168" s="2145" t="n"/>
      <c r="AI168" s="2145" t="n"/>
      <c r="AJ168" s="2145" t="n"/>
      <c r="AK168" s="2145" t="n"/>
      <c r="AL168" s="2145" t="n"/>
      <c r="AM168" s="2145" t="n"/>
      <c r="AN168" s="2145" t="n"/>
      <c r="AO168" s="2145" t="n"/>
      <c r="AP168" s="2145" t="n"/>
      <c r="AQ168" s="2145" t="n"/>
      <c r="AR168" s="2145" t="n"/>
      <c r="AS168" s="2145" t="n"/>
      <c r="AT168" s="2145" t="n"/>
      <c r="AU168" s="2145" t="n"/>
      <c r="AV168" s="2145" t="n"/>
      <c r="AW168" s="2145" t="n"/>
      <c r="AX168" s="2145" t="n"/>
      <c r="AY168" s="2145" t="n"/>
      <c r="AZ168" s="2145" t="n"/>
      <c r="BA168" s="2145" t="n"/>
      <c r="BB168" s="2145" t="n"/>
      <c r="BC168" s="2145" t="n"/>
      <c r="BD168" s="2145" t="n"/>
      <c r="BE168" s="2145" t="n"/>
      <c r="BF168" s="2145" t="n"/>
      <c r="BG168" s="2145" t="n"/>
      <c r="BH168" s="2145" t="n"/>
      <c r="BI168" s="2145" t="n"/>
      <c r="BJ168" s="2145" t="n"/>
      <c r="BK168" s="2145" t="n"/>
      <c r="BL168" s="2145" t="n"/>
      <c r="BM168" s="2145" t="n"/>
      <c r="BN168" s="2147" t="n"/>
      <c r="BO168" s="2146" t="inlineStr">
        <is>
          <t>2.3.2</t>
        </is>
      </c>
      <c r="BP168" s="2145" t="n"/>
      <c r="BQ168" s="2145" t="n"/>
      <c r="BR168" s="2147" t="n"/>
      <c r="BS168" s="2" t="n"/>
      <c r="BT168" s="2" t="n"/>
      <c r="BU168" s="2" t="n"/>
      <c r="BV168" s="2" t="n"/>
      <c r="BW168" s="2" t="n"/>
      <c r="BX168" s="2" t="n"/>
    </row>
    <row r="169">
      <c r="A169" s="5632" t="inlineStr">
        <is>
          <t>СК-4</t>
        </is>
      </c>
      <c r="B169" s="2665" t="n"/>
      <c r="C169" s="2665" t="n"/>
      <c r="D169" s="3269" t="n"/>
      <c r="E169" s="5630" t="inlineStr">
        <is>
          <t>Выбирать и расчитывать оборудование при проектировании технологических процессов химических производств, проводить технологические расчеты, анализировать показатели и эффективность химико-технологических процессов</t>
        </is>
      </c>
      <c r="F169" s="2145" t="n"/>
      <c r="G169" s="2145" t="n"/>
      <c r="H169" s="2145" t="n"/>
      <c r="I169" s="2145" t="n"/>
      <c r="J169" s="2145" t="n"/>
      <c r="K169" s="2145" t="n"/>
      <c r="L169" s="2145" t="n"/>
      <c r="M169" s="2145" t="n"/>
      <c r="N169" s="2145" t="n"/>
      <c r="O169" s="2145" t="n"/>
      <c r="P169" s="2145" t="n"/>
      <c r="Q169" s="2145" t="n"/>
      <c r="R169" s="2145" t="n"/>
      <c r="S169" s="2145" t="n"/>
      <c r="T169" s="2145" t="n"/>
      <c r="U169" s="2145" t="n"/>
      <c r="V169" s="2145" t="n"/>
      <c r="W169" s="2145" t="n"/>
      <c r="X169" s="2145" t="n"/>
      <c r="Y169" s="2145" t="n"/>
      <c r="Z169" s="2145" t="n"/>
      <c r="AA169" s="2145" t="n"/>
      <c r="AB169" s="2145" t="n"/>
      <c r="AC169" s="2145" t="n"/>
      <c r="AD169" s="2145" t="n"/>
      <c r="AE169" s="2145" t="n"/>
      <c r="AF169" s="2145" t="n"/>
      <c r="AG169" s="2145" t="n"/>
      <c r="AH169" s="2145" t="n"/>
      <c r="AI169" s="2145" t="n"/>
      <c r="AJ169" s="2145" t="n"/>
      <c r="AK169" s="2145" t="n"/>
      <c r="AL169" s="2145" t="n"/>
      <c r="AM169" s="2145" t="n"/>
      <c r="AN169" s="2145" t="n"/>
      <c r="AO169" s="2145" t="n"/>
      <c r="AP169" s="2145" t="n"/>
      <c r="AQ169" s="2145" t="n"/>
      <c r="AR169" s="2145" t="n"/>
      <c r="AS169" s="2145" t="n"/>
      <c r="AT169" s="2145" t="n"/>
      <c r="AU169" s="2145" t="n"/>
      <c r="AV169" s="2145" t="n"/>
      <c r="AW169" s="2145" t="n"/>
      <c r="AX169" s="2145" t="n"/>
      <c r="AY169" s="2145" t="n"/>
      <c r="AZ169" s="2145" t="n"/>
      <c r="BA169" s="2145" t="n"/>
      <c r="BB169" s="2145" t="n"/>
      <c r="BC169" s="2145" t="n"/>
      <c r="BD169" s="2145" t="n"/>
      <c r="BE169" s="2145" t="n"/>
      <c r="BF169" s="2145" t="n"/>
      <c r="BG169" s="2145" t="n"/>
      <c r="BH169" s="2145" t="n"/>
      <c r="BI169" s="2145" t="n"/>
      <c r="BJ169" s="2145" t="n"/>
      <c r="BK169" s="2145" t="n"/>
      <c r="BL169" s="2145" t="n"/>
      <c r="BM169" s="2145" t="n"/>
      <c r="BN169" s="2147" t="n"/>
      <c r="BO169" s="2146" t="inlineStr">
        <is>
          <t>2.4.1</t>
        </is>
      </c>
      <c r="BP169" s="2145" t="n"/>
      <c r="BQ169" s="2145" t="n"/>
      <c r="BR169" s="2147" t="n"/>
      <c r="BS169" s="2" t="n"/>
      <c r="BT169" s="2" t="n"/>
      <c r="BU169" s="2" t="n"/>
      <c r="BV169" s="2" t="n"/>
      <c r="BW169" s="2" t="n"/>
      <c r="BX169" s="2" t="n"/>
    </row>
    <row r="170">
      <c r="A170" s="5632" t="inlineStr">
        <is>
          <t>СК-5</t>
        </is>
      </c>
      <c r="B170" s="2665" t="n"/>
      <c r="C170" s="2665" t="n"/>
      <c r="D170" s="3269" t="n"/>
      <c r="E170" s="5630" t="inlineStr">
        <is>
          <t>Разрабатывать технологические схемы производства полимерных изделий, подбирать и рассчитывать количество необходимого оборудования для выбранного технологического процесса, планировать и разрабатывать компоновочные решения для размещения оборудования с учетом схем технологических потоков</t>
        </is>
      </c>
      <c r="F170" s="2145" t="n"/>
      <c r="G170" s="2145" t="n"/>
      <c r="H170" s="2145" t="n"/>
      <c r="I170" s="2145" t="n"/>
      <c r="J170" s="2145" t="n"/>
      <c r="K170" s="2145" t="n"/>
      <c r="L170" s="2145" t="n"/>
      <c r="M170" s="2145" t="n"/>
      <c r="N170" s="2145" t="n"/>
      <c r="O170" s="2145" t="n"/>
      <c r="P170" s="2145" t="n"/>
      <c r="Q170" s="2145" t="n"/>
      <c r="R170" s="2145" t="n"/>
      <c r="S170" s="2145" t="n"/>
      <c r="T170" s="2145" t="n"/>
      <c r="U170" s="2145" t="n"/>
      <c r="V170" s="2145" t="n"/>
      <c r="W170" s="2145" t="n"/>
      <c r="X170" s="2145" t="n"/>
      <c r="Y170" s="2145" t="n"/>
      <c r="Z170" s="2145" t="n"/>
      <c r="AA170" s="2145" t="n"/>
      <c r="AB170" s="2145" t="n"/>
      <c r="AC170" s="2145" t="n"/>
      <c r="AD170" s="2145" t="n"/>
      <c r="AE170" s="2145" t="n"/>
      <c r="AF170" s="2145" t="n"/>
      <c r="AG170" s="2145" t="n"/>
      <c r="AH170" s="2145" t="n"/>
      <c r="AI170" s="2145" t="n"/>
      <c r="AJ170" s="2145" t="n"/>
      <c r="AK170" s="2145" t="n"/>
      <c r="AL170" s="2145" t="n"/>
      <c r="AM170" s="2145" t="n"/>
      <c r="AN170" s="2145" t="n"/>
      <c r="AO170" s="2145" t="n"/>
      <c r="AP170" s="2145" t="n"/>
      <c r="AQ170" s="2145" t="n"/>
      <c r="AR170" s="2145" t="n"/>
      <c r="AS170" s="2145" t="n"/>
      <c r="AT170" s="2145" t="n"/>
      <c r="AU170" s="2145" t="n"/>
      <c r="AV170" s="2145" t="n"/>
      <c r="AW170" s="2145" t="n"/>
      <c r="AX170" s="2145" t="n"/>
      <c r="AY170" s="2145" t="n"/>
      <c r="AZ170" s="2145" t="n"/>
      <c r="BA170" s="2145" t="n"/>
      <c r="BB170" s="2145" t="n"/>
      <c r="BC170" s="2145" t="n"/>
      <c r="BD170" s="2145" t="n"/>
      <c r="BE170" s="2145" t="n"/>
      <c r="BF170" s="2145" t="n"/>
      <c r="BG170" s="2145" t="n"/>
      <c r="BH170" s="2145" t="n"/>
      <c r="BI170" s="2145" t="n"/>
      <c r="BJ170" s="2145" t="n"/>
      <c r="BK170" s="2145" t="n"/>
      <c r="BL170" s="2145" t="n"/>
      <c r="BM170" s="2145" t="n"/>
      <c r="BN170" s="2147" t="n"/>
      <c r="BO170" s="2146" t="inlineStr">
        <is>
          <t>2.4.2</t>
        </is>
      </c>
      <c r="BP170" s="2145" t="n"/>
      <c r="BQ170" s="2145" t="n"/>
      <c r="BR170" s="2147" t="n"/>
      <c r="BS170" s="2" t="n"/>
      <c r="BT170" s="2" t="n"/>
      <c r="BU170" s="2" t="n"/>
      <c r="BV170" s="2" t="n"/>
      <c r="BW170" s="2" t="n"/>
      <c r="BX170" s="2" t="n"/>
    </row>
    <row r="171">
      <c r="A171" s="5632" t="inlineStr">
        <is>
          <t>СК-6</t>
        </is>
      </c>
      <c r="B171" s="2665" t="n"/>
      <c r="C171" s="2665" t="n"/>
      <c r="D171" s="3269" t="n"/>
      <c r="E171" s="5630" t="inlineStr">
        <is>
          <t>Рассчитывать затраты и определять экономическую эффективность производства товарной продукции</t>
        </is>
      </c>
      <c r="F171" s="2145" t="n"/>
      <c r="G171" s="2145" t="n"/>
      <c r="H171" s="2145" t="n"/>
      <c r="I171" s="2145" t="n"/>
      <c r="J171" s="2145" t="n"/>
      <c r="K171" s="2145" t="n"/>
      <c r="L171" s="2145" t="n"/>
      <c r="M171" s="2145" t="n"/>
      <c r="N171" s="2145" t="n"/>
      <c r="O171" s="2145" t="n"/>
      <c r="P171" s="2145" t="n"/>
      <c r="Q171" s="2145" t="n"/>
      <c r="R171" s="2145" t="n"/>
      <c r="S171" s="2145" t="n"/>
      <c r="T171" s="2145" t="n"/>
      <c r="U171" s="2145" t="n"/>
      <c r="V171" s="2145" t="n"/>
      <c r="W171" s="2145" t="n"/>
      <c r="X171" s="2145" t="n"/>
      <c r="Y171" s="2145" t="n"/>
      <c r="Z171" s="2145" t="n"/>
      <c r="AA171" s="2145" t="n"/>
      <c r="AB171" s="2145" t="n"/>
      <c r="AC171" s="2145" t="n"/>
      <c r="AD171" s="2145" t="n"/>
      <c r="AE171" s="2145" t="n"/>
      <c r="AF171" s="2145" t="n"/>
      <c r="AG171" s="2145" t="n"/>
      <c r="AH171" s="2145" t="n"/>
      <c r="AI171" s="2145" t="n"/>
      <c r="AJ171" s="2145" t="n"/>
      <c r="AK171" s="2145" t="n"/>
      <c r="AL171" s="2145" t="n"/>
      <c r="AM171" s="2145" t="n"/>
      <c r="AN171" s="2145" t="n"/>
      <c r="AO171" s="2145" t="n"/>
      <c r="AP171" s="2145" t="n"/>
      <c r="AQ171" s="2145" t="n"/>
      <c r="AR171" s="2145" t="n"/>
      <c r="AS171" s="2145" t="n"/>
      <c r="AT171" s="2145" t="n"/>
      <c r="AU171" s="2145" t="n"/>
      <c r="AV171" s="2145" t="n"/>
      <c r="AW171" s="2145" t="n"/>
      <c r="AX171" s="2145" t="n"/>
      <c r="AY171" s="2145" t="n"/>
      <c r="AZ171" s="2145" t="n"/>
      <c r="BA171" s="2145" t="n"/>
      <c r="BB171" s="2145" t="n"/>
      <c r="BC171" s="2145" t="n"/>
      <c r="BD171" s="2145" t="n"/>
      <c r="BE171" s="2145" t="n"/>
      <c r="BF171" s="2145" t="n"/>
      <c r="BG171" s="2145" t="n"/>
      <c r="BH171" s="2145" t="n"/>
      <c r="BI171" s="2145" t="n"/>
      <c r="BJ171" s="2145" t="n"/>
      <c r="BK171" s="2145" t="n"/>
      <c r="BL171" s="2145" t="n"/>
      <c r="BM171" s="2145" t="n"/>
      <c r="BN171" s="2147" t="n"/>
      <c r="BO171" s="2146" t="inlineStr">
        <is>
          <t>2.5.1</t>
        </is>
      </c>
      <c r="BP171" s="2145" t="n"/>
      <c r="BQ171" s="2145" t="n"/>
      <c r="BR171" s="2147" t="n"/>
      <c r="BS171" s="2" t="n"/>
      <c r="BT171" s="2" t="n"/>
      <c r="BU171" s="2" t="n"/>
      <c r="BV171" s="2" t="n"/>
      <c r="BW171" s="2" t="n"/>
      <c r="BX171" s="2" t="n"/>
    </row>
    <row r="172">
      <c r="A172" s="5632" t="inlineStr">
        <is>
          <t>СК-7</t>
        </is>
      </c>
      <c r="B172" s="2665" t="n"/>
      <c r="C172" s="2665" t="n"/>
      <c r="D172" s="3269" t="n"/>
      <c r="E172" s="5630" t="inlineStr">
        <is>
          <t>Планировать и организовывать производственную деятельность предприятия для достижения его устойчивой и экономически эффективной работы</t>
        </is>
      </c>
      <c r="F172" s="2145" t="n"/>
      <c r="G172" s="2145" t="n"/>
      <c r="H172" s="2145" t="n"/>
      <c r="I172" s="2145" t="n"/>
      <c r="J172" s="2145" t="n"/>
      <c r="K172" s="2145" t="n"/>
      <c r="L172" s="2145" t="n"/>
      <c r="M172" s="2145" t="n"/>
      <c r="N172" s="2145" t="n"/>
      <c r="O172" s="2145" t="n"/>
      <c r="P172" s="2145" t="n"/>
      <c r="Q172" s="2145" t="n"/>
      <c r="R172" s="2145" t="n"/>
      <c r="S172" s="2145" t="n"/>
      <c r="T172" s="2145" t="n"/>
      <c r="U172" s="2145" t="n"/>
      <c r="V172" s="2145" t="n"/>
      <c r="W172" s="2145" t="n"/>
      <c r="X172" s="2145" t="n"/>
      <c r="Y172" s="2145" t="n"/>
      <c r="Z172" s="2145" t="n"/>
      <c r="AA172" s="2145" t="n"/>
      <c r="AB172" s="2145" t="n"/>
      <c r="AC172" s="2145" t="n"/>
      <c r="AD172" s="2145" t="n"/>
      <c r="AE172" s="2145" t="n"/>
      <c r="AF172" s="2145" t="n"/>
      <c r="AG172" s="2145" t="n"/>
      <c r="AH172" s="2145" t="n"/>
      <c r="AI172" s="2145" t="n"/>
      <c r="AJ172" s="2145" t="n"/>
      <c r="AK172" s="2145" t="n"/>
      <c r="AL172" s="2145" t="n"/>
      <c r="AM172" s="2145" t="n"/>
      <c r="AN172" s="2145" t="n"/>
      <c r="AO172" s="2145" t="n"/>
      <c r="AP172" s="2145" t="n"/>
      <c r="AQ172" s="2145" t="n"/>
      <c r="AR172" s="2145" t="n"/>
      <c r="AS172" s="2145" t="n"/>
      <c r="AT172" s="2145" t="n"/>
      <c r="AU172" s="2145" t="n"/>
      <c r="AV172" s="2145" t="n"/>
      <c r="AW172" s="2145" t="n"/>
      <c r="AX172" s="2145" t="n"/>
      <c r="AY172" s="2145" t="n"/>
      <c r="AZ172" s="2145" t="n"/>
      <c r="BA172" s="2145" t="n"/>
      <c r="BB172" s="2145" t="n"/>
      <c r="BC172" s="2145" t="n"/>
      <c r="BD172" s="2145" t="n"/>
      <c r="BE172" s="2145" t="n"/>
      <c r="BF172" s="2145" t="n"/>
      <c r="BG172" s="2145" t="n"/>
      <c r="BH172" s="2145" t="n"/>
      <c r="BI172" s="2145" t="n"/>
      <c r="BJ172" s="2145" t="n"/>
      <c r="BK172" s="2145" t="n"/>
      <c r="BL172" s="2145" t="n"/>
      <c r="BM172" s="2145" t="n"/>
      <c r="BN172" s="2147" t="n"/>
      <c r="BO172" s="2146" t="inlineStr">
        <is>
          <t>2.5.2, 2.5.3</t>
        </is>
      </c>
      <c r="BP172" s="2145" t="n"/>
      <c r="BQ172" s="2145" t="n"/>
      <c r="BR172" s="2147" t="n"/>
      <c r="BS172" s="2" t="n"/>
      <c r="BT172" s="2" t="n"/>
      <c r="BU172" s="2" t="n"/>
      <c r="BV172" s="2" t="n"/>
      <c r="BW172" s="2" t="n"/>
      <c r="BX172" s="2" t="n"/>
    </row>
    <row r="173">
      <c r="A173" s="5632" t="inlineStr">
        <is>
          <t>СК-8</t>
        </is>
      </c>
      <c r="B173" s="2665" t="n"/>
      <c r="C173" s="2665" t="n"/>
      <c r="D173" s="3269" t="n"/>
      <c r="E173" s="5630" t="inlineStr">
        <is>
          <t>Анализировать товарную, ценовую, сбытовую и коммуникационную стратегию предприятия для управления движением материальных потоков в процессе закупки сырья и материалов и распределения готовой продукции</t>
        </is>
      </c>
      <c r="F173" s="2145" t="n"/>
      <c r="G173" s="2145" t="n"/>
      <c r="H173" s="2145" t="n"/>
      <c r="I173" s="2145" t="n"/>
      <c r="J173" s="2145" t="n"/>
      <c r="K173" s="2145" t="n"/>
      <c r="L173" s="2145" t="n"/>
      <c r="M173" s="2145" t="n"/>
      <c r="N173" s="2145" t="n"/>
      <c r="O173" s="2145" t="n"/>
      <c r="P173" s="2145" t="n"/>
      <c r="Q173" s="2145" t="n"/>
      <c r="R173" s="2145" t="n"/>
      <c r="S173" s="2145" t="n"/>
      <c r="T173" s="2145" t="n"/>
      <c r="U173" s="2145" t="n"/>
      <c r="V173" s="2145" t="n"/>
      <c r="W173" s="2145" t="n"/>
      <c r="X173" s="2145" t="n"/>
      <c r="Y173" s="2145" t="n"/>
      <c r="Z173" s="2145" t="n"/>
      <c r="AA173" s="2145" t="n"/>
      <c r="AB173" s="2145" t="n"/>
      <c r="AC173" s="2145" t="n"/>
      <c r="AD173" s="2145" t="n"/>
      <c r="AE173" s="2145" t="n"/>
      <c r="AF173" s="2145" t="n"/>
      <c r="AG173" s="2145" t="n"/>
      <c r="AH173" s="2145" t="n"/>
      <c r="AI173" s="2145" t="n"/>
      <c r="AJ173" s="2145" t="n"/>
      <c r="AK173" s="2145" t="n"/>
      <c r="AL173" s="2145" t="n"/>
      <c r="AM173" s="2145" t="n"/>
      <c r="AN173" s="2145" t="n"/>
      <c r="AO173" s="2145" t="n"/>
      <c r="AP173" s="2145" t="n"/>
      <c r="AQ173" s="2145" t="n"/>
      <c r="AR173" s="2145" t="n"/>
      <c r="AS173" s="2145" t="n"/>
      <c r="AT173" s="2145" t="n"/>
      <c r="AU173" s="2145" t="n"/>
      <c r="AV173" s="2145" t="n"/>
      <c r="AW173" s="2145" t="n"/>
      <c r="AX173" s="2145" t="n"/>
      <c r="AY173" s="2145" t="n"/>
      <c r="AZ173" s="2145" t="n"/>
      <c r="BA173" s="2145" t="n"/>
      <c r="BB173" s="2145" t="n"/>
      <c r="BC173" s="2145" t="n"/>
      <c r="BD173" s="2145" t="n"/>
      <c r="BE173" s="2145" t="n"/>
      <c r="BF173" s="2145" t="n"/>
      <c r="BG173" s="2145" t="n"/>
      <c r="BH173" s="2145" t="n"/>
      <c r="BI173" s="2145" t="n"/>
      <c r="BJ173" s="2145" t="n"/>
      <c r="BK173" s="2145" t="n"/>
      <c r="BL173" s="2145" t="n"/>
      <c r="BM173" s="2145" t="n"/>
      <c r="BN173" s="2147" t="n"/>
      <c r="BO173" s="2146" t="inlineStr">
        <is>
          <t>2.5.4</t>
        </is>
      </c>
      <c r="BP173" s="2145" t="n"/>
      <c r="BQ173" s="2145" t="n"/>
      <c r="BR173" s="2147" t="n"/>
      <c r="BS173" s="2" t="n"/>
      <c r="BT173" s="2" t="n"/>
      <c r="BU173" s="2" t="n"/>
      <c r="BV173" s="2" t="n"/>
      <c r="BW173" s="2" t="n"/>
      <c r="BX173" s="2" t="n"/>
    </row>
    <row r="174">
      <c r="A174" s="5632" t="inlineStr">
        <is>
          <t>СК-9</t>
        </is>
      </c>
      <c r="B174" s="2665" t="n"/>
      <c r="C174" s="2665" t="n"/>
      <c r="D174" s="3269" t="n"/>
      <c r="E174" s="5630" t="inlineStr">
        <is>
          <t>Применять классификацию, основные методы синтеза высокомолекулярных соединений, фазовые состояния полимеров и уметь оценить поведение полимеров в аморфном и кристаллическом состояниях при их переработке</t>
        </is>
      </c>
      <c r="F174" s="2145" t="n"/>
      <c r="G174" s="2145" t="n"/>
      <c r="H174" s="2145" t="n"/>
      <c r="I174" s="2145" t="n"/>
      <c r="J174" s="2145" t="n"/>
      <c r="K174" s="2145" t="n"/>
      <c r="L174" s="2145" t="n"/>
      <c r="M174" s="2145" t="n"/>
      <c r="N174" s="2145" t="n"/>
      <c r="O174" s="2145" t="n"/>
      <c r="P174" s="2145" t="n"/>
      <c r="Q174" s="2145" t="n"/>
      <c r="R174" s="2145" t="n"/>
      <c r="S174" s="2145" t="n"/>
      <c r="T174" s="2145" t="n"/>
      <c r="U174" s="2145" t="n"/>
      <c r="V174" s="2145" t="n"/>
      <c r="W174" s="2145" t="n"/>
      <c r="X174" s="2145" t="n"/>
      <c r="Y174" s="2145" t="n"/>
      <c r="Z174" s="2145" t="n"/>
      <c r="AA174" s="2145" t="n"/>
      <c r="AB174" s="2145" t="n"/>
      <c r="AC174" s="2145" t="n"/>
      <c r="AD174" s="2145" t="n"/>
      <c r="AE174" s="2145" t="n"/>
      <c r="AF174" s="2145" t="n"/>
      <c r="AG174" s="2145" t="n"/>
      <c r="AH174" s="2145" t="n"/>
      <c r="AI174" s="2145" t="n"/>
      <c r="AJ174" s="2145" t="n"/>
      <c r="AK174" s="2145" t="n"/>
      <c r="AL174" s="2145" t="n"/>
      <c r="AM174" s="2145" t="n"/>
      <c r="AN174" s="2145" t="n"/>
      <c r="AO174" s="2145" t="n"/>
      <c r="AP174" s="2145" t="n"/>
      <c r="AQ174" s="2145" t="n"/>
      <c r="AR174" s="2145" t="n"/>
      <c r="AS174" s="2145" t="n"/>
      <c r="AT174" s="2145" t="n"/>
      <c r="AU174" s="2145" t="n"/>
      <c r="AV174" s="2145" t="n"/>
      <c r="AW174" s="2145" t="n"/>
      <c r="AX174" s="2145" t="n"/>
      <c r="AY174" s="2145" t="n"/>
      <c r="AZ174" s="2145" t="n"/>
      <c r="BA174" s="2145" t="n"/>
      <c r="BB174" s="2145" t="n"/>
      <c r="BC174" s="2145" t="n"/>
      <c r="BD174" s="2145" t="n"/>
      <c r="BE174" s="2145" t="n"/>
      <c r="BF174" s="2145" t="n"/>
      <c r="BG174" s="2145" t="n"/>
      <c r="BH174" s="2145" t="n"/>
      <c r="BI174" s="2145" t="n"/>
      <c r="BJ174" s="2145" t="n"/>
      <c r="BK174" s="2145" t="n"/>
      <c r="BL174" s="2145" t="n"/>
      <c r="BM174" s="2145" t="n"/>
      <c r="BN174" s="2147" t="n"/>
      <c r="BO174" s="2146" t="inlineStr">
        <is>
          <t>2.6.1</t>
        </is>
      </c>
      <c r="BP174" s="2145" t="n"/>
      <c r="BQ174" s="2145" t="n"/>
      <c r="BR174" s="2147" t="n"/>
      <c r="BS174" s="2" t="n"/>
      <c r="BT174" s="2" t="n"/>
      <c r="BU174" s="2" t="n"/>
      <c r="BV174" s="2" t="n"/>
      <c r="BW174" s="2" t="n"/>
      <c r="BX174" s="2" t="n"/>
    </row>
    <row r="175">
      <c r="A175" s="5632" t="inlineStr">
        <is>
          <t>СК-10</t>
        </is>
      </c>
      <c r="B175" s="2665" t="n"/>
      <c r="C175" s="2665" t="n"/>
      <c r="D175" s="3269" t="n"/>
      <c r="E175" s="5630" t="inlineStr">
        <is>
          <t>Применять теоретические знания в области синтеза полимеров поликонденсационного и полимеризационного типов, используемых в качестве пленкообразующих веществ в практических промышленных процессах их синтеза</t>
        </is>
      </c>
      <c r="F175" s="2145" t="n"/>
      <c r="G175" s="2145" t="n"/>
      <c r="H175" s="2145" t="n"/>
      <c r="I175" s="2145" t="n"/>
      <c r="J175" s="2145" t="n"/>
      <c r="K175" s="2145" t="n"/>
      <c r="L175" s="2145" t="n"/>
      <c r="M175" s="2145" t="n"/>
      <c r="N175" s="2145" t="n"/>
      <c r="O175" s="2145" t="n"/>
      <c r="P175" s="2145" t="n"/>
      <c r="Q175" s="2145" t="n"/>
      <c r="R175" s="2145" t="n"/>
      <c r="S175" s="2145" t="n"/>
      <c r="T175" s="2145" t="n"/>
      <c r="U175" s="2145" t="n"/>
      <c r="V175" s="2145" t="n"/>
      <c r="W175" s="2145" t="n"/>
      <c r="X175" s="2145" t="n"/>
      <c r="Y175" s="2145" t="n"/>
      <c r="Z175" s="2145" t="n"/>
      <c r="AA175" s="2145" t="n"/>
      <c r="AB175" s="2145" t="n"/>
      <c r="AC175" s="2145" t="n"/>
      <c r="AD175" s="2145" t="n"/>
      <c r="AE175" s="2145" t="n"/>
      <c r="AF175" s="2145" t="n"/>
      <c r="AG175" s="2145" t="n"/>
      <c r="AH175" s="2145" t="n"/>
      <c r="AI175" s="2145" t="n"/>
      <c r="AJ175" s="2145" t="n"/>
      <c r="AK175" s="2145" t="n"/>
      <c r="AL175" s="2145" t="n"/>
      <c r="AM175" s="2145" t="n"/>
      <c r="AN175" s="2145" t="n"/>
      <c r="AO175" s="2145" t="n"/>
      <c r="AP175" s="2145" t="n"/>
      <c r="AQ175" s="2145" t="n"/>
      <c r="AR175" s="2145" t="n"/>
      <c r="AS175" s="2145" t="n"/>
      <c r="AT175" s="2145" t="n"/>
      <c r="AU175" s="2145" t="n"/>
      <c r="AV175" s="2145" t="n"/>
      <c r="AW175" s="2145" t="n"/>
      <c r="AX175" s="2145" t="n"/>
      <c r="AY175" s="2145" t="n"/>
      <c r="AZ175" s="2145" t="n"/>
      <c r="BA175" s="2145" t="n"/>
      <c r="BB175" s="2145" t="n"/>
      <c r="BC175" s="2145" t="n"/>
      <c r="BD175" s="2145" t="n"/>
      <c r="BE175" s="2145" t="n"/>
      <c r="BF175" s="2145" t="n"/>
      <c r="BG175" s="2145" t="n"/>
      <c r="BH175" s="2145" t="n"/>
      <c r="BI175" s="2145" t="n"/>
      <c r="BJ175" s="2145" t="n"/>
      <c r="BK175" s="2145" t="n"/>
      <c r="BL175" s="2145" t="n"/>
      <c r="BM175" s="2145" t="n"/>
      <c r="BN175" s="2147" t="n"/>
      <c r="BO175" s="2146" t="inlineStr">
        <is>
          <t>2.6.2</t>
        </is>
      </c>
      <c r="BP175" s="2145" t="n"/>
      <c r="BQ175" s="2145" t="n"/>
      <c r="BR175" s="2147" t="n"/>
      <c r="BS175" s="2" t="n"/>
      <c r="BT175" s="2" t="n"/>
      <c r="BU175" s="2" t="n"/>
      <c r="BV175" s="2" t="n"/>
      <c r="BW175" s="2" t="n"/>
      <c r="BX175" s="2" t="n"/>
    </row>
    <row r="176">
      <c r="A176" s="5632" t="inlineStr">
        <is>
          <t>СК-11</t>
        </is>
      </c>
      <c r="B176" s="2665" t="n"/>
      <c r="C176" s="2665" t="n"/>
      <c r="D176" s="3269" t="n"/>
      <c r="E176" s="5630" t="inlineStr">
        <is>
          <t>Владеть современными методами и техникой экспериментальных исследований</t>
        </is>
      </c>
      <c r="F176" s="2145" t="n"/>
      <c r="G176" s="2145" t="n"/>
      <c r="H176" s="2145" t="n"/>
      <c r="I176" s="2145" t="n"/>
      <c r="J176" s="2145" t="n"/>
      <c r="K176" s="2145" t="n"/>
      <c r="L176" s="2145" t="n"/>
      <c r="M176" s="2145" t="n"/>
      <c r="N176" s="2145" t="n"/>
      <c r="O176" s="2145" t="n"/>
      <c r="P176" s="2145" t="n"/>
      <c r="Q176" s="2145" t="n"/>
      <c r="R176" s="2145" t="n"/>
      <c r="S176" s="2145" t="n"/>
      <c r="T176" s="2145" t="n"/>
      <c r="U176" s="2145" t="n"/>
      <c r="V176" s="2145" t="n"/>
      <c r="W176" s="2145" t="n"/>
      <c r="X176" s="2145" t="n"/>
      <c r="Y176" s="2145" t="n"/>
      <c r="Z176" s="2145" t="n"/>
      <c r="AA176" s="2145" t="n"/>
      <c r="AB176" s="2145" t="n"/>
      <c r="AC176" s="2145" t="n"/>
      <c r="AD176" s="2145" t="n"/>
      <c r="AE176" s="2145" t="n"/>
      <c r="AF176" s="2145" t="n"/>
      <c r="AG176" s="2145" t="n"/>
      <c r="AH176" s="2145" t="n"/>
      <c r="AI176" s="2145" t="n"/>
      <c r="AJ176" s="2145" t="n"/>
      <c r="AK176" s="2145" t="n"/>
      <c r="AL176" s="2145" t="n"/>
      <c r="AM176" s="2145" t="n"/>
      <c r="AN176" s="2145" t="n"/>
      <c r="AO176" s="2145" t="n"/>
      <c r="AP176" s="2145" t="n"/>
      <c r="AQ176" s="2145" t="n"/>
      <c r="AR176" s="2145" t="n"/>
      <c r="AS176" s="2145" t="n"/>
      <c r="AT176" s="2145" t="n"/>
      <c r="AU176" s="2145" t="n"/>
      <c r="AV176" s="2145" t="n"/>
      <c r="AW176" s="2145" t="n"/>
      <c r="AX176" s="2145" t="n"/>
      <c r="AY176" s="2145" t="n"/>
      <c r="AZ176" s="2145" t="n"/>
      <c r="BA176" s="2145" t="n"/>
      <c r="BB176" s="2145" t="n"/>
      <c r="BC176" s="2145" t="n"/>
      <c r="BD176" s="2145" t="n"/>
      <c r="BE176" s="2145" t="n"/>
      <c r="BF176" s="2145" t="n"/>
      <c r="BG176" s="2145" t="n"/>
      <c r="BH176" s="2145" t="n"/>
      <c r="BI176" s="2145" t="n"/>
      <c r="BJ176" s="2145" t="n"/>
      <c r="BK176" s="2145" t="n"/>
      <c r="BL176" s="2145" t="n"/>
      <c r="BM176" s="2145" t="n"/>
      <c r="BN176" s="2147" t="n"/>
      <c r="BO176" s="2146" t="inlineStr">
        <is>
          <t>2.8</t>
        </is>
      </c>
      <c r="BP176" s="2145" t="n"/>
      <c r="BQ176" s="2145" t="n"/>
      <c r="BR176" s="2147" t="n"/>
      <c r="BS176" s="2" t="n"/>
      <c r="BT176" s="2" t="n"/>
      <c r="BU176" s="2" t="n"/>
      <c r="BV176" s="2" t="n"/>
      <c r="BW176" s="2" t="n"/>
      <c r="BX176" s="2" t="n"/>
    </row>
    <row r="177">
      <c r="A177" s="5632" t="inlineStr">
        <is>
          <t>СК-12</t>
        </is>
      </c>
      <c r="B177" s="2665" t="n"/>
      <c r="C177" s="2665" t="n"/>
      <c r="D177" s="3269" t="n"/>
      <c r="E177" s="5630" t="inlineStr">
        <is>
          <t>Применять знания в области аппаратурного оформления процессов синтеза и свойств мономеров для получения пленкообразующих веществ</t>
        </is>
      </c>
      <c r="F177" s="2145" t="n"/>
      <c r="G177" s="2145" t="n"/>
      <c r="H177" s="2145" t="n"/>
      <c r="I177" s="2145" t="n"/>
      <c r="J177" s="2145" t="n"/>
      <c r="K177" s="2145" t="n"/>
      <c r="L177" s="2145" t="n"/>
      <c r="M177" s="2145" t="n"/>
      <c r="N177" s="2145" t="n"/>
      <c r="O177" s="2145" t="n"/>
      <c r="P177" s="2145" t="n"/>
      <c r="Q177" s="2145" t="n"/>
      <c r="R177" s="2145" t="n"/>
      <c r="S177" s="2145" t="n"/>
      <c r="T177" s="2145" t="n"/>
      <c r="U177" s="2145" t="n"/>
      <c r="V177" s="2145" t="n"/>
      <c r="W177" s="2145" t="n"/>
      <c r="X177" s="2145" t="n"/>
      <c r="Y177" s="2145" t="n"/>
      <c r="Z177" s="2145" t="n"/>
      <c r="AA177" s="2145" t="n"/>
      <c r="AB177" s="2145" t="n"/>
      <c r="AC177" s="2145" t="n"/>
      <c r="AD177" s="2145" t="n"/>
      <c r="AE177" s="2145" t="n"/>
      <c r="AF177" s="2145" t="n"/>
      <c r="AG177" s="2145" t="n"/>
      <c r="AH177" s="2145" t="n"/>
      <c r="AI177" s="2145" t="n"/>
      <c r="AJ177" s="2145" t="n"/>
      <c r="AK177" s="2145" t="n"/>
      <c r="AL177" s="2145" t="n"/>
      <c r="AM177" s="2145" t="n"/>
      <c r="AN177" s="2145" t="n"/>
      <c r="AO177" s="2145" t="n"/>
      <c r="AP177" s="2145" t="n"/>
      <c r="AQ177" s="2145" t="n"/>
      <c r="AR177" s="2145" t="n"/>
      <c r="AS177" s="2145" t="n"/>
      <c r="AT177" s="2145" t="n"/>
      <c r="AU177" s="2145" t="n"/>
      <c r="AV177" s="2145" t="n"/>
      <c r="AW177" s="2145" t="n"/>
      <c r="AX177" s="2145" t="n"/>
      <c r="AY177" s="2145" t="n"/>
      <c r="AZ177" s="2145" t="n"/>
      <c r="BA177" s="2145" t="n"/>
      <c r="BB177" s="2145" t="n"/>
      <c r="BC177" s="2145" t="n"/>
      <c r="BD177" s="2145" t="n"/>
      <c r="BE177" s="2145" t="n"/>
      <c r="BF177" s="2145" t="n"/>
      <c r="BG177" s="2145" t="n"/>
      <c r="BH177" s="2145" t="n"/>
      <c r="BI177" s="2145" t="n"/>
      <c r="BJ177" s="2145" t="n"/>
      <c r="BK177" s="2145" t="n"/>
      <c r="BL177" s="2145" t="n"/>
      <c r="BM177" s="2145" t="n"/>
      <c r="BN177" s="2147" t="n"/>
      <c r="BO177" s="2146" t="inlineStr">
        <is>
          <t>2.9.1</t>
        </is>
      </c>
      <c r="BP177" s="2145" t="n"/>
      <c r="BQ177" s="2145" t="n"/>
      <c r="BR177" s="2147" t="n"/>
      <c r="BS177" s="2" t="n"/>
      <c r="BT177" s="2" t="n"/>
      <c r="BU177" s="2" t="n"/>
      <c r="BV177" s="2" t="n"/>
      <c r="BW177" s="2" t="n"/>
      <c r="BX177" s="2" t="n"/>
    </row>
    <row r="178">
      <c r="A178" s="5632" t="inlineStr">
        <is>
          <t>СК-13</t>
        </is>
      </c>
      <c r="B178" s="2665" t="n"/>
      <c r="C178" s="2665" t="n"/>
      <c r="D178" s="3269" t="n"/>
      <c r="E178" s="5630" t="inlineStr">
        <is>
          <t>Получать, модификацировать и перерабатывать синтетические и природные пленкообразующие вещества различных классов для последующего производства лакокрасочных материалов и покрытий с заданными свойствами</t>
        </is>
      </c>
      <c r="F178" s="2145" t="n"/>
      <c r="G178" s="2145" t="n"/>
      <c r="H178" s="2145" t="n"/>
      <c r="I178" s="2145" t="n"/>
      <c r="J178" s="2145" t="n"/>
      <c r="K178" s="2145" t="n"/>
      <c r="L178" s="2145" t="n"/>
      <c r="M178" s="2145" t="n"/>
      <c r="N178" s="2145" t="n"/>
      <c r="O178" s="2145" t="n"/>
      <c r="P178" s="2145" t="n"/>
      <c r="Q178" s="2145" t="n"/>
      <c r="R178" s="2145" t="n"/>
      <c r="S178" s="2145" t="n"/>
      <c r="T178" s="2145" t="n"/>
      <c r="U178" s="2145" t="n"/>
      <c r="V178" s="2145" t="n"/>
      <c r="W178" s="2145" t="n"/>
      <c r="X178" s="2145" t="n"/>
      <c r="Y178" s="2145" t="n"/>
      <c r="Z178" s="2145" t="n"/>
      <c r="AA178" s="2145" t="n"/>
      <c r="AB178" s="2145" t="n"/>
      <c r="AC178" s="2145" t="n"/>
      <c r="AD178" s="2145" t="n"/>
      <c r="AE178" s="2145" t="n"/>
      <c r="AF178" s="2145" t="n"/>
      <c r="AG178" s="2145" t="n"/>
      <c r="AH178" s="2145" t="n"/>
      <c r="AI178" s="2145" t="n"/>
      <c r="AJ178" s="2145" t="n"/>
      <c r="AK178" s="2145" t="n"/>
      <c r="AL178" s="2145" t="n"/>
      <c r="AM178" s="2145" t="n"/>
      <c r="AN178" s="2145" t="n"/>
      <c r="AO178" s="2145" t="n"/>
      <c r="AP178" s="2145" t="n"/>
      <c r="AQ178" s="2145" t="n"/>
      <c r="AR178" s="2145" t="n"/>
      <c r="AS178" s="2145" t="n"/>
      <c r="AT178" s="2145" t="n"/>
      <c r="AU178" s="2145" t="n"/>
      <c r="AV178" s="2145" t="n"/>
      <c r="AW178" s="2145" t="n"/>
      <c r="AX178" s="2145" t="n"/>
      <c r="AY178" s="2145" t="n"/>
      <c r="AZ178" s="2145" t="n"/>
      <c r="BA178" s="2145" t="n"/>
      <c r="BB178" s="2145" t="n"/>
      <c r="BC178" s="2145" t="n"/>
      <c r="BD178" s="2145" t="n"/>
      <c r="BE178" s="2145" t="n"/>
      <c r="BF178" s="2145" t="n"/>
      <c r="BG178" s="2145" t="n"/>
      <c r="BH178" s="2145" t="n"/>
      <c r="BI178" s="2145" t="n"/>
      <c r="BJ178" s="2145" t="n"/>
      <c r="BK178" s="2145" t="n"/>
      <c r="BL178" s="2145" t="n"/>
      <c r="BM178" s="2145" t="n"/>
      <c r="BN178" s="2147" t="n"/>
      <c r="BO178" s="2146" t="inlineStr">
        <is>
          <t>2.9.2</t>
        </is>
      </c>
      <c r="BP178" s="2145" t="n"/>
      <c r="BQ178" s="2145" t="n"/>
      <c r="BR178" s="2147" t="n"/>
      <c r="BS178" s="2" t="n"/>
      <c r="BT178" s="2" t="n"/>
      <c r="BU178" s="2" t="n"/>
      <c r="BV178" s="2" t="n"/>
      <c r="BW178" s="2" t="n"/>
      <c r="BX178" s="2" t="n"/>
    </row>
    <row r="179">
      <c r="A179" s="5632" t="inlineStr">
        <is>
          <t>СК-14</t>
        </is>
      </c>
      <c r="B179" s="2665" t="n"/>
      <c r="C179" s="2665" t="n"/>
      <c r="D179" s="3269" t="n"/>
      <c r="E179" s="5630" t="inlineStr">
        <is>
          <t>Знать химию, технологии синтеза и химические, физико-технические, технологическои и санитарно-экологические свойства применяемых в промышленности неорганических и органических пигментов и наполнителей</t>
        </is>
      </c>
      <c r="F179" s="2145" t="n"/>
      <c r="G179" s="2145" t="n"/>
      <c r="H179" s="2145" t="n"/>
      <c r="I179" s="2145" t="n"/>
      <c r="J179" s="2145" t="n"/>
      <c r="K179" s="2145" t="n"/>
      <c r="L179" s="2145" t="n"/>
      <c r="M179" s="2145" t="n"/>
      <c r="N179" s="2145" t="n"/>
      <c r="O179" s="2145" t="n"/>
      <c r="P179" s="2145" t="n"/>
      <c r="Q179" s="2145" t="n"/>
      <c r="R179" s="2145" t="n"/>
      <c r="S179" s="2145" t="n"/>
      <c r="T179" s="2145" t="n"/>
      <c r="U179" s="2145" t="n"/>
      <c r="V179" s="2145" t="n"/>
      <c r="W179" s="2145" t="n"/>
      <c r="X179" s="2145" t="n"/>
      <c r="Y179" s="2145" t="n"/>
      <c r="Z179" s="2145" t="n"/>
      <c r="AA179" s="2145" t="n"/>
      <c r="AB179" s="2145" t="n"/>
      <c r="AC179" s="2145" t="n"/>
      <c r="AD179" s="2145" t="n"/>
      <c r="AE179" s="2145" t="n"/>
      <c r="AF179" s="2145" t="n"/>
      <c r="AG179" s="2145" t="n"/>
      <c r="AH179" s="2145" t="n"/>
      <c r="AI179" s="2145" t="n"/>
      <c r="AJ179" s="2145" t="n"/>
      <c r="AK179" s="2145" t="n"/>
      <c r="AL179" s="2145" t="n"/>
      <c r="AM179" s="2145" t="n"/>
      <c r="AN179" s="2145" t="n"/>
      <c r="AO179" s="2145" t="n"/>
      <c r="AP179" s="2145" t="n"/>
      <c r="AQ179" s="2145" t="n"/>
      <c r="AR179" s="2145" t="n"/>
      <c r="AS179" s="2145" t="n"/>
      <c r="AT179" s="2145" t="n"/>
      <c r="AU179" s="2145" t="n"/>
      <c r="AV179" s="2145" t="n"/>
      <c r="AW179" s="2145" t="n"/>
      <c r="AX179" s="2145" t="n"/>
      <c r="AY179" s="2145" t="n"/>
      <c r="AZ179" s="2145" t="n"/>
      <c r="BA179" s="2145" t="n"/>
      <c r="BB179" s="2145" t="n"/>
      <c r="BC179" s="2145" t="n"/>
      <c r="BD179" s="2145" t="n"/>
      <c r="BE179" s="2145" t="n"/>
      <c r="BF179" s="2145" t="n"/>
      <c r="BG179" s="2145" t="n"/>
      <c r="BH179" s="2145" t="n"/>
      <c r="BI179" s="2145" t="n"/>
      <c r="BJ179" s="2145" t="n"/>
      <c r="BK179" s="2145" t="n"/>
      <c r="BL179" s="2145" t="n"/>
      <c r="BM179" s="2145" t="n"/>
      <c r="BN179" s="2147" t="n"/>
      <c r="BO179" s="2146" t="inlineStr">
        <is>
          <t>2.9.3</t>
        </is>
      </c>
      <c r="BP179" s="2145" t="n"/>
      <c r="BQ179" s="2145" t="n"/>
      <c r="BR179" s="2147" t="n"/>
      <c r="BS179" s="2" t="n"/>
      <c r="BT179" s="2" t="n"/>
      <c r="BU179" s="2" t="n"/>
      <c r="BV179" s="2" t="n"/>
      <c r="BW179" s="2" t="n"/>
      <c r="BX179" s="2" t="n"/>
    </row>
    <row r="180">
      <c r="A180" s="5632" t="inlineStr">
        <is>
          <t>СК-15</t>
        </is>
      </c>
      <c r="B180" s="2665" t="n"/>
      <c r="C180" s="2665" t="n"/>
      <c r="D180" s="3269" t="n"/>
      <c r="E180" s="5630" t="inlineStr">
        <is>
          <t>Подбирать функциональные добавки, используемые при производстве водно-дисперсионных, органо- и водорастворимых, порошковых красок, понимать физико-химические процессы и явления, происходящие при применении этих добавок</t>
        </is>
      </c>
      <c r="F180" s="2145" t="n"/>
      <c r="G180" s="2145" t="n"/>
      <c r="H180" s="2145" t="n"/>
      <c r="I180" s="2145" t="n"/>
      <c r="J180" s="2145" t="n"/>
      <c r="K180" s="2145" t="n"/>
      <c r="L180" s="2145" t="n"/>
      <c r="M180" s="2145" t="n"/>
      <c r="N180" s="2145" t="n"/>
      <c r="O180" s="2145" t="n"/>
      <c r="P180" s="2145" t="n"/>
      <c r="Q180" s="2145" t="n"/>
      <c r="R180" s="2145" t="n"/>
      <c r="S180" s="2145" t="n"/>
      <c r="T180" s="2145" t="n"/>
      <c r="U180" s="2145" t="n"/>
      <c r="V180" s="2145" t="n"/>
      <c r="W180" s="2145" t="n"/>
      <c r="X180" s="2145" t="n"/>
      <c r="Y180" s="2145" t="n"/>
      <c r="Z180" s="2145" t="n"/>
      <c r="AA180" s="2145" t="n"/>
      <c r="AB180" s="2145" t="n"/>
      <c r="AC180" s="2145" t="n"/>
      <c r="AD180" s="2145" t="n"/>
      <c r="AE180" s="2145" t="n"/>
      <c r="AF180" s="2145" t="n"/>
      <c r="AG180" s="2145" t="n"/>
      <c r="AH180" s="2145" t="n"/>
      <c r="AI180" s="2145" t="n"/>
      <c r="AJ180" s="2145" t="n"/>
      <c r="AK180" s="2145" t="n"/>
      <c r="AL180" s="2145" t="n"/>
      <c r="AM180" s="2145" t="n"/>
      <c r="AN180" s="2145" t="n"/>
      <c r="AO180" s="2145" t="n"/>
      <c r="AP180" s="2145" t="n"/>
      <c r="AQ180" s="2145" t="n"/>
      <c r="AR180" s="2145" t="n"/>
      <c r="AS180" s="2145" t="n"/>
      <c r="AT180" s="2145" t="n"/>
      <c r="AU180" s="2145" t="n"/>
      <c r="AV180" s="2145" t="n"/>
      <c r="AW180" s="2145" t="n"/>
      <c r="AX180" s="2145" t="n"/>
      <c r="AY180" s="2145" t="n"/>
      <c r="AZ180" s="2145" t="n"/>
      <c r="BA180" s="2145" t="n"/>
      <c r="BB180" s="2145" t="n"/>
      <c r="BC180" s="2145" t="n"/>
      <c r="BD180" s="2145" t="n"/>
      <c r="BE180" s="2145" t="n"/>
      <c r="BF180" s="2145" t="n"/>
      <c r="BG180" s="2145" t="n"/>
      <c r="BH180" s="2145" t="n"/>
      <c r="BI180" s="2145" t="n"/>
      <c r="BJ180" s="2145" t="n"/>
      <c r="BK180" s="2145" t="n"/>
      <c r="BL180" s="2145" t="n"/>
      <c r="BM180" s="2145" t="n"/>
      <c r="BN180" s="2147" t="n"/>
      <c r="BO180" s="2146" t="inlineStr">
        <is>
          <t>2.9.4</t>
        </is>
      </c>
      <c r="BP180" s="2145" t="n"/>
      <c r="BQ180" s="2145" t="n"/>
      <c r="BR180" s="2147" t="n"/>
      <c r="BS180" s="2" t="n"/>
      <c r="BT180" s="2" t="n"/>
      <c r="BU180" s="2" t="n"/>
      <c r="BV180" s="2" t="n"/>
      <c r="BW180" s="2" t="n"/>
      <c r="BX180" s="2" t="n"/>
    </row>
    <row r="181">
      <c r="A181" s="5632" t="inlineStr">
        <is>
          <t>СК-16</t>
        </is>
      </c>
      <c r="B181" s="2665" t="n"/>
      <c r="C181" s="2665" t="n"/>
      <c r="D181" s="3269" t="n"/>
      <c r="E181" s="5630" t="inlineStr">
        <is>
          <t>Применять основные методы пигментирования различных пленкообразующих веществ при прозводстве лакокрасочных материалов на водной и органической основах</t>
        </is>
      </c>
      <c r="F181" s="2145" t="n"/>
      <c r="G181" s="2145" t="n"/>
      <c r="H181" s="2145" t="n"/>
      <c r="I181" s="2145" t="n"/>
      <c r="J181" s="2145" t="n"/>
      <c r="K181" s="2145" t="n"/>
      <c r="L181" s="2145" t="n"/>
      <c r="M181" s="2145" t="n"/>
      <c r="N181" s="2145" t="n"/>
      <c r="O181" s="2145" t="n"/>
      <c r="P181" s="2145" t="n"/>
      <c r="Q181" s="2145" t="n"/>
      <c r="R181" s="2145" t="n"/>
      <c r="S181" s="2145" t="n"/>
      <c r="T181" s="2145" t="n"/>
      <c r="U181" s="2145" t="n"/>
      <c r="V181" s="2145" t="n"/>
      <c r="W181" s="2145" t="n"/>
      <c r="X181" s="2145" t="n"/>
      <c r="Y181" s="2145" t="n"/>
      <c r="Z181" s="2145" t="n"/>
      <c r="AA181" s="2145" t="n"/>
      <c r="AB181" s="2145" t="n"/>
      <c r="AC181" s="2145" t="n"/>
      <c r="AD181" s="2145" t="n"/>
      <c r="AE181" s="2145" t="n"/>
      <c r="AF181" s="2145" t="n"/>
      <c r="AG181" s="2145" t="n"/>
      <c r="AH181" s="2145" t="n"/>
      <c r="AI181" s="2145" t="n"/>
      <c r="AJ181" s="2145" t="n"/>
      <c r="AK181" s="2145" t="n"/>
      <c r="AL181" s="2145" t="n"/>
      <c r="AM181" s="2145" t="n"/>
      <c r="AN181" s="2145" t="n"/>
      <c r="AO181" s="2145" t="n"/>
      <c r="AP181" s="2145" t="n"/>
      <c r="AQ181" s="2145" t="n"/>
      <c r="AR181" s="2145" t="n"/>
      <c r="AS181" s="2145" t="n"/>
      <c r="AT181" s="2145" t="n"/>
      <c r="AU181" s="2145" t="n"/>
      <c r="AV181" s="2145" t="n"/>
      <c r="AW181" s="2145" t="n"/>
      <c r="AX181" s="2145" t="n"/>
      <c r="AY181" s="2145" t="n"/>
      <c r="AZ181" s="2145" t="n"/>
      <c r="BA181" s="2145" t="n"/>
      <c r="BB181" s="2145" t="n"/>
      <c r="BC181" s="2145" t="n"/>
      <c r="BD181" s="2145" t="n"/>
      <c r="BE181" s="2145" t="n"/>
      <c r="BF181" s="2145" t="n"/>
      <c r="BG181" s="2145" t="n"/>
      <c r="BH181" s="2145" t="n"/>
      <c r="BI181" s="2145" t="n"/>
      <c r="BJ181" s="2145" t="n"/>
      <c r="BK181" s="2145" t="n"/>
      <c r="BL181" s="2145" t="n"/>
      <c r="BM181" s="2145" t="n"/>
      <c r="BN181" s="2147" t="n"/>
      <c r="BO181" s="2146" t="inlineStr">
        <is>
          <t>2.10.1</t>
        </is>
      </c>
      <c r="BP181" s="2145" t="n"/>
      <c r="BQ181" s="2145" t="n"/>
      <c r="BR181" s="2147" t="n"/>
      <c r="BS181" s="2" t="n"/>
      <c r="BT181" s="2" t="n"/>
      <c r="BU181" s="2" t="n"/>
      <c r="BV181" s="2" t="n"/>
      <c r="BW181" s="2" t="n"/>
      <c r="BX181" s="2" t="n"/>
    </row>
    <row r="182">
      <c r="A182" s="5632" t="inlineStr">
        <is>
          <t>СК-17</t>
        </is>
      </c>
      <c r="B182" s="2665" t="n"/>
      <c r="C182" s="2665" t="n"/>
      <c r="D182" s="3269" t="n"/>
      <c r="E182" s="5630" t="inlineStr">
        <is>
          <t>Разрабатывать технологии подготовки окрашиваемых поверхностей, выбирать оптимальные способы нанесения лакокрасочных материалов, системы покрытий и условия их формирования для обеспечения высоких декоративных и защитных свойств изделиям и сооружениям, эксплуатируемым в различных климатических условиях</t>
        </is>
      </c>
      <c r="F182" s="2145" t="n"/>
      <c r="G182" s="2145" t="n"/>
      <c r="H182" s="2145" t="n"/>
      <c r="I182" s="2145" t="n"/>
      <c r="J182" s="2145" t="n"/>
      <c r="K182" s="2145" t="n"/>
      <c r="L182" s="2145" t="n"/>
      <c r="M182" s="2145" t="n"/>
      <c r="N182" s="2145" t="n"/>
      <c r="O182" s="2145" t="n"/>
      <c r="P182" s="2145" t="n"/>
      <c r="Q182" s="2145" t="n"/>
      <c r="R182" s="2145" t="n"/>
      <c r="S182" s="2145" t="n"/>
      <c r="T182" s="2145" t="n"/>
      <c r="U182" s="2145" t="n"/>
      <c r="V182" s="2145" t="n"/>
      <c r="W182" s="2145" t="n"/>
      <c r="X182" s="2145" t="n"/>
      <c r="Y182" s="2145" t="n"/>
      <c r="Z182" s="2145" t="n"/>
      <c r="AA182" s="2145" t="n"/>
      <c r="AB182" s="2145" t="n"/>
      <c r="AC182" s="2145" t="n"/>
      <c r="AD182" s="2145" t="n"/>
      <c r="AE182" s="2145" t="n"/>
      <c r="AF182" s="2145" t="n"/>
      <c r="AG182" s="2145" t="n"/>
      <c r="AH182" s="2145" t="n"/>
      <c r="AI182" s="2145" t="n"/>
      <c r="AJ182" s="2145" t="n"/>
      <c r="AK182" s="2145" t="n"/>
      <c r="AL182" s="2145" t="n"/>
      <c r="AM182" s="2145" t="n"/>
      <c r="AN182" s="2145" t="n"/>
      <c r="AO182" s="2145" t="n"/>
      <c r="AP182" s="2145" t="n"/>
      <c r="AQ182" s="2145" t="n"/>
      <c r="AR182" s="2145" t="n"/>
      <c r="AS182" s="2145" t="n"/>
      <c r="AT182" s="2145" t="n"/>
      <c r="AU182" s="2145" t="n"/>
      <c r="AV182" s="2145" t="n"/>
      <c r="AW182" s="2145" t="n"/>
      <c r="AX182" s="2145" t="n"/>
      <c r="AY182" s="2145" t="n"/>
      <c r="AZ182" s="2145" t="n"/>
      <c r="BA182" s="2145" t="n"/>
      <c r="BB182" s="2145" t="n"/>
      <c r="BC182" s="2145" t="n"/>
      <c r="BD182" s="2145" t="n"/>
      <c r="BE182" s="2145" t="n"/>
      <c r="BF182" s="2145" t="n"/>
      <c r="BG182" s="2145" t="n"/>
      <c r="BH182" s="2145" t="n"/>
      <c r="BI182" s="2145" t="n"/>
      <c r="BJ182" s="2145" t="n"/>
      <c r="BK182" s="2145" t="n"/>
      <c r="BL182" s="2145" t="n"/>
      <c r="BM182" s="2145" t="n"/>
      <c r="BN182" s="2147" t="n"/>
      <c r="BO182" s="2146" t="inlineStr">
        <is>
          <t>2.10.2, 2.10.3</t>
        </is>
      </c>
      <c r="BP182" s="2145" t="n"/>
      <c r="BQ182" s="2145" t="n"/>
      <c r="BR182" s="2147" t="n"/>
      <c r="BS182" s="2" t="n"/>
      <c r="BT182" s="2" t="n"/>
      <c r="BU182" s="2" t="n"/>
      <c r="BV182" s="2" t="n"/>
      <c r="BW182" s="2" t="n"/>
      <c r="BX182" s="2" t="n"/>
    </row>
    <row r="183">
      <c r="A183" s="5632" t="inlineStr">
        <is>
          <t>СК-18</t>
        </is>
      </c>
      <c r="B183" s="2665" t="n"/>
      <c r="C183" s="2665" t="n"/>
      <c r="D183" s="3269" t="n"/>
      <c r="E183" s="5630" t="inlineStr">
        <is>
          <t xml:space="preserve">Составлять рецептуры лакокрасочных материалов для получения покрытий с требуемыми свойствами </t>
        </is>
      </c>
      <c r="F183" s="2145" t="n"/>
      <c r="G183" s="2145" t="n"/>
      <c r="H183" s="2145" t="n"/>
      <c r="I183" s="2145" t="n"/>
      <c r="J183" s="2145" t="n"/>
      <c r="K183" s="2145" t="n"/>
      <c r="L183" s="2145" t="n"/>
      <c r="M183" s="2145" t="n"/>
      <c r="N183" s="2145" t="n"/>
      <c r="O183" s="2145" t="n"/>
      <c r="P183" s="2145" t="n"/>
      <c r="Q183" s="2145" t="n"/>
      <c r="R183" s="2145" t="n"/>
      <c r="S183" s="2145" t="n"/>
      <c r="T183" s="2145" t="n"/>
      <c r="U183" s="2145" t="n"/>
      <c r="V183" s="2145" t="n"/>
      <c r="W183" s="2145" t="n"/>
      <c r="X183" s="2145" t="n"/>
      <c r="Y183" s="2145" t="n"/>
      <c r="Z183" s="2145" t="n"/>
      <c r="AA183" s="2145" t="n"/>
      <c r="AB183" s="2145" t="n"/>
      <c r="AC183" s="2145" t="n"/>
      <c r="AD183" s="2145" t="n"/>
      <c r="AE183" s="2145" t="n"/>
      <c r="AF183" s="2145" t="n"/>
      <c r="AG183" s="2145" t="n"/>
      <c r="AH183" s="2145" t="n"/>
      <c r="AI183" s="2145" t="n"/>
      <c r="AJ183" s="2145" t="n"/>
      <c r="AK183" s="2145" t="n"/>
      <c r="AL183" s="2145" t="n"/>
      <c r="AM183" s="2145" t="n"/>
      <c r="AN183" s="2145" t="n"/>
      <c r="AO183" s="2145" t="n"/>
      <c r="AP183" s="2145" t="n"/>
      <c r="AQ183" s="2145" t="n"/>
      <c r="AR183" s="2145" t="n"/>
      <c r="AS183" s="2145" t="n"/>
      <c r="AT183" s="2145" t="n"/>
      <c r="AU183" s="2145" t="n"/>
      <c r="AV183" s="2145" t="n"/>
      <c r="AW183" s="2145" t="n"/>
      <c r="AX183" s="2145" t="n"/>
      <c r="AY183" s="2145" t="n"/>
      <c r="AZ183" s="2145" t="n"/>
      <c r="BA183" s="2145" t="n"/>
      <c r="BB183" s="2145" t="n"/>
      <c r="BC183" s="2145" t="n"/>
      <c r="BD183" s="2145" t="n"/>
      <c r="BE183" s="2145" t="n"/>
      <c r="BF183" s="2145" t="n"/>
      <c r="BG183" s="2145" t="n"/>
      <c r="BH183" s="2145" t="n"/>
      <c r="BI183" s="2145" t="n"/>
      <c r="BJ183" s="2145" t="n"/>
      <c r="BK183" s="2145" t="n"/>
      <c r="BL183" s="2145" t="n"/>
      <c r="BM183" s="2145" t="n"/>
      <c r="BN183" s="2147" t="n"/>
      <c r="BO183" s="2146" t="inlineStr">
        <is>
          <t>2.10.4</t>
        </is>
      </c>
      <c r="BP183" s="2145" t="n"/>
      <c r="BQ183" s="2145" t="n"/>
      <c r="BR183" s="2147" t="n"/>
      <c r="BS183" s="2" t="n"/>
      <c r="BT183" s="2" t="n"/>
      <c r="BU183" s="2" t="n"/>
      <c r="BV183" s="2" t="n"/>
      <c r="BW183" s="2" t="n"/>
      <c r="BX183" s="2" t="n"/>
    </row>
    <row r="184">
      <c r="A184" s="5632" t="inlineStr">
        <is>
          <t>СК-19</t>
        </is>
      </c>
      <c r="B184" s="2665" t="n"/>
      <c r="C184" s="2665" t="n"/>
      <c r="D184" s="3269" t="n"/>
      <c r="E184" s="5630" t="inlineStr">
        <is>
          <t>Выбирать и рассчитывать необходимое технологическое оборудование при проектировании  процессов производств лакокрасочных материалов и автоматизированных линий их нанесения, проводить технологические расчеты, анализировать показатели и эффективность химико-технологических процессов</t>
        </is>
      </c>
      <c r="F184" s="2145" t="n"/>
      <c r="G184" s="2145" t="n"/>
      <c r="H184" s="2145" t="n"/>
      <c r="I184" s="2145" t="n"/>
      <c r="J184" s="2145" t="n"/>
      <c r="K184" s="2145" t="n"/>
      <c r="L184" s="2145" t="n"/>
      <c r="M184" s="2145" t="n"/>
      <c r="N184" s="2145" t="n"/>
      <c r="O184" s="2145" t="n"/>
      <c r="P184" s="2145" t="n"/>
      <c r="Q184" s="2145" t="n"/>
      <c r="R184" s="2145" t="n"/>
      <c r="S184" s="2145" t="n"/>
      <c r="T184" s="2145" t="n"/>
      <c r="U184" s="2145" t="n"/>
      <c r="V184" s="2145" t="n"/>
      <c r="W184" s="2145" t="n"/>
      <c r="X184" s="2145" t="n"/>
      <c r="Y184" s="2145" t="n"/>
      <c r="Z184" s="2145" t="n"/>
      <c r="AA184" s="2145" t="n"/>
      <c r="AB184" s="2145" t="n"/>
      <c r="AC184" s="2145" t="n"/>
      <c r="AD184" s="2145" t="n"/>
      <c r="AE184" s="2145" t="n"/>
      <c r="AF184" s="2145" t="n"/>
      <c r="AG184" s="2145" t="n"/>
      <c r="AH184" s="2145" t="n"/>
      <c r="AI184" s="2145" t="n"/>
      <c r="AJ184" s="2145" t="n"/>
      <c r="AK184" s="2145" t="n"/>
      <c r="AL184" s="2145" t="n"/>
      <c r="AM184" s="2145" t="n"/>
      <c r="AN184" s="2145" t="n"/>
      <c r="AO184" s="2145" t="n"/>
      <c r="AP184" s="2145" t="n"/>
      <c r="AQ184" s="2145" t="n"/>
      <c r="AR184" s="2145" t="n"/>
      <c r="AS184" s="2145" t="n"/>
      <c r="AT184" s="2145" t="n"/>
      <c r="AU184" s="2145" t="n"/>
      <c r="AV184" s="2145" t="n"/>
      <c r="AW184" s="2145" t="n"/>
      <c r="AX184" s="2145" t="n"/>
      <c r="AY184" s="2145" t="n"/>
      <c r="AZ184" s="2145" t="n"/>
      <c r="BA184" s="2145" t="n"/>
      <c r="BB184" s="2145" t="n"/>
      <c r="BC184" s="2145" t="n"/>
      <c r="BD184" s="2145" t="n"/>
      <c r="BE184" s="2145" t="n"/>
      <c r="BF184" s="2145" t="n"/>
      <c r="BG184" s="2145" t="n"/>
      <c r="BH184" s="2145" t="n"/>
      <c r="BI184" s="2145" t="n"/>
      <c r="BJ184" s="2145" t="n"/>
      <c r="BK184" s="2145" t="n"/>
      <c r="BL184" s="2145" t="n"/>
      <c r="BM184" s="2145" t="n"/>
      <c r="BN184" s="2147" t="n"/>
      <c r="BO184" s="2146" t="inlineStr">
        <is>
          <t>2.11.1, 2.11.2</t>
        </is>
      </c>
      <c r="BP184" s="2145" t="n"/>
      <c r="BQ184" s="2145" t="n"/>
      <c r="BR184" s="2147" t="n"/>
      <c r="BS184" s="2" t="n"/>
      <c r="BT184" s="2" t="n"/>
      <c r="BU184" s="2" t="n"/>
      <c r="BV184" s="2" t="n"/>
      <c r="BW184" s="2" t="n"/>
      <c r="BX184" s="2" t="n"/>
    </row>
    <row r="185">
      <c r="A185" s="5632" t="inlineStr">
        <is>
          <t>СК-20</t>
        </is>
      </c>
      <c r="B185" s="2665" t="n"/>
      <c r="C185" s="2665" t="n"/>
      <c r="D185" s="3269" t="n"/>
      <c r="E185" s="5630" t="inlineStr">
        <is>
          <t>Разрабатывать рабочую проектную и техническую документацию, оформлять законченные проектно-конструкторские работы с проверкой соответствия разрабатываемых проектов и технической документации стандартам, техническим условиям и другим нормативным документам, проводить метрологическую экспертизу конструкторской и технологической документации</t>
        </is>
      </c>
      <c r="F185" s="2145" t="n"/>
      <c r="G185" s="2145" t="n"/>
      <c r="H185" s="2145" t="n"/>
      <c r="I185" s="2145" t="n"/>
      <c r="J185" s="2145" t="n"/>
      <c r="K185" s="2145" t="n"/>
      <c r="L185" s="2145" t="n"/>
      <c r="M185" s="2145" t="n"/>
      <c r="N185" s="2145" t="n"/>
      <c r="O185" s="2145" t="n"/>
      <c r="P185" s="2145" t="n"/>
      <c r="Q185" s="2145" t="n"/>
      <c r="R185" s="2145" t="n"/>
      <c r="S185" s="2145" t="n"/>
      <c r="T185" s="2145" t="n"/>
      <c r="U185" s="2145" t="n"/>
      <c r="V185" s="2145" t="n"/>
      <c r="W185" s="2145" t="n"/>
      <c r="X185" s="2145" t="n"/>
      <c r="Y185" s="2145" t="n"/>
      <c r="Z185" s="2145" t="n"/>
      <c r="AA185" s="2145" t="n"/>
      <c r="AB185" s="2145" t="n"/>
      <c r="AC185" s="2145" t="n"/>
      <c r="AD185" s="2145" t="n"/>
      <c r="AE185" s="2145" t="n"/>
      <c r="AF185" s="2145" t="n"/>
      <c r="AG185" s="2145" t="n"/>
      <c r="AH185" s="2145" t="n"/>
      <c r="AI185" s="2145" t="n"/>
      <c r="AJ185" s="2145" t="n"/>
      <c r="AK185" s="2145" t="n"/>
      <c r="AL185" s="2145" t="n"/>
      <c r="AM185" s="2145" t="n"/>
      <c r="AN185" s="2145" t="n"/>
      <c r="AO185" s="2145" t="n"/>
      <c r="AP185" s="2145" t="n"/>
      <c r="AQ185" s="2145" t="n"/>
      <c r="AR185" s="2145" t="n"/>
      <c r="AS185" s="2145" t="n"/>
      <c r="AT185" s="2145" t="n"/>
      <c r="AU185" s="2145" t="n"/>
      <c r="AV185" s="2145" t="n"/>
      <c r="AW185" s="2145" t="n"/>
      <c r="AX185" s="2145" t="n"/>
      <c r="AY185" s="2145" t="n"/>
      <c r="AZ185" s="2145" t="n"/>
      <c r="BA185" s="2145" t="n"/>
      <c r="BB185" s="2145" t="n"/>
      <c r="BC185" s="2145" t="n"/>
      <c r="BD185" s="2145" t="n"/>
      <c r="BE185" s="2145" t="n"/>
      <c r="BF185" s="2145" t="n"/>
      <c r="BG185" s="2145" t="n"/>
      <c r="BH185" s="2145" t="n"/>
      <c r="BI185" s="2145" t="n"/>
      <c r="BJ185" s="2145" t="n"/>
      <c r="BK185" s="2145" t="n"/>
      <c r="BL185" s="2145" t="n"/>
      <c r="BM185" s="2145" t="n"/>
      <c r="BN185" s="2147" t="n"/>
      <c r="BO185" s="2146" t="inlineStr">
        <is>
          <t>2.11.4</t>
        </is>
      </c>
      <c r="BP185" s="2145" t="n"/>
      <c r="BQ185" s="2145" t="n"/>
      <c r="BR185" s="2147" t="n"/>
      <c r="BS185" s="2" t="n"/>
      <c r="BT185" s="2" t="n"/>
      <c r="BU185" s="2" t="n"/>
      <c r="BV185" s="2" t="n"/>
      <c r="BW185" s="2" t="n"/>
      <c r="BX185" s="2" t="n"/>
    </row>
    <row r="186">
      <c r="A186" s="5632" t="inlineStr">
        <is>
          <t>СК-21</t>
        </is>
      </c>
      <c r="B186" s="2665" t="n"/>
      <c r="C186" s="2665" t="n"/>
      <c r="D186" s="3269" t="n"/>
      <c r="E186" s="5630" t="inlineStr">
        <is>
          <t>Разрабатывать производственные стандарты, требования и рекомендации на технологические процессы производства изделий из пластмасс</t>
        </is>
      </c>
      <c r="F186" s="2145" t="n"/>
      <c r="G186" s="2145" t="n"/>
      <c r="H186" s="2145" t="n"/>
      <c r="I186" s="2145" t="n"/>
      <c r="J186" s="2145" t="n"/>
      <c r="K186" s="2145" t="n"/>
      <c r="L186" s="2145" t="n"/>
      <c r="M186" s="2145" t="n"/>
      <c r="N186" s="2145" t="n"/>
      <c r="O186" s="2145" t="n"/>
      <c r="P186" s="2145" t="n"/>
      <c r="Q186" s="2145" t="n"/>
      <c r="R186" s="2145" t="n"/>
      <c r="S186" s="2145" t="n"/>
      <c r="T186" s="2145" t="n"/>
      <c r="U186" s="2145" t="n"/>
      <c r="V186" s="2145" t="n"/>
      <c r="W186" s="2145" t="n"/>
      <c r="X186" s="2145" t="n"/>
      <c r="Y186" s="2145" t="n"/>
      <c r="Z186" s="2145" t="n"/>
      <c r="AA186" s="2145" t="n"/>
      <c r="AB186" s="2145" t="n"/>
      <c r="AC186" s="2145" t="n"/>
      <c r="AD186" s="2145" t="n"/>
      <c r="AE186" s="2145" t="n"/>
      <c r="AF186" s="2145" t="n"/>
      <c r="AG186" s="2145" t="n"/>
      <c r="AH186" s="2145" t="n"/>
      <c r="AI186" s="2145" t="n"/>
      <c r="AJ186" s="2145" t="n"/>
      <c r="AK186" s="2145" t="n"/>
      <c r="AL186" s="2145" t="n"/>
      <c r="AM186" s="2145" t="n"/>
      <c r="AN186" s="2145" t="n"/>
      <c r="AO186" s="2145" t="n"/>
      <c r="AP186" s="2145" t="n"/>
      <c r="AQ186" s="2145" t="n"/>
      <c r="AR186" s="2145" t="n"/>
      <c r="AS186" s="2145" t="n"/>
      <c r="AT186" s="2145" t="n"/>
      <c r="AU186" s="2145" t="n"/>
      <c r="AV186" s="2145" t="n"/>
      <c r="AW186" s="2145" t="n"/>
      <c r="AX186" s="2145" t="n"/>
      <c r="AY186" s="2145" t="n"/>
      <c r="AZ186" s="2145" t="n"/>
      <c r="BA186" s="2145" t="n"/>
      <c r="BB186" s="2145" t="n"/>
      <c r="BC186" s="2145" t="n"/>
      <c r="BD186" s="2145" t="n"/>
      <c r="BE186" s="2145" t="n"/>
      <c r="BF186" s="2145" t="n"/>
      <c r="BG186" s="2145" t="n"/>
      <c r="BH186" s="2145" t="n"/>
      <c r="BI186" s="2145" t="n"/>
      <c r="BJ186" s="2145" t="n"/>
      <c r="BK186" s="2145" t="n"/>
      <c r="BL186" s="2145" t="n"/>
      <c r="BM186" s="2145" t="n"/>
      <c r="BN186" s="2147" t="n"/>
      <c r="BO186" s="2146" t="inlineStr">
        <is>
          <t>2.7</t>
        </is>
      </c>
      <c r="BP186" s="2145" t="n"/>
      <c r="BQ186" s="2145" t="n"/>
      <c r="BR186" s="2147" t="n"/>
      <c r="BS186" s="2" t="n"/>
      <c r="BT186" s="2" t="n"/>
      <c r="BU186" s="2" t="n"/>
      <c r="BV186" s="2" t="n"/>
      <c r="BW186" s="2" t="n"/>
      <c r="BX186" s="2" t="n"/>
    </row>
    <row r="187">
      <c r="A187" s="5632" t="inlineStr">
        <is>
          <t>СК-22</t>
        </is>
      </c>
      <c r="B187" s="2665" t="n"/>
      <c r="C187" s="2665" t="n"/>
      <c r="D187" s="3269" t="n"/>
      <c r="E187" s="5630" t="inlineStr">
        <is>
          <t>Выбирать эффективное теплотехническое оборудование и эксплуатировать его в оптимальных условиях</t>
        </is>
      </c>
      <c r="F187" s="2145" t="n"/>
      <c r="G187" s="2145" t="n"/>
      <c r="H187" s="2145" t="n"/>
      <c r="I187" s="2145" t="n"/>
      <c r="J187" s="2145" t="n"/>
      <c r="K187" s="2145" t="n"/>
      <c r="L187" s="2145" t="n"/>
      <c r="M187" s="2145" t="n"/>
      <c r="N187" s="2145" t="n"/>
      <c r="O187" s="2145" t="n"/>
      <c r="P187" s="2145" t="n"/>
      <c r="Q187" s="2145" t="n"/>
      <c r="R187" s="2145" t="n"/>
      <c r="S187" s="2145" t="n"/>
      <c r="T187" s="2145" t="n"/>
      <c r="U187" s="2145" t="n"/>
      <c r="V187" s="2145" t="n"/>
      <c r="W187" s="2145" t="n"/>
      <c r="X187" s="2145" t="n"/>
      <c r="Y187" s="2145" t="n"/>
      <c r="Z187" s="2145" t="n"/>
      <c r="AA187" s="2145" t="n"/>
      <c r="AB187" s="2145" t="n"/>
      <c r="AC187" s="2145" t="n"/>
      <c r="AD187" s="2145" t="n"/>
      <c r="AE187" s="2145" t="n"/>
      <c r="AF187" s="2145" t="n"/>
      <c r="AG187" s="2145" t="n"/>
      <c r="AH187" s="2145" t="n"/>
      <c r="AI187" s="2145" t="n"/>
      <c r="AJ187" s="2145" t="n"/>
      <c r="AK187" s="2145" t="n"/>
      <c r="AL187" s="2145" t="n"/>
      <c r="AM187" s="2145" t="n"/>
      <c r="AN187" s="2145" t="n"/>
      <c r="AO187" s="2145" t="n"/>
      <c r="AP187" s="2145" t="n"/>
      <c r="AQ187" s="2145" t="n"/>
      <c r="AR187" s="2145" t="n"/>
      <c r="AS187" s="2145" t="n"/>
      <c r="AT187" s="2145" t="n"/>
      <c r="AU187" s="2145" t="n"/>
      <c r="AV187" s="2145" t="n"/>
      <c r="AW187" s="2145" t="n"/>
      <c r="AX187" s="2145" t="n"/>
      <c r="AY187" s="2145" t="n"/>
      <c r="AZ187" s="2145" t="n"/>
      <c r="BA187" s="2145" t="n"/>
      <c r="BB187" s="2145" t="n"/>
      <c r="BC187" s="2145" t="n"/>
      <c r="BD187" s="2145" t="n"/>
      <c r="BE187" s="2145" t="n"/>
      <c r="BF187" s="2145" t="n"/>
      <c r="BG187" s="2145" t="n"/>
      <c r="BH187" s="2145" t="n"/>
      <c r="BI187" s="2145" t="n"/>
      <c r="BJ187" s="2145" t="n"/>
      <c r="BK187" s="2145" t="n"/>
      <c r="BL187" s="2145" t="n"/>
      <c r="BM187" s="2145" t="n"/>
      <c r="BN187" s="2147" t="n"/>
      <c r="BO187" s="2146" t="inlineStr">
        <is>
          <t>2.13.2</t>
        </is>
      </c>
      <c r="BP187" s="2145" t="n"/>
      <c r="BQ187" s="2145" t="n"/>
      <c r="BR187" s="2147" t="n"/>
      <c r="BS187" s="2" t="n"/>
      <c r="BT187" s="2" t="n"/>
      <c r="BU187" s="2" t="n"/>
      <c r="BV187" s="2" t="n"/>
      <c r="BW187" s="2" t="n"/>
      <c r="BX187" s="2" t="n"/>
    </row>
    <row r="188">
      <c r="A188" s="5632" t="inlineStr">
        <is>
          <t>СК-23</t>
        </is>
      </c>
      <c r="B188" s="2665" t="n"/>
      <c r="C188" s="2665" t="n"/>
      <c r="D188" s="3269" t="n"/>
      <c r="E188" s="5630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88" s="2145" t="n"/>
      <c r="G188" s="2145" t="n"/>
      <c r="H188" s="2145" t="n"/>
      <c r="I188" s="2145" t="n"/>
      <c r="J188" s="2145" t="n"/>
      <c r="K188" s="2145" t="n"/>
      <c r="L188" s="2145" t="n"/>
      <c r="M188" s="2145" t="n"/>
      <c r="N188" s="2145" t="n"/>
      <c r="O188" s="2145" t="n"/>
      <c r="P188" s="2145" t="n"/>
      <c r="Q188" s="2145" t="n"/>
      <c r="R188" s="2145" t="n"/>
      <c r="S188" s="2145" t="n"/>
      <c r="T188" s="2145" t="n"/>
      <c r="U188" s="2145" t="n"/>
      <c r="V188" s="2145" t="n"/>
      <c r="W188" s="2145" t="n"/>
      <c r="X188" s="2145" t="n"/>
      <c r="Y188" s="2145" t="n"/>
      <c r="Z188" s="2145" t="n"/>
      <c r="AA188" s="2145" t="n"/>
      <c r="AB188" s="2145" t="n"/>
      <c r="AC188" s="2145" t="n"/>
      <c r="AD188" s="2145" t="n"/>
      <c r="AE188" s="2145" t="n"/>
      <c r="AF188" s="2145" t="n"/>
      <c r="AG188" s="2145" t="n"/>
      <c r="AH188" s="2145" t="n"/>
      <c r="AI188" s="2145" t="n"/>
      <c r="AJ188" s="2145" t="n"/>
      <c r="AK188" s="2145" t="n"/>
      <c r="AL188" s="2145" t="n"/>
      <c r="AM188" s="2145" t="n"/>
      <c r="AN188" s="2145" t="n"/>
      <c r="AO188" s="2145" t="n"/>
      <c r="AP188" s="2145" t="n"/>
      <c r="AQ188" s="2145" t="n"/>
      <c r="AR188" s="2145" t="n"/>
      <c r="AS188" s="2145" t="n"/>
      <c r="AT188" s="2145" t="n"/>
      <c r="AU188" s="2145" t="n"/>
      <c r="AV188" s="2145" t="n"/>
      <c r="AW188" s="2145" t="n"/>
      <c r="AX188" s="2145" t="n"/>
      <c r="AY188" s="2145" t="n"/>
      <c r="AZ188" s="2145" t="n"/>
      <c r="BA188" s="2145" t="n"/>
      <c r="BB188" s="2145" t="n"/>
      <c r="BC188" s="2145" t="n"/>
      <c r="BD188" s="2145" t="n"/>
      <c r="BE188" s="2145" t="n"/>
      <c r="BF188" s="2145" t="n"/>
      <c r="BG188" s="2145" t="n"/>
      <c r="BH188" s="2145" t="n"/>
      <c r="BI188" s="2145" t="n"/>
      <c r="BJ188" s="2145" t="n"/>
      <c r="BK188" s="2145" t="n"/>
      <c r="BL188" s="2145" t="n"/>
      <c r="BM188" s="2145" t="n"/>
      <c r="BN188" s="2147" t="n"/>
      <c r="BO188" s="2146" t="inlineStr">
        <is>
          <t>2.13.3</t>
        </is>
      </c>
      <c r="BP188" s="2145" t="n"/>
      <c r="BQ188" s="2145" t="n"/>
      <c r="BR188" s="2147" t="n"/>
      <c r="BS188" s="2" t="n"/>
      <c r="BT188" s="2" t="n"/>
      <c r="BU188" s="2" t="n"/>
      <c r="BV188" s="2" t="n"/>
      <c r="BW188" s="2" t="n"/>
      <c r="BX188" s="2" t="n"/>
    </row>
    <row r="189">
      <c r="A189" s="5633" t="inlineStr">
        <is>
          <t>СК-25</t>
        </is>
      </c>
      <c r="B189" s="3496" t="n"/>
      <c r="C189" s="3496" t="n"/>
      <c r="D189" s="5615" t="n"/>
      <c r="E189" s="5634" t="inlineStr">
        <is>
          <t>Применять на практике методы контроля качества лакокрасочных материалов и покрытий в соответствии со стандартными методиками</t>
        </is>
      </c>
      <c r="F189" s="2158" t="n"/>
      <c r="G189" s="2158" t="n"/>
      <c r="H189" s="2158" t="n"/>
      <c r="I189" s="2158" t="n"/>
      <c r="J189" s="2158" t="n"/>
      <c r="K189" s="2158" t="n"/>
      <c r="L189" s="2158" t="n"/>
      <c r="M189" s="2158" t="n"/>
      <c r="N189" s="2158" t="n"/>
      <c r="O189" s="2158" t="n"/>
      <c r="P189" s="2158" t="n"/>
      <c r="Q189" s="2158" t="n"/>
      <c r="R189" s="2158" t="n"/>
      <c r="S189" s="2158" t="n"/>
      <c r="T189" s="2158" t="n"/>
      <c r="U189" s="2158" t="n"/>
      <c r="V189" s="2158" t="n"/>
      <c r="W189" s="2158" t="n"/>
      <c r="X189" s="2158" t="n"/>
      <c r="Y189" s="2158" t="n"/>
      <c r="Z189" s="2158" t="n"/>
      <c r="AA189" s="2158" t="n"/>
      <c r="AB189" s="2158" t="n"/>
      <c r="AC189" s="2158" t="n"/>
      <c r="AD189" s="2158" t="n"/>
      <c r="AE189" s="2158" t="n"/>
      <c r="AF189" s="2158" t="n"/>
      <c r="AG189" s="2158" t="n"/>
      <c r="AH189" s="2158" t="n"/>
      <c r="AI189" s="2158" t="n"/>
      <c r="AJ189" s="2158" t="n"/>
      <c r="AK189" s="2158" t="n"/>
      <c r="AL189" s="2158" t="n"/>
      <c r="AM189" s="2158" t="n"/>
      <c r="AN189" s="2158" t="n"/>
      <c r="AO189" s="2158" t="n"/>
      <c r="AP189" s="2158" t="n"/>
      <c r="AQ189" s="2158" t="n"/>
      <c r="AR189" s="2158" t="n"/>
      <c r="AS189" s="2158" t="n"/>
      <c r="AT189" s="2158" t="n"/>
      <c r="AU189" s="2158" t="n"/>
      <c r="AV189" s="2158" t="n"/>
      <c r="AW189" s="2158" t="n"/>
      <c r="AX189" s="2158" t="n"/>
      <c r="AY189" s="2158" t="n"/>
      <c r="AZ189" s="2158" t="n"/>
      <c r="BA189" s="2158" t="n"/>
      <c r="BB189" s="2158" t="n"/>
      <c r="BC189" s="2158" t="n"/>
      <c r="BD189" s="2158" t="n"/>
      <c r="BE189" s="2158" t="n"/>
      <c r="BF189" s="2158" t="n"/>
      <c r="BG189" s="2158" t="n"/>
      <c r="BH189" s="2158" t="n"/>
      <c r="BI189" s="2158" t="n"/>
      <c r="BJ189" s="2158" t="n"/>
      <c r="BK189" s="2158" t="n"/>
      <c r="BL189" s="2158" t="n"/>
      <c r="BM189" s="2158" t="n"/>
      <c r="BN189" s="2160" t="n"/>
      <c r="BO189" s="2159" t="inlineStr">
        <is>
          <t>2.11.3</t>
        </is>
      </c>
      <c r="BP189" s="2158" t="n"/>
      <c r="BQ189" s="2158" t="n"/>
      <c r="BR189" s="2160" t="n"/>
      <c r="BS189" s="2" t="n"/>
      <c r="BT189" s="2" t="n"/>
      <c r="BU189" s="2" t="n"/>
      <c r="BV189" s="2" t="n"/>
      <c r="BW189" s="2" t="n"/>
      <c r="BX189" s="2" t="n"/>
    </row>
    <row r="190">
      <c r="A190" s="140" t="n"/>
      <c r="B190" s="140" t="n"/>
      <c r="C190" s="140" t="n"/>
      <c r="D190" s="679" t="n"/>
      <c r="E190" s="679" t="n"/>
      <c r="F190" s="679" t="n"/>
      <c r="G190" s="679" t="n"/>
      <c r="H190" s="679" t="n"/>
      <c r="I190" s="679" t="n"/>
      <c r="J190" s="679" t="n"/>
      <c r="K190" s="679" t="n"/>
      <c r="L190" s="679" t="n"/>
      <c r="M190" s="679" t="n"/>
      <c r="N190" s="679" t="n"/>
      <c r="O190" s="679" t="n"/>
      <c r="P190" s="679" t="n"/>
      <c r="Q190" s="679" t="n"/>
      <c r="R190" s="679" t="n"/>
      <c r="S190" s="679" t="n"/>
      <c r="T190" s="679" t="n"/>
      <c r="U190" s="679" t="n"/>
      <c r="V190" s="679" t="n"/>
      <c r="W190" s="679" t="n"/>
      <c r="X190" s="679" t="n"/>
      <c r="Y190" s="679" t="n"/>
      <c r="Z190" s="679" t="n"/>
      <c r="AA190" s="679" t="n"/>
      <c r="AB190" s="679" t="n"/>
      <c r="AC190" s="679" t="n"/>
      <c r="AD190" s="679" t="n"/>
      <c r="AE190" s="679" t="n"/>
      <c r="AF190" s="679" t="n"/>
      <c r="AG190" s="679" t="n"/>
      <c r="AH190" s="679" t="n"/>
      <c r="AI190" s="679" t="n"/>
      <c r="AJ190" s="679" t="n"/>
      <c r="AK190" s="679" t="n"/>
      <c r="AL190" s="679" t="n"/>
      <c r="AM190" s="679" t="n"/>
      <c r="AN190" s="679" t="n"/>
      <c r="AO190" s="679" t="n"/>
      <c r="AP190" s="679" t="n"/>
      <c r="AQ190" s="679" t="n"/>
      <c r="AR190" s="679" t="n"/>
      <c r="AS190" s="679" t="n"/>
      <c r="AT190" s="679" t="n"/>
      <c r="AU190" s="679" t="n"/>
      <c r="AV190" s="679" t="n"/>
      <c r="AW190" s="679" t="n"/>
      <c r="AX190" s="679" t="n"/>
      <c r="AY190" s="679" t="n"/>
      <c r="AZ190" s="679" t="n"/>
      <c r="BA190" s="679" t="n"/>
      <c r="BB190" s="679" t="n"/>
      <c r="BC190" s="679" t="n"/>
      <c r="BD190" s="679" t="n"/>
      <c r="BE190" s="679" t="n"/>
      <c r="BF190" s="679" t="n"/>
      <c r="BG190" s="680" t="n"/>
      <c r="BH190" s="680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</row>
    <row r="191">
      <c r="A191" s="681" t="inlineStr">
        <is>
          <t>д</t>
        </is>
      </c>
      <c r="B191" s="137" t="inlineStr">
        <is>
          <t>Дифференцированный зачет.</t>
        </is>
      </c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</row>
    <row r="192">
      <c r="A192" s="682" t="inlineStr">
        <is>
          <t>*</t>
        </is>
      </c>
      <c r="B192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</row>
    <row r="193">
      <c r="A193" s="682" t="n"/>
      <c r="B193" s="683" t="n"/>
      <c r="C193" s="683" t="n"/>
      <c r="D193" s="683" t="n"/>
      <c r="E193" s="683" t="n"/>
      <c r="F193" s="683" t="n"/>
      <c r="G193" s="683" t="n"/>
      <c r="H193" s="683" t="n"/>
      <c r="I193" s="683" t="n"/>
      <c r="J193" s="683" t="n"/>
      <c r="K193" s="683" t="n"/>
      <c r="L193" s="683" t="n"/>
      <c r="M193" s="683" t="n"/>
      <c r="N193" s="683" t="n"/>
      <c r="O193" s="683" t="n"/>
      <c r="P193" s="683" t="n"/>
      <c r="Q193" s="683" t="n"/>
      <c r="R193" s="683" t="n"/>
      <c r="S193" s="683" t="n"/>
      <c r="T193" s="683" t="n"/>
      <c r="U193" s="683" t="n"/>
      <c r="V193" s="683" t="n"/>
      <c r="W193" s="683" t="n"/>
      <c r="X193" s="683" t="n"/>
      <c r="Y193" s="683" t="n"/>
      <c r="Z193" s="683" t="n"/>
      <c r="AA193" s="683" t="n"/>
      <c r="AB193" s="683" t="n"/>
      <c r="AC193" s="683" t="n"/>
      <c r="AD193" s="683" t="n"/>
      <c r="AE193" s="683" t="n"/>
      <c r="AF193" s="683" t="n"/>
      <c r="AG193" s="683" t="n"/>
      <c r="AH193" s="683" t="n"/>
      <c r="AI193" s="683" t="n"/>
      <c r="AJ193" s="683" t="n"/>
      <c r="AK193" s="683" t="n"/>
      <c r="AL193" s="683" t="n"/>
      <c r="AM193" s="683" t="n"/>
      <c r="AN193" s="683" t="n"/>
      <c r="AO193" s="683" t="n"/>
      <c r="AP193" s="683" t="n"/>
      <c r="AQ193" s="683" t="n"/>
      <c r="AR193" s="683" t="n"/>
      <c r="AS193" s="683" t="n"/>
      <c r="AT193" s="683" t="n"/>
      <c r="AU193" s="683" t="n"/>
      <c r="AV193" s="683" t="n"/>
      <c r="AW193" s="683" t="n"/>
      <c r="AX193" s="683" t="n"/>
      <c r="AY193" s="683" t="n"/>
      <c r="AZ193" s="683" t="n"/>
      <c r="BA193" s="683" t="n"/>
      <c r="BB193" s="683" t="n"/>
      <c r="BC193" s="683" t="n"/>
      <c r="BD193" s="683" t="n"/>
      <c r="BE193" s="683" t="n"/>
      <c r="BF193" s="683" t="n"/>
      <c r="BG193" s="683" t="n"/>
      <c r="BH193" s="683" t="n"/>
      <c r="BI193" s="683" t="n"/>
      <c r="BJ193" s="683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</row>
    <row r="194">
      <c r="A194" s="655" t="inlineStr">
        <is>
          <t>Проректор по учебной работе</t>
        </is>
      </c>
      <c r="B194" s="37" t="n"/>
      <c r="C194" s="37" t="n"/>
      <c r="D194" s="11" t="n"/>
      <c r="E194" s="11" t="n"/>
      <c r="F194" s="11" t="n"/>
      <c r="G194" s="11" t="n"/>
      <c r="H194" s="11" t="n"/>
      <c r="I194" s="11" t="n"/>
      <c r="J194" s="11" t="n"/>
      <c r="K194" s="11" t="n"/>
      <c r="L194" s="11" t="n"/>
      <c r="M194" s="1447" t="n"/>
      <c r="N194" s="2" t="n"/>
      <c r="O194" s="658" t="n"/>
      <c r="P194" s="659" t="n"/>
      <c r="Q194" s="659" t="n"/>
      <c r="R194" s="659" t="n"/>
      <c r="S194" s="659" t="n"/>
      <c r="T194" s="659" t="n"/>
      <c r="U194" s="659" t="n"/>
      <c r="V194" s="659" t="n"/>
      <c r="W194" s="659" t="n"/>
      <c r="X194" s="659" t="n"/>
      <c r="Y194" s="659" t="n"/>
      <c r="Z194" s="659" t="n"/>
      <c r="AA194" s="655" t="inlineStr">
        <is>
          <t>А.А.Сакович</t>
        </is>
      </c>
      <c r="AB194" s="1481" t="n"/>
      <c r="AC194" s="1449" t="n"/>
      <c r="AD194" s="11" t="n"/>
      <c r="AE194" s="11" t="n"/>
      <c r="AF194" s="2" t="n"/>
      <c r="AG194" s="2" t="n"/>
      <c r="AH194" s="2" t="n"/>
      <c r="AI194" s="2" t="n"/>
      <c r="AJ194" s="2" t="n"/>
      <c r="AK194" s="655" t="inlineStr">
        <is>
          <t>Заведующий кафедрой полимерных композиционных материалов</t>
        </is>
      </c>
      <c r="AL194" s="1467" t="n"/>
      <c r="AM194" s="1467" t="n"/>
      <c r="AN194" s="1455" t="n"/>
      <c r="AO194" s="1455" t="n"/>
      <c r="AP194" s="1455" t="n"/>
      <c r="AQ194" s="1455" t="n"/>
      <c r="AR194" s="1455" t="n"/>
      <c r="AS194" s="1455" t="n"/>
      <c r="AT194" s="1455" t="n"/>
      <c r="AU194" s="1455" t="n"/>
      <c r="AV194" s="1455" t="n"/>
      <c r="AW194" s="1455" t="n"/>
      <c r="AX194" s="3536" t="n"/>
      <c r="AY194" s="1455" t="n"/>
      <c r="AZ194" s="1455" t="n"/>
      <c r="BA194" s="1455" t="n"/>
      <c r="BB194" s="1456" t="n"/>
      <c r="BC194" s="1457" t="n"/>
      <c r="BD194" s="5635" t="n"/>
      <c r="BE194" s="667" t="n"/>
      <c r="BF194" s="659" t="n"/>
      <c r="BG194" s="659" t="n"/>
      <c r="BH194" s="659" t="n"/>
      <c r="BI194" s="659" t="n"/>
      <c r="BJ194" s="659" t="n"/>
      <c r="BK194" s="659" t="n"/>
      <c r="BL194" s="659" t="n"/>
      <c r="BM194" s="659" t="n"/>
      <c r="BN194" s="655" t="inlineStr">
        <is>
          <t>А.В.Касперович</t>
        </is>
      </c>
      <c r="BO194" s="1456" t="n"/>
      <c r="BP194" s="2" t="n"/>
      <c r="BQ194" s="2" t="n"/>
      <c r="BR194" s="1449" t="n"/>
      <c r="BS194" s="2" t="n"/>
      <c r="BT194" s="2" t="n"/>
      <c r="BU194" s="2" t="n"/>
      <c r="BV194" s="2" t="n"/>
      <c r="BW194" s="11" t="n"/>
      <c r="BX194" s="11" t="n"/>
    </row>
    <row r="195">
      <c r="A195" s="37" t="n"/>
      <c r="B195" s="37" t="n"/>
      <c r="C195" s="37" t="n"/>
      <c r="D195" s="11" t="n"/>
      <c r="E195" s="11" t="n"/>
      <c r="F195" s="11" t="n"/>
      <c r="G195" s="11" t="n"/>
      <c r="H195" s="11" t="n"/>
      <c r="I195" s="11" t="n"/>
      <c r="J195" s="11" t="n"/>
      <c r="K195" s="11" t="n"/>
      <c r="L195" s="11" t="n"/>
      <c r="M195" s="1481" t="n"/>
      <c r="N195" s="5636" t="n"/>
      <c r="O195" s="3532" t="n"/>
      <c r="P195" s="660" t="n"/>
      <c r="Q195" s="660" t="n"/>
      <c r="R195" s="660" t="n"/>
      <c r="S195" s="660" t="n"/>
      <c r="T195" s="660" t="n"/>
      <c r="U195" s="661" t="n">
        <v>2023</v>
      </c>
      <c r="V195" s="662" t="n"/>
      <c r="W195" s="655" t="n"/>
      <c r="X195" s="657" t="n"/>
      <c r="Y195" s="657" t="n"/>
      <c r="Z195" s="657" t="n"/>
      <c r="AA195" s="11" t="n"/>
      <c r="AB195" s="11" t="n"/>
      <c r="AC195" s="11" t="n"/>
      <c r="AD195" s="1481" t="n"/>
      <c r="AE195" s="1481" t="n"/>
      <c r="AF195" s="140" t="n"/>
      <c r="AG195" s="140" t="n"/>
      <c r="AH195" s="2" t="n"/>
      <c r="AI195" s="2" t="n"/>
      <c r="AJ195" s="2" t="n"/>
      <c r="AK195" s="1383" t="n"/>
      <c r="AL195" s="1467" t="n"/>
      <c r="AM195" s="1467" t="n"/>
      <c r="AN195" s="1455" t="n"/>
      <c r="AO195" s="1455" t="n"/>
      <c r="AP195" s="1455" t="n"/>
      <c r="AQ195" s="1455" t="n"/>
      <c r="AR195" s="1455" t="n"/>
      <c r="AS195" s="1455" t="n"/>
      <c r="AT195" s="1455" t="n"/>
      <c r="AU195" s="1455" t="n"/>
      <c r="AV195" s="1455" t="n"/>
      <c r="AW195" s="1455" t="n"/>
      <c r="AX195" s="1455" t="n"/>
      <c r="AY195" s="1455" t="n"/>
      <c r="AZ195" s="1455" t="n"/>
      <c r="BA195" s="1449" t="n"/>
      <c r="BB195" s="1456" t="n"/>
      <c r="BC195" s="1456" t="n"/>
      <c r="BD195" s="2" t="n"/>
      <c r="BE195" s="669" t="n"/>
      <c r="BF195" s="671" t="n"/>
      <c r="BG195" s="660" t="n"/>
      <c r="BH195" s="660" t="n"/>
      <c r="BI195" s="660" t="n"/>
      <c r="BJ195" s="661" t="n">
        <v>2023</v>
      </c>
      <c r="BK195" s="662" t="n"/>
      <c r="BL195" s="661" t="n"/>
      <c r="BM195" s="655" t="n"/>
      <c r="BN195" s="656" t="n"/>
      <c r="BO195" s="655" t="n"/>
      <c r="BP195" s="11" t="n"/>
      <c r="BQ195" s="11" t="n"/>
      <c r="BR195" s="2" t="n"/>
      <c r="BS195" s="2" t="n"/>
      <c r="BT195" s="11" t="n"/>
      <c r="BU195" s="2" t="n"/>
      <c r="BV195" s="2" t="n"/>
      <c r="BW195" s="1456" t="n"/>
      <c r="BX195" s="1456" t="n"/>
    </row>
    <row r="196">
      <c r="A196" s="37" t="n"/>
      <c r="B196" s="37" t="n"/>
      <c r="C196" s="37" t="n"/>
      <c r="D196" s="11" t="n"/>
      <c r="E196" s="11" t="n"/>
      <c r="F196" s="11" t="n"/>
      <c r="G196" s="11" t="n"/>
      <c r="H196" s="11" t="n"/>
      <c r="I196" s="11" t="n"/>
      <c r="J196" s="11" t="n"/>
      <c r="K196" s="11" t="n"/>
      <c r="L196" s="11" t="n"/>
      <c r="M196" s="11" t="n"/>
      <c r="N196" s="2" t="n"/>
      <c r="O196" s="655" t="n"/>
      <c r="P196" s="655" t="n"/>
      <c r="Q196" s="655" t="n"/>
      <c r="R196" s="655" t="n"/>
      <c r="S196" s="655" t="n"/>
      <c r="T196" s="655" t="n"/>
      <c r="U196" s="655" t="n"/>
      <c r="V196" s="655" t="n"/>
      <c r="W196" s="655" t="n"/>
      <c r="X196" s="655" t="n"/>
      <c r="Y196" s="655" t="n"/>
      <c r="Z196" s="655" t="n"/>
      <c r="AA196" s="11" t="n"/>
      <c r="AB196" s="11" t="n"/>
      <c r="AC196" s="11" t="n"/>
      <c r="AD196" s="1456" t="n"/>
      <c r="AE196" s="1456" t="n"/>
      <c r="AF196" s="140" t="n"/>
      <c r="AG196" s="140" t="n"/>
      <c r="AH196" s="2" t="n"/>
      <c r="AI196" s="2" t="n"/>
      <c r="AJ196" s="2" t="n"/>
      <c r="AK196" s="37" t="n"/>
      <c r="AL196" s="37" t="n"/>
      <c r="AM196" s="37" t="n"/>
      <c r="AN196" s="11" t="n"/>
      <c r="AO196" s="11" t="n"/>
      <c r="AP196" s="11" t="n"/>
      <c r="AQ196" s="11" t="n"/>
      <c r="AR196" s="11" t="n"/>
      <c r="AS196" s="11" t="n"/>
      <c r="AT196" s="11" t="n"/>
      <c r="AU196" s="11" t="n"/>
      <c r="AV196" s="11" t="n"/>
      <c r="AW196" s="11" t="n"/>
      <c r="AX196" s="11" t="n"/>
      <c r="AY196" s="11" t="n"/>
      <c r="AZ196" s="11" t="n"/>
      <c r="BA196" s="11" t="n"/>
      <c r="BB196" s="11" t="n"/>
      <c r="BC196" s="11" t="n"/>
      <c r="BD196" s="11" t="n"/>
      <c r="BE196" s="11" t="n"/>
      <c r="BF196" s="11" t="n"/>
      <c r="BG196" s="11" t="n"/>
      <c r="BH196" s="11" t="n"/>
      <c r="BI196" s="11" t="n"/>
      <c r="BJ196" s="11" t="n"/>
      <c r="BK196" s="11" t="n"/>
      <c r="BL196" s="11" t="n"/>
      <c r="BM196" s="11" t="n"/>
      <c r="BN196" s="11" t="n"/>
      <c r="BO196" s="11" t="n"/>
      <c r="BP196" s="11" t="n"/>
      <c r="BQ196" s="11" t="n"/>
      <c r="BR196" s="11" t="n"/>
      <c r="BS196" s="1456" t="n"/>
      <c r="BT196" s="1456" t="n"/>
      <c r="BU196" s="2" t="n"/>
      <c r="BV196" s="2" t="n"/>
      <c r="BW196" s="140" t="n"/>
      <c r="BX196" s="140" t="n"/>
    </row>
    <row r="197">
      <c r="A197" s="655" t="inlineStr">
        <is>
          <t>Декан факультета заочного образования</t>
        </is>
      </c>
      <c r="B197" s="655" t="n"/>
      <c r="C197" s="655" t="n"/>
      <c r="D197" s="655" t="n"/>
      <c r="E197" s="655" t="n"/>
      <c r="F197" s="655" t="n"/>
      <c r="G197" s="655" t="n"/>
      <c r="H197" s="655" t="n"/>
      <c r="I197" s="655" t="n"/>
      <c r="J197" s="655" t="n"/>
      <c r="K197" s="655" t="n"/>
      <c r="L197" s="655" t="n"/>
      <c r="M197" s="1457" t="n"/>
      <c r="N197" s="5635" t="n"/>
      <c r="O197" s="667" t="n"/>
      <c r="P197" s="659" t="n"/>
      <c r="Q197" s="659" t="n"/>
      <c r="R197" s="659" t="n"/>
      <c r="S197" s="659" t="n"/>
      <c r="T197" s="659" t="n"/>
      <c r="U197" s="659" t="n"/>
      <c r="V197" s="659" t="n"/>
      <c r="W197" s="659" t="n"/>
      <c r="X197" s="659" t="n"/>
      <c r="Y197" s="659" t="n"/>
      <c r="Z197" s="659" t="n"/>
      <c r="AA197" s="666" t="inlineStr">
        <is>
          <t>С.А.Прохорчик</t>
        </is>
      </c>
      <c r="AB197" s="666" t="n"/>
      <c r="AC197" s="666" t="n"/>
      <c r="AD197" s="666" t="n"/>
      <c r="AE197" s="666" t="n"/>
      <c r="AF197" s="666" t="n"/>
      <c r="AG197" s="666" t="n"/>
      <c r="AH197" s="2" t="n"/>
      <c r="AI197" s="2" t="n"/>
      <c r="AJ197" s="2" t="n"/>
      <c r="AK197" s="657" t="inlineStr">
        <is>
          <t>Рекомендован к утверждению научно-методическим советом БГТУ, протокол № 6  от  28.04.2023</t>
        </is>
      </c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1481" t="n"/>
      <c r="BT197" s="1481" t="n"/>
      <c r="BU197" s="2" t="n"/>
      <c r="BV197" s="2" t="n"/>
      <c r="BW197" s="2" t="n"/>
      <c r="BX197" s="2" t="n"/>
    </row>
    <row r="198">
      <c r="A198" s="1467" t="n"/>
      <c r="B198" s="1467" t="n"/>
      <c r="C198" s="1467" t="n"/>
      <c r="D198" s="1455" t="n"/>
      <c r="E198" s="1455" t="n"/>
      <c r="F198" s="1455" t="n"/>
      <c r="G198" s="1455" t="n"/>
      <c r="H198" s="1455" t="n"/>
      <c r="I198" s="1455" t="n"/>
      <c r="J198" s="1449" t="n"/>
      <c r="K198" s="1449" t="n"/>
      <c r="L198" s="1449" t="n"/>
      <c r="M198" s="1456" t="n"/>
      <c r="N198" s="2" t="n"/>
      <c r="O198" s="669" t="n"/>
      <c r="P198" s="670" t="n"/>
      <c r="Q198" s="670" t="n"/>
      <c r="R198" s="670" t="n"/>
      <c r="S198" s="671" t="n"/>
      <c r="T198" s="671" t="n"/>
      <c r="U198" s="661" t="n">
        <v>2023</v>
      </c>
      <c r="V198" s="662" t="n"/>
      <c r="W198" s="655" t="n"/>
      <c r="X198" s="655" t="n"/>
      <c r="Y198" s="655" t="n"/>
      <c r="Z198" s="655" t="n"/>
      <c r="AA198" s="11" t="n"/>
      <c r="AB198" s="11" t="n"/>
      <c r="AC198" s="11" t="n"/>
      <c r="AD198" s="1456" t="n"/>
      <c r="AE198" s="1456" t="n"/>
      <c r="AF198" s="140" t="n"/>
      <c r="AG198" s="140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</row>
    <row r="199">
      <c r="A199" s="1467" t="n"/>
      <c r="B199" s="1467" t="n"/>
      <c r="C199" s="1467" t="n"/>
      <c r="D199" s="1455" t="n"/>
      <c r="E199" s="1455" t="n"/>
      <c r="F199" s="1455" t="n"/>
      <c r="G199" s="1455" t="n"/>
      <c r="H199" s="1455" t="n"/>
      <c r="I199" s="1455" t="n"/>
      <c r="J199" s="1455" t="n"/>
      <c r="K199" s="1455" t="n"/>
      <c r="L199" s="1455" t="n"/>
      <c r="M199" s="1455" t="n"/>
      <c r="N199" s="1455" t="n"/>
      <c r="O199" s="1455" t="n"/>
      <c r="P199" s="1455" t="n"/>
      <c r="Q199" s="1455" t="n"/>
      <c r="R199" s="1455" t="n"/>
      <c r="S199" s="11" t="n"/>
      <c r="T199" s="2" t="n"/>
      <c r="U199" s="2" t="n"/>
      <c r="V199" s="11" t="n"/>
      <c r="W199" s="2" t="n"/>
      <c r="X199" s="655" t="n"/>
      <c r="Y199" s="655" t="n"/>
      <c r="Z199" s="655" t="n"/>
      <c r="AA199" s="655" t="n"/>
      <c r="AB199" s="655" t="n"/>
      <c r="AC199" s="655" t="n"/>
      <c r="AD199" s="655" t="n"/>
      <c r="AE199" s="655" t="n"/>
      <c r="AF199" s="655" t="n"/>
      <c r="AG199" s="655" t="n"/>
      <c r="AH199" s="655" t="n"/>
      <c r="AI199" s="11" t="n"/>
      <c r="AJ199" s="11" t="n"/>
      <c r="AK199" s="11" t="n"/>
      <c r="AL199" s="1456" t="n"/>
      <c r="AM199" s="1456" t="n"/>
      <c r="AN199" s="140" t="n"/>
      <c r="AO199" s="140" t="n"/>
      <c r="AP199" s="2" t="n"/>
      <c r="AQ199" s="140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140" t="n"/>
      <c r="AO200" s="140" t="n"/>
      <c r="AP200" s="2" t="n"/>
      <c r="AQ200" s="140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140" t="n"/>
      <c r="AO201" s="140" t="n"/>
      <c r="AP201" s="2" t="n"/>
      <c r="AQ201" s="140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140" t="n"/>
      <c r="AO202" s="140" t="n"/>
      <c r="AP202" s="140" t="n"/>
      <c r="AQ202" s="140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137" t="n"/>
      <c r="AV203" s="137" t="n"/>
      <c r="AW203" s="137" t="n"/>
      <c r="AX203" s="137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7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  <c r="BV2" s="2" t="n"/>
      <c r="BW2" s="2" t="n"/>
      <c r="BX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6" t="n"/>
      <c r="BH3" s="6" t="n"/>
      <c r="BI3" s="2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  <c r="BV3" s="2" t="n"/>
      <c r="BW3" s="2" t="n"/>
      <c r="BX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22" t="inlineStr">
        <is>
          <t>Квалификация:</t>
        </is>
      </c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  <c r="BV4" s="2" t="n"/>
      <c r="BW4" s="2" t="n"/>
      <c r="BX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20" t="n"/>
      <c r="S5" s="21" t="inlineStr">
        <is>
          <t>Специальность: 6-05-0722-04 Производство и  переработка полимерных материалов</t>
        </is>
      </c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2" t="inlineStr">
        <is>
          <t>Инженер. Химик-технолог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  <c r="BV5" s="2" t="n"/>
      <c r="BW5" s="2" t="n"/>
      <c r="BX5" s="2" t="n"/>
    </row>
    <row r="6">
      <c r="A6" s="2" t="n"/>
      <c r="B6" s="4" t="n"/>
      <c r="C6" s="4" t="n"/>
      <c r="D6" s="23" t="inlineStr">
        <is>
          <t>Регистрационный № 05-072-012/уч.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9" t="n"/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  <c r="BV6" s="2" t="n"/>
      <c r="BW6" s="2" t="n"/>
      <c r="BX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" t="n"/>
      <c r="S7" s="26" t="n"/>
      <c r="T7" s="26" t="n"/>
      <c r="U7" s="2" t="n"/>
      <c r="V7" s="26" t="inlineStr">
        <is>
          <t>Профилизация:</t>
        </is>
      </c>
      <c r="W7" s="27" t="n"/>
      <c r="X7" s="27" t="n"/>
      <c r="Y7" s="27" t="n"/>
      <c r="Z7" s="27" t="n"/>
      <c r="AA7" s="27" t="n"/>
      <c r="AB7" s="26" t="inlineStr">
        <is>
          <t>Технология и инжиниринг эластомерных композиционных материалов</t>
        </is>
      </c>
      <c r="AC7" s="2" t="n"/>
      <c r="AD7" s="27" t="n"/>
      <c r="AE7" s="27" t="n"/>
      <c r="AF7" s="2" t="n"/>
      <c r="AG7" s="27" t="n"/>
      <c r="AH7" s="27" t="n"/>
      <c r="AI7" s="27" t="n"/>
      <c r="AJ7" s="27" t="n"/>
      <c r="AK7" s="27" t="n"/>
      <c r="AL7" s="27" t="n"/>
      <c r="AM7" s="27" t="n"/>
      <c r="AN7" s="27" t="n"/>
      <c r="AO7" s="27" t="n"/>
      <c r="AP7" s="27" t="n"/>
      <c r="AQ7" s="27" t="n"/>
      <c r="AR7" s="27" t="n"/>
      <c r="AS7" s="27" t="n"/>
      <c r="AT7" s="27" t="n"/>
      <c r="AU7" s="2" t="n"/>
      <c r="AV7" s="2" t="n"/>
      <c r="AW7" s="27" t="n"/>
      <c r="AX7" s="27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32" t="inlineStr">
        <is>
          <t>Степень: Бакалавр</t>
        </is>
      </c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  <c r="BV7" s="2" t="n"/>
      <c r="BW7" s="2" t="n"/>
      <c r="BX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n"/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32" t="n"/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  <c r="BV8" s="2" t="n"/>
      <c r="BW8" s="2" t="n"/>
      <c r="BX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43" t="inlineStr">
        <is>
          <t>Форма получения образования: заочная</t>
        </is>
      </c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2" t="inlineStr">
        <is>
          <t>Срок обучения: 4 года</t>
        </is>
      </c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  <c r="BV9" s="2" t="n"/>
      <c r="BW9" s="2" t="n"/>
      <c r="BX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2" t="n"/>
      <c r="S10" s="43" t="inlineStr">
        <is>
          <t>(интегрированная с образовательными программами среднего специального образования)</t>
        </is>
      </c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" t="n"/>
      <c r="BW10" s="2" t="n"/>
      <c r="BX10" s="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36" t="n"/>
      <c r="BE11" s="2" t="n"/>
      <c r="BF11" s="2" t="n"/>
      <c r="BG11" s="2" t="n"/>
      <c r="BH11" s="2" t="n"/>
      <c r="BI11" s="2" t="n"/>
      <c r="BJ11" s="36" t="n"/>
      <c r="BK11" s="40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41" t="n"/>
      <c r="BU11" s="41" t="n"/>
      <c r="BV11" s="2" t="n"/>
      <c r="BW11" s="2" t="n"/>
      <c r="BX11" s="2" t="n"/>
    </row>
    <row r="12">
      <c r="A12" s="2163" t="n"/>
      <c r="B12" s="2163" t="n"/>
      <c r="C12" s="145" t="inlineStr">
        <is>
          <t>Специальность: 2-48 01 02 Химическая технология органических веществ, материалов и изделий</t>
        </is>
      </c>
      <c r="D12" s="145" t="n"/>
      <c r="E12" s="2166" t="n"/>
      <c r="F12" s="2166" t="n"/>
      <c r="G12" s="2166" t="n"/>
      <c r="H12" s="2166" t="n"/>
      <c r="I12" s="2166" t="n"/>
      <c r="J12" s="2166" t="n"/>
      <c r="K12" s="2166" t="n"/>
      <c r="L12" s="2166" t="n"/>
      <c r="M12" s="2166" t="n"/>
      <c r="N12" s="2166" t="n"/>
      <c r="O12" s="2166" t="n"/>
      <c r="P12" s="2166" t="n"/>
      <c r="Q12" s="2166" t="n"/>
      <c r="R12" s="3788" t="n"/>
      <c r="S12" s="2166" t="n"/>
      <c r="T12" s="2166" t="n"/>
      <c r="U12" s="2166" t="n"/>
      <c r="V12" s="2166" t="n"/>
      <c r="W12" s="2166" t="n"/>
      <c r="X12" s="2166" t="n"/>
      <c r="Y12" s="2166" t="n"/>
      <c r="Z12" s="2166" t="n"/>
      <c r="AA12" s="2166" t="n"/>
      <c r="AB12" s="2166" t="n"/>
      <c r="AC12" s="2166" t="n"/>
      <c r="AD12" s="2166" t="n"/>
      <c r="AE12" s="2166" t="n"/>
      <c r="AF12" s="2166" t="n"/>
      <c r="AG12" s="2166" t="n"/>
      <c r="AH12" s="2166" t="n"/>
      <c r="AI12" s="2166" t="n"/>
      <c r="AJ12" s="2166" t="n"/>
      <c r="AK12" s="2166" t="n"/>
      <c r="AL12" s="145" t="n"/>
      <c r="AM12" s="145" t="inlineStr">
        <is>
          <t>Специальность: 2-48 01 35 Переработка нефти и газа</t>
        </is>
      </c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45" t="n"/>
      <c r="BB12" s="145" t="n"/>
      <c r="BC12" s="145" t="n"/>
      <c r="BD12" s="2" t="n"/>
      <c r="BE12" s="2" t="n"/>
      <c r="BF12" s="137" t="n"/>
      <c r="BG12" s="137" t="n"/>
      <c r="BH12" s="137" t="n"/>
      <c r="BI12" s="137" t="n"/>
      <c r="BJ12" s="137" t="n"/>
      <c r="BK12" s="137" t="n"/>
      <c r="BL12" s="508" t="n"/>
      <c r="BM12" s="508" t="n"/>
      <c r="BN12" s="508" t="n"/>
      <c r="BO12" s="508" t="n"/>
      <c r="BP12" s="2163" t="n"/>
      <c r="BQ12" s="2163" t="n"/>
      <c r="BR12" s="2165" t="n"/>
      <c r="BS12" s="2" t="n"/>
      <c r="BT12" s="2" t="n"/>
      <c r="BU12" s="2" t="n"/>
      <c r="BV12" s="2" t="n"/>
      <c r="BW12" s="2" t="n"/>
      <c r="BX12" s="2" t="n"/>
    </row>
    <row r="13">
      <c r="A13" s="2163" t="n"/>
      <c r="B13" s="2163" t="n"/>
      <c r="C13" s="145" t="inlineStr">
        <is>
          <t>Квалификация специалиста: техник-технолог</t>
        </is>
      </c>
      <c r="D13" s="145" t="n"/>
      <c r="E13" s="2166" t="n"/>
      <c r="F13" s="2166" t="n"/>
      <c r="G13" s="2166" t="n"/>
      <c r="H13" s="2166" t="n"/>
      <c r="I13" s="2166" t="n"/>
      <c r="J13" s="2166" t="n"/>
      <c r="K13" s="2166" t="n"/>
      <c r="L13" s="2166" t="n"/>
      <c r="M13" s="2166" t="n"/>
      <c r="N13" s="2166" t="n"/>
      <c r="O13" s="2166" t="n"/>
      <c r="P13" s="2166" t="n"/>
      <c r="Q13" s="2166" t="n"/>
      <c r="R13" s="2166" t="n"/>
      <c r="S13" s="3789" t="n"/>
      <c r="T13" s="2166" t="n"/>
      <c r="U13" s="3790" t="n"/>
      <c r="V13" s="2166" t="n"/>
      <c r="W13" s="3788" t="n"/>
      <c r="X13" s="2166" t="n"/>
      <c r="Y13" s="2166" t="n"/>
      <c r="Z13" s="2166" t="n"/>
      <c r="AA13" s="2166" t="n"/>
      <c r="AB13" s="2166" t="n"/>
      <c r="AC13" s="2166" t="n"/>
      <c r="AD13" s="2166" t="n"/>
      <c r="AE13" s="2166" t="n"/>
      <c r="AF13" s="2166" t="n"/>
      <c r="AG13" s="2166" t="n"/>
      <c r="AH13" s="2166" t="n"/>
      <c r="AI13" s="2166" t="n"/>
      <c r="AJ13" s="2166" t="n"/>
      <c r="AK13" s="2166" t="n"/>
      <c r="AL13" s="145" t="n"/>
      <c r="AM13" s="145" t="inlineStr">
        <is>
          <t>Квалификация специалиста: техник-технолог</t>
        </is>
      </c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35" t="n"/>
      <c r="BG13" s="35" t="n"/>
      <c r="BH13" s="35" t="n"/>
      <c r="BI13" s="35" t="n"/>
      <c r="BJ13" s="35" t="n"/>
      <c r="BK13" s="35" t="n"/>
      <c r="BL13" s="35" t="n"/>
      <c r="BM13" s="508" t="n"/>
      <c r="BN13" s="508" t="n"/>
      <c r="BO13" s="508" t="n"/>
      <c r="BP13" s="2163" t="n"/>
      <c r="BQ13" s="2163" t="n"/>
      <c r="BR13" s="2165" t="n"/>
      <c r="BS13" s="2" t="n"/>
      <c r="BT13" s="2" t="n"/>
      <c r="BU13" s="2" t="n"/>
      <c r="BV13" s="2" t="n"/>
      <c r="BW13" s="2" t="n"/>
      <c r="BX13" s="2" t="n"/>
    </row>
    <row r="14">
      <c r="A14" s="2163" t="n"/>
      <c r="B14" s="2163" t="n"/>
      <c r="C14" s="145" t="n"/>
      <c r="D14" s="145" t="n"/>
      <c r="E14" s="2166" t="n"/>
      <c r="F14" s="2166" t="n"/>
      <c r="G14" s="2166" t="n"/>
      <c r="H14" s="2166" t="n"/>
      <c r="I14" s="2166" t="n"/>
      <c r="J14" s="2166" t="n"/>
      <c r="K14" s="2166" t="n"/>
      <c r="L14" s="2166" t="n"/>
      <c r="M14" s="2166" t="n"/>
      <c r="N14" s="2166" t="n"/>
      <c r="O14" s="2166" t="n"/>
      <c r="P14" s="2166" t="n"/>
      <c r="Q14" s="2166" t="n"/>
      <c r="R14" s="3788" t="n"/>
      <c r="S14" s="2166" t="n"/>
      <c r="T14" s="2166" t="n"/>
      <c r="U14" s="2166" t="n"/>
      <c r="V14" s="2166" t="n"/>
      <c r="W14" s="2166" t="n"/>
      <c r="X14" s="2166" t="n"/>
      <c r="Y14" s="2166" t="n"/>
      <c r="Z14" s="2166" t="n"/>
      <c r="AA14" s="2166" t="n"/>
      <c r="AB14" s="2166" t="n"/>
      <c r="AC14" s="2166" t="n"/>
      <c r="AD14" s="2166" t="n"/>
      <c r="AE14" s="2166" t="n"/>
      <c r="AF14" s="2166" t="n"/>
      <c r="AG14" s="2166" t="n"/>
      <c r="AH14" s="2166" t="n"/>
      <c r="AI14" s="2166" t="n"/>
      <c r="AJ14" s="2166" t="n"/>
      <c r="AK14" s="2166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37" t="n"/>
      <c r="BG14" s="137" t="n"/>
      <c r="BH14" s="137" t="n"/>
      <c r="BI14" s="137" t="n"/>
      <c r="BJ14" s="137" t="n"/>
      <c r="BK14" s="137" t="n"/>
      <c r="BL14" s="137" t="n"/>
      <c r="BM14" s="508" t="n"/>
      <c r="BN14" s="508" t="n"/>
      <c r="BO14" s="508" t="n"/>
      <c r="BP14" s="2163" t="n"/>
      <c r="BQ14" s="2163" t="n"/>
      <c r="BR14" s="2165" t="n"/>
      <c r="BS14" s="2" t="n"/>
      <c r="BT14" s="2" t="n"/>
      <c r="BU14" s="2" t="n"/>
      <c r="BV14" s="2" t="n"/>
      <c r="BW14" s="2" t="n"/>
      <c r="BX14" s="2" t="n"/>
    </row>
    <row r="15">
      <c r="A15" s="2163" t="n"/>
      <c r="B15" s="2163" t="n"/>
      <c r="C15" s="145" t="inlineStr">
        <is>
          <t>Специальность: 2-48 01 33 Химическая технология в легкой промышленности</t>
        </is>
      </c>
      <c r="D15" s="145" t="n"/>
      <c r="E15" s="2166" t="n"/>
      <c r="F15" s="2166" t="n"/>
      <c r="G15" s="2166" t="n"/>
      <c r="H15" s="2166" t="n"/>
      <c r="I15" s="2166" t="n"/>
      <c r="J15" s="2166" t="n"/>
      <c r="K15" s="2166" t="n"/>
      <c r="L15" s="2166" t="n"/>
      <c r="M15" s="2166" t="n"/>
      <c r="N15" s="2166" t="n"/>
      <c r="O15" s="2166" t="n"/>
      <c r="P15" s="2166" t="n"/>
      <c r="Q15" s="2166" t="n"/>
      <c r="R15" s="2166" t="n"/>
      <c r="S15" s="3789" t="n"/>
      <c r="T15" s="2166" t="n"/>
      <c r="U15" s="3790" t="n"/>
      <c r="V15" s="2166" t="n"/>
      <c r="W15" s="3788" t="n"/>
      <c r="X15" s="2166" t="n"/>
      <c r="Y15" s="2166" t="n"/>
      <c r="Z15" s="2166" t="n"/>
      <c r="AA15" s="2166" t="n"/>
      <c r="AB15" s="2166" t="n"/>
      <c r="AC15" s="2166" t="n"/>
      <c r="AD15" s="2166" t="n"/>
      <c r="AE15" s="2166" t="n"/>
      <c r="AF15" s="2166" t="n"/>
      <c r="AG15" s="2166" t="n"/>
      <c r="AH15" s="2166" t="n"/>
      <c r="AI15" s="2166" t="n"/>
      <c r="AJ15" s="2166" t="n"/>
      <c r="AK15" s="2166" t="n"/>
      <c r="AL15" s="145" t="n"/>
      <c r="AM15" s="145" t="inlineStr">
        <is>
          <t>Специальность: 2-54 01 31 Аналитический контроль химических соединений</t>
        </is>
      </c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2" t="n"/>
      <c r="BE15" s="2" t="n"/>
      <c r="BF15" s="137" t="n"/>
      <c r="BG15" s="137" t="n"/>
      <c r="BH15" s="137" t="n"/>
      <c r="BI15" s="137" t="n"/>
      <c r="BJ15" s="137" t="n"/>
      <c r="BK15" s="137" t="n"/>
      <c r="BL15" s="137" t="n"/>
      <c r="BM15" s="508" t="n"/>
      <c r="BN15" s="508" t="n"/>
      <c r="BO15" s="508" t="n"/>
      <c r="BP15" s="2163" t="n"/>
      <c r="BQ15" s="2163" t="n"/>
      <c r="BR15" s="2165" t="n"/>
      <c r="BS15" s="2" t="n"/>
      <c r="BT15" s="2" t="n"/>
      <c r="BU15" s="2" t="n"/>
      <c r="BV15" s="2" t="n"/>
      <c r="BW15" s="2" t="n"/>
      <c r="BX15" s="2" t="n"/>
    </row>
    <row r="16">
      <c r="A16" s="2163" t="n"/>
      <c r="B16" s="2163" t="n"/>
      <c r="C16" s="145" t="inlineStr">
        <is>
          <t>Квалификация специалиста: техник-технолог</t>
        </is>
      </c>
      <c r="D16" s="145" t="n"/>
      <c r="E16" s="2166" t="n"/>
      <c r="F16" s="2166" t="n"/>
      <c r="G16" s="2166" t="n"/>
      <c r="H16" s="2166" t="n"/>
      <c r="I16" s="2166" t="n"/>
      <c r="J16" s="2166" t="n"/>
      <c r="K16" s="2166" t="n"/>
      <c r="L16" s="2166" t="n"/>
      <c r="M16" s="2166" t="n"/>
      <c r="N16" s="2166" t="n"/>
      <c r="O16" s="2166" t="n"/>
      <c r="P16" s="2166" t="n"/>
      <c r="Q16" s="2166" t="n"/>
      <c r="R16" s="3788" t="n"/>
      <c r="S16" s="2166" t="n"/>
      <c r="T16" s="2166" t="n"/>
      <c r="U16" s="2166" t="n"/>
      <c r="V16" s="2166" t="n"/>
      <c r="W16" s="2166" t="n"/>
      <c r="X16" s="2166" t="n"/>
      <c r="Y16" s="2166" t="n"/>
      <c r="Z16" s="2166" t="n"/>
      <c r="AA16" s="2166" t="n"/>
      <c r="AB16" s="2166" t="n"/>
      <c r="AC16" s="2166" t="n"/>
      <c r="AD16" s="2166" t="n"/>
      <c r="AE16" s="2166" t="n"/>
      <c r="AF16" s="2166" t="n"/>
      <c r="AG16" s="2166" t="n"/>
      <c r="AH16" s="2166" t="n"/>
      <c r="AI16" s="2166" t="n"/>
      <c r="AJ16" s="2166" t="n"/>
      <c r="AK16" s="2166" t="n"/>
      <c r="AL16" s="145" t="n"/>
      <c r="AM16" s="145" t="inlineStr">
        <is>
          <t>Квалификация специалиста: техник-химик</t>
        </is>
      </c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2" t="n"/>
      <c r="BE16" s="2" t="n"/>
      <c r="BF16" s="145" t="n"/>
      <c r="BG16" s="145" t="n"/>
      <c r="BH16" s="145" t="n"/>
      <c r="BI16" s="145" t="n"/>
      <c r="BJ16" s="145" t="n"/>
      <c r="BK16" s="145" t="n"/>
      <c r="BL16" s="145" t="n"/>
      <c r="BM16" s="145" t="n"/>
      <c r="BN16" s="2163" t="n"/>
      <c r="BO16" s="2163" t="n"/>
      <c r="BP16" s="2163" t="n"/>
      <c r="BQ16" s="2163" t="n"/>
      <c r="BR16" s="2165" t="n"/>
      <c r="BS16" s="2" t="n"/>
      <c r="BT16" s="2" t="n"/>
      <c r="BU16" s="2" t="n"/>
      <c r="BV16" s="2" t="n"/>
      <c r="BW16" s="2" t="n"/>
      <c r="BX16" s="2" t="n"/>
    </row>
    <row r="17">
      <c r="A17" s="2163" t="n"/>
      <c r="B17" s="2163" t="n"/>
      <c r="C17" s="2" t="n"/>
      <c r="D17" s="145" t="n"/>
      <c r="E17" s="2166" t="n"/>
      <c r="F17" s="2166" t="n"/>
      <c r="G17" s="2166" t="n"/>
      <c r="H17" s="2166" t="n"/>
      <c r="I17" s="2166" t="n"/>
      <c r="J17" s="2166" t="n"/>
      <c r="K17" s="2166" t="n"/>
      <c r="L17" s="2166" t="n"/>
      <c r="M17" s="2166" t="n"/>
      <c r="N17" s="2166" t="n"/>
      <c r="O17" s="2166" t="n"/>
      <c r="P17" s="2166" t="n"/>
      <c r="Q17" s="2166" t="n"/>
      <c r="R17" s="2166" t="n"/>
      <c r="S17" s="3789" t="n"/>
      <c r="T17" s="2166" t="n"/>
      <c r="U17" s="3790" t="n"/>
      <c r="V17" s="2166" t="n"/>
      <c r="W17" s="3788" t="n"/>
      <c r="X17" s="2166" t="n"/>
      <c r="Y17" s="2166" t="n"/>
      <c r="Z17" s="2166" t="n"/>
      <c r="AA17" s="2166" t="n"/>
      <c r="AB17" s="2166" t="n"/>
      <c r="AC17" s="2166" t="n"/>
      <c r="AD17" s="2166" t="n"/>
      <c r="AE17" s="2166" t="n"/>
      <c r="AF17" s="2166" t="n"/>
      <c r="AG17" s="2166" t="n"/>
      <c r="AH17" s="2166" t="n"/>
      <c r="AI17" s="2166" t="n"/>
      <c r="AJ17" s="2166" t="n"/>
      <c r="AK17" s="2166" t="n"/>
      <c r="AL17" s="145" t="n"/>
      <c r="AM17" s="145" t="n"/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2" t="n"/>
      <c r="BE17" s="2" t="n"/>
      <c r="BF17" s="145" t="n"/>
      <c r="BG17" s="145" t="n"/>
      <c r="BH17" s="145" t="n"/>
      <c r="BI17" s="145" t="n"/>
      <c r="BJ17" s="145" t="n"/>
      <c r="BK17" s="145" t="n"/>
      <c r="BL17" s="145" t="n"/>
      <c r="BM17" s="145" t="n"/>
      <c r="BN17" s="2163" t="n"/>
      <c r="BO17" s="2163" t="n"/>
      <c r="BP17" s="2163" t="n"/>
      <c r="BQ17" s="2163" t="n"/>
      <c r="BR17" s="2165" t="n"/>
      <c r="BS17" s="2" t="n"/>
      <c r="BT17" s="2" t="n"/>
      <c r="BU17" s="2" t="n"/>
      <c r="BV17" s="2" t="n"/>
      <c r="BW17" s="2" t="n"/>
      <c r="BX17" s="2" t="n"/>
    </row>
    <row r="18">
      <c r="A18" s="2163" t="n"/>
      <c r="B18" s="2163" t="n"/>
      <c r="C18" s="145" t="inlineStr">
        <is>
          <t>Специальность: 2-48 01 33 02 Технология кожи и меха</t>
        </is>
      </c>
      <c r="D18" s="145" t="n"/>
      <c r="E18" s="145" t="n"/>
      <c r="F18" s="145" t="n"/>
      <c r="G18" s="145" t="n"/>
      <c r="H18" s="145" t="n"/>
      <c r="I18" s="145" t="n"/>
      <c r="J18" s="145" t="n"/>
      <c r="K18" s="145" t="n"/>
      <c r="L18" s="145" t="n"/>
      <c r="M18" s="145" t="n"/>
      <c r="N18" s="145" t="n"/>
      <c r="O18" s="145" t="n"/>
      <c r="P18" s="145" t="n"/>
      <c r="Q18" s="145" t="n"/>
      <c r="R18" s="2" t="n"/>
      <c r="S18" s="145" t="n"/>
      <c r="T18" s="145" t="n"/>
      <c r="U18" s="145" t="n"/>
      <c r="V18" s="145" t="n"/>
      <c r="W18" s="145" t="n"/>
      <c r="X18" s="145" t="n"/>
      <c r="Y18" s="145" t="n"/>
      <c r="Z18" s="145" t="n"/>
      <c r="AA18" s="145" t="n"/>
      <c r="AB18" s="145" t="n"/>
      <c r="AC18" s="145" t="n"/>
      <c r="AD18" s="145" t="n"/>
      <c r="AE18" s="145" t="n"/>
      <c r="AF18" s="145" t="n"/>
      <c r="AG18" s="145" t="n"/>
      <c r="AH18" s="145" t="n"/>
      <c r="AI18" s="145" t="n"/>
      <c r="AJ18" s="145" t="n"/>
      <c r="AK18" s="145" t="n"/>
      <c r="AL18" s="145" t="n"/>
      <c r="AM18" s="145" t="n"/>
      <c r="AN18" s="2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45" t="n"/>
      <c r="BB18" s="145" t="n"/>
      <c r="BC18" s="145" t="n"/>
      <c r="BD18" s="2" t="n"/>
      <c r="BE18" s="2" t="n"/>
      <c r="BF18" s="145" t="n"/>
      <c r="BG18" s="145" t="n"/>
      <c r="BH18" s="145" t="n"/>
      <c r="BI18" s="145" t="n"/>
      <c r="BJ18" s="145" t="n"/>
      <c r="BK18" s="145" t="n"/>
      <c r="BL18" s="145" t="n"/>
      <c r="BM18" s="145" t="n"/>
      <c r="BN18" s="2163" t="n"/>
      <c r="BO18" s="2163" t="n"/>
      <c r="BP18" s="2163" t="n"/>
      <c r="BQ18" s="2163" t="n"/>
      <c r="BR18" s="2165" t="n"/>
      <c r="BS18" s="2" t="n"/>
      <c r="BT18" s="2" t="n"/>
      <c r="BU18" s="2" t="n"/>
      <c r="BV18" s="2" t="n"/>
      <c r="BW18" s="2" t="n"/>
      <c r="BX18" s="2" t="n"/>
    </row>
    <row r="19">
      <c r="A19" s="2163" t="n"/>
      <c r="B19" s="2163" t="n"/>
      <c r="C19" s="145" t="inlineStr">
        <is>
          <t>Квалификация специалиста: техник-технолог</t>
        </is>
      </c>
      <c r="D19" s="145" t="n"/>
      <c r="E19" s="145" t="n"/>
      <c r="F19" s="145" t="n"/>
      <c r="G19" s="2" t="n"/>
      <c r="H19" s="145" t="n"/>
      <c r="I19" s="145" t="n"/>
      <c r="J19" s="2" t="n"/>
      <c r="K19" s="145" t="n"/>
      <c r="L19" s="145" t="n"/>
      <c r="M19" s="145" t="n"/>
      <c r="N19" s="145" t="n"/>
      <c r="O19" s="145" t="n"/>
      <c r="P19" s="145" t="n"/>
      <c r="Q19" s="145" t="n"/>
      <c r="R19" s="145" t="n"/>
      <c r="S19" s="2164" t="n"/>
      <c r="T19" s="145" t="n"/>
      <c r="U19" s="142" t="n"/>
      <c r="V19" s="145" t="n"/>
      <c r="W19" s="2" t="n"/>
      <c r="X19" s="145" t="n"/>
      <c r="Y19" s="145" t="n"/>
      <c r="Z19" s="145" t="n"/>
      <c r="AA19" s="145" t="n"/>
      <c r="AB19" s="145" t="n"/>
      <c r="AC19" s="145" t="n"/>
      <c r="AD19" s="145" t="n"/>
      <c r="AE19" s="145" t="n"/>
      <c r="AF19" s="145" t="n"/>
      <c r="AG19" s="145" t="n"/>
      <c r="AH19" s="145" t="n"/>
      <c r="AI19" s="145" t="n"/>
      <c r="AJ19" s="145" t="n"/>
      <c r="AK19" s="145" t="n"/>
      <c r="AL19" s="145" t="n"/>
      <c r="AM19" s="145" t="n"/>
      <c r="AN19" s="2" t="n"/>
      <c r="AO19" s="145" t="n"/>
      <c r="AP19" s="145" t="n"/>
      <c r="AQ19" s="145" t="n"/>
      <c r="AR19" s="145" t="n"/>
      <c r="AS19" s="145" t="n"/>
      <c r="AT19" s="145" t="n"/>
      <c r="AU19" s="2" t="n"/>
      <c r="AV19" s="145" t="n"/>
      <c r="AW19" s="145" t="n"/>
      <c r="AX19" s="145" t="n"/>
      <c r="AY19" s="145" t="n"/>
      <c r="AZ19" s="145" t="n"/>
      <c r="BA19" s="145" t="n"/>
      <c r="BB19" s="145" t="n"/>
      <c r="BC19" s="145" t="n"/>
      <c r="BD19" s="2" t="n"/>
      <c r="BE19" s="2" t="n"/>
      <c r="BF19" s="145" t="n"/>
      <c r="BG19" s="145" t="n"/>
      <c r="BH19" s="145" t="n"/>
      <c r="BI19" s="145" t="n"/>
      <c r="BJ19" s="145" t="n"/>
      <c r="BK19" s="145" t="n"/>
      <c r="BL19" s="145" t="n"/>
      <c r="BM19" s="145" t="n"/>
      <c r="BN19" s="2163" t="n"/>
      <c r="BO19" s="2163" t="n"/>
      <c r="BP19" s="2163" t="n"/>
      <c r="BQ19" s="2163" t="n"/>
      <c r="BR19" s="2165" t="n"/>
      <c r="BS19" s="2" t="n"/>
      <c r="BT19" s="2" t="n"/>
      <c r="BU19" s="2" t="n"/>
      <c r="BV19" s="2" t="n"/>
      <c r="BW19" s="2" t="n"/>
      <c r="BX19" s="2" t="n"/>
    </row>
    <row r="20">
      <c r="A20" s="36" t="n"/>
      <c r="B20" s="35" t="n"/>
      <c r="C20" s="2" t="n"/>
      <c r="D20" s="35" t="n"/>
      <c r="E20" s="35" t="n"/>
      <c r="F20" s="35" t="n"/>
      <c r="G20" s="35" t="n"/>
      <c r="H20" s="35" t="n"/>
      <c r="I20" s="35" t="n"/>
      <c r="J20" s="35" t="n"/>
      <c r="K20" s="35" t="n"/>
      <c r="L20" s="35" t="n"/>
      <c r="M20" s="35" t="n"/>
      <c r="N20" s="36" t="n"/>
      <c r="O20" s="36" t="n"/>
      <c r="P20" s="37" t="n"/>
      <c r="Q20" s="37" t="n"/>
      <c r="R20" s="43" t="n"/>
      <c r="S20" s="688" t="n"/>
      <c r="T20" s="688" t="n"/>
      <c r="U20" s="688" t="n"/>
      <c r="V20" s="688" t="n"/>
      <c r="W20" s="688" t="n"/>
      <c r="X20" s="688" t="n"/>
      <c r="Y20" s="688" t="n"/>
      <c r="Z20" s="688" t="n"/>
      <c r="AA20" s="688" t="n"/>
      <c r="AB20" s="688" t="n"/>
      <c r="AC20" s="688" t="n"/>
      <c r="AD20" s="688" t="n"/>
      <c r="AE20" s="688" t="n"/>
      <c r="AF20" s="688" t="n"/>
      <c r="AG20" s="688" t="n"/>
      <c r="AH20" s="688" t="n"/>
      <c r="AI20" s="688" t="n"/>
      <c r="AJ20" s="688" t="n"/>
      <c r="AK20" s="688" t="n"/>
      <c r="AL20" s="688" t="n"/>
      <c r="AM20" s="688" t="n"/>
      <c r="AN20" s="688" t="n"/>
      <c r="AO20" s="688" t="n"/>
      <c r="AP20" s="688" t="n"/>
      <c r="AQ20" s="688" t="n"/>
      <c r="AR20" s="688" t="n"/>
      <c r="AS20" s="688" t="n"/>
      <c r="AT20" s="688" t="n"/>
      <c r="AU20" s="688" t="n"/>
      <c r="AV20" s="688" t="n"/>
      <c r="AW20" s="688" t="n"/>
      <c r="AX20" s="688" t="n"/>
      <c r="AY20" s="688" t="n"/>
      <c r="AZ20" s="688" t="n"/>
      <c r="BA20" s="688" t="n"/>
      <c r="BB20" s="688" t="n"/>
      <c r="BC20" s="688" t="n"/>
      <c r="BD20" s="36" t="n"/>
      <c r="BE20" s="2" t="n"/>
      <c r="BF20" s="2" t="n"/>
      <c r="BG20" s="22" t="n"/>
      <c r="BH20" s="36" t="n"/>
      <c r="BI20" s="40" t="n"/>
      <c r="BJ20" s="41" t="n"/>
      <c r="BK20" s="41" t="n"/>
      <c r="BL20" s="41" t="n"/>
      <c r="BM20" s="41" t="n"/>
      <c r="BN20" s="41" t="n"/>
      <c r="BO20" s="41" t="n"/>
      <c r="BP20" s="41" t="n"/>
      <c r="BQ20" s="41" t="n"/>
      <c r="BR20" s="41" t="n"/>
      <c r="BS20" s="41" t="n"/>
      <c r="BT20" s="2" t="n"/>
      <c r="BU20" s="2" t="n"/>
      <c r="BV20" s="2" t="n"/>
      <c r="BW20" s="2" t="n"/>
      <c r="BX20" s="2" t="n"/>
    </row>
    <row r="21">
      <c r="A21" s="2" t="n"/>
      <c r="B21" s="696" t="inlineStr">
        <is>
          <t>I. График образовательного процесса</t>
        </is>
      </c>
      <c r="C21" s="47" t="n"/>
      <c r="D21" s="47" t="n"/>
      <c r="E21" s="47" t="n"/>
      <c r="F21" s="47" t="n"/>
      <c r="G21" s="47" t="n"/>
      <c r="H21" s="47" t="n"/>
      <c r="I21" s="47" t="n"/>
      <c r="J21" s="47" t="n"/>
      <c r="K21" s="47" t="n"/>
      <c r="L21" s="47" t="n"/>
      <c r="M21" s="47" t="n"/>
      <c r="N21" s="47" t="n"/>
      <c r="O21" s="47" t="n"/>
      <c r="P21" s="47" t="n"/>
      <c r="Q21" s="47" t="n"/>
      <c r="R21" s="47" t="n"/>
      <c r="S21" s="35" t="n"/>
      <c r="T21" s="35" t="n"/>
      <c r="U21" s="35" t="n"/>
      <c r="V21" s="35" t="n"/>
      <c r="W21" s="35" t="n"/>
      <c r="X21" s="35" t="n"/>
      <c r="Y21" s="35" t="n"/>
      <c r="Z21" s="35" t="n"/>
      <c r="AA21" s="35" t="n"/>
      <c r="AB21" s="35" t="n"/>
      <c r="AC21" s="35" t="n"/>
      <c r="AD21" s="35" t="n"/>
      <c r="AE21" s="35" t="n"/>
      <c r="AF21" s="35" t="n"/>
      <c r="AG21" s="35" t="n"/>
      <c r="AH21" s="35" t="n"/>
      <c r="AI21" s="35" t="n"/>
      <c r="AJ21" s="35" t="n"/>
      <c r="AK21" s="35" t="n"/>
      <c r="AL21" s="35" t="n"/>
      <c r="AM21" s="35" t="n"/>
      <c r="AN21" s="35" t="n"/>
      <c r="AO21" s="35" t="n"/>
      <c r="AP21" s="35" t="n"/>
      <c r="AQ21" s="35" t="n"/>
      <c r="AR21" s="35" t="n"/>
      <c r="AS21" s="35" t="n"/>
      <c r="AT21" s="35" t="n"/>
      <c r="AU21" s="35" t="n"/>
      <c r="AV21" s="35" t="n"/>
      <c r="AW21" s="35" t="n"/>
      <c r="AX21" s="35" t="n"/>
      <c r="AY21" s="2" t="n"/>
      <c r="AZ21" s="696" t="inlineStr">
        <is>
          <t>II. Сводные данные по бюджету времени (в неделях)</t>
        </is>
      </c>
      <c r="BA21" s="2" t="n"/>
      <c r="BB21" s="2" t="n"/>
      <c r="BC21" s="2" t="n"/>
      <c r="BD21" s="2" t="n"/>
      <c r="BE21" s="49" t="n"/>
      <c r="BF21" s="49" t="n"/>
      <c r="BG21" s="49" t="n"/>
      <c r="BH21" s="49" t="n"/>
      <c r="BI21" s="49" t="n"/>
      <c r="BJ21" s="49" t="n"/>
      <c r="BK21" s="11" t="n"/>
      <c r="BL21" s="11" t="n"/>
      <c r="BM21" s="11" t="n"/>
      <c r="BN21" s="11" t="n"/>
      <c r="BO21" s="47" t="n"/>
      <c r="BP21" s="697" t="n"/>
      <c r="BQ21" s="53" t="n"/>
      <c r="BR21" s="2" t="n"/>
      <c r="BS21" s="2" t="n"/>
      <c r="BT21" s="2" t="n"/>
      <c r="BU21" s="2" t="n"/>
      <c r="BV21" s="2" t="n"/>
      <c r="BW21" s="2" t="n"/>
      <c r="BX21" s="2" t="n"/>
    </row>
    <row r="22">
      <c r="A22" s="2" t="n"/>
      <c r="B22" s="3791" t="inlineStr">
        <is>
          <t>КУРСЫ</t>
        </is>
      </c>
      <c r="C22" s="3792" t="inlineStr">
        <is>
          <t>СЕНТЯБРЬ</t>
        </is>
      </c>
      <c r="D22" s="164" t="n"/>
      <c r="E22" s="164" t="n"/>
      <c r="F22" s="3793" t="n"/>
      <c r="G22" s="3792" t="n"/>
      <c r="H22" s="3792" t="inlineStr">
        <is>
          <t>ОКТЯБРЬ</t>
        </is>
      </c>
      <c r="I22" s="164" t="n"/>
      <c r="J22" s="3793" t="n"/>
      <c r="K22" s="3792" t="n"/>
      <c r="L22" s="3792" t="inlineStr">
        <is>
          <t>НОЯБРЬ</t>
        </is>
      </c>
      <c r="M22" s="164" t="n"/>
      <c r="N22" s="164" t="n"/>
      <c r="O22" s="3793" t="n"/>
      <c r="P22" s="3792" t="inlineStr">
        <is>
          <t>ДЕКАБРЬ</t>
        </is>
      </c>
      <c r="Q22" s="164" t="n"/>
      <c r="R22" s="164" t="n"/>
      <c r="S22" s="164" t="n"/>
      <c r="T22" s="3793" t="n"/>
      <c r="U22" s="3792" t="n"/>
      <c r="V22" s="3792" t="inlineStr">
        <is>
          <t>ЯНВАРЬ</t>
        </is>
      </c>
      <c r="W22" s="164" t="n"/>
      <c r="X22" s="3793" t="n"/>
      <c r="Y22" s="3792" t="n"/>
      <c r="Z22" s="3792" t="inlineStr">
        <is>
          <t>ФЕВРАЛЬ</t>
        </is>
      </c>
      <c r="AA22" s="164" t="n"/>
      <c r="AB22" s="3793" t="n"/>
      <c r="AC22" s="3792" t="n"/>
      <c r="AD22" s="3792" t="inlineStr">
        <is>
          <t>МАРТ</t>
        </is>
      </c>
      <c r="AE22" s="164" t="n"/>
      <c r="AF22" s="164" t="n"/>
      <c r="AG22" s="3793" t="n"/>
      <c r="AH22" s="3792" t="n"/>
      <c r="AI22" s="3792" t="inlineStr">
        <is>
          <t>АПРЕЛЬ</t>
        </is>
      </c>
      <c r="AJ22" s="164" t="n"/>
      <c r="AK22" s="3793" t="n"/>
      <c r="AL22" s="3792" t="n"/>
      <c r="AM22" s="3792" t="inlineStr">
        <is>
          <t>МАЙ</t>
        </is>
      </c>
      <c r="AN22" s="164" t="n"/>
      <c r="AO22" s="164" t="n"/>
      <c r="AP22" s="3793" t="n"/>
      <c r="AQ22" s="3792" t="inlineStr">
        <is>
          <t>ИЮНЬ</t>
        </is>
      </c>
      <c r="AR22" s="164" t="n"/>
      <c r="AS22" s="164" t="n"/>
      <c r="AT22" s="3793" t="n"/>
      <c r="AU22" s="3792" t="n"/>
      <c r="AV22" s="3792" t="inlineStr">
        <is>
          <t>ИЮЛЬ</t>
        </is>
      </c>
      <c r="AW22" s="164" t="n"/>
      <c r="AX22" s="3793" t="n"/>
      <c r="AY22" s="3792" t="n"/>
      <c r="AZ22" s="3792" t="inlineStr">
        <is>
          <t>АВГУСТ</t>
        </is>
      </c>
      <c r="BA22" s="164" t="n"/>
      <c r="BB22" s="164" t="n"/>
      <c r="BC22" s="3793" t="n"/>
      <c r="BD22" s="3794" t="inlineStr">
        <is>
          <t>Лабораторно-экзаменационная (установочная) сессия</t>
        </is>
      </c>
      <c r="BE22" s="60" t="n"/>
      <c r="BF22" s="2198" t="n"/>
      <c r="BG22" s="3795" t="inlineStr">
        <is>
          <t>Учебные практики</t>
        </is>
      </c>
      <c r="BH22" s="2198" t="n"/>
      <c r="BI22" s="3795" t="inlineStr">
        <is>
          <t>Производственные  практики</t>
        </is>
      </c>
      <c r="BJ22" s="2198" t="n"/>
      <c r="BK22" s="3795" t="inlineStr">
        <is>
          <t>Дипломное проектирование</t>
        </is>
      </c>
      <c r="BL22" s="2198" t="n"/>
      <c r="BM22" s="3795" t="inlineStr">
        <is>
          <t>Итоговая аттестация</t>
        </is>
      </c>
      <c r="BN22" s="2198" t="n"/>
      <c r="BO22" s="3795" t="inlineStr">
        <is>
          <t>ВСЕГО</t>
        </is>
      </c>
      <c r="BP22" s="2198" t="n"/>
      <c r="BQ22" s="53" t="n"/>
      <c r="BR22" s="2" t="n"/>
      <c r="BS22" s="2" t="n"/>
      <c r="BT22" s="2" t="n"/>
      <c r="BU22" s="2" t="n"/>
      <c r="BV22" s="2" t="n"/>
      <c r="BW22" s="2" t="n"/>
      <c r="BX22" s="2" t="n"/>
    </row>
    <row r="23">
      <c r="A23" s="2" t="n"/>
      <c r="B23" s="69" t="n"/>
      <c r="C23" s="3357" t="n">
        <v>1</v>
      </c>
      <c r="D23" s="3357" t="n">
        <v>8</v>
      </c>
      <c r="E23" s="3357" t="n">
        <v>15</v>
      </c>
      <c r="F23" s="3357" t="n">
        <v>22</v>
      </c>
      <c r="G23" s="3357" t="n">
        <v>29</v>
      </c>
      <c r="H23" s="3357" t="n">
        <v>6</v>
      </c>
      <c r="I23" s="3357" t="n">
        <v>13</v>
      </c>
      <c r="J23" s="3357" t="n">
        <v>20</v>
      </c>
      <c r="K23" s="3357" t="n">
        <v>27</v>
      </c>
      <c r="L23" s="3357" t="n">
        <v>3</v>
      </c>
      <c r="M23" s="3357" t="n">
        <v>10</v>
      </c>
      <c r="N23" s="3357" t="n">
        <v>17</v>
      </c>
      <c r="O23" s="3357" t="n">
        <v>24</v>
      </c>
      <c r="P23" s="3357" t="n">
        <v>1</v>
      </c>
      <c r="Q23" s="3357" t="n"/>
      <c r="R23" s="3357" t="n">
        <v>8</v>
      </c>
      <c r="S23" s="3357" t="n">
        <v>15</v>
      </c>
      <c r="T23" s="3357" t="n">
        <v>22</v>
      </c>
      <c r="U23" s="3357" t="n">
        <v>29</v>
      </c>
      <c r="V23" s="3357" t="n">
        <v>5</v>
      </c>
      <c r="W23" s="3357" t="n">
        <v>12</v>
      </c>
      <c r="X23" s="3357" t="n">
        <v>19</v>
      </c>
      <c r="Y23" s="3357" t="n">
        <v>26</v>
      </c>
      <c r="Z23" s="3357" t="n">
        <v>2</v>
      </c>
      <c r="AA23" s="3357" t="n">
        <v>9</v>
      </c>
      <c r="AB23" s="3357" t="n">
        <v>16</v>
      </c>
      <c r="AC23" s="3357" t="n">
        <v>23</v>
      </c>
      <c r="AD23" s="3357" t="n">
        <v>2</v>
      </c>
      <c r="AE23" s="3357" t="n">
        <v>9</v>
      </c>
      <c r="AF23" s="3357" t="n">
        <v>16</v>
      </c>
      <c r="AG23" s="3357" t="n">
        <v>23</v>
      </c>
      <c r="AH23" s="3357" t="n">
        <v>30</v>
      </c>
      <c r="AI23" s="3357" t="n">
        <v>6</v>
      </c>
      <c r="AJ23" s="3357" t="n">
        <v>13</v>
      </c>
      <c r="AK23" s="3357" t="n">
        <v>20</v>
      </c>
      <c r="AL23" s="3357" t="n">
        <v>27</v>
      </c>
      <c r="AM23" s="3357" t="n">
        <v>4</v>
      </c>
      <c r="AN23" s="3357" t="n">
        <v>11</v>
      </c>
      <c r="AO23" s="3357" t="n">
        <v>18</v>
      </c>
      <c r="AP23" s="3357" t="n">
        <v>25</v>
      </c>
      <c r="AQ23" s="3357" t="n">
        <v>1</v>
      </c>
      <c r="AR23" s="3357" t="n">
        <v>8</v>
      </c>
      <c r="AS23" s="3357" t="n">
        <v>15</v>
      </c>
      <c r="AT23" s="3357" t="n">
        <v>22</v>
      </c>
      <c r="AU23" s="3357" t="n">
        <v>29</v>
      </c>
      <c r="AV23" s="3357" t="n">
        <v>6</v>
      </c>
      <c r="AW23" s="3357" t="n">
        <v>13</v>
      </c>
      <c r="AX23" s="3357" t="n">
        <v>20</v>
      </c>
      <c r="AY23" s="3357" t="n">
        <v>27</v>
      </c>
      <c r="AZ23" s="3357" t="n">
        <v>3</v>
      </c>
      <c r="BA23" s="3357" t="n">
        <v>10</v>
      </c>
      <c r="BB23" s="3357" t="n">
        <v>17</v>
      </c>
      <c r="BC23" s="3358" t="n">
        <v>24</v>
      </c>
      <c r="BD23" s="69" t="n"/>
      <c r="BE23" s="2" t="n"/>
      <c r="BF23" s="173" t="n"/>
      <c r="BG23" s="171" t="n"/>
      <c r="BH23" s="173" t="n"/>
      <c r="BI23" s="171" t="n"/>
      <c r="BJ23" s="173" t="n"/>
      <c r="BK23" s="171" t="n"/>
      <c r="BL23" s="173" t="n"/>
      <c r="BM23" s="171" t="n"/>
      <c r="BN23" s="173" t="n"/>
      <c r="BO23" s="171" t="n"/>
      <c r="BP23" s="173" t="n"/>
      <c r="BQ23" s="53" t="n"/>
      <c r="BR23" s="2" t="n"/>
      <c r="BS23" s="2" t="n"/>
      <c r="BT23" s="2" t="n"/>
      <c r="BU23" s="2" t="n"/>
      <c r="BV23" s="2" t="n"/>
      <c r="BW23" s="2" t="n"/>
      <c r="BX23" s="2" t="n"/>
    </row>
    <row r="24">
      <c r="A24" s="2" t="n"/>
      <c r="B24" s="69" t="n"/>
      <c r="C24" s="3357" t="n">
        <v>7</v>
      </c>
      <c r="D24" s="3357" t="n">
        <v>14</v>
      </c>
      <c r="E24" s="3357" t="n">
        <v>21</v>
      </c>
      <c r="F24" s="3357" t="n">
        <v>28</v>
      </c>
      <c r="G24" s="3357" t="n">
        <v>5</v>
      </c>
      <c r="H24" s="3357" t="n">
        <v>12</v>
      </c>
      <c r="I24" s="3357" t="n">
        <v>19</v>
      </c>
      <c r="J24" s="3357" t="n">
        <v>26</v>
      </c>
      <c r="K24" s="3357" t="n">
        <v>2</v>
      </c>
      <c r="L24" s="3357" t="n">
        <v>9</v>
      </c>
      <c r="M24" s="3357" t="n">
        <v>16</v>
      </c>
      <c r="N24" s="3357" t="n">
        <v>23</v>
      </c>
      <c r="O24" s="3357" t="n">
        <v>30</v>
      </c>
      <c r="P24" s="3357" t="n">
        <v>7</v>
      </c>
      <c r="Q24" s="3357" t="n"/>
      <c r="R24" s="3357" t="n">
        <v>14</v>
      </c>
      <c r="S24" s="3357" t="n">
        <v>21</v>
      </c>
      <c r="T24" s="3357" t="n">
        <v>28</v>
      </c>
      <c r="U24" s="3357" t="n">
        <v>4</v>
      </c>
      <c r="V24" s="3357" t="n">
        <v>11</v>
      </c>
      <c r="W24" s="3357" t="n">
        <v>18</v>
      </c>
      <c r="X24" s="3357" t="n">
        <v>25</v>
      </c>
      <c r="Y24" s="3357" t="n">
        <v>1</v>
      </c>
      <c r="Z24" s="3357" t="n">
        <v>8</v>
      </c>
      <c r="AA24" s="3357" t="n">
        <v>15</v>
      </c>
      <c r="AB24" s="3357" t="n">
        <v>22</v>
      </c>
      <c r="AC24" s="3357" t="n">
        <v>1</v>
      </c>
      <c r="AD24" s="3357" t="n">
        <v>8</v>
      </c>
      <c r="AE24" s="3357" t="n">
        <v>15</v>
      </c>
      <c r="AF24" s="3357" t="n">
        <v>22</v>
      </c>
      <c r="AG24" s="3357" t="n">
        <v>29</v>
      </c>
      <c r="AH24" s="3357" t="n">
        <v>5</v>
      </c>
      <c r="AI24" s="3357" t="n">
        <v>12</v>
      </c>
      <c r="AJ24" s="3357" t="n">
        <v>19</v>
      </c>
      <c r="AK24" s="3357" t="n">
        <v>26</v>
      </c>
      <c r="AL24" s="3357" t="n">
        <v>3</v>
      </c>
      <c r="AM24" s="3357" t="n">
        <v>10</v>
      </c>
      <c r="AN24" s="3357" t="n">
        <v>17</v>
      </c>
      <c r="AO24" s="3357" t="n">
        <v>24</v>
      </c>
      <c r="AP24" s="3357" t="n">
        <v>31</v>
      </c>
      <c r="AQ24" s="3357" t="n">
        <v>7</v>
      </c>
      <c r="AR24" s="3357" t="n">
        <v>14</v>
      </c>
      <c r="AS24" s="3357" t="n">
        <v>21</v>
      </c>
      <c r="AT24" s="3357" t="n">
        <v>28</v>
      </c>
      <c r="AU24" s="3357" t="n">
        <v>5</v>
      </c>
      <c r="AV24" s="3357" t="n">
        <v>12</v>
      </c>
      <c r="AW24" s="3357" t="n">
        <v>19</v>
      </c>
      <c r="AX24" s="3357" t="n">
        <v>26</v>
      </c>
      <c r="AY24" s="3357" t="n">
        <v>2</v>
      </c>
      <c r="AZ24" s="3357" t="n">
        <v>9</v>
      </c>
      <c r="BA24" s="3357" t="n">
        <v>16</v>
      </c>
      <c r="BB24" s="3357" t="n">
        <v>23</v>
      </c>
      <c r="BC24" s="3358" t="n">
        <v>31</v>
      </c>
      <c r="BD24" s="69" t="n"/>
      <c r="BE24" s="2" t="n"/>
      <c r="BF24" s="173" t="n"/>
      <c r="BG24" s="171" t="n"/>
      <c r="BH24" s="173" t="n"/>
      <c r="BI24" s="171" t="n"/>
      <c r="BJ24" s="173" t="n"/>
      <c r="BK24" s="171" t="n"/>
      <c r="BL24" s="173" t="n"/>
      <c r="BM24" s="171" t="n"/>
      <c r="BN24" s="173" t="n"/>
      <c r="BO24" s="171" t="n"/>
      <c r="BP24" s="173" t="n"/>
      <c r="BQ24" s="53" t="n"/>
      <c r="BR24" s="2" t="n"/>
      <c r="BS24" s="2" t="n"/>
      <c r="BT24" s="2" t="n"/>
      <c r="BU24" s="2" t="n"/>
      <c r="BV24" s="2" t="n"/>
      <c r="BW24" s="2" t="n"/>
      <c r="BX24" s="2" t="n"/>
    </row>
    <row r="25">
      <c r="A25" s="2" t="n"/>
      <c r="B25" s="203" t="n"/>
      <c r="C25" s="3796" t="n">
        <v>1</v>
      </c>
      <c r="D25" s="3796">
        <f>C25+1</f>
        <v/>
      </c>
      <c r="E25" s="3796">
        <f>D25+1</f>
        <v/>
      </c>
      <c r="F25" s="3796">
        <f>E25+1</f>
        <v/>
      </c>
      <c r="G25" s="3796">
        <f>F25+1</f>
        <v/>
      </c>
      <c r="H25" s="3796">
        <f>G25+1</f>
        <v/>
      </c>
      <c r="I25" s="3796">
        <f>H25+1</f>
        <v/>
      </c>
      <c r="J25" s="3796">
        <f>I25+1</f>
        <v/>
      </c>
      <c r="K25" s="3796">
        <f>J25+1</f>
        <v/>
      </c>
      <c r="L25" s="3796">
        <f>K25+1</f>
        <v/>
      </c>
      <c r="M25" s="3796">
        <f>L25+1</f>
        <v/>
      </c>
      <c r="N25" s="3796">
        <f>M25+1</f>
        <v/>
      </c>
      <c r="O25" s="3796">
        <f>N25+1</f>
        <v/>
      </c>
      <c r="P25" s="3796">
        <f>O25+1</f>
        <v/>
      </c>
      <c r="Q25" s="3796" t="n"/>
      <c r="R25" s="3796">
        <f>P25+1</f>
        <v/>
      </c>
      <c r="S25" s="3796">
        <f>R25+1</f>
        <v/>
      </c>
      <c r="T25" s="3796">
        <f>S25+1</f>
        <v/>
      </c>
      <c r="U25" s="3796">
        <f>T25+1</f>
        <v/>
      </c>
      <c r="V25" s="3796">
        <f>U25+1</f>
        <v/>
      </c>
      <c r="W25" s="3796">
        <f>V25+1</f>
        <v/>
      </c>
      <c r="X25" s="3796">
        <f>W25+1</f>
        <v/>
      </c>
      <c r="Y25" s="3796">
        <f>X25+1</f>
        <v/>
      </c>
      <c r="Z25" s="3796">
        <f>Y25+1</f>
        <v/>
      </c>
      <c r="AA25" s="3796">
        <f>Z25+1</f>
        <v/>
      </c>
      <c r="AB25" s="3796">
        <f>AA25+1</f>
        <v/>
      </c>
      <c r="AC25" s="3796">
        <f>AB25+1</f>
        <v/>
      </c>
      <c r="AD25" s="3796">
        <f>AC25+1</f>
        <v/>
      </c>
      <c r="AE25" s="3796">
        <f>AD25+1</f>
        <v/>
      </c>
      <c r="AF25" s="3796">
        <f>AE25+1</f>
        <v/>
      </c>
      <c r="AG25" s="3796">
        <f>AF25+1</f>
        <v/>
      </c>
      <c r="AH25" s="3796">
        <f>AG25+1</f>
        <v/>
      </c>
      <c r="AI25" s="3796">
        <f>AH25+1</f>
        <v/>
      </c>
      <c r="AJ25" s="3796">
        <f>AI25+1</f>
        <v/>
      </c>
      <c r="AK25" s="3796">
        <f>AJ25+1</f>
        <v/>
      </c>
      <c r="AL25" s="3796">
        <f>AK25+1</f>
        <v/>
      </c>
      <c r="AM25" s="3796">
        <f>AL25+1</f>
        <v/>
      </c>
      <c r="AN25" s="3796">
        <f>AM25+1</f>
        <v/>
      </c>
      <c r="AO25" s="3796">
        <f>AN25+1</f>
        <v/>
      </c>
      <c r="AP25" s="3796">
        <f>AO25+1</f>
        <v/>
      </c>
      <c r="AQ25" s="3796">
        <f>AP25+1</f>
        <v/>
      </c>
      <c r="AR25" s="3796">
        <f>AQ25+1</f>
        <v/>
      </c>
      <c r="AS25" s="3796">
        <f>AR25+1</f>
        <v/>
      </c>
      <c r="AT25" s="3796">
        <f>AS25+1</f>
        <v/>
      </c>
      <c r="AU25" s="3796">
        <f>AT25+1</f>
        <v/>
      </c>
      <c r="AV25" s="3796">
        <f>AU25+1</f>
        <v/>
      </c>
      <c r="AW25" s="3796">
        <f>AV25+1</f>
        <v/>
      </c>
      <c r="AX25" s="3796">
        <f>AW25+1</f>
        <v/>
      </c>
      <c r="AY25" s="3796">
        <f>AX25+1</f>
        <v/>
      </c>
      <c r="AZ25" s="3796">
        <f>AY25+1</f>
        <v/>
      </c>
      <c r="BA25" s="3796">
        <f>AZ25+1</f>
        <v/>
      </c>
      <c r="BB25" s="3796">
        <f>BA25+1</f>
        <v/>
      </c>
      <c r="BC25" s="3797">
        <f>BB25+1</f>
        <v/>
      </c>
      <c r="BD25" s="3798" t="n"/>
      <c r="BE25" s="477" t="n"/>
      <c r="BF25" s="480" t="n"/>
      <c r="BG25" s="3799" t="n"/>
      <c r="BH25" s="480" t="n"/>
      <c r="BI25" s="3799" t="n"/>
      <c r="BJ25" s="480" t="n"/>
      <c r="BK25" s="3799" t="n"/>
      <c r="BL25" s="480" t="n"/>
      <c r="BM25" s="3799" t="n"/>
      <c r="BN25" s="480" t="n"/>
      <c r="BO25" s="3799" t="n"/>
      <c r="BP25" s="480" t="n"/>
      <c r="BQ25" s="53" t="n"/>
      <c r="BR25" s="2" t="n"/>
      <c r="BS25" s="2" t="n"/>
      <c r="BT25" s="2" t="n"/>
      <c r="BU25" s="2" t="n"/>
      <c r="BV25" s="2" t="n"/>
      <c r="BW25" s="2" t="n"/>
      <c r="BX25" s="2" t="n"/>
    </row>
    <row r="26">
      <c r="A26" s="2" t="n"/>
      <c r="B26" s="3800" t="inlineStr">
        <is>
          <t>I</t>
        </is>
      </c>
      <c r="C26" s="3801" t="n"/>
      <c r="D26" s="3802" t="n"/>
      <c r="E26" s="3802" t="n"/>
      <c r="F26" s="3802" t="inlineStr">
        <is>
          <t>:</t>
        </is>
      </c>
      <c r="G26" s="3802" t="n"/>
      <c r="H26" s="3802" t="n"/>
      <c r="I26" s="3802" t="n"/>
      <c r="J26" s="3802" t="n"/>
      <c r="K26" s="3802" t="n"/>
      <c r="L26" s="3802" t="n"/>
      <c r="M26" s="3802" t="n"/>
      <c r="N26" s="3802" t="n"/>
      <c r="O26" s="3802" t="n"/>
      <c r="P26" s="3802" t="n"/>
      <c r="Q26" s="3802" t="n"/>
      <c r="R26" s="3802" t="n"/>
      <c r="S26" s="3802" t="n"/>
      <c r="T26" s="3803" t="n"/>
      <c r="U26" s="3803" t="n"/>
      <c r="V26" s="3803" t="n"/>
      <c r="W26" s="3802" t="n"/>
      <c r="X26" s="3802" t="inlineStr">
        <is>
          <t>:</t>
        </is>
      </c>
      <c r="Y26" s="3802" t="inlineStr">
        <is>
          <t>:</t>
        </is>
      </c>
      <c r="Z26" s="3802" t="n"/>
      <c r="AA26" s="3802" t="n"/>
      <c r="AB26" s="3802" t="n"/>
      <c r="AC26" s="3802" t="n"/>
      <c r="AD26" s="3802" t="n"/>
      <c r="AE26" s="3802" t="n"/>
      <c r="AF26" s="3802" t="n"/>
      <c r="AG26" s="3802" t="n"/>
      <c r="AH26" s="3802" t="n"/>
      <c r="AI26" s="3802" t="n"/>
      <c r="AJ26" s="3802" t="n"/>
      <c r="AK26" s="3802" t="n"/>
      <c r="AL26" s="3802" t="n"/>
      <c r="AM26" s="3802" t="n"/>
      <c r="AN26" s="3802" t="n"/>
      <c r="AO26" s="3802" t="n"/>
      <c r="AP26" s="3804" t="n"/>
      <c r="AQ26" s="3804" t="inlineStr">
        <is>
          <t>:</t>
        </is>
      </c>
      <c r="AR26" s="3804" t="inlineStr">
        <is>
          <t>:</t>
        </is>
      </c>
      <c r="AS26" s="3802" t="n"/>
      <c r="AT26" s="3802" t="n"/>
      <c r="AU26" s="3805" t="n"/>
      <c r="AV26" s="3805" t="n"/>
      <c r="AW26" s="3805" t="n"/>
      <c r="AX26" s="3805" t="n"/>
      <c r="AY26" s="3805" t="n"/>
      <c r="AZ26" s="3805" t="n"/>
      <c r="BA26" s="3805" t="n"/>
      <c r="BB26" s="3805" t="n"/>
      <c r="BC26" s="3806" t="n"/>
      <c r="BD26" s="3807" t="n">
        <v>5</v>
      </c>
      <c r="BE26" s="477" t="n"/>
      <c r="BF26" s="480" t="n"/>
      <c r="BG26" s="3808" t="n"/>
      <c r="BH26" s="480" t="n"/>
      <c r="BI26" s="3808" t="n"/>
      <c r="BJ26" s="480" t="n"/>
      <c r="BK26" s="3808" t="n"/>
      <c r="BL26" s="480" t="n"/>
      <c r="BM26" s="3808" t="n"/>
      <c r="BN26" s="480" t="n"/>
      <c r="BO26" s="3809">
        <f>SUM(BD26:BN26)</f>
        <v/>
      </c>
      <c r="BP26" s="480" t="n"/>
      <c r="BQ26" s="53" t="n"/>
      <c r="BR26" s="2" t="n"/>
      <c r="BS26" s="2" t="n"/>
      <c r="BT26" s="2" t="n"/>
      <c r="BU26" s="2" t="n"/>
      <c r="BV26" s="2" t="n"/>
      <c r="BW26" s="2" t="n"/>
      <c r="BX26" s="2" t="n"/>
    </row>
    <row r="27">
      <c r="A27" s="2" t="n"/>
      <c r="B27" s="3810" t="inlineStr">
        <is>
          <t>II</t>
        </is>
      </c>
      <c r="C27" s="3811" t="n"/>
      <c r="D27" s="3811" t="n"/>
      <c r="E27" s="3811" t="n"/>
      <c r="F27" s="3811" t="n"/>
      <c r="G27" s="3811" t="n"/>
      <c r="H27" s="3811" t="n"/>
      <c r="I27" s="3811" t="n"/>
      <c r="J27" s="3811" t="n"/>
      <c r="K27" s="3811" t="n"/>
      <c r="L27" s="3811" t="n"/>
      <c r="M27" s="3811" t="n"/>
      <c r="N27" s="3811" t="n"/>
      <c r="O27" s="3811" t="inlineStr">
        <is>
          <t>:</t>
        </is>
      </c>
      <c r="P27" s="3811" t="inlineStr">
        <is>
          <t>:</t>
        </is>
      </c>
      <c r="Q27" s="3811" t="n"/>
      <c r="R27" s="3811" t="n"/>
      <c r="S27" s="3811" t="n"/>
      <c r="T27" s="3357" t="n"/>
      <c r="U27" s="3357" t="n"/>
      <c r="V27" s="3357" t="n"/>
      <c r="W27" s="3357" t="n"/>
      <c r="X27" s="3811" t="n"/>
      <c r="Y27" s="3811" t="n"/>
      <c r="Z27" s="3811" t="n"/>
      <c r="AA27" s="3811" t="n"/>
      <c r="AB27" s="3811" t="n"/>
      <c r="AC27" s="3811" t="n"/>
      <c r="AD27" s="3811" t="n"/>
      <c r="AE27" s="3811" t="n"/>
      <c r="AF27" s="3811" t="inlineStr">
        <is>
          <t>:</t>
        </is>
      </c>
      <c r="AG27" s="3811" t="inlineStr">
        <is>
          <t>:</t>
        </is>
      </c>
      <c r="AH27" s="3811" t="n"/>
      <c r="AI27" s="3811" t="n"/>
      <c r="AJ27" s="3811" t="n"/>
      <c r="AK27" s="3811" t="n"/>
      <c r="AL27" s="3811" t="n"/>
      <c r="AM27" s="3811" t="n"/>
      <c r="AN27" s="3811" t="n"/>
      <c r="AO27" s="3811" t="n"/>
      <c r="AP27" s="3812" t="n"/>
      <c r="AQ27" s="3812" t="n"/>
      <c r="AR27" s="3812" t="n"/>
      <c r="AS27" s="3811" t="n"/>
      <c r="AT27" s="3811" t="n"/>
      <c r="AU27" s="3811" t="n"/>
      <c r="AV27" s="3811" t="n"/>
      <c r="AW27" s="3811" t="n"/>
      <c r="AX27" s="3811" t="n"/>
      <c r="AY27" s="3811" t="n"/>
      <c r="AZ27" s="3811" t="n"/>
      <c r="BA27" s="3811" t="n"/>
      <c r="BB27" s="3811" t="n"/>
      <c r="BC27" s="3813" t="n"/>
      <c r="BD27" s="3356" t="n">
        <v>4</v>
      </c>
      <c r="BE27" s="175" t="n"/>
      <c r="BF27" s="474" t="n"/>
      <c r="BG27" s="2787" t="n"/>
      <c r="BH27" s="474" t="n"/>
      <c r="BI27" s="2787" t="n"/>
      <c r="BJ27" s="474" t="n"/>
      <c r="BK27" s="2787" t="n"/>
      <c r="BL27" s="474" t="n"/>
      <c r="BM27" s="2787" t="n"/>
      <c r="BN27" s="474" t="n"/>
      <c r="BO27" s="3814">
        <f>SUM(BD27:BN27)</f>
        <v/>
      </c>
      <c r="BP27" s="474" t="n"/>
      <c r="BQ27" s="53" t="n"/>
      <c r="BR27" s="2" t="n"/>
      <c r="BS27" s="2" t="n"/>
      <c r="BT27" s="2" t="n"/>
      <c r="BU27" s="2" t="n"/>
      <c r="BV27" s="2" t="n"/>
      <c r="BW27" s="2" t="n"/>
      <c r="BX27" s="2" t="n"/>
    </row>
    <row r="28">
      <c r="A28" s="2" t="n"/>
      <c r="B28" s="3810" t="inlineStr">
        <is>
          <t>III</t>
        </is>
      </c>
      <c r="C28" s="3811" t="n"/>
      <c r="D28" s="3811" t="n"/>
      <c r="E28" s="3811" t="n"/>
      <c r="F28" s="3811" t="n"/>
      <c r="G28" s="3811" t="n"/>
      <c r="H28" s="3811" t="n"/>
      <c r="I28" s="3811" t="n"/>
      <c r="J28" s="3811" t="n"/>
      <c r="K28" s="3811" t="n"/>
      <c r="L28" s="3811" t="n"/>
      <c r="M28" s="3811" t="n"/>
      <c r="N28" s="3811" t="n"/>
      <c r="O28" s="3811" t="n"/>
      <c r="P28" s="3811" t="n"/>
      <c r="Q28" s="3811" t="n"/>
      <c r="R28" s="3811" t="n"/>
      <c r="S28" s="3811" t="n"/>
      <c r="T28" s="3357" t="n"/>
      <c r="U28" s="3357" t="n"/>
      <c r="V28" s="3811" t="inlineStr">
        <is>
          <t>:</t>
        </is>
      </c>
      <c r="W28" s="3811" t="inlineStr">
        <is>
          <t>:</t>
        </is>
      </c>
      <c r="X28" s="3811" t="inlineStr">
        <is>
          <t>:</t>
        </is>
      </c>
      <c r="Y28" s="3811" t="n"/>
      <c r="Z28" s="3811" t="n"/>
      <c r="AA28" s="3811" t="n"/>
      <c r="AB28" s="3811" t="n"/>
      <c r="AC28" s="3811" t="n"/>
      <c r="AD28" s="3811" t="n"/>
      <c r="AE28" s="3811" t="n"/>
      <c r="AF28" s="3811" t="n"/>
      <c r="AG28" s="3811" t="n"/>
      <c r="AH28" s="3811" t="n"/>
      <c r="AI28" s="3811" t="n"/>
      <c r="AJ28" s="3811" t="n"/>
      <c r="AK28" s="3811" t="n"/>
      <c r="AL28" s="3811" t="n"/>
      <c r="AM28" s="3811" t="n"/>
      <c r="AN28" s="3811" t="inlineStr">
        <is>
          <t>:</t>
        </is>
      </c>
      <c r="AO28" s="3811" t="inlineStr">
        <is>
          <t>:</t>
        </is>
      </c>
      <c r="AP28" s="3811" t="inlineStr">
        <is>
          <t>:</t>
        </is>
      </c>
      <c r="AQ28" s="3812" t="n"/>
      <c r="AR28" s="3811" t="n"/>
      <c r="AS28" s="3811" t="n"/>
      <c r="AT28" s="3811" t="n"/>
      <c r="AU28" s="3811" t="n"/>
      <c r="AV28" s="3811" t="n"/>
      <c r="AW28" s="3811" t="n"/>
      <c r="AX28" s="3811" t="n"/>
      <c r="AY28" s="3811" t="n"/>
      <c r="AZ28" s="3811" t="n"/>
      <c r="BA28" s="3811" t="n"/>
      <c r="BB28" s="3811" t="n"/>
      <c r="BC28" s="3813" t="n"/>
      <c r="BD28" s="3356" t="n">
        <v>6</v>
      </c>
      <c r="BE28" s="175" t="n"/>
      <c r="BF28" s="474" t="n"/>
      <c r="BG28" s="2787" t="n"/>
      <c r="BH28" s="474" t="n"/>
      <c r="BI28" s="2787" t="n"/>
      <c r="BJ28" s="474" t="n"/>
      <c r="BK28" s="2787" t="n"/>
      <c r="BL28" s="474" t="n"/>
      <c r="BM28" s="2787" t="n"/>
      <c r="BN28" s="474" t="n"/>
      <c r="BO28" s="3814">
        <f>SUM(BD28:BN28)</f>
        <v/>
      </c>
      <c r="BP28" s="474" t="n"/>
      <c r="BQ28" s="53" t="n"/>
      <c r="BR28" s="2" t="n"/>
      <c r="BS28" s="2" t="n"/>
      <c r="BT28" s="2" t="n"/>
      <c r="BU28" s="2" t="n"/>
      <c r="BV28" s="2" t="n"/>
      <c r="BW28" s="2" t="n"/>
      <c r="BX28" s="2" t="n"/>
    </row>
    <row r="29">
      <c r="A29" s="2" t="n"/>
      <c r="B29" s="3815" t="inlineStr">
        <is>
          <t>IV</t>
        </is>
      </c>
      <c r="C29" s="3816" t="n"/>
      <c r="D29" s="3816" t="n"/>
      <c r="E29" s="3816" t="n"/>
      <c r="F29" s="3816" t="n"/>
      <c r="G29" s="3816" t="n"/>
      <c r="H29" s="3816" t="n"/>
      <c r="I29" s="3816" t="n"/>
      <c r="J29" s="3816" t="inlineStr">
        <is>
          <t>:</t>
        </is>
      </c>
      <c r="K29" s="3816" t="inlineStr">
        <is>
          <t>:</t>
        </is>
      </c>
      <c r="L29" s="3816" t="inlineStr">
        <is>
          <t>:</t>
        </is>
      </c>
      <c r="M29" s="3816" t="n"/>
      <c r="N29" s="3816" t="n"/>
      <c r="O29" s="3816" t="n"/>
      <c r="P29" s="3816" t="n"/>
      <c r="Q29" s="3816" t="n"/>
      <c r="R29" s="3816" t="n"/>
      <c r="S29" s="3816" t="n"/>
      <c r="T29" s="3817" t="n"/>
      <c r="U29" s="3817" t="n"/>
      <c r="V29" s="3817" t="n"/>
      <c r="W29" s="3817" t="n"/>
      <c r="X29" s="3816" t="n"/>
      <c r="Y29" s="3816" t="inlineStr">
        <is>
          <t>Х</t>
        </is>
      </c>
      <c r="Z29" s="3818" t="inlineStr">
        <is>
          <t>Х</t>
        </is>
      </c>
      <c r="AA29" s="3818" t="inlineStr">
        <is>
          <t>Х</t>
        </is>
      </c>
      <c r="AB29" s="3818" t="inlineStr">
        <is>
          <t>Х</t>
        </is>
      </c>
      <c r="AC29" s="3818" t="inlineStr">
        <is>
          <t>Х</t>
        </is>
      </c>
      <c r="AD29" s="3818" t="inlineStr">
        <is>
          <t>:</t>
        </is>
      </c>
      <c r="AE29" s="3818" t="inlineStr">
        <is>
          <t>:</t>
        </is>
      </c>
      <c r="AF29" s="3816" t="n"/>
      <c r="AG29" s="3816" t="n"/>
      <c r="AH29" s="3816" t="inlineStr">
        <is>
          <t>//</t>
        </is>
      </c>
      <c r="AI29" s="3818" t="inlineStr">
        <is>
          <t>/</t>
        </is>
      </c>
      <c r="AJ29" s="3818" t="inlineStr">
        <is>
          <t>/</t>
        </is>
      </c>
      <c r="AK29" s="3818" t="inlineStr">
        <is>
          <t>/</t>
        </is>
      </c>
      <c r="AL29" s="3818" t="inlineStr">
        <is>
          <t>/</t>
        </is>
      </c>
      <c r="AM29" s="3818" t="inlineStr">
        <is>
          <t>/</t>
        </is>
      </c>
      <c r="AN29" s="3818" t="inlineStr">
        <is>
          <t>/</t>
        </is>
      </c>
      <c r="AO29" s="3818" t="inlineStr">
        <is>
          <t>/</t>
        </is>
      </c>
      <c r="AP29" s="3818" t="inlineStr">
        <is>
          <t>/</t>
        </is>
      </c>
      <c r="AQ29" s="3818" t="inlineStr">
        <is>
          <t>/</t>
        </is>
      </c>
      <c r="AR29" s="3818" t="inlineStr">
        <is>
          <t>/</t>
        </is>
      </c>
      <c r="AS29" s="3818" t="inlineStr">
        <is>
          <t>/</t>
        </is>
      </c>
      <c r="AT29" s="3818" t="inlineStr">
        <is>
          <t>//</t>
        </is>
      </c>
      <c r="AU29" s="3818" t="n"/>
      <c r="AV29" s="3816" t="n"/>
      <c r="AW29" s="3816" t="n"/>
      <c r="AX29" s="3816" t="n"/>
      <c r="AY29" s="3816" t="n"/>
      <c r="AZ29" s="3816" t="n"/>
      <c r="BA29" s="3816" t="n"/>
      <c r="BB29" s="3816" t="n"/>
      <c r="BC29" s="3819" t="n"/>
      <c r="BD29" s="3820" t="n">
        <v>5</v>
      </c>
      <c r="BE29" s="662" t="n"/>
      <c r="BF29" s="2213" t="n"/>
      <c r="BG29" s="3821" t="n"/>
      <c r="BH29" s="2213" t="n"/>
      <c r="BI29" s="3821" t="n">
        <v>5</v>
      </c>
      <c r="BJ29" s="2213" t="n"/>
      <c r="BK29" s="3821" t="n">
        <v>11</v>
      </c>
      <c r="BL29" s="2213" t="n"/>
      <c r="BM29" s="3821" t="n">
        <v>2</v>
      </c>
      <c r="BN29" s="2213" t="n"/>
      <c r="BO29" s="3822">
        <f>SUM(BD29:BN29)</f>
        <v/>
      </c>
      <c r="BP29" s="2213" t="n"/>
      <c r="BQ29" s="53" t="n"/>
      <c r="BR29" s="2" t="n"/>
      <c r="BS29" s="2" t="n"/>
      <c r="BT29" s="2" t="n"/>
      <c r="BU29" s="2" t="n"/>
      <c r="BV29" s="2" t="n"/>
      <c r="BW29" s="2" t="n"/>
      <c r="BX29" s="2" t="n"/>
    </row>
    <row r="30">
      <c r="A30" s="146" t="n"/>
      <c r="B30" s="146" t="n"/>
      <c r="C30" s="128" t="n"/>
      <c r="D30" s="128" t="n"/>
      <c r="E30" s="128" t="n"/>
      <c r="F30" s="128" t="n"/>
      <c r="G30" s="128" t="n"/>
      <c r="H30" s="128" t="n"/>
      <c r="I30" s="128" t="n"/>
      <c r="J30" s="128" t="n"/>
      <c r="K30" s="128" t="n"/>
      <c r="L30" s="128" t="n"/>
      <c r="M30" s="128" t="n"/>
      <c r="N30" s="128" t="n"/>
      <c r="O30" s="128" t="n"/>
      <c r="P30" s="128" t="n"/>
      <c r="Q30" s="128" t="n"/>
      <c r="R30" s="128" t="n"/>
      <c r="S30" s="128" t="n"/>
      <c r="T30" s="128" t="n"/>
      <c r="U30" s="128" t="n"/>
      <c r="V30" s="128" t="n"/>
      <c r="W30" s="128" t="n"/>
      <c r="X30" s="128" t="n"/>
      <c r="Y30" s="128" t="n"/>
      <c r="Z30" s="128" t="n"/>
      <c r="AA30" s="128" t="n"/>
      <c r="AB30" s="128" t="n"/>
      <c r="AC30" s="128" t="n"/>
      <c r="AD30" s="128" t="n"/>
      <c r="AE30" s="128" t="n"/>
      <c r="AF30" s="128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8" t="n"/>
      <c r="AS30" s="128" t="n"/>
      <c r="AT30" s="128" t="n"/>
      <c r="AU30" s="128" t="n"/>
      <c r="AV30" s="128" t="n"/>
      <c r="AW30" s="128" t="n"/>
      <c r="AX30" s="128" t="n"/>
      <c r="AY30" s="128" t="n"/>
      <c r="AZ30" s="128" t="n"/>
      <c r="BA30" s="128" t="n"/>
      <c r="BB30" s="128" t="n"/>
      <c r="BC30" s="2" t="n"/>
      <c r="BD30" s="3823">
        <f>SUM(BD26:BE29)</f>
        <v/>
      </c>
      <c r="BE30" s="1410" t="n"/>
      <c r="BF30" s="2494" t="n"/>
      <c r="BG30" s="3824">
        <f>SUM(BG26:BH29)</f>
        <v/>
      </c>
      <c r="BH30" s="2494" t="n"/>
      <c r="BI30" s="3824">
        <f>SUM(BI26:BJ29)</f>
        <v/>
      </c>
      <c r="BJ30" s="2494" t="n"/>
      <c r="BK30" s="3824">
        <f>SUM(BK26:BL29)</f>
        <v/>
      </c>
      <c r="BL30" s="2494" t="n"/>
      <c r="BM30" s="3824">
        <f>SUM(BM26:BN29)</f>
        <v/>
      </c>
      <c r="BN30" s="2494" t="n"/>
      <c r="BO30" s="3824">
        <f>SUM(BO26:BP29)</f>
        <v/>
      </c>
      <c r="BP30" s="2494" t="n"/>
      <c r="BQ30" s="53" t="n"/>
      <c r="BR30" s="2" t="n"/>
      <c r="BS30" s="2" t="n"/>
      <c r="BT30" s="2" t="n"/>
      <c r="BU30" s="2" t="n"/>
      <c r="BV30" s="2" t="n"/>
      <c r="BW30" s="2" t="n"/>
      <c r="BX30" s="2" t="n"/>
    </row>
    <row r="31">
      <c r="A31" s="146" t="n"/>
      <c r="B31" s="146" t="n"/>
      <c r="C31" s="137" t="inlineStr">
        <is>
          <t>Обозначения:</t>
        </is>
      </c>
      <c r="D31" s="138" t="n"/>
      <c r="E31" s="139" t="n"/>
      <c r="F31" s="139" t="n"/>
      <c r="G31" s="139" t="n"/>
      <c r="H31" s="138" t="n"/>
      <c r="I31" s="105" t="n"/>
      <c r="J31" s="140" t="inlineStr">
        <is>
          <t>−</t>
        </is>
      </c>
      <c r="K31" s="137" t="inlineStr">
        <is>
          <t>теоретическое обучение</t>
        </is>
      </c>
      <c r="L31" s="137" t="n"/>
      <c r="M31" s="137" t="n"/>
      <c r="N31" s="137" t="n"/>
      <c r="O31" s="137" t="n"/>
      <c r="P31" s="137" t="n"/>
      <c r="Q31" s="137" t="n"/>
      <c r="R31" s="137" t="n"/>
      <c r="S31" s="137" t="n"/>
      <c r="T31" s="141" t="n"/>
      <c r="U31" s="141" t="n"/>
      <c r="V31" s="142" t="n"/>
      <c r="W31" s="142" t="n"/>
      <c r="X31" s="142" t="n"/>
      <c r="Y31" s="142" t="n"/>
      <c r="Z31" s="142" t="n"/>
      <c r="AA31" s="142" t="n"/>
      <c r="AB31" s="142" t="n"/>
      <c r="AC31" s="142" t="n"/>
      <c r="AD31" s="142" t="n"/>
      <c r="AE31" s="143" t="inlineStr">
        <is>
          <t>О</t>
        </is>
      </c>
      <c r="AF31" s="140" t="inlineStr">
        <is>
          <t>−</t>
        </is>
      </c>
      <c r="AG31" s="137" t="inlineStr">
        <is>
          <t>учебная практика</t>
        </is>
      </c>
      <c r="AH31" s="141" t="n"/>
      <c r="AI31" s="142" t="n"/>
      <c r="AJ31" s="142" t="n"/>
      <c r="AK31" s="142" t="n"/>
      <c r="AL31" s="137" t="n"/>
      <c r="AM31" s="137" t="n"/>
      <c r="AN31" s="144" t="n"/>
      <c r="AO31" s="142" t="n"/>
      <c r="AP31" s="142" t="n"/>
      <c r="AQ31" s="142" t="n"/>
      <c r="AR31" s="141" t="n"/>
      <c r="AS31" s="143" t="inlineStr">
        <is>
          <t>/</t>
        </is>
      </c>
      <c r="AT31" s="140" t="inlineStr">
        <is>
          <t>−</t>
        </is>
      </c>
      <c r="AU31" s="137" t="inlineStr">
        <is>
          <t>дипломное проектирование</t>
        </is>
      </c>
      <c r="AV31" s="141" t="n"/>
      <c r="AW31" s="141" t="n"/>
      <c r="AX31" s="141" t="n"/>
      <c r="AY31" s="141" t="n"/>
      <c r="AZ31" s="141" t="n"/>
      <c r="BA31" s="141" t="n"/>
      <c r="BB31" s="137" t="n"/>
      <c r="BC31" s="137" t="n"/>
      <c r="BD31" s="137" t="n"/>
      <c r="BE31" s="145" t="n"/>
      <c r="BF31" s="139" t="n"/>
      <c r="BG31" s="139" t="n"/>
      <c r="BH31" s="139" t="n"/>
      <c r="BI31" s="146" t="n"/>
      <c r="BJ31" s="146" t="n"/>
      <c r="BK31" s="146" t="n"/>
      <c r="BL31" s="146" t="n"/>
      <c r="BM31" s="146" t="n"/>
      <c r="BN31" s="146" t="n"/>
      <c r="BO31" s="739" t="n"/>
      <c r="BP31" s="697" t="n"/>
      <c r="BQ31" s="53" t="n"/>
      <c r="BR31" s="2" t="n"/>
      <c r="BS31" s="2" t="n"/>
      <c r="BT31" s="2" t="n"/>
      <c r="BU31" s="2" t="n"/>
      <c r="BV31" s="2" t="n"/>
      <c r="BW31" s="2" t="n"/>
      <c r="BX31" s="2" t="n"/>
    </row>
    <row r="32">
      <c r="A32" s="2" t="n"/>
      <c r="B32" s="2" t="n"/>
      <c r="C32" s="148" t="n"/>
      <c r="D32" s="149" t="n"/>
      <c r="E32" s="148" t="n"/>
      <c r="F32" s="148" t="n"/>
      <c r="G32" s="148" t="n"/>
      <c r="H32" s="148" t="n"/>
      <c r="I32" s="137" t="n"/>
      <c r="J32" s="137" t="n"/>
      <c r="K32" s="137" t="n"/>
      <c r="L32" s="137" t="n"/>
      <c r="M32" s="137" t="n"/>
      <c r="N32" s="137" t="n"/>
      <c r="O32" s="137" t="n"/>
      <c r="P32" s="137" t="n"/>
      <c r="Q32" s="137" t="n"/>
      <c r="R32" s="137" t="n"/>
      <c r="S32" s="137" t="n"/>
      <c r="T32" s="137" t="n"/>
      <c r="U32" s="137" t="n"/>
      <c r="V32" s="137" t="n"/>
      <c r="W32" s="137" t="n"/>
      <c r="X32" s="137" t="n"/>
      <c r="Y32" s="137" t="n"/>
      <c r="Z32" s="137" t="n"/>
      <c r="AA32" s="137" t="n"/>
      <c r="AB32" s="137" t="n"/>
      <c r="AC32" s="137" t="n"/>
      <c r="AD32" s="137" t="n"/>
      <c r="AE32" s="137" t="n"/>
      <c r="AF32" s="137" t="n"/>
      <c r="AG32" s="137" t="n"/>
      <c r="AH32" s="137" t="n"/>
      <c r="AI32" s="137" t="n"/>
      <c r="AJ32" s="137" t="n"/>
      <c r="AK32" s="137" t="n"/>
      <c r="AL32" s="137" t="n"/>
      <c r="AM32" s="137" t="n"/>
      <c r="AN32" s="137" t="n"/>
      <c r="AO32" s="137" t="n"/>
      <c r="AP32" s="137" t="n"/>
      <c r="AQ32" s="137" t="n"/>
      <c r="AR32" s="137" t="n"/>
      <c r="AS32" s="137" t="n"/>
      <c r="AT32" s="137" t="n"/>
      <c r="AU32" s="137" t="n"/>
      <c r="AV32" s="137" t="n"/>
      <c r="AW32" s="137" t="n"/>
      <c r="AX32" s="137" t="n"/>
      <c r="AY32" s="137" t="n"/>
      <c r="AZ32" s="137" t="n"/>
      <c r="BA32" s="137" t="n"/>
      <c r="BB32" s="137" t="n"/>
      <c r="BC32" s="137" t="n"/>
      <c r="BD32" s="137" t="n"/>
      <c r="BE32" s="145" t="n"/>
      <c r="BF32" s="148" t="n"/>
      <c r="BG32" s="148" t="n"/>
      <c r="BH32" s="148" t="n"/>
      <c r="BI32" s="2" t="n"/>
      <c r="BJ32" s="2" t="n"/>
      <c r="BK32" s="2" t="n"/>
      <c r="BL32" s="2" t="n"/>
      <c r="BM32" s="2" t="n"/>
      <c r="BN32" s="2" t="n"/>
      <c r="BO32" s="149" t="n"/>
      <c r="BP32" s="697" t="n"/>
      <c r="BQ32" s="53" t="n"/>
      <c r="BR32" s="2" t="n"/>
      <c r="BS32" s="2" t="n"/>
      <c r="BT32" s="2" t="n"/>
      <c r="BU32" s="2" t="n"/>
      <c r="BV32" s="2" t="n"/>
      <c r="BW32" s="2" t="n"/>
      <c r="BX32" s="2" t="n"/>
    </row>
    <row r="33">
      <c r="A33" s="146" t="n"/>
      <c r="B33" s="146" t="n"/>
      <c r="C33" s="139" t="n"/>
      <c r="D33" s="139" t="n"/>
      <c r="E33" s="139" t="n"/>
      <c r="F33" s="139" t="n"/>
      <c r="G33" s="139" t="n"/>
      <c r="H33" s="138" t="n"/>
      <c r="I33" s="151" t="inlineStr">
        <is>
          <t>:</t>
        </is>
      </c>
      <c r="J33" s="140" t="inlineStr">
        <is>
          <t>−</t>
        </is>
      </c>
      <c r="K33" s="137" t="inlineStr">
        <is>
          <t>лабораторно-экзаменационная (установочная) сессия</t>
        </is>
      </c>
      <c r="L33" s="137" t="n"/>
      <c r="M33" s="137" t="n"/>
      <c r="N33" s="137" t="n"/>
      <c r="O33" s="137" t="n"/>
      <c r="P33" s="137" t="n"/>
      <c r="Q33" s="137" t="n"/>
      <c r="R33" s="137" t="n"/>
      <c r="S33" s="137" t="n"/>
      <c r="T33" s="141" t="n"/>
      <c r="U33" s="141" t="n"/>
      <c r="V33" s="142" t="n"/>
      <c r="W33" s="142" t="n"/>
      <c r="X33" s="142" t="n"/>
      <c r="Y33" s="142" t="n"/>
      <c r="Z33" s="142" t="n"/>
      <c r="AA33" s="142" t="n"/>
      <c r="AB33" s="142" t="n"/>
      <c r="AC33" s="142" t="n"/>
      <c r="AD33" s="142" t="n"/>
      <c r="AE33" s="151" t="inlineStr">
        <is>
          <t>Х</t>
        </is>
      </c>
      <c r="AF33" s="140" t="inlineStr">
        <is>
          <t>−</t>
        </is>
      </c>
      <c r="AG33" s="137" t="inlineStr">
        <is>
          <t>производственная практика</t>
        </is>
      </c>
      <c r="AH33" s="141" t="n"/>
      <c r="AI33" s="142" t="n"/>
      <c r="AJ33" s="142" t="n"/>
      <c r="AK33" s="142" t="n"/>
      <c r="AL33" s="137" t="n"/>
      <c r="AM33" s="137" t="n"/>
      <c r="AN33" s="144" t="n"/>
      <c r="AO33" s="142" t="n"/>
      <c r="AP33" s="142" t="n"/>
      <c r="AQ33" s="142" t="n"/>
      <c r="AR33" s="144" t="n"/>
      <c r="AS33" s="143" t="inlineStr">
        <is>
          <t>//</t>
        </is>
      </c>
      <c r="AT33" s="140" t="inlineStr">
        <is>
          <t>−</t>
        </is>
      </c>
      <c r="AU33" s="137" t="inlineStr">
        <is>
          <t>итоговая аттестация</t>
        </is>
      </c>
      <c r="AV33" s="144" t="n"/>
      <c r="AW33" s="144" t="n"/>
      <c r="AX33" s="144" t="n"/>
      <c r="AY33" s="144" t="n"/>
      <c r="AZ33" s="144" t="n"/>
      <c r="BA33" s="144" t="n"/>
      <c r="BB33" s="137" t="n"/>
      <c r="BC33" s="137" t="n"/>
      <c r="BD33" s="137" t="n"/>
      <c r="BE33" s="145" t="n"/>
      <c r="BF33" s="139" t="n"/>
      <c r="BG33" s="139" t="n"/>
      <c r="BH33" s="139" t="n"/>
      <c r="BI33" s="146" t="n"/>
      <c r="BJ33" s="146" t="n"/>
      <c r="BK33" s="146" t="n"/>
      <c r="BL33" s="146" t="n"/>
      <c r="BM33" s="146" t="n"/>
      <c r="BN33" s="146" t="n"/>
      <c r="BO33" s="739" t="n"/>
      <c r="BP33" s="697" t="n"/>
      <c r="BQ33" s="53" t="n"/>
      <c r="BR33" s="2" t="n"/>
      <c r="BS33" s="2" t="n"/>
      <c r="BT33" s="2" t="n"/>
      <c r="BU33" s="2" t="n"/>
      <c r="BV33" s="2" t="n"/>
      <c r="BW33" s="2" t="n"/>
      <c r="BX33" s="2" t="n"/>
    </row>
    <row r="34">
      <c r="A34" s="2185" t="n"/>
      <c r="B34" s="2185" t="n"/>
      <c r="C34" s="2186" t="n"/>
      <c r="D34" s="2186" t="n"/>
      <c r="E34" s="2186" t="n"/>
      <c r="F34" s="2186" t="n"/>
      <c r="G34" s="2186" t="n"/>
      <c r="H34" s="739" t="n"/>
      <c r="I34" s="2187" t="n"/>
      <c r="J34" s="2188" t="n"/>
      <c r="K34" s="2186" t="n"/>
      <c r="L34" s="2186" t="n"/>
      <c r="M34" s="2186" t="n"/>
      <c r="N34" s="2186" t="n"/>
      <c r="O34" s="2186" t="n"/>
      <c r="P34" s="2186" t="n"/>
      <c r="Q34" s="2186" t="n"/>
      <c r="R34" s="2186" t="n"/>
      <c r="S34" s="2186" t="n"/>
      <c r="T34" s="739" t="n"/>
      <c r="U34" s="739" t="n"/>
      <c r="V34" s="2189" t="n"/>
      <c r="W34" s="2189" t="n"/>
      <c r="X34" s="2189" t="n"/>
      <c r="Y34" s="2189" t="n"/>
      <c r="Z34" s="2189" t="n"/>
      <c r="AA34" s="2189" t="n"/>
      <c r="AB34" s="2189" t="n"/>
      <c r="AC34" s="2189" t="n"/>
      <c r="AD34" s="2189" t="n"/>
      <c r="AE34" s="2190" t="n"/>
      <c r="AF34" s="2191" t="n"/>
      <c r="AG34" s="2186" t="n"/>
      <c r="AH34" s="695" t="n"/>
      <c r="AI34" s="2192" t="n"/>
      <c r="AJ34" s="2189" t="n"/>
      <c r="AK34" s="2189" t="n"/>
      <c r="AL34" s="2186" t="n"/>
      <c r="AM34" s="2186" t="n"/>
      <c r="AN34" s="2193" t="n"/>
      <c r="AO34" s="2189" t="n"/>
      <c r="AP34" s="2189" t="n"/>
      <c r="AQ34" s="2189" t="n"/>
      <c r="AR34" s="2193" t="n"/>
      <c r="AS34" s="2194" t="n"/>
      <c r="AT34" s="2188" t="n"/>
      <c r="AU34" s="2186" t="n"/>
      <c r="AV34" s="2193" t="n"/>
      <c r="AW34" s="2193" t="n"/>
      <c r="AX34" s="2193" t="n"/>
      <c r="AY34" s="2193" t="n"/>
      <c r="AZ34" s="2193" t="n"/>
      <c r="BA34" s="2193" t="n"/>
      <c r="BB34" s="2186" t="n"/>
      <c r="BC34" s="2186" t="n"/>
      <c r="BD34" s="2186" t="n"/>
      <c r="BE34" s="2195" t="n"/>
      <c r="BF34" s="2195" t="n"/>
      <c r="BG34" s="2195" t="n"/>
      <c r="BH34" s="2195" t="n"/>
      <c r="BI34" s="2195" t="n"/>
      <c r="BJ34" s="2195" t="n"/>
      <c r="BK34" s="2195" t="n"/>
      <c r="BL34" s="2195" t="n"/>
      <c r="BM34" s="2195" t="n"/>
      <c r="BN34" s="2185" t="n"/>
      <c r="BO34" s="2185" t="n"/>
      <c r="BP34" s="2185" t="n"/>
      <c r="BQ34" s="2185" t="n"/>
      <c r="BR34" s="2185" t="n"/>
      <c r="BS34" s="2" t="n"/>
      <c r="BT34" s="2" t="n"/>
      <c r="BU34" s="2" t="n"/>
      <c r="BV34" s="2" t="n"/>
      <c r="BW34" s="2" t="n"/>
      <c r="BX34" s="2" t="n"/>
    </row>
    <row r="35">
      <c r="A35" s="1504" t="inlineStr">
        <is>
          <t>III. План образовательного процесса</t>
        </is>
      </c>
      <c r="B35" s="78" t="n"/>
      <c r="C35" s="78" t="n"/>
      <c r="D35" s="78" t="n"/>
      <c r="E35" s="78" t="n"/>
      <c r="F35" s="78" t="n"/>
      <c r="G35" s="78" t="n"/>
      <c r="H35" s="78" t="n"/>
      <c r="I35" s="78" t="n"/>
      <c r="J35" s="78" t="n"/>
      <c r="K35" s="78" t="n"/>
      <c r="L35" s="78" t="n"/>
      <c r="M35" s="78" t="n"/>
      <c r="N35" s="78" t="n"/>
      <c r="O35" s="78" t="n"/>
      <c r="P35" s="78" t="n"/>
      <c r="Q35" s="78" t="n"/>
      <c r="R35" s="78" t="n"/>
      <c r="S35" s="78" t="n"/>
      <c r="T35" s="78" t="n"/>
      <c r="U35" s="78" t="n"/>
      <c r="V35" s="78" t="n"/>
      <c r="W35" s="78" t="n"/>
      <c r="X35" s="78" t="n"/>
      <c r="Y35" s="78" t="n"/>
      <c r="Z35" s="78" t="n"/>
      <c r="AA35" s="78" t="n"/>
      <c r="AB35" s="78" t="n"/>
      <c r="AC35" s="78" t="n"/>
      <c r="AD35" s="78" t="n"/>
      <c r="AE35" s="78" t="n"/>
      <c r="AF35" s="78" t="n"/>
      <c r="AG35" s="78" t="n"/>
      <c r="AH35" s="78" t="n"/>
      <c r="AI35" s="78" t="n"/>
      <c r="AJ35" s="78" t="n"/>
      <c r="AK35" s="78" t="n"/>
      <c r="AL35" s="78" t="n"/>
      <c r="AM35" s="78" t="n"/>
      <c r="AN35" s="78" t="n"/>
      <c r="AO35" s="78" t="n"/>
      <c r="AP35" s="78" t="n"/>
      <c r="AQ35" s="78" t="n"/>
      <c r="AR35" s="78" t="n"/>
      <c r="AS35" s="78" t="n"/>
      <c r="AT35" s="78" t="n"/>
      <c r="AU35" s="78" t="n"/>
      <c r="AV35" s="78" t="n"/>
      <c r="AW35" s="78" t="n"/>
      <c r="AX35" s="78" t="n"/>
      <c r="AY35" s="78" t="n"/>
      <c r="AZ35" s="78" t="n"/>
      <c r="BA35" s="78" t="n"/>
      <c r="BB35" s="78" t="n"/>
      <c r="BC35" s="78" t="n"/>
      <c r="BD35" s="78" t="n"/>
      <c r="BE35" s="78" t="n"/>
      <c r="BF35" s="78" t="n"/>
      <c r="BG35" s="78" t="n"/>
      <c r="BH35" s="78" t="n"/>
      <c r="BI35" s="78" t="n"/>
      <c r="BJ35" s="78" t="n"/>
      <c r="BK35" s="78" t="n"/>
      <c r="BL35" s="78" t="n"/>
      <c r="BM35" s="78" t="n"/>
      <c r="BN35" s="78" t="n"/>
      <c r="BO35" s="78" t="n"/>
      <c r="BP35" s="78" t="n"/>
      <c r="BQ35" s="78" t="n"/>
      <c r="BR35" s="78" t="n"/>
      <c r="BS35" s="2196" t="n"/>
      <c r="BT35" s="2" t="n"/>
      <c r="BU35" s="2" t="n"/>
      <c r="BV35" s="2" t="n"/>
      <c r="BW35" s="2" t="n"/>
      <c r="BX35" s="2" t="n"/>
    </row>
    <row r="36">
      <c r="A36" s="3553" t="inlineStr">
        <is>
          <t>№
п/п</t>
        </is>
      </c>
      <c r="B36" s="2202" t="n"/>
      <c r="C36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6" s="60" t="n"/>
      <c r="E36" s="60" t="n"/>
      <c r="F36" s="60" t="n"/>
      <c r="G36" s="60" t="n"/>
      <c r="H36" s="60" t="n"/>
      <c r="I36" s="60" t="n"/>
      <c r="J36" s="60" t="n"/>
      <c r="K36" s="60" t="n"/>
      <c r="L36" s="60" t="n"/>
      <c r="M36" s="60" t="n"/>
      <c r="N36" s="60" t="n"/>
      <c r="O36" s="60" t="n"/>
      <c r="P36" s="64" t="n"/>
      <c r="Q36" s="2200" t="inlineStr">
        <is>
          <t>№ рег. 
в БГТУ</t>
        </is>
      </c>
      <c r="R36" s="2200" t="inlineStr">
        <is>
          <t>Уровень ССО</t>
        </is>
      </c>
      <c r="S36" s="1410" t="n"/>
      <c r="T36" s="1410" t="n"/>
      <c r="U36" s="1414" t="n"/>
      <c r="V36" s="2201" t="inlineStr">
        <is>
          <t>Экзамены</t>
        </is>
      </c>
      <c r="W36" s="2202" t="n"/>
      <c r="X36" s="3825" t="inlineStr">
        <is>
          <t>Зачеты</t>
        </is>
      </c>
      <c r="Y36" s="2202" t="n"/>
      <c r="Z36" s="2204" t="inlineStr">
        <is>
          <t>Общее количество акад. часов по учебному плану для дневной формы</t>
        </is>
      </c>
      <c r="AA36" s="2198" t="n"/>
      <c r="AB36" s="2205" t="inlineStr">
        <is>
          <t>Количество аудиторных часов по учебному плану для дневной формы</t>
        </is>
      </c>
      <c r="AC36" s="60" t="n"/>
      <c r="AD36" s="2200" t="inlineStr">
        <is>
          <t>ВСЕГО                  академических  часов</t>
        </is>
      </c>
      <c r="AE36" s="64" t="n"/>
      <c r="AF36" s="2206" t="inlineStr">
        <is>
          <t>Количество аудиторных часов</t>
        </is>
      </c>
      <c r="AG36" s="164" t="n"/>
      <c r="AH36" s="164" t="n"/>
      <c r="AI36" s="164" t="n"/>
      <c r="AJ36" s="164" t="n"/>
      <c r="AK36" s="164" t="n"/>
      <c r="AL36" s="164" t="n"/>
      <c r="AM36" s="164" t="n"/>
      <c r="AN36" s="164" t="n"/>
      <c r="AO36" s="165" t="n"/>
      <c r="AP36" s="2206" t="inlineStr">
        <is>
          <t>Распределение по курсам и семестрам</t>
        </is>
      </c>
      <c r="AQ36" s="164" t="n"/>
      <c r="AR36" s="164" t="n"/>
      <c r="AS36" s="164" t="n"/>
      <c r="AT36" s="164" t="n"/>
      <c r="AU36" s="164" t="n"/>
      <c r="AV36" s="164" t="n"/>
      <c r="AW36" s="164" t="n"/>
      <c r="AX36" s="164" t="n"/>
      <c r="AY36" s="164" t="n"/>
      <c r="AZ36" s="164" t="n"/>
      <c r="BA36" s="164" t="n"/>
      <c r="BB36" s="164" t="n"/>
      <c r="BC36" s="164" t="n"/>
      <c r="BD36" s="164" t="n"/>
      <c r="BE36" s="164" t="n"/>
      <c r="BF36" s="164" t="n"/>
      <c r="BG36" s="164" t="n"/>
      <c r="BH36" s="164" t="n"/>
      <c r="BI36" s="164" t="n"/>
      <c r="BJ36" s="164" t="n"/>
      <c r="BK36" s="164" t="n"/>
      <c r="BL36" s="164" t="n"/>
      <c r="BM36" s="164" t="n"/>
      <c r="BN36" s="165" t="n"/>
      <c r="BO36" s="2201" t="inlineStr">
        <is>
          <t>Всего зачетных единиц</t>
        </is>
      </c>
      <c r="BP36" s="2202" t="n"/>
      <c r="BQ36" s="2201" t="inlineStr">
        <is>
          <t>Кафедра</t>
        </is>
      </c>
      <c r="BR36" s="2202" t="n"/>
      <c r="BS36" s="2" t="n"/>
      <c r="BT36" s="2" t="n"/>
      <c r="BU36" s="2" t="n"/>
      <c r="BV36" s="2" t="n"/>
      <c r="BW36" s="2" t="n"/>
      <c r="BX36" s="2" t="n"/>
    </row>
    <row r="37">
      <c r="A37" s="69" t="n"/>
      <c r="B37" s="2211" t="n"/>
      <c r="C37" s="171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72" t="n"/>
      <c r="Q37" s="65" t="n"/>
      <c r="R37" s="2207" t="inlineStr">
        <is>
          <t>Количество ауд.часов</t>
        </is>
      </c>
      <c r="S37" s="2208" t="inlineStr">
        <is>
          <t>Количество экзаменов</t>
        </is>
      </c>
      <c r="T37" s="3555" t="inlineStr">
        <is>
          <t>Всего часов</t>
        </is>
      </c>
      <c r="U37" s="3556" t="inlineStr">
        <is>
          <t>Зачетных единиц</t>
        </is>
      </c>
      <c r="V37" s="69" t="n"/>
      <c r="W37" s="2211" t="n"/>
      <c r="X37" s="171" t="n"/>
      <c r="Y37" s="2211" t="n"/>
      <c r="Z37" s="69" t="n"/>
      <c r="AA37" s="173" t="n"/>
      <c r="AB37" s="2" t="n"/>
      <c r="AC37" s="2" t="n"/>
      <c r="AD37" s="69" t="n"/>
      <c r="AE37" s="72" t="n"/>
      <c r="AF37" s="5480" t="inlineStr">
        <is>
          <t>Всего</t>
        </is>
      </c>
      <c r="AG37" s="2872" t="n"/>
      <c r="AH37" s="2214" t="inlineStr">
        <is>
          <t>Из них</t>
        </is>
      </c>
      <c r="AI37" s="175" t="n"/>
      <c r="AJ37" s="175" t="n"/>
      <c r="AK37" s="175" t="n"/>
      <c r="AL37" s="175" t="n"/>
      <c r="AM37" s="175" t="n"/>
      <c r="AN37" s="175" t="n"/>
      <c r="AO37" s="2215" t="n"/>
      <c r="AP37" s="2875" t="inlineStr">
        <is>
          <t>I курс</t>
        </is>
      </c>
      <c r="AQ37" s="477" t="n"/>
      <c r="AR37" s="477" t="n"/>
      <c r="AS37" s="477" t="n"/>
      <c r="AT37" s="477" t="n"/>
      <c r="AU37" s="477" t="n"/>
      <c r="AV37" s="2231" t="n"/>
      <c r="AW37" s="2874" t="inlineStr">
        <is>
          <t>II курс</t>
        </is>
      </c>
      <c r="AX37" s="477" t="n"/>
      <c r="AY37" s="477" t="n"/>
      <c r="AZ37" s="477" t="n"/>
      <c r="BA37" s="477" t="n"/>
      <c r="BB37" s="2227" t="n"/>
      <c r="BC37" s="2875" t="inlineStr">
        <is>
          <t>III курс</t>
        </is>
      </c>
      <c r="BD37" s="477" t="n"/>
      <c r="BE37" s="477" t="n"/>
      <c r="BF37" s="477" t="n"/>
      <c r="BG37" s="477" t="n"/>
      <c r="BH37" s="2231" t="n"/>
      <c r="BI37" s="2876" t="inlineStr">
        <is>
          <t>IV курс</t>
        </is>
      </c>
      <c r="BJ37" s="477" t="n"/>
      <c r="BK37" s="477" t="n"/>
      <c r="BL37" s="477" t="n"/>
      <c r="BM37" s="477" t="n"/>
      <c r="BN37" s="2227" t="n"/>
      <c r="BO37" s="69" t="n"/>
      <c r="BP37" s="2211" t="n"/>
      <c r="BQ37" s="69" t="n"/>
      <c r="BR37" s="2211" t="n"/>
      <c r="BS37" s="2" t="n"/>
      <c r="BT37" s="2" t="n"/>
      <c r="BU37" s="2" t="n"/>
      <c r="BV37" s="2" t="n"/>
      <c r="BW37" s="2" t="n"/>
      <c r="BX37" s="2" t="n"/>
    </row>
    <row r="38">
      <c r="A38" s="69" t="n"/>
      <c r="B38" s="2211" t="n"/>
      <c r="C38" s="171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72" t="n"/>
      <c r="Q38" s="65" t="n"/>
      <c r="R38" s="2218" t="n"/>
      <c r="S38" s="2219" t="n"/>
      <c r="T38" s="2" t="n"/>
      <c r="U38" s="2877" t="n"/>
      <c r="V38" s="69" t="n"/>
      <c r="W38" s="2211" t="n"/>
      <c r="X38" s="171" t="n"/>
      <c r="Y38" s="2211" t="n"/>
      <c r="Z38" s="69" t="n"/>
      <c r="AA38" s="173" t="n"/>
      <c r="AB38" s="2" t="n"/>
      <c r="AC38" s="2" t="n"/>
      <c r="AD38" s="69" t="n"/>
      <c r="AE38" s="72" t="n"/>
      <c r="AF38" s="69" t="n"/>
      <c r="AG38" s="2878" t="n"/>
      <c r="AH38" s="2220" t="inlineStr">
        <is>
          <t>Лекции</t>
        </is>
      </c>
      <c r="AI38" s="2221" t="n"/>
      <c r="AJ38" s="2222" t="inlineStr">
        <is>
          <t>Лабораторные</t>
        </is>
      </c>
      <c r="AK38" s="2221" t="n"/>
      <c r="AL38" s="2222" t="inlineStr">
        <is>
          <t>Практические</t>
        </is>
      </c>
      <c r="AM38" s="2221" t="n"/>
      <c r="AN38" s="2223" t="inlineStr">
        <is>
          <t>Семинарские</t>
        </is>
      </c>
      <c r="AO38" s="2224" t="n"/>
      <c r="AP38" s="435" t="inlineStr">
        <is>
          <t>УС</t>
        </is>
      </c>
      <c r="AQ38" s="2882" t="inlineStr">
        <is>
          <t>1 семестр</t>
        </is>
      </c>
      <c r="AR38" s="477" t="n"/>
      <c r="AS38" s="2227" t="n"/>
      <c r="AT38" s="2229" t="inlineStr">
        <is>
          <t>2 семестр</t>
        </is>
      </c>
      <c r="AU38" s="477" t="n"/>
      <c r="AV38" s="2227" t="n"/>
      <c r="AW38" s="2228" t="inlineStr">
        <is>
          <t>3 семестр</t>
        </is>
      </c>
      <c r="AX38" s="477" t="n"/>
      <c r="AY38" s="2227" t="n"/>
      <c r="AZ38" s="2228" t="inlineStr">
        <is>
          <t>4 семестр</t>
        </is>
      </c>
      <c r="BA38" s="477" t="n"/>
      <c r="BB38" s="2227" t="n"/>
      <c r="BC38" s="2229" t="inlineStr">
        <is>
          <t>5 семестр</t>
        </is>
      </c>
      <c r="BD38" s="477" t="n"/>
      <c r="BE38" s="2227" t="n"/>
      <c r="BF38" s="2230" t="inlineStr">
        <is>
          <t>6 семестр</t>
        </is>
      </c>
      <c r="BG38" s="477" t="n"/>
      <c r="BH38" s="2231" t="n"/>
      <c r="BI38" s="2229" t="inlineStr">
        <is>
          <t>7 семестр</t>
        </is>
      </c>
      <c r="BJ38" s="477" t="n"/>
      <c r="BK38" s="2227" t="n"/>
      <c r="BL38" s="2882" t="inlineStr">
        <is>
          <t>8 семестр</t>
        </is>
      </c>
      <c r="BM38" s="477" t="n"/>
      <c r="BN38" s="2227" t="n"/>
      <c r="BO38" s="69" t="n"/>
      <c r="BP38" s="2211" t="n"/>
      <c r="BQ38" s="69" t="n"/>
      <c r="BR38" s="2211" t="n"/>
      <c r="BS38" s="2" t="n"/>
      <c r="BT38" s="2" t="n"/>
      <c r="BU38" s="2" t="n"/>
      <c r="BV38" s="2" t="n"/>
      <c r="BW38" s="2" t="n"/>
      <c r="BX38" s="2" t="n"/>
    </row>
    <row r="39">
      <c r="A39" s="69" t="n"/>
      <c r="B39" s="2211" t="n"/>
      <c r="C39" s="171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72" t="n"/>
      <c r="Q39" s="65" t="n"/>
      <c r="R39" s="2218" t="n"/>
      <c r="S39" s="2219" t="n"/>
      <c r="T39" s="2" t="n"/>
      <c r="U39" s="2877" t="n"/>
      <c r="V39" s="69" t="n"/>
      <c r="W39" s="2211" t="n"/>
      <c r="X39" s="171" t="n"/>
      <c r="Y39" s="2211" t="n"/>
      <c r="Z39" s="69" t="n"/>
      <c r="AA39" s="173" t="n"/>
      <c r="AB39" s="2" t="n"/>
      <c r="AC39" s="2" t="n"/>
      <c r="AD39" s="69" t="n"/>
      <c r="AE39" s="72" t="n"/>
      <c r="AF39" s="69" t="n"/>
      <c r="AG39" s="2878" t="n"/>
      <c r="AH39" s="2" t="n"/>
      <c r="AI39" s="186" t="n"/>
      <c r="AJ39" s="2232" t="n"/>
      <c r="AK39" s="186" t="n"/>
      <c r="AL39" s="2232" t="n"/>
      <c r="AM39" s="186" t="n"/>
      <c r="AN39" s="2232" t="n"/>
      <c r="AO39" s="72" t="n"/>
      <c r="AP39" s="2218" t="n"/>
      <c r="AQ39" s="128" t="n">
        <v>2</v>
      </c>
      <c r="AR39" s="2229" t="inlineStr">
        <is>
          <t>недели</t>
        </is>
      </c>
      <c r="AS39" s="2227" t="n"/>
      <c r="AT39" s="2237" t="n">
        <v>2</v>
      </c>
      <c r="AU39" s="2230" t="inlineStr">
        <is>
          <t>недели</t>
        </is>
      </c>
      <c r="AV39" s="2231" t="n"/>
      <c r="AW39" s="2234" t="n">
        <v>2</v>
      </c>
      <c r="AX39" s="2884" t="inlineStr">
        <is>
          <t>недели</t>
        </is>
      </c>
      <c r="AY39" s="480" t="n"/>
      <c r="AZ39" s="2234" t="n">
        <v>2</v>
      </c>
      <c r="BA39" s="2883" t="inlineStr">
        <is>
          <t>недели</t>
        </is>
      </c>
      <c r="BB39" s="2231" t="n"/>
      <c r="BC39" s="2237" t="n">
        <v>3</v>
      </c>
      <c r="BD39" s="2238" t="inlineStr">
        <is>
          <t>недели</t>
        </is>
      </c>
      <c r="BE39" s="480" t="n"/>
      <c r="BF39" s="2237" t="n">
        <v>3</v>
      </c>
      <c r="BG39" s="2230" t="inlineStr">
        <is>
          <t>недели</t>
        </is>
      </c>
      <c r="BH39" s="2231" t="n"/>
      <c r="BI39" s="2237" t="n">
        <v>3</v>
      </c>
      <c r="BJ39" s="2238" t="inlineStr">
        <is>
          <t>недели</t>
        </is>
      </c>
      <c r="BK39" s="480" t="n"/>
      <c r="BL39" s="2237" t="n">
        <v>2</v>
      </c>
      <c r="BM39" s="2230" t="inlineStr">
        <is>
          <t>недели</t>
        </is>
      </c>
      <c r="BN39" s="2231" t="n"/>
      <c r="BO39" s="69" t="n"/>
      <c r="BP39" s="2211" t="n"/>
      <c r="BQ39" s="69" t="n"/>
      <c r="BR39" s="2211" t="n"/>
      <c r="BS39" s="2" t="n"/>
      <c r="BT39" s="2" t="n"/>
      <c r="BU39" s="2" t="n"/>
      <c r="BV39" s="2" t="n"/>
      <c r="BW39" s="2" t="n"/>
      <c r="BX39" s="2" t="n"/>
    </row>
    <row r="40">
      <c r="A40" s="2244" t="n"/>
      <c r="B40" s="2245" t="n"/>
      <c r="C40" s="2240" t="n"/>
      <c r="D40" s="78" t="n"/>
      <c r="E40" s="78" t="n"/>
      <c r="F40" s="78" t="n"/>
      <c r="G40" s="78" t="n"/>
      <c r="H40" s="78" t="n"/>
      <c r="I40" s="78" t="n"/>
      <c r="J40" s="78" t="n"/>
      <c r="K40" s="78" t="n"/>
      <c r="L40" s="78" t="n"/>
      <c r="M40" s="78" t="n"/>
      <c r="N40" s="78" t="n"/>
      <c r="O40" s="78" t="n"/>
      <c r="P40" s="81" t="n"/>
      <c r="Q40" s="2241" t="n"/>
      <c r="R40" s="2242" t="n"/>
      <c r="S40" s="2243" t="n"/>
      <c r="T40" s="78" t="n"/>
      <c r="U40" s="3154" t="n"/>
      <c r="V40" s="2244" t="n"/>
      <c r="W40" s="2245" t="n"/>
      <c r="X40" s="3826" t="n"/>
      <c r="Y40" s="2245" t="n"/>
      <c r="Z40" s="77" t="n"/>
      <c r="AA40" s="2239" t="n"/>
      <c r="AB40" s="78" t="n"/>
      <c r="AC40" s="78" t="n"/>
      <c r="AD40" s="77" t="n"/>
      <c r="AE40" s="81" t="n"/>
      <c r="AF40" s="77" t="n"/>
      <c r="AG40" s="3445" t="n"/>
      <c r="AH40" s="78" t="n"/>
      <c r="AI40" s="2247" t="n"/>
      <c r="AJ40" s="2248" t="n"/>
      <c r="AK40" s="2247" t="n"/>
      <c r="AL40" s="2248" t="n"/>
      <c r="AM40" s="2247" t="n"/>
      <c r="AN40" s="2248" t="n"/>
      <c r="AO40" s="81" t="n"/>
      <c r="AP40" s="3364" t="inlineStr">
        <is>
          <t>Ауд. часов</t>
        </is>
      </c>
      <c r="AQ40" s="2261" t="inlineStr">
        <is>
          <t>Всего часов</t>
        </is>
      </c>
      <c r="AR40" s="2262" t="inlineStr">
        <is>
          <t>Ауд. часов</t>
        </is>
      </c>
      <c r="AS40" s="3365" t="inlineStr">
        <is>
          <t>Зач. единиц</t>
        </is>
      </c>
      <c r="AT40" s="2261" t="inlineStr">
        <is>
          <t>Всего часов</t>
        </is>
      </c>
      <c r="AU40" s="2258" t="inlineStr">
        <is>
          <t>Ауд. часов</t>
        </is>
      </c>
      <c r="AV40" s="3366" t="inlineStr">
        <is>
          <t>Зач. единиц</t>
        </is>
      </c>
      <c r="AW40" s="2255" t="inlineStr">
        <is>
          <t>Всего часов</t>
        </is>
      </c>
      <c r="AX40" s="2253" t="inlineStr">
        <is>
          <t>Ауд. часов</t>
        </is>
      </c>
      <c r="AY40" s="2256" t="inlineStr">
        <is>
          <t>Зач. единиц</t>
        </is>
      </c>
      <c r="AZ40" s="2250" t="inlineStr">
        <is>
          <t>Всего часов</t>
        </is>
      </c>
      <c r="BA40" s="2251" t="inlineStr">
        <is>
          <t>Ауд. часов</t>
        </is>
      </c>
      <c r="BB40" s="2257" t="inlineStr">
        <is>
          <t>Зач. единиц</t>
        </is>
      </c>
      <c r="BC40" s="2258" t="inlineStr">
        <is>
          <t>Всего часов</t>
        </is>
      </c>
      <c r="BD40" s="2259" t="inlineStr">
        <is>
          <t>Ауд. часов</t>
        </is>
      </c>
      <c r="BE40" s="2260" t="inlineStr">
        <is>
          <t>Зач. единиц</t>
        </is>
      </c>
      <c r="BF40" s="2261" t="inlineStr">
        <is>
          <t>Всего часов</t>
        </is>
      </c>
      <c r="BG40" s="2262" t="inlineStr">
        <is>
          <t>Ауд. часов</t>
        </is>
      </c>
      <c r="BH40" s="2263" t="inlineStr">
        <is>
          <t>Зач. единиц</t>
        </is>
      </c>
      <c r="BI40" s="2258" t="inlineStr">
        <is>
          <t>Всего часов</t>
        </is>
      </c>
      <c r="BJ40" s="2259" t="inlineStr">
        <is>
          <t>Ауд. часов</t>
        </is>
      </c>
      <c r="BK40" s="2260" t="inlineStr">
        <is>
          <t>Зач. единиц</t>
        </is>
      </c>
      <c r="BL40" s="2258" t="inlineStr">
        <is>
          <t>Всего часов</t>
        </is>
      </c>
      <c r="BM40" s="2262" t="inlineStr">
        <is>
          <t>Ауд. часов</t>
        </is>
      </c>
      <c r="BN40" s="3366" t="inlineStr">
        <is>
          <t>Зач. единиц</t>
        </is>
      </c>
      <c r="BO40" s="2244" t="n"/>
      <c r="BP40" s="2245" t="n"/>
      <c r="BQ40" s="2244" t="n"/>
      <c r="BR40" s="2245" t="n"/>
      <c r="BS40" s="2" t="n"/>
      <c r="BT40" s="2" t="n"/>
      <c r="BU40" s="2" t="n"/>
      <c r="BV40" s="2" t="n"/>
      <c r="BW40" s="2" t="n"/>
      <c r="BX40" s="2" t="n"/>
    </row>
    <row r="41">
      <c r="A41" s="3617" t="n">
        <v>1</v>
      </c>
      <c r="B41" s="1414" t="n"/>
      <c r="C41" s="3254" t="inlineStr">
        <is>
          <t>Государственный компонент</t>
        </is>
      </c>
      <c r="D41" s="1410" t="n"/>
      <c r="E41" s="1410" t="n"/>
      <c r="F41" s="1410" t="n"/>
      <c r="G41" s="1410" t="n"/>
      <c r="H41" s="1410" t="n"/>
      <c r="I41" s="1410" t="n"/>
      <c r="J41" s="1410" t="n"/>
      <c r="K41" s="1410" t="n"/>
      <c r="L41" s="1410" t="n"/>
      <c r="M41" s="1410" t="n"/>
      <c r="N41" s="1410" t="n"/>
      <c r="O41" s="1410" t="n"/>
      <c r="P41" s="1414" t="n"/>
      <c r="Q41" s="2489" t="n"/>
      <c r="R41" s="2493">
        <f>SUM(R43:R68)</f>
        <v/>
      </c>
      <c r="S41" s="2498" t="n"/>
      <c r="T41" s="2501">
        <f>SUM(T43:T68)</f>
        <v/>
      </c>
      <c r="U41" s="2495">
        <f>SUM(U43:U68)</f>
        <v/>
      </c>
      <c r="V41" s="2493" t="n"/>
      <c r="W41" s="2494" t="n"/>
      <c r="X41" s="2495" t="n"/>
      <c r="Y41" s="1414" t="n"/>
      <c r="Z41" s="2493">
        <f>SUM(Z43:AA68)</f>
        <v/>
      </c>
      <c r="AA41" s="2494" t="n"/>
      <c r="AB41" s="2495">
        <f>SUM(AB43:AC68)</f>
        <v/>
      </c>
      <c r="AC41" s="1414" t="n"/>
      <c r="AD41" s="2496">
        <f>SUM(AD43:AE68)</f>
        <v/>
      </c>
      <c r="AE41" s="1414" t="n"/>
      <c r="AF41" s="3255">
        <f>SUM(AF43:AG68)</f>
        <v/>
      </c>
      <c r="AG41" s="3256" t="n"/>
      <c r="AH41" s="5637">
        <f>SUM(AH43:AI68)</f>
        <v/>
      </c>
      <c r="AI41" s="2793" t="n"/>
      <c r="AJ41" s="2503">
        <f>SUM(AJ43:AK68)</f>
        <v/>
      </c>
      <c r="AK41" s="2793" t="n"/>
      <c r="AL41" s="2503">
        <f>SUM(AL43:AM68)</f>
        <v/>
      </c>
      <c r="AM41" s="2793" t="n"/>
      <c r="AN41" s="2500">
        <f>SUM(AN43:AO68)</f>
        <v/>
      </c>
      <c r="AO41" s="1414" t="n"/>
      <c r="AP41" s="2490">
        <f>SUM(AP43:AP68)</f>
        <v/>
      </c>
      <c r="AQ41" s="2501">
        <f>SUM(AQ43:AQ68)</f>
        <v/>
      </c>
      <c r="AR41" s="2499">
        <f>SUM(AR43:AR68)</f>
        <v/>
      </c>
      <c r="AS41" s="2502">
        <f>SUM(AS43:AS68)</f>
        <v/>
      </c>
      <c r="AT41" s="2501">
        <f>SUM(AT43:AT68)</f>
        <v/>
      </c>
      <c r="AU41" s="2499">
        <f>SUM(AU43:AU68)</f>
        <v/>
      </c>
      <c r="AV41" s="2500">
        <f>SUM(AV43:AV68)</f>
        <v/>
      </c>
      <c r="AW41" s="2490">
        <f>SUM(AW43:AW68)</f>
        <v/>
      </c>
      <c r="AX41" s="2503">
        <f>SUM(AX43:AX68)</f>
        <v/>
      </c>
      <c r="AY41" s="2498">
        <f>SUM(AY43:AY68)</f>
        <v/>
      </c>
      <c r="AZ41" s="2501">
        <f>SUM(AZ43:AZ68)</f>
        <v/>
      </c>
      <c r="BA41" s="2499">
        <f>SUM(BA43:BA68)</f>
        <v/>
      </c>
      <c r="BB41" s="2500">
        <f>SUM(BB43:BB68)</f>
        <v/>
      </c>
      <c r="BC41" s="2504">
        <f>SUM(BC43:BC68)</f>
        <v/>
      </c>
      <c r="BD41" s="2498">
        <f>SUM(BD43:BD68)</f>
        <v/>
      </c>
      <c r="BE41" s="2502">
        <f>SUM(BE43:BE68)</f>
        <v/>
      </c>
      <c r="BF41" s="2505">
        <f>SUM(BF43:BF68)</f>
        <v/>
      </c>
      <c r="BG41" s="2498">
        <f>SUM(BG43:BG68)</f>
        <v/>
      </c>
      <c r="BH41" s="2500">
        <f>SUM(BH43:BH68)</f>
        <v/>
      </c>
      <c r="BI41" s="2504">
        <f>SUM(BI43:BI68)</f>
        <v/>
      </c>
      <c r="BJ41" s="2498">
        <f>SUM(BJ43:BJ68)</f>
        <v/>
      </c>
      <c r="BK41" s="2502">
        <f>SUM(BK43:BK68)</f>
        <v/>
      </c>
      <c r="BL41" s="2498">
        <f>SUM(BL43:BL68)</f>
        <v/>
      </c>
      <c r="BM41" s="2499">
        <f>SUM(BM43:BM68)</f>
        <v/>
      </c>
      <c r="BN41" s="2500">
        <f>SUM(BN43:BN68)</f>
        <v/>
      </c>
      <c r="BO41" s="2496">
        <f>SUM(BO43:BP68)</f>
        <v/>
      </c>
      <c r="BP41" s="1414" t="n"/>
      <c r="BQ41" s="2496" t="n"/>
      <c r="BR41" s="1414" t="n"/>
      <c r="BS41" s="2" t="n"/>
      <c r="BT41" s="2" t="n"/>
      <c r="BU41" s="2" t="n"/>
      <c r="BV41" s="2" t="n"/>
      <c r="BW41" s="2" t="n"/>
      <c r="BX41" s="2" t="n"/>
    </row>
    <row r="42">
      <c r="A42" s="2487" t="inlineStr">
        <is>
          <t>1.1</t>
        </is>
      </c>
      <c r="B42" s="173" t="n"/>
      <c r="C42" s="3561" t="inlineStr">
        <is>
          <t>Социально-гуманитарный модуль 1</t>
        </is>
      </c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72" t="n"/>
      <c r="Q42" s="1926" t="n"/>
      <c r="R42" s="2395" t="n"/>
      <c r="S42" s="2510" t="n"/>
      <c r="T42" s="2510" t="n"/>
      <c r="U42" s="2396" t="n"/>
      <c r="V42" s="2395" t="n"/>
      <c r="W42" s="2329" t="n"/>
      <c r="X42" s="2397" t="n"/>
      <c r="Y42" s="2305" t="n"/>
      <c r="Z42" s="2395" t="n"/>
      <c r="AA42" s="2329" t="n"/>
      <c r="AB42" s="2397" t="n"/>
      <c r="AC42" s="2305" t="n"/>
      <c r="AD42" s="2511" t="n"/>
      <c r="AE42" s="2305" t="n"/>
      <c r="AF42" s="5481" t="n"/>
      <c r="AG42" s="2988" t="n"/>
      <c r="AH42" s="2398" t="n"/>
      <c r="AI42" s="2335" t="n"/>
      <c r="AJ42" s="2399" t="n"/>
      <c r="AK42" s="2335" t="n"/>
      <c r="AL42" s="2399" t="n"/>
      <c r="AM42" s="2335" t="n"/>
      <c r="AN42" s="2400" t="n"/>
      <c r="AO42" s="2305" t="n"/>
      <c r="AP42" s="2395" t="n"/>
      <c r="AQ42" s="2512" t="n"/>
      <c r="AR42" s="2399" t="n"/>
      <c r="AS42" s="2513" t="n"/>
      <c r="AT42" s="3563" t="n"/>
      <c r="AU42" s="2296" t="n"/>
      <c r="AV42" s="2396" t="n"/>
      <c r="AW42" s="2514" t="n"/>
      <c r="AX42" s="2399" t="n"/>
      <c r="AY42" s="2513" t="n"/>
      <c r="AZ42" s="2512" t="n"/>
      <c r="BA42" s="2399" t="n"/>
      <c r="BB42" s="2396" t="n"/>
      <c r="BC42" s="2514" t="n"/>
      <c r="BD42" s="2399" t="n"/>
      <c r="BE42" s="2513" t="n"/>
      <c r="BF42" s="2512" t="n"/>
      <c r="BG42" s="2399" t="n"/>
      <c r="BH42" s="2396" t="n"/>
      <c r="BI42" s="2514" t="n"/>
      <c r="BJ42" s="2399" t="n"/>
      <c r="BK42" s="2513" t="n"/>
      <c r="BL42" s="2512" t="n"/>
      <c r="BM42" s="2399" t="n"/>
      <c r="BN42" s="2396" t="n"/>
      <c r="BO42" s="2292" t="n"/>
      <c r="BP42" s="2284" t="n"/>
      <c r="BQ42" s="4347" t="n"/>
      <c r="BR42" s="2305" t="n"/>
      <c r="BS42" s="2" t="n"/>
      <c r="BT42" s="2" t="n"/>
      <c r="BU42" s="2" t="n"/>
      <c r="BV42" s="2" t="n"/>
      <c r="BW42" s="2" t="n"/>
      <c r="BX42" s="2" t="n"/>
    </row>
    <row r="43">
      <c r="A43" s="3832" t="inlineStr">
        <is>
          <t>1.1.1</t>
        </is>
      </c>
      <c r="B43" s="2928" t="n"/>
      <c r="C43" s="5482" t="inlineStr">
        <is>
          <t>История белорусской государственности</t>
        </is>
      </c>
      <c r="D43" s="2930" t="n"/>
      <c r="E43" s="2930" t="n"/>
      <c r="F43" s="2930" t="n"/>
      <c r="G43" s="2930" t="n"/>
      <c r="H43" s="2930" t="n"/>
      <c r="I43" s="2930" t="n"/>
      <c r="J43" s="2930" t="n"/>
      <c r="K43" s="2930" t="n"/>
      <c r="L43" s="2930" t="n"/>
      <c r="M43" s="2930" t="n"/>
      <c r="N43" s="2930" t="n"/>
      <c r="O43" s="2930" t="n"/>
      <c r="P43" s="2946" t="n"/>
      <c r="Q43" s="4375" t="n"/>
      <c r="R43" s="2310" t="n"/>
      <c r="S43" s="2308" t="n"/>
      <c r="T43" s="2308" t="n"/>
      <c r="U43" s="2309" t="n"/>
      <c r="V43" s="2310" t="n">
        <v>3</v>
      </c>
      <c r="W43" s="2302" t="n"/>
      <c r="X43" s="2312" t="n"/>
      <c r="Y43" s="2311" t="n"/>
      <c r="Z43" s="2310" t="n">
        <v>108</v>
      </c>
      <c r="AA43" s="2302" t="n"/>
      <c r="AB43" s="2312" t="n">
        <v>54</v>
      </c>
      <c r="AC43" s="2311" t="n"/>
      <c r="AD43" s="2313">
        <f>Z43-T43</f>
        <v/>
      </c>
      <c r="AE43" s="2311" t="n"/>
      <c r="AF43" s="5483">
        <f>AP43+AR43+AU43+AX43+BA43+BD43+BG43+BJ43+BM43</f>
        <v/>
      </c>
      <c r="AG43" s="3267" t="n"/>
      <c r="AH43" s="2315" t="n">
        <v>8</v>
      </c>
      <c r="AI43" s="2316" t="n"/>
      <c r="AJ43" s="2317" t="n"/>
      <c r="AK43" s="2316" t="n"/>
      <c r="AL43" s="2317" t="n"/>
      <c r="AM43" s="2316" t="n"/>
      <c r="AN43" s="2318" t="n">
        <v>4</v>
      </c>
      <c r="AO43" s="2311" t="n"/>
      <c r="AP43" s="2310" t="n"/>
      <c r="AQ43" s="2326" t="n"/>
      <c r="AR43" s="2317" t="n"/>
      <c r="AS43" s="2314" t="n"/>
      <c r="AT43" s="3919" t="n"/>
      <c r="AU43" s="2317" t="n">
        <v>2</v>
      </c>
      <c r="AV43" s="2309" t="n"/>
      <c r="AW43" s="3836" t="n">
        <v>108</v>
      </c>
      <c r="AX43" s="2321" t="n">
        <v>10</v>
      </c>
      <c r="AY43" s="2322" t="n">
        <v>3</v>
      </c>
      <c r="AZ43" s="2320" t="n"/>
      <c r="BA43" s="2321" t="n"/>
      <c r="BB43" s="2323" t="n"/>
      <c r="BC43" s="2325" t="n"/>
      <c r="BD43" s="2317" t="n"/>
      <c r="BE43" s="2314" t="n"/>
      <c r="BF43" s="2326" t="n"/>
      <c r="BG43" s="2317" t="n"/>
      <c r="BH43" s="2309" t="n"/>
      <c r="BI43" s="2325" t="n"/>
      <c r="BJ43" s="2317" t="n"/>
      <c r="BK43" s="2314" t="n"/>
      <c r="BL43" s="2326" t="n"/>
      <c r="BM43" s="2317" t="n"/>
      <c r="BN43" s="2309" t="n"/>
      <c r="BO43" s="2310">
        <f>AS43+AV43+AY43+BB43+BE43+BH43+BK43+BN43+U43</f>
        <v/>
      </c>
      <c r="BP43" s="2302" t="n"/>
      <c r="BQ43" s="2422" t="inlineStr">
        <is>
          <t>ИБиП</t>
        </is>
      </c>
      <c r="BR43" s="2311" t="n"/>
      <c r="BS43" s="2">
        <f>(AB43-R43)*0.22</f>
        <v/>
      </c>
      <c r="BT43" s="2" t="n"/>
      <c r="BU43" s="2" t="n"/>
      <c r="BV43" s="2" t="n"/>
      <c r="BW43" s="2" t="n"/>
      <c r="BX43" s="2" t="n"/>
    </row>
    <row r="44">
      <c r="A44" s="2457" t="inlineStr">
        <is>
          <t>1.1.2</t>
        </is>
      </c>
      <c r="B44" s="2302" t="n"/>
      <c r="C44" s="5482" t="inlineStr">
        <is>
          <t>Современная политэкономия</t>
        </is>
      </c>
      <c r="D44" s="2930" t="n"/>
      <c r="E44" s="2930" t="n"/>
      <c r="F44" s="2930" t="n"/>
      <c r="G44" s="2930" t="n"/>
      <c r="H44" s="2930" t="n"/>
      <c r="I44" s="2930" t="n"/>
      <c r="J44" s="2930" t="n"/>
      <c r="K44" s="2930" t="n"/>
      <c r="L44" s="2930" t="n"/>
      <c r="M44" s="2930" t="n"/>
      <c r="N44" s="2930" t="n"/>
      <c r="O44" s="2930" t="n"/>
      <c r="P44" s="2946" t="n"/>
      <c r="Q44" s="4375" t="n"/>
      <c r="R44" s="2310" t="n"/>
      <c r="S44" s="2308" t="n"/>
      <c r="T44" s="2308" t="n"/>
      <c r="U44" s="2309" t="n"/>
      <c r="V44" s="2310" t="n">
        <v>4</v>
      </c>
      <c r="W44" s="2302" t="n"/>
      <c r="X44" s="2312" t="n"/>
      <c r="Y44" s="2311" t="n"/>
      <c r="Z44" s="2310" t="n">
        <v>108</v>
      </c>
      <c r="AA44" s="2302" t="n"/>
      <c r="AB44" s="2312" t="n">
        <v>54</v>
      </c>
      <c r="AC44" s="2311" t="n"/>
      <c r="AD44" s="2313">
        <f>Z44-T44</f>
        <v/>
      </c>
      <c r="AE44" s="2311" t="n"/>
      <c r="AF44" s="5483">
        <f>AP44+AR44+AU44+AX44+BA44+BD44+BG44+BJ44+BM44</f>
        <v/>
      </c>
      <c r="AG44" s="3267" t="n"/>
      <c r="AH44" s="2315" t="n">
        <v>8</v>
      </c>
      <c r="AI44" s="2316" t="n"/>
      <c r="AJ44" s="2317" t="n"/>
      <c r="AK44" s="2316" t="n"/>
      <c r="AL44" s="2317" t="n"/>
      <c r="AM44" s="2316" t="n"/>
      <c r="AN44" s="2318" t="n">
        <v>4</v>
      </c>
      <c r="AO44" s="2311" t="n"/>
      <c r="AP44" s="2310" t="n"/>
      <c r="AQ44" s="2326" t="n"/>
      <c r="AR44" s="2317" t="n"/>
      <c r="AS44" s="2314" t="n"/>
      <c r="AT44" s="3919" t="n"/>
      <c r="AU44" s="2317" t="n"/>
      <c r="AV44" s="2309" t="n"/>
      <c r="AW44" s="3836" t="n"/>
      <c r="AX44" s="2321" t="n">
        <v>2</v>
      </c>
      <c r="AY44" s="2322" t="n"/>
      <c r="AZ44" s="2320" t="n">
        <v>108</v>
      </c>
      <c r="BA44" s="2321" t="n">
        <v>10</v>
      </c>
      <c r="BB44" s="2323" t="n">
        <v>3</v>
      </c>
      <c r="BC44" s="2325" t="n"/>
      <c r="BD44" s="2317" t="n"/>
      <c r="BE44" s="2314" t="n"/>
      <c r="BF44" s="2326" t="n"/>
      <c r="BG44" s="2317" t="n"/>
      <c r="BH44" s="2309" t="n"/>
      <c r="BI44" s="2325" t="n"/>
      <c r="BJ44" s="2317" t="n"/>
      <c r="BK44" s="2314" t="n"/>
      <c r="BL44" s="2326" t="n"/>
      <c r="BM44" s="2317" t="n"/>
      <c r="BN44" s="2309" t="n"/>
      <c r="BO44" s="2310">
        <f>AS44+AV44+AY44+BB44+BE44+BH44+BK44+BN44+U44</f>
        <v/>
      </c>
      <c r="BP44" s="2302" t="n"/>
      <c r="BQ44" s="2422" t="inlineStr">
        <is>
          <t>ЭТиМ</t>
        </is>
      </c>
      <c r="BR44" s="2311" t="n"/>
      <c r="BS44" s="2">
        <f>(AB44-R44)*0.22</f>
        <v/>
      </c>
      <c r="BT44" s="2" t="n"/>
      <c r="BU44" s="2" t="n"/>
      <c r="BV44" s="2" t="n"/>
      <c r="BW44" s="2" t="n"/>
      <c r="BX44" s="2" t="n"/>
    </row>
    <row r="45">
      <c r="A45" s="3837" t="inlineStr">
        <is>
          <t>1.1.3</t>
        </is>
      </c>
      <c r="B45" s="173" t="n"/>
      <c r="C45" s="4348" t="inlineStr">
        <is>
          <t>Философия</t>
        </is>
      </c>
      <c r="D45" s="2665" t="n"/>
      <c r="E45" s="2665" t="n"/>
      <c r="F45" s="2665" t="n"/>
      <c r="G45" s="2665" t="n"/>
      <c r="H45" s="2665" t="n"/>
      <c r="I45" s="2665" t="n"/>
      <c r="J45" s="2665" t="n"/>
      <c r="K45" s="2665" t="n"/>
      <c r="L45" s="2665" t="n"/>
      <c r="M45" s="2665" t="n"/>
      <c r="N45" s="2665" t="n"/>
      <c r="O45" s="2665" t="n"/>
      <c r="P45" s="2311" t="n"/>
      <c r="Q45" s="3028" t="n"/>
      <c r="R45" s="2310" t="n"/>
      <c r="S45" s="2308" t="n"/>
      <c r="T45" s="2308" t="n"/>
      <c r="U45" s="2309" t="n"/>
      <c r="V45" s="2310" t="n">
        <v>5</v>
      </c>
      <c r="W45" s="2302" t="n"/>
      <c r="X45" s="2312" t="n"/>
      <c r="Y45" s="2311" t="n"/>
      <c r="Z45" s="2310" t="n">
        <v>108</v>
      </c>
      <c r="AA45" s="2302" t="n"/>
      <c r="AB45" s="2312" t="n">
        <v>54</v>
      </c>
      <c r="AC45" s="2311" t="n"/>
      <c r="AD45" s="2313">
        <f>Z45-T45</f>
        <v/>
      </c>
      <c r="AE45" s="2311" t="n"/>
      <c r="AF45" s="5483">
        <f>AP45+AR45+AU45+AX45+BA45+BD45+BG45+BJ45+BM45</f>
        <v/>
      </c>
      <c r="AG45" s="3267" t="n"/>
      <c r="AH45" s="2315" t="n">
        <v>8</v>
      </c>
      <c r="AI45" s="2316" t="n"/>
      <c r="AJ45" s="2317" t="n"/>
      <c r="AK45" s="2316" t="n"/>
      <c r="AL45" s="2317" t="n"/>
      <c r="AM45" s="2316" t="n"/>
      <c r="AN45" s="2318" t="n">
        <v>4</v>
      </c>
      <c r="AO45" s="2311" t="n"/>
      <c r="AP45" s="2310" t="n"/>
      <c r="AQ45" s="2326" t="n"/>
      <c r="AR45" s="2317" t="n"/>
      <c r="AS45" s="2314" t="n"/>
      <c r="AT45" s="3919" t="n"/>
      <c r="AU45" s="2317" t="n"/>
      <c r="AV45" s="2309" t="n"/>
      <c r="AW45" s="3836" t="n"/>
      <c r="AX45" s="2321" t="n"/>
      <c r="AY45" s="2322" t="n"/>
      <c r="AZ45" s="2320" t="n"/>
      <c r="BA45" s="2321" t="n">
        <v>4</v>
      </c>
      <c r="BB45" s="2323" t="n"/>
      <c r="BC45" s="2307" t="n">
        <v>108</v>
      </c>
      <c r="BD45" s="2317" t="n">
        <v>8</v>
      </c>
      <c r="BE45" s="2314" t="n">
        <v>3</v>
      </c>
      <c r="BF45" s="2326" t="n"/>
      <c r="BG45" s="2317" t="n"/>
      <c r="BH45" s="2309" t="n"/>
      <c r="BI45" s="2325" t="n"/>
      <c r="BJ45" s="2317" t="n"/>
      <c r="BK45" s="2314" t="n"/>
      <c r="BL45" s="2326" t="n"/>
      <c r="BM45" s="2317" t="n"/>
      <c r="BN45" s="2309" t="n"/>
      <c r="BO45" s="2310">
        <f>AS45+AV45+AY45+BB45+BE45+BH45+BK45+BN45+U45</f>
        <v/>
      </c>
      <c r="BP45" s="2302" t="n"/>
      <c r="BQ45" s="2422" t="inlineStr">
        <is>
          <t>ФиП</t>
        </is>
      </c>
      <c r="BR45" s="2311" t="n"/>
      <c r="BS45" s="2">
        <f>(AB45-R45)*0.22</f>
        <v/>
      </c>
      <c r="BT45" s="2" t="n"/>
      <c r="BU45" s="2" t="n"/>
      <c r="BV45" s="2" t="n"/>
      <c r="BW45" s="2" t="n"/>
      <c r="BX45" s="2" t="n"/>
    </row>
    <row r="46">
      <c r="A46" s="2339" t="inlineStr">
        <is>
          <t>1.2</t>
        </is>
      </c>
      <c r="B46" s="2302" t="n"/>
      <c r="C46" s="5484" t="inlineStr">
        <is>
          <t>Иностранный язык / Иностранный язык (профессиональная лексика)</t>
        </is>
      </c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72" t="n"/>
      <c r="Q46" s="3881" t="inlineStr">
        <is>
          <t>2085/2024</t>
        </is>
      </c>
      <c r="R46" s="5315" t="n">
        <v>32</v>
      </c>
      <c r="S46" s="5485" t="n"/>
      <c r="T46" s="2343" t="n">
        <v>96</v>
      </c>
      <c r="U46" s="5486" t="n">
        <v>2</v>
      </c>
      <c r="V46" s="4361" t="n">
        <v>2</v>
      </c>
      <c r="W46" s="4362" t="n">
        <v>4</v>
      </c>
      <c r="X46" s="5487" t="n">
        <v>1</v>
      </c>
      <c r="Y46" s="5486" t="n">
        <v>3</v>
      </c>
      <c r="Z46" s="5315" t="n">
        <v>432</v>
      </c>
      <c r="AA46" s="2928" t="n"/>
      <c r="AB46" s="5316" t="n">
        <v>144</v>
      </c>
      <c r="AC46" s="2946" t="n"/>
      <c r="AD46" s="2348">
        <f>Z46-T46</f>
        <v/>
      </c>
      <c r="AE46" s="2311" t="n"/>
      <c r="AF46" s="5488">
        <f>AP46+AR46+AU46+AX46+BA46+BD46+BG46+BJ46+BM46</f>
        <v/>
      </c>
      <c r="AG46" s="3267" t="n"/>
      <c r="AH46" s="5318" t="n"/>
      <c r="AI46" s="2948" t="n"/>
      <c r="AJ46" s="5320" t="n"/>
      <c r="AK46" s="2948" t="n"/>
      <c r="AL46" s="5320" t="n">
        <v>24</v>
      </c>
      <c r="AM46" s="2948" t="n"/>
      <c r="AN46" s="5324" t="n"/>
      <c r="AO46" s="2946" t="n"/>
      <c r="AP46" s="4362" t="n">
        <v>2</v>
      </c>
      <c r="AQ46" s="3878" t="n">
        <v>100</v>
      </c>
      <c r="AR46" s="5320" t="n">
        <v>10</v>
      </c>
      <c r="AS46" s="4362" t="n">
        <v>3</v>
      </c>
      <c r="AT46" s="3878" t="n">
        <v>72</v>
      </c>
      <c r="AU46" s="4646" t="n">
        <v>4</v>
      </c>
      <c r="AV46" s="5486" t="n">
        <v>2</v>
      </c>
      <c r="AW46" s="3878" t="n">
        <v>70</v>
      </c>
      <c r="AX46" s="4646" t="n">
        <v>4</v>
      </c>
      <c r="AY46" s="4362" t="n">
        <v>2</v>
      </c>
      <c r="AZ46" s="3878" t="n">
        <v>94</v>
      </c>
      <c r="BA46" s="5320" t="n">
        <v>4</v>
      </c>
      <c r="BB46" s="5486" t="n">
        <v>3</v>
      </c>
      <c r="BC46" s="3878" t="n"/>
      <c r="BD46" s="4646" t="n"/>
      <c r="BE46" s="4362" t="n"/>
      <c r="BF46" s="5322" t="n"/>
      <c r="BG46" s="5320" t="n"/>
      <c r="BH46" s="5486" t="n"/>
      <c r="BI46" s="5325" t="n"/>
      <c r="BJ46" s="3878" t="n"/>
      <c r="BK46" s="5323" t="n"/>
      <c r="BL46" s="3878" t="n"/>
      <c r="BM46" s="5320" t="n"/>
      <c r="BN46" s="5486" t="n"/>
      <c r="BO46" s="2345">
        <f>AS46+AV46+AY46+BB46+BE46+BH46+BK46+BN46+U46</f>
        <v/>
      </c>
      <c r="BP46" s="2302" t="n"/>
      <c r="BQ46" s="5489" t="inlineStr">
        <is>
          <t>МКиТП</t>
        </is>
      </c>
      <c r="BR46" s="2946" t="n"/>
      <c r="BS46" s="3282">
        <f>(AB46-R46)*0.22</f>
        <v/>
      </c>
      <c r="BT46" s="2" t="n"/>
      <c r="BU46" s="2" t="n"/>
      <c r="BV46" s="2" t="n"/>
      <c r="BW46" s="2" t="n"/>
      <c r="BX46" s="2" t="n"/>
    </row>
    <row r="47">
      <c r="A47" s="2487" t="inlineStr">
        <is>
          <t>1.3</t>
        </is>
      </c>
      <c r="B47" s="173" t="n"/>
      <c r="C47" s="5490" t="inlineStr">
        <is>
          <t>Физико-математический модуль</t>
        </is>
      </c>
      <c r="D47" s="2930" t="n"/>
      <c r="E47" s="2930" t="n"/>
      <c r="F47" s="2930" t="n"/>
      <c r="G47" s="2930" t="n"/>
      <c r="H47" s="2930" t="n"/>
      <c r="I47" s="2930" t="n"/>
      <c r="J47" s="2930" t="n"/>
      <c r="K47" s="2930" t="n"/>
      <c r="L47" s="2930" t="n"/>
      <c r="M47" s="2930" t="n"/>
      <c r="N47" s="2930" t="n"/>
      <c r="O47" s="2930" t="n"/>
      <c r="P47" s="2946" t="n"/>
      <c r="Q47" s="3096" t="n"/>
      <c r="R47" s="2383" t="n"/>
      <c r="S47" s="2601" t="n"/>
      <c r="T47" s="2372" t="n"/>
      <c r="U47" s="2376" t="n"/>
      <c r="V47" s="2383" t="n"/>
      <c r="W47" s="2302" t="n"/>
      <c r="X47" s="2376" t="n"/>
      <c r="Y47" s="2311" t="n"/>
      <c r="Z47" s="2374" t="n"/>
      <c r="AA47" s="2302" t="n"/>
      <c r="AB47" s="2376" t="n"/>
      <c r="AC47" s="2311" t="n"/>
      <c r="AD47" s="2377" t="n"/>
      <c r="AE47" s="2311" t="n"/>
      <c r="AF47" s="5491" t="n"/>
      <c r="AG47" s="3267" t="n"/>
      <c r="AH47" s="2379" t="n"/>
      <c r="AI47" s="2316" t="n"/>
      <c r="AJ47" s="2380" t="n"/>
      <c r="AK47" s="2316" t="n"/>
      <c r="AL47" s="2380" t="n"/>
      <c r="AM47" s="2316" t="n"/>
      <c r="AN47" s="2381" t="n"/>
      <c r="AO47" s="2311" t="n"/>
      <c r="AP47" s="2383" t="n"/>
      <c r="AQ47" s="3874" t="n"/>
      <c r="AR47" s="2380" t="n"/>
      <c r="AS47" s="2383" t="n"/>
      <c r="AT47" s="3874" t="n"/>
      <c r="AU47" s="2380" t="n"/>
      <c r="AV47" s="2375" t="n"/>
      <c r="AW47" s="3874" t="n"/>
      <c r="AX47" s="2380" t="n"/>
      <c r="AY47" s="2383" t="n"/>
      <c r="AZ47" s="3874" t="n"/>
      <c r="BA47" s="2380" t="n"/>
      <c r="BB47" s="2375" t="n"/>
      <c r="BC47" s="3874" t="n"/>
      <c r="BD47" s="2380" t="n"/>
      <c r="BE47" s="2383" t="n"/>
      <c r="BF47" s="2382" t="n"/>
      <c r="BG47" s="2380" t="n"/>
      <c r="BH47" s="2375" t="n"/>
      <c r="BI47" s="2384" t="n"/>
      <c r="BJ47" s="3874" t="n"/>
      <c r="BK47" s="3875" t="n"/>
      <c r="BL47" s="3874" t="n"/>
      <c r="BM47" s="2380" t="n"/>
      <c r="BN47" s="2381" t="n"/>
      <c r="BO47" s="2452" t="n"/>
      <c r="BP47" s="2302" t="n"/>
      <c r="BQ47" s="2602" t="n"/>
      <c r="BR47" s="2311" t="n"/>
      <c r="BS47" s="2386">
        <f>(AB47-R47)*0.22</f>
        <v/>
      </c>
      <c r="BT47" s="2" t="n"/>
      <c r="BU47" s="2" t="n"/>
      <c r="BV47" s="2" t="n"/>
      <c r="BW47" s="2" t="n"/>
      <c r="BX47" s="2" t="n"/>
    </row>
    <row r="48">
      <c r="A48" s="3278" t="inlineStr">
        <is>
          <t>1.3.1</t>
        </is>
      </c>
      <c r="B48" s="2928" t="n"/>
      <c r="C48" s="4356" t="inlineStr">
        <is>
          <t>Высшая математика</t>
        </is>
      </c>
      <c r="D48" s="2665" t="n"/>
      <c r="E48" s="2665" t="n"/>
      <c r="F48" s="2665" t="n"/>
      <c r="G48" s="2665" t="n"/>
      <c r="H48" s="2665" t="n"/>
      <c r="I48" s="2665" t="n"/>
      <c r="J48" s="2665" t="n"/>
      <c r="K48" s="2665" t="n"/>
      <c r="L48" s="2665" t="n"/>
      <c r="M48" s="2665" t="n"/>
      <c r="N48" s="2665" t="n"/>
      <c r="O48" s="2665" t="n"/>
      <c r="P48" s="2311" t="n"/>
      <c r="Q48" s="3881" t="inlineStr">
        <is>
          <t>2110.1/2024</t>
        </is>
      </c>
      <c r="R48" s="3879" t="n"/>
      <c r="S48" s="5492" t="n"/>
      <c r="T48" s="2343" t="n"/>
      <c r="U48" s="5493" t="n"/>
      <c r="V48" s="3878" t="n">
        <v>1</v>
      </c>
      <c r="W48" s="3879" t="n">
        <v>2</v>
      </c>
      <c r="X48" s="5493" t="n"/>
      <c r="Y48" s="72" t="n"/>
      <c r="Z48" s="5494" t="n">
        <v>432</v>
      </c>
      <c r="AA48" s="173" t="n"/>
      <c r="AB48" s="5493" t="n">
        <v>288</v>
      </c>
      <c r="AC48" s="72" t="n"/>
      <c r="AD48" s="2348">
        <f>Z48-T48</f>
        <v/>
      </c>
      <c r="AE48" s="2311" t="n"/>
      <c r="AF48" s="5488">
        <f>AP48+AR48+AU48+AX48+BA48+BD48+BG48+BJ48+BM48</f>
        <v/>
      </c>
      <c r="AG48" s="3267" t="n"/>
      <c r="AH48" s="4669" t="n">
        <v>32</v>
      </c>
      <c r="AI48" s="186" t="n"/>
      <c r="AJ48" s="4646" t="n"/>
      <c r="AK48" s="186" t="n"/>
      <c r="AL48" s="4646" t="n">
        <v>32</v>
      </c>
      <c r="AM48" s="186" t="n"/>
      <c r="AN48" s="5495" t="n"/>
      <c r="AO48" s="72" t="n"/>
      <c r="AP48" s="447" t="n">
        <v>10</v>
      </c>
      <c r="AQ48" s="450" t="n">
        <v>216</v>
      </c>
      <c r="AR48" s="451" t="n">
        <v>22</v>
      </c>
      <c r="AS48" s="447" t="n">
        <v>6</v>
      </c>
      <c r="AT48" s="450" t="n">
        <v>216</v>
      </c>
      <c r="AU48" s="451" t="n">
        <v>32</v>
      </c>
      <c r="AV48" s="2966" t="n">
        <v>6</v>
      </c>
      <c r="AW48" s="3628" t="n"/>
      <c r="AX48" s="3090" t="n"/>
      <c r="AY48" s="3085" t="n"/>
      <c r="AZ48" s="3628" t="n"/>
      <c r="BA48" s="3090" t="n"/>
      <c r="BB48" s="3093" t="n"/>
      <c r="BC48" s="3628" t="n"/>
      <c r="BD48" s="3090" t="n"/>
      <c r="BE48" s="3085" t="n"/>
      <c r="BF48" s="3092" t="n"/>
      <c r="BG48" s="3090" t="n"/>
      <c r="BH48" s="3093" t="n"/>
      <c r="BI48" s="3094" t="n"/>
      <c r="BJ48" s="3628" t="n"/>
      <c r="BK48" s="3889" t="n"/>
      <c r="BL48" s="3628" t="n"/>
      <c r="BM48" s="3090" t="n"/>
      <c r="BN48" s="3091" t="n"/>
      <c r="BO48" s="2452">
        <f>AS48+AV48+AY48+BB48+BE48+BH48+BK48+BN48+U48</f>
        <v/>
      </c>
      <c r="BP48" s="2302" t="n"/>
      <c r="BQ48" s="3885" t="inlineStr">
        <is>
          <t>ВМ</t>
        </is>
      </c>
      <c r="BR48" s="72" t="n"/>
      <c r="BS48" s="2386">
        <f>(AB48-R48)*0.22</f>
        <v/>
      </c>
      <c r="BT48" s="2" t="n"/>
      <c r="BU48" s="2" t="n"/>
      <c r="BV48" s="2" t="n"/>
      <c r="BW48" s="2" t="n"/>
      <c r="BX48" s="2" t="n"/>
    </row>
    <row r="49">
      <c r="A49" s="3832" t="inlineStr">
        <is>
          <t>1.3.2</t>
        </is>
      </c>
      <c r="B49" s="2928" t="n"/>
      <c r="C49" s="4348" t="inlineStr">
        <is>
          <t>Физика</t>
        </is>
      </c>
      <c r="D49" s="2665" t="n"/>
      <c r="E49" s="2665" t="n"/>
      <c r="F49" s="2665" t="n"/>
      <c r="G49" s="2665" t="n"/>
      <c r="H49" s="2665" t="n"/>
      <c r="I49" s="2665" t="n"/>
      <c r="J49" s="2665" t="n"/>
      <c r="K49" s="2665" t="n"/>
      <c r="L49" s="2665" t="n"/>
      <c r="M49" s="2665" t="n"/>
      <c r="N49" s="2665" t="n"/>
      <c r="O49" s="2665" t="n"/>
      <c r="P49" s="2311" t="n"/>
      <c r="Q49" s="3028" t="n"/>
      <c r="R49" s="2314" t="n"/>
      <c r="S49" s="2308" t="n"/>
      <c r="T49" s="2308" t="n"/>
      <c r="U49" s="2312" t="n"/>
      <c r="V49" s="2314" t="n">
        <v>3</v>
      </c>
      <c r="W49" s="2302" t="n"/>
      <c r="X49" s="2448" t="n">
        <v>2</v>
      </c>
      <c r="Y49" s="2449" t="inlineStr">
        <is>
          <t>д</t>
        </is>
      </c>
      <c r="Z49" s="2310" t="n">
        <v>432</v>
      </c>
      <c r="AA49" s="2302" t="n"/>
      <c r="AB49" s="2312" t="n">
        <v>216</v>
      </c>
      <c r="AC49" s="2311" t="n"/>
      <c r="AD49" s="2313">
        <f>Z49-T49</f>
        <v/>
      </c>
      <c r="AE49" s="2311" t="n"/>
      <c r="AF49" s="5483">
        <f>AP49+AR49+AU49+AX49+BA49+BD49+BG49+BJ49+BM49</f>
        <v/>
      </c>
      <c r="AG49" s="3267" t="n"/>
      <c r="AH49" s="2315" t="n">
        <v>16</v>
      </c>
      <c r="AI49" s="2316" t="n"/>
      <c r="AJ49" s="2317" t="n">
        <v>16</v>
      </c>
      <c r="AK49" s="2316" t="n"/>
      <c r="AL49" s="2317" t="n">
        <v>16</v>
      </c>
      <c r="AM49" s="2316" t="n"/>
      <c r="AN49" s="2318" t="n"/>
      <c r="AO49" s="2311" t="n"/>
      <c r="AP49" s="2314" t="n"/>
      <c r="AQ49" s="3031" t="n"/>
      <c r="AR49" s="2317" t="n">
        <v>6</v>
      </c>
      <c r="AS49" s="2314" t="n"/>
      <c r="AT49" s="3031" t="n">
        <v>216</v>
      </c>
      <c r="AU49" s="2317" t="n">
        <v>26</v>
      </c>
      <c r="AV49" s="2309" t="n">
        <v>6</v>
      </c>
      <c r="AW49" s="3030" t="n">
        <v>216</v>
      </c>
      <c r="AX49" s="2321" t="n">
        <v>16</v>
      </c>
      <c r="AY49" s="2322" t="n">
        <v>6</v>
      </c>
      <c r="AZ49" s="3030" t="n"/>
      <c r="BA49" s="2321" t="n"/>
      <c r="BB49" s="2323" t="n"/>
      <c r="BC49" s="3031" t="n"/>
      <c r="BD49" s="2317" t="n"/>
      <c r="BE49" s="2314" t="n"/>
      <c r="BF49" s="2326" t="n"/>
      <c r="BG49" s="2317" t="n"/>
      <c r="BH49" s="2309" t="n"/>
      <c r="BI49" s="2325" t="n"/>
      <c r="BJ49" s="3031" t="n"/>
      <c r="BK49" s="3032" t="n"/>
      <c r="BL49" s="3031" t="n"/>
      <c r="BM49" s="2317" t="n"/>
      <c r="BN49" s="2318" t="n"/>
      <c r="BO49" s="2310">
        <f>AS49+AV49+AY49+BB49+BE49+BH49+BK49+BN49+U49</f>
        <v/>
      </c>
      <c r="BP49" s="2302" t="n"/>
      <c r="BQ49" s="2327" t="inlineStr">
        <is>
          <t>физики</t>
        </is>
      </c>
      <c r="BR49" s="2311" t="n"/>
      <c r="BS49" s="2">
        <f>(AB49-R49)*0.22</f>
        <v/>
      </c>
      <c r="BT49" s="2" t="n"/>
      <c r="BU49" s="2" t="n"/>
      <c r="BV49" s="2" t="n"/>
      <c r="BW49" s="2" t="n"/>
      <c r="BX49" s="2" t="n"/>
    </row>
    <row r="50">
      <c r="A50" s="2368" t="inlineStr">
        <is>
          <t>1.4</t>
        </is>
      </c>
      <c r="B50" s="2302" t="n"/>
      <c r="C50" s="4354" t="inlineStr">
        <is>
          <t>Модуль "Моделирование технологических процессов"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311" t="n"/>
      <c r="Q50" s="1926" t="n"/>
      <c r="R50" s="1931" t="n"/>
      <c r="S50" s="3100" t="n"/>
      <c r="T50" s="2372" t="n"/>
      <c r="U50" s="3101" t="n"/>
      <c r="V50" s="1931" t="n"/>
      <c r="W50" s="173" t="n"/>
      <c r="X50" s="3101" t="n"/>
      <c r="Y50" s="72" t="n"/>
      <c r="Z50" s="3102" t="n"/>
      <c r="AA50" s="173" t="n"/>
      <c r="AB50" s="3101" t="n"/>
      <c r="AC50" s="72" t="n"/>
      <c r="AD50" s="2377" t="n"/>
      <c r="AE50" s="2311" t="n"/>
      <c r="AF50" s="5491" t="n"/>
      <c r="AG50" s="3267" t="n"/>
      <c r="AH50" s="3104" t="n"/>
      <c r="AI50" s="186" t="n"/>
      <c r="AJ50" s="3105" t="n"/>
      <c r="AK50" s="186" t="n"/>
      <c r="AL50" s="3105" t="n"/>
      <c r="AM50" s="186" t="n"/>
      <c r="AN50" s="3106" t="n"/>
      <c r="AO50" s="72" t="n"/>
      <c r="AP50" s="1931" t="n"/>
      <c r="AQ50" s="3847" t="n"/>
      <c r="AR50" s="3105" t="n"/>
      <c r="AS50" s="1931" t="n"/>
      <c r="AT50" s="3847" t="n"/>
      <c r="AU50" s="3105" t="n"/>
      <c r="AV50" s="3108" t="n"/>
      <c r="AW50" s="3847" t="n"/>
      <c r="AX50" s="3105" t="n"/>
      <c r="AY50" s="1931" t="n"/>
      <c r="AZ50" s="3847" t="n"/>
      <c r="BA50" s="3105" t="n"/>
      <c r="BB50" s="3108" t="n"/>
      <c r="BC50" s="3847" t="n"/>
      <c r="BD50" s="3105" t="n"/>
      <c r="BE50" s="1931" t="n"/>
      <c r="BF50" s="3107" t="n"/>
      <c r="BG50" s="3105" t="n"/>
      <c r="BH50" s="3108" t="n"/>
      <c r="BI50" s="3109" t="n"/>
      <c r="BJ50" s="3847" t="n"/>
      <c r="BK50" s="3884" t="n"/>
      <c r="BL50" s="3847" t="n"/>
      <c r="BM50" s="3105" t="n"/>
      <c r="BN50" s="3106" t="n"/>
      <c r="BO50" s="2452" t="n"/>
      <c r="BP50" s="2302" t="n"/>
      <c r="BQ50" s="5496" t="n"/>
      <c r="BR50" s="72" t="n"/>
      <c r="BS50" s="2386">
        <f>(AB50-R50)*0.22</f>
        <v/>
      </c>
      <c r="BT50" s="2" t="n"/>
      <c r="BU50" s="2" t="n"/>
      <c r="BV50" s="2" t="n"/>
      <c r="BW50" s="2" t="n"/>
      <c r="BX50" s="2" t="n"/>
    </row>
    <row r="51">
      <c r="A51" s="2390" t="inlineStr">
        <is>
          <t>1.4.1</t>
        </is>
      </c>
      <c r="B51" s="2302" t="n"/>
      <c r="C51" s="3277" t="inlineStr">
        <is>
          <t>Информатика / Информационные технологии</t>
        </is>
      </c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72" t="n"/>
      <c r="Q51" s="438" t="inlineStr">
        <is>
          <t>2083/2024</t>
        </is>
      </c>
      <c r="R51" s="2355" t="n">
        <v>26</v>
      </c>
      <c r="S51" s="2586" t="n"/>
      <c r="T51" s="2586" t="n">
        <v>40</v>
      </c>
      <c r="U51" s="2590" t="n">
        <v>1</v>
      </c>
      <c r="V51" s="2355" t="n">
        <v>1</v>
      </c>
      <c r="W51" s="2302" t="n"/>
      <c r="X51" s="2590" t="n"/>
      <c r="Y51" s="2311" t="n"/>
      <c r="Z51" s="2589" t="n">
        <v>108</v>
      </c>
      <c r="AA51" s="2302" t="n"/>
      <c r="AB51" s="2590" t="n">
        <v>72</v>
      </c>
      <c r="AC51" s="2311" t="n"/>
      <c r="AD51" s="2591">
        <f>Z51-T51</f>
        <v/>
      </c>
      <c r="AE51" s="2311" t="n"/>
      <c r="AF51" s="2979">
        <f>AP51+AR51+AU51+AX51+BA51+BD51+BG51+BJ51+BM51</f>
        <v/>
      </c>
      <c r="AG51" s="3267" t="n"/>
      <c r="AH51" s="2982" t="n">
        <v>6</v>
      </c>
      <c r="AI51" s="2316" t="n"/>
      <c r="AJ51" s="2596" t="n">
        <v>6</v>
      </c>
      <c r="AK51" s="2316" t="n"/>
      <c r="AL51" s="2596" t="n"/>
      <c r="AM51" s="2316" t="n"/>
      <c r="AN51" s="2983" t="n"/>
      <c r="AO51" s="2311" t="n"/>
      <c r="AP51" s="2355" t="n">
        <v>2</v>
      </c>
      <c r="AQ51" s="5497" t="n">
        <v>68</v>
      </c>
      <c r="AR51" s="2596" t="n">
        <v>10</v>
      </c>
      <c r="AS51" s="2355" t="n">
        <v>2</v>
      </c>
      <c r="AT51" s="5497" t="n"/>
      <c r="AU51" s="2596" t="n"/>
      <c r="AV51" s="2597" t="n"/>
      <c r="AW51" s="3035" t="n"/>
      <c r="AX51" s="2432" t="n"/>
      <c r="AY51" s="2378" t="n"/>
      <c r="AZ51" s="3122" t="n"/>
      <c r="BA51" s="2432" t="n"/>
      <c r="BB51" s="2373" t="n"/>
      <c r="BC51" s="3122" t="n"/>
      <c r="BD51" s="2432" t="n"/>
      <c r="BE51" s="2378" t="n"/>
      <c r="BF51" s="2431" t="n"/>
      <c r="BG51" s="2432" t="n"/>
      <c r="BH51" s="2373" t="n"/>
      <c r="BI51" s="2433" t="n"/>
      <c r="BJ51" s="3122" t="n"/>
      <c r="BK51" s="3887" t="n"/>
      <c r="BL51" s="3122" t="n"/>
      <c r="BM51" s="2432" t="n"/>
      <c r="BN51" s="2455" t="n"/>
      <c r="BO51" s="2452">
        <f>AS51+AV51+AY51+BB51+BE51+BH51+BK51+BN51+U51</f>
        <v/>
      </c>
      <c r="BP51" s="2302" t="n"/>
      <c r="BQ51" s="2385" t="inlineStr">
        <is>
          <t>ИиВД</t>
        </is>
      </c>
      <c r="BR51" s="2311" t="n"/>
      <c r="BS51" s="2">
        <f>(AB51-R51)*0.22</f>
        <v/>
      </c>
      <c r="BT51" s="2" t="n"/>
      <c r="BU51" s="2" t="n"/>
      <c r="BV51" s="2" t="n"/>
      <c r="BW51" s="2" t="n"/>
      <c r="BX51" s="2" t="n"/>
    </row>
    <row r="52">
      <c r="A52" s="5498" t="inlineStr">
        <is>
          <t>1.4.2</t>
        </is>
      </c>
      <c r="B52" s="2930" t="n"/>
      <c r="C52" s="5499" t="inlineStr">
        <is>
          <t>Инженерная и машинная графика / Инженерная графика / Основы инженерной графики</t>
        </is>
      </c>
      <c r="D52" s="2930" t="n"/>
      <c r="E52" s="2930" t="n"/>
      <c r="F52" s="2930" t="n"/>
      <c r="G52" s="2930" t="n"/>
      <c r="H52" s="2930" t="n"/>
      <c r="I52" s="2930" t="n"/>
      <c r="J52" s="2930" t="n"/>
      <c r="K52" s="2930" t="n"/>
      <c r="L52" s="2930" t="n"/>
      <c r="M52" s="2930" t="n"/>
      <c r="N52" s="2930" t="n"/>
      <c r="O52" s="2930" t="n"/>
      <c r="P52" s="2946" t="n"/>
      <c r="Q52" s="3288" t="inlineStr">
        <is>
          <t>2030/2023</t>
        </is>
      </c>
      <c r="R52" s="2589" t="n">
        <v>64</v>
      </c>
      <c r="S52" s="2586" t="n"/>
      <c r="T52" s="2586" t="n">
        <v>112</v>
      </c>
      <c r="U52" s="2590" t="n">
        <v>3</v>
      </c>
      <c r="V52" s="2589" t="n"/>
      <c r="W52" s="2928" t="n"/>
      <c r="X52" s="2977" t="n">
        <v>1</v>
      </c>
      <c r="Y52" s="2978" t="inlineStr">
        <is>
          <t>д</t>
        </is>
      </c>
      <c r="Z52" s="2979" t="n">
        <v>252</v>
      </c>
      <c r="AA52" s="2975" t="n"/>
      <c r="AB52" s="2980" t="n">
        <v>144</v>
      </c>
      <c r="AC52" s="2946" t="n"/>
      <c r="AD52" s="2981">
        <f>Z52-T52</f>
        <v/>
      </c>
      <c r="AE52" s="2946" t="n"/>
      <c r="AF52" s="2979">
        <f>AP52+AR52+AU52+AX52+BA52+BD52+BG52+BJ52+BM52</f>
        <v/>
      </c>
      <c r="AG52" s="2975" t="n"/>
      <c r="AH52" s="2982" t="n">
        <v>6</v>
      </c>
      <c r="AI52" s="2948" t="n"/>
      <c r="AJ52" s="2596" t="n"/>
      <c r="AK52" s="2948" t="n"/>
      <c r="AL52" s="2596" t="n">
        <v>12</v>
      </c>
      <c r="AM52" s="2948" t="n"/>
      <c r="AN52" s="2983" t="n"/>
      <c r="AO52" s="2946" t="n"/>
      <c r="AP52" s="2589" t="n">
        <v>6</v>
      </c>
      <c r="AQ52" s="2595" t="n">
        <v>70</v>
      </c>
      <c r="AR52" s="2596" t="n">
        <v>8</v>
      </c>
      <c r="AS52" s="2984" t="n">
        <v>2</v>
      </c>
      <c r="AT52" s="2595" t="n">
        <v>70</v>
      </c>
      <c r="AU52" s="2596" t="n">
        <v>4</v>
      </c>
      <c r="AV52" s="2983" t="n">
        <v>2</v>
      </c>
      <c r="AW52" s="2447" t="n"/>
      <c r="AX52" s="5500" t="n"/>
      <c r="AY52" s="5501" t="n"/>
      <c r="AZ52" s="5502" t="n"/>
      <c r="BA52" s="5500" t="n"/>
      <c r="BB52" s="5503" t="n"/>
      <c r="BC52" s="5504" t="n"/>
      <c r="BD52" s="5500" t="n"/>
      <c r="BE52" s="5501" t="n"/>
      <c r="BF52" s="5502" t="n"/>
      <c r="BG52" s="5500" t="n"/>
      <c r="BH52" s="5503" t="n"/>
      <c r="BI52" s="5504" t="n"/>
      <c r="BJ52" s="5500" t="n"/>
      <c r="BK52" s="5501" t="n"/>
      <c r="BL52" s="5502" t="n"/>
      <c r="BM52" s="5500" t="n"/>
      <c r="BN52" s="5503" t="n"/>
      <c r="BO52" s="2438">
        <f>AS52+AV52+AY52+BB52+BE52+BH52+BK52+BN52+U52</f>
        <v/>
      </c>
      <c r="BP52" s="2946" t="n"/>
      <c r="BQ52" s="2523" t="inlineStr">
        <is>
          <t>ИГ</t>
        </is>
      </c>
      <c r="BR52" s="2946" t="n"/>
      <c r="BS52" s="5505" t="n"/>
      <c r="BT52" s="5506" t="n"/>
      <c r="BU52" s="2" t="n"/>
      <c r="BV52" s="2" t="n"/>
      <c r="BW52" s="2" t="n"/>
      <c r="BX52" s="2" t="n"/>
    </row>
    <row r="53">
      <c r="A53" s="2987" t="n"/>
      <c r="B53" s="2304" t="n"/>
      <c r="C53" s="2994" t="n"/>
      <c r="D53" s="2304" t="n"/>
      <c r="E53" s="2304" t="n"/>
      <c r="F53" s="2304" t="n"/>
      <c r="G53" s="2304" t="n"/>
      <c r="H53" s="2304" t="n"/>
      <c r="I53" s="2304" t="n"/>
      <c r="J53" s="2304" t="n"/>
      <c r="K53" s="2304" t="n"/>
      <c r="L53" s="2304" t="n"/>
      <c r="M53" s="2304" t="n"/>
      <c r="N53" s="2304" t="n"/>
      <c r="O53" s="2304" t="n"/>
      <c r="P53" s="2305" t="n"/>
      <c r="Q53" s="3290" t="n"/>
      <c r="R53" s="2989" t="n"/>
      <c r="S53" s="2990" t="n"/>
      <c r="T53" s="2990" t="n"/>
      <c r="U53" s="2991" t="n"/>
      <c r="V53" s="2987" t="n"/>
      <c r="W53" s="2329" t="n"/>
      <c r="X53" s="2992" t="n">
        <v>2</v>
      </c>
      <c r="Y53" s="2993" t="inlineStr">
        <is>
          <t>д</t>
        </is>
      </c>
      <c r="Z53" s="2987" t="n"/>
      <c r="AA53" s="2988" t="n"/>
      <c r="AB53" s="2994" t="n"/>
      <c r="AC53" s="2305" t="n"/>
      <c r="AD53" s="2987" t="n"/>
      <c r="AE53" s="2305" t="n"/>
      <c r="AF53" s="2987" t="n"/>
      <c r="AG53" s="2988" t="n"/>
      <c r="AH53" s="2304" t="n"/>
      <c r="AI53" s="2335" t="n"/>
      <c r="AJ53" s="2995" t="n"/>
      <c r="AK53" s="2335" t="n"/>
      <c r="AL53" s="2995" t="n"/>
      <c r="AM53" s="2335" t="n"/>
      <c r="AN53" s="2995" t="n"/>
      <c r="AO53" s="2305" t="n"/>
      <c r="AP53" s="2989" t="n"/>
      <c r="AQ53" s="2996" t="n"/>
      <c r="AR53" s="2997" t="n"/>
      <c r="AS53" s="2998" t="n"/>
      <c r="AT53" s="2996" t="n"/>
      <c r="AU53" s="2997" t="n"/>
      <c r="AV53" s="2999" t="n"/>
      <c r="AW53" s="3000" t="n"/>
      <c r="AX53" s="2997" t="n"/>
      <c r="AY53" s="2998" t="n"/>
      <c r="AZ53" s="2996" t="n"/>
      <c r="BA53" s="2997" t="n"/>
      <c r="BB53" s="2999" t="n"/>
      <c r="BC53" s="3000" t="n"/>
      <c r="BD53" s="2997" t="n"/>
      <c r="BE53" s="2998" t="n"/>
      <c r="BF53" s="2996" t="n"/>
      <c r="BG53" s="2997" t="n"/>
      <c r="BH53" s="2999" t="n"/>
      <c r="BI53" s="3000" t="n"/>
      <c r="BJ53" s="2997" t="n"/>
      <c r="BK53" s="2998" t="n"/>
      <c r="BL53" s="2996" t="n"/>
      <c r="BM53" s="2997" t="n"/>
      <c r="BN53" s="2999" t="n"/>
      <c r="BO53" s="2987" t="n"/>
      <c r="BP53" s="2305" t="n"/>
      <c r="BQ53" s="2987" t="n"/>
      <c r="BR53" s="2305" t="n"/>
      <c r="BS53" s="5505" t="n"/>
      <c r="BT53" s="5506" t="n"/>
      <c r="BU53" s="2" t="n"/>
      <c r="BV53" s="2" t="n"/>
      <c r="BW53" s="2" t="n"/>
      <c r="BX53" s="2" t="n"/>
    </row>
    <row r="54">
      <c r="A54" s="2368" t="inlineStr">
        <is>
          <t>1.5</t>
        </is>
      </c>
      <c r="B54" s="2302" t="n"/>
      <c r="C54" s="3561" t="inlineStr">
        <is>
          <t>Модуль "Химия"</t>
        </is>
      </c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72" t="n"/>
      <c r="Q54" s="1926" t="n"/>
      <c r="R54" s="2383" t="n"/>
      <c r="S54" s="2601" t="n"/>
      <c r="T54" s="2372" t="n"/>
      <c r="U54" s="2376" t="n"/>
      <c r="V54" s="2383" t="n"/>
      <c r="W54" s="2302" t="n"/>
      <c r="X54" s="2376" t="n"/>
      <c r="Y54" s="2311" t="n"/>
      <c r="Z54" s="2374" t="n"/>
      <c r="AA54" s="2302" t="n"/>
      <c r="AB54" s="2376" t="n"/>
      <c r="AC54" s="2311" t="n"/>
      <c r="AD54" s="2377" t="n"/>
      <c r="AE54" s="2311" t="n"/>
      <c r="AF54" s="5491" t="n"/>
      <c r="AG54" s="3267" t="n"/>
      <c r="AH54" s="2379" t="n"/>
      <c r="AI54" s="2316" t="n"/>
      <c r="AJ54" s="2380" t="n"/>
      <c r="AK54" s="2316" t="n"/>
      <c r="AL54" s="2380" t="n"/>
      <c r="AM54" s="2316" t="n"/>
      <c r="AN54" s="2381" t="n"/>
      <c r="AO54" s="2311" t="n"/>
      <c r="AP54" s="2383" t="n"/>
      <c r="AQ54" s="3874" t="n"/>
      <c r="AR54" s="2380" t="n"/>
      <c r="AS54" s="2383" t="n"/>
      <c r="AT54" s="3874" t="n"/>
      <c r="AU54" s="2380" t="n"/>
      <c r="AV54" s="2375" t="n"/>
      <c r="AW54" s="3874" t="n"/>
      <c r="AX54" s="2380" t="n"/>
      <c r="AY54" s="2383" t="n"/>
      <c r="AZ54" s="3874" t="n"/>
      <c r="BA54" s="2380" t="n"/>
      <c r="BB54" s="2375" t="n"/>
      <c r="BC54" s="3874" t="n"/>
      <c r="BD54" s="2380" t="n"/>
      <c r="BE54" s="2383" t="n"/>
      <c r="BF54" s="2382" t="n"/>
      <c r="BG54" s="2380" t="n"/>
      <c r="BH54" s="2375" t="n"/>
      <c r="BI54" s="2384" t="n"/>
      <c r="BJ54" s="3874" t="n"/>
      <c r="BK54" s="3875" t="n"/>
      <c r="BL54" s="3874" t="n"/>
      <c r="BM54" s="2380" t="n"/>
      <c r="BN54" s="2381" t="n"/>
      <c r="BO54" s="2452" t="n"/>
      <c r="BP54" s="2302" t="n"/>
      <c r="BQ54" s="2602" t="n"/>
      <c r="BR54" s="2311" t="n"/>
      <c r="BS54" s="2386">
        <f>(AB54-R54)*0.22</f>
        <v/>
      </c>
      <c r="BT54" s="2" t="n"/>
      <c r="BU54" s="2" t="n"/>
      <c r="BV54" s="2" t="n"/>
      <c r="BW54" s="2" t="n"/>
      <c r="BX54" s="2" t="n"/>
    </row>
    <row r="55">
      <c r="A55" s="3118" t="inlineStr">
        <is>
          <t>1.5.1</t>
        </is>
      </c>
      <c r="B55" s="173" t="n"/>
      <c r="C55" s="4367" t="inlineStr">
        <is>
          <t>Теоретические основы химии / Неорганическая химия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311" t="n"/>
      <c r="Q55" s="3083" t="n"/>
      <c r="R55" s="3085" t="n">
        <v>44</v>
      </c>
      <c r="S55" s="3086" t="n"/>
      <c r="T55" s="2372" t="n">
        <v>80</v>
      </c>
      <c r="U55" s="3087" t="n">
        <v>2</v>
      </c>
      <c r="V55" s="3085" t="n">
        <v>1</v>
      </c>
      <c r="W55" s="173" t="n"/>
      <c r="X55" s="3087" t="n"/>
      <c r="Y55" s="72" t="n"/>
      <c r="Z55" s="3088" t="n">
        <v>288</v>
      </c>
      <c r="AA55" s="173" t="n"/>
      <c r="AB55" s="3087" t="n">
        <v>162</v>
      </c>
      <c r="AC55" s="72" t="n"/>
      <c r="AD55" s="2377">
        <f>Z55-T55</f>
        <v/>
      </c>
      <c r="AE55" s="2311" t="n"/>
      <c r="AF55" s="5491">
        <f>AP55+AR55+AU55+AX55+BA55+BD55+BG55+BJ55+BM55</f>
        <v/>
      </c>
      <c r="AG55" s="3267" t="n"/>
      <c r="AH55" s="3089" t="n">
        <v>16</v>
      </c>
      <c r="AI55" s="186" t="n"/>
      <c r="AJ55" s="3090" t="n">
        <v>6</v>
      </c>
      <c r="AK55" s="186" t="n"/>
      <c r="AL55" s="3090" t="n">
        <v>4</v>
      </c>
      <c r="AM55" s="186" t="n"/>
      <c r="AN55" s="3091" t="n"/>
      <c r="AO55" s="72" t="n"/>
      <c r="AP55" s="3085" t="n">
        <v>4</v>
      </c>
      <c r="AQ55" s="3628" t="n">
        <v>208</v>
      </c>
      <c r="AR55" s="3090" t="n">
        <v>22</v>
      </c>
      <c r="AS55" s="3085" t="n">
        <v>6</v>
      </c>
      <c r="AT55" s="3628" t="n"/>
      <c r="AU55" s="3090" t="n"/>
      <c r="AV55" s="3093" t="n"/>
      <c r="AW55" s="3628" t="n"/>
      <c r="AX55" s="3090" t="n"/>
      <c r="AY55" s="3085" t="n"/>
      <c r="AZ55" s="3628" t="n"/>
      <c r="BA55" s="3090" t="n"/>
      <c r="BB55" s="3093" t="n"/>
      <c r="BC55" s="3628" t="n"/>
      <c r="BD55" s="3090" t="n"/>
      <c r="BE55" s="3085" t="n"/>
      <c r="BF55" s="3092" t="n"/>
      <c r="BG55" s="3090" t="n"/>
      <c r="BH55" s="3093" t="n"/>
      <c r="BI55" s="3094" t="n"/>
      <c r="BJ55" s="3628" t="n"/>
      <c r="BK55" s="3889" t="n"/>
      <c r="BL55" s="3628" t="n"/>
      <c r="BM55" s="3090" t="n"/>
      <c r="BN55" s="3091" t="n"/>
      <c r="BO55" s="2452">
        <f>AS55+AV55+AY55+BB55+BE55+BH55+BK55+BN55+U55</f>
        <v/>
      </c>
      <c r="BP55" s="2302" t="n"/>
      <c r="BQ55" s="3885" t="n"/>
      <c r="BR55" s="72" t="n"/>
      <c r="BS55" s="2386">
        <f>(AB55-R55)*0.22</f>
        <v/>
      </c>
      <c r="BT55" s="2" t="n"/>
      <c r="BU55" s="2" t="n"/>
      <c r="BV55" s="2" t="n"/>
      <c r="BW55" s="2" t="n"/>
      <c r="BX55" s="2" t="n"/>
    </row>
    <row r="56">
      <c r="A56" s="2451" t="inlineStr">
        <is>
          <t>1.5.2</t>
        </is>
      </c>
      <c r="B56" s="2302" t="n"/>
      <c r="C56" s="4367" t="inlineStr">
        <is>
          <t>Неорганическая химия / Неорганическая химия</t>
        </is>
      </c>
      <c r="D56" s="2665" t="n"/>
      <c r="E56" s="2665" t="n"/>
      <c r="F56" s="2665" t="n"/>
      <c r="G56" s="2665" t="n"/>
      <c r="H56" s="2665" t="n"/>
      <c r="I56" s="2665" t="n"/>
      <c r="J56" s="2665" t="n"/>
      <c r="K56" s="2665" t="n"/>
      <c r="L56" s="2665" t="n"/>
      <c r="M56" s="2665" t="n"/>
      <c r="N56" s="2665" t="n"/>
      <c r="O56" s="2665" t="n"/>
      <c r="P56" s="2311" t="n"/>
      <c r="Q56" s="3119" t="n"/>
      <c r="R56" s="2378" t="n">
        <v>36</v>
      </c>
      <c r="S56" s="2372" t="n">
        <v>1</v>
      </c>
      <c r="T56" s="2372" t="n">
        <v>72</v>
      </c>
      <c r="U56" s="2453" t="n">
        <v>2</v>
      </c>
      <c r="V56" s="2378" t="n">
        <v>2</v>
      </c>
      <c r="W56" s="2302" t="n"/>
      <c r="X56" s="2453" t="n"/>
      <c r="Y56" s="2311" t="n"/>
      <c r="Z56" s="2452" t="n">
        <v>216</v>
      </c>
      <c r="AA56" s="2302" t="n"/>
      <c r="AB56" s="2453" t="n">
        <v>108</v>
      </c>
      <c r="AC56" s="2311" t="n"/>
      <c r="AD56" s="2377">
        <f>Z56-T56</f>
        <v/>
      </c>
      <c r="AE56" s="2311" t="n"/>
      <c r="AF56" s="5491">
        <f>AP56+AR56+AU56+AX56+BA56+BD56+BG56+BJ56+BM56</f>
        <v/>
      </c>
      <c r="AG56" s="3267" t="n"/>
      <c r="AH56" s="2454" t="n">
        <v>6</v>
      </c>
      <c r="AI56" s="2316" t="n"/>
      <c r="AJ56" s="2432" t="n">
        <v>6</v>
      </c>
      <c r="AK56" s="2316" t="n"/>
      <c r="AL56" s="2432" t="n">
        <v>4</v>
      </c>
      <c r="AM56" s="2316" t="n"/>
      <c r="AN56" s="2455" t="n"/>
      <c r="AO56" s="2311" t="n"/>
      <c r="AP56" s="2378" t="n"/>
      <c r="AQ56" s="3122" t="n"/>
      <c r="AR56" s="2432" t="n">
        <v>6</v>
      </c>
      <c r="AS56" s="2378" t="n"/>
      <c r="AT56" s="3122" t="n">
        <v>144</v>
      </c>
      <c r="AU56" s="2432" t="n">
        <v>10</v>
      </c>
      <c r="AV56" s="2373" t="n">
        <v>4</v>
      </c>
      <c r="AW56" s="3122" t="n"/>
      <c r="AX56" s="2432" t="n"/>
      <c r="AY56" s="2378" t="n"/>
      <c r="AZ56" s="3122" t="n"/>
      <c r="BA56" s="2432" t="n"/>
      <c r="BB56" s="2373" t="n"/>
      <c r="BC56" s="3122" t="n"/>
      <c r="BD56" s="2432" t="n"/>
      <c r="BE56" s="2378" t="n"/>
      <c r="BF56" s="2431" t="n"/>
      <c r="BG56" s="2432" t="n"/>
      <c r="BH56" s="2373" t="n"/>
      <c r="BI56" s="2433" t="n"/>
      <c r="BJ56" s="3122" t="n"/>
      <c r="BK56" s="3887" t="n"/>
      <c r="BL56" s="3122" t="n"/>
      <c r="BM56" s="2432" t="n"/>
      <c r="BN56" s="2455" t="n"/>
      <c r="BO56" s="2452">
        <f>AS56+AV56+AY56+BB56+BE56+BH56+BK56+BN56+U56</f>
        <v/>
      </c>
      <c r="BP56" s="2302" t="n"/>
      <c r="BQ56" s="2385" t="n"/>
      <c r="BR56" s="2311" t="n"/>
      <c r="BS56" s="2386">
        <f>(AB56-R56)*0.22</f>
        <v/>
      </c>
      <c r="BT56" s="2" t="n"/>
      <c r="BU56" s="2" t="n"/>
      <c r="BV56" s="2" t="n"/>
      <c r="BW56" s="2" t="n"/>
      <c r="BX56" s="2" t="n"/>
    </row>
    <row r="57">
      <c r="A57" s="2457" t="inlineStr">
        <is>
          <t>1.5.3</t>
        </is>
      </c>
      <c r="B57" s="2302" t="n"/>
      <c r="C57" s="5482" t="inlineStr">
        <is>
          <t>Физическая и коллоидная химия / Физическая и коллоидная химия</t>
        </is>
      </c>
      <c r="D57" s="2930" t="n"/>
      <c r="E57" s="2930" t="n"/>
      <c r="F57" s="2930" t="n"/>
      <c r="G57" s="2930" t="n"/>
      <c r="H57" s="2930" t="n"/>
      <c r="I57" s="2930" t="n"/>
      <c r="J57" s="2930" t="n"/>
      <c r="K57" s="2930" t="n"/>
      <c r="L57" s="2930" t="n"/>
      <c r="M57" s="2930" t="n"/>
      <c r="N57" s="2930" t="n"/>
      <c r="O57" s="2930" t="n"/>
      <c r="P57" s="2946" t="n"/>
      <c r="Q57" s="467" t="n"/>
      <c r="R57" s="2090" t="n">
        <v>80</v>
      </c>
      <c r="S57" s="3111" t="n">
        <v>1</v>
      </c>
      <c r="T57" s="2308">
        <f>R57*Z57/AB57</f>
        <v/>
      </c>
      <c r="U57" s="3859" t="n">
        <v>4</v>
      </c>
      <c r="V57" s="468" t="n">
        <v>4</v>
      </c>
      <c r="W57" s="2090" t="n">
        <v>5</v>
      </c>
      <c r="X57" s="3859" t="n"/>
      <c r="Y57" s="72" t="n"/>
      <c r="Z57" s="3860" t="n">
        <v>324</v>
      </c>
      <c r="AA57" s="173" t="n"/>
      <c r="AB57" s="3859" t="n">
        <v>180</v>
      </c>
      <c r="AC57" s="72" t="n"/>
      <c r="AD57" s="2313">
        <f>Z57-T57</f>
        <v/>
      </c>
      <c r="AE57" s="2311" t="n"/>
      <c r="AF57" s="5483">
        <f>AP57+AR57+AU57+AX57+BA57+BD57+BG57+BJ57+BM57</f>
        <v/>
      </c>
      <c r="AG57" s="3267" t="n"/>
      <c r="AH57" s="4394" t="n">
        <v>16</v>
      </c>
      <c r="AI57" s="186" t="n"/>
      <c r="AJ57" s="3862" t="n">
        <v>8</v>
      </c>
      <c r="AK57" s="186" t="n"/>
      <c r="AL57" s="3862" t="n">
        <v>8</v>
      </c>
      <c r="AM57" s="186" t="n"/>
      <c r="AN57" s="3863" t="n"/>
      <c r="AO57" s="72" t="n"/>
      <c r="AP57" s="2090" t="n"/>
      <c r="AQ57" s="468" t="n"/>
      <c r="AR57" s="3862" t="n"/>
      <c r="AS57" s="2090" t="n"/>
      <c r="AT57" s="468" t="n"/>
      <c r="AU57" s="3862" t="n"/>
      <c r="AV57" s="3868" t="n"/>
      <c r="AW57" s="2625" t="n"/>
      <c r="AX57" s="3865" t="n">
        <v>8</v>
      </c>
      <c r="AY57" s="3864" t="n"/>
      <c r="AZ57" s="2625" t="n">
        <v>72</v>
      </c>
      <c r="BA57" s="3865" t="n">
        <v>12</v>
      </c>
      <c r="BB57" s="3866" t="n">
        <v>2</v>
      </c>
      <c r="BC57" s="468" t="n">
        <v>108</v>
      </c>
      <c r="BD57" s="3862" t="n">
        <v>12</v>
      </c>
      <c r="BE57" s="2090" t="n">
        <v>3</v>
      </c>
      <c r="BF57" s="3867" t="n"/>
      <c r="BG57" s="3862" t="n"/>
      <c r="BH57" s="3868" t="n"/>
      <c r="BI57" s="3861" t="n"/>
      <c r="BJ57" s="468" t="n"/>
      <c r="BK57" s="3869" t="n"/>
      <c r="BL57" s="468" t="n"/>
      <c r="BM57" s="3862" t="n"/>
      <c r="BN57" s="3863" t="n"/>
      <c r="BO57" s="2310">
        <f>AS57+AV57+AY57+BB57+BE57+BH57+BK57+BN57+U57</f>
        <v/>
      </c>
      <c r="BP57" s="2302" t="n"/>
      <c r="BQ57" s="3870" t="inlineStr">
        <is>
          <t>ФКиАХ</t>
        </is>
      </c>
      <c r="BR57" s="72" t="n"/>
      <c r="BS57" s="2">
        <f>(AB57-R57)*0.22</f>
        <v/>
      </c>
      <c r="BT57" s="2" t="n"/>
      <c r="BU57" s="2" t="n"/>
      <c r="BV57" s="2" t="n"/>
      <c r="BW57" s="2" t="n"/>
      <c r="BX57" s="2" t="n"/>
    </row>
    <row r="58">
      <c r="A58" s="2457" t="inlineStr">
        <is>
          <t>1.5.4</t>
        </is>
      </c>
      <c r="B58" s="2302" t="n"/>
      <c r="C58" s="4348" t="inlineStr">
        <is>
          <t>Органическая химия / Органическая химия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3028" t="n"/>
      <c r="R58" s="2314" t="n">
        <v>110</v>
      </c>
      <c r="S58" s="2308" t="n">
        <v>1</v>
      </c>
      <c r="T58" s="2308" t="n">
        <v>190</v>
      </c>
      <c r="U58" s="2312" t="n">
        <v>6</v>
      </c>
      <c r="V58" s="3031" t="n">
        <v>3</v>
      </c>
      <c r="W58" s="2314" t="n">
        <v>4</v>
      </c>
      <c r="X58" s="2312" t="n"/>
      <c r="Y58" s="2311" t="n"/>
      <c r="Z58" s="2310" t="n">
        <v>432</v>
      </c>
      <c r="AA58" s="2302" t="n"/>
      <c r="AB58" s="2312" t="n">
        <v>252</v>
      </c>
      <c r="AC58" s="2311" t="n"/>
      <c r="AD58" s="2313">
        <f>Z58-T58</f>
        <v/>
      </c>
      <c r="AE58" s="2311" t="n"/>
      <c r="AF58" s="5483">
        <f>AP58+AR58+AU58+AX58+BA58+BD58+BG58+BJ58+BM58</f>
        <v/>
      </c>
      <c r="AG58" s="3267" t="n"/>
      <c r="AH58" s="2315" t="n">
        <v>18</v>
      </c>
      <c r="AI58" s="2316" t="n"/>
      <c r="AJ58" s="2317" t="n">
        <v>18</v>
      </c>
      <c r="AK58" s="2316" t="n"/>
      <c r="AL58" s="2317" t="n">
        <v>4</v>
      </c>
      <c r="AM58" s="2316" t="n"/>
      <c r="AN58" s="2318" t="n"/>
      <c r="AO58" s="2311" t="n"/>
      <c r="AP58" s="2314" t="n"/>
      <c r="AQ58" s="3031" t="n"/>
      <c r="AR58" s="2317" t="n"/>
      <c r="AS58" s="2314" t="n"/>
      <c r="AT58" s="3031" t="n"/>
      <c r="AU58" s="2317" t="n">
        <v>2</v>
      </c>
      <c r="AV58" s="2309" t="n"/>
      <c r="AW58" s="3030" t="n">
        <v>120</v>
      </c>
      <c r="AX58" s="2321" t="n">
        <v>18</v>
      </c>
      <c r="AY58" s="2322" t="n">
        <v>3</v>
      </c>
      <c r="AZ58" s="3030" t="n">
        <v>122</v>
      </c>
      <c r="BA58" s="2321" t="n">
        <v>20</v>
      </c>
      <c r="BB58" s="2323" t="n">
        <v>3</v>
      </c>
      <c r="BC58" s="3031" t="n"/>
      <c r="BD58" s="2317" t="n"/>
      <c r="BE58" s="2314" t="n"/>
      <c r="BF58" s="2326" t="n"/>
      <c r="BG58" s="2317" t="n"/>
      <c r="BH58" s="2309" t="n"/>
      <c r="BI58" s="2325" t="n"/>
      <c r="BJ58" s="3031" t="n"/>
      <c r="BK58" s="3032" t="n"/>
      <c r="BL58" s="3031" t="n"/>
      <c r="BM58" s="2317" t="n"/>
      <c r="BN58" s="2318" t="n"/>
      <c r="BO58" s="2310">
        <f>AS58+AV58+AY58+BB58+BE58+BH58+BK58+BN58+U58</f>
        <v/>
      </c>
      <c r="BP58" s="2302" t="n"/>
      <c r="BQ58" s="2327" t="inlineStr">
        <is>
          <t>ОХ</t>
        </is>
      </c>
      <c r="BR58" s="2311" t="n"/>
      <c r="BS58" s="2">
        <f>(AB58-R58)*0.22</f>
        <v/>
      </c>
      <c r="BT58" s="2" t="n"/>
      <c r="BU58" s="2" t="n"/>
      <c r="BV58" s="2" t="n"/>
      <c r="BW58" s="2" t="n"/>
      <c r="BX58" s="2" t="n"/>
    </row>
    <row r="59">
      <c r="A59" s="2457" t="inlineStr">
        <is>
          <t>1.5.5</t>
        </is>
      </c>
      <c r="B59" s="2302" t="n"/>
      <c r="C59" s="5507" t="inlineStr">
        <is>
          <t>Аналитическая химия / Аналитическая химия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311" t="n"/>
      <c r="Q59" s="467" t="n"/>
      <c r="R59" s="2090" t="n">
        <v>18</v>
      </c>
      <c r="S59" s="3111" t="n"/>
      <c r="T59" s="2308" t="n">
        <v>36</v>
      </c>
      <c r="U59" s="3859" t="n">
        <v>1</v>
      </c>
      <c r="V59" s="2090" t="n"/>
      <c r="W59" s="173" t="n"/>
      <c r="X59" s="2448" t="n">
        <v>3</v>
      </c>
      <c r="Y59" s="2449" t="inlineStr">
        <is>
          <t>д</t>
        </is>
      </c>
      <c r="Z59" s="3860" t="n">
        <v>108</v>
      </c>
      <c r="AA59" s="173" t="n"/>
      <c r="AB59" s="3859" t="n">
        <v>54</v>
      </c>
      <c r="AC59" s="72" t="n"/>
      <c r="AD59" s="2313">
        <f>Z59-T59</f>
        <v/>
      </c>
      <c r="AE59" s="2311" t="n"/>
      <c r="AF59" s="5483">
        <f>AP59+AR59+AU59+AX59+BA59+BD59+BG59+BJ59+BM59</f>
        <v/>
      </c>
      <c r="AG59" s="3267" t="n"/>
      <c r="AH59" s="4394" t="n">
        <v>4</v>
      </c>
      <c r="AI59" s="186" t="n"/>
      <c r="AJ59" s="3862" t="n">
        <v>6</v>
      </c>
      <c r="AK59" s="186" t="n"/>
      <c r="AL59" s="3862" t="n"/>
      <c r="AM59" s="186" t="n"/>
      <c r="AN59" s="3863" t="n"/>
      <c r="AO59" s="72" t="n"/>
      <c r="AP59" s="2090" t="n"/>
      <c r="AQ59" s="468" t="n"/>
      <c r="AR59" s="3862" t="n"/>
      <c r="AS59" s="2090" t="n"/>
      <c r="AT59" s="468" t="n"/>
      <c r="AU59" s="3862" t="n">
        <v>4</v>
      </c>
      <c r="AV59" s="3868" t="n"/>
      <c r="AW59" s="2625" t="n">
        <v>72</v>
      </c>
      <c r="AX59" s="3865" t="n">
        <v>6</v>
      </c>
      <c r="AY59" s="3864" t="n">
        <v>2</v>
      </c>
      <c r="AZ59" s="2625" t="n"/>
      <c r="BA59" s="3865" t="n"/>
      <c r="BB59" s="3866" t="n"/>
      <c r="BC59" s="468" t="n"/>
      <c r="BD59" s="3862" t="n"/>
      <c r="BE59" s="2090" t="n"/>
      <c r="BF59" s="3867" t="n"/>
      <c r="BG59" s="3862" t="n"/>
      <c r="BH59" s="3868" t="n"/>
      <c r="BI59" s="3861" t="n"/>
      <c r="BJ59" s="468" t="n"/>
      <c r="BK59" s="3869" t="n"/>
      <c r="BL59" s="468" t="n"/>
      <c r="BM59" s="3862" t="n"/>
      <c r="BN59" s="3863" t="n"/>
      <c r="BO59" s="2310">
        <f>AS59+AV59+AY59+BB59+BE59+BH59+BK59+BN59+U59</f>
        <v/>
      </c>
      <c r="BP59" s="2302" t="n"/>
      <c r="BQ59" s="3870" t="inlineStr">
        <is>
          <t>ФКиАХ</t>
        </is>
      </c>
      <c r="BR59" s="72" t="n"/>
      <c r="BS59" s="2">
        <f>(AB59-R59)*0.22</f>
        <v/>
      </c>
      <c r="BT59" s="2" t="n"/>
      <c r="BU59" s="2" t="n"/>
      <c r="BV59" s="2" t="n"/>
      <c r="BW59" s="2" t="n"/>
      <c r="BX59" s="2" t="n"/>
    </row>
    <row r="60">
      <c r="A60" s="3120" t="inlineStr">
        <is>
          <t>1.5.6</t>
        </is>
      </c>
      <c r="B60" s="2928" t="n"/>
      <c r="C60" s="2424" t="inlineStr">
        <is>
          <t xml:space="preserve">Физико-химические методы анализа </t>
        </is>
      </c>
      <c r="D60" s="2304" t="n"/>
      <c r="E60" s="2304" t="n"/>
      <c r="F60" s="2304" t="n"/>
      <c r="G60" s="2304" t="n"/>
      <c r="H60" s="2304" t="n"/>
      <c r="I60" s="2304" t="n"/>
      <c r="J60" s="2304" t="n"/>
      <c r="K60" s="2304" t="n"/>
      <c r="L60" s="2304" t="n"/>
      <c r="M60" s="2304" t="n"/>
      <c r="N60" s="2304" t="n"/>
      <c r="O60" s="2304" t="n"/>
      <c r="P60" s="2305" t="n"/>
      <c r="Q60" s="2425" t="n"/>
      <c r="R60" s="2378" t="n"/>
      <c r="S60" s="2372" t="n"/>
      <c r="T60" s="2372" t="n"/>
      <c r="U60" s="2453" t="n"/>
      <c r="V60" s="2378" t="n"/>
      <c r="W60" s="2302" t="n"/>
      <c r="X60" s="2519" t="n">
        <v>6</v>
      </c>
      <c r="Y60" s="5508" t="inlineStr">
        <is>
          <t>д</t>
        </is>
      </c>
      <c r="Z60" s="2452" t="n">
        <v>108</v>
      </c>
      <c r="AA60" s="2302" t="n"/>
      <c r="AB60" s="2453" t="n">
        <v>72</v>
      </c>
      <c r="AC60" s="2311" t="n"/>
      <c r="AD60" s="2377">
        <f>Z60-T60</f>
        <v/>
      </c>
      <c r="AE60" s="2311" t="n"/>
      <c r="AF60" s="5491">
        <f>AP60+AR60+AU60+AX60+BA60+BD60+BG60+BJ60+BM60</f>
        <v/>
      </c>
      <c r="AG60" s="3267" t="n"/>
      <c r="AH60" s="2454" t="n">
        <v>4</v>
      </c>
      <c r="AI60" s="2316" t="n"/>
      <c r="AJ60" s="2432" t="n">
        <v>12</v>
      </c>
      <c r="AK60" s="2316" t="n"/>
      <c r="AL60" s="2432" t="n"/>
      <c r="AM60" s="2316" t="n"/>
      <c r="AN60" s="2455" t="n"/>
      <c r="AO60" s="2311" t="n"/>
      <c r="AP60" s="2378" t="n"/>
      <c r="AQ60" s="3122" t="n"/>
      <c r="AR60" s="2432" t="n"/>
      <c r="AS60" s="2378" t="n"/>
      <c r="AT60" s="3122" t="n"/>
      <c r="AU60" s="2432" t="n"/>
      <c r="AV60" s="2373" t="n"/>
      <c r="AW60" s="3122" t="n"/>
      <c r="AX60" s="2432" t="n"/>
      <c r="AY60" s="2378" t="n"/>
      <c r="AZ60" s="3122" t="n"/>
      <c r="BA60" s="2432" t="n"/>
      <c r="BB60" s="2373" t="n"/>
      <c r="BC60" s="3122" t="n"/>
      <c r="BD60" s="2432" t="n">
        <v>4</v>
      </c>
      <c r="BE60" s="2378" t="n"/>
      <c r="BF60" s="2431" t="n">
        <v>108</v>
      </c>
      <c r="BG60" s="2432" t="n">
        <v>12</v>
      </c>
      <c r="BH60" s="2373" t="n">
        <v>3</v>
      </c>
      <c r="BI60" s="2433" t="n"/>
      <c r="BJ60" s="3122" t="n"/>
      <c r="BK60" s="3887" t="n"/>
      <c r="BL60" s="3122" t="n"/>
      <c r="BM60" s="2432" t="n"/>
      <c r="BN60" s="2455" t="n"/>
      <c r="BO60" s="2452">
        <f>AS60+AV60+AY60+BB60+BE60+BH60+BK60+BN60+U60</f>
        <v/>
      </c>
      <c r="BP60" s="2302" t="n"/>
      <c r="BQ60" s="2385" t="n"/>
      <c r="BR60" s="2311" t="n"/>
      <c r="BS60" s="2386">
        <f>(AB60-R60)*0.22</f>
        <v/>
      </c>
      <c r="BT60" s="2" t="n"/>
      <c r="BU60" s="2" t="n"/>
      <c r="BV60" s="2" t="n"/>
      <c r="BW60" s="2" t="n"/>
      <c r="BX60" s="2" t="n"/>
    </row>
    <row r="61">
      <c r="A61" s="3098" t="inlineStr">
        <is>
          <t>1.6</t>
        </is>
      </c>
      <c r="B61" s="2928" t="n"/>
      <c r="C61" s="2369" t="inlineStr">
        <is>
          <t>Модуль "Механика"</t>
        </is>
      </c>
      <c r="D61" s="2304" t="n"/>
      <c r="E61" s="2304" t="n"/>
      <c r="F61" s="2304" t="n"/>
      <c r="G61" s="2304" t="n"/>
      <c r="H61" s="2304" t="n"/>
      <c r="I61" s="2304" t="n"/>
      <c r="J61" s="2304" t="n"/>
      <c r="K61" s="2304" t="n"/>
      <c r="L61" s="2304" t="n"/>
      <c r="M61" s="2304" t="n"/>
      <c r="N61" s="2304" t="n"/>
      <c r="O61" s="2304" t="n"/>
      <c r="P61" s="2305" t="n"/>
      <c r="Q61" s="1926" t="n"/>
      <c r="R61" s="1931" t="n"/>
      <c r="S61" s="3100" t="n"/>
      <c r="T61" s="2372" t="n"/>
      <c r="U61" s="3101" t="n"/>
      <c r="V61" s="1931" t="n"/>
      <c r="W61" s="173" t="n"/>
      <c r="X61" s="3101" t="n"/>
      <c r="Y61" s="72" t="n"/>
      <c r="Z61" s="3102" t="n"/>
      <c r="AA61" s="173" t="n"/>
      <c r="AB61" s="3101" t="n"/>
      <c r="AC61" s="72" t="n"/>
      <c r="AD61" s="2377" t="n"/>
      <c r="AE61" s="2311" t="n"/>
      <c r="AF61" s="5491" t="n"/>
      <c r="AG61" s="3267" t="n"/>
      <c r="AH61" s="3104" t="n"/>
      <c r="AI61" s="186" t="n"/>
      <c r="AJ61" s="3105" t="n"/>
      <c r="AK61" s="186" t="n"/>
      <c r="AL61" s="3105" t="n"/>
      <c r="AM61" s="186" t="n"/>
      <c r="AN61" s="3106" t="n"/>
      <c r="AO61" s="72" t="n"/>
      <c r="AP61" s="1931" t="n"/>
      <c r="AQ61" s="3847" t="n"/>
      <c r="AR61" s="3105" t="n"/>
      <c r="AS61" s="1931" t="n"/>
      <c r="AT61" s="3847" t="n"/>
      <c r="AU61" s="3105" t="n"/>
      <c r="AV61" s="3108" t="n"/>
      <c r="AW61" s="3847" t="n"/>
      <c r="AX61" s="3105" t="n"/>
      <c r="AY61" s="1931" t="n"/>
      <c r="AZ61" s="3847" t="n"/>
      <c r="BA61" s="3105" t="n"/>
      <c r="BB61" s="3108" t="n"/>
      <c r="BC61" s="3847" t="n"/>
      <c r="BD61" s="3105" t="n"/>
      <c r="BE61" s="1931" t="n"/>
      <c r="BF61" s="3107" t="n"/>
      <c r="BG61" s="3105" t="n"/>
      <c r="BH61" s="3108" t="n"/>
      <c r="BI61" s="3109" t="n"/>
      <c r="BJ61" s="3847" t="n"/>
      <c r="BK61" s="3884" t="n"/>
      <c r="BL61" s="3847" t="n"/>
      <c r="BM61" s="3105" t="n"/>
      <c r="BN61" s="2400" t="n"/>
      <c r="BO61" s="2452" t="n"/>
      <c r="BP61" s="2302" t="n"/>
      <c r="BQ61" s="2516" t="n"/>
      <c r="BR61" s="2305" t="n"/>
      <c r="BS61" s="2386">
        <f>(AB61-R61)*0.22</f>
        <v/>
      </c>
      <c r="BT61" s="2" t="n"/>
      <c r="BU61" s="2" t="n"/>
      <c r="BV61" s="2" t="n"/>
      <c r="BW61" s="2" t="n"/>
      <c r="BX61" s="2" t="n"/>
    </row>
    <row r="62">
      <c r="A62" s="3832" t="inlineStr">
        <is>
          <t>1.6.1</t>
        </is>
      </c>
      <c r="B62" s="2928" t="n"/>
      <c r="C62" s="5509" t="inlineStr">
        <is>
          <t>Материаловедение и обработка материалов</t>
        </is>
      </c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72" t="n"/>
      <c r="Q62" s="467" t="n"/>
      <c r="R62" s="2314" t="n"/>
      <c r="S62" s="2308" t="n"/>
      <c r="T62" s="2308" t="n"/>
      <c r="U62" s="2312" t="n"/>
      <c r="V62" s="2314" t="n"/>
      <c r="W62" s="2302" t="n"/>
      <c r="X62" s="2448" t="n">
        <v>5</v>
      </c>
      <c r="Y62" s="2449" t="inlineStr">
        <is>
          <t>д</t>
        </is>
      </c>
      <c r="Z62" s="2310" t="n">
        <v>108</v>
      </c>
      <c r="AA62" s="2302" t="n"/>
      <c r="AB62" s="2312" t="n">
        <v>54</v>
      </c>
      <c r="AC62" s="2311" t="n"/>
      <c r="AD62" s="2313">
        <f>Z62-T62</f>
        <v/>
      </c>
      <c r="AE62" s="2311" t="n"/>
      <c r="AF62" s="5483">
        <f>AP62+AR62+AU62+AX62+BA62+BD62+BG62+BJ62+BM62</f>
        <v/>
      </c>
      <c r="AG62" s="3267" t="n"/>
      <c r="AH62" s="2315" t="n">
        <v>8</v>
      </c>
      <c r="AI62" s="2316" t="n"/>
      <c r="AJ62" s="2317" t="n">
        <v>4</v>
      </c>
      <c r="AK62" s="2316" t="n"/>
      <c r="AL62" s="2317" t="n"/>
      <c r="AM62" s="2316" t="n"/>
      <c r="AN62" s="2318" t="n"/>
      <c r="AO62" s="2311" t="n"/>
      <c r="AP62" s="2314" t="n"/>
      <c r="AQ62" s="3031" t="n"/>
      <c r="AR62" s="2317" t="n"/>
      <c r="AS62" s="2314" t="n"/>
      <c r="AT62" s="3031" t="n"/>
      <c r="AU62" s="2317" t="n"/>
      <c r="AV62" s="2309" t="n"/>
      <c r="AW62" s="3030" t="n"/>
      <c r="AX62" s="2321" t="n"/>
      <c r="AY62" s="2322" t="n"/>
      <c r="AZ62" s="3030" t="n"/>
      <c r="BA62" s="2321" t="n">
        <v>2</v>
      </c>
      <c r="BB62" s="2323" t="n"/>
      <c r="BC62" s="3031" t="n">
        <v>108</v>
      </c>
      <c r="BD62" s="2317" t="n">
        <v>10</v>
      </c>
      <c r="BE62" s="2314" t="n">
        <v>3</v>
      </c>
      <c r="BF62" s="2326" t="n"/>
      <c r="BG62" s="2317" t="n"/>
      <c r="BH62" s="2309" t="n"/>
      <c r="BI62" s="2325" t="n"/>
      <c r="BJ62" s="3031" t="n"/>
      <c r="BK62" s="3032" t="n"/>
      <c r="BL62" s="3031" t="n"/>
      <c r="BM62" s="2317" t="n"/>
      <c r="BN62" s="2318" t="n"/>
      <c r="BO62" s="2313">
        <f>AS62+AV62+AY62+BB62+BE62+BH62+BK62+BN62+U62</f>
        <v/>
      </c>
      <c r="BP62" s="2311" t="n"/>
      <c r="BQ62" s="3114" t="inlineStr">
        <is>
          <t>МиПТС</t>
        </is>
      </c>
      <c r="BR62" s="2311" t="n"/>
      <c r="BS62" s="2">
        <f>(AB62-R62)*0.22</f>
        <v/>
      </c>
      <c r="BT62" s="2" t="n"/>
      <c r="BU62" s="2" t="n"/>
      <c r="BV62" s="2" t="n"/>
      <c r="BW62" s="2" t="n"/>
      <c r="BX62" s="2" t="n"/>
    </row>
    <row r="63">
      <c r="A63" s="2457" t="inlineStr">
        <is>
          <t>1.6.2</t>
        </is>
      </c>
      <c r="B63" s="2302" t="n"/>
      <c r="C63" s="4348" t="inlineStr">
        <is>
          <t>Прикладная механика / Основы технической механики</t>
        </is>
      </c>
      <c r="D63" s="2665" t="n"/>
      <c r="E63" s="2665" t="n"/>
      <c r="F63" s="2665" t="n"/>
      <c r="G63" s="2665" t="n"/>
      <c r="H63" s="2665" t="n"/>
      <c r="I63" s="2665" t="n"/>
      <c r="J63" s="2665" t="n"/>
      <c r="K63" s="2665" t="n"/>
      <c r="L63" s="2665" t="n"/>
      <c r="M63" s="2665" t="n"/>
      <c r="N63" s="2665" t="n"/>
      <c r="O63" s="2665" t="n"/>
      <c r="P63" s="2311" t="n"/>
      <c r="Q63" s="467" t="n"/>
      <c r="R63" s="2090" t="n">
        <v>44</v>
      </c>
      <c r="S63" s="3111" t="n"/>
      <c r="T63" s="2308" t="n">
        <v>70</v>
      </c>
      <c r="U63" s="3859" t="n">
        <v>2</v>
      </c>
      <c r="V63" s="2090" t="n"/>
      <c r="W63" s="173" t="n"/>
      <c r="X63" s="3859" t="n">
        <v>4</v>
      </c>
      <c r="Y63" s="72" t="n"/>
      <c r="Z63" s="3860" t="n">
        <v>144</v>
      </c>
      <c r="AA63" s="173" t="n"/>
      <c r="AB63" s="3859" t="n">
        <v>90</v>
      </c>
      <c r="AC63" s="72" t="n"/>
      <c r="AD63" s="2313">
        <f>Z63-T63</f>
        <v/>
      </c>
      <c r="AE63" s="2311" t="n"/>
      <c r="AF63" s="5483">
        <f>AP63+AR63+AU63+AX63+BA63+BD63+BG63+BJ63+BM63</f>
        <v/>
      </c>
      <c r="AG63" s="3267" t="n"/>
      <c r="AH63" s="4394" t="n">
        <v>6</v>
      </c>
      <c r="AI63" s="186" t="n"/>
      <c r="AJ63" s="3862" t="n">
        <v>4</v>
      </c>
      <c r="AK63" s="186" t="n"/>
      <c r="AL63" s="3862" t="n">
        <v>4</v>
      </c>
      <c r="AM63" s="186" t="n"/>
      <c r="AN63" s="3863" t="n"/>
      <c r="AO63" s="72" t="n"/>
      <c r="AP63" s="2090" t="n"/>
      <c r="AQ63" s="468" t="n"/>
      <c r="AR63" s="3862" t="n"/>
      <c r="AS63" s="2090" t="n"/>
      <c r="AT63" s="468" t="n"/>
      <c r="AU63" s="3862" t="n"/>
      <c r="AV63" s="3868" t="n"/>
      <c r="AW63" s="2625" t="n"/>
      <c r="AX63" s="3865" t="n">
        <v>4</v>
      </c>
      <c r="AY63" s="3864" t="n"/>
      <c r="AZ63" s="2625" t="n">
        <v>74</v>
      </c>
      <c r="BA63" s="3865" t="n">
        <v>10</v>
      </c>
      <c r="BB63" s="3866" t="n">
        <v>2</v>
      </c>
      <c r="BC63" s="468" t="n"/>
      <c r="BD63" s="3862" t="n"/>
      <c r="BE63" s="2090" t="n"/>
      <c r="BF63" s="3867" t="n"/>
      <c r="BG63" s="3862" t="n"/>
      <c r="BH63" s="3868" t="n"/>
      <c r="BI63" s="3861" t="n"/>
      <c r="BJ63" s="468" t="n"/>
      <c r="BK63" s="3032" t="n"/>
      <c r="BL63" s="468" t="n"/>
      <c r="BM63" s="3862" t="n"/>
      <c r="BN63" s="3863" t="n"/>
      <c r="BO63" s="2313">
        <f>AS63+AV63+AY63+BB63+BE63+BH63+BK63+BN63+U63</f>
        <v/>
      </c>
      <c r="BP63" s="2311" t="n"/>
      <c r="BQ63" s="3931" t="inlineStr">
        <is>
          <t>МиК</t>
        </is>
      </c>
      <c r="BR63" s="72" t="n"/>
      <c r="BS63" s="2">
        <f>(AB63-R63)*0.22</f>
        <v/>
      </c>
      <c r="BT63" s="2" t="n"/>
      <c r="BU63" s="2" t="n"/>
      <c r="BV63" s="2" t="n"/>
      <c r="BW63" s="2" t="n"/>
      <c r="BX63" s="2" t="n"/>
    </row>
    <row r="64">
      <c r="A64" s="3118" t="inlineStr">
        <is>
          <t>1.6.3</t>
        </is>
      </c>
      <c r="B64" s="173" t="n"/>
      <c r="C64" s="4367" t="inlineStr">
        <is>
          <t>Курсовая работа по учебной дисциплине "Прикладная механика"</t>
        </is>
      </c>
      <c r="D64" s="2665" t="n"/>
      <c r="E64" s="2665" t="n"/>
      <c r="F64" s="2665" t="n"/>
      <c r="G64" s="2665" t="n"/>
      <c r="H64" s="2665" t="n"/>
      <c r="I64" s="2665" t="n"/>
      <c r="J64" s="2665" t="n"/>
      <c r="K64" s="2665" t="n"/>
      <c r="L64" s="2665" t="n"/>
      <c r="M64" s="2665" t="n"/>
      <c r="N64" s="2665" t="n"/>
      <c r="O64" s="2665" t="n"/>
      <c r="P64" s="2311" t="n"/>
      <c r="Q64" s="3119" t="n"/>
      <c r="R64" s="2378" t="n"/>
      <c r="S64" s="2372" t="n"/>
      <c r="T64" s="2372" t="n"/>
      <c r="U64" s="2453" t="n"/>
      <c r="V64" s="2378" t="n"/>
      <c r="W64" s="2302" t="n"/>
      <c r="X64" s="2453" t="n"/>
      <c r="Y64" s="2311" t="n"/>
      <c r="Z64" s="2452" t="n">
        <v>30</v>
      </c>
      <c r="AA64" s="2302" t="n"/>
      <c r="AB64" s="2453" t="n"/>
      <c r="AC64" s="2311" t="n"/>
      <c r="AD64" s="2377">
        <f>Z64-T64</f>
        <v/>
      </c>
      <c r="AE64" s="2311" t="n"/>
      <c r="AF64" s="5491" t="n"/>
      <c r="AG64" s="3267" t="n"/>
      <c r="AH64" s="2454" t="n"/>
      <c r="AI64" s="2316" t="n"/>
      <c r="AJ64" s="2432" t="n"/>
      <c r="AK64" s="2316" t="n"/>
      <c r="AL64" s="2432" t="n"/>
      <c r="AM64" s="2316" t="n"/>
      <c r="AN64" s="2455" t="n"/>
      <c r="AO64" s="2311" t="n"/>
      <c r="AP64" s="2378" t="n"/>
      <c r="AQ64" s="3122" t="n"/>
      <c r="AR64" s="2432" t="n"/>
      <c r="AS64" s="2378" t="n"/>
      <c r="AT64" s="3122" t="n"/>
      <c r="AU64" s="2432" t="n"/>
      <c r="AV64" s="2373" t="n"/>
      <c r="AW64" s="3122" t="n"/>
      <c r="AX64" s="2432" t="n"/>
      <c r="AY64" s="2378" t="n"/>
      <c r="AZ64" s="3122" t="n">
        <v>30</v>
      </c>
      <c r="BA64" s="2432" t="n"/>
      <c r="BB64" s="2373" t="n">
        <v>1</v>
      </c>
      <c r="BC64" s="3122" t="n"/>
      <c r="BD64" s="2432" t="n"/>
      <c r="BE64" s="2378" t="n"/>
      <c r="BF64" s="2431" t="n"/>
      <c r="BG64" s="2432" t="n"/>
      <c r="BH64" s="2373" t="n"/>
      <c r="BI64" s="2433" t="n"/>
      <c r="BJ64" s="3122" t="n"/>
      <c r="BK64" s="3887" t="n"/>
      <c r="BL64" s="3122" t="n"/>
      <c r="BM64" s="2432" t="n"/>
      <c r="BN64" s="2455" t="n"/>
      <c r="BO64" s="2377">
        <f>AS64+AV64+AY64+BB64+BE64+BH64+BK64+BN64+U64</f>
        <v/>
      </c>
      <c r="BP64" s="2311" t="n"/>
      <c r="BQ64" s="3081" t="n"/>
      <c r="BR64" s="2311" t="n"/>
      <c r="BS64" s="2386">
        <f>(AB64-R64)*0.22</f>
        <v/>
      </c>
      <c r="BT64" s="2" t="n"/>
      <c r="BU64" s="2" t="n"/>
      <c r="BV64" s="2" t="n"/>
      <c r="BW64" s="2" t="n"/>
      <c r="BX64" s="2" t="n"/>
    </row>
    <row r="65">
      <c r="A65" s="3098" t="inlineStr">
        <is>
          <t>1.7</t>
        </is>
      </c>
      <c r="B65" s="2928" t="n"/>
      <c r="C65" s="4354" t="inlineStr">
        <is>
          <t>Модуль "Безопасность жизнедеятельности"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1926" t="n"/>
      <c r="R65" s="1931" t="n"/>
      <c r="S65" s="3100" t="n"/>
      <c r="T65" s="2372" t="n"/>
      <c r="U65" s="3101" t="n"/>
      <c r="V65" s="1931" t="n"/>
      <c r="W65" s="173" t="n"/>
      <c r="X65" s="3101" t="n"/>
      <c r="Y65" s="72" t="n"/>
      <c r="Z65" s="3102" t="n"/>
      <c r="AA65" s="173" t="n"/>
      <c r="AB65" s="3101" t="n"/>
      <c r="AC65" s="72" t="n"/>
      <c r="AD65" s="2377" t="n"/>
      <c r="AE65" s="2311" t="n"/>
      <c r="AF65" s="5491" t="n"/>
      <c r="AG65" s="3267" t="n"/>
      <c r="AH65" s="3104" t="n"/>
      <c r="AI65" s="186" t="n"/>
      <c r="AJ65" s="3105" t="n"/>
      <c r="AK65" s="186" t="n"/>
      <c r="AL65" s="3105" t="n"/>
      <c r="AM65" s="186" t="n"/>
      <c r="AN65" s="3106" t="n"/>
      <c r="AO65" s="72" t="n"/>
      <c r="AP65" s="1931" t="n"/>
      <c r="AQ65" s="3847" t="n"/>
      <c r="AR65" s="3105" t="n"/>
      <c r="AS65" s="1931" t="n"/>
      <c r="AT65" s="3847" t="n"/>
      <c r="AU65" s="3105" t="n"/>
      <c r="AV65" s="3108" t="n"/>
      <c r="AW65" s="3847" t="n"/>
      <c r="AX65" s="3105" t="n"/>
      <c r="AY65" s="1931" t="n"/>
      <c r="AZ65" s="3847" t="n"/>
      <c r="BA65" s="3105" t="n"/>
      <c r="BB65" s="3108" t="n"/>
      <c r="BC65" s="3847" t="n"/>
      <c r="BD65" s="3105" t="n"/>
      <c r="BE65" s="1931" t="n"/>
      <c r="BF65" s="3107" t="n"/>
      <c r="BG65" s="3105" t="n"/>
      <c r="BH65" s="3108" t="n"/>
      <c r="BI65" s="3109" t="n"/>
      <c r="BJ65" s="3847" t="n"/>
      <c r="BK65" s="3884" t="n"/>
      <c r="BL65" s="3847" t="n"/>
      <c r="BM65" s="3105" t="n"/>
      <c r="BN65" s="3106" t="n"/>
      <c r="BO65" s="2377" t="n"/>
      <c r="BP65" s="2311" t="n"/>
      <c r="BQ65" s="3110" t="n"/>
      <c r="BR65" s="72" t="n"/>
      <c r="BS65" s="2386">
        <f>(AB65-R65)*0.22</f>
        <v/>
      </c>
      <c r="BT65" s="2" t="n"/>
      <c r="BU65" s="2" t="n"/>
      <c r="BV65" s="2" t="n"/>
      <c r="BW65" s="2" t="n"/>
      <c r="BX65" s="2" t="n"/>
    </row>
    <row r="66">
      <c r="A66" s="3921" t="inlineStr">
        <is>
          <t>1.7.1</t>
        </is>
      </c>
      <c r="B66" s="2930" t="n"/>
      <c r="C66" s="4348" t="inlineStr">
        <is>
          <t>Безопасность жизнедеятельности человека*</t>
        </is>
      </c>
      <c r="D66" s="2665" t="n"/>
      <c r="E66" s="2665" t="n"/>
      <c r="F66" s="2665" t="n"/>
      <c r="G66" s="2665" t="n"/>
      <c r="H66" s="2665" t="n"/>
      <c r="I66" s="2665" t="n"/>
      <c r="J66" s="2665" t="n"/>
      <c r="K66" s="2665" t="n"/>
      <c r="L66" s="2665" t="n"/>
      <c r="M66" s="2665" t="n"/>
      <c r="N66" s="2665" t="n"/>
      <c r="O66" s="2665" t="n"/>
      <c r="P66" s="2311" t="n"/>
      <c r="Q66" s="3028" t="n"/>
      <c r="R66" s="2314" t="n"/>
      <c r="S66" s="2308" t="n"/>
      <c r="T66" s="2308" t="n"/>
      <c r="U66" s="2312" t="n"/>
      <c r="V66" s="2314" t="n"/>
      <c r="W66" s="2302" t="n"/>
      <c r="X66" s="2312" t="n">
        <v>5</v>
      </c>
      <c r="Y66" s="2311" t="n"/>
      <c r="Z66" s="2310" t="n">
        <v>108</v>
      </c>
      <c r="AA66" s="2302" t="n"/>
      <c r="AB66" s="2312" t="n">
        <v>72</v>
      </c>
      <c r="AC66" s="2311" t="n"/>
      <c r="AD66" s="2313">
        <f>Z66-T66</f>
        <v/>
      </c>
      <c r="AE66" s="2311" t="n"/>
      <c r="AF66" s="5483">
        <f>AP66+AR66+AU66+AX66+BA66+BD66+BG66+BJ66+BM66</f>
        <v/>
      </c>
      <c r="AG66" s="3267" t="n"/>
      <c r="AH66" s="2315" t="n">
        <v>8</v>
      </c>
      <c r="AI66" s="2316" t="n"/>
      <c r="AJ66" s="2317" t="n">
        <v>4</v>
      </c>
      <c r="AK66" s="2316" t="n"/>
      <c r="AL66" s="2317" t="n">
        <v>4</v>
      </c>
      <c r="AM66" s="2316" t="n"/>
      <c r="AN66" s="2318" t="n"/>
      <c r="AO66" s="2311" t="n"/>
      <c r="AP66" s="2314" t="n"/>
      <c r="AQ66" s="3031" t="n"/>
      <c r="AR66" s="2317" t="n"/>
      <c r="AS66" s="2314" t="n"/>
      <c r="AT66" s="3031" t="n"/>
      <c r="AU66" s="2317" t="n"/>
      <c r="AV66" s="2309" t="n"/>
      <c r="AW66" s="3030" t="n"/>
      <c r="AX66" s="2321" t="n"/>
      <c r="AY66" s="2322" t="n"/>
      <c r="AZ66" s="3030" t="n"/>
      <c r="BA66" s="2321" t="n">
        <v>4</v>
      </c>
      <c r="BB66" s="2323" t="n"/>
      <c r="BC66" s="3031" t="n">
        <v>108</v>
      </c>
      <c r="BD66" s="2317" t="n">
        <v>12</v>
      </c>
      <c r="BE66" s="2314" t="n">
        <v>3</v>
      </c>
      <c r="BF66" s="2326" t="n"/>
      <c r="BG66" s="2317" t="n"/>
      <c r="BH66" s="2309" t="n"/>
      <c r="BI66" s="2325" t="n"/>
      <c r="BJ66" s="3031" t="n"/>
      <c r="BK66" s="3032" t="n"/>
      <c r="BL66" s="3031" t="n"/>
      <c r="BM66" s="2317" t="n"/>
      <c r="BN66" s="2318" t="n"/>
      <c r="BO66" s="2313">
        <f>AS66+AV66+AY66+BB66+BE66+BH66+BK66+BN66+U66</f>
        <v/>
      </c>
      <c r="BP66" s="2311" t="n"/>
      <c r="BQ66" s="3114" t="inlineStr">
        <is>
          <t>БЖД</t>
        </is>
      </c>
      <c r="BR66" s="2311" t="n"/>
      <c r="BS66" s="2">
        <f>(AB66-R66)*0.22</f>
        <v/>
      </c>
      <c r="BT66" s="2" t="n"/>
      <c r="BU66" s="2" t="n"/>
      <c r="BV66" s="2" t="n"/>
      <c r="BW66" s="2" t="n"/>
      <c r="BX66" s="2" t="n"/>
    </row>
    <row r="67">
      <c r="A67" s="3120" t="inlineStr">
        <is>
          <t>1.7.2</t>
        </is>
      </c>
      <c r="B67" s="2928" t="n"/>
      <c r="C67" s="4367" t="inlineStr">
        <is>
          <t>Промышленная экология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311" t="n"/>
      <c r="Q67" s="3083" t="n"/>
      <c r="R67" s="3085" t="n"/>
      <c r="S67" s="3086" t="n"/>
      <c r="T67" s="2372" t="n"/>
      <c r="U67" s="3087" t="n"/>
      <c r="V67" s="3085" t="n"/>
      <c r="W67" s="173" t="n"/>
      <c r="X67" s="3087" t="n">
        <v>8</v>
      </c>
      <c r="Y67" s="72" t="n"/>
      <c r="Z67" s="3088" t="n">
        <v>108</v>
      </c>
      <c r="AA67" s="173" t="n"/>
      <c r="AB67" s="3087" t="n">
        <v>54</v>
      </c>
      <c r="AC67" s="72" t="n"/>
      <c r="AD67" s="2377">
        <f>Z67-T67</f>
        <v/>
      </c>
      <c r="AE67" s="2311" t="n"/>
      <c r="AF67" s="5491">
        <f>AP67+AR67+AU67+AX67+BA67+BD67+BG67+BJ67+BM67</f>
        <v/>
      </c>
      <c r="AG67" s="3267" t="n"/>
      <c r="AH67" s="2428" t="n">
        <v>8</v>
      </c>
      <c r="AI67" s="2335" t="n"/>
      <c r="AJ67" s="2429" t="n"/>
      <c r="AK67" s="2335" t="n"/>
      <c r="AL67" s="2429" t="n">
        <v>4</v>
      </c>
      <c r="AM67" s="2335" t="n"/>
      <c r="AN67" s="3091" t="n"/>
      <c r="AO67" s="72" t="n"/>
      <c r="AP67" s="3085" t="n"/>
      <c r="AQ67" s="3628" t="n"/>
      <c r="AR67" s="3090" t="n"/>
      <c r="AS67" s="3085" t="n"/>
      <c r="AT67" s="3628" t="n"/>
      <c r="AU67" s="3090" t="n"/>
      <c r="AV67" s="3093" t="n"/>
      <c r="AW67" s="3628" t="n"/>
      <c r="AX67" s="3090" t="n"/>
      <c r="AY67" s="3085" t="n"/>
      <c r="AZ67" s="3628" t="n"/>
      <c r="BA67" s="3090" t="n"/>
      <c r="BB67" s="3093" t="n"/>
      <c r="BC67" s="3628" t="n"/>
      <c r="BD67" s="3090" t="n"/>
      <c r="BE67" s="3085" t="n"/>
      <c r="BF67" s="3092" t="n"/>
      <c r="BG67" s="3090" t="n"/>
      <c r="BH67" s="3093" t="n"/>
      <c r="BI67" s="3094" t="n"/>
      <c r="BJ67" s="3940" t="n">
        <v>4</v>
      </c>
      <c r="BK67" s="4403" t="n"/>
      <c r="BL67" s="3628" t="n">
        <v>108</v>
      </c>
      <c r="BM67" s="3090" t="n">
        <v>8</v>
      </c>
      <c r="BN67" s="3091" t="n">
        <v>3</v>
      </c>
      <c r="BO67" s="2377">
        <f>AS67+AV67+AY67+BB67+BE67+BH67+BK67+BN67+U67</f>
        <v/>
      </c>
      <c r="BP67" s="2311" t="n"/>
      <c r="BQ67" s="3095" t="n"/>
      <c r="BR67" s="72" t="n"/>
      <c r="BS67" s="2386">
        <f>(AB67-R67)*0.22</f>
        <v/>
      </c>
      <c r="BT67" s="2" t="n"/>
      <c r="BU67" s="2" t="n"/>
      <c r="BV67" s="2" t="n"/>
      <c r="BW67" s="2" t="n"/>
      <c r="BX67" s="2" t="n"/>
    </row>
    <row r="68">
      <c r="A68" s="3120" t="inlineStr">
        <is>
          <t>1.7.3</t>
        </is>
      </c>
      <c r="B68" s="2928" t="n"/>
      <c r="C68" s="5510" t="inlineStr">
        <is>
          <t>Охрана труда / Охрана труда</t>
        </is>
      </c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72" t="n"/>
      <c r="Q68" s="3083" t="n"/>
      <c r="R68" s="3947" t="n">
        <v>24</v>
      </c>
      <c r="S68" s="3123" t="n">
        <v>1</v>
      </c>
      <c r="T68" s="2372">
        <f>R68*Z68/AB68</f>
        <v/>
      </c>
      <c r="U68" s="3951" t="n">
        <v>1</v>
      </c>
      <c r="V68" s="3947" t="n"/>
      <c r="W68" s="2928" t="n"/>
      <c r="X68" s="3951" t="n">
        <v>8</v>
      </c>
      <c r="Y68" s="2946" t="n"/>
      <c r="Z68" s="3950" t="n">
        <v>108</v>
      </c>
      <c r="AA68" s="2928" t="n"/>
      <c r="AB68" s="3951" t="n">
        <v>72</v>
      </c>
      <c r="AC68" s="2946" t="n"/>
      <c r="AD68" s="2377">
        <f>Z68-T68</f>
        <v/>
      </c>
      <c r="AE68" s="2311" t="n"/>
      <c r="AF68" s="5491">
        <f>AP68+AR68+AU68+AX68+BA68+BD68+BG68+BJ68+BM68</f>
        <v/>
      </c>
      <c r="AG68" s="3267" t="n"/>
      <c r="AH68" s="4369" t="n">
        <v>6</v>
      </c>
      <c r="AI68" s="2948" t="n"/>
      <c r="AJ68" s="3940" t="n">
        <v>4</v>
      </c>
      <c r="AK68" s="2948" t="n"/>
      <c r="AL68" s="4734" t="n"/>
      <c r="AM68" s="2930" t="n"/>
      <c r="AN68" s="3116" t="n"/>
      <c r="AO68" s="2946" t="n"/>
      <c r="AP68" s="3692" t="n"/>
      <c r="AQ68" s="3913" t="n"/>
      <c r="AR68" s="2482" t="n"/>
      <c r="AS68" s="3694" t="n"/>
      <c r="AT68" s="3913" t="n"/>
      <c r="AU68" s="2482" t="n"/>
      <c r="AV68" s="2483" t="n"/>
      <c r="AW68" s="3913" t="n"/>
      <c r="AX68" s="2482" t="n"/>
      <c r="AY68" s="3694" t="n"/>
      <c r="AZ68" s="3913" t="n"/>
      <c r="BA68" s="2482" t="n"/>
      <c r="BB68" s="2483" t="n"/>
      <c r="BC68" s="3913" t="n"/>
      <c r="BD68" s="2482" t="n"/>
      <c r="BE68" s="3694" t="n"/>
      <c r="BF68" s="2481" t="n"/>
      <c r="BG68" s="2482" t="n"/>
      <c r="BH68" s="2483" t="n"/>
      <c r="BI68" s="2484" t="n"/>
      <c r="BJ68" s="2482" t="n">
        <v>2</v>
      </c>
      <c r="BK68" s="3694" t="n"/>
      <c r="BL68" s="3913" t="n">
        <v>72</v>
      </c>
      <c r="BM68" s="2482" t="n">
        <v>8</v>
      </c>
      <c r="BN68" s="3912" t="n">
        <v>2</v>
      </c>
      <c r="BO68" s="2485">
        <f>AS68+AV68+AY68+BB68+BE68+BH68+BK68+BN68+U68</f>
        <v/>
      </c>
      <c r="BP68" s="2472" t="n"/>
      <c r="BQ68" s="3944" t="n"/>
      <c r="BR68" s="2946" t="n"/>
      <c r="BS68" s="2386">
        <f>(AB68-R68)*0.22</f>
        <v/>
      </c>
      <c r="BT68" s="2" t="n"/>
      <c r="BU68" s="2" t="n"/>
      <c r="BV68" s="2" t="n"/>
      <c r="BW68" s="2" t="n"/>
      <c r="BX68" s="2" t="n"/>
    </row>
    <row r="69">
      <c r="A69" s="3253" t="inlineStr">
        <is>
          <t>2</t>
        </is>
      </c>
      <c r="B69" s="1410" t="n"/>
      <c r="C69" s="2488" t="inlineStr">
        <is>
          <t>Компонент учреждения образования</t>
        </is>
      </c>
      <c r="D69" s="1410" t="n"/>
      <c r="E69" s="1410" t="n"/>
      <c r="F69" s="1410" t="n"/>
      <c r="G69" s="1410" t="n"/>
      <c r="H69" s="1410" t="n"/>
      <c r="I69" s="1410" t="n"/>
      <c r="J69" s="1410" t="n"/>
      <c r="K69" s="1410" t="n"/>
      <c r="L69" s="1410" t="n"/>
      <c r="M69" s="1410" t="n"/>
      <c r="N69" s="1410" t="n"/>
      <c r="O69" s="1410" t="n"/>
      <c r="P69" s="1414" t="n"/>
      <c r="Q69" s="2489" t="n"/>
      <c r="R69" s="2490">
        <f>SUM(R71:R111)</f>
        <v/>
      </c>
      <c r="S69" s="2501" t="n"/>
      <c r="T69" s="2501">
        <f>SUM(T71:T111)</f>
        <v/>
      </c>
      <c r="U69" s="2495">
        <f>SUM(U71:U111)</f>
        <v/>
      </c>
      <c r="V69" s="2493" t="n"/>
      <c r="W69" s="2494" t="n"/>
      <c r="X69" s="2495" t="n"/>
      <c r="Y69" s="1414" t="n"/>
      <c r="Z69" s="2490">
        <f>SUM(Z71:AA111)</f>
        <v/>
      </c>
      <c r="AA69" s="1410" t="n"/>
      <c r="AB69" s="2495">
        <f>SUM(AB71:AC111)</f>
        <v/>
      </c>
      <c r="AC69" s="1414" t="n"/>
      <c r="AD69" s="2493">
        <f>SUM(AD71:AE111)</f>
        <v/>
      </c>
      <c r="AE69" s="2494" t="n"/>
      <c r="AF69" s="3255">
        <f>SUM(AF71:AG111)</f>
        <v/>
      </c>
      <c r="AG69" s="3256" t="n"/>
      <c r="AH69" s="2498">
        <f>SUM(AH71:AI111)</f>
        <v/>
      </c>
      <c r="AI69" s="1410" t="n"/>
      <c r="AJ69" s="2503">
        <f>SUM(AJ71:AK111)</f>
        <v/>
      </c>
      <c r="AK69" s="2793" t="n"/>
      <c r="AL69" s="2498">
        <f>SUM(AL71:AM111)</f>
        <v/>
      </c>
      <c r="AM69" s="1410" t="n"/>
      <c r="AN69" s="2500">
        <f>SUM(AN71:AO111)</f>
        <v/>
      </c>
      <c r="AO69" s="1414" t="n"/>
      <c r="AP69" s="2493">
        <f>SUM(AP71:AP111)</f>
        <v/>
      </c>
      <c r="AQ69" s="2498">
        <f>SUM(AQ71:AQ111)</f>
        <v/>
      </c>
      <c r="AR69" s="2499">
        <f>SUM(AR71:AR111)</f>
        <v/>
      </c>
      <c r="AS69" s="2502">
        <f>SUM(AS71:AS111)</f>
        <v/>
      </c>
      <c r="AT69" s="2498">
        <f>SUM(AT71:AT111)</f>
        <v/>
      </c>
      <c r="AU69" s="2503">
        <f>SUM(AU71:AU111)</f>
        <v/>
      </c>
      <c r="AV69" s="2498">
        <f>SUM(AV71:AV111)</f>
        <v/>
      </c>
      <c r="AW69" s="2504">
        <f>SUM(AW71:AW111)</f>
        <v/>
      </c>
      <c r="AX69" s="2503">
        <f>SUM(AX71:AX111)</f>
        <v/>
      </c>
      <c r="AY69" s="2497">
        <f>SUM(AY71:AY111)</f>
        <v/>
      </c>
      <c r="AZ69" s="2498">
        <f>SUM(AZ71:AZ111)</f>
        <v/>
      </c>
      <c r="BA69" s="2503">
        <f>SUM(BA71:BA111)</f>
        <v/>
      </c>
      <c r="BB69" s="2498">
        <f>SUM(BB71:BB111)</f>
        <v/>
      </c>
      <c r="BC69" s="2504">
        <f>SUM(BC71:BC111)</f>
        <v/>
      </c>
      <c r="BD69" s="2499">
        <f>SUM(BD71:BD111)</f>
        <v/>
      </c>
      <c r="BE69" s="2502">
        <f>SUM(BE71:BE111)</f>
        <v/>
      </c>
      <c r="BF69" s="2498">
        <f>SUM(BF71:BF111)</f>
        <v/>
      </c>
      <c r="BG69" s="2503">
        <f>SUM(BG71:BG111)</f>
        <v/>
      </c>
      <c r="BH69" s="2500">
        <f>SUM(BH71:BH111)</f>
        <v/>
      </c>
      <c r="BI69" s="2498">
        <f>SUM(BI71:BI111)</f>
        <v/>
      </c>
      <c r="BJ69" s="2499">
        <f>SUM(BJ71:BJ111)</f>
        <v/>
      </c>
      <c r="BK69" s="2502">
        <f>SUM(BK71:BK111)</f>
        <v/>
      </c>
      <c r="BL69" s="2498">
        <f>SUM(BL71:BL111)</f>
        <v/>
      </c>
      <c r="BM69" s="2499">
        <f>SUM(BM71:BM111)</f>
        <v/>
      </c>
      <c r="BN69" s="2500">
        <f>SUM(BN71:BN111)</f>
        <v/>
      </c>
      <c r="BO69" s="5511">
        <f>SUM(BO71:BP111)</f>
        <v/>
      </c>
      <c r="BP69" s="2472" t="n"/>
      <c r="BQ69" s="2507" t="n"/>
      <c r="BR69" s="1414" t="n"/>
      <c r="BS69" s="2386">
        <f>(AB69-R69)*0.22</f>
        <v/>
      </c>
      <c r="BT69" s="2" t="n"/>
      <c r="BU69" s="2" t="n"/>
      <c r="BV69" s="2" t="n"/>
      <c r="BW69" s="2" t="n"/>
      <c r="BX69" s="2" t="n"/>
    </row>
    <row r="70">
      <c r="A70" s="2916" t="inlineStr">
        <is>
          <t>2.1</t>
        </is>
      </c>
      <c r="B70" s="173" t="n"/>
      <c r="C70" s="2547" t="inlineStr">
        <is>
          <t>Социально-гуманитарный модуль 2</t>
        </is>
      </c>
      <c r="D70" s="2304" t="n"/>
      <c r="E70" s="2304" t="n"/>
      <c r="F70" s="2304" t="n"/>
      <c r="G70" s="2304" t="n"/>
      <c r="H70" s="2304" t="n"/>
      <c r="I70" s="2304" t="n"/>
      <c r="J70" s="2304" t="n"/>
      <c r="K70" s="2304" t="n"/>
      <c r="L70" s="2304" t="n"/>
      <c r="M70" s="2304" t="n"/>
      <c r="N70" s="2304" t="n"/>
      <c r="O70" s="2304" t="n"/>
      <c r="P70" s="2305" t="n"/>
      <c r="Q70" s="2548" t="n"/>
      <c r="R70" s="2920" t="n"/>
      <c r="S70" s="2550" t="n"/>
      <c r="T70" s="2550" t="n"/>
      <c r="U70" s="2553" t="n"/>
      <c r="V70" s="2920" t="n"/>
      <c r="W70" s="2329" t="n"/>
      <c r="X70" s="2553" t="n"/>
      <c r="Y70" s="2305" t="n"/>
      <c r="Z70" s="2552" t="n"/>
      <c r="AA70" s="2329" t="n"/>
      <c r="AB70" s="2553" t="n"/>
      <c r="AC70" s="2305" t="n"/>
      <c r="AD70" s="2918" t="n"/>
      <c r="AE70" s="2305" t="n"/>
      <c r="AF70" s="3261" t="n"/>
      <c r="AG70" s="2988" t="n"/>
      <c r="AH70" s="2554" t="n"/>
      <c r="AI70" s="2335" t="n"/>
      <c r="AJ70" s="2555" t="n"/>
      <c r="AK70" s="2335" t="n"/>
      <c r="AL70" s="2555" t="n"/>
      <c r="AM70" s="2335" t="n"/>
      <c r="AN70" s="2556" t="n"/>
      <c r="AO70" s="2305" t="n"/>
      <c r="AP70" s="2920" t="n"/>
      <c r="AQ70" s="2919" t="n"/>
      <c r="AR70" s="2555" t="n"/>
      <c r="AS70" s="2920" t="n"/>
      <c r="AT70" s="2919" t="n"/>
      <c r="AU70" s="2555" t="n"/>
      <c r="AV70" s="2551" t="n"/>
      <c r="AW70" s="2923" t="n"/>
      <c r="AX70" s="2555" t="n"/>
      <c r="AY70" s="2920" t="n"/>
      <c r="AZ70" s="2919" t="n"/>
      <c r="BA70" s="2555" t="n"/>
      <c r="BB70" s="2551" t="n"/>
      <c r="BC70" s="2923" t="n"/>
      <c r="BD70" s="2555" t="n"/>
      <c r="BE70" s="2920" t="n"/>
      <c r="BF70" s="2919" t="n"/>
      <c r="BG70" s="2555" t="n"/>
      <c r="BH70" s="2551" t="n"/>
      <c r="BI70" s="2923" t="n"/>
      <c r="BJ70" s="2555" t="n"/>
      <c r="BK70" s="2920" t="n"/>
      <c r="BL70" s="2919" t="n"/>
      <c r="BM70" s="2555" t="n"/>
      <c r="BN70" s="2556" t="n"/>
      <c r="BO70" s="5638" t="n"/>
      <c r="BP70" s="2284" t="n"/>
      <c r="BQ70" s="2925" t="n"/>
      <c r="BR70" s="2305" t="n"/>
      <c r="BS70" s="2524">
        <f>(AB70-R70)*0.22</f>
        <v/>
      </c>
      <c r="BT70" s="2" t="n"/>
      <c r="BU70" s="2" t="n"/>
      <c r="BV70" s="2" t="n"/>
      <c r="BW70" s="2" t="n"/>
      <c r="BX70" s="2" t="n"/>
    </row>
    <row r="71">
      <c r="A71" s="2517" t="inlineStr">
        <is>
          <t>2.1.1</t>
        </is>
      </c>
      <c r="B71" s="2302" t="n"/>
      <c r="C71" s="2664" t="inlineStr">
        <is>
          <t>Политология</t>
        </is>
      </c>
      <c r="D71" s="2665" t="n"/>
      <c r="E71" s="2665" t="n"/>
      <c r="F71" s="2665" t="n"/>
      <c r="G71" s="2665" t="n"/>
      <c r="H71" s="2665" t="n"/>
      <c r="I71" s="2665" t="n"/>
      <c r="J71" s="2665" t="n"/>
      <c r="K71" s="2665" t="n"/>
      <c r="L71" s="2665" t="n"/>
      <c r="M71" s="2665" t="n"/>
      <c r="N71" s="2665" t="n"/>
      <c r="O71" s="2665" t="n"/>
      <c r="P71" s="2311" t="n"/>
      <c r="Q71" s="1006" t="n"/>
      <c r="R71" s="1716" t="n"/>
      <c r="S71" s="3038" t="n"/>
      <c r="T71" s="3662" t="n"/>
      <c r="U71" s="3039" t="n"/>
      <c r="V71" s="1716" t="n"/>
      <c r="W71" s="173" t="n"/>
      <c r="X71" s="2519" t="n">
        <v>7</v>
      </c>
      <c r="Y71" s="2520" t="inlineStr">
        <is>
          <t>д</t>
        </is>
      </c>
      <c r="Z71" s="2646" t="n">
        <v>72</v>
      </c>
      <c r="AA71" s="173" t="n"/>
      <c r="AB71" s="3039" t="n">
        <v>36</v>
      </c>
      <c r="AC71" s="72" t="n"/>
      <c r="AD71" s="3076">
        <f>Z71-T71</f>
        <v/>
      </c>
      <c r="AE71" s="72" t="n"/>
      <c r="AF71" s="3640">
        <f>AP71+AR71+AU71+AX71+BA71+BD71+BG71+BJ71+BM71</f>
        <v/>
      </c>
      <c r="AG71" s="2878" t="n"/>
      <c r="AH71" s="3040" t="n">
        <v>6</v>
      </c>
      <c r="AI71" s="186" t="n"/>
      <c r="AJ71" s="3041" t="n"/>
      <c r="AK71" s="186" t="n"/>
      <c r="AL71" s="3041" t="n"/>
      <c r="AM71" s="186" t="n"/>
      <c r="AN71" s="3042" t="n">
        <v>2</v>
      </c>
      <c r="AO71" s="72" t="n"/>
      <c r="AP71" s="1716" t="n"/>
      <c r="AQ71" s="3044" t="n"/>
      <c r="AR71" s="3041" t="n"/>
      <c r="AS71" s="1716" t="n"/>
      <c r="AT71" s="3044" t="n"/>
      <c r="AU71" s="3041" t="n"/>
      <c r="AV71" s="3043" t="n"/>
      <c r="AW71" s="3045" t="n"/>
      <c r="AX71" s="3041" t="n"/>
      <c r="AY71" s="1716" t="n"/>
      <c r="AZ71" s="3044" t="n"/>
      <c r="BA71" s="3041" t="n"/>
      <c r="BB71" s="3043" t="n"/>
      <c r="BC71" s="3045" t="n"/>
      <c r="BD71" s="3041" t="n"/>
      <c r="BE71" s="1716" t="n"/>
      <c r="BF71" s="3044" t="n"/>
      <c r="BG71" s="3041" t="n">
        <v>2</v>
      </c>
      <c r="BH71" s="3043" t="n"/>
      <c r="BI71" s="3045" t="n">
        <v>72</v>
      </c>
      <c r="BJ71" s="3041" t="n">
        <v>6</v>
      </c>
      <c r="BK71" s="1716" t="n">
        <v>2</v>
      </c>
      <c r="BL71" s="3044" t="n"/>
      <c r="BM71" s="3041" t="n"/>
      <c r="BN71" s="3042" t="n"/>
      <c r="BO71" s="3076">
        <f>AS71+AV71+AY71+BB71+BE71+BH71+BK71+BN71+U71</f>
        <v/>
      </c>
      <c r="BP71" s="72" t="n"/>
      <c r="BQ71" s="3078" t="n"/>
      <c r="BR71" s="72" t="n"/>
      <c r="BS71" s="2524">
        <f>(AB71-R71)*0.22</f>
        <v/>
      </c>
      <c r="BT71" s="2" t="n"/>
      <c r="BU71" s="2" t="n"/>
      <c r="BV71" s="2" t="n"/>
      <c r="BW71" s="2" t="n"/>
      <c r="BX71" s="2" t="n"/>
    </row>
    <row r="72">
      <c r="A72" s="3169" t="inlineStr">
        <is>
          <t>2.1.2</t>
        </is>
      </c>
      <c r="B72" s="2930" t="n"/>
      <c r="C72" s="2667" t="inlineStr">
        <is>
          <t>Основы права / Социальная психология / Личностно-профессиональное развитие специалиста</t>
        </is>
      </c>
      <c r="D72" s="2665" t="n"/>
      <c r="E72" s="2665" t="n"/>
      <c r="F72" s="2665" t="n"/>
      <c r="G72" s="2665" t="n"/>
      <c r="H72" s="2665" t="n"/>
      <c r="I72" s="2665" t="n"/>
      <c r="J72" s="2665" t="n"/>
      <c r="K72" s="2665" t="n"/>
      <c r="L72" s="2665" t="n"/>
      <c r="M72" s="2665" t="n"/>
      <c r="N72" s="2665" t="n"/>
      <c r="O72" s="2665" t="n"/>
      <c r="P72" s="2311" t="n"/>
      <c r="Q72" s="2668" t="n"/>
      <c r="R72" s="2410" t="n"/>
      <c r="S72" s="2405" t="n"/>
      <c r="T72" s="3052" t="n"/>
      <c r="U72" s="2408" t="n"/>
      <c r="V72" s="2410" t="n"/>
      <c r="W72" s="2302" t="n"/>
      <c r="X72" s="2448" t="n">
        <v>4</v>
      </c>
      <c r="Y72" s="2449" t="inlineStr">
        <is>
          <t>д</t>
        </is>
      </c>
      <c r="Z72" s="2407" t="n">
        <v>72</v>
      </c>
      <c r="AA72" s="2302" t="n"/>
      <c r="AB72" s="2408" t="n">
        <v>36</v>
      </c>
      <c r="AC72" s="2311" t="n"/>
      <c r="AD72" s="3070">
        <f>Z72-T72</f>
        <v/>
      </c>
      <c r="AE72" s="2946" t="n"/>
      <c r="AF72" s="5639">
        <f>AP72+AR72+AU72+AX72+BA72+BD72+BG72+BJ72+BM72</f>
        <v/>
      </c>
      <c r="AG72" s="5515" t="n"/>
      <c r="AH72" s="2411" t="n">
        <v>6</v>
      </c>
      <c r="AI72" s="2316" t="n"/>
      <c r="AJ72" s="2412" t="n"/>
      <c r="AK72" s="2316" t="n"/>
      <c r="AL72" s="2412" t="n"/>
      <c r="AM72" s="2316" t="n"/>
      <c r="AN72" s="2413" t="n">
        <v>2</v>
      </c>
      <c r="AO72" s="2311" t="n"/>
      <c r="AP72" s="2410" t="n"/>
      <c r="AQ72" s="2421" t="n"/>
      <c r="AR72" s="2412" t="n"/>
      <c r="AS72" s="2410" t="n"/>
      <c r="AT72" s="2421" t="n"/>
      <c r="AU72" s="2412" t="n"/>
      <c r="AV72" s="2406" t="n"/>
      <c r="AW72" s="2419" t="n"/>
      <c r="AX72" s="2416" t="n">
        <v>2</v>
      </c>
      <c r="AY72" s="2417" t="n"/>
      <c r="AZ72" s="2415" t="n">
        <v>72</v>
      </c>
      <c r="BA72" s="2416" t="n">
        <v>6</v>
      </c>
      <c r="BB72" s="2418" t="n">
        <v>2</v>
      </c>
      <c r="BC72" s="2420" t="n"/>
      <c r="BD72" s="2412" t="n"/>
      <c r="BE72" s="2410" t="n"/>
      <c r="BF72" s="2421" t="n"/>
      <c r="BG72" s="2412" t="n"/>
      <c r="BH72" s="2406" t="n"/>
      <c r="BI72" s="2420" t="n"/>
      <c r="BJ72" s="2412" t="n"/>
      <c r="BK72" s="2410" t="n"/>
      <c r="BL72" s="2421" t="n"/>
      <c r="BM72" s="2412" t="n"/>
      <c r="BN72" s="2413" t="n"/>
      <c r="BO72" s="2409">
        <f>AS72+AV72+AY72+BB72+BE72+BH72+BK72+BN72+U72</f>
        <v/>
      </c>
      <c r="BP72" s="2311" t="n"/>
      <c r="BQ72" s="3074" t="inlineStr">
        <is>
          <t>ФиП / ФиП /
ИБиП</t>
        </is>
      </c>
      <c r="BR72" s="2311" t="n"/>
      <c r="BS72" s="685">
        <f>(AB72-R72)*0.22</f>
        <v/>
      </c>
      <c r="BT72" s="2" t="n"/>
      <c r="BU72" s="2" t="n"/>
      <c r="BV72" s="2" t="n"/>
      <c r="BW72" s="2" t="n"/>
      <c r="BX72" s="2" t="n"/>
    </row>
    <row r="73">
      <c r="A73" s="3033" t="inlineStr">
        <is>
          <t>2.1.3</t>
        </is>
      </c>
      <c r="B73" s="2928" t="n"/>
      <c r="C73" s="2466" t="inlineStr">
        <is>
          <t>Социальная экология</t>
        </is>
      </c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72" t="n"/>
      <c r="Q73" s="1006" t="n"/>
      <c r="R73" s="1716" t="n"/>
      <c r="S73" s="3038" t="n"/>
      <c r="T73" s="5640" t="n"/>
      <c r="U73" s="3039" t="n"/>
      <c r="V73" s="1716" t="n"/>
      <c r="W73" s="173" t="n"/>
      <c r="X73" s="2519" t="n">
        <v>6</v>
      </c>
      <c r="Y73" s="2520" t="inlineStr">
        <is>
          <t>д</t>
        </is>
      </c>
      <c r="Z73" s="2646" t="n">
        <v>72</v>
      </c>
      <c r="AA73" s="173" t="n"/>
      <c r="AB73" s="3039" t="n">
        <v>36</v>
      </c>
      <c r="AC73" s="72" t="n"/>
      <c r="AD73" s="3066">
        <f>Z73-T73</f>
        <v/>
      </c>
      <c r="AE73" s="2946" t="n"/>
      <c r="AF73" s="5641">
        <f>AP73+AR73+AU73+AX73+BA73+BD73+BG73+BJ73+BM73</f>
        <v/>
      </c>
      <c r="AG73" s="5515" t="n"/>
      <c r="AH73" s="3040" t="n">
        <v>6</v>
      </c>
      <c r="AI73" s="186" t="n"/>
      <c r="AJ73" s="3041" t="n"/>
      <c r="AK73" s="186" t="n"/>
      <c r="AL73" s="3041" t="n"/>
      <c r="AM73" s="186" t="n"/>
      <c r="AN73" s="3042" t="n">
        <v>2</v>
      </c>
      <c r="AO73" s="72" t="n"/>
      <c r="AP73" s="1716" t="n"/>
      <c r="AQ73" s="3044" t="n"/>
      <c r="AR73" s="3041" t="n"/>
      <c r="AS73" s="1716" t="n"/>
      <c r="AT73" s="3044" t="n"/>
      <c r="AU73" s="3041" t="n"/>
      <c r="AV73" s="3043" t="n"/>
      <c r="AW73" s="3045" t="n"/>
      <c r="AX73" s="3041" t="n"/>
      <c r="AY73" s="1716" t="n"/>
      <c r="AZ73" s="3044" t="n"/>
      <c r="BA73" s="2441" t="n"/>
      <c r="BB73" s="3043" t="n"/>
      <c r="BC73" s="3045" t="n"/>
      <c r="BD73" s="3041" t="n">
        <v>2</v>
      </c>
      <c r="BE73" s="1716" t="n"/>
      <c r="BF73" s="3044" t="n">
        <v>72</v>
      </c>
      <c r="BG73" s="3041" t="n">
        <v>6</v>
      </c>
      <c r="BH73" s="3043" t="n">
        <v>2</v>
      </c>
      <c r="BI73" s="3045" t="n"/>
      <c r="BJ73" s="3041" t="n"/>
      <c r="BK73" s="1716" t="n"/>
      <c r="BL73" s="3044" t="n"/>
      <c r="BM73" s="3041" t="n"/>
      <c r="BN73" s="3042" t="n"/>
      <c r="BO73" s="2438">
        <f>AS73+AV73+AY73+BB73+BE73+BH73+BK73+BN73+U73</f>
        <v/>
      </c>
      <c r="BP73" s="2311" t="n"/>
      <c r="BQ73" s="3078" t="n"/>
      <c r="BR73" s="72" t="n"/>
      <c r="BS73" s="2524">
        <f>(AB73-R73)*0.22</f>
        <v/>
      </c>
      <c r="BT73" s="2" t="n"/>
      <c r="BU73" s="2" t="n"/>
      <c r="BV73" s="2" t="n"/>
      <c r="BW73" s="2" t="n"/>
      <c r="BX73" s="2" t="n"/>
    </row>
    <row r="74">
      <c r="A74" s="5642" t="inlineStr">
        <is>
          <t>2.2</t>
        </is>
      </c>
      <c r="B74" s="2930" t="n"/>
      <c r="C74" s="5643" t="inlineStr">
        <is>
          <t>Процессы и аппараты химической технологии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311" t="n"/>
      <c r="Q74" s="5644" t="n"/>
      <c r="R74" s="2410" t="n"/>
      <c r="S74" s="2405" t="n"/>
      <c r="T74" s="3052" t="n"/>
      <c r="U74" s="2408" t="n"/>
      <c r="V74" s="2410" t="n">
        <v>5</v>
      </c>
      <c r="W74" s="2302" t="n"/>
      <c r="X74" s="2408" t="n"/>
      <c r="Y74" s="2311" t="n"/>
      <c r="Z74" s="2407" t="n">
        <v>144</v>
      </c>
      <c r="AA74" s="2302" t="n"/>
      <c r="AB74" s="2408" t="n">
        <v>90</v>
      </c>
      <c r="AC74" s="2311" t="n"/>
      <c r="AD74" s="2409">
        <f>Z74-T74</f>
        <v/>
      </c>
      <c r="AE74" s="2311" t="n"/>
      <c r="AF74" s="5639">
        <f>AP74+AR74+AU74+AX74+BA74+BD74+BG74+BJ74+BM74</f>
        <v/>
      </c>
      <c r="AG74" s="5515" t="n"/>
      <c r="AH74" s="2411" t="n">
        <v>10</v>
      </c>
      <c r="AI74" s="2316" t="n"/>
      <c r="AJ74" s="2412" t="n"/>
      <c r="AK74" s="2316" t="n"/>
      <c r="AL74" s="2412" t="n">
        <v>4</v>
      </c>
      <c r="AM74" s="2316" t="n"/>
      <c r="AN74" s="2413" t="n"/>
      <c r="AO74" s="2311" t="n"/>
      <c r="AP74" s="2410" t="n"/>
      <c r="AQ74" s="2421" t="n"/>
      <c r="AR74" s="2412" t="n"/>
      <c r="AS74" s="2410" t="n"/>
      <c r="AT74" s="2421" t="n"/>
      <c r="AU74" s="2412" t="n"/>
      <c r="AV74" s="2406" t="n"/>
      <c r="AW74" s="2419" t="n"/>
      <c r="AX74" s="2416" t="n"/>
      <c r="AY74" s="2417" t="n"/>
      <c r="AZ74" s="2415" t="n"/>
      <c r="BA74" s="3073" t="n">
        <v>2</v>
      </c>
      <c r="BB74" s="2418" t="n"/>
      <c r="BC74" s="2420" t="n">
        <v>144</v>
      </c>
      <c r="BD74" s="2412" t="n">
        <v>12</v>
      </c>
      <c r="BE74" s="2410" t="n">
        <v>4</v>
      </c>
      <c r="BF74" s="2421" t="n"/>
      <c r="BG74" s="2412" t="n"/>
      <c r="BH74" s="2406" t="n"/>
      <c r="BI74" s="2420" t="n"/>
      <c r="BJ74" s="2412" t="n"/>
      <c r="BK74" s="2410" t="n"/>
      <c r="BL74" s="2421" t="n"/>
      <c r="BM74" s="2412" t="n"/>
      <c r="BN74" s="2413" t="n"/>
      <c r="BO74" s="2409">
        <f>AS74+AV74+AY74+BB74+BE74+BH74+BK74+BN74+U74</f>
        <v/>
      </c>
      <c r="BP74" s="2311" t="n"/>
      <c r="BQ74" s="3074" t="inlineStr">
        <is>
          <t>ПиАХП</t>
        </is>
      </c>
      <c r="BR74" s="2311" t="n"/>
      <c r="BS74" s="685">
        <f>(AB74-R74)*0.22</f>
        <v/>
      </c>
      <c r="BT74" s="2" t="n"/>
      <c r="BU74" s="2" t="n"/>
      <c r="BV74" s="2" t="n"/>
      <c r="BW74" s="2" t="n"/>
      <c r="BX74" s="2" t="n"/>
    </row>
    <row r="75">
      <c r="A75" s="3037" t="inlineStr">
        <is>
          <t>2.3</t>
        </is>
      </c>
      <c r="B75" s="2928" t="n"/>
      <c r="C75" s="2670" t="inlineStr">
        <is>
          <t>Модуль "Автоматика и электротехника"</t>
        </is>
      </c>
      <c r="D75" s="2665" t="n"/>
      <c r="E75" s="2665" t="n"/>
      <c r="F75" s="2665" t="n"/>
      <c r="G75" s="2665" t="n"/>
      <c r="H75" s="2665" t="n"/>
      <c r="I75" s="2665" t="n"/>
      <c r="J75" s="2665" t="n"/>
      <c r="K75" s="2665" t="n"/>
      <c r="L75" s="2665" t="n"/>
      <c r="M75" s="2665" t="n"/>
      <c r="N75" s="2665" t="n"/>
      <c r="O75" s="2665" t="n"/>
      <c r="P75" s="2311" t="n"/>
      <c r="Q75" s="1725" t="n"/>
      <c r="R75" s="3003" t="n"/>
      <c r="S75" s="3004" t="n"/>
      <c r="T75" s="5640" t="n"/>
      <c r="U75" s="3005" t="n"/>
      <c r="V75" s="3003" t="n"/>
      <c r="W75" s="173" t="n"/>
      <c r="X75" s="3005" t="n"/>
      <c r="Y75" s="72" t="n"/>
      <c r="Z75" s="3006" t="n"/>
      <c r="AA75" s="173" t="n"/>
      <c r="AB75" s="3005" t="n"/>
      <c r="AC75" s="72" t="n"/>
      <c r="AD75" s="2438" t="n"/>
      <c r="AE75" s="2311" t="n"/>
      <c r="AF75" s="5641" t="n"/>
      <c r="AG75" s="5515" t="n"/>
      <c r="AH75" s="3007" t="n"/>
      <c r="AI75" s="186" t="n"/>
      <c r="AJ75" s="3008" t="n"/>
      <c r="AK75" s="186" t="n"/>
      <c r="AL75" s="3008" t="n"/>
      <c r="AM75" s="186" t="n"/>
      <c r="AN75" s="3009" t="n"/>
      <c r="AO75" s="72" t="n"/>
      <c r="AP75" s="3003" t="n"/>
      <c r="AQ75" s="3012" t="n"/>
      <c r="AR75" s="3008" t="n"/>
      <c r="AS75" s="3003" t="n"/>
      <c r="AT75" s="3012" t="n"/>
      <c r="AU75" s="3008" t="n"/>
      <c r="AV75" s="3011" t="n"/>
      <c r="AW75" s="3013" t="n"/>
      <c r="AX75" s="3008" t="n"/>
      <c r="AY75" s="3003" t="n"/>
      <c r="AZ75" s="3012" t="n"/>
      <c r="BA75" s="3007" t="n"/>
      <c r="BB75" s="3011" t="n"/>
      <c r="BC75" s="3013" t="n"/>
      <c r="BD75" s="3008" t="n"/>
      <c r="BE75" s="3003" t="n"/>
      <c r="BF75" s="3012" t="n"/>
      <c r="BG75" s="3008" t="n"/>
      <c r="BH75" s="3011" t="n"/>
      <c r="BI75" s="3013" t="n"/>
      <c r="BJ75" s="3008" t="n"/>
      <c r="BK75" s="3003" t="n"/>
      <c r="BL75" s="3012" t="n"/>
      <c r="BM75" s="3008" t="n"/>
      <c r="BN75" s="3009" t="n"/>
      <c r="BO75" s="2438" t="n"/>
      <c r="BP75" s="2311" t="n"/>
      <c r="BQ75" s="3077" t="n"/>
      <c r="BR75" s="72" t="n"/>
      <c r="BS75" s="2524">
        <f>(AB75-R75)*0.22</f>
        <v/>
      </c>
      <c r="BT75" s="2" t="n"/>
      <c r="BU75" s="2" t="n"/>
      <c r="BV75" s="2" t="n"/>
      <c r="BW75" s="2" t="n"/>
      <c r="BX75" s="2" t="n"/>
    </row>
    <row r="76">
      <c r="A76" s="2970" t="inlineStr">
        <is>
          <t>2.3.1</t>
        </is>
      </c>
      <c r="B76" s="2928" t="n"/>
      <c r="C76" s="3265" t="inlineStr">
        <is>
          <t>Электротехника и электроника / Электротехника с основами электроники</t>
        </is>
      </c>
      <c r="D76" s="2930" t="n"/>
      <c r="E76" s="2930" t="n"/>
      <c r="F76" s="2930" t="n"/>
      <c r="G76" s="2930" t="n"/>
      <c r="H76" s="2930" t="n"/>
      <c r="I76" s="2930" t="n"/>
      <c r="J76" s="2930" t="n"/>
      <c r="K76" s="2930" t="n"/>
      <c r="L76" s="2930" t="n"/>
      <c r="M76" s="2930" t="n"/>
      <c r="N76" s="2930" t="n"/>
      <c r="O76" s="2930" t="n"/>
      <c r="P76" s="2946" t="n"/>
      <c r="Q76" s="2929" t="n"/>
      <c r="R76" s="2410" t="n">
        <v>24</v>
      </c>
      <c r="S76" s="3569" t="n"/>
      <c r="T76" s="5645">
        <f>R76*Z76/AB76</f>
        <v/>
      </c>
      <c r="U76" s="2406" t="n">
        <v>1</v>
      </c>
      <c r="V76" s="2410" t="n"/>
      <c r="W76" s="2302" t="n"/>
      <c r="X76" s="2408" t="n">
        <v>3</v>
      </c>
      <c r="Y76" s="2311" t="n"/>
      <c r="Z76" s="2407" t="n">
        <v>108</v>
      </c>
      <c r="AA76" s="2302" t="n"/>
      <c r="AB76" s="2408" t="n">
        <v>72</v>
      </c>
      <c r="AC76" s="2311" t="n"/>
      <c r="AD76" s="2409">
        <f>Z76-T76</f>
        <v/>
      </c>
      <c r="AE76" s="2311" t="n"/>
      <c r="AF76" s="5639">
        <f>AP76+AR76+AU76+AX76+BA76+BD76+BG76+BJ76+BM76</f>
        <v/>
      </c>
      <c r="AG76" s="5515" t="n"/>
      <c r="AH76" s="2411" t="n">
        <v>6</v>
      </c>
      <c r="AI76" s="2316" t="n"/>
      <c r="AJ76" s="2412" t="n">
        <v>4</v>
      </c>
      <c r="AK76" s="2316" t="n"/>
      <c r="AL76" s="2412" t="n"/>
      <c r="AM76" s="2316" t="n"/>
      <c r="AN76" s="2413" t="n"/>
      <c r="AO76" s="2311" t="n"/>
      <c r="AP76" s="2410" t="n"/>
      <c r="AQ76" s="2421" t="n"/>
      <c r="AR76" s="2412" t="n"/>
      <c r="AS76" s="2410" t="n"/>
      <c r="AT76" s="2421" t="n"/>
      <c r="AU76" s="2412" t="n">
        <v>2</v>
      </c>
      <c r="AV76" s="2406" t="n"/>
      <c r="AW76" s="2419" t="n">
        <v>72</v>
      </c>
      <c r="AX76" s="2416" t="n">
        <v>8</v>
      </c>
      <c r="AY76" s="2417" t="n">
        <v>2</v>
      </c>
      <c r="AZ76" s="2415" t="n"/>
      <c r="BA76" s="3073" t="n"/>
      <c r="BB76" s="2418" t="n"/>
      <c r="BC76" s="2420" t="n"/>
      <c r="BD76" s="2412" t="n"/>
      <c r="BE76" s="2410" t="n"/>
      <c r="BF76" s="2421" t="n"/>
      <c r="BG76" s="2412" t="n"/>
      <c r="BH76" s="2406" t="n"/>
      <c r="BI76" s="2420" t="n"/>
      <c r="BJ76" s="2412" t="n"/>
      <c r="BK76" s="2410" t="n"/>
      <c r="BL76" s="2421" t="n"/>
      <c r="BM76" s="2412" t="n"/>
      <c r="BN76" s="2413" t="n"/>
      <c r="BO76" s="2409">
        <f>AS76+AV76+AY76+BB76+BE76+BH76+BK76+BN76+U76</f>
        <v/>
      </c>
      <c r="BP76" s="2311" t="n"/>
      <c r="BQ76" s="3074" t="inlineStr">
        <is>
          <t>АППиЭ</t>
        </is>
      </c>
      <c r="BR76" s="2311" t="n"/>
      <c r="BS76" s="685">
        <f>(AB76-R76)*0.22</f>
        <v/>
      </c>
      <c r="BT76" s="2" t="n"/>
      <c r="BU76" s="2" t="n"/>
      <c r="BV76" s="2" t="n"/>
      <c r="BW76" s="2" t="n"/>
      <c r="BX76" s="2" t="n"/>
    </row>
    <row r="77">
      <c r="A77" s="3156" t="inlineStr">
        <is>
          <t>2.3.2</t>
        </is>
      </c>
      <c r="B77" s="2930" t="n"/>
      <c r="C77" s="2664" t="inlineStr">
        <is>
          <t>Автоматизация химических производств / Автоматизация химического производства / Основы автоматизации производства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311" t="n"/>
      <c r="Q77" s="1006" t="n"/>
      <c r="R77" s="1716" t="n">
        <v>24</v>
      </c>
      <c r="S77" s="5365" t="n"/>
      <c r="T77" s="5646">
        <f>R77*Z77/AB77</f>
        <v/>
      </c>
      <c r="U77" s="3043" t="n">
        <v>1</v>
      </c>
      <c r="V77" s="1716" t="n">
        <v>7</v>
      </c>
      <c r="W77" s="173" t="n"/>
      <c r="X77" s="3039" t="n"/>
      <c r="Y77" s="72" t="n"/>
      <c r="Z77" s="2646" t="n">
        <v>108</v>
      </c>
      <c r="AA77" s="173" t="n"/>
      <c r="AB77" s="3039" t="n">
        <v>72</v>
      </c>
      <c r="AC77" s="72" t="n"/>
      <c r="AD77" s="2438">
        <f>Z77-T77</f>
        <v/>
      </c>
      <c r="AE77" s="2311" t="n"/>
      <c r="AF77" s="3640">
        <f>AP77+AR77+AU77+AX77+BA77+BD77+BG77+BJ77+BM77</f>
        <v/>
      </c>
      <c r="AG77" s="2878" t="n"/>
      <c r="AH77" s="3040" t="n">
        <v>4</v>
      </c>
      <c r="AI77" s="186" t="n"/>
      <c r="AJ77" s="3041" t="n">
        <v>4</v>
      </c>
      <c r="AK77" s="186" t="n"/>
      <c r="AL77" s="3041" t="n">
        <v>2</v>
      </c>
      <c r="AM77" s="186" t="n"/>
      <c r="AN77" s="3042" t="n"/>
      <c r="AO77" s="72" t="n"/>
      <c r="AP77" s="1716" t="n"/>
      <c r="AQ77" s="3044" t="n"/>
      <c r="AR77" s="3041" t="n"/>
      <c r="AS77" s="1716" t="n"/>
      <c r="AT77" s="3044" t="n"/>
      <c r="AU77" s="3041" t="n"/>
      <c r="AV77" s="3043" t="n"/>
      <c r="AW77" s="3045" t="n"/>
      <c r="AX77" s="3041" t="n"/>
      <c r="AY77" s="1716" t="n"/>
      <c r="AZ77" s="3044" t="n"/>
      <c r="BA77" s="3040" t="n"/>
      <c r="BB77" s="3043" t="n"/>
      <c r="BC77" s="3045" t="n"/>
      <c r="BD77" s="3041" t="n"/>
      <c r="BE77" s="1716" t="n"/>
      <c r="BF77" s="3044" t="n"/>
      <c r="BG77" s="3041" t="n">
        <v>4</v>
      </c>
      <c r="BH77" s="3043" t="n"/>
      <c r="BI77" s="3045" t="n">
        <v>72</v>
      </c>
      <c r="BJ77" s="3041" t="n">
        <v>6</v>
      </c>
      <c r="BK77" s="1716" t="n">
        <v>2</v>
      </c>
      <c r="BL77" s="3044" t="n"/>
      <c r="BM77" s="3041" t="n"/>
      <c r="BN77" s="3042" t="n"/>
      <c r="BO77" s="3076">
        <f>AS77+AV77+AY77+BB77+BE77+BH77+BK77+BN77+U77</f>
        <v/>
      </c>
      <c r="BP77" s="72" t="n"/>
      <c r="BQ77" s="3078" t="n"/>
      <c r="BR77" s="72" t="n"/>
      <c r="BS77" s="2524">
        <f>(AB77-R77)*0.22</f>
        <v/>
      </c>
      <c r="BT77" s="2" t="n"/>
      <c r="BU77" s="2" t="n"/>
      <c r="BV77" s="2" t="n"/>
      <c r="BW77" s="2" t="n"/>
      <c r="BX77" s="2" t="n"/>
    </row>
    <row r="78">
      <c r="A78" s="3037" t="inlineStr">
        <is>
          <t>2.4</t>
        </is>
      </c>
      <c r="B78" s="2928" t="n"/>
      <c r="C78" s="2670" t="inlineStr">
        <is>
          <t>Модуль "Проектирование предприятий и технологии производств"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3002" t="n"/>
      <c r="R78" s="2559" t="n"/>
      <c r="S78" s="5647" t="n"/>
      <c r="T78" s="5648" t="n"/>
      <c r="U78" s="2560" t="n"/>
      <c r="V78" s="2559" t="n"/>
      <c r="W78" s="2302" t="n"/>
      <c r="X78" s="2578" t="n"/>
      <c r="Y78" s="2311" t="n"/>
      <c r="Z78" s="2577" t="n"/>
      <c r="AA78" s="2302" t="n"/>
      <c r="AB78" s="2578" t="n"/>
      <c r="AC78" s="2311" t="n"/>
      <c r="AD78" s="3076" t="n"/>
      <c r="AE78" s="72" t="n"/>
      <c r="AF78" s="5641" t="n"/>
      <c r="AG78" s="5515" t="n"/>
      <c r="AH78" s="2579" t="n"/>
      <c r="AI78" s="2316" t="n"/>
      <c r="AJ78" s="2558" t="n"/>
      <c r="AK78" s="2316" t="n"/>
      <c r="AL78" s="2558" t="n"/>
      <c r="AM78" s="2316" t="n"/>
      <c r="AN78" s="2580" t="n"/>
      <c r="AO78" s="2311" t="n"/>
      <c r="AP78" s="2559" t="n"/>
      <c r="AQ78" s="2557" t="n"/>
      <c r="AR78" s="2558" t="n"/>
      <c r="AS78" s="2559" t="n"/>
      <c r="AT78" s="2557" t="n"/>
      <c r="AU78" s="2558" t="n"/>
      <c r="AV78" s="2560" t="n"/>
      <c r="AW78" s="2561" t="n"/>
      <c r="AX78" s="2558" t="n"/>
      <c r="AY78" s="2559" t="n"/>
      <c r="AZ78" s="2557" t="n"/>
      <c r="BA78" s="2579" t="n"/>
      <c r="BB78" s="2560" t="n"/>
      <c r="BC78" s="2561" t="n"/>
      <c r="BD78" s="2558" t="n"/>
      <c r="BE78" s="2559" t="n"/>
      <c r="BF78" s="2557" t="n"/>
      <c r="BG78" s="2558" t="n"/>
      <c r="BH78" s="2560" t="n"/>
      <c r="BI78" s="2561" t="n"/>
      <c r="BJ78" s="2558" t="n"/>
      <c r="BK78" s="2559" t="n"/>
      <c r="BL78" s="2557" t="n"/>
      <c r="BM78" s="2558" t="n"/>
      <c r="BN78" s="2580" t="n"/>
      <c r="BO78" s="2438" t="n"/>
      <c r="BP78" s="2311" t="n"/>
      <c r="BQ78" s="3068" t="n"/>
      <c r="BR78" s="2311" t="n"/>
      <c r="BS78" s="2524">
        <f>(AB78-R78)*0.22</f>
        <v/>
      </c>
      <c r="BT78" s="2" t="n"/>
      <c r="BU78" s="2" t="n"/>
      <c r="BV78" s="2" t="n"/>
      <c r="BW78" s="2" t="n"/>
      <c r="BX78" s="2" t="n"/>
    </row>
    <row r="79">
      <c r="A79" s="3033" t="inlineStr">
        <is>
          <t>2.4.1</t>
        </is>
      </c>
      <c r="B79" s="2928" t="n"/>
      <c r="C79" s="2458" t="inlineStr">
        <is>
          <t>Общая химическая технология / Основы химической технологии / Общая химическая технология /  Основы технологии производств легкой промышленности</t>
        </is>
      </c>
      <c r="D79" s="2304" t="n"/>
      <c r="E79" s="2304" t="n"/>
      <c r="F79" s="2304" t="n"/>
      <c r="G79" s="2304" t="n"/>
      <c r="H79" s="2304" t="n"/>
      <c r="I79" s="2304" t="n"/>
      <c r="J79" s="2304" t="n"/>
      <c r="K79" s="2304" t="n"/>
      <c r="L79" s="2304" t="n"/>
      <c r="M79" s="2304" t="n"/>
      <c r="N79" s="2304" t="n"/>
      <c r="O79" s="2304" t="n"/>
      <c r="P79" s="2305" t="n"/>
      <c r="Q79" s="1006" t="n"/>
      <c r="R79" s="1716" t="n">
        <v>24</v>
      </c>
      <c r="S79" s="5365" t="n"/>
      <c r="T79" s="5646" t="n">
        <v>36</v>
      </c>
      <c r="U79" s="3043" t="n">
        <v>1</v>
      </c>
      <c r="V79" s="1716" t="n">
        <v>6</v>
      </c>
      <c r="W79" s="173" t="n"/>
      <c r="X79" s="3039" t="n"/>
      <c r="Y79" s="72" t="n"/>
      <c r="Z79" s="2646" t="n">
        <v>108</v>
      </c>
      <c r="AA79" s="173" t="n"/>
      <c r="AB79" s="3039" t="n">
        <v>72</v>
      </c>
      <c r="AC79" s="72" t="n"/>
      <c r="AD79" s="2438">
        <f>Z79-T79</f>
        <v/>
      </c>
      <c r="AE79" s="2311" t="n"/>
      <c r="AF79" s="3640">
        <f>AP79+AR79+AU79+AX79+BA79+BD79+BG79+BJ79+BM79</f>
        <v/>
      </c>
      <c r="AG79" s="2878" t="n"/>
      <c r="AH79" s="3040" t="n">
        <v>6</v>
      </c>
      <c r="AI79" s="186" t="n"/>
      <c r="AJ79" s="3041" t="n">
        <v>4</v>
      </c>
      <c r="AK79" s="186" t="n"/>
      <c r="AL79" s="3041" t="n">
        <v>2</v>
      </c>
      <c r="AM79" s="186" t="n"/>
      <c r="AN79" s="3042" t="n"/>
      <c r="AO79" s="72" t="n"/>
      <c r="AP79" s="1716" t="n"/>
      <c r="AQ79" s="3044" t="n"/>
      <c r="AR79" s="3041" t="n"/>
      <c r="AS79" s="1716" t="n"/>
      <c r="AT79" s="3044" t="n"/>
      <c r="AU79" s="3041" t="n"/>
      <c r="AV79" s="3043" t="n"/>
      <c r="AW79" s="3045" t="n"/>
      <c r="AX79" s="3041" t="n"/>
      <c r="AY79" s="1716" t="n"/>
      <c r="AZ79" s="3044" t="n"/>
      <c r="BA79" s="3040" t="n"/>
      <c r="BB79" s="3043" t="n"/>
      <c r="BC79" s="3045" t="n"/>
      <c r="BD79" s="3041" t="n">
        <v>4</v>
      </c>
      <c r="BE79" s="1716" t="n"/>
      <c r="BF79" s="3044" t="n">
        <v>72</v>
      </c>
      <c r="BG79" s="3041" t="n">
        <v>8</v>
      </c>
      <c r="BH79" s="3043" t="n">
        <v>2</v>
      </c>
      <c r="BI79" s="3045" t="n"/>
      <c r="BJ79" s="3041" t="n"/>
      <c r="BK79" s="1716" t="n"/>
      <c r="BL79" s="3044" t="n"/>
      <c r="BM79" s="3041" t="n"/>
      <c r="BN79" s="3042" t="n"/>
      <c r="BO79" s="3076">
        <f>AS79+AV79+AY79+BB79+BE79+BH79+BK79+BN79+U79</f>
        <v/>
      </c>
      <c r="BP79" s="72" t="n"/>
      <c r="BQ79" s="3078" t="n"/>
      <c r="BR79" s="72" t="n"/>
      <c r="BS79" s="2524">
        <f>(AB79-R79)*0.22</f>
        <v/>
      </c>
      <c r="BT79" s="2" t="n"/>
      <c r="BU79" s="2" t="n"/>
      <c r="BV79" s="2" t="n"/>
      <c r="BW79" s="2" t="n"/>
      <c r="BX79" s="2" t="n"/>
    </row>
    <row r="80">
      <c r="A80" s="3033" t="inlineStr">
        <is>
          <t>2.4.2</t>
        </is>
      </c>
      <c r="B80" s="2928" t="n"/>
      <c r="C80" s="2466" t="inlineStr">
        <is>
          <t>Основы проектирования предприятий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72" t="n"/>
      <c r="Q80" s="1006" t="n"/>
      <c r="R80" s="2439" t="n"/>
      <c r="S80" s="5649" t="n"/>
      <c r="T80" s="5646" t="n"/>
      <c r="U80" s="2446" t="n"/>
      <c r="V80" s="2439" t="n"/>
      <c r="W80" s="2302" t="n"/>
      <c r="X80" s="2437" t="n">
        <v>8</v>
      </c>
      <c r="Y80" s="2311" t="n"/>
      <c r="Z80" s="2436" t="n">
        <v>108</v>
      </c>
      <c r="AA80" s="2302" t="n"/>
      <c r="AB80" s="2437" t="n">
        <v>36</v>
      </c>
      <c r="AC80" s="2311" t="n"/>
      <c r="AD80" s="2438">
        <f>Z80-T80</f>
        <v/>
      </c>
      <c r="AE80" s="2311" t="n"/>
      <c r="AF80" s="5641">
        <f>AP80+AR80+AU80+AX80+BA80+BD80+BG80+BJ80+BM80</f>
        <v/>
      </c>
      <c r="AG80" s="5515" t="n"/>
      <c r="AH80" s="2521" t="n">
        <v>6</v>
      </c>
      <c r="AI80" s="2316" t="n"/>
      <c r="AJ80" s="2445" t="n">
        <v>6</v>
      </c>
      <c r="AK80" s="2316" t="n"/>
      <c r="AL80" s="2445" t="n"/>
      <c r="AM80" s="2316" t="n"/>
      <c r="AN80" s="2522" t="n"/>
      <c r="AO80" s="2311" t="n"/>
      <c r="AP80" s="2439" t="n"/>
      <c r="AQ80" s="2444" t="n"/>
      <c r="AR80" s="2445" t="n"/>
      <c r="AS80" s="2439" t="n"/>
      <c r="AT80" s="2444" t="n"/>
      <c r="AU80" s="2445" t="n"/>
      <c r="AV80" s="2446" t="n"/>
      <c r="AW80" s="2447" t="n"/>
      <c r="AX80" s="2445" t="n"/>
      <c r="AY80" s="2439" t="n"/>
      <c r="AZ80" s="2444" t="n"/>
      <c r="BA80" s="2521" t="n"/>
      <c r="BB80" s="2446" t="n"/>
      <c r="BC80" s="2447" t="n"/>
      <c r="BD80" s="2445" t="n"/>
      <c r="BE80" s="2439" t="n"/>
      <c r="BF80" s="2444" t="n"/>
      <c r="BG80" s="2445" t="n"/>
      <c r="BH80" s="2446" t="n"/>
      <c r="BI80" s="2447" t="n"/>
      <c r="BJ80" s="2445" t="n">
        <v>2</v>
      </c>
      <c r="BK80" s="2439" t="n"/>
      <c r="BL80" s="2444" t="n">
        <v>108</v>
      </c>
      <c r="BM80" s="2445" t="n">
        <v>10</v>
      </c>
      <c r="BN80" s="2522" t="n">
        <v>3</v>
      </c>
      <c r="BO80" s="3066">
        <f>AS80+AV80+AY80+BB80+BE80+BH80+BK80+BN80+U80</f>
        <v/>
      </c>
      <c r="BP80" s="2946" t="n"/>
      <c r="BQ80" s="3062" t="n"/>
      <c r="BR80" s="2311" t="n"/>
      <c r="BS80" s="2524">
        <f>(AB80-R80)*0.22</f>
        <v/>
      </c>
      <c r="BT80" s="2" t="n"/>
      <c r="BU80" s="2" t="n"/>
      <c r="BV80" s="2" t="n"/>
      <c r="BW80" s="2" t="n"/>
      <c r="BX80" s="2" t="n"/>
    </row>
    <row r="81">
      <c r="A81" s="2575" t="inlineStr">
        <is>
          <t>2.5</t>
        </is>
      </c>
      <c r="B81" s="2302" t="n"/>
      <c r="C81" s="2670" t="inlineStr">
        <is>
          <t>Модуль "Экономика и управление производством"</t>
        </is>
      </c>
      <c r="D81" s="2665" t="n"/>
      <c r="E81" s="2665" t="n"/>
      <c r="F81" s="2665" t="n"/>
      <c r="G81" s="2665" t="n"/>
      <c r="H81" s="2665" t="n"/>
      <c r="I81" s="2665" t="n"/>
      <c r="J81" s="2665" t="n"/>
      <c r="K81" s="2665" t="n"/>
      <c r="L81" s="2665" t="n"/>
      <c r="M81" s="2665" t="n"/>
      <c r="N81" s="2665" t="n"/>
      <c r="O81" s="2665" t="n"/>
      <c r="P81" s="2311" t="n"/>
      <c r="Q81" s="1725" t="n"/>
      <c r="R81" s="3003" t="n"/>
      <c r="S81" s="5650" t="n"/>
      <c r="T81" s="5646" t="n"/>
      <c r="U81" s="3011" t="n"/>
      <c r="V81" s="3003" t="n"/>
      <c r="W81" s="173" t="n"/>
      <c r="X81" s="3005" t="n"/>
      <c r="Y81" s="72" t="n"/>
      <c r="Z81" s="3006" t="n"/>
      <c r="AA81" s="173" t="n"/>
      <c r="AB81" s="3005" t="n"/>
      <c r="AC81" s="72" t="n"/>
      <c r="AD81" s="3076" t="n"/>
      <c r="AE81" s="72" t="n"/>
      <c r="AF81" s="5641" t="n"/>
      <c r="AG81" s="5515" t="n"/>
      <c r="AH81" s="3007" t="n"/>
      <c r="AI81" s="186" t="n"/>
      <c r="AJ81" s="3008" t="n"/>
      <c r="AK81" s="186" t="n"/>
      <c r="AL81" s="3008" t="n"/>
      <c r="AM81" s="186" t="n"/>
      <c r="AN81" s="3009" t="n"/>
      <c r="AO81" s="72" t="n"/>
      <c r="AP81" s="3003" t="n"/>
      <c r="AQ81" s="3012" t="n"/>
      <c r="AR81" s="3008" t="n"/>
      <c r="AS81" s="3003" t="n"/>
      <c r="AT81" s="3012" t="n"/>
      <c r="AU81" s="3008" t="n"/>
      <c r="AV81" s="3011" t="n"/>
      <c r="AW81" s="3013" t="n"/>
      <c r="AX81" s="3008" t="n"/>
      <c r="AY81" s="3003" t="n"/>
      <c r="AZ81" s="3012" t="n"/>
      <c r="BA81" s="3007" t="n"/>
      <c r="BB81" s="3011" t="n"/>
      <c r="BC81" s="3013" t="n"/>
      <c r="BD81" s="3008" t="n"/>
      <c r="BE81" s="3003" t="n"/>
      <c r="BF81" s="3012" t="n"/>
      <c r="BG81" s="3008" t="n"/>
      <c r="BH81" s="3011" t="n"/>
      <c r="BI81" s="3013" t="n"/>
      <c r="BJ81" s="3008" t="n"/>
      <c r="BK81" s="3003" t="n"/>
      <c r="BL81" s="3012" t="n"/>
      <c r="BM81" s="3008" t="n"/>
      <c r="BN81" s="3009" t="n"/>
      <c r="BO81" s="3066" t="n"/>
      <c r="BP81" s="2946" t="n"/>
      <c r="BQ81" s="3077" t="n"/>
      <c r="BR81" s="72" t="n"/>
      <c r="BS81" s="2524">
        <f>(AB81-R81)*0.22</f>
        <v/>
      </c>
      <c r="BT81" s="2" t="n"/>
      <c r="BU81" s="2" t="n"/>
      <c r="BV81" s="2" t="n"/>
      <c r="BW81" s="2" t="n"/>
      <c r="BX81" s="2" t="n"/>
    </row>
    <row r="82">
      <c r="A82" s="2517" t="inlineStr">
        <is>
          <t>2.5.1</t>
        </is>
      </c>
      <c r="B82" s="2302" t="n"/>
      <c r="C82" s="2458" t="inlineStr">
        <is>
          <t>Экономика отрасли / Экономика организации</t>
        </is>
      </c>
      <c r="D82" s="2304" t="n"/>
      <c r="E82" s="2304" t="n"/>
      <c r="F82" s="2304" t="n"/>
      <c r="G82" s="2304" t="n"/>
      <c r="H82" s="2304" t="n"/>
      <c r="I82" s="2304" t="n"/>
      <c r="J82" s="2304" t="n"/>
      <c r="K82" s="2304" t="n"/>
      <c r="L82" s="2304" t="n"/>
      <c r="M82" s="2304" t="n"/>
      <c r="N82" s="2304" t="n"/>
      <c r="O82" s="2304" t="n"/>
      <c r="P82" s="2305" t="n"/>
      <c r="Q82" s="2459" t="n"/>
      <c r="R82" s="2439" t="n">
        <v>24</v>
      </c>
      <c r="S82" s="5649" t="n">
        <v>1</v>
      </c>
      <c r="T82" s="5646">
        <f>R82*Z82/AB82</f>
        <v/>
      </c>
      <c r="U82" s="2446" t="n">
        <v>1</v>
      </c>
      <c r="V82" s="2439" t="n">
        <v>7</v>
      </c>
      <c r="W82" s="2302" t="n"/>
      <c r="X82" s="2437" t="n"/>
      <c r="Y82" s="2311" t="n"/>
      <c r="Z82" s="2436" t="n">
        <v>108</v>
      </c>
      <c r="AA82" s="2302" t="n"/>
      <c r="AB82" s="2437" t="n">
        <v>72</v>
      </c>
      <c r="AC82" s="2311" t="n"/>
      <c r="AD82" s="2438">
        <f>Z82-T82</f>
        <v/>
      </c>
      <c r="AE82" s="2311" t="n"/>
      <c r="AF82" s="5651">
        <f>AP82+AR82+AU82+AX82+BA82+BD82+BG82+BJ82+BM82</f>
        <v/>
      </c>
      <c r="AG82" s="5525" t="n"/>
      <c r="AH82" s="2521" t="n">
        <v>6</v>
      </c>
      <c r="AI82" s="2316" t="n"/>
      <c r="AJ82" s="2445" t="n"/>
      <c r="AK82" s="2316" t="n"/>
      <c r="AL82" s="2445" t="n">
        <v>4</v>
      </c>
      <c r="AM82" s="2316" t="n"/>
      <c r="AN82" s="2522" t="n"/>
      <c r="AO82" s="2311" t="n"/>
      <c r="AP82" s="2439" t="n"/>
      <c r="AQ82" s="2444" t="n"/>
      <c r="AR82" s="2445" t="n"/>
      <c r="AS82" s="2439" t="n"/>
      <c r="AT82" s="2444" t="n"/>
      <c r="AU82" s="2445" t="n"/>
      <c r="AV82" s="2446" t="n"/>
      <c r="AW82" s="2447" t="n"/>
      <c r="AX82" s="2445" t="n"/>
      <c r="AY82" s="2439" t="n"/>
      <c r="AZ82" s="2444" t="n"/>
      <c r="BA82" s="2521" t="n"/>
      <c r="BB82" s="2446" t="n"/>
      <c r="BC82" s="2447" t="n"/>
      <c r="BD82" s="2445" t="n"/>
      <c r="BE82" s="2439" t="n"/>
      <c r="BF82" s="2444" t="n"/>
      <c r="BG82" s="2445" t="n">
        <v>2</v>
      </c>
      <c r="BH82" s="2446" t="n"/>
      <c r="BI82" s="2447" t="n">
        <v>72</v>
      </c>
      <c r="BJ82" s="2445" t="n">
        <v>8</v>
      </c>
      <c r="BK82" s="2439" t="n">
        <v>2</v>
      </c>
      <c r="BL82" s="2444" t="n"/>
      <c r="BM82" s="2445" t="n"/>
      <c r="BN82" s="2522" t="n"/>
      <c r="BO82" s="2438">
        <f>AS82+AV82+AY82+BB82+BE82+BH82+BK82+BN82+U82</f>
        <v/>
      </c>
      <c r="BP82" s="2311" t="n"/>
      <c r="BQ82" s="3062" t="n"/>
      <c r="BR82" s="2311" t="n"/>
      <c r="BS82" s="2524">
        <f>(AB82-R82)*0.22</f>
        <v/>
      </c>
      <c r="BT82" s="2" t="n"/>
      <c r="BU82" s="2" t="n"/>
      <c r="BV82" s="2" t="n"/>
      <c r="BW82" s="2" t="n"/>
      <c r="BX82" s="2" t="n"/>
    </row>
    <row r="83">
      <c r="A83" s="2517" t="inlineStr">
        <is>
          <t>2.5.2</t>
        </is>
      </c>
      <c r="B83" s="2302" t="n"/>
      <c r="C83" s="2458" t="inlineStr">
        <is>
          <t>Организация производства и управление предприятием</t>
        </is>
      </c>
      <c r="D83" s="2304" t="n"/>
      <c r="E83" s="2304" t="n"/>
      <c r="F83" s="2304" t="n"/>
      <c r="G83" s="2304" t="n"/>
      <c r="H83" s="2304" t="n"/>
      <c r="I83" s="2304" t="n"/>
      <c r="J83" s="2304" t="n"/>
      <c r="K83" s="2304" t="n"/>
      <c r="L83" s="2304" t="n"/>
      <c r="M83" s="2304" t="n"/>
      <c r="N83" s="2304" t="n"/>
      <c r="O83" s="2304" t="n"/>
      <c r="P83" s="2305" t="n"/>
      <c r="Q83" s="1006" t="n"/>
      <c r="R83" s="1716" t="n"/>
      <c r="S83" s="5365" t="n"/>
      <c r="T83" s="5646" t="n"/>
      <c r="U83" s="3043" t="n"/>
      <c r="V83" s="1716" t="n">
        <v>8</v>
      </c>
      <c r="W83" s="173" t="n"/>
      <c r="X83" s="3039" t="n"/>
      <c r="Y83" s="72" t="n"/>
      <c r="Z83" s="2646" t="n">
        <v>108</v>
      </c>
      <c r="AA83" s="173" t="n"/>
      <c r="AB83" s="3039" t="n">
        <v>72</v>
      </c>
      <c r="AC83" s="72" t="n"/>
      <c r="AD83" s="2438">
        <f>Z83-T83</f>
        <v/>
      </c>
      <c r="AE83" s="2311" t="n"/>
      <c r="AF83" s="5651">
        <f>AP83+AR83+AU83+AX83+BA83+BD83+BG83+BJ83+BM83</f>
        <v/>
      </c>
      <c r="AG83" s="5525" t="n"/>
      <c r="AH83" s="3040" t="n">
        <v>8</v>
      </c>
      <c r="AI83" s="186" t="n"/>
      <c r="AJ83" s="3041" t="n"/>
      <c r="AK83" s="186" t="n"/>
      <c r="AL83" s="3041" t="n">
        <v>8</v>
      </c>
      <c r="AM83" s="186" t="n"/>
      <c r="AN83" s="3042" t="n"/>
      <c r="AO83" s="72" t="n"/>
      <c r="AP83" s="1716" t="n"/>
      <c r="AQ83" s="3044" t="n"/>
      <c r="AR83" s="3041" t="n"/>
      <c r="AS83" s="1716" t="n"/>
      <c r="AT83" s="3044" t="n"/>
      <c r="AU83" s="3041" t="n"/>
      <c r="AV83" s="3043" t="n"/>
      <c r="AW83" s="3045" t="n"/>
      <c r="AX83" s="3041" t="n"/>
      <c r="AY83" s="1716" t="n"/>
      <c r="AZ83" s="3044" t="n"/>
      <c r="BA83" s="3040" t="n"/>
      <c r="BB83" s="3043" t="n"/>
      <c r="BC83" s="3045" t="n"/>
      <c r="BD83" s="3041" t="n"/>
      <c r="BE83" s="1716" t="n"/>
      <c r="BF83" s="3044" t="n"/>
      <c r="BG83" s="3041" t="n"/>
      <c r="BH83" s="3043" t="n"/>
      <c r="BI83" s="3045" t="n"/>
      <c r="BJ83" s="3041" t="n">
        <v>4</v>
      </c>
      <c r="BK83" s="1716" t="n"/>
      <c r="BL83" s="3044" t="n">
        <v>108</v>
      </c>
      <c r="BM83" s="3041" t="n">
        <v>12</v>
      </c>
      <c r="BN83" s="2522" t="n">
        <v>3</v>
      </c>
      <c r="BO83" s="3076">
        <f>AS83+AV83+AY83+BB83+BE83+BH83+BK83+BN83+U83</f>
        <v/>
      </c>
      <c r="BP83" s="72" t="n"/>
      <c r="BQ83" s="3080" t="n"/>
      <c r="BR83" s="72" t="n"/>
      <c r="BS83" s="2524">
        <f>(AB83-R83)*0.22</f>
        <v/>
      </c>
      <c r="BT83" s="2" t="n"/>
      <c r="BU83" s="2" t="n"/>
      <c r="BV83" s="2" t="n"/>
      <c r="BW83" s="2" t="n"/>
      <c r="BX83" s="2" t="n"/>
    </row>
    <row r="84">
      <c r="A84" s="2517" t="inlineStr">
        <is>
          <t>2.5.3</t>
        </is>
      </c>
      <c r="B84" s="2302" t="n"/>
      <c r="C84" s="2458" t="inlineStr">
        <is>
          <t>Курсовая работа по учебной дисциплине "Организация производства и управление предприятием"</t>
        </is>
      </c>
      <c r="D84" s="2304" t="n"/>
      <c r="E84" s="2304" t="n"/>
      <c r="F84" s="2304" t="n"/>
      <c r="G84" s="2304" t="n"/>
      <c r="H84" s="2304" t="n"/>
      <c r="I84" s="2304" t="n"/>
      <c r="J84" s="2304" t="n"/>
      <c r="K84" s="2304" t="n"/>
      <c r="L84" s="2304" t="n"/>
      <c r="M84" s="2304" t="n"/>
      <c r="N84" s="2304" t="n"/>
      <c r="O84" s="2304" t="n"/>
      <c r="P84" s="2305" t="n"/>
      <c r="Q84" s="2459" t="n"/>
      <c r="R84" s="2439" t="n"/>
      <c r="S84" s="5649" t="n"/>
      <c r="T84" s="5646" t="n"/>
      <c r="U84" s="2446" t="n"/>
      <c r="V84" s="2439" t="n"/>
      <c r="W84" s="2302" t="n"/>
      <c r="X84" s="2437" t="n"/>
      <c r="Y84" s="2311" t="n"/>
      <c r="Z84" s="2436" t="n">
        <v>30</v>
      </c>
      <c r="AA84" s="2302" t="n"/>
      <c r="AB84" s="2437" t="n"/>
      <c r="AC84" s="2311" t="n"/>
      <c r="AD84" s="2438">
        <f>Z84-T84</f>
        <v/>
      </c>
      <c r="AE84" s="2311" t="n"/>
      <c r="AF84" s="5651" t="n"/>
      <c r="AG84" s="5525" t="n"/>
      <c r="AH84" s="2521" t="n"/>
      <c r="AI84" s="2316" t="n"/>
      <c r="AJ84" s="2445" t="n"/>
      <c r="AK84" s="2316" t="n"/>
      <c r="AL84" s="2445" t="n"/>
      <c r="AM84" s="2316" t="n"/>
      <c r="AN84" s="2522" t="n"/>
      <c r="AO84" s="2311" t="n"/>
      <c r="AP84" s="2439" t="n"/>
      <c r="AQ84" s="2444" t="n"/>
      <c r="AR84" s="2445" t="n"/>
      <c r="AS84" s="2439" t="n"/>
      <c r="AT84" s="2444" t="n"/>
      <c r="AU84" s="2445" t="n"/>
      <c r="AV84" s="2446" t="n"/>
      <c r="AW84" s="2447" t="n"/>
      <c r="AX84" s="2445" t="n"/>
      <c r="AY84" s="2439" t="n"/>
      <c r="AZ84" s="2444" t="n"/>
      <c r="BA84" s="2521" t="n"/>
      <c r="BB84" s="2446" t="n"/>
      <c r="BC84" s="2447" t="n"/>
      <c r="BD84" s="2445" t="n"/>
      <c r="BE84" s="2439" t="n"/>
      <c r="BF84" s="2444" t="n"/>
      <c r="BG84" s="2445" t="n"/>
      <c r="BH84" s="2446" t="n"/>
      <c r="BI84" s="2447" t="n"/>
      <c r="BJ84" s="2445" t="n"/>
      <c r="BK84" s="2439" t="n"/>
      <c r="BL84" s="2444" t="n">
        <v>30</v>
      </c>
      <c r="BM84" s="2445" t="n"/>
      <c r="BN84" s="2522" t="n">
        <v>1</v>
      </c>
      <c r="BO84" s="2438">
        <f>AS84+AV84+AY84+BB84+BE84+BH84+BK84+BN84+U84</f>
        <v/>
      </c>
      <c r="BP84" s="2311" t="n"/>
      <c r="BQ84" s="3062" t="n"/>
      <c r="BR84" s="2311" t="n"/>
      <c r="BS84" s="2524">
        <f>(AB84-R84)*0.22</f>
        <v/>
      </c>
      <c r="BT84" s="2" t="n"/>
      <c r="BU84" s="2" t="n"/>
      <c r="BV84" s="2" t="n"/>
      <c r="BW84" s="2" t="n"/>
      <c r="BX84" s="2" t="n"/>
    </row>
    <row r="85">
      <c r="A85" s="2517" t="inlineStr">
        <is>
          <t>2.5.4</t>
        </is>
      </c>
      <c r="B85" s="2302" t="n"/>
      <c r="C85" s="2466" t="inlineStr">
        <is>
          <t>Маркетинг с основами логистики</t>
        </is>
      </c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72" t="n"/>
      <c r="Q85" s="1006" t="n"/>
      <c r="R85" s="1716" t="n"/>
      <c r="S85" s="5365" t="n"/>
      <c r="T85" s="5646" t="n"/>
      <c r="U85" s="3043" t="n"/>
      <c r="V85" s="1716" t="n"/>
      <c r="W85" s="173" t="n"/>
      <c r="X85" s="3039" t="n">
        <v>8</v>
      </c>
      <c r="Y85" s="72" t="n"/>
      <c r="Z85" s="2646" t="n">
        <v>102</v>
      </c>
      <c r="AA85" s="173" t="n"/>
      <c r="AB85" s="3039" t="n">
        <v>36</v>
      </c>
      <c r="AC85" s="72" t="n"/>
      <c r="AD85" s="3076">
        <f>Z85-T85</f>
        <v/>
      </c>
      <c r="AE85" s="72" t="n"/>
      <c r="AF85" s="5641">
        <f>AP85+AR85+AU85+AX85+BA85+BD85+BG85+BJ85+BM85</f>
        <v/>
      </c>
      <c r="AG85" s="5515" t="n"/>
      <c r="AH85" s="3040" t="n">
        <v>4</v>
      </c>
      <c r="AI85" s="186" t="n"/>
      <c r="AJ85" s="3041" t="n"/>
      <c r="AK85" s="186" t="n"/>
      <c r="AL85" s="3041" t="n">
        <v>4</v>
      </c>
      <c r="AM85" s="186" t="n"/>
      <c r="AN85" s="3042" t="n"/>
      <c r="AO85" s="72" t="n"/>
      <c r="AP85" s="1716" t="n"/>
      <c r="AQ85" s="3044" t="n"/>
      <c r="AR85" s="3041" t="n"/>
      <c r="AS85" s="1716" t="n"/>
      <c r="AT85" s="3044" t="n"/>
      <c r="AU85" s="3041" t="n"/>
      <c r="AV85" s="3043" t="n"/>
      <c r="AW85" s="3045" t="n"/>
      <c r="AX85" s="3041" t="n"/>
      <c r="AY85" s="1716" t="n"/>
      <c r="AZ85" s="3044" t="n"/>
      <c r="BA85" s="3040" t="n"/>
      <c r="BB85" s="3043" t="n"/>
      <c r="BC85" s="3045" t="n"/>
      <c r="BD85" s="3041" t="n"/>
      <c r="BE85" s="1716" t="n"/>
      <c r="BF85" s="3044" t="n"/>
      <c r="BG85" s="3041" t="n"/>
      <c r="BH85" s="3043" t="n"/>
      <c r="BI85" s="3045" t="n"/>
      <c r="BJ85" s="3041" t="n">
        <v>2</v>
      </c>
      <c r="BK85" s="1716" t="n"/>
      <c r="BL85" s="3044" t="n">
        <v>102</v>
      </c>
      <c r="BM85" s="3041" t="n">
        <v>6</v>
      </c>
      <c r="BN85" s="3042" t="n">
        <v>3</v>
      </c>
      <c r="BO85" s="3076">
        <f>AS85+AV85+AY85+BB85+BE85+BH85+BK85+BN85+U85</f>
        <v/>
      </c>
      <c r="BP85" s="72" t="n"/>
      <c r="BQ85" s="3078" t="n"/>
      <c r="BR85" s="72" t="n"/>
      <c r="BS85" s="2524">
        <f>(AB85-R85)*0.22</f>
        <v/>
      </c>
      <c r="BT85" s="2" t="n"/>
      <c r="BU85" s="2" t="n"/>
      <c r="BV85" s="2" t="n"/>
      <c r="BW85" s="2" t="n"/>
      <c r="BX85" s="2" t="n"/>
    </row>
    <row r="86">
      <c r="A86" s="2916" t="inlineStr">
        <is>
          <t>2.6</t>
        </is>
      </c>
      <c r="B86" s="173" t="n"/>
      <c r="C86" s="3285" t="inlineStr">
        <is>
          <t>Модуль "Теоретические основы полимерных технологий"</t>
        </is>
      </c>
      <c r="D86" s="2930" t="n"/>
      <c r="E86" s="2930" t="n"/>
      <c r="F86" s="2930" t="n"/>
      <c r="G86" s="2930" t="n"/>
      <c r="H86" s="2930" t="n"/>
      <c r="I86" s="2930" t="n"/>
      <c r="J86" s="2930" t="n"/>
      <c r="K86" s="2930" t="n"/>
      <c r="L86" s="2930" t="n"/>
      <c r="M86" s="2930" t="n"/>
      <c r="N86" s="2930" t="n"/>
      <c r="O86" s="2930" t="n"/>
      <c r="P86" s="2946" t="n"/>
      <c r="Q86" s="2956" t="n"/>
      <c r="R86" s="2559" t="n"/>
      <c r="S86" s="5647" t="n"/>
      <c r="T86" s="5646" t="n"/>
      <c r="U86" s="2560" t="n"/>
      <c r="V86" s="2559" t="n"/>
      <c r="W86" s="2302" t="n"/>
      <c r="X86" s="2578" t="n"/>
      <c r="Y86" s="2311" t="n"/>
      <c r="Z86" s="2577" t="n"/>
      <c r="AA86" s="2302" t="n"/>
      <c r="AB86" s="2578" t="n"/>
      <c r="AC86" s="2311" t="n"/>
      <c r="AD86" s="3066" t="n"/>
      <c r="AE86" s="2946" t="n"/>
      <c r="AF86" s="3640" t="n"/>
      <c r="AG86" s="2878" t="n"/>
      <c r="AH86" s="2579" t="n"/>
      <c r="AI86" s="2316" t="n"/>
      <c r="AJ86" s="2558" t="n"/>
      <c r="AK86" s="2316" t="n"/>
      <c r="AL86" s="2558" t="n"/>
      <c r="AM86" s="2316" t="n"/>
      <c r="AN86" s="2580" t="n"/>
      <c r="AO86" s="2311" t="n"/>
      <c r="AP86" s="2559" t="n"/>
      <c r="AQ86" s="2557" t="n"/>
      <c r="AR86" s="2558" t="n"/>
      <c r="AS86" s="2559" t="n"/>
      <c r="AT86" s="2557" t="n"/>
      <c r="AU86" s="2558" t="n"/>
      <c r="AV86" s="2560" t="n"/>
      <c r="AW86" s="2561" t="n"/>
      <c r="AX86" s="2558" t="n"/>
      <c r="AY86" s="2559" t="n"/>
      <c r="AZ86" s="2557" t="n"/>
      <c r="BA86" s="2579" t="n"/>
      <c r="BB86" s="2560" t="n"/>
      <c r="BC86" s="2561" t="n"/>
      <c r="BD86" s="2558" t="n"/>
      <c r="BE86" s="2559" t="n"/>
      <c r="BF86" s="2557" t="n"/>
      <c r="BG86" s="2558" t="n"/>
      <c r="BH86" s="2560" t="n"/>
      <c r="BI86" s="2561" t="n"/>
      <c r="BJ86" s="2558" t="n"/>
      <c r="BK86" s="2559" t="n"/>
      <c r="BL86" s="2557" t="n"/>
      <c r="BM86" s="2558" t="n"/>
      <c r="BN86" s="2580" t="n"/>
      <c r="BO86" s="3066" t="n"/>
      <c r="BP86" s="2946" t="n"/>
      <c r="BQ86" s="3068" t="n"/>
      <c r="BR86" s="2311" t="n"/>
      <c r="BS86" s="2524">
        <f>(AB86-R86)*0.22</f>
        <v/>
      </c>
      <c r="BT86" s="2" t="n"/>
      <c r="BU86" s="2" t="n"/>
      <c r="BV86" s="2" t="n"/>
      <c r="BW86" s="2" t="n"/>
      <c r="BX86" s="2" t="n"/>
    </row>
    <row r="87">
      <c r="A87" s="2970" t="inlineStr">
        <is>
          <t>2.6.1</t>
        </is>
      </c>
      <c r="B87" s="2928" t="n"/>
      <c r="C87" s="2667" t="inlineStr">
        <is>
          <t xml:space="preserve">Химия и физика полимеров </t>
        </is>
      </c>
      <c r="D87" s="2665" t="n"/>
      <c r="E87" s="2665" t="n"/>
      <c r="F87" s="2665" t="n"/>
      <c r="G87" s="2665" t="n"/>
      <c r="H87" s="2665" t="n"/>
      <c r="I87" s="2665" t="n"/>
      <c r="J87" s="2665" t="n"/>
      <c r="K87" s="2665" t="n"/>
      <c r="L87" s="2665" t="n"/>
      <c r="M87" s="2665" t="n"/>
      <c r="N87" s="2665" t="n"/>
      <c r="O87" s="2665" t="n"/>
      <c r="P87" s="2311" t="n"/>
      <c r="Q87" s="10" t="n"/>
      <c r="R87" s="350" t="n"/>
      <c r="S87" s="3052" t="n"/>
      <c r="T87" s="3052" t="n"/>
      <c r="U87" s="3015" t="n"/>
      <c r="V87" s="435" t="n">
        <v>6</v>
      </c>
      <c r="W87" s="173" t="n"/>
      <c r="X87" s="2448" t="n">
        <v>5</v>
      </c>
      <c r="Y87" s="2449" t="inlineStr">
        <is>
          <t>д</t>
        </is>
      </c>
      <c r="Z87" s="435" t="n">
        <v>216</v>
      </c>
      <c r="AA87" s="173" t="n"/>
      <c r="AB87" s="3015" t="n">
        <v>126</v>
      </c>
      <c r="AC87" s="72" t="n"/>
      <c r="AD87" s="3053">
        <f>Z87-T87</f>
        <v/>
      </c>
      <c r="AE87" s="72" t="n"/>
      <c r="AF87" s="3634">
        <f>AP87+AR87+AU87+AX87+BA87+BD87+BG87+BJ87+BM87</f>
        <v/>
      </c>
      <c r="AG87" s="2878" t="n"/>
      <c r="AH87" s="3018" t="n">
        <v>16</v>
      </c>
      <c r="AI87" s="186" t="n"/>
      <c r="AJ87" s="370" t="n">
        <v>12</v>
      </c>
      <c r="AK87" s="186" t="n"/>
      <c r="AL87" s="370" t="n"/>
      <c r="AM87" s="186" t="n"/>
      <c r="AN87" s="3019" t="n"/>
      <c r="AO87" s="72" t="n"/>
      <c r="AP87" s="350" t="n"/>
      <c r="AQ87" s="3024" t="n"/>
      <c r="AR87" s="370" t="n"/>
      <c r="AS87" s="350" t="n"/>
      <c r="AT87" s="3024" t="n"/>
      <c r="AU87" s="370" t="n"/>
      <c r="AV87" s="3025" t="n"/>
      <c r="AW87" s="3064" t="n"/>
      <c r="AX87" s="3022" t="n"/>
      <c r="AY87" s="3020" t="n"/>
      <c r="AZ87" s="3063" t="n"/>
      <c r="BA87" s="3075" t="n">
        <v>4</v>
      </c>
      <c r="BB87" s="3023" t="n"/>
      <c r="BC87" s="3026" t="n">
        <v>108</v>
      </c>
      <c r="BD87" s="370" t="n">
        <v>12</v>
      </c>
      <c r="BE87" s="350" t="n">
        <v>3</v>
      </c>
      <c r="BF87" s="3024" t="n">
        <v>108</v>
      </c>
      <c r="BG87" s="370" t="n">
        <v>12</v>
      </c>
      <c r="BH87" s="3025" t="n">
        <v>3</v>
      </c>
      <c r="BI87" s="3026" t="n"/>
      <c r="BJ87" s="370" t="n"/>
      <c r="BK87" s="350" t="n"/>
      <c r="BL87" s="3024" t="n"/>
      <c r="BM87" s="370" t="n"/>
      <c r="BN87" s="3019" t="n"/>
      <c r="BO87" s="2409">
        <f>AS87+AV87+AY87+BB87+BE87+BH87+BK87+BN87+U87</f>
        <v/>
      </c>
      <c r="BP87" s="2311" t="n"/>
      <c r="BQ87" s="3061" t="inlineStr">
        <is>
          <t>ПКМ</t>
        </is>
      </c>
      <c r="BR87" s="72" t="n"/>
      <c r="BS87" s="685">
        <f>(AB87-R87)*0.22</f>
        <v/>
      </c>
      <c r="BT87" s="2" t="n"/>
      <c r="BU87" s="2" t="n"/>
      <c r="BV87" s="2" t="n"/>
      <c r="BW87" s="2" t="n"/>
      <c r="BX87" s="2" t="n"/>
    </row>
    <row r="88">
      <c r="A88" s="2517" t="inlineStr">
        <is>
          <t>2.6.2</t>
        </is>
      </c>
      <c r="B88" s="2302" t="n"/>
      <c r="C88" s="2664" t="inlineStr">
        <is>
          <t>Теоретические основы переработки полимеров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311" t="n"/>
      <c r="Q88" s="1006" t="n"/>
      <c r="R88" s="5652" t="n"/>
      <c r="S88" s="5640" t="n"/>
      <c r="T88" s="5640" t="n"/>
      <c r="U88" s="5653" t="n"/>
      <c r="V88" s="5654" t="n">
        <v>6</v>
      </c>
      <c r="W88" s="5600" t="n"/>
      <c r="X88" s="5653" t="n"/>
      <c r="Y88" s="5602" t="n"/>
      <c r="Z88" s="5652" t="n">
        <v>108</v>
      </c>
      <c r="AA88" s="5600" t="n"/>
      <c r="AB88" s="5653" t="n">
        <v>54</v>
      </c>
      <c r="AC88" s="5602" t="n"/>
      <c r="AD88" s="5655">
        <f>Z88-T88</f>
        <v/>
      </c>
      <c r="AE88" s="5602" t="n"/>
      <c r="AF88" s="5641">
        <f>AP88+AR88+AU88+AX88+BA88+BD88+BG88+BJ88+BM88</f>
        <v/>
      </c>
      <c r="AG88" s="5515" t="n"/>
      <c r="AH88" s="5656" t="n">
        <v>8</v>
      </c>
      <c r="AI88" s="5657" t="n"/>
      <c r="AJ88" s="5658" t="n"/>
      <c r="AK88" s="5657" t="n"/>
      <c r="AL88" s="2445" t="n">
        <v>4</v>
      </c>
      <c r="AM88" s="2316" t="n"/>
      <c r="AN88" s="2522" t="n"/>
      <c r="AO88" s="2311" t="n"/>
      <c r="AP88" s="2439" t="n"/>
      <c r="AQ88" s="2444" t="n"/>
      <c r="AR88" s="2445" t="n"/>
      <c r="AS88" s="2439" t="n"/>
      <c r="AT88" s="2444" t="n"/>
      <c r="AU88" s="2445" t="n"/>
      <c r="AV88" s="2446" t="n"/>
      <c r="AW88" s="2447" t="n"/>
      <c r="AX88" s="2445" t="n"/>
      <c r="AY88" s="2439" t="n"/>
      <c r="AZ88" s="2444" t="n"/>
      <c r="BA88" s="2521" t="n"/>
      <c r="BB88" s="2446" t="n"/>
      <c r="BC88" s="2447" t="n"/>
      <c r="BD88" s="2445" t="n">
        <v>2</v>
      </c>
      <c r="BE88" s="2439" t="n"/>
      <c r="BF88" s="2444" t="n">
        <v>108</v>
      </c>
      <c r="BG88" s="2445" t="n">
        <v>10</v>
      </c>
      <c r="BH88" s="2446" t="n">
        <v>3</v>
      </c>
      <c r="BI88" s="2447" t="n"/>
      <c r="BJ88" s="2445" t="n"/>
      <c r="BK88" s="2439" t="n"/>
      <c r="BL88" s="2444" t="n"/>
      <c r="BM88" s="2445" t="n"/>
      <c r="BN88" s="2522" t="n"/>
      <c r="BO88" s="3076">
        <f>AS88+AV88+AY88+BB88+BE88+BH88+BK88+BN88+U88</f>
        <v/>
      </c>
      <c r="BP88" s="72" t="n"/>
      <c r="BQ88" s="3062" t="n"/>
      <c r="BR88" s="2311" t="n"/>
      <c r="BS88" s="2524">
        <f>(AB88-R88)*0.22</f>
        <v/>
      </c>
      <c r="BT88" s="2" t="n"/>
      <c r="BU88" s="2" t="n"/>
      <c r="BV88" s="2" t="n"/>
      <c r="BW88" s="2" t="n"/>
      <c r="BX88" s="2" t="n"/>
    </row>
    <row r="89">
      <c r="A89" s="5659" t="inlineStr">
        <is>
          <t>2.7</t>
        </is>
      </c>
      <c r="B89" s="2302" t="n"/>
      <c r="C89" s="5643" t="inlineStr">
        <is>
          <t>Основы стандартизации, оценки соответствия и метрологии / Стандартизация и качество продукции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311" t="n"/>
      <c r="Q89" s="47" t="n"/>
      <c r="R89" s="350" t="n">
        <v>12</v>
      </c>
      <c r="S89" s="5660" t="n"/>
      <c r="T89" s="5661">
        <f>R89*Z89/AB89</f>
        <v/>
      </c>
      <c r="U89" s="3025" t="n">
        <v>1</v>
      </c>
      <c r="V89" s="350" t="n"/>
      <c r="W89" s="173" t="n"/>
      <c r="X89" s="3015" t="n">
        <v>5</v>
      </c>
      <c r="Y89" s="72" t="n"/>
      <c r="Z89" s="435" t="n">
        <v>108</v>
      </c>
      <c r="AA89" s="173" t="n"/>
      <c r="AB89" s="3015" t="n">
        <v>36</v>
      </c>
      <c r="AC89" s="72" t="n"/>
      <c r="AD89" s="3070">
        <f>Z89-T89</f>
        <v/>
      </c>
      <c r="AE89" s="2946" t="n"/>
      <c r="AF89" s="5662">
        <f>AP89+AR89+AU89+AX89+BA89+BD89+BG89+BJ89+BM89</f>
        <v/>
      </c>
      <c r="AG89" s="5525" t="n"/>
      <c r="AH89" s="3018" t="n">
        <v>4</v>
      </c>
      <c r="AI89" s="186" t="n"/>
      <c r="AJ89" s="370" t="n"/>
      <c r="AK89" s="186" t="n"/>
      <c r="AL89" s="370" t="n">
        <v>4</v>
      </c>
      <c r="AM89" s="186" t="n"/>
      <c r="AN89" s="5663" t="n"/>
      <c r="AO89" s="2946" t="n"/>
      <c r="AP89" s="350" t="n"/>
      <c r="AQ89" s="3024" t="n"/>
      <c r="AR89" s="370" t="n"/>
      <c r="AS89" s="350" t="n"/>
      <c r="AT89" s="3024" t="n"/>
      <c r="AU89" s="370" t="n"/>
      <c r="AV89" s="3025" t="n"/>
      <c r="AW89" s="3064" t="n"/>
      <c r="AX89" s="3022" t="n"/>
      <c r="AY89" s="3020" t="n"/>
      <c r="AZ89" s="3063" t="n"/>
      <c r="BA89" s="3075" t="n">
        <v>2</v>
      </c>
      <c r="BB89" s="3023" t="n"/>
      <c r="BC89" s="3026" t="n">
        <v>72</v>
      </c>
      <c r="BD89" s="370" t="n">
        <v>6</v>
      </c>
      <c r="BE89" s="350" t="n">
        <v>2</v>
      </c>
      <c r="BF89" s="3024" t="n"/>
      <c r="BG89" s="370" t="n"/>
      <c r="BH89" s="3025" t="n"/>
      <c r="BI89" s="3026" t="n"/>
      <c r="BJ89" s="370" t="n"/>
      <c r="BK89" s="350" t="n"/>
      <c r="BL89" s="3024" t="n"/>
      <c r="BM89" s="370" t="n"/>
      <c r="BN89" s="3019" t="n"/>
      <c r="BO89" s="3070">
        <f>AS89+AV89+AY89+BB89+BE89+BH89+BK89+BN89+U89</f>
        <v/>
      </c>
      <c r="BP89" s="2946" t="n"/>
      <c r="BQ89" s="3061" t="inlineStr">
        <is>
          <t>ФХМиОК</t>
        </is>
      </c>
      <c r="BR89" s="72" t="n"/>
      <c r="BS89" s="685">
        <f>(AB89-R89)*0.22</f>
        <v/>
      </c>
      <c r="BT89" s="2" t="n"/>
      <c r="BU89" s="2" t="n"/>
      <c r="BV89" s="2" t="n"/>
      <c r="BW89" s="2" t="n"/>
      <c r="BX89" s="2" t="n"/>
    </row>
    <row r="90">
      <c r="A90" s="2916" t="inlineStr">
        <is>
          <t>2.8</t>
        </is>
      </c>
      <c r="B90" s="173" t="n"/>
      <c r="C90" s="2670" t="inlineStr">
        <is>
          <t>Учебно-исследовательская работа студентов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311" t="n"/>
      <c r="Q90" s="3002" t="n"/>
      <c r="R90" s="2439" t="n"/>
      <c r="S90" s="5649" t="n"/>
      <c r="T90" s="5646" t="n"/>
      <c r="U90" s="2446" t="n"/>
      <c r="V90" s="2439" t="n"/>
      <c r="W90" s="2302" t="n"/>
      <c r="X90" s="2437" t="n">
        <v>7</v>
      </c>
      <c r="Y90" s="2311" t="n"/>
      <c r="Z90" s="2436" t="n">
        <v>108</v>
      </c>
      <c r="AA90" s="2302" t="n"/>
      <c r="AB90" s="2437" t="n">
        <v>72</v>
      </c>
      <c r="AC90" s="2311" t="n"/>
      <c r="AD90" s="3066">
        <f>Z90-T90</f>
        <v/>
      </c>
      <c r="AE90" s="2946" t="n"/>
      <c r="AF90" s="5641">
        <f>AP90+AR90+AU90+AX90+BA90+BD90+BG90+BJ90+BM90</f>
        <v/>
      </c>
      <c r="AG90" s="5515" t="n"/>
      <c r="AH90" s="2521" t="n"/>
      <c r="AI90" s="2316" t="n"/>
      <c r="AJ90" s="2445" t="n">
        <v>16</v>
      </c>
      <c r="AK90" s="2316" t="n"/>
      <c r="AL90" s="2445" t="n"/>
      <c r="AM90" s="2316" t="n"/>
      <c r="AN90" s="2522" t="n"/>
      <c r="AO90" s="2311" t="n"/>
      <c r="AP90" s="2439" t="n"/>
      <c r="AQ90" s="2444" t="n"/>
      <c r="AR90" s="2445" t="n"/>
      <c r="AS90" s="2439" t="n"/>
      <c r="AT90" s="2444" t="n"/>
      <c r="AU90" s="2445" t="n"/>
      <c r="AV90" s="2446" t="n"/>
      <c r="AW90" s="2447" t="n"/>
      <c r="AX90" s="2445" t="n"/>
      <c r="AY90" s="2439" t="n"/>
      <c r="AZ90" s="2444" t="n"/>
      <c r="BA90" s="2521" t="n"/>
      <c r="BB90" s="2446" t="n"/>
      <c r="BC90" s="2447" t="n"/>
      <c r="BD90" s="2445" t="n"/>
      <c r="BE90" s="2439" t="n"/>
      <c r="BF90" s="2444" t="n"/>
      <c r="BG90" s="2445" t="n">
        <v>6</v>
      </c>
      <c r="BH90" s="2446" t="n"/>
      <c r="BI90" s="2447" t="n">
        <v>108</v>
      </c>
      <c r="BJ90" s="2445" t="n">
        <v>10</v>
      </c>
      <c r="BK90" s="2439" t="n">
        <v>3</v>
      </c>
      <c r="BL90" s="2444" t="n"/>
      <c r="BM90" s="2445" t="n"/>
      <c r="BN90" s="2522" t="n"/>
      <c r="BO90" s="2438">
        <f>AS90+AV90+AY90+BB90+BE90+BH90+BK90+BN90+U90</f>
        <v/>
      </c>
      <c r="BP90" s="2311" t="n"/>
      <c r="BQ90" s="3062" t="n"/>
      <c r="BR90" s="2311" t="n"/>
      <c r="BS90" s="2524">
        <f>(AB90-R90)*0.22</f>
        <v/>
      </c>
      <c r="BT90" s="2" t="n"/>
      <c r="BU90" s="2" t="n"/>
      <c r="BV90" s="2" t="n"/>
      <c r="BW90" s="2" t="n"/>
      <c r="BX90" s="2" t="n"/>
    </row>
    <row r="91">
      <c r="A91" s="3037" t="inlineStr">
        <is>
          <t>2.9</t>
        </is>
      </c>
      <c r="B91" s="2928" t="n"/>
      <c r="C91" s="3260" t="inlineStr">
        <is>
          <t>Модуль "Технология эластомерных композиционных материалов"</t>
        </is>
      </c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72" t="n"/>
      <c r="Q91" s="1725" t="n"/>
      <c r="R91" s="3003" t="n"/>
      <c r="S91" s="3004" t="n"/>
      <c r="T91" s="3038" t="n"/>
      <c r="U91" s="3005" t="n"/>
      <c r="V91" s="3003" t="n"/>
      <c r="W91" s="173" t="n"/>
      <c r="X91" s="3005" t="n"/>
      <c r="Y91" s="72" t="n"/>
      <c r="Z91" s="3006" t="n"/>
      <c r="AA91" s="173" t="n"/>
      <c r="AB91" s="3005" t="n"/>
      <c r="AC91" s="72" t="n"/>
      <c r="AD91" s="3076" t="n"/>
      <c r="AE91" s="72" t="n"/>
      <c r="AF91" s="3640">
        <f>AP91+AR91+AU91+AX91+BA91+BD91+BG91+BJ91+BM91</f>
        <v/>
      </c>
      <c r="AG91" s="2878" t="n"/>
      <c r="AH91" s="3007" t="n"/>
      <c r="AI91" s="186" t="n"/>
      <c r="AJ91" s="3008" t="n"/>
      <c r="AK91" s="186" t="n"/>
      <c r="AL91" s="3008" t="n"/>
      <c r="AM91" s="186" t="n"/>
      <c r="AN91" s="3009" t="n"/>
      <c r="AO91" s="72" t="n"/>
      <c r="AP91" s="3003" t="n"/>
      <c r="AQ91" s="3012" t="n"/>
      <c r="AR91" s="3008" t="n"/>
      <c r="AS91" s="3003" t="n"/>
      <c r="AT91" s="3012" t="n"/>
      <c r="AU91" s="3008" t="n"/>
      <c r="AV91" s="3011" t="n"/>
      <c r="AW91" s="3013" t="n"/>
      <c r="AX91" s="3008" t="n"/>
      <c r="AY91" s="3003" t="n"/>
      <c r="AZ91" s="3012" t="n"/>
      <c r="BA91" s="3007" t="n"/>
      <c r="BB91" s="3011" t="n"/>
      <c r="BC91" s="3013" t="n"/>
      <c r="BD91" s="3008" t="n"/>
      <c r="BE91" s="3003" t="n"/>
      <c r="BF91" s="3012" t="n"/>
      <c r="BG91" s="3008" t="n"/>
      <c r="BH91" s="3011" t="n"/>
      <c r="BI91" s="3013" t="n"/>
      <c r="BJ91" s="3008" t="n"/>
      <c r="BK91" s="3003" t="n"/>
      <c r="BL91" s="3012" t="n"/>
      <c r="BM91" s="3008" t="n"/>
      <c r="BN91" s="3009" t="n"/>
      <c r="BO91" s="2438" t="n"/>
      <c r="BP91" s="2311" t="n"/>
      <c r="BQ91" s="3077" t="n"/>
      <c r="BR91" s="72" t="n"/>
      <c r="BS91" s="2524">
        <f>(AB91-R91)*0.22</f>
        <v/>
      </c>
      <c r="BT91" s="2" t="n"/>
      <c r="BU91" s="2" t="n"/>
      <c r="BV91" s="2" t="n"/>
      <c r="BW91" s="2" t="n"/>
      <c r="BX91" s="2" t="n"/>
    </row>
    <row r="92">
      <c r="A92" s="2970" t="inlineStr">
        <is>
          <t>2.9.1</t>
        </is>
      </c>
      <c r="B92" s="2928" t="n"/>
      <c r="C92" s="2667" t="inlineStr">
        <is>
          <t>Материаловедение полимеров</t>
        </is>
      </c>
      <c r="D92" s="2665" t="n"/>
      <c r="E92" s="2665" t="n"/>
      <c r="F92" s="2665" t="n"/>
      <c r="G92" s="2665" t="n"/>
      <c r="H92" s="2665" t="n"/>
      <c r="I92" s="2665" t="n"/>
      <c r="J92" s="2665" t="n"/>
      <c r="K92" s="2665" t="n"/>
      <c r="L92" s="2665" t="n"/>
      <c r="M92" s="2665" t="n"/>
      <c r="N92" s="2665" t="n"/>
      <c r="O92" s="2665" t="n"/>
      <c r="P92" s="2311" t="n"/>
      <c r="Q92" s="10" t="n"/>
      <c r="R92" s="5664" t="n"/>
      <c r="S92" s="5665" t="n"/>
      <c r="T92" s="5665" t="n"/>
      <c r="U92" s="5666" t="n"/>
      <c r="V92" s="5667" t="n"/>
      <c r="W92" s="5600" t="n"/>
      <c r="X92" s="2448" t="n">
        <v>5</v>
      </c>
      <c r="Y92" s="2449" t="inlineStr">
        <is>
          <t>д</t>
        </is>
      </c>
      <c r="Z92" s="5664" t="n">
        <v>108</v>
      </c>
      <c r="AA92" s="5600" t="n"/>
      <c r="AB92" s="5666" t="n">
        <v>72</v>
      </c>
      <c r="AC92" s="5602" t="n"/>
      <c r="AD92" s="5668">
        <f>Z92-T92</f>
        <v/>
      </c>
      <c r="AE92" s="5602" t="n"/>
      <c r="AF92" s="5639">
        <f>AP92+AR92+AU92+AX92+BA92+BD92+BG92+BJ92+BM92</f>
        <v/>
      </c>
      <c r="AG92" s="5515" t="n"/>
      <c r="AH92" s="5669" t="n">
        <v>16</v>
      </c>
      <c r="AI92" s="5657" t="n"/>
      <c r="AJ92" s="2412" t="n"/>
      <c r="AK92" s="2316" t="n"/>
      <c r="AL92" s="2412" t="n"/>
      <c r="AM92" s="2316" t="n"/>
      <c r="AN92" s="2413" t="n"/>
      <c r="AO92" s="2311" t="n"/>
      <c r="AP92" s="2410" t="n"/>
      <c r="AQ92" s="2421" t="n"/>
      <c r="AR92" s="2412" t="n"/>
      <c r="AS92" s="2410" t="n"/>
      <c r="AT92" s="2421" t="n"/>
      <c r="AU92" s="2412" t="n"/>
      <c r="AV92" s="2406" t="n"/>
      <c r="AW92" s="2419" t="n"/>
      <c r="AX92" s="2416" t="n"/>
      <c r="AY92" s="2417" t="n"/>
      <c r="AZ92" s="2415" t="n"/>
      <c r="BA92" s="3073" t="n">
        <v>2</v>
      </c>
      <c r="BB92" s="2418" t="n"/>
      <c r="BC92" s="2420" t="n">
        <v>108</v>
      </c>
      <c r="BD92" s="2412" t="n">
        <v>14</v>
      </c>
      <c r="BE92" s="2410" t="n">
        <v>3</v>
      </c>
      <c r="BF92" s="2421" t="n"/>
      <c r="BG92" s="2412" t="n"/>
      <c r="BH92" s="2406" t="n"/>
      <c r="BI92" s="2420" t="n"/>
      <c r="BJ92" s="2412" t="n"/>
      <c r="BK92" s="2410" t="n"/>
      <c r="BL92" s="2421" t="n"/>
      <c r="BM92" s="2412" t="n"/>
      <c r="BN92" s="2413" t="n"/>
      <c r="BO92" s="2409">
        <f>AS92+AV92+AY92+BB92+BE92+BH92+BK92+BN92+U92</f>
        <v/>
      </c>
      <c r="BP92" s="2311" t="n"/>
      <c r="BQ92" s="3074" t="inlineStr">
        <is>
          <t>ПКМ</t>
        </is>
      </c>
      <c r="BR92" s="2311" t="n"/>
      <c r="BS92" s="685">
        <f>(AB92-R92)*0.22</f>
        <v/>
      </c>
      <c r="BT92" s="2" t="n"/>
      <c r="BU92" s="2" t="n"/>
      <c r="BV92" s="2" t="n"/>
      <c r="BW92" s="2" t="n"/>
      <c r="BX92" s="2" t="n"/>
    </row>
    <row r="93">
      <c r="A93" s="3033" t="inlineStr">
        <is>
          <t>2.9.2</t>
        </is>
      </c>
      <c r="B93" s="2928" t="n"/>
      <c r="C93" s="2664" t="inlineStr">
        <is>
          <t>Структура и свойства эластомерных композиционных материалов</t>
        </is>
      </c>
      <c r="D93" s="2665" t="n"/>
      <c r="E93" s="2665" t="n"/>
      <c r="F93" s="2665" t="n"/>
      <c r="G93" s="2665" t="n"/>
      <c r="H93" s="2665" t="n"/>
      <c r="I93" s="2665" t="n"/>
      <c r="J93" s="2665" t="n"/>
      <c r="K93" s="2665" t="n"/>
      <c r="L93" s="2665" t="n"/>
      <c r="M93" s="2665" t="n"/>
      <c r="N93" s="2665" t="n"/>
      <c r="O93" s="2665" t="n"/>
      <c r="P93" s="2311" t="n"/>
      <c r="Q93" s="1006" t="n"/>
      <c r="R93" s="1716" t="n"/>
      <c r="S93" s="3038" t="n"/>
      <c r="T93" s="3038" t="n"/>
      <c r="U93" s="3039" t="n"/>
      <c r="V93" s="2646" t="n"/>
      <c r="W93" s="173" t="n"/>
      <c r="X93" s="3039" t="n">
        <v>6</v>
      </c>
      <c r="Y93" s="72" t="n"/>
      <c r="Z93" s="2646" t="n">
        <v>108</v>
      </c>
      <c r="AA93" s="173" t="n"/>
      <c r="AB93" s="3039" t="n">
        <v>54</v>
      </c>
      <c r="AC93" s="72" t="n"/>
      <c r="AD93" s="3076">
        <f>Z93-T93</f>
        <v/>
      </c>
      <c r="AE93" s="72" t="n"/>
      <c r="AF93" s="3640">
        <f>AP93+AR93+AU93+AX93+BA93+BD93+BG93+BJ93+BM93</f>
        <v/>
      </c>
      <c r="AG93" s="2878" t="n"/>
      <c r="AH93" s="3040" t="n">
        <v>8</v>
      </c>
      <c r="AI93" s="186" t="n"/>
      <c r="AJ93" s="3041" t="n">
        <v>4</v>
      </c>
      <c r="AK93" s="186" t="n"/>
      <c r="AL93" s="3041" t="n"/>
      <c r="AM93" s="186" t="n"/>
      <c r="AN93" s="3042" t="n"/>
      <c r="AO93" s="72" t="n"/>
      <c r="AP93" s="1716" t="n"/>
      <c r="AQ93" s="3044" t="n"/>
      <c r="AR93" s="3041" t="n"/>
      <c r="AS93" s="1716" t="n"/>
      <c r="AT93" s="3044" t="n"/>
      <c r="AU93" s="3041" t="n"/>
      <c r="AV93" s="3043" t="n"/>
      <c r="AW93" s="3045" t="n"/>
      <c r="AX93" s="3041" t="n"/>
      <c r="AY93" s="1716" t="n"/>
      <c r="AZ93" s="3044" t="n"/>
      <c r="BA93" s="3040" t="n"/>
      <c r="BB93" s="3043" t="n"/>
      <c r="BC93" s="3045" t="n"/>
      <c r="BD93" s="3041" t="n">
        <v>4</v>
      </c>
      <c r="BE93" s="1716" t="n"/>
      <c r="BF93" s="3044" t="n">
        <v>108</v>
      </c>
      <c r="BG93" s="3041" t="n">
        <v>8</v>
      </c>
      <c r="BH93" s="3043" t="n">
        <v>3</v>
      </c>
      <c r="BI93" s="3045" t="n"/>
      <c r="BJ93" s="3041" t="n"/>
      <c r="BK93" s="1716" t="n"/>
      <c r="BL93" s="3044" t="n"/>
      <c r="BM93" s="3041" t="n"/>
      <c r="BN93" s="3042" t="n"/>
      <c r="BO93" s="3076">
        <f>AS93+AV93+AY93+BB93+BE93+BH93+BK93+BN93+U93</f>
        <v/>
      </c>
      <c r="BP93" s="72" t="n"/>
      <c r="BQ93" s="3078" t="n"/>
      <c r="BR93" s="72" t="n"/>
      <c r="BS93" s="2524">
        <f>(AB93-R93)*0.22</f>
        <v/>
      </c>
      <c r="BT93" s="2" t="n"/>
      <c r="BU93" s="2" t="n"/>
      <c r="BV93" s="2" t="n"/>
      <c r="BW93" s="2" t="n"/>
      <c r="BX93" s="2" t="n"/>
    </row>
    <row r="94">
      <c r="A94" s="3156" t="inlineStr">
        <is>
          <t>2.9.3</t>
        </is>
      </c>
      <c r="B94" s="2930" t="n"/>
      <c r="C94" s="2664" t="inlineStr">
        <is>
          <t>Технология эластомерных композиционных материалов</t>
        </is>
      </c>
      <c r="D94" s="2665" t="n"/>
      <c r="E94" s="2665" t="n"/>
      <c r="F94" s="2665" t="n"/>
      <c r="G94" s="2665" t="n"/>
      <c r="H94" s="2665" t="n"/>
      <c r="I94" s="2665" t="n"/>
      <c r="J94" s="2665" t="n"/>
      <c r="K94" s="2665" t="n"/>
      <c r="L94" s="2665" t="n"/>
      <c r="M94" s="2665" t="n"/>
      <c r="N94" s="2665" t="n"/>
      <c r="O94" s="2665" t="n"/>
      <c r="P94" s="2311" t="n"/>
      <c r="Q94" s="1006" t="n"/>
      <c r="R94" s="5652" t="n"/>
      <c r="S94" s="5640" t="n"/>
      <c r="T94" s="5640" t="n"/>
      <c r="U94" s="5653" t="n"/>
      <c r="V94" s="5670" t="n">
        <v>6</v>
      </c>
      <c r="W94" s="5654" t="n">
        <v>7</v>
      </c>
      <c r="X94" s="5653" t="n"/>
      <c r="Y94" s="5602" t="n"/>
      <c r="Z94" s="5652" t="n">
        <v>252</v>
      </c>
      <c r="AA94" s="5600" t="n"/>
      <c r="AB94" s="5653" t="n">
        <v>162</v>
      </c>
      <c r="AC94" s="5602" t="n"/>
      <c r="AD94" s="5655">
        <f>Z94-T94</f>
        <v/>
      </c>
      <c r="AE94" s="5602" t="n"/>
      <c r="AF94" s="5641">
        <f>AP94+AR94+AU94+AX94+BA94+BD94+BG94+BJ94+BM94</f>
        <v/>
      </c>
      <c r="AG94" s="5515" t="n"/>
      <c r="AH94" s="5656" t="n">
        <v>20</v>
      </c>
      <c r="AI94" s="5657" t="n"/>
      <c r="AJ94" s="5658" t="n">
        <v>16</v>
      </c>
      <c r="AK94" s="5657" t="n"/>
      <c r="AL94" s="2445" t="n"/>
      <c r="AM94" s="2316" t="n"/>
      <c r="AN94" s="2522" t="n"/>
      <c r="AO94" s="2311" t="n"/>
      <c r="AP94" s="2439" t="n"/>
      <c r="AQ94" s="2444" t="n"/>
      <c r="AR94" s="2445" t="n"/>
      <c r="AS94" s="2439" t="n"/>
      <c r="AT94" s="2444" t="n"/>
      <c r="AU94" s="2445" t="n"/>
      <c r="AV94" s="2446" t="n"/>
      <c r="AW94" s="2447" t="n"/>
      <c r="AX94" s="2445" t="n"/>
      <c r="AY94" s="2439" t="n"/>
      <c r="AZ94" s="2444" t="n"/>
      <c r="BA94" s="2521" t="n"/>
      <c r="BB94" s="2446" t="n"/>
      <c r="BC94" s="2447" t="n"/>
      <c r="BD94" s="2445" t="n">
        <v>6</v>
      </c>
      <c r="BE94" s="2439" t="n"/>
      <c r="BF94" s="2444" t="n">
        <v>144</v>
      </c>
      <c r="BG94" s="2445" t="n">
        <v>14</v>
      </c>
      <c r="BH94" s="2446" t="n">
        <v>4</v>
      </c>
      <c r="BI94" s="2447" t="n">
        <v>108</v>
      </c>
      <c r="BJ94" s="2445" t="n">
        <v>16</v>
      </c>
      <c r="BK94" s="2439" t="n">
        <v>3</v>
      </c>
      <c r="BL94" s="2444" t="n"/>
      <c r="BM94" s="2445" t="n"/>
      <c r="BN94" s="2522" t="n"/>
      <c r="BO94" s="2438">
        <f>AS94+AV94+AY94+BB94+BE94+BH94+BK94+BN94+U94</f>
        <v/>
      </c>
      <c r="BP94" s="2311" t="n"/>
      <c r="BQ94" s="3062" t="n"/>
      <c r="BR94" s="2311" t="n"/>
      <c r="BS94" s="2524">
        <f>(AB94-R94)*0.22</f>
        <v/>
      </c>
      <c r="BT94" s="2" t="n"/>
      <c r="BU94" s="2" t="n"/>
      <c r="BV94" s="2" t="n"/>
      <c r="BW94" s="2" t="n"/>
      <c r="BX94" s="2" t="n"/>
    </row>
    <row r="95">
      <c r="A95" s="3033" t="inlineStr">
        <is>
          <t>2.9.4</t>
        </is>
      </c>
      <c r="B95" s="2928" t="n"/>
      <c r="C95" s="2664" t="inlineStr">
        <is>
          <t>Технология производства изделий из эластомерных композиционных материалов</t>
        </is>
      </c>
      <c r="D95" s="2665" t="n"/>
      <c r="E95" s="2665" t="n"/>
      <c r="F95" s="2665" t="n"/>
      <c r="G95" s="2665" t="n"/>
      <c r="H95" s="2665" t="n"/>
      <c r="I95" s="2665" t="n"/>
      <c r="J95" s="2665" t="n"/>
      <c r="K95" s="2665" t="n"/>
      <c r="L95" s="2665" t="n"/>
      <c r="M95" s="2665" t="n"/>
      <c r="N95" s="2665" t="n"/>
      <c r="O95" s="2665" t="n"/>
      <c r="P95" s="2311" t="n"/>
      <c r="Q95" s="1006" t="n"/>
      <c r="R95" s="5652" t="n"/>
      <c r="S95" s="5640" t="n"/>
      <c r="T95" s="5640" t="n"/>
      <c r="U95" s="5653" t="n"/>
      <c r="V95" s="5652" t="n">
        <v>8</v>
      </c>
      <c r="W95" s="5600" t="n"/>
      <c r="X95" s="5653" t="n"/>
      <c r="Y95" s="5602" t="n"/>
      <c r="Z95" s="5652" t="n">
        <v>252</v>
      </c>
      <c r="AA95" s="5600" t="n"/>
      <c r="AB95" s="5653" t="n">
        <v>144</v>
      </c>
      <c r="AC95" s="5602" t="n"/>
      <c r="AD95" s="5655">
        <f>Z95-T95</f>
        <v/>
      </c>
      <c r="AE95" s="5602" t="n"/>
      <c r="AF95" s="5641">
        <f>AP95+AR95+AU95+AX95+BA95+BD95+BG95+BJ95+BM95</f>
        <v/>
      </c>
      <c r="AG95" s="5515" t="n"/>
      <c r="AH95" s="5656" t="n">
        <v>20</v>
      </c>
      <c r="AI95" s="5657" t="n"/>
      <c r="AJ95" s="5658" t="n">
        <v>4</v>
      </c>
      <c r="AK95" s="5657" t="n"/>
      <c r="AL95" s="2441" t="n">
        <v>8</v>
      </c>
      <c r="AM95" s="2335" t="n"/>
      <c r="AN95" s="2522" t="n"/>
      <c r="AO95" s="2311" t="n"/>
      <c r="AP95" s="2436" t="n"/>
      <c r="AQ95" s="2444" t="n"/>
      <c r="AR95" s="2445" t="n"/>
      <c r="AS95" s="2439" t="n"/>
      <c r="AT95" s="2444" t="n"/>
      <c r="AU95" s="2445" t="n"/>
      <c r="AV95" s="2446" t="n"/>
      <c r="AW95" s="2447" t="n"/>
      <c r="AX95" s="2445" t="n"/>
      <c r="AY95" s="2439" t="n"/>
      <c r="AZ95" s="2444" t="n"/>
      <c r="BA95" s="2521" t="n"/>
      <c r="BB95" s="2446" t="n"/>
      <c r="BC95" s="2447" t="n"/>
      <c r="BD95" s="2445" t="n"/>
      <c r="BE95" s="2439" t="n"/>
      <c r="BF95" s="2444" t="n"/>
      <c r="BG95" s="2445" t="n"/>
      <c r="BH95" s="2446" t="n"/>
      <c r="BI95" s="2447" t="n"/>
      <c r="BJ95" s="2445" t="n">
        <v>12</v>
      </c>
      <c r="BK95" s="2439" t="n"/>
      <c r="BL95" s="2444" t="n">
        <v>252</v>
      </c>
      <c r="BM95" s="2445" t="n">
        <v>20</v>
      </c>
      <c r="BN95" s="2522" t="n">
        <v>7</v>
      </c>
      <c r="BO95" s="2438">
        <f>AS95+AV95+AY95+BB95+BE95+BH95+BK95+BN95+U95</f>
        <v/>
      </c>
      <c r="BP95" s="2311" t="n"/>
      <c r="BQ95" s="2523" t="n"/>
      <c r="BR95" s="2311" t="n"/>
      <c r="BS95" s="2524">
        <f>(AB95-R95)*0.22</f>
        <v/>
      </c>
      <c r="BT95" s="2" t="n"/>
      <c r="BU95" s="2" t="n"/>
      <c r="BV95" s="2" t="n"/>
      <c r="BW95" s="2" t="n"/>
      <c r="BX95" s="2" t="n"/>
    </row>
    <row r="96">
      <c r="A96" s="2517" t="inlineStr">
        <is>
          <t>2.9.5</t>
        </is>
      </c>
      <c r="B96" s="2302" t="n"/>
      <c r="C96" s="2664" t="inlineStr">
        <is>
          <t>Курсовая работа по учебной диссциплине "Технология производства изделий из эластомерных композиционных материалов"</t>
        </is>
      </c>
      <c r="D96" s="2665" t="n"/>
      <c r="E96" s="2665" t="n"/>
      <c r="F96" s="2665" t="n"/>
      <c r="G96" s="2665" t="n"/>
      <c r="H96" s="2665" t="n"/>
      <c r="I96" s="2665" t="n"/>
      <c r="J96" s="2665" t="n"/>
      <c r="K96" s="2665" t="n"/>
      <c r="L96" s="2665" t="n"/>
      <c r="M96" s="2665" t="n"/>
      <c r="N96" s="2665" t="n"/>
      <c r="O96" s="2665" t="n"/>
      <c r="P96" s="2311" t="n"/>
      <c r="Q96" s="2459" t="n"/>
      <c r="R96" s="3164" t="n"/>
      <c r="S96" s="3038" t="n"/>
      <c r="T96" s="3038" t="n"/>
      <c r="U96" s="3039" t="n"/>
      <c r="V96" s="2646" t="n"/>
      <c r="W96" s="173" t="n"/>
      <c r="X96" s="3039" t="n"/>
      <c r="Y96" s="72" t="n"/>
      <c r="Z96" s="2646" t="n">
        <v>30</v>
      </c>
      <c r="AA96" s="173" t="n"/>
      <c r="AB96" s="3039" t="n"/>
      <c r="AC96" s="72" t="n"/>
      <c r="AD96" s="3076">
        <f>Z96-T96</f>
        <v/>
      </c>
      <c r="AE96" s="72" t="n"/>
      <c r="AF96" s="3640">
        <f>AP96+AR96+AU96+AX96+BA96+BD96+BG96+BJ96+BM96</f>
        <v/>
      </c>
      <c r="AG96" s="2878" t="n"/>
      <c r="AH96" s="3040" t="n"/>
      <c r="AI96" s="186" t="n"/>
      <c r="AJ96" s="3041" t="n"/>
      <c r="AK96" s="186" t="n"/>
      <c r="AL96" s="3128" t="n"/>
      <c r="AM96" s="2948" t="n"/>
      <c r="AN96" s="2522" t="n"/>
      <c r="AO96" s="2311" t="n"/>
      <c r="AP96" s="2439" t="n"/>
      <c r="AQ96" s="2444" t="n"/>
      <c r="AR96" s="2445" t="n"/>
      <c r="AS96" s="2439" t="n"/>
      <c r="AT96" s="2444" t="n"/>
      <c r="AU96" s="2445" t="n"/>
      <c r="AV96" s="2446" t="n"/>
      <c r="AW96" s="2447" t="n"/>
      <c r="AX96" s="2445" t="n"/>
      <c r="AY96" s="2439" t="n"/>
      <c r="AZ96" s="2444" t="n"/>
      <c r="BA96" s="2521" t="n"/>
      <c r="BB96" s="2446" t="n"/>
      <c r="BC96" s="2447" t="n"/>
      <c r="BD96" s="2445" t="n"/>
      <c r="BE96" s="2439" t="n"/>
      <c r="BF96" s="2444" t="n"/>
      <c r="BG96" s="2445" t="n"/>
      <c r="BH96" s="2446" t="n"/>
      <c r="BI96" s="2447" t="n"/>
      <c r="BJ96" s="2445" t="n"/>
      <c r="BK96" s="2439" t="n"/>
      <c r="BL96" s="2444" t="n">
        <v>30</v>
      </c>
      <c r="BM96" s="2445" t="n"/>
      <c r="BN96" s="2522" t="n">
        <v>1</v>
      </c>
      <c r="BO96" s="2438">
        <f>AS96+AV96+AY96+BB96+BE96+BH96+BK96+BN96+U96</f>
        <v/>
      </c>
      <c r="BP96" s="2311" t="n"/>
      <c r="BQ96" s="2523" t="n"/>
      <c r="BR96" s="2311" t="n"/>
      <c r="BS96" s="2524">
        <f>(AB96-R96)*0.22</f>
        <v/>
      </c>
      <c r="BT96" s="2" t="n"/>
      <c r="BU96" s="2" t="n"/>
      <c r="BV96" s="2" t="n"/>
      <c r="BW96" s="2" t="n"/>
      <c r="BX96" s="2" t="n"/>
    </row>
    <row r="97">
      <c r="A97" s="2517" t="inlineStr">
        <is>
          <t>2.9.6</t>
        </is>
      </c>
      <c r="B97" s="2302" t="n"/>
      <c r="C97" s="2664" t="inlineStr">
        <is>
          <t xml:space="preserve">Рецептуростроение эластомерных композиционных материалов </t>
        </is>
      </c>
      <c r="D97" s="2665" t="n"/>
      <c r="E97" s="2665" t="n"/>
      <c r="F97" s="2665" t="n"/>
      <c r="G97" s="2665" t="n"/>
      <c r="H97" s="2665" t="n"/>
      <c r="I97" s="2665" t="n"/>
      <c r="J97" s="2665" t="n"/>
      <c r="K97" s="2665" t="n"/>
      <c r="L97" s="2665" t="n"/>
      <c r="M97" s="2665" t="n"/>
      <c r="N97" s="2665" t="n"/>
      <c r="O97" s="2665" t="n"/>
      <c r="P97" s="2311" t="n"/>
      <c r="Q97" s="2669" t="n"/>
      <c r="R97" s="2439" t="n"/>
      <c r="S97" s="5640" t="n"/>
      <c r="T97" s="5640" t="n"/>
      <c r="U97" s="5653" t="n"/>
      <c r="V97" s="5652" t="n">
        <v>7</v>
      </c>
      <c r="W97" s="5600" t="n"/>
      <c r="X97" s="5653" t="n"/>
      <c r="Y97" s="5602" t="n"/>
      <c r="Z97" s="5652" t="n">
        <v>108</v>
      </c>
      <c r="AA97" s="5600" t="n"/>
      <c r="AB97" s="5653" t="n">
        <v>72</v>
      </c>
      <c r="AC97" s="5602" t="n"/>
      <c r="AD97" s="5655">
        <f>Z97-T97</f>
        <v/>
      </c>
      <c r="AE97" s="5602" t="n"/>
      <c r="AF97" s="5641">
        <f>AP97+AR97+AU97+AX97+BA97+BD97+BG97+BJ97+BM97</f>
        <v/>
      </c>
      <c r="AG97" s="5515" t="n"/>
      <c r="AH97" s="5656" t="n">
        <v>8</v>
      </c>
      <c r="AI97" s="5657" t="n"/>
      <c r="AJ97" s="5658" t="n"/>
      <c r="AK97" s="5657" t="n"/>
      <c r="AL97" s="5658" t="n">
        <v>8</v>
      </c>
      <c r="AM97" s="5657" t="n"/>
      <c r="AN97" s="2522" t="n"/>
      <c r="AO97" s="2311" t="n"/>
      <c r="AP97" s="2439" t="n"/>
      <c r="AQ97" s="2444" t="n"/>
      <c r="AR97" s="2445" t="n"/>
      <c r="AS97" s="2439" t="n"/>
      <c r="AT97" s="2444" t="n"/>
      <c r="AU97" s="2445" t="n"/>
      <c r="AV97" s="2446" t="n"/>
      <c r="AW97" s="2447" t="n"/>
      <c r="AX97" s="2445" t="n"/>
      <c r="AY97" s="2439" t="n"/>
      <c r="AZ97" s="2444" t="n"/>
      <c r="BA97" s="2521" t="n"/>
      <c r="BB97" s="2446" t="n"/>
      <c r="BC97" s="2447" t="n"/>
      <c r="BD97" s="2445" t="n"/>
      <c r="BE97" s="2439" t="n"/>
      <c r="BF97" s="2444" t="n"/>
      <c r="BG97" s="2445" t="n">
        <v>4</v>
      </c>
      <c r="BH97" s="2446" t="n"/>
      <c r="BI97" s="2447" t="n">
        <v>108</v>
      </c>
      <c r="BJ97" s="2445" t="n">
        <v>12</v>
      </c>
      <c r="BK97" s="2439" t="n">
        <v>3</v>
      </c>
      <c r="BL97" s="2444" t="n"/>
      <c r="BM97" s="2445" t="n"/>
      <c r="BN97" s="2522" t="n"/>
      <c r="BO97" s="2438">
        <f>AS97+AV97+AY97+BB97+BE97+BH97+BK97+BN97+U97</f>
        <v/>
      </c>
      <c r="BP97" s="2311" t="n"/>
      <c r="BQ97" s="2523" t="n"/>
      <c r="BR97" s="2311" t="n"/>
      <c r="BS97" s="2524">
        <f>(AB97-R97)*0.22</f>
        <v/>
      </c>
      <c r="BT97" s="2" t="n"/>
      <c r="BU97" s="2" t="n"/>
      <c r="BV97" s="2" t="n"/>
      <c r="BW97" s="2" t="n"/>
      <c r="BX97" s="2" t="n"/>
    </row>
    <row r="98">
      <c r="A98" s="2517" t="inlineStr">
        <is>
          <t>2.9.7</t>
        </is>
      </c>
      <c r="B98" s="2302" t="n"/>
      <c r="C98" s="2664" t="inlineStr">
        <is>
          <t>Рециклинг эластомерных композиционных материалов</t>
        </is>
      </c>
      <c r="D98" s="2665" t="n"/>
      <c r="E98" s="2665" t="n"/>
      <c r="F98" s="2665" t="n"/>
      <c r="G98" s="2665" t="n"/>
      <c r="H98" s="2665" t="n"/>
      <c r="I98" s="2665" t="n"/>
      <c r="J98" s="2665" t="n"/>
      <c r="K98" s="2665" t="n"/>
      <c r="L98" s="2665" t="n"/>
      <c r="M98" s="2665" t="n"/>
      <c r="N98" s="2665" t="n"/>
      <c r="O98" s="2665" t="n"/>
      <c r="P98" s="2311" t="n"/>
      <c r="Q98" s="1006" t="n"/>
      <c r="R98" s="1716" t="n"/>
      <c r="S98" s="3038" t="n"/>
      <c r="T98" s="3038" t="n"/>
      <c r="U98" s="3039" t="n"/>
      <c r="V98" s="2646" t="n"/>
      <c r="W98" s="173" t="n"/>
      <c r="X98" s="3039" t="n">
        <v>7</v>
      </c>
      <c r="Y98" s="72" t="n"/>
      <c r="Z98" s="2646" t="n">
        <v>108</v>
      </c>
      <c r="AA98" s="173" t="n"/>
      <c r="AB98" s="3039" t="n">
        <v>36</v>
      </c>
      <c r="AC98" s="72" t="n"/>
      <c r="AD98" s="3076">
        <f>Z98-T98</f>
        <v/>
      </c>
      <c r="AE98" s="72" t="n"/>
      <c r="AF98" s="3640">
        <f>AP98+AR98+AU98+AX98+BA98+BD98+BG98+BJ98+BM98</f>
        <v/>
      </c>
      <c r="AG98" s="2878" t="n"/>
      <c r="AH98" s="3040" t="n">
        <v>4</v>
      </c>
      <c r="AI98" s="186" t="n"/>
      <c r="AJ98" s="3041" t="n"/>
      <c r="AK98" s="186" t="n"/>
      <c r="AL98" s="3041" t="n">
        <v>4</v>
      </c>
      <c r="AM98" s="186" t="n"/>
      <c r="AN98" s="3159" t="n"/>
      <c r="AO98" s="2946" t="n"/>
      <c r="AP98" s="3164" t="n"/>
      <c r="AQ98" s="3127" t="n"/>
      <c r="AR98" s="2441" t="n"/>
      <c r="AS98" s="3164" t="n"/>
      <c r="AT98" s="3127" t="n"/>
      <c r="AU98" s="2441" t="n"/>
      <c r="AV98" s="2435" t="n"/>
      <c r="AW98" s="3165" t="n"/>
      <c r="AX98" s="2441" t="n"/>
      <c r="AY98" s="3164" t="n"/>
      <c r="AZ98" s="3127" t="n"/>
      <c r="BA98" s="2440" t="n"/>
      <c r="BB98" s="2435" t="n"/>
      <c r="BC98" s="3165" t="n"/>
      <c r="BD98" s="2441" t="n"/>
      <c r="BE98" s="3164" t="n"/>
      <c r="BF98" s="2444" t="n"/>
      <c r="BG98" s="2445" t="n">
        <v>2</v>
      </c>
      <c r="BH98" s="2446" t="n"/>
      <c r="BI98" s="2447" t="n">
        <v>108</v>
      </c>
      <c r="BJ98" s="2445" t="n">
        <v>6</v>
      </c>
      <c r="BK98" s="2439" t="n">
        <v>3</v>
      </c>
      <c r="BL98" s="2444" t="n"/>
      <c r="BM98" s="2445" t="n"/>
      <c r="BN98" s="2522" t="n"/>
      <c r="BO98" s="2438">
        <f>AS98+AV98+AY98+BB98+BE98+BH98+BK98+BN98+U98</f>
        <v/>
      </c>
      <c r="BP98" s="2311" t="n"/>
      <c r="BQ98" s="3641" t="n"/>
      <c r="BR98" s="2305" t="n"/>
      <c r="BS98" s="2524">
        <f>(AB98-R98)*0.22</f>
        <v/>
      </c>
      <c r="BT98" s="2" t="n"/>
      <c r="BU98" s="2" t="n"/>
      <c r="BV98" s="2" t="n"/>
      <c r="BW98" s="2" t="n"/>
      <c r="BX98" s="2" t="n"/>
    </row>
    <row r="99">
      <c r="A99" s="2517" t="inlineStr">
        <is>
          <t>2.9.8</t>
        </is>
      </c>
      <c r="B99" s="2302" t="n"/>
      <c r="C99" s="2664" t="inlineStr">
        <is>
          <t>Основы систем технологической документации</t>
        </is>
      </c>
      <c r="D99" s="2665" t="n"/>
      <c r="E99" s="2665" t="n"/>
      <c r="F99" s="2665" t="n"/>
      <c r="G99" s="2665" t="n"/>
      <c r="H99" s="2665" t="n"/>
      <c r="I99" s="2665" t="n"/>
      <c r="J99" s="2665" t="n"/>
      <c r="K99" s="2665" t="n"/>
      <c r="L99" s="2665" t="n"/>
      <c r="M99" s="2665" t="n"/>
      <c r="N99" s="2665" t="n"/>
      <c r="O99" s="2665" t="n"/>
      <c r="P99" s="2311" t="n"/>
      <c r="Q99" s="2459" t="n"/>
      <c r="R99" s="5671" t="n"/>
      <c r="S99" s="5672" t="n"/>
      <c r="T99" s="5672" t="n"/>
      <c r="U99" s="5673" t="n"/>
      <c r="V99" s="5671" t="n"/>
      <c r="W99" s="5592" t="n"/>
      <c r="X99" s="5673" t="n">
        <v>8</v>
      </c>
      <c r="Y99" s="5534" t="n"/>
      <c r="Z99" s="5671" t="n">
        <v>108</v>
      </c>
      <c r="AA99" s="5592" t="n"/>
      <c r="AB99" s="5673" t="n">
        <v>36</v>
      </c>
      <c r="AC99" s="5534" t="n"/>
      <c r="AD99" s="5674">
        <f>Z99-T99</f>
        <v/>
      </c>
      <c r="AE99" s="5534" t="n"/>
      <c r="AF99" s="5675">
        <f>AP99+AR99+AU99+AX99+BA99+BD99+BG99+BJ99+BM99</f>
        <v/>
      </c>
      <c r="AG99" s="5676" t="n"/>
      <c r="AH99" s="5677" t="n">
        <v>4</v>
      </c>
      <c r="AI99" s="5678" t="n"/>
      <c r="AJ99" s="5679" t="n"/>
      <c r="AK99" s="5678" t="n"/>
      <c r="AL99" s="5679" t="n"/>
      <c r="AM99" s="5678" t="n"/>
      <c r="AN99" s="5680" t="n">
        <v>4</v>
      </c>
      <c r="AO99" s="5534" t="n"/>
      <c r="AP99" s="3164" t="n"/>
      <c r="AQ99" s="3127" t="n"/>
      <c r="AR99" s="2441" t="n"/>
      <c r="AS99" s="3164" t="n"/>
      <c r="AT99" s="3127" t="n"/>
      <c r="AU99" s="2441" t="n"/>
      <c r="AV99" s="2435" t="n"/>
      <c r="AW99" s="3165" t="n"/>
      <c r="AX99" s="2441" t="n"/>
      <c r="AY99" s="3164" t="n"/>
      <c r="AZ99" s="3127" t="n"/>
      <c r="BA99" s="2440" t="n"/>
      <c r="BB99" s="2435" t="n"/>
      <c r="BC99" s="3165" t="n"/>
      <c r="BD99" s="2441" t="n"/>
      <c r="BE99" s="3164" t="n"/>
      <c r="BF99" s="3127" t="n"/>
      <c r="BG99" s="2441" t="n"/>
      <c r="BH99" s="2435" t="n"/>
      <c r="BI99" s="3165" t="n"/>
      <c r="BJ99" s="2441" t="n">
        <v>2</v>
      </c>
      <c r="BK99" s="3164" t="n"/>
      <c r="BL99" s="3127" t="n">
        <v>108</v>
      </c>
      <c r="BM99" s="2441" t="n">
        <v>6</v>
      </c>
      <c r="BN99" s="2442" t="n">
        <v>3</v>
      </c>
      <c r="BO99" s="2438">
        <f>AS99+AV99+AY99+BB99+BE99+BH99+BK99+BN99+U99</f>
        <v/>
      </c>
      <c r="BP99" s="2311" t="n"/>
      <c r="BQ99" s="2523" t="n"/>
      <c r="BR99" s="2311" t="n"/>
      <c r="BS99" s="2524">
        <f>(AB99-R99)*0.22</f>
        <v/>
      </c>
      <c r="BT99" s="2" t="n"/>
      <c r="BU99" s="2" t="n"/>
      <c r="BV99" s="2" t="n"/>
      <c r="BW99" s="2" t="n"/>
      <c r="BX99" s="2" t="n"/>
    </row>
    <row r="100">
      <c r="A100" s="129" t="n"/>
      <c r="B100" s="129" t="n"/>
      <c r="C100" s="139" t="n"/>
      <c r="D100" s="139" t="n"/>
      <c r="E100" s="139" t="n"/>
      <c r="F100" s="139" t="n"/>
      <c r="G100" s="139" t="n"/>
      <c r="H100" s="139" t="n"/>
      <c r="I100" s="139" t="n"/>
      <c r="J100" s="139" t="n"/>
      <c r="K100" s="139" t="n"/>
      <c r="L100" s="139" t="n"/>
      <c r="M100" s="139" t="n"/>
      <c r="N100" s="139" t="n"/>
      <c r="O100" s="139" t="n"/>
      <c r="P100" s="139" t="n"/>
      <c r="Q100" s="139" t="n"/>
      <c r="R100" s="128" t="n"/>
      <c r="S100" s="128" t="n"/>
      <c r="T100" s="128" t="n"/>
      <c r="U100" s="128" t="n"/>
      <c r="V100" s="140" t="n"/>
      <c r="W100" s="140" t="n"/>
      <c r="X100" s="140" t="n"/>
      <c r="Y100" s="140" t="n"/>
      <c r="Z100" s="140" t="n"/>
      <c r="AA100" s="140" t="n"/>
      <c r="AB100" s="140" t="n"/>
      <c r="AC100" s="140" t="n"/>
      <c r="AD100" s="140" t="n"/>
      <c r="AE100" s="140" t="n"/>
      <c r="AF100" s="140" t="n"/>
      <c r="AG100" s="140" t="n"/>
      <c r="AH100" s="140" t="n"/>
      <c r="AI100" s="140" t="n"/>
      <c r="AJ100" s="140" t="n"/>
      <c r="AK100" s="140" t="n"/>
      <c r="AL100" s="140" t="n"/>
      <c r="AM100" s="140" t="n"/>
      <c r="AN100" s="140" t="n"/>
      <c r="AO100" s="140" t="n"/>
      <c r="AP100" s="128" t="n"/>
      <c r="AQ100" s="128" t="n"/>
      <c r="AR100" s="128" t="n"/>
      <c r="AS100" s="128" t="n"/>
      <c r="AT100" s="128" t="n"/>
      <c r="AU100" s="128" t="n"/>
      <c r="AV100" s="128" t="n"/>
      <c r="AW100" s="806" t="n"/>
      <c r="AX100" s="806" t="n"/>
      <c r="AY100" s="806" t="n"/>
      <c r="AZ100" s="806" t="n"/>
      <c r="BA100" s="806" t="n"/>
      <c r="BB100" s="806" t="n"/>
      <c r="BC100" s="128" t="n"/>
      <c r="BD100" s="128" t="n"/>
      <c r="BE100" s="128" t="n"/>
      <c r="BF100" s="128" t="n"/>
      <c r="BG100" s="128" t="n"/>
      <c r="BH100" s="128" t="n"/>
      <c r="BI100" s="128" t="n"/>
      <c r="BJ100" s="128" t="n"/>
      <c r="BK100" s="128" t="n"/>
      <c r="BL100" s="128" t="n"/>
      <c r="BM100" s="128" t="n"/>
      <c r="BN100" s="128" t="n"/>
      <c r="BO100" s="128" t="n"/>
      <c r="BP100" s="128" t="n"/>
      <c r="BQ100" s="5681" t="n"/>
      <c r="BR100" s="5681" t="n"/>
      <c r="BS100" s="2132">
        <f>(AB100-R100)*0.22</f>
        <v/>
      </c>
      <c r="BT100" s="2" t="n"/>
      <c r="BU100" s="2" t="n"/>
      <c r="BV100" s="2" t="n"/>
      <c r="BW100" s="2" t="n"/>
      <c r="BX100" s="2" t="n"/>
    </row>
    <row r="101">
      <c r="A101" s="2630" t="inlineStr">
        <is>
          <t>№
п/п</t>
        </is>
      </c>
      <c r="B101" s="2202" t="n"/>
      <c r="C101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101" s="60" t="n"/>
      <c r="E101" s="60" t="n"/>
      <c r="F101" s="60" t="n"/>
      <c r="G101" s="60" t="n"/>
      <c r="H101" s="60" t="n"/>
      <c r="I101" s="60" t="n"/>
      <c r="J101" s="60" t="n"/>
      <c r="K101" s="60" t="n"/>
      <c r="L101" s="60" t="n"/>
      <c r="M101" s="60" t="n"/>
      <c r="N101" s="60" t="n"/>
      <c r="O101" s="60" t="n"/>
      <c r="P101" s="64" t="n"/>
      <c r="Q101" s="3142" t="n"/>
      <c r="R101" s="2629" t="inlineStr">
        <is>
          <t>Уровень ССО</t>
        </is>
      </c>
      <c r="S101" s="1410" t="n"/>
      <c r="T101" s="1410" t="n"/>
      <c r="U101" s="1414" t="n"/>
      <c r="V101" s="2630" t="inlineStr">
        <is>
          <t>Экзамены</t>
        </is>
      </c>
      <c r="W101" s="2202" t="n"/>
      <c r="X101" s="2631" t="inlineStr">
        <is>
          <t>Зачеты</t>
        </is>
      </c>
      <c r="Y101" s="2202" t="n"/>
      <c r="Z101" s="2632" t="inlineStr">
        <is>
          <t>Общее количество акад. часов по учебному плану для дневной формы</t>
        </is>
      </c>
      <c r="AA101" s="2198" t="n"/>
      <c r="AB101" s="2633" t="inlineStr">
        <is>
          <t>Количество аудиторных часов по учебному плану для дневной формы</t>
        </is>
      </c>
      <c r="AC101" s="60" t="n"/>
      <c r="AD101" s="2629" t="inlineStr">
        <is>
          <t>ВСЕГО                  академических  часов</t>
        </is>
      </c>
      <c r="AE101" s="64" t="n"/>
      <c r="AF101" s="2634" t="inlineStr">
        <is>
          <t>Количество аудиторных часов</t>
        </is>
      </c>
      <c r="AG101" s="164" t="n"/>
      <c r="AH101" s="164" t="n"/>
      <c r="AI101" s="164" t="n"/>
      <c r="AJ101" s="164" t="n"/>
      <c r="AK101" s="164" t="n"/>
      <c r="AL101" s="164" t="n"/>
      <c r="AM101" s="164" t="n"/>
      <c r="AN101" s="164" t="n"/>
      <c r="AO101" s="165" t="n"/>
      <c r="AP101" s="2635" t="inlineStr">
        <is>
          <t>Распределение по курсам и семестрам</t>
        </is>
      </c>
      <c r="AQ101" s="164" t="n"/>
      <c r="AR101" s="164" t="n"/>
      <c r="AS101" s="164" t="n"/>
      <c r="AT101" s="164" t="n"/>
      <c r="AU101" s="164" t="n"/>
      <c r="AV101" s="164" t="n"/>
      <c r="AW101" s="164" t="n"/>
      <c r="AX101" s="164" t="n"/>
      <c r="AY101" s="164" t="n"/>
      <c r="AZ101" s="164" t="n"/>
      <c r="BA101" s="164" t="n"/>
      <c r="BB101" s="164" t="n"/>
      <c r="BC101" s="164" t="n"/>
      <c r="BD101" s="164" t="n"/>
      <c r="BE101" s="164" t="n"/>
      <c r="BF101" s="164" t="n"/>
      <c r="BG101" s="164" t="n"/>
      <c r="BH101" s="164" t="n"/>
      <c r="BI101" s="164" t="n"/>
      <c r="BJ101" s="164" t="n"/>
      <c r="BK101" s="164" t="n"/>
      <c r="BL101" s="164" t="n"/>
      <c r="BM101" s="164" t="n"/>
      <c r="BN101" s="165" t="n"/>
      <c r="BO101" s="2630" t="inlineStr">
        <is>
          <t>Всего зачетных единиц</t>
        </is>
      </c>
      <c r="BP101" s="2202" t="n"/>
      <c r="BQ101" s="2631" t="n"/>
      <c r="BR101" s="2202" t="n"/>
      <c r="BS101" s="5531" t="n"/>
      <c r="BT101" s="2" t="n"/>
      <c r="BU101" s="2" t="n"/>
      <c r="BV101" s="2" t="n"/>
      <c r="BW101" s="2" t="n"/>
      <c r="BX101" s="2" t="n"/>
    </row>
    <row r="102">
      <c r="A102" s="69" t="n"/>
      <c r="B102" s="2211" t="n"/>
      <c r="C102" s="171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72" t="n"/>
      <c r="Q102" s="851" t="n"/>
      <c r="R102" s="2636" t="inlineStr">
        <is>
          <t>Количество ауд.часов</t>
        </is>
      </c>
      <c r="S102" s="2637" t="inlineStr">
        <is>
          <t>Количество экзаменов</t>
        </is>
      </c>
      <c r="T102" s="3652" t="inlineStr">
        <is>
          <t>Всего часов</t>
        </is>
      </c>
      <c r="U102" s="3653" t="inlineStr">
        <is>
          <t>Зачетных единиц</t>
        </is>
      </c>
      <c r="V102" s="69" t="n"/>
      <c r="W102" s="2211" t="n"/>
      <c r="X102" s="2" t="n"/>
      <c r="Y102" s="2211" t="n"/>
      <c r="Z102" s="69" t="n"/>
      <c r="AA102" s="173" t="n"/>
      <c r="AB102" s="2" t="n"/>
      <c r="AC102" s="2" t="n"/>
      <c r="AD102" s="69" t="n"/>
      <c r="AE102" s="72" t="n"/>
      <c r="AF102" s="3145" t="inlineStr">
        <is>
          <t>Всего</t>
        </is>
      </c>
      <c r="AG102" s="2213" t="n"/>
      <c r="AH102" s="2641" t="inlineStr">
        <is>
          <t>Из них</t>
        </is>
      </c>
      <c r="AI102" s="175" t="n"/>
      <c r="AJ102" s="175" t="n"/>
      <c r="AK102" s="175" t="n"/>
      <c r="AL102" s="175" t="n"/>
      <c r="AM102" s="175" t="n"/>
      <c r="AN102" s="175" t="n"/>
      <c r="AO102" s="2215" t="n"/>
      <c r="AP102" s="3654" t="inlineStr">
        <is>
          <t>I курс</t>
        </is>
      </c>
      <c r="AQ102" s="477" t="n"/>
      <c r="AR102" s="477" t="n"/>
      <c r="AS102" s="477" t="n"/>
      <c r="AT102" s="477" t="n"/>
      <c r="AU102" s="477" t="n"/>
      <c r="AV102" s="2231" t="n"/>
      <c r="AW102" s="3655" t="inlineStr">
        <is>
          <t>II курс</t>
        </is>
      </c>
      <c r="AX102" s="477" t="n"/>
      <c r="AY102" s="477" t="n"/>
      <c r="AZ102" s="477" t="n"/>
      <c r="BA102" s="477" t="n"/>
      <c r="BB102" s="2227" t="n"/>
      <c r="BC102" s="3654" t="inlineStr">
        <is>
          <t>III курс</t>
        </is>
      </c>
      <c r="BD102" s="477" t="n"/>
      <c r="BE102" s="477" t="n"/>
      <c r="BF102" s="477" t="n"/>
      <c r="BG102" s="477" t="n"/>
      <c r="BH102" s="2231" t="n"/>
      <c r="BI102" s="3655" t="inlineStr">
        <is>
          <t>IV курс</t>
        </is>
      </c>
      <c r="BJ102" s="477" t="n"/>
      <c r="BK102" s="477" t="n"/>
      <c r="BL102" s="477" t="n"/>
      <c r="BM102" s="477" t="n"/>
      <c r="BN102" s="2227" t="n"/>
      <c r="BO102" s="69" t="n"/>
      <c r="BP102" s="2211" t="n"/>
      <c r="BQ102" s="2" t="n"/>
      <c r="BR102" s="2211" t="n"/>
      <c r="BS102" s="5531" t="n"/>
      <c r="BT102" s="2" t="n"/>
      <c r="BU102" s="2" t="n"/>
      <c r="BV102" s="2" t="n"/>
      <c r="BW102" s="2" t="n"/>
      <c r="BX102" s="2" t="n"/>
    </row>
    <row r="103">
      <c r="A103" s="69" t="n"/>
      <c r="B103" s="2211" t="n"/>
      <c r="C103" s="171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72" t="n"/>
      <c r="Q103" s="851" t="n"/>
      <c r="R103" s="2218" t="n"/>
      <c r="S103" s="2219" t="n"/>
      <c r="T103" s="2" t="n"/>
      <c r="U103" s="2877" t="n"/>
      <c r="V103" s="69" t="n"/>
      <c r="W103" s="2211" t="n"/>
      <c r="X103" s="2" t="n"/>
      <c r="Y103" s="2211" t="n"/>
      <c r="Z103" s="69" t="n"/>
      <c r="AA103" s="173" t="n"/>
      <c r="AB103" s="2" t="n"/>
      <c r="AC103" s="2" t="n"/>
      <c r="AD103" s="69" t="n"/>
      <c r="AE103" s="72" t="n"/>
      <c r="AF103" s="69" t="n"/>
      <c r="AG103" s="173" t="n"/>
      <c r="AH103" s="2643" t="inlineStr">
        <is>
          <t>Лекции</t>
        </is>
      </c>
      <c r="AI103" s="2221" t="n"/>
      <c r="AJ103" s="2644" t="inlineStr">
        <is>
          <t>Лабораторные</t>
        </is>
      </c>
      <c r="AK103" s="2221" t="n"/>
      <c r="AL103" s="2644" t="inlineStr">
        <is>
          <t>Практические</t>
        </is>
      </c>
      <c r="AM103" s="2221" t="n"/>
      <c r="AN103" s="2645" t="inlineStr">
        <is>
          <t>Семинарские</t>
        </is>
      </c>
      <c r="AO103" s="2224" t="n"/>
      <c r="AP103" s="2646" t="inlineStr">
        <is>
          <t>УС</t>
        </is>
      </c>
      <c r="AQ103" s="2647" t="inlineStr">
        <is>
          <t>1 семестр</t>
        </is>
      </c>
      <c r="AR103" s="477" t="n"/>
      <c r="AS103" s="2227" t="n"/>
      <c r="AT103" s="2648" t="inlineStr">
        <is>
          <t>2 семестр</t>
        </is>
      </c>
      <c r="AU103" s="477" t="n"/>
      <c r="AV103" s="2227" t="n"/>
      <c r="AW103" s="2648" t="inlineStr">
        <is>
          <t>3 семестр</t>
        </is>
      </c>
      <c r="AX103" s="477" t="n"/>
      <c r="AY103" s="2227" t="n"/>
      <c r="AZ103" s="2648" t="inlineStr">
        <is>
          <t>4 семестр</t>
        </is>
      </c>
      <c r="BA103" s="477" t="n"/>
      <c r="BB103" s="2227" t="n"/>
      <c r="BC103" s="2648" t="inlineStr">
        <is>
          <t>5 семестр</t>
        </is>
      </c>
      <c r="BD103" s="477" t="n"/>
      <c r="BE103" s="2227" t="n"/>
      <c r="BF103" s="2649" t="inlineStr">
        <is>
          <t>6 семестр</t>
        </is>
      </c>
      <c r="BG103" s="477" t="n"/>
      <c r="BH103" s="2231" t="n"/>
      <c r="BI103" s="2648" t="inlineStr">
        <is>
          <t>7 семестр</t>
        </is>
      </c>
      <c r="BJ103" s="477" t="n"/>
      <c r="BK103" s="2227" t="n"/>
      <c r="BL103" s="2647" t="inlineStr">
        <is>
          <t>8 семестр</t>
        </is>
      </c>
      <c r="BM103" s="477" t="n"/>
      <c r="BN103" s="2227" t="n"/>
      <c r="BO103" s="69" t="n"/>
      <c r="BP103" s="2211" t="n"/>
      <c r="BQ103" s="2" t="n"/>
      <c r="BR103" s="2211" t="n"/>
      <c r="BS103" s="5531" t="n"/>
      <c r="BT103" s="2" t="n"/>
      <c r="BU103" s="2" t="n"/>
      <c r="BV103" s="2" t="n"/>
      <c r="BW103" s="2" t="n"/>
      <c r="BX103" s="2" t="n"/>
    </row>
    <row r="104">
      <c r="A104" s="69" t="n"/>
      <c r="B104" s="2211" t="n"/>
      <c r="C104" s="171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72" t="n"/>
      <c r="Q104" s="851" t="n"/>
      <c r="R104" s="2218" t="n"/>
      <c r="S104" s="2219" t="n"/>
      <c r="T104" s="2" t="n"/>
      <c r="U104" s="2877" t="n"/>
      <c r="V104" s="69" t="n"/>
      <c r="W104" s="2211" t="n"/>
      <c r="X104" s="2" t="n"/>
      <c r="Y104" s="2211" t="n"/>
      <c r="Z104" s="69" t="n"/>
      <c r="AA104" s="173" t="n"/>
      <c r="AB104" s="2" t="n"/>
      <c r="AC104" s="2" t="n"/>
      <c r="AD104" s="69" t="n"/>
      <c r="AE104" s="72" t="n"/>
      <c r="AF104" s="69" t="n"/>
      <c r="AG104" s="173" t="n"/>
      <c r="AH104" s="2" t="n"/>
      <c r="AI104" s="186" t="n"/>
      <c r="AJ104" s="2232" t="n"/>
      <c r="AK104" s="186" t="n"/>
      <c r="AL104" s="2232" t="n"/>
      <c r="AM104" s="186" t="n"/>
      <c r="AN104" s="2232" t="n"/>
      <c r="AO104" s="72" t="n"/>
      <c r="AP104" s="2218" t="n"/>
      <c r="AQ104" s="3150" t="inlineStr">
        <is>
          <t>2 недели</t>
        </is>
      </c>
      <c r="AR104" s="175" t="n"/>
      <c r="AS104" s="474" t="n"/>
      <c r="AT104" s="3151" t="inlineStr">
        <is>
          <t>2 недели</t>
        </is>
      </c>
      <c r="AU104" s="175" t="n"/>
      <c r="AV104" s="2215" t="n"/>
      <c r="AW104" s="3656" t="inlineStr">
        <is>
          <t>2 недели</t>
        </is>
      </c>
      <c r="AX104" s="477" t="n"/>
      <c r="AY104" s="2227" t="n"/>
      <c r="AZ104" s="3151" t="inlineStr">
        <is>
          <t>2 недели</t>
        </is>
      </c>
      <c r="BA104" s="175" t="n"/>
      <c r="BB104" s="2215" t="n"/>
      <c r="BC104" s="3656" t="inlineStr">
        <is>
          <t>3 недели</t>
        </is>
      </c>
      <c r="BD104" s="477" t="n"/>
      <c r="BE104" s="2227" t="n"/>
      <c r="BF104" s="3151" t="inlineStr">
        <is>
          <t>3 недели</t>
        </is>
      </c>
      <c r="BG104" s="175" t="n"/>
      <c r="BH104" s="2215" t="n"/>
      <c r="BI104" s="3656" t="inlineStr">
        <is>
          <t>3 недели</t>
        </is>
      </c>
      <c r="BJ104" s="477" t="n"/>
      <c r="BK104" s="2227" t="n"/>
      <c r="BL104" s="3151" t="inlineStr">
        <is>
          <t>2 недели</t>
        </is>
      </c>
      <c r="BM104" s="175" t="n"/>
      <c r="BN104" s="2215" t="n"/>
      <c r="BO104" s="69" t="n"/>
      <c r="BP104" s="2211" t="n"/>
      <c r="BQ104" s="2" t="n"/>
      <c r="BR104" s="2211" t="n"/>
      <c r="BS104" s="5531" t="n"/>
      <c r="BT104" s="2" t="n"/>
      <c r="BU104" s="2" t="n"/>
      <c r="BV104" s="2" t="n"/>
      <c r="BW104" s="2" t="n"/>
      <c r="BX104" s="2" t="n"/>
    </row>
    <row r="105">
      <c r="A105" s="2244" t="n"/>
      <c r="B105" s="2245" t="n"/>
      <c r="C105" s="2240" t="n"/>
      <c r="D105" s="78" t="n"/>
      <c r="E105" s="78" t="n"/>
      <c r="F105" s="78" t="n"/>
      <c r="G105" s="78" t="n"/>
      <c r="H105" s="78" t="n"/>
      <c r="I105" s="78" t="n"/>
      <c r="J105" s="78" t="n"/>
      <c r="K105" s="78" t="n"/>
      <c r="L105" s="78" t="n"/>
      <c r="M105" s="78" t="n"/>
      <c r="N105" s="78" t="n"/>
      <c r="O105" s="78" t="n"/>
      <c r="P105" s="81" t="n"/>
      <c r="Q105" s="3153" t="n"/>
      <c r="R105" s="2242" t="n"/>
      <c r="S105" s="2243" t="n"/>
      <c r="T105" s="78" t="n"/>
      <c r="U105" s="3154" t="n"/>
      <c r="V105" s="2244" t="n"/>
      <c r="W105" s="2245" t="n"/>
      <c r="X105" s="2246" t="n"/>
      <c r="Y105" s="2245" t="n"/>
      <c r="Z105" s="77" t="n"/>
      <c r="AA105" s="2239" t="n"/>
      <c r="AB105" s="78" t="n"/>
      <c r="AC105" s="78" t="n"/>
      <c r="AD105" s="77" t="n"/>
      <c r="AE105" s="81" t="n"/>
      <c r="AF105" s="77" t="n"/>
      <c r="AG105" s="2239" t="n"/>
      <c r="AH105" s="78" t="n"/>
      <c r="AI105" s="2247" t="n"/>
      <c r="AJ105" s="2248" t="n"/>
      <c r="AK105" s="2247" t="n"/>
      <c r="AL105" s="2248" t="n"/>
      <c r="AM105" s="2247" t="n"/>
      <c r="AN105" s="2248" t="n"/>
      <c r="AO105" s="81" t="n"/>
      <c r="AP105" s="2654" t="inlineStr">
        <is>
          <t>Ауд. часов</t>
        </is>
      </c>
      <c r="AQ105" s="2655" t="inlineStr">
        <is>
          <t>Всего часов</t>
        </is>
      </c>
      <c r="AR105" s="2656" t="inlineStr">
        <is>
          <t>Ауд. часов</t>
        </is>
      </c>
      <c r="AS105" s="2657" t="inlineStr">
        <is>
          <t>Зач. единиц</t>
        </is>
      </c>
      <c r="AT105" s="2655" t="inlineStr">
        <is>
          <t>Всего часов</t>
        </is>
      </c>
      <c r="AU105" s="2658" t="inlineStr">
        <is>
          <t>Ауд. часов</t>
        </is>
      </c>
      <c r="AV105" s="2659" t="inlineStr">
        <is>
          <t>Зач. единиц</t>
        </is>
      </c>
      <c r="AW105" s="2660" t="inlineStr">
        <is>
          <t>Всего часов</t>
        </is>
      </c>
      <c r="AX105" s="2658" t="inlineStr">
        <is>
          <t>Ауд. часов</t>
        </is>
      </c>
      <c r="AY105" s="2661" t="inlineStr">
        <is>
          <t>Зач. единиц</t>
        </is>
      </c>
      <c r="AZ105" s="2655" t="inlineStr">
        <is>
          <t>Всего часов</t>
        </is>
      </c>
      <c r="BA105" s="2656" t="inlineStr">
        <is>
          <t>Ауд. часов</t>
        </is>
      </c>
      <c r="BB105" s="2662" t="inlineStr">
        <is>
          <t>Зач. единиц</t>
        </is>
      </c>
      <c r="BC105" s="2658" t="inlineStr">
        <is>
          <t>Всего часов</t>
        </is>
      </c>
      <c r="BD105" s="2663" t="inlineStr">
        <is>
          <t>Ауд. часов</t>
        </is>
      </c>
      <c r="BE105" s="2661" t="inlineStr">
        <is>
          <t>Зач. единиц</t>
        </is>
      </c>
      <c r="BF105" s="2655" t="inlineStr">
        <is>
          <t>Всего часов</t>
        </is>
      </c>
      <c r="BG105" s="2656" t="inlineStr">
        <is>
          <t>Ауд. часов</t>
        </is>
      </c>
      <c r="BH105" s="2662" t="inlineStr">
        <is>
          <t>Зач. единиц</t>
        </is>
      </c>
      <c r="BI105" s="2658" t="inlineStr">
        <is>
          <t>Всего часов</t>
        </is>
      </c>
      <c r="BJ105" s="2663" t="inlineStr">
        <is>
          <t>Ауд. часов</t>
        </is>
      </c>
      <c r="BK105" s="2661" t="inlineStr">
        <is>
          <t>Зач. единиц</t>
        </is>
      </c>
      <c r="BL105" s="2658" t="inlineStr">
        <is>
          <t>Всего часов</t>
        </is>
      </c>
      <c r="BM105" s="2656" t="inlineStr">
        <is>
          <t>Ауд. часов</t>
        </is>
      </c>
      <c r="BN105" s="2662" t="inlineStr">
        <is>
          <t>Зач. единиц</t>
        </is>
      </c>
      <c r="BO105" s="2244" t="n"/>
      <c r="BP105" s="2245" t="n"/>
      <c r="BQ105" s="2246" t="n"/>
      <c r="BR105" s="2245" t="n"/>
      <c r="BS105" s="5531" t="n"/>
      <c r="BT105" s="2" t="n"/>
      <c r="BU105" s="2" t="n"/>
      <c r="BV105" s="2" t="n"/>
      <c r="BW105" s="2" t="n"/>
      <c r="BX105" s="2" t="n"/>
    </row>
    <row r="106">
      <c r="A106" s="3037" t="inlineStr">
        <is>
          <t>2.10</t>
        </is>
      </c>
      <c r="B106" s="2928" t="n"/>
      <c r="C106" s="2670" t="inlineStr">
        <is>
          <t>Модуль "Инжиниринг эластомерных композиционных материалов"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311" t="n"/>
      <c r="Q106" s="1725" t="n"/>
      <c r="R106" s="3003" t="n"/>
      <c r="S106" s="3004" t="n"/>
      <c r="T106" s="3038" t="n"/>
      <c r="U106" s="3005" t="n"/>
      <c r="V106" s="3003" t="n"/>
      <c r="W106" s="173" t="n"/>
      <c r="X106" s="3005" t="n"/>
      <c r="Y106" s="72" t="n"/>
      <c r="Z106" s="3006" t="n"/>
      <c r="AA106" s="173" t="n"/>
      <c r="AB106" s="3005" t="n"/>
      <c r="AC106" s="72" t="n"/>
      <c r="AD106" s="3076" t="n"/>
      <c r="AE106" s="72" t="n"/>
      <c r="AF106" s="3640">
        <f>AP106+AR106+AU106+AX106+BA106+BD106+BG106+BJ106+BM106</f>
        <v/>
      </c>
      <c r="AG106" s="2878" t="n"/>
      <c r="AH106" s="3007" t="n"/>
      <c r="AI106" s="186" t="n"/>
      <c r="AJ106" s="3008" t="n"/>
      <c r="AK106" s="186" t="n"/>
      <c r="AL106" s="3008" t="n"/>
      <c r="AM106" s="186" t="n"/>
      <c r="AN106" s="3009" t="n"/>
      <c r="AO106" s="72" t="n"/>
      <c r="AP106" s="2559" t="n"/>
      <c r="AQ106" s="2557" t="n"/>
      <c r="AR106" s="2558" t="n"/>
      <c r="AS106" s="2559" t="n"/>
      <c r="AT106" s="2557" t="n"/>
      <c r="AU106" s="2558" t="n"/>
      <c r="AV106" s="2560" t="n"/>
      <c r="AW106" s="2561" t="n"/>
      <c r="AX106" s="2558" t="n"/>
      <c r="AY106" s="2559" t="n"/>
      <c r="AZ106" s="2557" t="n"/>
      <c r="BA106" s="2579" t="n"/>
      <c r="BB106" s="2560" t="n"/>
      <c r="BC106" s="2561" t="n"/>
      <c r="BD106" s="2558" t="n"/>
      <c r="BE106" s="2559" t="n"/>
      <c r="BF106" s="2557" t="n"/>
      <c r="BG106" s="2558" t="n"/>
      <c r="BH106" s="2560" t="n"/>
      <c r="BI106" s="2561" t="n"/>
      <c r="BJ106" s="2558" t="n"/>
      <c r="BK106" s="2559" t="n"/>
      <c r="BL106" s="2557" t="n"/>
      <c r="BM106" s="2558" t="n"/>
      <c r="BN106" s="2580" t="n"/>
      <c r="BO106" s="3066" t="n"/>
      <c r="BP106" s="2946" t="n"/>
      <c r="BQ106" s="3068" t="n"/>
      <c r="BR106" s="2311" t="n"/>
      <c r="BS106" s="2524">
        <f>(AB106-R106)*0.22</f>
        <v/>
      </c>
      <c r="BT106" s="2" t="n"/>
      <c r="BU106" s="2" t="n"/>
      <c r="BV106" s="2" t="n"/>
      <c r="BW106" s="2" t="n"/>
      <c r="BX106" s="2" t="n"/>
    </row>
    <row r="107">
      <c r="A107" s="2517" t="inlineStr">
        <is>
          <t>2.10.1</t>
        </is>
      </c>
      <c r="B107" s="2302" t="n"/>
      <c r="C107" s="2664" t="inlineStr">
        <is>
          <t>Моделирование и оптимизация химико-технологических процессов переработки эластомеров</t>
        </is>
      </c>
      <c r="D107" s="2665" t="n"/>
      <c r="E107" s="2665" t="n"/>
      <c r="F107" s="2665" t="n"/>
      <c r="G107" s="2665" t="n"/>
      <c r="H107" s="2665" t="n"/>
      <c r="I107" s="2665" t="n"/>
      <c r="J107" s="2665" t="n"/>
      <c r="K107" s="2665" t="n"/>
      <c r="L107" s="2665" t="n"/>
      <c r="M107" s="2665" t="n"/>
      <c r="N107" s="2665" t="n"/>
      <c r="O107" s="2665" t="n"/>
      <c r="P107" s="2311" t="n"/>
      <c r="Q107" s="1006" t="n"/>
      <c r="R107" s="5652" t="n"/>
      <c r="S107" s="5640" t="n"/>
      <c r="T107" s="5640" t="n"/>
      <c r="U107" s="5653" t="n"/>
      <c r="V107" s="5654" t="n">
        <v>6</v>
      </c>
      <c r="W107" s="5600" t="n"/>
      <c r="X107" s="5653" t="n"/>
      <c r="Y107" s="5602" t="n"/>
      <c r="Z107" s="5652" t="n">
        <v>108</v>
      </c>
      <c r="AA107" s="5600" t="n"/>
      <c r="AB107" s="5653" t="n">
        <v>54</v>
      </c>
      <c r="AC107" s="5602" t="n"/>
      <c r="AD107" s="5655">
        <f>Z107-T107</f>
        <v/>
      </c>
      <c r="AE107" s="5602" t="n"/>
      <c r="AF107" s="5641">
        <f>AP107+AR107+AU107+AX107+BA107+BD107+BG107+BJ107+BM107</f>
        <v/>
      </c>
      <c r="AG107" s="5515" t="n"/>
      <c r="AH107" s="5656" t="n">
        <v>8</v>
      </c>
      <c r="AI107" s="5657" t="n"/>
      <c r="AJ107" s="5658" t="n">
        <v>4</v>
      </c>
      <c r="AK107" s="5657" t="n"/>
      <c r="AL107" s="5658" t="n"/>
      <c r="AM107" s="5657" t="n"/>
      <c r="AN107" s="5682" t="n"/>
      <c r="AO107" s="5602" t="n"/>
      <c r="AP107" s="1716" t="n"/>
      <c r="AQ107" s="3129" t="n"/>
      <c r="AR107" s="3041" t="n"/>
      <c r="AS107" s="1716" t="n"/>
      <c r="AT107" s="3129" t="n"/>
      <c r="AU107" s="3128" t="n"/>
      <c r="AV107" s="3043" t="n"/>
      <c r="AW107" s="3130" t="n"/>
      <c r="AX107" s="3128" t="n"/>
      <c r="AY107" s="1716" t="n"/>
      <c r="AZ107" s="3044" t="n"/>
      <c r="BA107" s="3128" t="n"/>
      <c r="BB107" s="3043" t="n"/>
      <c r="BC107" s="3130" t="n"/>
      <c r="BD107" s="3128" t="n">
        <v>2</v>
      </c>
      <c r="BE107" s="1716" t="n"/>
      <c r="BF107" s="3127" t="n">
        <v>108</v>
      </c>
      <c r="BG107" s="3041" t="n">
        <v>10</v>
      </c>
      <c r="BH107" s="3043" t="n">
        <v>3</v>
      </c>
      <c r="BI107" s="3130" t="n"/>
      <c r="BJ107" s="3128" t="n"/>
      <c r="BK107" s="1716" t="n"/>
      <c r="BL107" s="3044" t="n"/>
      <c r="BM107" s="3041" t="n"/>
      <c r="BN107" s="3042" t="n"/>
      <c r="BO107" s="3066">
        <f>AS107+AV107+AY107+BB107+BE107+BH107+BK107+BN107+U107</f>
        <v/>
      </c>
      <c r="BP107" s="2946" t="n"/>
      <c r="BQ107" s="3078" t="n"/>
      <c r="BR107" s="72" t="n"/>
      <c r="BS107" s="2524">
        <f>(AB107-R107)*0.22</f>
        <v/>
      </c>
      <c r="BT107" s="2" t="n"/>
      <c r="BU107" s="2" t="n"/>
      <c r="BV107" s="2" t="n"/>
      <c r="BW107" s="2" t="n"/>
      <c r="BX107" s="2" t="n"/>
    </row>
    <row r="108">
      <c r="A108" s="3320" t="inlineStr">
        <is>
          <t>2.10.2</t>
        </is>
      </c>
      <c r="B108" s="173" t="n"/>
      <c r="C108" s="2664" t="inlineStr">
        <is>
          <t>Оборудование предприятий резиновой промышленности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311" t="n"/>
      <c r="Q108" s="1006" t="n"/>
      <c r="R108" s="1716" t="n"/>
      <c r="S108" s="3038" t="n"/>
      <c r="T108" s="3038" t="n"/>
      <c r="U108" s="3039" t="n"/>
      <c r="V108" s="1716" t="n">
        <v>8</v>
      </c>
      <c r="W108" s="173" t="n"/>
      <c r="X108" s="3039" t="n"/>
      <c r="Y108" s="72" t="n"/>
      <c r="Z108" s="2646" t="n">
        <v>108</v>
      </c>
      <c r="AA108" s="173" t="n"/>
      <c r="AB108" s="3039" t="n">
        <v>54</v>
      </c>
      <c r="AC108" s="72" t="n"/>
      <c r="AD108" s="3076">
        <f>Z108-T108</f>
        <v/>
      </c>
      <c r="AE108" s="72" t="n"/>
      <c r="AF108" s="3640">
        <f>AP108+AR108+AU108+AX108+BA108+BD108+BG108+BJ108+BM108</f>
        <v/>
      </c>
      <c r="AG108" s="2878" t="n"/>
      <c r="AH108" s="3040" t="n">
        <v>8</v>
      </c>
      <c r="AI108" s="186" t="n"/>
      <c r="AJ108" s="3041" t="n"/>
      <c r="AK108" s="186" t="n"/>
      <c r="AL108" s="3041" t="n">
        <v>4</v>
      </c>
      <c r="AM108" s="186" t="n"/>
      <c r="AN108" s="2442" t="n"/>
      <c r="AO108" s="2305" t="n"/>
      <c r="AP108" s="2439" t="n"/>
      <c r="AQ108" s="2444" t="n"/>
      <c r="AR108" s="2445" t="n"/>
      <c r="AS108" s="2439" t="n"/>
      <c r="AT108" s="2444" t="n"/>
      <c r="AU108" s="2445" t="n"/>
      <c r="AV108" s="2446" t="n"/>
      <c r="AW108" s="2447" t="n"/>
      <c r="AX108" s="2445" t="n"/>
      <c r="AY108" s="2439" t="n"/>
      <c r="AZ108" s="2444" t="n"/>
      <c r="BA108" s="2445" t="n"/>
      <c r="BB108" s="2446" t="n"/>
      <c r="BC108" s="2447" t="n"/>
      <c r="BD108" s="2445" t="n"/>
      <c r="BE108" s="2439" t="n"/>
      <c r="BF108" s="2444" t="n"/>
      <c r="BG108" s="2445" t="n"/>
      <c r="BH108" s="2446" t="n"/>
      <c r="BI108" s="2447" t="n"/>
      <c r="BJ108" s="2445" t="n">
        <v>6</v>
      </c>
      <c r="BK108" s="2439" t="n"/>
      <c r="BL108" s="2444" t="n">
        <v>108</v>
      </c>
      <c r="BM108" s="2445" t="n">
        <v>6</v>
      </c>
      <c r="BN108" s="2522" t="n">
        <v>3</v>
      </c>
      <c r="BO108" s="3066">
        <f>AS108+AV108+AY108+BB108+BE108+BH108+BK108+BN108+U108</f>
        <v/>
      </c>
      <c r="BP108" s="2946" t="n"/>
      <c r="BQ108" s="3062" t="n"/>
      <c r="BR108" s="2311" t="n"/>
      <c r="BS108" s="2524">
        <f>(AB108-R108)*0.22</f>
        <v/>
      </c>
      <c r="BT108" s="2" t="n"/>
      <c r="BU108" s="2" t="n"/>
      <c r="BV108" s="2" t="n"/>
      <c r="BW108" s="2" t="n"/>
      <c r="BX108" s="2" t="n"/>
    </row>
    <row r="109">
      <c r="A109" s="3033" t="inlineStr">
        <is>
          <t>2.10.3</t>
        </is>
      </c>
      <c r="B109" s="2928" t="n"/>
      <c r="C109" s="2466" t="inlineStr">
        <is>
          <t>Курсовой проект по учебной дисциплине "Оборудование предприятий резиновой промышленности"</t>
        </is>
      </c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72" t="n"/>
      <c r="Q109" s="1006" t="n"/>
      <c r="R109" s="5652" t="n"/>
      <c r="S109" s="5640" t="n"/>
      <c r="T109" s="5640" t="n"/>
      <c r="U109" s="5683" t="n"/>
      <c r="V109" s="5652" t="n"/>
      <c r="W109" s="5600" t="n"/>
      <c r="X109" s="5653" t="n"/>
      <c r="Y109" s="5602" t="n"/>
      <c r="Z109" s="5652" t="n">
        <v>40</v>
      </c>
      <c r="AA109" s="5600" t="n"/>
      <c r="AB109" s="5653" t="n"/>
      <c r="AC109" s="5602" t="n"/>
      <c r="AD109" s="5655">
        <f>Z109-T109</f>
        <v/>
      </c>
      <c r="AE109" s="5602" t="n"/>
      <c r="AF109" s="5641">
        <f>AP109+AR109+AU109+AX109+BA109+BD109+BG109+BJ109+BM109</f>
        <v/>
      </c>
      <c r="AG109" s="5515" t="n"/>
      <c r="AH109" s="5656" t="n"/>
      <c r="AI109" s="5657" t="n"/>
      <c r="AJ109" s="5658" t="n"/>
      <c r="AK109" s="5657" t="n"/>
      <c r="AL109" s="5658" t="n"/>
      <c r="AM109" s="5657" t="n"/>
      <c r="AN109" s="3042" t="n"/>
      <c r="AO109" s="72" t="n"/>
      <c r="AP109" s="1716" t="n"/>
      <c r="AQ109" s="3044" t="n"/>
      <c r="AR109" s="3041" t="n"/>
      <c r="AS109" s="1716" t="n"/>
      <c r="AT109" s="3044" t="n"/>
      <c r="AU109" s="3041" t="n"/>
      <c r="AV109" s="3043" t="n"/>
      <c r="AW109" s="3045" t="n"/>
      <c r="AX109" s="3041" t="n"/>
      <c r="AY109" s="1716" t="n"/>
      <c r="AZ109" s="3044" t="n"/>
      <c r="BA109" s="3041" t="n"/>
      <c r="BB109" s="3043" t="n"/>
      <c r="BC109" s="3045" t="n"/>
      <c r="BD109" s="3041" t="n"/>
      <c r="BE109" s="1716" t="n"/>
      <c r="BF109" s="3044" t="n"/>
      <c r="BG109" s="3041" t="n"/>
      <c r="BH109" s="3043" t="n"/>
      <c r="BI109" s="3045" t="n"/>
      <c r="BJ109" s="3041" t="n"/>
      <c r="BK109" s="1716" t="n"/>
      <c r="BL109" s="3044" t="n">
        <v>40</v>
      </c>
      <c r="BM109" s="3041" t="n"/>
      <c r="BN109" s="3042" t="n">
        <v>1</v>
      </c>
      <c r="BO109" s="2438">
        <f>AS109+AV109+AY109+BB109+BE109+BH109+BK109+BN109+U109</f>
        <v/>
      </c>
      <c r="BP109" s="2311" t="n"/>
      <c r="BQ109" s="3078" t="n"/>
      <c r="BR109" s="72" t="n"/>
      <c r="BS109" s="2524">
        <f>(AB109-R109)*0.22</f>
        <v/>
      </c>
      <c r="BT109" s="2" t="n"/>
      <c r="BU109" s="2" t="n"/>
      <c r="BV109" s="2" t="n"/>
      <c r="BW109" s="2" t="n"/>
      <c r="BX109" s="2" t="n"/>
    </row>
    <row r="110">
      <c r="A110" s="2517" t="inlineStr">
        <is>
          <t>2.10.4</t>
        </is>
      </c>
      <c r="B110" s="2302" t="n"/>
      <c r="C110" s="3126" t="inlineStr">
        <is>
          <t>Инжиниринг изделий из эластомеров и формующей оснастки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665" t="n"/>
      <c r="Q110" s="1006" t="n"/>
      <c r="R110" s="2646" t="n"/>
      <c r="S110" s="3038" t="n"/>
      <c r="T110" s="3038" t="n"/>
      <c r="U110" s="3039" t="n"/>
      <c r="V110" s="1716" t="n">
        <v>7</v>
      </c>
      <c r="W110" s="173" t="n"/>
      <c r="X110" s="3039" t="n"/>
      <c r="Y110" s="72" t="n"/>
      <c r="Z110" s="2646" t="n">
        <v>216</v>
      </c>
      <c r="AA110" s="173" t="n"/>
      <c r="AB110" s="3039" t="n">
        <v>90</v>
      </c>
      <c r="AC110" s="72" t="n"/>
      <c r="AD110" s="3076">
        <f>Z110-T110</f>
        <v/>
      </c>
      <c r="AE110" s="72" t="n"/>
      <c r="AF110" s="3640">
        <f>AP110+AR110+AU110+AX110+BA110+BD110+BG110+BJ110+BM110</f>
        <v/>
      </c>
      <c r="AG110" s="2878" t="n"/>
      <c r="AH110" s="3040" t="n">
        <v>12</v>
      </c>
      <c r="AI110" s="186" t="n"/>
      <c r="AJ110" s="3041" t="n"/>
      <c r="AK110" s="186" t="n"/>
      <c r="AL110" s="3041" t="n">
        <v>8</v>
      </c>
      <c r="AM110" s="186" t="n"/>
      <c r="AN110" s="2522" t="n"/>
      <c r="AO110" s="2311" t="n"/>
      <c r="AP110" s="2439" t="n"/>
      <c r="AQ110" s="2444" t="n"/>
      <c r="AR110" s="2445" t="n"/>
      <c r="AS110" s="2439" t="n"/>
      <c r="AT110" s="2444" t="n"/>
      <c r="AU110" s="2445" t="n"/>
      <c r="AV110" s="2446" t="n"/>
      <c r="AW110" s="2447" t="n"/>
      <c r="AX110" s="2445" t="n"/>
      <c r="AY110" s="2439" t="n"/>
      <c r="AZ110" s="2444" t="n"/>
      <c r="BA110" s="2445" t="n"/>
      <c r="BB110" s="2446" t="n"/>
      <c r="BC110" s="2447" t="n"/>
      <c r="BD110" s="2445" t="n"/>
      <c r="BE110" s="2439" t="n"/>
      <c r="BF110" s="2444" t="n"/>
      <c r="BG110" s="2445" t="n">
        <v>8</v>
      </c>
      <c r="BH110" s="2446" t="n"/>
      <c r="BI110" s="2447" t="n">
        <v>216</v>
      </c>
      <c r="BJ110" s="2445" t="n">
        <v>12</v>
      </c>
      <c r="BK110" s="2439" t="n">
        <v>6</v>
      </c>
      <c r="BL110" s="2444" t="n"/>
      <c r="BM110" s="2445" t="n"/>
      <c r="BN110" s="2522" t="n"/>
      <c r="BO110" s="2438">
        <f>AS110+AV110+AY110+BB110+BE110+BH110+BK110+BN110+U110</f>
        <v/>
      </c>
      <c r="BP110" s="2311" t="n"/>
      <c r="BQ110" s="3062" t="n"/>
      <c r="BR110" s="2311" t="n"/>
      <c r="BS110" s="2524">
        <f>(AB110-R110)*0.22</f>
        <v/>
      </c>
      <c r="BT110" s="2" t="n"/>
      <c r="BU110" s="2" t="n"/>
      <c r="BV110" s="2" t="n"/>
      <c r="BW110" s="2" t="n"/>
      <c r="BX110" s="2" t="n"/>
    </row>
    <row r="111">
      <c r="A111" s="3156" t="inlineStr">
        <is>
          <t>2.10.5</t>
        </is>
      </c>
      <c r="B111" s="2930" t="n"/>
      <c r="C111" s="2664" t="inlineStr">
        <is>
          <t>Курсовая работа по дисциплине "Инжиниринг изделий из эластомеров и формующей оснастки"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311" t="n"/>
      <c r="Q111" s="1006" t="n"/>
      <c r="R111" s="5652" t="n"/>
      <c r="S111" s="5640" t="n"/>
      <c r="T111" s="5640" t="n"/>
      <c r="U111" s="5683" t="n"/>
      <c r="V111" s="5652" t="n"/>
      <c r="W111" s="5600" t="n"/>
      <c r="X111" s="5653" t="n"/>
      <c r="Y111" s="5602" t="n"/>
      <c r="Z111" s="5652" t="n">
        <v>30</v>
      </c>
      <c r="AA111" s="5600" t="n"/>
      <c r="AB111" s="5653" t="n"/>
      <c r="AC111" s="5602" t="n"/>
      <c r="AD111" s="5655">
        <f>Z111-T111</f>
        <v/>
      </c>
      <c r="AE111" s="5602" t="n"/>
      <c r="AF111" s="5641">
        <f>AP111+AR111+AU111+AX111+BA111+BD111+BG111+BJ111+BM111</f>
        <v/>
      </c>
      <c r="AG111" s="5515" t="n"/>
      <c r="AH111" s="5656" t="n"/>
      <c r="AI111" s="5657" t="n"/>
      <c r="AJ111" s="5658" t="n"/>
      <c r="AK111" s="5657" t="n"/>
      <c r="AL111" s="5658" t="n"/>
      <c r="AM111" s="5657" t="n"/>
      <c r="AN111" s="2446" t="n"/>
      <c r="AO111" s="2311" t="n"/>
      <c r="AP111" s="2436" t="n"/>
      <c r="AQ111" s="2444" t="n"/>
      <c r="AR111" s="2445" t="n"/>
      <c r="AS111" s="2439" t="n"/>
      <c r="AT111" s="2444" t="n"/>
      <c r="AU111" s="3035" t="n"/>
      <c r="AV111" s="2522" t="n"/>
      <c r="AW111" s="2447" t="n"/>
      <c r="AX111" s="2445" t="n"/>
      <c r="AY111" s="2439" t="n"/>
      <c r="AZ111" s="2444" t="n"/>
      <c r="BA111" s="2445" t="n"/>
      <c r="BB111" s="2446" t="n"/>
      <c r="BC111" s="2447" t="n"/>
      <c r="BD111" s="2445" t="n"/>
      <c r="BE111" s="2439" t="n"/>
      <c r="BF111" s="2444" t="n"/>
      <c r="BG111" s="2445" t="n"/>
      <c r="BH111" s="2446" t="n"/>
      <c r="BI111" s="2447" t="n">
        <v>30</v>
      </c>
      <c r="BJ111" s="2445" t="n"/>
      <c r="BK111" s="2439" t="n">
        <v>1</v>
      </c>
      <c r="BL111" s="2444" t="n"/>
      <c r="BM111" s="2445" t="n"/>
      <c r="BN111" s="2446" t="n"/>
      <c r="BO111" s="3076">
        <f>AS111+AV111+AY111+BB111+BE111+BH111+BK111+BN111+U111</f>
        <v/>
      </c>
      <c r="BP111" s="72" t="n"/>
      <c r="BQ111" s="2523" t="n"/>
      <c r="BR111" s="2311" t="n"/>
      <c r="BS111" s="2524">
        <f>(AB111-R111)*0.22</f>
        <v/>
      </c>
      <c r="BT111" s="2" t="n"/>
      <c r="BU111" s="2" t="n"/>
      <c r="BV111" s="2" t="n"/>
      <c r="BW111" s="2" t="n"/>
      <c r="BX111" s="2" t="n"/>
    </row>
    <row r="112">
      <c r="A112" s="3037" t="inlineStr">
        <is>
          <t>2.11</t>
        </is>
      </c>
      <c r="B112" s="2928" t="n"/>
      <c r="C112" s="2670" t="inlineStr">
        <is>
          <t>Факультативные дисциплины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311" t="n"/>
      <c r="Q112" s="1725" t="n"/>
      <c r="R112" s="3003" t="n"/>
      <c r="S112" s="5650" t="n"/>
      <c r="T112" s="5684" t="n"/>
      <c r="U112" s="3011" t="n"/>
      <c r="V112" s="3003" t="n"/>
      <c r="W112" s="173" t="n"/>
      <c r="X112" s="3005" t="n"/>
      <c r="Y112" s="72" t="n"/>
      <c r="Z112" s="3006" t="n"/>
      <c r="AA112" s="173" t="n"/>
      <c r="AB112" s="3005" t="n"/>
      <c r="AC112" s="72" t="n"/>
      <c r="AD112" s="5685" t="n"/>
      <c r="AE112" s="5534" t="n"/>
      <c r="AF112" s="3643" t="n"/>
      <c r="AG112" s="2878" t="n"/>
      <c r="AH112" s="2554" t="n"/>
      <c r="AI112" s="2335" t="n"/>
      <c r="AJ112" s="2555" t="n"/>
      <c r="AK112" s="2335" t="n"/>
      <c r="AL112" s="2555" t="n"/>
      <c r="AM112" s="2335" t="n"/>
      <c r="AN112" s="3009" t="n"/>
      <c r="AO112" s="72" t="n"/>
      <c r="AP112" s="5686" t="n"/>
      <c r="AQ112" s="5687" t="n"/>
      <c r="AR112" s="5688" t="n"/>
      <c r="AS112" s="5686" t="n"/>
      <c r="AT112" s="5687" t="n"/>
      <c r="AU112" s="5688" t="n"/>
      <c r="AV112" s="5689" t="n"/>
      <c r="AW112" s="5690" t="n"/>
      <c r="AX112" s="5688" t="n"/>
      <c r="AY112" s="5686" t="n"/>
      <c r="AZ112" s="5691" t="n"/>
      <c r="BA112" s="5692" t="n"/>
      <c r="BB112" s="5689" t="n"/>
      <c r="BC112" s="5690" t="n"/>
      <c r="BD112" s="5688" t="n"/>
      <c r="BE112" s="5686" t="n"/>
      <c r="BF112" s="5687" t="n"/>
      <c r="BG112" s="5693" t="n"/>
      <c r="BH112" s="5689" t="n"/>
      <c r="BI112" s="5690" t="n"/>
      <c r="BJ112" s="5688" t="n"/>
      <c r="BK112" s="5686" t="n"/>
      <c r="BL112" s="5687" t="n"/>
      <c r="BM112" s="5694" t="n"/>
      <c r="BN112" s="5695" t="n"/>
      <c r="BO112" s="2671" t="n"/>
      <c r="BP112" s="2311" t="n"/>
      <c r="BQ112" s="3077" t="n"/>
      <c r="BR112" s="72" t="n"/>
      <c r="BS112" s="2524">
        <f>(AB112-R112)*0.22</f>
        <v/>
      </c>
      <c r="BT112" s="2" t="n"/>
      <c r="BU112" s="2" t="n"/>
      <c r="BV112" s="2" t="n"/>
      <c r="BW112" s="2" t="n"/>
      <c r="BX112" s="2" t="n"/>
    </row>
    <row r="113">
      <c r="A113" s="3033" t="inlineStr">
        <is>
          <t>2.11.1</t>
        </is>
      </c>
      <c r="B113" s="2928" t="n"/>
      <c r="C113" s="2664" t="inlineStr">
        <is>
          <t>Великая Отечественная война советского народа (в контексте Второй мировой войны)</t>
        </is>
      </c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2669" t="n"/>
      <c r="R113" s="2439" t="n"/>
      <c r="S113" s="5649" t="n"/>
      <c r="T113" s="5646" t="n"/>
      <c r="U113" s="2446" t="n"/>
      <c r="V113" s="2439" t="n"/>
      <c r="W113" s="2302" t="n"/>
      <c r="X113" s="2437" t="n"/>
      <c r="Y113" s="2311" t="n"/>
      <c r="Z113" s="2436" t="inlineStr">
        <is>
          <t>/10</t>
        </is>
      </c>
      <c r="AA113" s="2302" t="n"/>
      <c r="AB113" s="2437" t="inlineStr">
        <is>
          <t>/10</t>
        </is>
      </c>
      <c r="AC113" s="2311" t="n"/>
      <c r="AD113" s="2438" t="inlineStr">
        <is>
          <t>/10</t>
        </is>
      </c>
      <c r="AE113" s="2311" t="n"/>
      <c r="AF113" s="3275" t="inlineStr">
        <is>
          <t>/4</t>
        </is>
      </c>
      <c r="AG113" s="3267" t="n"/>
      <c r="AH113" s="2521" t="inlineStr">
        <is>
          <t>/4</t>
        </is>
      </c>
      <c r="AI113" s="2316" t="n"/>
      <c r="AJ113" s="2445" t="n"/>
      <c r="AK113" s="2316" t="n"/>
      <c r="AL113" s="2445" t="n"/>
      <c r="AM113" s="2316" t="n"/>
      <c r="AN113" s="2522" t="n"/>
      <c r="AO113" s="2311" t="n"/>
      <c r="AP113" s="2439" t="n"/>
      <c r="AQ113" s="2444" t="inlineStr">
        <is>
          <t>/10</t>
        </is>
      </c>
      <c r="AR113" s="2445" t="inlineStr">
        <is>
          <t>/4</t>
        </is>
      </c>
      <c r="AS113" s="2439" t="n"/>
      <c r="AT113" s="2444" t="n"/>
      <c r="AU113" s="2445" t="n"/>
      <c r="AV113" s="2446" t="n"/>
      <c r="AW113" s="2447" t="n"/>
      <c r="AX113" s="2445" t="n"/>
      <c r="AY113" s="2439" t="n"/>
      <c r="AZ113" s="2444" t="n"/>
      <c r="BA113" s="2521" t="n"/>
      <c r="BB113" s="2446" t="n"/>
      <c r="BC113" s="2447" t="n"/>
      <c r="BD113" s="2445" t="n"/>
      <c r="BE113" s="2439" t="n"/>
      <c r="BF113" s="2444" t="n"/>
      <c r="BG113" s="2445" t="n"/>
      <c r="BH113" s="2446" t="n"/>
      <c r="BI113" s="2447" t="n"/>
      <c r="BJ113" s="2445" t="n"/>
      <c r="BK113" s="2439" t="n"/>
      <c r="BL113" s="2444" t="n"/>
      <c r="BM113" s="2445" t="n"/>
      <c r="BN113" s="2522" t="n"/>
      <c r="BO113" s="2446" t="n"/>
      <c r="BP113" s="2311" t="n"/>
      <c r="BQ113" s="3062" t="n"/>
      <c r="BR113" s="2311" t="n"/>
      <c r="BS113" s="2524">
        <f>(AB113-R113)*0.22</f>
        <v/>
      </c>
      <c r="BT113" s="2" t="n"/>
      <c r="BU113" s="2" t="n"/>
      <c r="BV113" s="2" t="n"/>
      <c r="BW113" s="2" t="n"/>
      <c r="BX113" s="2" t="n"/>
    </row>
    <row r="114">
      <c r="A114" s="2517" t="inlineStr">
        <is>
          <t>2.11.2</t>
        </is>
      </c>
      <c r="B114" s="2302" t="n"/>
      <c r="C114" s="2664" t="inlineStr">
        <is>
          <t>Коррупция и ее общественная опасность</t>
        </is>
      </c>
      <c r="D114" s="2665" t="n"/>
      <c r="E114" s="2665" t="n"/>
      <c r="F114" s="2665" t="n"/>
      <c r="G114" s="2665" t="n"/>
      <c r="H114" s="2665" t="n"/>
      <c r="I114" s="2665" t="n"/>
      <c r="J114" s="2665" t="n"/>
      <c r="K114" s="2665" t="n"/>
      <c r="L114" s="2665" t="n"/>
      <c r="M114" s="2665" t="n"/>
      <c r="N114" s="2665" t="n"/>
      <c r="O114" s="2665" t="n"/>
      <c r="P114" s="2311" t="n"/>
      <c r="Q114" s="1006" t="n"/>
      <c r="R114" s="1716" t="n"/>
      <c r="S114" s="5365" t="n"/>
      <c r="T114" s="5696" t="n"/>
      <c r="U114" s="3043" t="n"/>
      <c r="V114" s="1716" t="n"/>
      <c r="W114" s="173" t="n"/>
      <c r="X114" s="3039" t="n"/>
      <c r="Y114" s="72" t="n"/>
      <c r="Z114" s="2646" t="inlineStr">
        <is>
          <t>/10</t>
        </is>
      </c>
      <c r="AA114" s="173" t="n"/>
      <c r="AB114" s="3039" t="inlineStr">
        <is>
          <t>/10</t>
        </is>
      </c>
      <c r="AC114" s="72" t="n"/>
      <c r="AD114" s="3076" t="inlineStr">
        <is>
          <t>/10</t>
        </is>
      </c>
      <c r="AE114" s="72" t="n"/>
      <c r="AF114" s="3640" t="inlineStr">
        <is>
          <t>/4</t>
        </is>
      </c>
      <c r="AG114" s="2878" t="n"/>
      <c r="AH114" s="3040" t="inlineStr">
        <is>
          <t>/4</t>
        </is>
      </c>
      <c r="AI114" s="186" t="n"/>
      <c r="AJ114" s="3041" t="n"/>
      <c r="AK114" s="186" t="n"/>
      <c r="AL114" s="3041" t="n"/>
      <c r="AM114" s="186" t="n"/>
      <c r="AN114" s="3042" t="n"/>
      <c r="AO114" s="72" t="n"/>
      <c r="AP114" s="1716" t="n"/>
      <c r="AQ114" s="3129" t="n"/>
      <c r="AR114" s="3041" t="n"/>
      <c r="AS114" s="1716" t="n"/>
      <c r="AT114" s="3129" t="inlineStr">
        <is>
          <t>/10</t>
        </is>
      </c>
      <c r="AU114" s="3128" t="inlineStr">
        <is>
          <t>/4</t>
        </is>
      </c>
      <c r="AV114" s="3043" t="n"/>
      <c r="AW114" s="3130" t="n"/>
      <c r="AX114" s="3128" t="n"/>
      <c r="AY114" s="1716" t="n"/>
      <c r="AZ114" s="3044" t="n"/>
      <c r="BA114" s="3128" t="n"/>
      <c r="BB114" s="3043" t="n"/>
      <c r="BC114" s="3130" t="n"/>
      <c r="BD114" s="3128" t="n"/>
      <c r="BE114" s="1716" t="n"/>
      <c r="BF114" s="3127" t="n"/>
      <c r="BG114" s="3041" t="n"/>
      <c r="BH114" s="3043" t="n"/>
      <c r="BI114" s="3130" t="n"/>
      <c r="BJ114" s="3128" t="n"/>
      <c r="BK114" s="1716" t="n"/>
      <c r="BL114" s="3044" t="n"/>
      <c r="BM114" s="3041" t="n"/>
      <c r="BN114" s="3042" t="n"/>
      <c r="BO114" s="3043" t="n"/>
      <c r="BP114" s="72" t="n"/>
      <c r="BQ114" s="3078" t="n"/>
      <c r="BR114" s="72" t="n"/>
      <c r="BS114" s="2524">
        <f>(AB114-R114)*0.22</f>
        <v/>
      </c>
      <c r="BT114" s="2" t="n"/>
      <c r="BU114" s="2" t="n"/>
      <c r="BV114" s="2" t="n"/>
      <c r="BW114" s="2" t="n"/>
      <c r="BX114" s="2" t="n"/>
    </row>
    <row r="115">
      <c r="A115" s="2916" t="inlineStr">
        <is>
          <t>2.12</t>
        </is>
      </c>
      <c r="B115" s="173" t="n"/>
      <c r="C115" s="2670" t="inlineStr">
        <is>
          <t>Дополнительные виды обучения</t>
        </is>
      </c>
      <c r="D115" s="2665" t="n"/>
      <c r="E115" s="2665" t="n"/>
      <c r="F115" s="2665" t="n"/>
      <c r="G115" s="2665" t="n"/>
      <c r="H115" s="2665" t="n"/>
      <c r="I115" s="2665" t="n"/>
      <c r="J115" s="2665" t="n"/>
      <c r="K115" s="2665" t="n"/>
      <c r="L115" s="2665" t="n"/>
      <c r="M115" s="2665" t="n"/>
      <c r="N115" s="2665" t="n"/>
      <c r="O115" s="2665" t="n"/>
      <c r="P115" s="2311" t="n"/>
      <c r="Q115" s="3002" t="n"/>
      <c r="R115" s="2559" t="n"/>
      <c r="S115" s="5647" t="n"/>
      <c r="T115" s="5697" t="n"/>
      <c r="U115" s="2560" t="n"/>
      <c r="V115" s="2559" t="n"/>
      <c r="W115" s="2302" t="n"/>
      <c r="X115" s="2578" t="n"/>
      <c r="Y115" s="2311" t="n"/>
      <c r="Z115" s="2577" t="n"/>
      <c r="AA115" s="2302" t="n"/>
      <c r="AB115" s="2578" t="n"/>
      <c r="AC115" s="2311" t="n"/>
      <c r="AD115" s="2671" t="n"/>
      <c r="AE115" s="2311" t="n"/>
      <c r="AF115" s="3386" t="n"/>
      <c r="AG115" s="3267" t="n"/>
      <c r="AH115" s="2579" t="n"/>
      <c r="AI115" s="2316" t="n"/>
      <c r="AJ115" s="2558" t="n"/>
      <c r="AK115" s="2316" t="n"/>
      <c r="AL115" s="2558" t="n"/>
      <c r="AM115" s="2316" t="n"/>
      <c r="AN115" s="2580" t="n"/>
      <c r="AO115" s="2311" t="n"/>
      <c r="AP115" s="2559" t="n"/>
      <c r="AQ115" s="2557" t="n"/>
      <c r="AR115" s="2558" t="n"/>
      <c r="AS115" s="2559" t="n"/>
      <c r="AT115" s="2557" t="n"/>
      <c r="AU115" s="2558" t="n"/>
      <c r="AV115" s="2560" t="n"/>
      <c r="AW115" s="2561" t="n"/>
      <c r="AX115" s="2558" t="n"/>
      <c r="AY115" s="2559" t="n"/>
      <c r="AZ115" s="2557" t="n"/>
      <c r="BA115" s="2558" t="n"/>
      <c r="BB115" s="2560" t="n"/>
      <c r="BC115" s="2561" t="n"/>
      <c r="BD115" s="2558" t="n"/>
      <c r="BE115" s="2559" t="n"/>
      <c r="BF115" s="2557" t="n"/>
      <c r="BG115" s="2558" t="n"/>
      <c r="BH115" s="2560" t="n"/>
      <c r="BI115" s="2561" t="n"/>
      <c r="BJ115" s="2558" t="n"/>
      <c r="BK115" s="2559" t="n"/>
      <c r="BL115" s="2557" t="n"/>
      <c r="BM115" s="2558" t="n"/>
      <c r="BN115" s="2580" t="n"/>
      <c r="BO115" s="2560" t="n"/>
      <c r="BP115" s="2311" t="n"/>
      <c r="BQ115" s="3068" t="n"/>
      <c r="BR115" s="2311" t="n"/>
      <c r="BS115" s="2524">
        <f>(AB115-R115)*0.22</f>
        <v/>
      </c>
      <c r="BT115" s="2" t="n"/>
      <c r="BU115" s="2" t="n"/>
      <c r="BV115" s="2" t="n"/>
      <c r="BW115" s="2" t="n"/>
      <c r="BX115" s="2" t="n"/>
    </row>
    <row r="116">
      <c r="A116" s="3120" t="inlineStr">
        <is>
          <t>2.12.1</t>
        </is>
      </c>
      <c r="B116" s="2928" t="n"/>
      <c r="C116" s="5549" t="inlineStr">
        <is>
          <t>Белорусский язык (профессиональная лексика)</t>
        </is>
      </c>
      <c r="D116" s="3381" t="n"/>
      <c r="E116" s="3381" t="n"/>
      <c r="F116" s="3381" t="n"/>
      <c r="G116" s="3381" t="n"/>
      <c r="H116" s="3381" t="n"/>
      <c r="I116" s="3381" t="n"/>
      <c r="J116" s="3381" t="n"/>
      <c r="K116" s="3381" t="n"/>
      <c r="L116" s="3381" t="n"/>
      <c r="M116" s="3381" t="n"/>
      <c r="N116" s="3381" t="n"/>
      <c r="O116" s="3381" t="n"/>
      <c r="P116" s="3382" t="n"/>
      <c r="Q116" s="3083" t="n"/>
      <c r="R116" s="3085" t="n"/>
      <c r="S116" s="3920" t="n"/>
      <c r="T116" s="5550" t="n"/>
      <c r="U116" s="3093" t="n"/>
      <c r="V116" s="3088" t="n"/>
      <c r="W116" s="173" t="n"/>
      <c r="X116" s="3087" t="inlineStr">
        <is>
          <t>/2</t>
        </is>
      </c>
      <c r="Y116" s="72" t="n"/>
      <c r="Z116" s="3088" t="inlineStr">
        <is>
          <t>/72</t>
        </is>
      </c>
      <c r="AA116" s="173" t="n"/>
      <c r="AB116" s="3087" t="inlineStr">
        <is>
          <t>/36</t>
        </is>
      </c>
      <c r="AC116" s="72" t="n"/>
      <c r="AD116" s="3103" t="inlineStr">
        <is>
          <t>/72</t>
        </is>
      </c>
      <c r="AE116" s="72" t="n"/>
      <c r="AF116" s="5513" t="inlineStr">
        <is>
          <t>/8</t>
        </is>
      </c>
      <c r="AG116" s="2878" t="n"/>
      <c r="AH116" s="3089" t="n"/>
      <c r="AI116" s="186" t="n"/>
      <c r="AJ116" s="3090" t="n"/>
      <c r="AK116" s="186" t="n"/>
      <c r="AL116" s="3090" t="inlineStr">
        <is>
          <t>/8</t>
        </is>
      </c>
      <c r="AM116" s="186" t="n"/>
      <c r="AN116" s="3091" t="n"/>
      <c r="AO116" s="72" t="n"/>
      <c r="AP116" s="3085" t="n"/>
      <c r="AQ116" s="3092" t="n"/>
      <c r="AR116" s="3090" t="inlineStr">
        <is>
          <t>/2</t>
        </is>
      </c>
      <c r="AS116" s="3085" t="n"/>
      <c r="AT116" s="3092" t="inlineStr">
        <is>
          <t>/72</t>
        </is>
      </c>
      <c r="AU116" s="3090" t="inlineStr">
        <is>
          <t>/6</t>
        </is>
      </c>
      <c r="AV116" s="3093" t="n"/>
      <c r="AW116" s="3094" t="n"/>
      <c r="AX116" s="3090" t="n"/>
      <c r="AY116" s="3085" t="n"/>
      <c r="AZ116" s="3092" t="n"/>
      <c r="BA116" s="3090" t="n"/>
      <c r="BB116" s="3093" t="n"/>
      <c r="BC116" s="3094" t="n"/>
      <c r="BD116" s="3090" t="n"/>
      <c r="BE116" s="3085" t="n"/>
      <c r="BF116" s="3092" t="n"/>
      <c r="BG116" s="3090" t="n"/>
      <c r="BH116" s="3093" t="n"/>
      <c r="BI116" s="3094" t="n"/>
      <c r="BJ116" s="3090" t="n"/>
      <c r="BK116" s="3085" t="n"/>
      <c r="BL116" s="3092" t="n"/>
      <c r="BM116" s="3090" t="n"/>
      <c r="BN116" s="3091" t="n"/>
      <c r="BO116" s="3093" t="n"/>
      <c r="BP116" s="72" t="n"/>
      <c r="BQ116" s="3095" t="n"/>
      <c r="BR116" s="72" t="n"/>
      <c r="BS116" s="2386">
        <f>(AB116-R116)*0.22</f>
        <v/>
      </c>
      <c r="BT116" s="2" t="n"/>
      <c r="BU116" s="2" t="n"/>
      <c r="BV116" s="2" t="n"/>
      <c r="BW116" s="2" t="n"/>
      <c r="BX116" s="2" t="n"/>
    </row>
    <row r="117">
      <c r="A117" s="3832" t="inlineStr">
        <is>
          <t>2.12.2</t>
        </is>
      </c>
      <c r="B117" s="2928" t="n"/>
      <c r="C117" s="5509" t="inlineStr">
        <is>
          <t>Теплотехника</t>
        </is>
      </c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72" t="n"/>
      <c r="Q117" s="467" t="n"/>
      <c r="R117" s="2314" t="n"/>
      <c r="S117" s="3919" t="n"/>
      <c r="T117" s="5551" t="n"/>
      <c r="U117" s="2309" t="n"/>
      <c r="V117" s="2310" t="n"/>
      <c r="W117" s="2302" t="n"/>
      <c r="X117" s="2312" t="inlineStr">
        <is>
          <t>/5</t>
        </is>
      </c>
      <c r="Y117" s="2311" t="n"/>
      <c r="Z117" s="2310" t="inlineStr">
        <is>
          <t>/108</t>
        </is>
      </c>
      <c r="AA117" s="2302" t="n"/>
      <c r="AB117" s="2312" t="inlineStr">
        <is>
          <t>/36</t>
        </is>
      </c>
      <c r="AC117" s="2311" t="n"/>
      <c r="AD117" s="2313" t="inlineStr">
        <is>
          <t>/108</t>
        </is>
      </c>
      <c r="AE117" s="2311" t="n"/>
      <c r="AF117" s="5483" t="inlineStr">
        <is>
          <t>/8</t>
        </is>
      </c>
      <c r="AG117" s="3267" t="n"/>
      <c r="AH117" s="2315" t="inlineStr">
        <is>
          <t>/6</t>
        </is>
      </c>
      <c r="AI117" s="2316" t="n"/>
      <c r="AJ117" s="2317" t="inlineStr">
        <is>
          <t>/2</t>
        </is>
      </c>
      <c r="AK117" s="2316" t="n"/>
      <c r="AL117" s="2317" t="n"/>
      <c r="AM117" s="2316" t="n"/>
      <c r="AN117" s="2318" t="n"/>
      <c r="AO117" s="2311" t="n"/>
      <c r="AP117" s="2314" t="n"/>
      <c r="AQ117" s="2326" t="n"/>
      <c r="AR117" s="2317" t="n"/>
      <c r="AS117" s="2314" t="n"/>
      <c r="AT117" s="2326" t="n"/>
      <c r="AU117" s="2317" t="n"/>
      <c r="AV117" s="2309" t="n"/>
      <c r="AW117" s="2324" t="n"/>
      <c r="AX117" s="2321" t="n"/>
      <c r="AY117" s="2322" t="n"/>
      <c r="AZ117" s="2320" t="n"/>
      <c r="BA117" s="2321" t="inlineStr">
        <is>
          <t>/4</t>
        </is>
      </c>
      <c r="BB117" s="2323" t="n"/>
      <c r="BC117" s="5698" t="inlineStr">
        <is>
          <t>/108</t>
        </is>
      </c>
      <c r="BD117" s="2317" t="inlineStr">
        <is>
          <t>/4</t>
        </is>
      </c>
      <c r="BE117" s="2314" t="n"/>
      <c r="BF117" s="2326" t="n"/>
      <c r="BG117" s="2317" t="n"/>
      <c r="BH117" s="2309" t="n"/>
      <c r="BI117" s="2325" t="n"/>
      <c r="BJ117" s="2317" t="n"/>
      <c r="BK117" s="2314" t="n"/>
      <c r="BL117" s="2326" t="n"/>
      <c r="BM117" s="2317" t="n"/>
      <c r="BN117" s="2318" t="n"/>
      <c r="BO117" s="2309" t="n"/>
      <c r="BP117" s="2311" t="n"/>
      <c r="BQ117" s="3114" t="inlineStr">
        <is>
          <t>ЭГиТ</t>
        </is>
      </c>
      <c r="BR117" s="2311" t="n"/>
      <c r="BS117" s="2">
        <f>(AB117-R117)*0.22</f>
        <v/>
      </c>
      <c r="BT117" s="2" t="n"/>
      <c r="BU117" s="2" t="n"/>
      <c r="BV117" s="2" t="n"/>
      <c r="BW117" s="2" t="n"/>
      <c r="BX117" s="2" t="n"/>
    </row>
    <row r="118">
      <c r="A118" s="3910" t="inlineStr">
        <is>
          <t>2.12.3</t>
        </is>
      </c>
      <c r="B118" s="2930" t="n"/>
      <c r="C118" s="4367" t="inlineStr">
        <is>
          <t>Основы управления интеллектуальной собственностью</t>
        </is>
      </c>
      <c r="D118" s="2665" t="n"/>
      <c r="E118" s="2665" t="n"/>
      <c r="F118" s="2665" t="n"/>
      <c r="G118" s="2665" t="n"/>
      <c r="H118" s="2665" t="n"/>
      <c r="I118" s="2665" t="n"/>
      <c r="J118" s="2665" t="n"/>
      <c r="K118" s="2665" t="n"/>
      <c r="L118" s="2665" t="n"/>
      <c r="M118" s="2665" t="n"/>
      <c r="N118" s="2665" t="n"/>
      <c r="O118" s="2665" t="n"/>
      <c r="P118" s="2311" t="n"/>
      <c r="Q118" s="2425" t="n"/>
      <c r="R118" s="3945" t="n"/>
      <c r="S118" s="2393" t="n"/>
      <c r="T118" s="2393" t="n"/>
      <c r="U118" s="2394" t="n"/>
      <c r="V118" s="2426" t="n"/>
      <c r="W118" s="2329" t="n"/>
      <c r="X118" s="2427" t="inlineStr">
        <is>
          <t>/6</t>
        </is>
      </c>
      <c r="Y118" s="2305" t="n"/>
      <c r="Z118" s="2426" t="inlineStr">
        <is>
          <t>/60</t>
        </is>
      </c>
      <c r="AA118" s="2329" t="n"/>
      <c r="AB118" s="2427" t="inlineStr">
        <is>
          <t>/34</t>
        </is>
      </c>
      <c r="AC118" s="2305" t="n"/>
      <c r="AD118" s="3939" t="inlineStr">
        <is>
          <t>/60</t>
        </is>
      </c>
      <c r="AE118" s="2305" t="n"/>
      <c r="AF118" s="5553" t="inlineStr">
        <is>
          <t>/8</t>
        </is>
      </c>
      <c r="AG118" s="2988" t="n"/>
      <c r="AH118" s="2428" t="inlineStr">
        <is>
          <t>/4</t>
        </is>
      </c>
      <c r="AI118" s="2335" t="n"/>
      <c r="AJ118" s="2429" t="n"/>
      <c r="AK118" s="2335" t="n"/>
      <c r="AL118" s="2429" t="inlineStr">
        <is>
          <t>/4</t>
        </is>
      </c>
      <c r="AM118" s="2335" t="n"/>
      <c r="AN118" s="2430" t="n"/>
      <c r="AO118" s="2305" t="n"/>
      <c r="AP118" s="3945" t="n"/>
      <c r="AQ118" s="3629" t="n"/>
      <c r="AR118" s="2429" t="n"/>
      <c r="AS118" s="3945" t="n"/>
      <c r="AT118" s="3629" t="n"/>
      <c r="AU118" s="2429" t="n"/>
      <c r="AV118" s="2394" t="n"/>
      <c r="AW118" s="3630" t="n"/>
      <c r="AX118" s="2429" t="n"/>
      <c r="AY118" s="3945" t="n"/>
      <c r="AZ118" s="3629" t="n"/>
      <c r="BA118" s="2429" t="n"/>
      <c r="BB118" s="2394" t="n"/>
      <c r="BC118" s="3630" t="n"/>
      <c r="BD118" s="2429" t="inlineStr">
        <is>
          <t>/2</t>
        </is>
      </c>
      <c r="BE118" s="3945" t="n"/>
      <c r="BF118" s="3629" t="inlineStr">
        <is>
          <t>/60</t>
        </is>
      </c>
      <c r="BG118" s="2429" t="inlineStr">
        <is>
          <t>/6</t>
        </is>
      </c>
      <c r="BH118" s="2394" t="n"/>
      <c r="BI118" s="3630" t="n"/>
      <c r="BJ118" s="2429" t="n"/>
      <c r="BK118" s="3945" t="n"/>
      <c r="BL118" s="3629" t="n"/>
      <c r="BM118" s="2429" t="n"/>
      <c r="BN118" s="2430" t="n"/>
      <c r="BO118" s="2394" t="n"/>
      <c r="BP118" s="2305" t="n"/>
      <c r="BQ118" s="3831" t="n"/>
      <c r="BR118" s="2305" t="n"/>
      <c r="BS118" s="2386">
        <f>(AB118-R118)*0.22</f>
        <v/>
      </c>
      <c r="BT118" s="2" t="n"/>
      <c r="BU118" s="2" t="n"/>
      <c r="BV118" s="2" t="n"/>
      <c r="BW118" s="2" t="n"/>
      <c r="BX118" s="2" t="n"/>
    </row>
    <row r="119">
      <c r="A119" s="5554" t="inlineStr">
        <is>
          <t>2.12.4</t>
        </is>
      </c>
      <c r="B119" s="3504" t="n"/>
      <c r="C119" s="5555" t="inlineStr">
        <is>
          <t>Обзорные лекции по специальности</t>
        </is>
      </c>
      <c r="D119" s="3496" t="n"/>
      <c r="E119" s="3496" t="n"/>
      <c r="F119" s="3496" t="n"/>
      <c r="G119" s="3496" t="n"/>
      <c r="H119" s="3496" t="n"/>
      <c r="I119" s="3496" t="n"/>
      <c r="J119" s="3496" t="n"/>
      <c r="K119" s="3496" t="n"/>
      <c r="L119" s="3496" t="n"/>
      <c r="M119" s="3496" t="n"/>
      <c r="N119" s="3496" t="n"/>
      <c r="O119" s="3496" t="n"/>
      <c r="P119" s="3497" t="n"/>
      <c r="Q119" s="5556" t="n"/>
      <c r="R119" s="5557" t="n"/>
      <c r="S119" s="5558" t="n"/>
      <c r="T119" s="5558" t="n"/>
      <c r="U119" s="5559" t="n"/>
      <c r="V119" s="5560" t="n"/>
      <c r="W119" s="3504" t="n"/>
      <c r="X119" s="5559" t="n"/>
      <c r="Y119" s="3497" t="n"/>
      <c r="Z119" s="5557" t="inlineStr">
        <is>
          <t>/16</t>
        </is>
      </c>
      <c r="AA119" s="3504" t="n"/>
      <c r="AB119" s="5559" t="inlineStr">
        <is>
          <t>/16</t>
        </is>
      </c>
      <c r="AC119" s="3497" t="n"/>
      <c r="AD119" s="5561" t="inlineStr">
        <is>
          <t>/16</t>
        </is>
      </c>
      <c r="AE119" s="3497" t="n"/>
      <c r="AF119" s="5562" t="inlineStr">
        <is>
          <t>/16</t>
        </is>
      </c>
      <c r="AG119" s="3507" t="n"/>
      <c r="AH119" s="5563" t="inlineStr">
        <is>
          <t>/16</t>
        </is>
      </c>
      <c r="AI119" s="3509" t="n"/>
      <c r="AJ119" s="5564" t="n"/>
      <c r="AK119" s="3509" t="n"/>
      <c r="AL119" s="5564" t="n"/>
      <c r="AM119" s="3509" t="n"/>
      <c r="AN119" s="5565" t="n"/>
      <c r="AO119" s="3497" t="n"/>
      <c r="AP119" s="5560" t="n"/>
      <c r="AQ119" s="5566" t="n"/>
      <c r="AR119" s="5564" t="n"/>
      <c r="AS119" s="5560" t="n"/>
      <c r="AT119" s="5566" t="n"/>
      <c r="AU119" s="5564" t="n"/>
      <c r="AV119" s="5567" t="n"/>
      <c r="AW119" s="5568" t="n"/>
      <c r="AX119" s="5564" t="n"/>
      <c r="AY119" s="5560" t="n"/>
      <c r="AZ119" s="5566" t="n"/>
      <c r="BA119" s="5564" t="n"/>
      <c r="BB119" s="5567" t="n"/>
      <c r="BC119" s="5568" t="n"/>
      <c r="BD119" s="5564" t="n"/>
      <c r="BE119" s="5560" t="n"/>
      <c r="BF119" s="5566" t="n"/>
      <c r="BG119" s="5564" t="n"/>
      <c r="BH119" s="5567" t="n"/>
      <c r="BI119" s="5568" t="n"/>
      <c r="BJ119" s="5564" t="n"/>
      <c r="BK119" s="5560" t="n"/>
      <c r="BL119" s="5566" t="inlineStr">
        <is>
          <t>/16</t>
        </is>
      </c>
      <c r="BM119" s="5564" t="inlineStr">
        <is>
          <t>/16</t>
        </is>
      </c>
      <c r="BN119" s="5565" t="n"/>
      <c r="BO119" s="5569" t="n"/>
      <c r="BP119" s="3497" t="n"/>
      <c r="BQ119" s="5570" t="n"/>
      <c r="BR119" s="3497" t="n"/>
      <c r="BS119" s="2386">
        <f>(AB119-R119)*0.22</f>
        <v/>
      </c>
      <c r="BT119" s="2" t="n"/>
      <c r="BU119" s="2" t="n"/>
      <c r="BV119" s="2" t="n"/>
      <c r="BW119" s="2" t="n"/>
      <c r="BX119" s="2" t="n"/>
    </row>
    <row r="120">
      <c r="A120" s="5699" t="n"/>
      <c r="B120" s="5699" t="n"/>
      <c r="C120" s="5700" t="n"/>
      <c r="D120" s="5700" t="n"/>
      <c r="E120" s="5700" t="n"/>
      <c r="F120" s="5700" t="n"/>
      <c r="G120" s="5700" t="n"/>
      <c r="H120" s="5700" t="n"/>
      <c r="I120" s="5700" t="n"/>
      <c r="J120" s="5700" t="n"/>
      <c r="K120" s="5700" t="n"/>
      <c r="L120" s="5700" t="n"/>
      <c r="M120" s="5700" t="n"/>
      <c r="N120" s="5700" t="n"/>
      <c r="O120" s="5700" t="n"/>
      <c r="P120" s="5700" t="n"/>
      <c r="Q120" s="5700" t="n"/>
      <c r="R120" s="5701" t="n"/>
      <c r="S120" s="5701" t="n"/>
      <c r="T120" s="5701" t="n"/>
      <c r="U120" s="5701" t="n"/>
      <c r="V120" s="5701" t="n"/>
      <c r="W120" s="5701" t="n"/>
      <c r="X120" s="5701" t="n"/>
      <c r="Y120" s="5701" t="n"/>
      <c r="Z120" s="5701" t="n"/>
      <c r="AA120" s="5701" t="n"/>
      <c r="AB120" s="5701" t="n"/>
      <c r="AC120" s="5701" t="n"/>
      <c r="AD120" s="5701" t="n"/>
      <c r="AE120" s="5701" t="n"/>
      <c r="AF120" s="5701" t="n"/>
      <c r="AG120" s="5701" t="n"/>
      <c r="AH120" s="5701" t="n"/>
      <c r="AI120" s="5701" t="n"/>
      <c r="AJ120" s="5701" t="n"/>
      <c r="AK120" s="5701" t="n"/>
      <c r="AL120" s="5701" t="n"/>
      <c r="AM120" s="5701" t="n"/>
      <c r="AN120" s="5701" t="n"/>
      <c r="AO120" s="5701" t="n"/>
      <c r="AP120" s="5701" t="n"/>
      <c r="AQ120" s="5701" t="n"/>
      <c r="AR120" s="5701" t="n"/>
      <c r="AS120" s="5701" t="n"/>
      <c r="AT120" s="5701" t="n"/>
      <c r="AU120" s="5701" t="n"/>
      <c r="AV120" s="5701" t="n"/>
      <c r="AW120" s="5701" t="n"/>
      <c r="AX120" s="5701" t="n"/>
      <c r="AY120" s="5701" t="n"/>
      <c r="AZ120" s="5701" t="n"/>
      <c r="BA120" s="5701" t="n"/>
      <c r="BB120" s="5701" t="n"/>
      <c r="BC120" s="5701" t="n"/>
      <c r="BD120" s="5701" t="n"/>
      <c r="BE120" s="5701" t="n"/>
      <c r="BF120" s="5701" t="n"/>
      <c r="BG120" s="5701" t="n"/>
      <c r="BH120" s="5701" t="n"/>
      <c r="BI120" s="5701" t="n"/>
      <c r="BJ120" s="5701" t="n"/>
      <c r="BK120" s="5701" t="n"/>
      <c r="BL120" s="5701" t="n"/>
      <c r="BM120" s="5701" t="n"/>
      <c r="BN120" s="5701" t="n"/>
      <c r="BO120" s="5701" t="n"/>
      <c r="BP120" s="5701" t="n"/>
      <c r="BQ120" s="5701" t="n"/>
      <c r="BR120" s="5701" t="n"/>
      <c r="BS120" s="2" t="n"/>
      <c r="BT120" s="2" t="n"/>
      <c r="BU120" s="2" t="n"/>
      <c r="BV120" s="2" t="n"/>
      <c r="BW120" s="2" t="n"/>
      <c r="BX120" s="2" t="n"/>
    </row>
    <row r="121">
      <c r="A121" s="2734" t="inlineStr">
        <is>
          <t>Количество часов учебных занятий</t>
        </is>
      </c>
      <c r="B121" s="2304" t="n"/>
      <c r="C121" s="2304" t="n"/>
      <c r="D121" s="2304" t="n"/>
      <c r="E121" s="2304" t="n"/>
      <c r="F121" s="2304" t="n"/>
      <c r="G121" s="2304" t="n"/>
      <c r="H121" s="2304" t="n"/>
      <c r="I121" s="2304" t="n"/>
      <c r="J121" s="2304" t="n"/>
      <c r="K121" s="2304" t="n"/>
      <c r="L121" s="2304" t="n"/>
      <c r="M121" s="2304" t="n"/>
      <c r="N121" s="2304" t="n"/>
      <c r="O121" s="2304" t="n"/>
      <c r="P121" s="2305" t="n"/>
      <c r="Q121" s="2726" t="n"/>
      <c r="R121" s="2727">
        <f>R41+R69</f>
        <v/>
      </c>
      <c r="S121" s="5702" t="n"/>
      <c r="T121" s="5702">
        <f>T41+T69</f>
        <v/>
      </c>
      <c r="U121" s="2737">
        <f>U41+U69</f>
        <v/>
      </c>
      <c r="V121" s="5703" t="n"/>
      <c r="W121" s="2329" t="n"/>
      <c r="X121" s="5704" t="n"/>
      <c r="Y121" s="2305" t="n"/>
      <c r="Z121" s="2733">
        <f>Z41+Z69</f>
        <v/>
      </c>
      <c r="AA121" s="2329" t="n"/>
      <c r="AB121" s="3491">
        <f>AB41+AB69</f>
        <v/>
      </c>
      <c r="AC121" s="2329" t="n"/>
      <c r="AD121" s="2733">
        <f>AD41+AD69</f>
        <v/>
      </c>
      <c r="AE121" s="2329" t="n"/>
      <c r="AF121" s="3733">
        <f>AF41+AF69</f>
        <v/>
      </c>
      <c r="AG121" s="2988" t="n"/>
      <c r="AH121" s="3735">
        <f>AH41+AH69</f>
        <v/>
      </c>
      <c r="AI121" s="2304" t="n"/>
      <c r="AJ121" s="5705">
        <f>AJ41+AJ69</f>
        <v/>
      </c>
      <c r="AK121" s="2304" t="n"/>
      <c r="AL121" s="5705">
        <f>AL41+AL69</f>
        <v/>
      </c>
      <c r="AM121" s="2304" t="n"/>
      <c r="AN121" s="2742">
        <f>AN41+AN69</f>
        <v/>
      </c>
      <c r="AO121" s="2305" t="n"/>
      <c r="AP121" s="2727">
        <f>AP41+AP69</f>
        <v/>
      </c>
      <c r="AQ121" s="5706">
        <f>AQ41+AQ69</f>
        <v/>
      </c>
      <c r="AR121" s="3983">
        <f>AR41+AR69</f>
        <v/>
      </c>
      <c r="AS121" s="3932">
        <f>AS41+AS69</f>
        <v/>
      </c>
      <c r="AT121" s="5707">
        <f>AT41+AT69</f>
        <v/>
      </c>
      <c r="AU121" s="5708">
        <f>AU41+AU69</f>
        <v/>
      </c>
      <c r="AV121" s="3984">
        <f>AV41+AV69</f>
        <v/>
      </c>
      <c r="AW121" s="5706">
        <f>AW41+AW69</f>
        <v/>
      </c>
      <c r="AX121" s="5708">
        <f>AX41+AX69</f>
        <v/>
      </c>
      <c r="AY121" s="5708">
        <f>AY41+AY69</f>
        <v/>
      </c>
      <c r="AZ121" s="5707">
        <f>AZ41+AZ69</f>
        <v/>
      </c>
      <c r="BA121" s="5708">
        <f>BA41+BA69</f>
        <v/>
      </c>
      <c r="BB121" s="3984">
        <f>BB41+BB69</f>
        <v/>
      </c>
      <c r="BC121" s="5706">
        <f>BC41+BC69</f>
        <v/>
      </c>
      <c r="BD121" s="5708">
        <f>BD41+BD69</f>
        <v/>
      </c>
      <c r="BE121" s="5708">
        <f>BE41+BE69</f>
        <v/>
      </c>
      <c r="BF121" s="5707">
        <f>BF41+BF69</f>
        <v/>
      </c>
      <c r="BG121" s="3932">
        <f>BG41+BG69</f>
        <v/>
      </c>
      <c r="BH121" s="3984">
        <f>BH41+BH69</f>
        <v/>
      </c>
      <c r="BI121" s="5706">
        <f>BI41+BI69</f>
        <v/>
      </c>
      <c r="BJ121" s="3983">
        <f>BJ41+BJ69</f>
        <v/>
      </c>
      <c r="BK121" s="3932">
        <f>BK41+BK69</f>
        <v/>
      </c>
      <c r="BL121" s="5707">
        <f>BL41+BL69</f>
        <v/>
      </c>
      <c r="BM121" s="5708">
        <f>BM41+BM69</f>
        <v/>
      </c>
      <c r="BN121" s="3984">
        <f>BN41+BN69</f>
        <v/>
      </c>
      <c r="BO121" s="2738">
        <f>BO41+BO69</f>
        <v/>
      </c>
      <c r="BP121" s="2305" t="n"/>
      <c r="BQ121" s="5709" t="n"/>
      <c r="BR121" s="5710" t="n"/>
      <c r="BS121" s="2">
        <f>(AB121-R121)*0.22</f>
        <v/>
      </c>
      <c r="BT121" s="2" t="n"/>
      <c r="BU121" s="2" t="n"/>
      <c r="BV121" s="2" t="n"/>
      <c r="BW121" s="2" t="n"/>
      <c r="BX121" s="2" t="n"/>
    </row>
    <row r="122">
      <c r="A122" s="2707" t="inlineStr">
        <is>
          <t>Количество часов учебных занятий в неделю</t>
        </is>
      </c>
      <c r="B122" s="2665" t="n"/>
      <c r="C122" s="2665" t="n"/>
      <c r="D122" s="2665" t="n"/>
      <c r="E122" s="2665" t="n"/>
      <c r="F122" s="2665" t="n"/>
      <c r="G122" s="2665" t="n"/>
      <c r="H122" s="2665" t="n"/>
      <c r="I122" s="2665" t="n"/>
      <c r="J122" s="2665" t="n"/>
      <c r="K122" s="2665" t="n"/>
      <c r="L122" s="2665" t="n"/>
      <c r="M122" s="2665" t="n"/>
      <c r="N122" s="2665" t="n"/>
      <c r="O122" s="2665" t="n"/>
      <c r="P122" s="2311" t="n"/>
      <c r="Q122" s="3212" t="n"/>
      <c r="R122" s="5579" t="n"/>
      <c r="S122" s="5580" t="n"/>
      <c r="T122" s="5580" t="n"/>
      <c r="U122" s="5581" t="n"/>
      <c r="V122" s="2079" t="n"/>
      <c r="W122" s="173" t="n"/>
      <c r="X122" s="5711" t="n"/>
      <c r="Y122" s="72" t="n"/>
      <c r="Z122" s="3198">
        <f>AQ121+AT121+AW121+AZ121+BC121+BF121+BI121+BL121+T121</f>
        <v/>
      </c>
      <c r="AA122" s="173" t="n"/>
      <c r="AB122" s="3199">
        <f>AR121+AP121+AU121+AX121+BA121+BD121+BG121+BJ121+BM121</f>
        <v/>
      </c>
      <c r="AC122" s="72" t="n"/>
      <c r="AD122" s="3200">
        <f>Z121-T121</f>
        <v/>
      </c>
      <c r="AE122" s="72" t="n"/>
      <c r="AF122" s="5582">
        <f>AP121+AR121+AU121+AX121+BA121+BD121+BG121+BJ121+BM121</f>
        <v/>
      </c>
      <c r="AG122" s="2878" t="n"/>
      <c r="AH122" s="5583">
        <f>AH121+AJ121+AL121+AN121</f>
        <v/>
      </c>
      <c r="AI122" s="2335" t="n"/>
      <c r="AJ122" s="3730" t="n"/>
      <c r="AK122" s="2335" t="n"/>
      <c r="AL122" s="2741" t="n"/>
      <c r="AM122" s="2335" t="n"/>
      <c r="AN122" s="2720" t="n"/>
      <c r="AO122" s="2311" t="n"/>
      <c r="AP122" s="5579" t="n"/>
      <c r="AQ122" s="5585" t="n"/>
      <c r="AR122" s="565">
        <f>AR121/AQ39</f>
        <v/>
      </c>
      <c r="AS122" s="566" t="n"/>
      <c r="AT122" s="567" t="n"/>
      <c r="AU122" s="565">
        <f>AU121/AT39</f>
        <v/>
      </c>
      <c r="AV122" s="5584" t="n"/>
      <c r="AW122" s="5585" t="n"/>
      <c r="AX122" s="565">
        <f>AX121/AW39</f>
        <v/>
      </c>
      <c r="AY122" s="566" t="n"/>
      <c r="AZ122" s="567" t="n"/>
      <c r="BA122" s="565">
        <f>BA121/AZ39</f>
        <v/>
      </c>
      <c r="BB122" s="5584" t="n"/>
      <c r="BC122" s="5585" t="n"/>
      <c r="BD122" s="565">
        <f>BD121/BC39</f>
        <v/>
      </c>
      <c r="BE122" s="566" t="n"/>
      <c r="BF122" s="567" t="n"/>
      <c r="BG122" s="565">
        <f>BG121/BF39</f>
        <v/>
      </c>
      <c r="BH122" s="5584" t="n"/>
      <c r="BI122" s="5585" t="n"/>
      <c r="BJ122" s="565">
        <f>BJ121/BI39</f>
        <v/>
      </c>
      <c r="BK122" s="566" t="n"/>
      <c r="BL122" s="567" t="n"/>
      <c r="BM122" s="565">
        <f>BM121/BL39</f>
        <v/>
      </c>
      <c r="BN122" s="5584" t="n"/>
      <c r="BO122" s="3207">
        <f>BO121+X131+X132+AU131+AU132+BC131</f>
        <v/>
      </c>
      <c r="BP122" s="72" t="n"/>
      <c r="BQ122" s="3215" t="n"/>
      <c r="BR122" s="72" t="n"/>
      <c r="BS122" s="2">
        <f>(AB122-R122)*0.22</f>
        <v/>
      </c>
      <c r="BT122" s="2" t="n"/>
      <c r="BU122" s="2" t="n"/>
      <c r="BV122" s="2" t="n"/>
      <c r="BW122" s="2" t="n"/>
      <c r="BX122" s="2" t="n"/>
    </row>
    <row r="123">
      <c r="A123" s="2707" t="inlineStr">
        <is>
          <t>Количество курсовых проектов</t>
        </is>
      </c>
      <c r="B123" s="2665" t="n"/>
      <c r="C123" s="2665" t="n"/>
      <c r="D123" s="2665" t="n"/>
      <c r="E123" s="2665" t="n"/>
      <c r="F123" s="2665" t="n"/>
      <c r="G123" s="2665" t="n"/>
      <c r="H123" s="2665" t="n"/>
      <c r="I123" s="2665" t="n"/>
      <c r="J123" s="2665" t="n"/>
      <c r="K123" s="2665" t="n"/>
      <c r="L123" s="2665" t="n"/>
      <c r="M123" s="2665" t="n"/>
      <c r="N123" s="2665" t="n"/>
      <c r="O123" s="2665" t="n"/>
      <c r="P123" s="2311" t="n"/>
      <c r="Q123" s="2708" t="n"/>
      <c r="R123" s="3210" t="n"/>
      <c r="S123" s="5587" t="n"/>
      <c r="T123" s="5587" t="n"/>
      <c r="U123" s="5588" t="n"/>
      <c r="V123" s="3971" t="n"/>
      <c r="W123" s="2302" t="n"/>
      <c r="X123" s="5712" t="n">
        <v>1</v>
      </c>
      <c r="Y123" s="2311" t="n"/>
      <c r="Z123" s="2721">
        <f>SUM(AQ123:BN123)</f>
        <v/>
      </c>
      <c r="AA123" s="2302" t="n"/>
      <c r="AB123" s="2730" t="n"/>
      <c r="AC123" s="2311" t="n"/>
      <c r="AD123" s="3487" t="n"/>
      <c r="AE123" s="2311" t="n"/>
      <c r="AF123" s="3482">
        <f>(AB121-R121)*0.22</f>
        <v/>
      </c>
      <c r="AG123" s="3267" t="n"/>
      <c r="AH123" s="3483" t="n"/>
      <c r="AI123" s="2316" t="n"/>
      <c r="AJ123" s="5433" t="n"/>
      <c r="AK123" s="2316" t="n"/>
      <c r="AL123" s="2719" t="n"/>
      <c r="AM123" s="2316" t="n"/>
      <c r="AN123" s="2720" t="n"/>
      <c r="AO123" s="2311" t="n"/>
      <c r="AP123" s="3210" t="n"/>
      <c r="AQ123" s="3494">
        <f>COUNTIF(AQ42:AQ111,40)+COUNTIF(AQ42:AQ111,60)</f>
        <v/>
      </c>
      <c r="AR123" s="2304" t="n"/>
      <c r="AS123" s="2329" t="n"/>
      <c r="AT123" s="3493">
        <f>COUNTIF(AT42:AT111,40)+COUNTIF(AT42:AT111,60)</f>
        <v/>
      </c>
      <c r="AU123" s="2304" t="n"/>
      <c r="AV123" s="2305" t="n"/>
      <c r="AW123" s="3494">
        <f>COUNTIF(AW42:AW111,40)+COUNTIF(AW42:AW111,60)</f>
        <v/>
      </c>
      <c r="AX123" s="2304" t="n"/>
      <c r="AY123" s="2329" t="n"/>
      <c r="AZ123" s="3493">
        <f>COUNTIF(AZ42:AZ111,40)+COUNTIF(AZ42:AZ111,60)</f>
        <v/>
      </c>
      <c r="BA123" s="2304" t="n"/>
      <c r="BB123" s="2305" t="n"/>
      <c r="BC123" s="3494">
        <f>COUNTIF(BC42:BC111,40)+COUNTIF(BC42:BC111,60)</f>
        <v/>
      </c>
      <c r="BD123" s="2304" t="n"/>
      <c r="BE123" s="2329" t="n"/>
      <c r="BF123" s="3493">
        <f>COUNTIF(BF42:BF111,40)+COUNTIF(BF42:BF111,60)</f>
        <v/>
      </c>
      <c r="BG123" s="2304" t="n"/>
      <c r="BH123" s="2305" t="n"/>
      <c r="BI123" s="3494">
        <f>COUNTIF(BI42:BI111,40)+COUNTIF(BI42:BI111,60)</f>
        <v/>
      </c>
      <c r="BJ123" s="2304" t="n"/>
      <c r="BK123" s="2329" t="n"/>
      <c r="BL123" s="3493">
        <f>COUNTIF(BL42:BL111,40)+COUNTIF(BL42:BL111,60)</f>
        <v/>
      </c>
      <c r="BM123" s="2304" t="n"/>
      <c r="BN123" s="2305" t="n"/>
      <c r="BO123" s="2711" t="n"/>
      <c r="BP123" s="2311" t="n"/>
      <c r="BQ123" s="2711" t="n"/>
      <c r="BR123" s="2311" t="n"/>
      <c r="BS123" s="2">
        <f>(AB123-R123)*0.22</f>
        <v/>
      </c>
      <c r="BT123" s="2" t="n"/>
      <c r="BU123" s="2" t="n"/>
      <c r="BV123" s="2" t="n"/>
      <c r="BW123" s="2" t="n"/>
      <c r="BX123" s="2" t="n"/>
    </row>
    <row r="124">
      <c r="A124" s="2707" t="inlineStr">
        <is>
          <t>Количество курсовых работ</t>
        </is>
      </c>
      <c r="B124" s="2665" t="n"/>
      <c r="C124" s="2665" t="n"/>
      <c r="D124" s="2665" t="n"/>
      <c r="E124" s="2665" t="n"/>
      <c r="F124" s="2665" t="n"/>
      <c r="G124" s="2665" t="n"/>
      <c r="H124" s="2665" t="n"/>
      <c r="I124" s="2665" t="n"/>
      <c r="J124" s="2665" t="n"/>
      <c r="K124" s="2665" t="n"/>
      <c r="L124" s="2665" t="n"/>
      <c r="M124" s="2665" t="n"/>
      <c r="N124" s="2665" t="n"/>
      <c r="O124" s="2665" t="n"/>
      <c r="P124" s="2311" t="n"/>
      <c r="Q124" s="3212" t="n"/>
      <c r="R124" s="5579" t="n"/>
      <c r="S124" s="5580" t="n"/>
      <c r="T124" s="5580" t="n"/>
      <c r="U124" s="5581" t="n"/>
      <c r="V124" s="3971" t="n"/>
      <c r="W124" s="2302" t="n"/>
      <c r="X124" s="5713" t="n">
        <v>4</v>
      </c>
      <c r="Y124" s="72" t="n"/>
      <c r="Z124" s="3213">
        <f>SUM(AQ124:BN124)</f>
        <v/>
      </c>
      <c r="AA124" s="173" t="n"/>
      <c r="AB124" s="3216" t="n"/>
      <c r="AC124" s="72" t="n"/>
      <c r="AD124" s="3200" t="n"/>
      <c r="AE124" s="72" t="n"/>
      <c r="AF124" s="5582">
        <f>AB121*0.22</f>
        <v/>
      </c>
      <c r="AG124" s="2878" t="n"/>
      <c r="AH124" s="3201" t="n"/>
      <c r="AI124" s="186" t="n"/>
      <c r="AJ124" s="5714" t="n"/>
      <c r="AK124" s="186" t="n"/>
      <c r="AL124" s="3983" t="n"/>
      <c r="AM124" s="186" t="n"/>
      <c r="AN124" s="3984" t="n"/>
      <c r="AO124" s="72" t="n"/>
      <c r="AP124" s="5579" t="n"/>
      <c r="AQ124" s="2712">
        <f>COUNTIF(AQ42:AQ111,30)</f>
        <v/>
      </c>
      <c r="AR124" s="2665" t="n"/>
      <c r="AS124" s="2302" t="n"/>
      <c r="AT124" s="5715">
        <f>COUNTIF(AT42:AT111,30)</f>
        <v/>
      </c>
      <c r="AU124" s="2665" t="n"/>
      <c r="AV124" s="2311" t="n"/>
      <c r="AW124" s="2712">
        <f>COUNTIF(AW42:AW111,30)</f>
        <v/>
      </c>
      <c r="AX124" s="2665" t="n"/>
      <c r="AY124" s="2302" t="n"/>
      <c r="AZ124" s="5715">
        <f>COUNTIF(AZ42:AZ111,30)</f>
        <v/>
      </c>
      <c r="BA124" s="2665" t="n"/>
      <c r="BB124" s="2311" t="n"/>
      <c r="BC124" s="2712">
        <f>COUNTIF(BC42:BC111,30)</f>
        <v/>
      </c>
      <c r="BD124" s="2665" t="n"/>
      <c r="BE124" s="2302" t="n"/>
      <c r="BF124" s="5715">
        <f>COUNTIF(BF42:BF111,30)</f>
        <v/>
      </c>
      <c r="BG124" s="2665" t="n"/>
      <c r="BH124" s="2311" t="n"/>
      <c r="BI124" s="2712">
        <f>COUNTIF(BI42:BI111,30)</f>
        <v/>
      </c>
      <c r="BJ124" s="2665" t="n"/>
      <c r="BK124" s="2302" t="n"/>
      <c r="BL124" s="5715">
        <f>COUNTIF(BL42:BL111,30)</f>
        <v/>
      </c>
      <c r="BM124" s="2665" t="n"/>
      <c r="BN124" s="2311" t="n"/>
      <c r="BO124" s="3215" t="n"/>
      <c r="BP124" s="72" t="n"/>
      <c r="BQ124" s="3215" t="n"/>
      <c r="BR124" s="72" t="n"/>
      <c r="BS124" s="2">
        <f>(AB124-R124)*0.22</f>
        <v/>
      </c>
      <c r="BT124" s="2" t="n"/>
      <c r="BU124" s="2" t="n"/>
      <c r="BV124" s="2" t="n"/>
      <c r="BW124" s="2" t="n"/>
      <c r="BX124" s="2" t="n"/>
    </row>
    <row r="125">
      <c r="A125" s="2707" t="inlineStr">
        <is>
          <t>Количество экзаменов</t>
        </is>
      </c>
      <c r="B125" s="2665" t="n"/>
      <c r="C125" s="2665" t="n"/>
      <c r="D125" s="2665" t="n"/>
      <c r="E125" s="2665" t="n"/>
      <c r="F125" s="2665" t="n"/>
      <c r="G125" s="2665" t="n"/>
      <c r="H125" s="2665" t="n"/>
      <c r="I125" s="2665" t="n"/>
      <c r="J125" s="2665" t="n"/>
      <c r="K125" s="2665" t="n"/>
      <c r="L125" s="2665" t="n"/>
      <c r="M125" s="2665" t="n"/>
      <c r="N125" s="2665" t="n"/>
      <c r="O125" s="2665" t="n"/>
      <c r="P125" s="2311" t="n"/>
      <c r="Q125" s="2708" t="n"/>
      <c r="R125" s="3210" t="n"/>
      <c r="S125" s="5587" t="n"/>
      <c r="T125" s="5587" t="n"/>
      <c r="U125" s="5588" t="n"/>
      <c r="V125" s="3971" t="n"/>
      <c r="W125" s="2302" t="n"/>
      <c r="X125" s="5712" t="n">
        <v>29</v>
      </c>
      <c r="Y125" s="2311" t="n"/>
      <c r="Z125" s="2721">
        <f>SUM(AQ125:BN125)</f>
        <v/>
      </c>
      <c r="AA125" s="2302" t="n"/>
      <c r="AB125" s="2730" t="n"/>
      <c r="AC125" s="2311" t="n"/>
      <c r="AD125" s="3487" t="n"/>
      <c r="AE125" s="2311" t="n"/>
      <c r="AF125" s="3482">
        <f>AP121+AR121+AU121+AX121+BA121+BD121+BG121+BJ121+BM121</f>
        <v/>
      </c>
      <c r="AG125" s="3267" t="n"/>
      <c r="AH125" s="3483" t="n"/>
      <c r="AI125" s="2316" t="n"/>
      <c r="AJ125" s="5433" t="n"/>
      <c r="AK125" s="2316" t="n"/>
      <c r="AL125" s="2719" t="n"/>
      <c r="AM125" s="2316" t="n"/>
      <c r="AN125" s="2720" t="n"/>
      <c r="AO125" s="2311" t="n"/>
      <c r="AP125" s="3210" t="n"/>
      <c r="AQ125" s="2712">
        <f>COUNTIF(V42:W119,1)</f>
        <v/>
      </c>
      <c r="AR125" s="2665" t="n"/>
      <c r="AS125" s="2302" t="n"/>
      <c r="AT125" s="5715">
        <f>COUNTIF(V42:W119,2)</f>
        <v/>
      </c>
      <c r="AU125" s="2665" t="n"/>
      <c r="AV125" s="2311" t="n"/>
      <c r="AW125" s="2712">
        <f>COUNTIF(V42:W119,3)</f>
        <v/>
      </c>
      <c r="AX125" s="2665" t="n"/>
      <c r="AY125" s="2302" t="n"/>
      <c r="AZ125" s="5715">
        <f>COUNTIF(V42:W119,4)</f>
        <v/>
      </c>
      <c r="BA125" s="2665" t="n"/>
      <c r="BB125" s="2311" t="n"/>
      <c r="BC125" s="2712">
        <f>COUNTIF(V42:W119,5)</f>
        <v/>
      </c>
      <c r="BD125" s="2665" t="n"/>
      <c r="BE125" s="2302" t="n"/>
      <c r="BF125" s="5715">
        <f>COUNTIF(V42:W119,6)</f>
        <v/>
      </c>
      <c r="BG125" s="2665" t="n"/>
      <c r="BH125" s="2311" t="n"/>
      <c r="BI125" s="2712">
        <f>COUNTIF(V42:W119,7)</f>
        <v/>
      </c>
      <c r="BJ125" s="2665" t="n"/>
      <c r="BK125" s="2302" t="n"/>
      <c r="BL125" s="5715">
        <f>COUNTIF(V42:W119,8)</f>
        <v/>
      </c>
      <c r="BM125" s="2665" t="n"/>
      <c r="BN125" s="2311" t="n"/>
      <c r="BO125" s="2711" t="n"/>
      <c r="BP125" s="2311" t="n"/>
      <c r="BQ125" s="2711" t="n"/>
      <c r="BR125" s="2311" t="n"/>
      <c r="BS125" s="2">
        <f>(AB125-R125)*0.22</f>
        <v/>
      </c>
      <c r="BT125" s="2" t="n"/>
      <c r="BU125" s="2" t="n"/>
      <c r="BV125" s="2" t="n"/>
      <c r="BW125" s="2" t="n"/>
      <c r="BX125" s="2" t="n"/>
    </row>
    <row r="126">
      <c r="A126" s="2746" t="inlineStr">
        <is>
          <t>Количество зачетов</t>
        </is>
      </c>
      <c r="B126" s="2674" t="n"/>
      <c r="C126" s="2674" t="n"/>
      <c r="D126" s="2674" t="n"/>
      <c r="E126" s="2674" t="n"/>
      <c r="F126" s="2674" t="n"/>
      <c r="G126" s="2674" t="n"/>
      <c r="H126" s="2674" t="n"/>
      <c r="I126" s="2674" t="n"/>
      <c r="J126" s="2674" t="n"/>
      <c r="K126" s="2674" t="n"/>
      <c r="L126" s="2674" t="n"/>
      <c r="M126" s="2674" t="n"/>
      <c r="N126" s="2674" t="n"/>
      <c r="O126" s="2674" t="n"/>
      <c r="P126" s="2472" t="n"/>
      <c r="Q126" s="2747" t="n"/>
      <c r="R126" s="3221" t="n"/>
      <c r="S126" s="5716" t="n"/>
      <c r="T126" s="5716" t="n"/>
      <c r="U126" s="5717" t="n"/>
      <c r="V126" s="3988" t="n"/>
      <c r="W126" s="2465" t="n"/>
      <c r="X126" s="5718" t="n">
        <v>25</v>
      </c>
      <c r="Y126" s="2472" t="n"/>
      <c r="Z126" s="2753">
        <f>SUM(AQ126:BN126)</f>
        <v/>
      </c>
      <c r="AA126" s="2465" t="n"/>
      <c r="AB126" s="2754" t="n"/>
      <c r="AC126" s="2472" t="n"/>
      <c r="AD126" s="2755" t="n"/>
      <c r="AE126" s="2472" t="n"/>
      <c r="AF126" s="5719" t="n"/>
      <c r="AG126" s="5720" t="n"/>
      <c r="AH126" s="2757" t="n"/>
      <c r="AI126" s="2475" t="n"/>
      <c r="AJ126" s="2758" t="n"/>
      <c r="AK126" s="2475" t="n"/>
      <c r="AL126" s="2758" t="n"/>
      <c r="AM126" s="2475" t="n"/>
      <c r="AN126" s="2759" t="n"/>
      <c r="AO126" s="2472" t="n"/>
      <c r="AP126" s="3221" t="n"/>
      <c r="AQ126" s="5721">
        <f>COUNTIF(X42:Y119,1)</f>
        <v/>
      </c>
      <c r="AR126" s="78" t="n"/>
      <c r="AS126" s="2239" t="n"/>
      <c r="AT126" s="4910">
        <f>COUNTIF(X42:Y119,2)</f>
        <v/>
      </c>
      <c r="AU126" s="78" t="n"/>
      <c r="AV126" s="81" t="n"/>
      <c r="AW126" s="5721">
        <f>COUNTIF(X42:Y119,3)</f>
        <v/>
      </c>
      <c r="AX126" s="78" t="n"/>
      <c r="AY126" s="2239" t="n"/>
      <c r="AZ126" s="4910">
        <f>COUNTIF(X42:Y119,4)</f>
        <v/>
      </c>
      <c r="BA126" s="78" t="n"/>
      <c r="BB126" s="81" t="n"/>
      <c r="BC126" s="5721">
        <f>COUNTIF(X42:Y119,5)</f>
        <v/>
      </c>
      <c r="BD126" s="78" t="n"/>
      <c r="BE126" s="2239" t="n"/>
      <c r="BF126" s="4910">
        <f>COUNTIF(X42:Y119,6)</f>
        <v/>
      </c>
      <c r="BG126" s="78" t="n"/>
      <c r="BH126" s="81" t="n"/>
      <c r="BI126" s="5721">
        <f>COUNTIF(X42:Y119,7)</f>
        <v/>
      </c>
      <c r="BJ126" s="78" t="n"/>
      <c r="BK126" s="2239" t="n"/>
      <c r="BL126" s="4910">
        <f>COUNTIF(X42:Y119,8)</f>
        <v/>
      </c>
      <c r="BM126" s="78" t="n"/>
      <c r="BN126" s="81" t="n"/>
      <c r="BO126" s="2750" t="n"/>
      <c r="BP126" s="2472" t="n"/>
      <c r="BQ126" s="2750" t="n"/>
      <c r="BR126" s="2472" t="n"/>
      <c r="BS126" s="2">
        <f>(AB126-R126)*0.22</f>
        <v/>
      </c>
      <c r="BT126" s="2" t="n"/>
      <c r="BU126" s="2" t="n"/>
      <c r="BV126" s="2" t="n"/>
      <c r="BW126" s="2" t="n"/>
      <c r="BX126" s="2" t="n"/>
    </row>
    <row r="127">
      <c r="A127" s="78" t="n"/>
      <c r="B127" s="78" t="n"/>
      <c r="C127" s="78" t="n"/>
      <c r="D127" s="78" t="n"/>
      <c r="E127" s="78" t="n"/>
      <c r="F127" s="78" t="n"/>
      <c r="G127" s="78" t="n"/>
      <c r="H127" s="78" t="n"/>
      <c r="I127" s="78" t="n"/>
      <c r="J127" s="78" t="n"/>
      <c r="K127" s="78" t="n"/>
      <c r="L127" s="78" t="n"/>
      <c r="M127" s="78" t="n"/>
      <c r="N127" s="78" t="n"/>
      <c r="O127" s="78" t="n"/>
      <c r="P127" s="78" t="n"/>
      <c r="Q127" s="78" t="n"/>
      <c r="R127" s="78" t="n"/>
      <c r="S127" s="78" t="n"/>
      <c r="T127" s="78" t="n"/>
      <c r="U127" s="78" t="n"/>
      <c r="V127" s="78" t="n"/>
      <c r="W127" s="78" t="n"/>
      <c r="X127" s="78" t="n"/>
      <c r="Y127" s="78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78" t="n"/>
      <c r="BD127" s="78" t="n"/>
      <c r="BE127" s="78" t="n"/>
      <c r="BF127" s="78" t="n"/>
      <c r="BG127" s="78" t="n"/>
      <c r="BH127" s="78" t="n"/>
      <c r="BI127" s="78" t="n"/>
      <c r="BJ127" s="78" t="n"/>
      <c r="BK127" s="78" t="n"/>
      <c r="BL127" s="78" t="n"/>
      <c r="BM127" s="78" t="n"/>
      <c r="BN127" s="78" t="n"/>
      <c r="BO127" s="78" t="n"/>
      <c r="BP127" s="78" t="n"/>
      <c r="BQ127" s="78" t="n"/>
      <c r="BR127" s="78" t="n"/>
      <c r="BS127" s="2" t="n"/>
      <c r="BT127" s="2" t="n"/>
      <c r="BU127" s="2" t="n"/>
      <c r="BV127" s="2" t="n"/>
      <c r="BW127" s="2" t="n"/>
      <c r="BX127" s="2" t="n"/>
    </row>
    <row r="128">
      <c r="A128" s="2761" t="inlineStr">
        <is>
          <t>IV. Учебные практики</t>
        </is>
      </c>
      <c r="B128" s="1410" t="n"/>
      <c r="C128" s="1410" t="n"/>
      <c r="D128" s="1410" t="n"/>
      <c r="E128" s="1410" t="n"/>
      <c r="F128" s="1410" t="n"/>
      <c r="G128" s="1410" t="n"/>
      <c r="H128" s="1410" t="n"/>
      <c r="I128" s="1410" t="n"/>
      <c r="J128" s="1410" t="n"/>
      <c r="K128" s="1410" t="n"/>
      <c r="L128" s="1410" t="n"/>
      <c r="M128" s="1410" t="n"/>
      <c r="N128" s="1410" t="n"/>
      <c r="O128" s="1410" t="n"/>
      <c r="P128" s="1410" t="n"/>
      <c r="Q128" s="1410" t="n"/>
      <c r="R128" s="1410" t="n"/>
      <c r="S128" s="1410" t="n"/>
      <c r="T128" s="1410" t="n"/>
      <c r="U128" s="1410" t="n"/>
      <c r="V128" s="1410" t="n"/>
      <c r="W128" s="1410" t="n"/>
      <c r="X128" s="1410" t="n"/>
      <c r="Y128" s="1414" t="n"/>
      <c r="Z128" s="2762" t="inlineStr">
        <is>
          <t>V. Производственные практики</t>
        </is>
      </c>
      <c r="AA128" s="1410" t="n"/>
      <c r="AB128" s="1410" t="n"/>
      <c r="AC128" s="1410" t="n"/>
      <c r="AD128" s="1410" t="n"/>
      <c r="AE128" s="1410" t="n"/>
      <c r="AF128" s="1410" t="n"/>
      <c r="AG128" s="1410" t="n"/>
      <c r="AH128" s="1410" t="n"/>
      <c r="AI128" s="1410" t="n"/>
      <c r="AJ128" s="1410" t="n"/>
      <c r="AK128" s="1410" t="n"/>
      <c r="AL128" s="1410" t="n"/>
      <c r="AM128" s="1410" t="n"/>
      <c r="AN128" s="1410" t="n"/>
      <c r="AO128" s="1410" t="n"/>
      <c r="AP128" s="1410" t="n"/>
      <c r="AQ128" s="1410" t="n"/>
      <c r="AR128" s="1410" t="n"/>
      <c r="AS128" s="1410" t="n"/>
      <c r="AT128" s="1410" t="n"/>
      <c r="AU128" s="1410" t="n"/>
      <c r="AV128" s="1414" t="n"/>
      <c r="AW128" s="2761" t="inlineStr">
        <is>
          <t>VI. Дипломное проектирование</t>
        </is>
      </c>
      <c r="AX128" s="1410" t="n"/>
      <c r="AY128" s="1410" t="n"/>
      <c r="AZ128" s="1410" t="n"/>
      <c r="BA128" s="1410" t="n"/>
      <c r="BB128" s="1410" t="n"/>
      <c r="BC128" s="1410" t="n"/>
      <c r="BD128" s="1410" t="n"/>
      <c r="BE128" s="1414" t="n"/>
      <c r="BF128" s="2761" t="inlineStr">
        <is>
          <t>VII. Итоговая аттестация</t>
        </is>
      </c>
      <c r="BG128" s="1410" t="n"/>
      <c r="BH128" s="1410" t="n"/>
      <c r="BI128" s="1410" t="n"/>
      <c r="BJ128" s="1410" t="n"/>
      <c r="BK128" s="1410" t="n"/>
      <c r="BL128" s="1410" t="n"/>
      <c r="BM128" s="1410" t="n"/>
      <c r="BN128" s="1410" t="n"/>
      <c r="BO128" s="1410" t="n"/>
      <c r="BP128" s="1410" t="n"/>
      <c r="BQ128" s="1410" t="n"/>
      <c r="BR128" s="1414" t="n"/>
      <c r="BS128" s="2" t="n"/>
      <c r="BT128" s="2" t="n"/>
      <c r="BU128" s="2" t="n"/>
      <c r="BV128" s="2" t="n"/>
      <c r="BW128" s="2" t="n"/>
      <c r="BX128" s="2" t="n"/>
    </row>
    <row r="129">
      <c r="A129" s="90" t="inlineStr">
        <is>
          <t>Название практики
(уровень высшего образования / уровень среднего специального образования)</t>
        </is>
      </c>
      <c r="B129" s="60" t="n"/>
      <c r="C129" s="60" t="n"/>
      <c r="D129" s="60" t="n"/>
      <c r="E129" s="60" t="n"/>
      <c r="F129" s="60" t="n"/>
      <c r="G129" s="60" t="n"/>
      <c r="H129" s="60" t="n"/>
      <c r="I129" s="60" t="n"/>
      <c r="J129" s="61" t="n"/>
      <c r="K129" s="2763" t="inlineStr">
        <is>
          <t>Уровень среднего специального образования</t>
        </is>
      </c>
      <c r="L129" s="164" t="n"/>
      <c r="M129" s="164" t="n"/>
      <c r="N129" s="164" t="n"/>
      <c r="O129" s="164" t="n"/>
      <c r="P129" s="2764" t="n"/>
      <c r="Q129" s="3224" t="n"/>
      <c r="R129" s="2765" t="inlineStr">
        <is>
          <t>Уровень высшего образования</t>
        </is>
      </c>
      <c r="S129" s="60" t="n"/>
      <c r="T129" s="60" t="n"/>
      <c r="U129" s="60" t="n"/>
      <c r="V129" s="60" t="n"/>
      <c r="W129" s="61" t="n"/>
      <c r="X129" s="2766" t="inlineStr">
        <is>
          <t>Всего зачетных единиц</t>
        </is>
      </c>
      <c r="Y129" s="61" t="n"/>
      <c r="Z129" s="90" t="inlineStr">
        <is>
          <t>Название практики
(уровень высшего образования / уровень среднего специального образования)</t>
        </is>
      </c>
      <c r="AA129" s="60" t="n"/>
      <c r="AB129" s="60" t="n"/>
      <c r="AC129" s="60" t="n"/>
      <c r="AD129" s="60" t="n"/>
      <c r="AE129" s="60" t="n"/>
      <c r="AF129" s="60" t="n"/>
      <c r="AG129" s="60" t="n"/>
      <c r="AH129" s="61" t="n"/>
      <c r="AI129" s="2763" t="inlineStr">
        <is>
          <t>Уровень среднего специального образования</t>
        </is>
      </c>
      <c r="AJ129" s="164" t="n"/>
      <c r="AK129" s="164" t="n"/>
      <c r="AL129" s="164" t="n"/>
      <c r="AM129" s="164" t="n"/>
      <c r="AN129" s="2764" t="n"/>
      <c r="AO129" s="2767" t="inlineStr">
        <is>
          <t>Уровень высшего образования</t>
        </is>
      </c>
      <c r="AP129" s="164" t="n"/>
      <c r="AQ129" s="164" t="n"/>
      <c r="AR129" s="164" t="n"/>
      <c r="AS129" s="164" t="n"/>
      <c r="AT129" s="2764" t="n"/>
      <c r="AU129" s="2766" t="inlineStr">
        <is>
          <t>Всего зачетных единиц</t>
        </is>
      </c>
      <c r="AV129" s="61" t="n"/>
      <c r="AW129" s="90" t="inlineStr">
        <is>
          <t>Семестр</t>
        </is>
      </c>
      <c r="AX129" s="60" t="n"/>
      <c r="AY129" s="61" t="n"/>
      <c r="AZ129" s="2768" t="inlineStr">
        <is>
          <t>Недель</t>
        </is>
      </c>
      <c r="BA129" s="60" t="n"/>
      <c r="BB129" s="61" t="n"/>
      <c r="BC129" s="2768" t="inlineStr">
        <is>
          <t>Зачетных единиц</t>
        </is>
      </c>
      <c r="BD129" s="60" t="n"/>
      <c r="BE129" s="61" t="n"/>
      <c r="BF129" s="3226" t="inlineStr">
        <is>
          <t>1. Государственный экзамен
2. Защита дипломного проекта (дипломной работы)</t>
        </is>
      </c>
      <c r="BG129" s="60" t="n"/>
      <c r="BH129" s="60" t="n"/>
      <c r="BI129" s="60" t="n"/>
      <c r="BJ129" s="60" t="n"/>
      <c r="BK129" s="60" t="n"/>
      <c r="BL129" s="60" t="n"/>
      <c r="BM129" s="60" t="n"/>
      <c r="BN129" s="60" t="n"/>
      <c r="BO129" s="60" t="n"/>
      <c r="BP129" s="60" t="n"/>
      <c r="BQ129" s="60" t="n"/>
      <c r="BR129" s="64" t="n"/>
      <c r="BS129" s="2" t="n"/>
      <c r="BT129" s="2" t="n"/>
      <c r="BU129" s="2" t="n"/>
      <c r="BV129" s="2" t="n"/>
      <c r="BW129" s="2" t="n"/>
      <c r="BX129" s="2" t="n"/>
    </row>
    <row r="130">
      <c r="A130" s="203" t="n"/>
      <c r="B130" s="767" t="n"/>
      <c r="C130" s="767" t="n"/>
      <c r="D130" s="767" t="n"/>
      <c r="E130" s="767" t="n"/>
      <c r="F130" s="767" t="n"/>
      <c r="G130" s="767" t="n"/>
      <c r="H130" s="767" t="n"/>
      <c r="I130" s="767" t="n"/>
      <c r="J130" s="204" t="n"/>
      <c r="K130" s="2770" t="inlineStr">
        <is>
          <t>Недель</t>
        </is>
      </c>
      <c r="L130" s="78" t="n"/>
      <c r="M130" s="79" t="n"/>
      <c r="N130" s="2771" t="inlineStr">
        <is>
          <t>Зачетных единиц</t>
        </is>
      </c>
      <c r="O130" s="2772" t="n"/>
      <c r="P130" s="2773" t="n"/>
      <c r="Q130" s="2774" t="n"/>
      <c r="R130" s="2771" t="inlineStr">
        <is>
          <t>Недель</t>
        </is>
      </c>
      <c r="S130" s="2772" t="n"/>
      <c r="T130" s="2773" t="n"/>
      <c r="U130" s="2771" t="inlineStr">
        <is>
          <t>Зачетных единиц</t>
        </is>
      </c>
      <c r="V130" s="2772" t="n"/>
      <c r="W130" s="2773" t="n"/>
      <c r="X130" s="205" t="n"/>
      <c r="Y130" s="204" t="n"/>
      <c r="Z130" s="203" t="n"/>
      <c r="AA130" s="767" t="n"/>
      <c r="AB130" s="767" t="n"/>
      <c r="AC130" s="767" t="n"/>
      <c r="AD130" s="767" t="n"/>
      <c r="AE130" s="767" t="n"/>
      <c r="AF130" s="767" t="n"/>
      <c r="AG130" s="767" t="n"/>
      <c r="AH130" s="204" t="n"/>
      <c r="AI130" s="2775" t="inlineStr">
        <is>
          <t>Недель</t>
        </is>
      </c>
      <c r="AJ130" s="78" t="n"/>
      <c r="AK130" s="79" t="n"/>
      <c r="AL130" s="2771" t="inlineStr">
        <is>
          <t>Зачетных единиц</t>
        </is>
      </c>
      <c r="AM130" s="2772" t="n"/>
      <c r="AN130" s="2773" t="n"/>
      <c r="AO130" s="2777" t="inlineStr">
        <is>
          <t>Недель</t>
        </is>
      </c>
      <c r="AP130" s="2772" t="n"/>
      <c r="AQ130" s="2773" t="n"/>
      <c r="AR130" s="2778" t="inlineStr">
        <is>
          <t>Зачетных единиц</t>
        </is>
      </c>
      <c r="AS130" s="2772" t="n"/>
      <c r="AT130" s="2773" t="n"/>
      <c r="AU130" s="205" t="n"/>
      <c r="AV130" s="204" t="n"/>
      <c r="AW130" s="203" t="n"/>
      <c r="AX130" s="767" t="n"/>
      <c r="AY130" s="204" t="n"/>
      <c r="AZ130" s="205" t="n"/>
      <c r="BA130" s="767" t="n"/>
      <c r="BB130" s="204" t="n"/>
      <c r="BC130" s="205" t="n"/>
      <c r="BD130" s="767" t="n"/>
      <c r="BE130" s="204" t="n"/>
      <c r="BF130" s="69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72" t="n"/>
      <c r="BS130" s="2" t="n"/>
      <c r="BT130" s="2" t="n"/>
      <c r="BU130" s="2" t="n"/>
      <c r="BV130" s="2" t="n"/>
      <c r="BW130" s="2" t="n"/>
      <c r="BX130" s="2" t="n"/>
    </row>
    <row r="131">
      <c r="A131" s="5616" t="inlineStr">
        <is>
          <t>Ознакомительная / Ознакомительная / По органическому синтезу</t>
        </is>
      </c>
      <c r="B131" s="5617" t="n"/>
      <c r="C131" s="5617" t="n"/>
      <c r="D131" s="5617" t="n"/>
      <c r="E131" s="5617" t="n"/>
      <c r="F131" s="5617" t="n"/>
      <c r="G131" s="5617" t="n"/>
      <c r="H131" s="5617" t="n"/>
      <c r="I131" s="5617" t="n"/>
      <c r="J131" s="5618" t="n"/>
      <c r="K131" s="3228" t="n">
        <v>2</v>
      </c>
      <c r="L131" s="767" t="n"/>
      <c r="M131" s="204" t="n"/>
      <c r="N131" s="3228" t="n">
        <v>3</v>
      </c>
      <c r="O131" s="767" t="n"/>
      <c r="P131" s="204" t="n"/>
      <c r="Q131" s="17" t="n"/>
      <c r="R131" s="5619" t="n"/>
      <c r="S131" s="5617" t="n"/>
      <c r="T131" s="5618" t="n"/>
      <c r="U131" s="3228" t="n"/>
      <c r="V131" s="767" t="n"/>
      <c r="W131" s="204" t="n"/>
      <c r="X131" s="3228">
        <f>N131+U131</f>
        <v/>
      </c>
      <c r="Y131" s="204" t="n"/>
      <c r="Z131" s="3230" t="inlineStr">
        <is>
          <t>Технологическая / Технологическая</t>
        </is>
      </c>
      <c r="AA131" s="60" t="n"/>
      <c r="AB131" s="60" t="n"/>
      <c r="AC131" s="60" t="n"/>
      <c r="AD131" s="60" t="n"/>
      <c r="AE131" s="60" t="n"/>
      <c r="AF131" s="60" t="n"/>
      <c r="AG131" s="60" t="n"/>
      <c r="AH131" s="2198" t="n"/>
      <c r="AI131" s="3231" t="n">
        <v>4</v>
      </c>
      <c r="AJ131" s="60" t="n"/>
      <c r="AK131" s="2198" t="n"/>
      <c r="AL131" s="3231" t="n">
        <v>5</v>
      </c>
      <c r="AM131" s="60" t="n"/>
      <c r="AN131" s="2198" t="n"/>
      <c r="AO131" s="3231" t="n"/>
      <c r="AP131" s="60" t="n"/>
      <c r="AQ131" s="2198" t="n"/>
      <c r="AR131" s="3231" t="n"/>
      <c r="AS131" s="60" t="n"/>
      <c r="AT131" s="2198" t="n"/>
      <c r="AU131" s="3232">
        <f>AL131+AR131</f>
        <v/>
      </c>
      <c r="AV131" s="64" t="n"/>
      <c r="AW131" s="3233" t="n">
        <v>8</v>
      </c>
      <c r="AX131" s="2" t="n"/>
      <c r="AY131" s="70" t="n"/>
      <c r="AZ131" s="3228" t="n">
        <v>11</v>
      </c>
      <c r="BA131" s="2" t="n"/>
      <c r="BB131" s="70" t="n"/>
      <c r="BC131" s="3228" t="n">
        <v>17</v>
      </c>
      <c r="BD131" s="2" t="n"/>
      <c r="BE131" s="70" t="n"/>
      <c r="BF131" s="69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72" t="n"/>
      <c r="BS131" s="2" t="n"/>
      <c r="BT131" s="2" t="n"/>
      <c r="BU131" s="2" t="n"/>
      <c r="BV131" s="2" t="n"/>
      <c r="BW131" s="2" t="n"/>
      <c r="BX131" s="2" t="n"/>
    </row>
    <row r="132">
      <c r="A132" s="5620" t="inlineStr">
        <is>
          <t>Общеинженерная / Для получения квалификации рабочего (служащего)</t>
        </is>
      </c>
      <c r="B132" s="78" t="n"/>
      <c r="C132" s="78" t="n"/>
      <c r="D132" s="78" t="n"/>
      <c r="E132" s="78" t="n"/>
      <c r="F132" s="78" t="n"/>
      <c r="G132" s="78" t="n"/>
      <c r="H132" s="78" t="n"/>
      <c r="I132" s="78" t="n"/>
      <c r="J132" s="79" t="n"/>
      <c r="K132" s="5621" t="n">
        <v>2</v>
      </c>
      <c r="L132" s="2772" t="n"/>
      <c r="M132" s="2773" t="n"/>
      <c r="N132" s="5621" t="n">
        <v>3</v>
      </c>
      <c r="O132" s="2772" t="n"/>
      <c r="P132" s="2773" t="n"/>
      <c r="Q132" s="5622" t="n"/>
      <c r="R132" s="5623" t="n"/>
      <c r="S132" s="78" t="n"/>
      <c r="T132" s="79" t="n"/>
      <c r="U132" s="5621" t="n"/>
      <c r="V132" s="2772" t="n"/>
      <c r="W132" s="2773" t="n"/>
      <c r="X132" s="5621">
        <f>N132+U132</f>
        <v/>
      </c>
      <c r="Y132" s="2773" t="n"/>
      <c r="Z132" s="3237" t="inlineStr">
        <is>
          <t>Преддипломная</t>
        </is>
      </c>
      <c r="AA132" s="2772" t="n"/>
      <c r="AB132" s="2772" t="n"/>
      <c r="AC132" s="2772" t="n"/>
      <c r="AD132" s="2772" t="n"/>
      <c r="AE132" s="2772" t="n"/>
      <c r="AF132" s="2772" t="n"/>
      <c r="AG132" s="2772" t="n"/>
      <c r="AH132" s="3773" t="n"/>
      <c r="AI132" s="3238" t="n"/>
      <c r="AJ132" s="2772" t="n"/>
      <c r="AK132" s="3773" t="n"/>
      <c r="AL132" s="3238" t="n"/>
      <c r="AM132" s="2772" t="n"/>
      <c r="AN132" s="3773" t="n"/>
      <c r="AO132" s="3238" t="n">
        <v>5</v>
      </c>
      <c r="AP132" s="2772" t="n"/>
      <c r="AQ132" s="3773" t="n"/>
      <c r="AR132" s="3238" t="n">
        <v>8</v>
      </c>
      <c r="AS132" s="2772" t="n"/>
      <c r="AT132" s="3773" t="n"/>
      <c r="AU132" s="3239">
        <f>AR132+AL132</f>
        <v/>
      </c>
      <c r="AV132" s="3776" t="n"/>
      <c r="AW132" s="767" t="n"/>
      <c r="AX132" s="767" t="n"/>
      <c r="AY132" s="204" t="n"/>
      <c r="AZ132" s="205" t="n"/>
      <c r="BA132" s="767" t="n"/>
      <c r="BB132" s="204" t="n"/>
      <c r="BC132" s="205" t="n"/>
      <c r="BD132" s="767" t="n"/>
      <c r="BE132" s="204" t="n"/>
      <c r="BF132" s="77" t="n"/>
      <c r="BG132" s="78" t="n"/>
      <c r="BH132" s="78" t="n"/>
      <c r="BI132" s="78" t="n"/>
      <c r="BJ132" s="78" t="n"/>
      <c r="BK132" s="78" t="n"/>
      <c r="BL132" s="78" t="n"/>
      <c r="BM132" s="78" t="n"/>
      <c r="BN132" s="78" t="n"/>
      <c r="BO132" s="78" t="n"/>
      <c r="BP132" s="78" t="n"/>
      <c r="BQ132" s="78" t="n"/>
      <c r="BR132" s="81" t="n"/>
      <c r="BS132" s="2" t="n"/>
      <c r="BT132" s="2" t="n"/>
      <c r="BU132" s="2" t="n"/>
      <c r="BV132" s="2" t="n"/>
      <c r="BW132" s="2" t="n"/>
      <c r="BX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</row>
    <row r="134">
      <c r="A134" s="7" t="inlineStr">
        <is>
          <t>VIII. Матрица компетенций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</row>
    <row r="135">
      <c r="A135" s="5722" t="inlineStr">
        <is>
          <t>Код компетенции</t>
        </is>
      </c>
      <c r="B135" s="1410" t="n"/>
      <c r="C135" s="1410" t="n"/>
      <c r="D135" s="2793" t="n"/>
      <c r="E135" s="3780" t="inlineStr">
        <is>
          <t>Наименование компетенции</t>
        </is>
      </c>
      <c r="F135" s="1410" t="n"/>
      <c r="G135" s="1410" t="n"/>
      <c r="H135" s="1410" t="n"/>
      <c r="I135" s="1410" t="n"/>
      <c r="J135" s="1410" t="n"/>
      <c r="K135" s="1410" t="n"/>
      <c r="L135" s="1410" t="n"/>
      <c r="M135" s="1410" t="n"/>
      <c r="N135" s="1410" t="n"/>
      <c r="O135" s="1410" t="n"/>
      <c r="P135" s="1410" t="n"/>
      <c r="Q135" s="1410" t="n"/>
      <c r="R135" s="1410" t="n"/>
      <c r="S135" s="1410" t="n"/>
      <c r="T135" s="1410" t="n"/>
      <c r="U135" s="1410" t="n"/>
      <c r="V135" s="1410" t="n"/>
      <c r="W135" s="1410" t="n"/>
      <c r="X135" s="1410" t="n"/>
      <c r="Y135" s="1410" t="n"/>
      <c r="Z135" s="1410" t="n"/>
      <c r="AA135" s="1410" t="n"/>
      <c r="AB135" s="1410" t="n"/>
      <c r="AC135" s="1410" t="n"/>
      <c r="AD135" s="1410" t="n"/>
      <c r="AE135" s="1410" t="n"/>
      <c r="AF135" s="1410" t="n"/>
      <c r="AG135" s="1410" t="n"/>
      <c r="AH135" s="1410" t="n"/>
      <c r="AI135" s="1410" t="n"/>
      <c r="AJ135" s="1410" t="n"/>
      <c r="AK135" s="1410" t="n"/>
      <c r="AL135" s="1410" t="n"/>
      <c r="AM135" s="1410" t="n"/>
      <c r="AN135" s="1410" t="n"/>
      <c r="AO135" s="1410" t="n"/>
      <c r="AP135" s="1410" t="n"/>
      <c r="AQ135" s="1410" t="n"/>
      <c r="AR135" s="1410" t="n"/>
      <c r="AS135" s="1410" t="n"/>
      <c r="AT135" s="1410" t="n"/>
      <c r="AU135" s="1410" t="n"/>
      <c r="AV135" s="1410" t="n"/>
      <c r="AW135" s="1410" t="n"/>
      <c r="AX135" s="1410" t="n"/>
      <c r="AY135" s="1410" t="n"/>
      <c r="AZ135" s="1410" t="n"/>
      <c r="BA135" s="1410" t="n"/>
      <c r="BB135" s="1410" t="n"/>
      <c r="BC135" s="1410" t="n"/>
      <c r="BD135" s="1410" t="n"/>
      <c r="BE135" s="1410" t="n"/>
      <c r="BF135" s="1410" t="n"/>
      <c r="BG135" s="1410" t="n"/>
      <c r="BH135" s="1410" t="n"/>
      <c r="BI135" s="1410" t="n"/>
      <c r="BJ135" s="1410" t="n"/>
      <c r="BK135" s="1410" t="n"/>
      <c r="BL135" s="1410" t="n"/>
      <c r="BM135" s="1410" t="n"/>
      <c r="BN135" s="1410" t="n"/>
      <c r="BO135" s="4861" t="inlineStr">
        <is>
          <t>Код модуля, учебной дисциплины</t>
        </is>
      </c>
      <c r="BP135" s="1410" t="n"/>
      <c r="BQ135" s="1410" t="n"/>
      <c r="BR135" s="1414" t="n"/>
      <c r="BS135" s="2" t="n"/>
      <c r="BT135" s="2" t="n"/>
      <c r="BU135" s="2" t="n"/>
      <c r="BV135" s="2" t="n"/>
      <c r="BW135" s="2" t="n"/>
      <c r="BX135" s="2" t="n"/>
    </row>
    <row r="136">
      <c r="A136" s="2420" t="inlineStr">
        <is>
          <t>УК-1</t>
        </is>
      </c>
      <c r="B136" s="2665" t="n"/>
      <c r="C136" s="2665" t="n"/>
      <c r="D136" s="2316" t="n"/>
      <c r="E136" s="5723" t="inlineStr">
        <is>
          <t>Владеть основами исследовательской деятельности, осуществлять поиск, анализ и синтез информации</t>
        </is>
      </c>
      <c r="F136" s="2304" t="n"/>
      <c r="G136" s="2304" t="n"/>
      <c r="H136" s="2304" t="n"/>
      <c r="I136" s="2304" t="n"/>
      <c r="J136" s="2304" t="n"/>
      <c r="K136" s="2304" t="n"/>
      <c r="L136" s="2304" t="n"/>
      <c r="M136" s="2304" t="n"/>
      <c r="N136" s="2304" t="n"/>
      <c r="O136" s="2304" t="n"/>
      <c r="P136" s="2304" t="n"/>
      <c r="Q136" s="2304" t="n"/>
      <c r="R136" s="2304" t="n"/>
      <c r="S136" s="2304" t="n"/>
      <c r="T136" s="2304" t="n"/>
      <c r="U136" s="2304" t="n"/>
      <c r="V136" s="2304" t="n"/>
      <c r="W136" s="2304" t="n"/>
      <c r="X136" s="2304" t="n"/>
      <c r="Y136" s="2304" t="n"/>
      <c r="Z136" s="2304" t="n"/>
      <c r="AA136" s="2304" t="n"/>
      <c r="AB136" s="2304" t="n"/>
      <c r="AC136" s="2304" t="n"/>
      <c r="AD136" s="2304" t="n"/>
      <c r="AE136" s="2304" t="n"/>
      <c r="AF136" s="2304" t="n"/>
      <c r="AG136" s="2304" t="n"/>
      <c r="AH136" s="2304" t="n"/>
      <c r="AI136" s="2304" t="n"/>
      <c r="AJ136" s="2304" t="n"/>
      <c r="AK136" s="2304" t="n"/>
      <c r="AL136" s="2304" t="n"/>
      <c r="AM136" s="2304" t="n"/>
      <c r="AN136" s="2304" t="n"/>
      <c r="AO136" s="2304" t="n"/>
      <c r="AP136" s="2304" t="n"/>
      <c r="AQ136" s="2304" t="n"/>
      <c r="AR136" s="2304" t="n"/>
      <c r="AS136" s="2304" t="n"/>
      <c r="AT136" s="2304" t="n"/>
      <c r="AU136" s="2304" t="n"/>
      <c r="AV136" s="2304" t="n"/>
      <c r="AW136" s="2304" t="n"/>
      <c r="AX136" s="2304" t="n"/>
      <c r="AY136" s="2304" t="n"/>
      <c r="AZ136" s="2304" t="n"/>
      <c r="BA136" s="2304" t="n"/>
      <c r="BB136" s="2304" t="n"/>
      <c r="BC136" s="2304" t="n"/>
      <c r="BD136" s="2304" t="n"/>
      <c r="BE136" s="2304" t="n"/>
      <c r="BF136" s="2304" t="n"/>
      <c r="BG136" s="2304" t="n"/>
      <c r="BH136" s="2304" t="n"/>
      <c r="BI136" s="2304" t="n"/>
      <c r="BJ136" s="2304" t="n"/>
      <c r="BK136" s="2304" t="n"/>
      <c r="BL136" s="2304" t="n"/>
      <c r="BM136" s="2304" t="n"/>
      <c r="BN136" s="2304" t="n"/>
      <c r="BO136" s="2797" t="inlineStr">
        <is>
          <t>1.6.3, 2.5.3, 2.9.5, 2.10.3, 2.10.5</t>
        </is>
      </c>
      <c r="BP136" s="2304" t="n"/>
      <c r="BQ136" s="2304" t="n"/>
      <c r="BR136" s="2305" t="n"/>
      <c r="BS136" s="2" t="n"/>
      <c r="BT136" s="2" t="n"/>
      <c r="BU136" s="2" t="n"/>
      <c r="BV136" s="2" t="n"/>
      <c r="BW136" s="2" t="n"/>
      <c r="BX136" s="2" t="n"/>
    </row>
    <row r="137">
      <c r="A137" s="2420" t="inlineStr">
        <is>
          <t>УК-2</t>
        </is>
      </c>
      <c r="B137" s="2665" t="n"/>
      <c r="C137" s="2665" t="n"/>
      <c r="D137" s="2316" t="n"/>
      <c r="E137" s="5724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37" s="2665" t="n"/>
      <c r="G137" s="2665" t="n"/>
      <c r="H137" s="2665" t="n"/>
      <c r="I137" s="2665" t="n"/>
      <c r="J137" s="2665" t="n"/>
      <c r="K137" s="2665" t="n"/>
      <c r="L137" s="2665" t="n"/>
      <c r="M137" s="2665" t="n"/>
      <c r="N137" s="2665" t="n"/>
      <c r="O137" s="2665" t="n"/>
      <c r="P137" s="2665" t="n"/>
      <c r="Q137" s="2665" t="n"/>
      <c r="R137" s="2665" t="n"/>
      <c r="S137" s="2665" t="n"/>
      <c r="T137" s="2665" t="n"/>
      <c r="U137" s="2665" t="n"/>
      <c r="V137" s="2665" t="n"/>
      <c r="W137" s="2665" t="n"/>
      <c r="X137" s="2665" t="n"/>
      <c r="Y137" s="2665" t="n"/>
      <c r="Z137" s="2665" t="n"/>
      <c r="AA137" s="2665" t="n"/>
      <c r="AB137" s="2665" t="n"/>
      <c r="AC137" s="2665" t="n"/>
      <c r="AD137" s="2665" t="n"/>
      <c r="AE137" s="2665" t="n"/>
      <c r="AF137" s="2665" t="n"/>
      <c r="AG137" s="2665" t="n"/>
      <c r="AH137" s="2665" t="n"/>
      <c r="AI137" s="2665" t="n"/>
      <c r="AJ137" s="2665" t="n"/>
      <c r="AK137" s="2665" t="n"/>
      <c r="AL137" s="2665" t="n"/>
      <c r="AM137" s="2665" t="n"/>
      <c r="AN137" s="2665" t="n"/>
      <c r="AO137" s="2665" t="n"/>
      <c r="AP137" s="2665" t="n"/>
      <c r="AQ137" s="2665" t="n"/>
      <c r="AR137" s="2665" t="n"/>
      <c r="AS137" s="2665" t="n"/>
      <c r="AT137" s="2665" t="n"/>
      <c r="AU137" s="2665" t="n"/>
      <c r="AV137" s="2665" t="n"/>
      <c r="AW137" s="2665" t="n"/>
      <c r="AX137" s="2665" t="n"/>
      <c r="AY137" s="2665" t="n"/>
      <c r="AZ137" s="2665" t="n"/>
      <c r="BA137" s="2665" t="n"/>
      <c r="BB137" s="2665" t="n"/>
      <c r="BC137" s="2665" t="n"/>
      <c r="BD137" s="2665" t="n"/>
      <c r="BE137" s="2665" t="n"/>
      <c r="BF137" s="2665" t="n"/>
      <c r="BG137" s="2665" t="n"/>
      <c r="BH137" s="2665" t="n"/>
      <c r="BI137" s="2665" t="n"/>
      <c r="BJ137" s="2665" t="n"/>
      <c r="BK137" s="2665" t="n"/>
      <c r="BL137" s="2665" t="n"/>
      <c r="BM137" s="2665" t="n"/>
      <c r="BN137" s="2665" t="n"/>
      <c r="BO137" s="2799" t="inlineStr">
        <is>
          <t>1.4.1</t>
        </is>
      </c>
      <c r="BP137" s="2665" t="n"/>
      <c r="BQ137" s="2665" t="n"/>
      <c r="BR137" s="2311" t="n"/>
      <c r="BS137" s="2" t="n"/>
      <c r="BT137" s="2" t="n"/>
      <c r="BU137" s="2" t="n"/>
      <c r="BV137" s="2" t="n"/>
      <c r="BW137" s="2" t="n"/>
      <c r="BX137" s="2" t="n"/>
    </row>
    <row r="138">
      <c r="A138" s="2420" t="inlineStr">
        <is>
          <t>УК-3</t>
        </is>
      </c>
      <c r="B138" s="2665" t="n"/>
      <c r="C138" s="2665" t="n"/>
      <c r="D138" s="2316" t="n"/>
      <c r="E138" s="5724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38" s="2665" t="n"/>
      <c r="G138" s="2665" t="n"/>
      <c r="H138" s="2665" t="n"/>
      <c r="I138" s="2665" t="n"/>
      <c r="J138" s="2665" t="n"/>
      <c r="K138" s="2665" t="n"/>
      <c r="L138" s="2665" t="n"/>
      <c r="M138" s="2665" t="n"/>
      <c r="N138" s="2665" t="n"/>
      <c r="O138" s="2665" t="n"/>
      <c r="P138" s="2665" t="n"/>
      <c r="Q138" s="2665" t="n"/>
      <c r="R138" s="2665" t="n"/>
      <c r="S138" s="2665" t="n"/>
      <c r="T138" s="2665" t="n"/>
      <c r="U138" s="2665" t="n"/>
      <c r="V138" s="2665" t="n"/>
      <c r="W138" s="2665" t="n"/>
      <c r="X138" s="2665" t="n"/>
      <c r="Y138" s="2665" t="n"/>
      <c r="Z138" s="2665" t="n"/>
      <c r="AA138" s="2665" t="n"/>
      <c r="AB138" s="2665" t="n"/>
      <c r="AC138" s="2665" t="n"/>
      <c r="AD138" s="2665" t="n"/>
      <c r="AE138" s="2665" t="n"/>
      <c r="AF138" s="2665" t="n"/>
      <c r="AG138" s="2665" t="n"/>
      <c r="AH138" s="2665" t="n"/>
      <c r="AI138" s="2665" t="n"/>
      <c r="AJ138" s="2665" t="n"/>
      <c r="AK138" s="2665" t="n"/>
      <c r="AL138" s="2665" t="n"/>
      <c r="AM138" s="2665" t="n"/>
      <c r="AN138" s="2665" t="n"/>
      <c r="AO138" s="2665" t="n"/>
      <c r="AP138" s="2665" t="n"/>
      <c r="AQ138" s="2665" t="n"/>
      <c r="AR138" s="2665" t="n"/>
      <c r="AS138" s="2665" t="n"/>
      <c r="AT138" s="2665" t="n"/>
      <c r="AU138" s="2665" t="n"/>
      <c r="AV138" s="2665" t="n"/>
      <c r="AW138" s="2665" t="n"/>
      <c r="AX138" s="2665" t="n"/>
      <c r="AY138" s="2665" t="n"/>
      <c r="AZ138" s="2665" t="n"/>
      <c r="BA138" s="2665" t="n"/>
      <c r="BB138" s="2665" t="n"/>
      <c r="BC138" s="2665" t="n"/>
      <c r="BD138" s="2665" t="n"/>
      <c r="BE138" s="2665" t="n"/>
      <c r="BF138" s="2665" t="n"/>
      <c r="BG138" s="2665" t="n"/>
      <c r="BH138" s="2665" t="n"/>
      <c r="BI138" s="2665" t="n"/>
      <c r="BJ138" s="2665" t="n"/>
      <c r="BK138" s="2665" t="n"/>
      <c r="BL138" s="2665" t="n"/>
      <c r="BM138" s="2665" t="n"/>
      <c r="BN138" s="2665" t="n"/>
      <c r="BO138" s="2799" t="inlineStr">
        <is>
          <t>1.2</t>
        </is>
      </c>
      <c r="BP138" s="2665" t="n"/>
      <c r="BQ138" s="2665" t="n"/>
      <c r="BR138" s="2311" t="n"/>
      <c r="BS138" s="2" t="n"/>
      <c r="BT138" s="2" t="n"/>
      <c r="BU138" s="2" t="n"/>
      <c r="BV138" s="2" t="n"/>
      <c r="BW138" s="2" t="n"/>
      <c r="BX138" s="2" t="n"/>
    </row>
    <row r="139">
      <c r="A139" s="2420" t="inlineStr">
        <is>
          <t>УК-4</t>
        </is>
      </c>
      <c r="B139" s="2665" t="n"/>
      <c r="C139" s="2665" t="n"/>
      <c r="D139" s="2316" t="n"/>
      <c r="E139" s="5724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39" s="2665" t="n"/>
      <c r="G139" s="2665" t="n"/>
      <c r="H139" s="2665" t="n"/>
      <c r="I139" s="2665" t="n"/>
      <c r="J139" s="2665" t="n"/>
      <c r="K139" s="2665" t="n"/>
      <c r="L139" s="2665" t="n"/>
      <c r="M139" s="2665" t="n"/>
      <c r="N139" s="2665" t="n"/>
      <c r="O139" s="2665" t="n"/>
      <c r="P139" s="2665" t="n"/>
      <c r="Q139" s="2665" t="n"/>
      <c r="R139" s="2665" t="n"/>
      <c r="S139" s="2665" t="n"/>
      <c r="T139" s="2665" t="n"/>
      <c r="U139" s="2665" t="n"/>
      <c r="V139" s="2665" t="n"/>
      <c r="W139" s="2665" t="n"/>
      <c r="X139" s="2665" t="n"/>
      <c r="Y139" s="2665" t="n"/>
      <c r="Z139" s="2665" t="n"/>
      <c r="AA139" s="2665" t="n"/>
      <c r="AB139" s="2665" t="n"/>
      <c r="AC139" s="2665" t="n"/>
      <c r="AD139" s="2665" t="n"/>
      <c r="AE139" s="2665" t="n"/>
      <c r="AF139" s="2665" t="n"/>
      <c r="AG139" s="2665" t="n"/>
      <c r="AH139" s="2665" t="n"/>
      <c r="AI139" s="2665" t="n"/>
      <c r="AJ139" s="2665" t="n"/>
      <c r="AK139" s="2665" t="n"/>
      <c r="AL139" s="2665" t="n"/>
      <c r="AM139" s="2665" t="n"/>
      <c r="AN139" s="2665" t="n"/>
      <c r="AO139" s="2665" t="n"/>
      <c r="AP139" s="2665" t="n"/>
      <c r="AQ139" s="2665" t="n"/>
      <c r="AR139" s="2665" t="n"/>
      <c r="AS139" s="2665" t="n"/>
      <c r="AT139" s="2665" t="n"/>
      <c r="AU139" s="2665" t="n"/>
      <c r="AV139" s="2665" t="n"/>
      <c r="AW139" s="2665" t="n"/>
      <c r="AX139" s="2665" t="n"/>
      <c r="AY139" s="2665" t="n"/>
      <c r="AZ139" s="2665" t="n"/>
      <c r="BA139" s="2665" t="n"/>
      <c r="BB139" s="2665" t="n"/>
      <c r="BC139" s="2665" t="n"/>
      <c r="BD139" s="2665" t="n"/>
      <c r="BE139" s="2665" t="n"/>
      <c r="BF139" s="2665" t="n"/>
      <c r="BG139" s="2665" t="n"/>
      <c r="BH139" s="2665" t="n"/>
      <c r="BI139" s="2665" t="n"/>
      <c r="BJ139" s="2665" t="n"/>
      <c r="BK139" s="2665" t="n"/>
      <c r="BL139" s="2665" t="n"/>
      <c r="BM139" s="2665" t="n"/>
      <c r="BN139" s="2665" t="n"/>
      <c r="BO139" s="2799" t="inlineStr">
        <is>
          <t>1.2, 2.1.2</t>
        </is>
      </c>
      <c r="BP139" s="2665" t="n"/>
      <c r="BQ139" s="2665" t="n"/>
      <c r="BR139" s="2311" t="n"/>
      <c r="BS139" s="2" t="n"/>
      <c r="BT139" s="2" t="n"/>
      <c r="BU139" s="2" t="n"/>
      <c r="BV139" s="2" t="n"/>
      <c r="BW139" s="2" t="n"/>
      <c r="BX139" s="2" t="n"/>
    </row>
    <row r="140">
      <c r="A140" s="2420" t="inlineStr">
        <is>
          <t>УК-5</t>
        </is>
      </c>
      <c r="B140" s="2665" t="n"/>
      <c r="C140" s="2665" t="n"/>
      <c r="D140" s="2316" t="n"/>
      <c r="E140" s="5724" t="inlineStr">
        <is>
          <t>Быть способным к саморазвитию и совершенствованию в профессиональной деятельности</t>
        </is>
      </c>
      <c r="F140" s="2665" t="n"/>
      <c r="G140" s="2665" t="n"/>
      <c r="H140" s="2665" t="n"/>
      <c r="I140" s="2665" t="n"/>
      <c r="J140" s="2665" t="n"/>
      <c r="K140" s="2665" t="n"/>
      <c r="L140" s="2665" t="n"/>
      <c r="M140" s="2665" t="n"/>
      <c r="N140" s="2665" t="n"/>
      <c r="O140" s="2665" t="n"/>
      <c r="P140" s="2665" t="n"/>
      <c r="Q140" s="2665" t="n"/>
      <c r="R140" s="2665" t="n"/>
      <c r="S140" s="2665" t="n"/>
      <c r="T140" s="2665" t="n"/>
      <c r="U140" s="2665" t="n"/>
      <c r="V140" s="2665" t="n"/>
      <c r="W140" s="2665" t="n"/>
      <c r="X140" s="2665" t="n"/>
      <c r="Y140" s="2665" t="n"/>
      <c r="Z140" s="2665" t="n"/>
      <c r="AA140" s="2665" t="n"/>
      <c r="AB140" s="2665" t="n"/>
      <c r="AC140" s="2665" t="n"/>
      <c r="AD140" s="2665" t="n"/>
      <c r="AE140" s="2665" t="n"/>
      <c r="AF140" s="2665" t="n"/>
      <c r="AG140" s="2665" t="n"/>
      <c r="AH140" s="2665" t="n"/>
      <c r="AI140" s="2665" t="n"/>
      <c r="AJ140" s="2665" t="n"/>
      <c r="AK140" s="2665" t="n"/>
      <c r="AL140" s="2665" t="n"/>
      <c r="AM140" s="2665" t="n"/>
      <c r="AN140" s="2665" t="n"/>
      <c r="AO140" s="2665" t="n"/>
      <c r="AP140" s="2665" t="n"/>
      <c r="AQ140" s="2665" t="n"/>
      <c r="AR140" s="2665" t="n"/>
      <c r="AS140" s="2665" t="n"/>
      <c r="AT140" s="2665" t="n"/>
      <c r="AU140" s="2665" t="n"/>
      <c r="AV140" s="2665" t="n"/>
      <c r="AW140" s="2665" t="n"/>
      <c r="AX140" s="2665" t="n"/>
      <c r="AY140" s="2665" t="n"/>
      <c r="AZ140" s="2665" t="n"/>
      <c r="BA140" s="2665" t="n"/>
      <c r="BB140" s="2665" t="n"/>
      <c r="BC140" s="2665" t="n"/>
      <c r="BD140" s="2665" t="n"/>
      <c r="BE140" s="2665" t="n"/>
      <c r="BF140" s="2665" t="n"/>
      <c r="BG140" s="2665" t="n"/>
      <c r="BH140" s="2665" t="n"/>
      <c r="BI140" s="2665" t="n"/>
      <c r="BJ140" s="2665" t="n"/>
      <c r="BK140" s="2665" t="n"/>
      <c r="BL140" s="2665" t="n"/>
      <c r="BM140" s="2665" t="n"/>
      <c r="BN140" s="2665" t="n"/>
      <c r="BO140" s="2800" t="inlineStr">
        <is>
          <t>1.6.3, 2.5.3, 2.9.5, 2.10.3, 2.10.5</t>
        </is>
      </c>
      <c r="BP140" s="2665" t="n"/>
      <c r="BQ140" s="2665" t="n"/>
      <c r="BR140" s="2311" t="n"/>
      <c r="BS140" s="2" t="n"/>
      <c r="BT140" s="2" t="n"/>
      <c r="BU140" s="2" t="n"/>
      <c r="BV140" s="2" t="n"/>
      <c r="BW140" s="2" t="n"/>
      <c r="BX140" s="2" t="n"/>
    </row>
    <row r="141">
      <c r="A141" s="2420" t="inlineStr">
        <is>
          <t>УК-6</t>
        </is>
      </c>
      <c r="B141" s="2665" t="n"/>
      <c r="C141" s="2665" t="n"/>
      <c r="D141" s="2316" t="n"/>
      <c r="E141" s="5724" t="inlineStr">
        <is>
          <t>Проявлять инициативу и адаптироваться к изменениям в профессиональной деятельности</t>
        </is>
      </c>
      <c r="F141" s="2665" t="n"/>
      <c r="G141" s="2665" t="n"/>
      <c r="H141" s="2665" t="n"/>
      <c r="I141" s="2665" t="n"/>
      <c r="J141" s="2665" t="n"/>
      <c r="K141" s="2665" t="n"/>
      <c r="L141" s="2665" t="n"/>
      <c r="M141" s="2665" t="n"/>
      <c r="N141" s="2665" t="n"/>
      <c r="O141" s="2665" t="n"/>
      <c r="P141" s="2665" t="n"/>
      <c r="Q141" s="2665" t="n"/>
      <c r="R141" s="2665" t="n"/>
      <c r="S141" s="2665" t="n"/>
      <c r="T141" s="2665" t="n"/>
      <c r="U141" s="2665" t="n"/>
      <c r="V141" s="2665" t="n"/>
      <c r="W141" s="2665" t="n"/>
      <c r="X141" s="2665" t="n"/>
      <c r="Y141" s="2665" t="n"/>
      <c r="Z141" s="2665" t="n"/>
      <c r="AA141" s="2665" t="n"/>
      <c r="AB141" s="2665" t="n"/>
      <c r="AC141" s="2665" t="n"/>
      <c r="AD141" s="2665" t="n"/>
      <c r="AE141" s="2665" t="n"/>
      <c r="AF141" s="2665" t="n"/>
      <c r="AG141" s="2665" t="n"/>
      <c r="AH141" s="2665" t="n"/>
      <c r="AI141" s="2665" t="n"/>
      <c r="AJ141" s="2665" t="n"/>
      <c r="AK141" s="2665" t="n"/>
      <c r="AL141" s="2665" t="n"/>
      <c r="AM141" s="2665" t="n"/>
      <c r="AN141" s="2665" t="n"/>
      <c r="AO141" s="2665" t="n"/>
      <c r="AP141" s="2665" t="n"/>
      <c r="AQ141" s="2665" t="n"/>
      <c r="AR141" s="2665" t="n"/>
      <c r="AS141" s="2665" t="n"/>
      <c r="AT141" s="2665" t="n"/>
      <c r="AU141" s="2665" t="n"/>
      <c r="AV141" s="2665" t="n"/>
      <c r="AW141" s="2665" t="n"/>
      <c r="AX141" s="2665" t="n"/>
      <c r="AY141" s="2665" t="n"/>
      <c r="AZ141" s="2665" t="n"/>
      <c r="BA141" s="2665" t="n"/>
      <c r="BB141" s="2665" t="n"/>
      <c r="BC141" s="2665" t="n"/>
      <c r="BD141" s="2665" t="n"/>
      <c r="BE141" s="2665" t="n"/>
      <c r="BF141" s="2665" t="n"/>
      <c r="BG141" s="2665" t="n"/>
      <c r="BH141" s="2665" t="n"/>
      <c r="BI141" s="2665" t="n"/>
      <c r="BJ141" s="2665" t="n"/>
      <c r="BK141" s="2665" t="n"/>
      <c r="BL141" s="2665" t="n"/>
      <c r="BM141" s="2665" t="n"/>
      <c r="BN141" s="2665" t="n"/>
      <c r="BO141" s="2800" t="inlineStr">
        <is>
          <t>1.6.3, 2.5.3, 2.9.5, 2.10.3, 2.10.5</t>
        </is>
      </c>
      <c r="BP141" s="2665" t="n"/>
      <c r="BQ141" s="2665" t="n"/>
      <c r="BR141" s="2311" t="n"/>
      <c r="BS141" s="2" t="n"/>
      <c r="BT141" s="2" t="n"/>
      <c r="BU141" s="2" t="n"/>
      <c r="BV141" s="2" t="n"/>
      <c r="BW141" s="2" t="n"/>
      <c r="BX141" s="2" t="n"/>
    </row>
    <row r="142">
      <c r="A142" s="2420" t="inlineStr">
        <is>
          <t>УК-7</t>
        </is>
      </c>
      <c r="B142" s="2665" t="n"/>
      <c r="C142" s="2665" t="n"/>
      <c r="D142" s="2316" t="n"/>
      <c r="E142" s="5724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42" s="2665" t="n"/>
      <c r="G142" s="2665" t="n"/>
      <c r="H142" s="2665" t="n"/>
      <c r="I142" s="2665" t="n"/>
      <c r="J142" s="2665" t="n"/>
      <c r="K142" s="2665" t="n"/>
      <c r="L142" s="2665" t="n"/>
      <c r="M142" s="2665" t="n"/>
      <c r="N142" s="2665" t="n"/>
      <c r="O142" s="2665" t="n"/>
      <c r="P142" s="2665" t="n"/>
      <c r="Q142" s="2665" t="n"/>
      <c r="R142" s="2665" t="n"/>
      <c r="S142" s="2665" t="n"/>
      <c r="T142" s="2665" t="n"/>
      <c r="U142" s="2665" t="n"/>
      <c r="V142" s="2665" t="n"/>
      <c r="W142" s="2665" t="n"/>
      <c r="X142" s="2665" t="n"/>
      <c r="Y142" s="2665" t="n"/>
      <c r="Z142" s="2665" t="n"/>
      <c r="AA142" s="2665" t="n"/>
      <c r="AB142" s="2665" t="n"/>
      <c r="AC142" s="2665" t="n"/>
      <c r="AD142" s="2665" t="n"/>
      <c r="AE142" s="2665" t="n"/>
      <c r="AF142" s="2665" t="n"/>
      <c r="AG142" s="2665" t="n"/>
      <c r="AH142" s="2665" t="n"/>
      <c r="AI142" s="2665" t="n"/>
      <c r="AJ142" s="2665" t="n"/>
      <c r="AK142" s="2665" t="n"/>
      <c r="AL142" s="2665" t="n"/>
      <c r="AM142" s="2665" t="n"/>
      <c r="AN142" s="2665" t="n"/>
      <c r="AO142" s="2665" t="n"/>
      <c r="AP142" s="2665" t="n"/>
      <c r="AQ142" s="2665" t="n"/>
      <c r="AR142" s="2665" t="n"/>
      <c r="AS142" s="2665" t="n"/>
      <c r="AT142" s="2665" t="n"/>
      <c r="AU142" s="2665" t="n"/>
      <c r="AV142" s="2665" t="n"/>
      <c r="AW142" s="2665" t="n"/>
      <c r="AX142" s="2665" t="n"/>
      <c r="AY142" s="2665" t="n"/>
      <c r="AZ142" s="2665" t="n"/>
      <c r="BA142" s="2665" t="n"/>
      <c r="BB142" s="2665" t="n"/>
      <c r="BC142" s="2665" t="n"/>
      <c r="BD142" s="2665" t="n"/>
      <c r="BE142" s="2665" t="n"/>
      <c r="BF142" s="2665" t="n"/>
      <c r="BG142" s="2665" t="n"/>
      <c r="BH142" s="2665" t="n"/>
      <c r="BI142" s="2665" t="n"/>
      <c r="BJ142" s="2665" t="n"/>
      <c r="BK142" s="2665" t="n"/>
      <c r="BL142" s="2665" t="n"/>
      <c r="BM142" s="2665" t="n"/>
      <c r="BN142" s="2665" t="n"/>
      <c r="BO142" s="2799" t="inlineStr">
        <is>
          <t>1.1.1</t>
        </is>
      </c>
      <c r="BP142" s="2665" t="n"/>
      <c r="BQ142" s="2665" t="n"/>
      <c r="BR142" s="2311" t="n"/>
      <c r="BS142" s="2" t="n"/>
      <c r="BT142" s="2" t="n"/>
      <c r="BU142" s="2" t="n"/>
      <c r="BV142" s="2" t="n"/>
      <c r="BW142" s="2" t="n"/>
      <c r="BX142" s="2" t="n"/>
    </row>
    <row r="143">
      <c r="A143" s="2420" t="inlineStr">
        <is>
          <t>УК-8</t>
        </is>
      </c>
      <c r="B143" s="2665" t="n"/>
      <c r="C143" s="2665" t="n"/>
      <c r="D143" s="2316" t="n"/>
      <c r="E143" s="5724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43" s="2665" t="n"/>
      <c r="G143" s="2665" t="n"/>
      <c r="H143" s="2665" t="n"/>
      <c r="I143" s="2665" t="n"/>
      <c r="J143" s="2665" t="n"/>
      <c r="K143" s="2665" t="n"/>
      <c r="L143" s="2665" t="n"/>
      <c r="M143" s="2665" t="n"/>
      <c r="N143" s="2665" t="n"/>
      <c r="O143" s="2665" t="n"/>
      <c r="P143" s="2665" t="n"/>
      <c r="Q143" s="2665" t="n"/>
      <c r="R143" s="2665" t="n"/>
      <c r="S143" s="2665" t="n"/>
      <c r="T143" s="2665" t="n"/>
      <c r="U143" s="2665" t="n"/>
      <c r="V143" s="2665" t="n"/>
      <c r="W143" s="2665" t="n"/>
      <c r="X143" s="2665" t="n"/>
      <c r="Y143" s="2665" t="n"/>
      <c r="Z143" s="2665" t="n"/>
      <c r="AA143" s="2665" t="n"/>
      <c r="AB143" s="2665" t="n"/>
      <c r="AC143" s="2665" t="n"/>
      <c r="AD143" s="2665" t="n"/>
      <c r="AE143" s="2665" t="n"/>
      <c r="AF143" s="2665" t="n"/>
      <c r="AG143" s="2665" t="n"/>
      <c r="AH143" s="2665" t="n"/>
      <c r="AI143" s="2665" t="n"/>
      <c r="AJ143" s="2665" t="n"/>
      <c r="AK143" s="2665" t="n"/>
      <c r="AL143" s="2665" t="n"/>
      <c r="AM143" s="2665" t="n"/>
      <c r="AN143" s="2665" t="n"/>
      <c r="AO143" s="2665" t="n"/>
      <c r="AP143" s="2665" t="n"/>
      <c r="AQ143" s="2665" t="n"/>
      <c r="AR143" s="2665" t="n"/>
      <c r="AS143" s="2665" t="n"/>
      <c r="AT143" s="2665" t="n"/>
      <c r="AU143" s="2665" t="n"/>
      <c r="AV143" s="2665" t="n"/>
      <c r="AW143" s="2665" t="n"/>
      <c r="AX143" s="2665" t="n"/>
      <c r="AY143" s="2665" t="n"/>
      <c r="AZ143" s="2665" t="n"/>
      <c r="BA143" s="2665" t="n"/>
      <c r="BB143" s="2665" t="n"/>
      <c r="BC143" s="2665" t="n"/>
      <c r="BD143" s="2665" t="n"/>
      <c r="BE143" s="2665" t="n"/>
      <c r="BF143" s="2665" t="n"/>
      <c r="BG143" s="2665" t="n"/>
      <c r="BH143" s="2665" t="n"/>
      <c r="BI143" s="2665" t="n"/>
      <c r="BJ143" s="2665" t="n"/>
      <c r="BK143" s="2665" t="n"/>
      <c r="BL143" s="2665" t="n"/>
      <c r="BM143" s="2665" t="n"/>
      <c r="BN143" s="2665" t="n"/>
      <c r="BO143" s="2799" t="inlineStr">
        <is>
          <t>1.1.3</t>
        </is>
      </c>
      <c r="BP143" s="2665" t="n"/>
      <c r="BQ143" s="2665" t="n"/>
      <c r="BR143" s="2311" t="n"/>
      <c r="BS143" s="2" t="n"/>
      <c r="BT143" s="2" t="n"/>
      <c r="BU143" s="2" t="n"/>
      <c r="BV143" s="2" t="n"/>
      <c r="BW143" s="2" t="n"/>
      <c r="BX143" s="2" t="n"/>
    </row>
    <row r="144">
      <c r="A144" s="2420" t="inlineStr">
        <is>
          <t>УК-9</t>
        </is>
      </c>
      <c r="B144" s="2665" t="n"/>
      <c r="C144" s="2665" t="n"/>
      <c r="D144" s="2316" t="n"/>
      <c r="E144" s="5724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44" s="2665" t="n"/>
      <c r="G144" s="2665" t="n"/>
      <c r="H144" s="2665" t="n"/>
      <c r="I144" s="2665" t="n"/>
      <c r="J144" s="2665" t="n"/>
      <c r="K144" s="2665" t="n"/>
      <c r="L144" s="2665" t="n"/>
      <c r="M144" s="2665" t="n"/>
      <c r="N144" s="2665" t="n"/>
      <c r="O144" s="2665" t="n"/>
      <c r="P144" s="2665" t="n"/>
      <c r="Q144" s="2665" t="n"/>
      <c r="R144" s="2665" t="n"/>
      <c r="S144" s="2665" t="n"/>
      <c r="T144" s="2665" t="n"/>
      <c r="U144" s="2665" t="n"/>
      <c r="V144" s="2665" t="n"/>
      <c r="W144" s="2665" t="n"/>
      <c r="X144" s="2665" t="n"/>
      <c r="Y144" s="2665" t="n"/>
      <c r="Z144" s="2665" t="n"/>
      <c r="AA144" s="2665" t="n"/>
      <c r="AB144" s="2665" t="n"/>
      <c r="AC144" s="2665" t="n"/>
      <c r="AD144" s="2665" t="n"/>
      <c r="AE144" s="2665" t="n"/>
      <c r="AF144" s="2665" t="n"/>
      <c r="AG144" s="2665" t="n"/>
      <c r="AH144" s="2665" t="n"/>
      <c r="AI144" s="2665" t="n"/>
      <c r="AJ144" s="2665" t="n"/>
      <c r="AK144" s="2665" t="n"/>
      <c r="AL144" s="2665" t="n"/>
      <c r="AM144" s="2665" t="n"/>
      <c r="AN144" s="2665" t="n"/>
      <c r="AO144" s="2665" t="n"/>
      <c r="AP144" s="2665" t="n"/>
      <c r="AQ144" s="2665" t="n"/>
      <c r="AR144" s="2665" t="n"/>
      <c r="AS144" s="2665" t="n"/>
      <c r="AT144" s="2665" t="n"/>
      <c r="AU144" s="2665" t="n"/>
      <c r="AV144" s="2665" t="n"/>
      <c r="AW144" s="2665" t="n"/>
      <c r="AX144" s="2665" t="n"/>
      <c r="AY144" s="2665" t="n"/>
      <c r="AZ144" s="2665" t="n"/>
      <c r="BA144" s="2665" t="n"/>
      <c r="BB144" s="2665" t="n"/>
      <c r="BC144" s="2665" t="n"/>
      <c r="BD144" s="2665" t="n"/>
      <c r="BE144" s="2665" t="n"/>
      <c r="BF144" s="2665" t="n"/>
      <c r="BG144" s="2665" t="n"/>
      <c r="BH144" s="2665" t="n"/>
      <c r="BI144" s="2665" t="n"/>
      <c r="BJ144" s="2665" t="n"/>
      <c r="BK144" s="2665" t="n"/>
      <c r="BL144" s="2665" t="n"/>
      <c r="BM144" s="2665" t="n"/>
      <c r="BN144" s="2665" t="n"/>
      <c r="BO144" s="2799" t="inlineStr">
        <is>
          <t>1.1.2</t>
        </is>
      </c>
      <c r="BP144" s="2665" t="n"/>
      <c r="BQ144" s="2665" t="n"/>
      <c r="BR144" s="2311" t="n"/>
      <c r="BS144" s="2" t="n"/>
      <c r="BT144" s="2" t="n"/>
      <c r="BU144" s="2" t="n"/>
      <c r="BV144" s="2" t="n"/>
      <c r="BW144" s="2" t="n"/>
      <c r="BX144" s="2" t="n"/>
    </row>
    <row r="145">
      <c r="A145" s="2420" t="inlineStr">
        <is>
          <t>УК-10</t>
        </is>
      </c>
      <c r="B145" s="2665" t="n"/>
      <c r="C145" s="2665" t="n"/>
      <c r="D145" s="2316" t="n"/>
      <c r="E145" s="5724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45" s="2665" t="n"/>
      <c r="G145" s="2665" t="n"/>
      <c r="H145" s="2665" t="n"/>
      <c r="I145" s="2665" t="n"/>
      <c r="J145" s="2665" t="n"/>
      <c r="K145" s="2665" t="n"/>
      <c r="L145" s="2665" t="n"/>
      <c r="M145" s="2665" t="n"/>
      <c r="N145" s="2665" t="n"/>
      <c r="O145" s="2665" t="n"/>
      <c r="P145" s="2665" t="n"/>
      <c r="Q145" s="2665" t="n"/>
      <c r="R145" s="2665" t="n"/>
      <c r="S145" s="2665" t="n"/>
      <c r="T145" s="2665" t="n"/>
      <c r="U145" s="2665" t="n"/>
      <c r="V145" s="2665" t="n"/>
      <c r="W145" s="2665" t="n"/>
      <c r="X145" s="2665" t="n"/>
      <c r="Y145" s="2665" t="n"/>
      <c r="Z145" s="2665" t="n"/>
      <c r="AA145" s="2665" t="n"/>
      <c r="AB145" s="2665" t="n"/>
      <c r="AC145" s="2665" t="n"/>
      <c r="AD145" s="2665" t="n"/>
      <c r="AE145" s="2665" t="n"/>
      <c r="AF145" s="2665" t="n"/>
      <c r="AG145" s="2665" t="n"/>
      <c r="AH145" s="2665" t="n"/>
      <c r="AI145" s="2665" t="n"/>
      <c r="AJ145" s="2665" t="n"/>
      <c r="AK145" s="2665" t="n"/>
      <c r="AL145" s="2665" t="n"/>
      <c r="AM145" s="2665" t="n"/>
      <c r="AN145" s="2665" t="n"/>
      <c r="AO145" s="2665" t="n"/>
      <c r="AP145" s="2665" t="n"/>
      <c r="AQ145" s="2665" t="n"/>
      <c r="AR145" s="2665" t="n"/>
      <c r="AS145" s="2665" t="n"/>
      <c r="AT145" s="2665" t="n"/>
      <c r="AU145" s="2665" t="n"/>
      <c r="AV145" s="2665" t="n"/>
      <c r="AW145" s="2665" t="n"/>
      <c r="AX145" s="2665" t="n"/>
      <c r="AY145" s="2665" t="n"/>
      <c r="AZ145" s="2665" t="n"/>
      <c r="BA145" s="2665" t="n"/>
      <c r="BB145" s="2665" t="n"/>
      <c r="BC145" s="2665" t="n"/>
      <c r="BD145" s="2665" t="n"/>
      <c r="BE145" s="2665" t="n"/>
      <c r="BF145" s="2665" t="n"/>
      <c r="BG145" s="2665" t="n"/>
      <c r="BH145" s="2665" t="n"/>
      <c r="BI145" s="2665" t="n"/>
      <c r="BJ145" s="2665" t="n"/>
      <c r="BK145" s="2665" t="n"/>
      <c r="BL145" s="2665" t="n"/>
      <c r="BM145" s="2665" t="n"/>
      <c r="BN145" s="2665" t="n"/>
      <c r="BO145" s="2799" t="inlineStr">
        <is>
          <t>2.12.1</t>
        </is>
      </c>
      <c r="BP145" s="2665" t="n"/>
      <c r="BQ145" s="2665" t="n"/>
      <c r="BR145" s="2311" t="n"/>
      <c r="BS145" s="2" t="n"/>
      <c r="BT145" s="2" t="n"/>
      <c r="BU145" s="2" t="n"/>
      <c r="BV145" s="2" t="n"/>
      <c r="BW145" s="2" t="n"/>
      <c r="BX145" s="2" t="n"/>
    </row>
    <row r="146">
      <c r="A146" s="2420" t="inlineStr">
        <is>
          <t>УК-12</t>
        </is>
      </c>
      <c r="B146" s="2665" t="n"/>
      <c r="C146" s="2665" t="n"/>
      <c r="D146" s="2316" t="n"/>
      <c r="E146" s="5724" t="inlineStr">
        <is>
          <t>Обладать современным социально-экологическим мировоззрением, руководствоваться его ценностными ориентациями и социально-экологическими знаниями в профессиональной деятельности</t>
        </is>
      </c>
      <c r="F146" s="2665" t="n"/>
      <c r="G146" s="2665" t="n"/>
      <c r="H146" s="2665" t="n"/>
      <c r="I146" s="2665" t="n"/>
      <c r="J146" s="2665" t="n"/>
      <c r="K146" s="2665" t="n"/>
      <c r="L146" s="2665" t="n"/>
      <c r="M146" s="2665" t="n"/>
      <c r="N146" s="2665" t="n"/>
      <c r="O146" s="2665" t="n"/>
      <c r="P146" s="2665" t="n"/>
      <c r="Q146" s="2665" t="n"/>
      <c r="R146" s="2665" t="n"/>
      <c r="S146" s="2665" t="n"/>
      <c r="T146" s="2665" t="n"/>
      <c r="U146" s="2665" t="n"/>
      <c r="V146" s="2665" t="n"/>
      <c r="W146" s="2665" t="n"/>
      <c r="X146" s="2665" t="n"/>
      <c r="Y146" s="2665" t="n"/>
      <c r="Z146" s="2665" t="n"/>
      <c r="AA146" s="2665" t="n"/>
      <c r="AB146" s="2665" t="n"/>
      <c r="AC146" s="2665" t="n"/>
      <c r="AD146" s="2665" t="n"/>
      <c r="AE146" s="2665" t="n"/>
      <c r="AF146" s="2665" t="n"/>
      <c r="AG146" s="2665" t="n"/>
      <c r="AH146" s="2665" t="n"/>
      <c r="AI146" s="2665" t="n"/>
      <c r="AJ146" s="2665" t="n"/>
      <c r="AK146" s="2665" t="n"/>
      <c r="AL146" s="2665" t="n"/>
      <c r="AM146" s="2665" t="n"/>
      <c r="AN146" s="2665" t="n"/>
      <c r="AO146" s="2665" t="n"/>
      <c r="AP146" s="2665" t="n"/>
      <c r="AQ146" s="2665" t="n"/>
      <c r="AR146" s="2665" t="n"/>
      <c r="AS146" s="2665" t="n"/>
      <c r="AT146" s="2665" t="n"/>
      <c r="AU146" s="2665" t="n"/>
      <c r="AV146" s="2665" t="n"/>
      <c r="AW146" s="2665" t="n"/>
      <c r="AX146" s="2665" t="n"/>
      <c r="AY146" s="2665" t="n"/>
      <c r="AZ146" s="2665" t="n"/>
      <c r="BA146" s="2665" t="n"/>
      <c r="BB146" s="2665" t="n"/>
      <c r="BC146" s="2665" t="n"/>
      <c r="BD146" s="2665" t="n"/>
      <c r="BE146" s="2665" t="n"/>
      <c r="BF146" s="2665" t="n"/>
      <c r="BG146" s="2665" t="n"/>
      <c r="BH146" s="2665" t="n"/>
      <c r="BI146" s="2665" t="n"/>
      <c r="BJ146" s="2665" t="n"/>
      <c r="BK146" s="2665" t="n"/>
      <c r="BL146" s="2665" t="n"/>
      <c r="BM146" s="2665" t="n"/>
      <c r="BN146" s="2665" t="n"/>
      <c r="BO146" s="2799" t="inlineStr">
        <is>
          <t>2.1.3</t>
        </is>
      </c>
      <c r="BP146" s="2665" t="n"/>
      <c r="BQ146" s="2665" t="n"/>
      <c r="BR146" s="2311" t="n"/>
      <c r="BS146" s="2" t="n"/>
      <c r="BT146" s="2" t="n"/>
      <c r="BU146" s="2" t="n"/>
      <c r="BV146" s="2" t="n"/>
      <c r="BW146" s="2" t="n"/>
      <c r="BX146" s="2" t="n"/>
    </row>
    <row r="147">
      <c r="A147" s="2420" t="inlineStr">
        <is>
          <t>УК-13</t>
        </is>
      </c>
      <c r="B147" s="2665" t="n"/>
      <c r="C147" s="2665" t="n"/>
      <c r="D147" s="2316" t="n"/>
      <c r="E147" s="5724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47" s="2665" t="n"/>
      <c r="G147" s="2665" t="n"/>
      <c r="H147" s="2665" t="n"/>
      <c r="I147" s="2665" t="n"/>
      <c r="J147" s="2665" t="n"/>
      <c r="K147" s="2665" t="n"/>
      <c r="L147" s="2665" t="n"/>
      <c r="M147" s="2665" t="n"/>
      <c r="N147" s="2665" t="n"/>
      <c r="O147" s="2665" t="n"/>
      <c r="P147" s="2665" t="n"/>
      <c r="Q147" s="2665" t="n"/>
      <c r="R147" s="2665" t="n"/>
      <c r="S147" s="2665" t="n"/>
      <c r="T147" s="2665" t="n"/>
      <c r="U147" s="2665" t="n"/>
      <c r="V147" s="2665" t="n"/>
      <c r="W147" s="2665" t="n"/>
      <c r="X147" s="2665" t="n"/>
      <c r="Y147" s="2665" t="n"/>
      <c r="Z147" s="2665" t="n"/>
      <c r="AA147" s="2665" t="n"/>
      <c r="AB147" s="2665" t="n"/>
      <c r="AC147" s="2665" t="n"/>
      <c r="AD147" s="2665" t="n"/>
      <c r="AE147" s="2665" t="n"/>
      <c r="AF147" s="2665" t="n"/>
      <c r="AG147" s="2665" t="n"/>
      <c r="AH147" s="2665" t="n"/>
      <c r="AI147" s="2665" t="n"/>
      <c r="AJ147" s="2665" t="n"/>
      <c r="AK147" s="2665" t="n"/>
      <c r="AL147" s="2665" t="n"/>
      <c r="AM147" s="2665" t="n"/>
      <c r="AN147" s="2665" t="n"/>
      <c r="AO147" s="2665" t="n"/>
      <c r="AP147" s="2665" t="n"/>
      <c r="AQ147" s="2665" t="n"/>
      <c r="AR147" s="2665" t="n"/>
      <c r="AS147" s="2665" t="n"/>
      <c r="AT147" s="2665" t="n"/>
      <c r="AU147" s="2665" t="n"/>
      <c r="AV147" s="2665" t="n"/>
      <c r="AW147" s="2665" t="n"/>
      <c r="AX147" s="2665" t="n"/>
      <c r="AY147" s="2665" t="n"/>
      <c r="AZ147" s="2665" t="n"/>
      <c r="BA147" s="2665" t="n"/>
      <c r="BB147" s="2665" t="n"/>
      <c r="BC147" s="2665" t="n"/>
      <c r="BD147" s="2665" t="n"/>
      <c r="BE147" s="2665" t="n"/>
      <c r="BF147" s="2665" t="n"/>
      <c r="BG147" s="2665" t="n"/>
      <c r="BH147" s="2665" t="n"/>
      <c r="BI147" s="2665" t="n"/>
      <c r="BJ147" s="2665" t="n"/>
      <c r="BK147" s="2665" t="n"/>
      <c r="BL147" s="2665" t="n"/>
      <c r="BM147" s="2665" t="n"/>
      <c r="BN147" s="2665" t="n"/>
      <c r="BO147" s="2799" t="inlineStr">
        <is>
          <t>2.1.1</t>
        </is>
      </c>
      <c r="BP147" s="2665" t="n"/>
      <c r="BQ147" s="2665" t="n"/>
      <c r="BR147" s="2311" t="n"/>
      <c r="BS147" s="2" t="n"/>
      <c r="BT147" s="2" t="n"/>
      <c r="BU147" s="2" t="n"/>
      <c r="BV147" s="2" t="n"/>
      <c r="BW147" s="2" t="n"/>
      <c r="BX147" s="2" t="n"/>
    </row>
    <row r="148">
      <c r="A148" s="2420" t="inlineStr">
        <is>
          <t>УК-14</t>
        </is>
      </c>
      <c r="B148" s="2665" t="n"/>
      <c r="C148" s="2665" t="n"/>
      <c r="D148" s="2316" t="n"/>
      <c r="E148" s="5724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48" s="2665" t="n"/>
      <c r="G148" s="2665" t="n"/>
      <c r="H148" s="2665" t="n"/>
      <c r="I148" s="2665" t="n"/>
      <c r="J148" s="2665" t="n"/>
      <c r="K148" s="2665" t="n"/>
      <c r="L148" s="2665" t="n"/>
      <c r="M148" s="2665" t="n"/>
      <c r="N148" s="2665" t="n"/>
      <c r="O148" s="2665" t="n"/>
      <c r="P148" s="2665" t="n"/>
      <c r="Q148" s="2665" t="n"/>
      <c r="R148" s="2665" t="n"/>
      <c r="S148" s="2665" t="n"/>
      <c r="T148" s="2665" t="n"/>
      <c r="U148" s="2665" t="n"/>
      <c r="V148" s="2665" t="n"/>
      <c r="W148" s="2665" t="n"/>
      <c r="X148" s="2665" t="n"/>
      <c r="Y148" s="2665" t="n"/>
      <c r="Z148" s="2665" t="n"/>
      <c r="AA148" s="2665" t="n"/>
      <c r="AB148" s="2665" t="n"/>
      <c r="AC148" s="2665" t="n"/>
      <c r="AD148" s="2665" t="n"/>
      <c r="AE148" s="2665" t="n"/>
      <c r="AF148" s="2665" t="n"/>
      <c r="AG148" s="2665" t="n"/>
      <c r="AH148" s="2665" t="n"/>
      <c r="AI148" s="2665" t="n"/>
      <c r="AJ148" s="2665" t="n"/>
      <c r="AK148" s="2665" t="n"/>
      <c r="AL148" s="2665" t="n"/>
      <c r="AM148" s="2665" t="n"/>
      <c r="AN148" s="2665" t="n"/>
      <c r="AO148" s="2665" t="n"/>
      <c r="AP148" s="2665" t="n"/>
      <c r="AQ148" s="2665" t="n"/>
      <c r="AR148" s="2665" t="n"/>
      <c r="AS148" s="2665" t="n"/>
      <c r="AT148" s="2665" t="n"/>
      <c r="AU148" s="2665" t="n"/>
      <c r="AV148" s="2665" t="n"/>
      <c r="AW148" s="2665" t="n"/>
      <c r="AX148" s="2665" t="n"/>
      <c r="AY148" s="2665" t="n"/>
      <c r="AZ148" s="2665" t="n"/>
      <c r="BA148" s="2665" t="n"/>
      <c r="BB148" s="2665" t="n"/>
      <c r="BC148" s="2665" t="n"/>
      <c r="BD148" s="2665" t="n"/>
      <c r="BE148" s="2665" t="n"/>
      <c r="BF148" s="2665" t="n"/>
      <c r="BG148" s="2665" t="n"/>
      <c r="BH148" s="2665" t="n"/>
      <c r="BI148" s="2665" t="n"/>
      <c r="BJ148" s="2665" t="n"/>
      <c r="BK148" s="2665" t="n"/>
      <c r="BL148" s="2665" t="n"/>
      <c r="BM148" s="2665" t="n"/>
      <c r="BN148" s="2665" t="n"/>
      <c r="BO148" s="2799" t="inlineStr">
        <is>
          <t>2.1.2</t>
        </is>
      </c>
      <c r="BP148" s="2665" t="n"/>
      <c r="BQ148" s="2665" t="n"/>
      <c r="BR148" s="2311" t="n"/>
      <c r="BS148" s="2" t="n"/>
      <c r="BT148" s="2" t="n"/>
      <c r="BU148" s="2" t="n"/>
      <c r="BV148" s="2" t="n"/>
      <c r="BW148" s="2" t="n"/>
      <c r="BX148" s="2" t="n"/>
    </row>
    <row r="149">
      <c r="A149" s="2420" t="inlineStr">
        <is>
          <t>УК-15</t>
        </is>
      </c>
      <c r="B149" s="2665" t="n"/>
      <c r="C149" s="2665" t="n"/>
      <c r="D149" s="2316" t="n"/>
      <c r="E149" s="5724" t="inlineStr">
        <is>
          <t>Обладать способностью анализировать социально-психологические явления в социуме и прогнозировать тенденции их развития, использовать социально-психологические знания при управлении коллективной работой в профессиональной деятельности, эффективно использовать навыки делового общения в профессиональной среде</t>
        </is>
      </c>
      <c r="F149" s="2665" t="n"/>
      <c r="G149" s="2665" t="n"/>
      <c r="H149" s="2665" t="n"/>
      <c r="I149" s="2665" t="n"/>
      <c r="J149" s="2665" t="n"/>
      <c r="K149" s="2665" t="n"/>
      <c r="L149" s="2665" t="n"/>
      <c r="M149" s="2665" t="n"/>
      <c r="N149" s="2665" t="n"/>
      <c r="O149" s="2665" t="n"/>
      <c r="P149" s="2665" t="n"/>
      <c r="Q149" s="2665" t="n"/>
      <c r="R149" s="2665" t="n"/>
      <c r="S149" s="2665" t="n"/>
      <c r="T149" s="2665" t="n"/>
      <c r="U149" s="2665" t="n"/>
      <c r="V149" s="2665" t="n"/>
      <c r="W149" s="2665" t="n"/>
      <c r="X149" s="2665" t="n"/>
      <c r="Y149" s="2665" t="n"/>
      <c r="Z149" s="2665" t="n"/>
      <c r="AA149" s="2665" t="n"/>
      <c r="AB149" s="2665" t="n"/>
      <c r="AC149" s="2665" t="n"/>
      <c r="AD149" s="2665" t="n"/>
      <c r="AE149" s="2665" t="n"/>
      <c r="AF149" s="2665" t="n"/>
      <c r="AG149" s="2665" t="n"/>
      <c r="AH149" s="2665" t="n"/>
      <c r="AI149" s="2665" t="n"/>
      <c r="AJ149" s="2665" t="n"/>
      <c r="AK149" s="2665" t="n"/>
      <c r="AL149" s="2665" t="n"/>
      <c r="AM149" s="2665" t="n"/>
      <c r="AN149" s="2665" t="n"/>
      <c r="AO149" s="2665" t="n"/>
      <c r="AP149" s="2665" t="n"/>
      <c r="AQ149" s="2665" t="n"/>
      <c r="AR149" s="2665" t="n"/>
      <c r="AS149" s="2665" t="n"/>
      <c r="AT149" s="2665" t="n"/>
      <c r="AU149" s="2665" t="n"/>
      <c r="AV149" s="2665" t="n"/>
      <c r="AW149" s="2665" t="n"/>
      <c r="AX149" s="2665" t="n"/>
      <c r="AY149" s="2665" t="n"/>
      <c r="AZ149" s="2665" t="n"/>
      <c r="BA149" s="2665" t="n"/>
      <c r="BB149" s="2665" t="n"/>
      <c r="BC149" s="2665" t="n"/>
      <c r="BD149" s="2665" t="n"/>
      <c r="BE149" s="2665" t="n"/>
      <c r="BF149" s="2665" t="n"/>
      <c r="BG149" s="2665" t="n"/>
      <c r="BH149" s="2665" t="n"/>
      <c r="BI149" s="2665" t="n"/>
      <c r="BJ149" s="2665" t="n"/>
      <c r="BK149" s="2665" t="n"/>
      <c r="BL149" s="2665" t="n"/>
      <c r="BM149" s="2665" t="n"/>
      <c r="BN149" s="2665" t="n"/>
      <c r="BO149" s="2799" t="inlineStr">
        <is>
          <t>2.1.2</t>
        </is>
      </c>
      <c r="BP149" s="2665" t="n"/>
      <c r="BQ149" s="2665" t="n"/>
      <c r="BR149" s="2311" t="n"/>
      <c r="BS149" s="2" t="n"/>
      <c r="BT149" s="2" t="n"/>
      <c r="BU149" s="2" t="n"/>
      <c r="BV149" s="2" t="n"/>
      <c r="BW149" s="2" t="n"/>
      <c r="BX149" s="2" t="n"/>
    </row>
    <row r="150">
      <c r="A150" s="2420" t="inlineStr">
        <is>
          <t>УК-16</t>
        </is>
      </c>
      <c r="B150" s="2665" t="n"/>
      <c r="C150" s="2665" t="n"/>
      <c r="D150" s="2316" t="n"/>
      <c r="E150" s="5724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50" s="2665" t="n"/>
      <c r="G150" s="2665" t="n"/>
      <c r="H150" s="2665" t="n"/>
      <c r="I150" s="2665" t="n"/>
      <c r="J150" s="2665" t="n"/>
      <c r="K150" s="2665" t="n"/>
      <c r="L150" s="2665" t="n"/>
      <c r="M150" s="2665" t="n"/>
      <c r="N150" s="2665" t="n"/>
      <c r="O150" s="2665" t="n"/>
      <c r="P150" s="2665" t="n"/>
      <c r="Q150" s="2665" t="n"/>
      <c r="R150" s="2665" t="n"/>
      <c r="S150" s="2665" t="n"/>
      <c r="T150" s="2665" t="n"/>
      <c r="U150" s="2665" t="n"/>
      <c r="V150" s="2665" t="n"/>
      <c r="W150" s="2665" t="n"/>
      <c r="X150" s="2665" t="n"/>
      <c r="Y150" s="2665" t="n"/>
      <c r="Z150" s="2665" t="n"/>
      <c r="AA150" s="2665" t="n"/>
      <c r="AB150" s="2665" t="n"/>
      <c r="AC150" s="2665" t="n"/>
      <c r="AD150" s="2665" t="n"/>
      <c r="AE150" s="2665" t="n"/>
      <c r="AF150" s="2665" t="n"/>
      <c r="AG150" s="2665" t="n"/>
      <c r="AH150" s="2665" t="n"/>
      <c r="AI150" s="2665" t="n"/>
      <c r="AJ150" s="2665" t="n"/>
      <c r="AK150" s="2665" t="n"/>
      <c r="AL150" s="2665" t="n"/>
      <c r="AM150" s="2665" t="n"/>
      <c r="AN150" s="2665" t="n"/>
      <c r="AO150" s="2665" t="n"/>
      <c r="AP150" s="2665" t="n"/>
      <c r="AQ150" s="2665" t="n"/>
      <c r="AR150" s="2665" t="n"/>
      <c r="AS150" s="2665" t="n"/>
      <c r="AT150" s="2665" t="n"/>
      <c r="AU150" s="2665" t="n"/>
      <c r="AV150" s="2665" t="n"/>
      <c r="AW150" s="2665" t="n"/>
      <c r="AX150" s="2665" t="n"/>
      <c r="AY150" s="2665" t="n"/>
      <c r="AZ150" s="2665" t="n"/>
      <c r="BA150" s="2665" t="n"/>
      <c r="BB150" s="2665" t="n"/>
      <c r="BC150" s="2665" t="n"/>
      <c r="BD150" s="2665" t="n"/>
      <c r="BE150" s="2665" t="n"/>
      <c r="BF150" s="2665" t="n"/>
      <c r="BG150" s="2665" t="n"/>
      <c r="BH150" s="2665" t="n"/>
      <c r="BI150" s="2665" t="n"/>
      <c r="BJ150" s="2665" t="n"/>
      <c r="BK150" s="2665" t="n"/>
      <c r="BL150" s="2665" t="n"/>
      <c r="BM150" s="2665" t="n"/>
      <c r="BN150" s="2665" t="n"/>
      <c r="BO150" s="2799" t="inlineStr">
        <is>
          <t>2.1.2</t>
        </is>
      </c>
      <c r="BP150" s="2665" t="n"/>
      <c r="BQ150" s="2665" t="n"/>
      <c r="BR150" s="2311" t="n"/>
      <c r="BS150" s="2" t="n"/>
      <c r="BT150" s="2" t="n"/>
      <c r="BU150" s="2" t="n"/>
      <c r="BV150" s="2" t="n"/>
      <c r="BW150" s="2" t="n"/>
      <c r="BX150" s="2" t="n"/>
    </row>
    <row r="151">
      <c r="A151" s="2420" t="inlineStr">
        <is>
          <t>БПК-1</t>
        </is>
      </c>
      <c r="B151" s="2665" t="n"/>
      <c r="C151" s="2665" t="n"/>
      <c r="D151" s="2316" t="n"/>
      <c r="E151" s="5724" t="inlineStr">
        <is>
          <t>Применять математический аппарат в профессиональной деятельности</t>
        </is>
      </c>
      <c r="F151" s="2665" t="n"/>
      <c r="G151" s="2665" t="n"/>
      <c r="H151" s="2665" t="n"/>
      <c r="I151" s="2665" t="n"/>
      <c r="J151" s="2665" t="n"/>
      <c r="K151" s="2665" t="n"/>
      <c r="L151" s="2665" t="n"/>
      <c r="M151" s="2665" t="n"/>
      <c r="N151" s="2665" t="n"/>
      <c r="O151" s="2665" t="n"/>
      <c r="P151" s="2665" t="n"/>
      <c r="Q151" s="2665" t="n"/>
      <c r="R151" s="2665" t="n"/>
      <c r="S151" s="2665" t="n"/>
      <c r="T151" s="2665" t="n"/>
      <c r="U151" s="2665" t="n"/>
      <c r="V151" s="2665" t="n"/>
      <c r="W151" s="2665" t="n"/>
      <c r="X151" s="2665" t="n"/>
      <c r="Y151" s="2665" t="n"/>
      <c r="Z151" s="2665" t="n"/>
      <c r="AA151" s="2665" t="n"/>
      <c r="AB151" s="2665" t="n"/>
      <c r="AC151" s="2665" t="n"/>
      <c r="AD151" s="2665" t="n"/>
      <c r="AE151" s="2665" t="n"/>
      <c r="AF151" s="2665" t="n"/>
      <c r="AG151" s="2665" t="n"/>
      <c r="AH151" s="2665" t="n"/>
      <c r="AI151" s="2665" t="n"/>
      <c r="AJ151" s="2665" t="n"/>
      <c r="AK151" s="2665" t="n"/>
      <c r="AL151" s="2665" t="n"/>
      <c r="AM151" s="2665" t="n"/>
      <c r="AN151" s="2665" t="n"/>
      <c r="AO151" s="2665" t="n"/>
      <c r="AP151" s="2665" t="n"/>
      <c r="AQ151" s="2665" t="n"/>
      <c r="AR151" s="2665" t="n"/>
      <c r="AS151" s="2665" t="n"/>
      <c r="AT151" s="2665" t="n"/>
      <c r="AU151" s="2665" t="n"/>
      <c r="AV151" s="2665" t="n"/>
      <c r="AW151" s="2665" t="n"/>
      <c r="AX151" s="2665" t="n"/>
      <c r="AY151" s="2665" t="n"/>
      <c r="AZ151" s="2665" t="n"/>
      <c r="BA151" s="2665" t="n"/>
      <c r="BB151" s="2665" t="n"/>
      <c r="BC151" s="2665" t="n"/>
      <c r="BD151" s="2665" t="n"/>
      <c r="BE151" s="2665" t="n"/>
      <c r="BF151" s="2665" t="n"/>
      <c r="BG151" s="2665" t="n"/>
      <c r="BH151" s="2665" t="n"/>
      <c r="BI151" s="2665" t="n"/>
      <c r="BJ151" s="2665" t="n"/>
      <c r="BK151" s="2665" t="n"/>
      <c r="BL151" s="2665" t="n"/>
      <c r="BM151" s="2665" t="n"/>
      <c r="BN151" s="2665" t="n"/>
      <c r="BO151" s="2799" t="inlineStr">
        <is>
          <t>1.3.1</t>
        </is>
      </c>
      <c r="BP151" s="2665" t="n"/>
      <c r="BQ151" s="2665" t="n"/>
      <c r="BR151" s="2311" t="n"/>
      <c r="BS151" s="2" t="n"/>
      <c r="BT151" s="2" t="n"/>
      <c r="BU151" s="2" t="n"/>
      <c r="BV151" s="2" t="n"/>
      <c r="BW151" s="2" t="n"/>
      <c r="BX151" s="2" t="n"/>
    </row>
    <row r="152">
      <c r="A152" s="2420" t="inlineStr">
        <is>
          <t>БПК-2</t>
        </is>
      </c>
      <c r="B152" s="2665" t="n"/>
      <c r="C152" s="2665" t="n"/>
      <c r="D152" s="2316" t="n"/>
      <c r="E152" s="5724" t="inlineStr">
        <is>
          <t>Иметь научное представление о природе и структуре материи, знать законы ее движения и трансформации</t>
        </is>
      </c>
      <c r="F152" s="2665" t="n"/>
      <c r="G152" s="2665" t="n"/>
      <c r="H152" s="2665" t="n"/>
      <c r="I152" s="2665" t="n"/>
      <c r="J152" s="2665" t="n"/>
      <c r="K152" s="2665" t="n"/>
      <c r="L152" s="2665" t="n"/>
      <c r="M152" s="2665" t="n"/>
      <c r="N152" s="2665" t="n"/>
      <c r="O152" s="2665" t="n"/>
      <c r="P152" s="2665" t="n"/>
      <c r="Q152" s="2665" t="n"/>
      <c r="R152" s="2665" t="n"/>
      <c r="S152" s="2665" t="n"/>
      <c r="T152" s="2665" t="n"/>
      <c r="U152" s="2665" t="n"/>
      <c r="V152" s="2665" t="n"/>
      <c r="W152" s="2665" t="n"/>
      <c r="X152" s="2665" t="n"/>
      <c r="Y152" s="2665" t="n"/>
      <c r="Z152" s="2665" t="n"/>
      <c r="AA152" s="2665" t="n"/>
      <c r="AB152" s="2665" t="n"/>
      <c r="AC152" s="2665" t="n"/>
      <c r="AD152" s="2665" t="n"/>
      <c r="AE152" s="2665" t="n"/>
      <c r="AF152" s="2665" t="n"/>
      <c r="AG152" s="2665" t="n"/>
      <c r="AH152" s="2665" t="n"/>
      <c r="AI152" s="2665" t="n"/>
      <c r="AJ152" s="2665" t="n"/>
      <c r="AK152" s="2665" t="n"/>
      <c r="AL152" s="2665" t="n"/>
      <c r="AM152" s="2665" t="n"/>
      <c r="AN152" s="2665" t="n"/>
      <c r="AO152" s="2665" t="n"/>
      <c r="AP152" s="2665" t="n"/>
      <c r="AQ152" s="2665" t="n"/>
      <c r="AR152" s="2665" t="n"/>
      <c r="AS152" s="2665" t="n"/>
      <c r="AT152" s="2665" t="n"/>
      <c r="AU152" s="2665" t="n"/>
      <c r="AV152" s="2665" t="n"/>
      <c r="AW152" s="2665" t="n"/>
      <c r="AX152" s="2665" t="n"/>
      <c r="AY152" s="2665" t="n"/>
      <c r="AZ152" s="2665" t="n"/>
      <c r="BA152" s="2665" t="n"/>
      <c r="BB152" s="2665" t="n"/>
      <c r="BC152" s="2665" t="n"/>
      <c r="BD152" s="2665" t="n"/>
      <c r="BE152" s="2665" t="n"/>
      <c r="BF152" s="2665" t="n"/>
      <c r="BG152" s="2665" t="n"/>
      <c r="BH152" s="2665" t="n"/>
      <c r="BI152" s="2665" t="n"/>
      <c r="BJ152" s="2665" t="n"/>
      <c r="BK152" s="2665" t="n"/>
      <c r="BL152" s="2665" t="n"/>
      <c r="BM152" s="2665" t="n"/>
      <c r="BN152" s="2665" t="n"/>
      <c r="BO152" s="2799" t="inlineStr">
        <is>
          <t>1.3.2</t>
        </is>
      </c>
      <c r="BP152" s="2665" t="n"/>
      <c r="BQ152" s="2665" t="n"/>
      <c r="BR152" s="2311" t="n"/>
      <c r="BS152" s="2" t="n"/>
      <c r="BT152" s="2" t="n"/>
      <c r="BU152" s="2" t="n"/>
      <c r="BV152" s="2" t="n"/>
      <c r="BW152" s="2" t="n"/>
      <c r="BX152" s="2" t="n"/>
    </row>
    <row r="153">
      <c r="A153" s="2420" t="inlineStr">
        <is>
          <t>БПК-3</t>
        </is>
      </c>
      <c r="B153" s="2665" t="n"/>
      <c r="C153" s="2665" t="n"/>
      <c r="D153" s="2316" t="n"/>
      <c r="E153" s="5724" t="inlineStr">
        <is>
          <t>Использовать современные информационные технологии для решения профессиональных задач</t>
        </is>
      </c>
      <c r="F153" s="2665" t="n"/>
      <c r="G153" s="2665" t="n"/>
      <c r="H153" s="2665" t="n"/>
      <c r="I153" s="2665" t="n"/>
      <c r="J153" s="2665" t="n"/>
      <c r="K153" s="2665" t="n"/>
      <c r="L153" s="2665" t="n"/>
      <c r="M153" s="2665" t="n"/>
      <c r="N153" s="2665" t="n"/>
      <c r="O153" s="2665" t="n"/>
      <c r="P153" s="2665" t="n"/>
      <c r="Q153" s="2665" t="n"/>
      <c r="R153" s="2665" t="n"/>
      <c r="S153" s="2665" t="n"/>
      <c r="T153" s="2665" t="n"/>
      <c r="U153" s="2665" t="n"/>
      <c r="V153" s="2665" t="n"/>
      <c r="W153" s="2665" t="n"/>
      <c r="X153" s="2665" t="n"/>
      <c r="Y153" s="2665" t="n"/>
      <c r="Z153" s="2665" t="n"/>
      <c r="AA153" s="2665" t="n"/>
      <c r="AB153" s="2665" t="n"/>
      <c r="AC153" s="2665" t="n"/>
      <c r="AD153" s="2665" t="n"/>
      <c r="AE153" s="2665" t="n"/>
      <c r="AF153" s="2665" t="n"/>
      <c r="AG153" s="2665" t="n"/>
      <c r="AH153" s="2665" t="n"/>
      <c r="AI153" s="2665" t="n"/>
      <c r="AJ153" s="2665" t="n"/>
      <c r="AK153" s="2665" t="n"/>
      <c r="AL153" s="2665" t="n"/>
      <c r="AM153" s="2665" t="n"/>
      <c r="AN153" s="2665" t="n"/>
      <c r="AO153" s="2665" t="n"/>
      <c r="AP153" s="2665" t="n"/>
      <c r="AQ153" s="2665" t="n"/>
      <c r="AR153" s="2665" t="n"/>
      <c r="AS153" s="2665" t="n"/>
      <c r="AT153" s="2665" t="n"/>
      <c r="AU153" s="2665" t="n"/>
      <c r="AV153" s="2665" t="n"/>
      <c r="AW153" s="2665" t="n"/>
      <c r="AX153" s="2665" t="n"/>
      <c r="AY153" s="2665" t="n"/>
      <c r="AZ153" s="2665" t="n"/>
      <c r="BA153" s="2665" t="n"/>
      <c r="BB153" s="2665" t="n"/>
      <c r="BC153" s="2665" t="n"/>
      <c r="BD153" s="2665" t="n"/>
      <c r="BE153" s="2665" t="n"/>
      <c r="BF153" s="2665" t="n"/>
      <c r="BG153" s="2665" t="n"/>
      <c r="BH153" s="2665" t="n"/>
      <c r="BI153" s="2665" t="n"/>
      <c r="BJ153" s="2665" t="n"/>
      <c r="BK153" s="2665" t="n"/>
      <c r="BL153" s="2665" t="n"/>
      <c r="BM153" s="2665" t="n"/>
      <c r="BN153" s="2665" t="n"/>
      <c r="BO153" s="2799" t="inlineStr">
        <is>
          <t>1.4.1</t>
        </is>
      </c>
      <c r="BP153" s="2665" t="n"/>
      <c r="BQ153" s="2665" t="n"/>
      <c r="BR153" s="2311" t="n"/>
      <c r="BS153" s="2" t="n"/>
      <c r="BT153" s="2" t="n"/>
      <c r="BU153" s="2" t="n"/>
      <c r="BV153" s="2" t="n"/>
      <c r="BW153" s="2" t="n"/>
      <c r="BX153" s="2" t="n"/>
    </row>
    <row r="154">
      <c r="A154" s="2420" t="inlineStr">
        <is>
          <t>БПК-4</t>
        </is>
      </c>
      <c r="B154" s="2665" t="n"/>
      <c r="C154" s="2665" t="n"/>
      <c r="D154" s="2316" t="n"/>
      <c r="E154" s="5724" t="inlineStr">
        <is>
          <t>Выполнять графические изображения объектов химической технологии по нормативным требованиям с применением систем автоматизированного проектирования</t>
        </is>
      </c>
      <c r="F154" s="2665" t="n"/>
      <c r="G154" s="2665" t="n"/>
      <c r="H154" s="2665" t="n"/>
      <c r="I154" s="2665" t="n"/>
      <c r="J154" s="2665" t="n"/>
      <c r="K154" s="2665" t="n"/>
      <c r="L154" s="2665" t="n"/>
      <c r="M154" s="2665" t="n"/>
      <c r="N154" s="2665" t="n"/>
      <c r="O154" s="2665" t="n"/>
      <c r="P154" s="2665" t="n"/>
      <c r="Q154" s="2665" t="n"/>
      <c r="R154" s="2665" t="n"/>
      <c r="S154" s="2665" t="n"/>
      <c r="T154" s="2665" t="n"/>
      <c r="U154" s="2665" t="n"/>
      <c r="V154" s="2665" t="n"/>
      <c r="W154" s="2665" t="n"/>
      <c r="X154" s="2665" t="n"/>
      <c r="Y154" s="2665" t="n"/>
      <c r="Z154" s="2665" t="n"/>
      <c r="AA154" s="2665" t="n"/>
      <c r="AB154" s="2665" t="n"/>
      <c r="AC154" s="2665" t="n"/>
      <c r="AD154" s="2665" t="n"/>
      <c r="AE154" s="2665" t="n"/>
      <c r="AF154" s="2665" t="n"/>
      <c r="AG154" s="2665" t="n"/>
      <c r="AH154" s="2665" t="n"/>
      <c r="AI154" s="2665" t="n"/>
      <c r="AJ154" s="2665" t="n"/>
      <c r="AK154" s="2665" t="n"/>
      <c r="AL154" s="2665" t="n"/>
      <c r="AM154" s="2665" t="n"/>
      <c r="AN154" s="2665" t="n"/>
      <c r="AO154" s="2665" t="n"/>
      <c r="AP154" s="2665" t="n"/>
      <c r="AQ154" s="2665" t="n"/>
      <c r="AR154" s="2665" t="n"/>
      <c r="AS154" s="2665" t="n"/>
      <c r="AT154" s="2665" t="n"/>
      <c r="AU154" s="2665" t="n"/>
      <c r="AV154" s="2665" t="n"/>
      <c r="AW154" s="2665" t="n"/>
      <c r="AX154" s="2665" t="n"/>
      <c r="AY154" s="2665" t="n"/>
      <c r="AZ154" s="2665" t="n"/>
      <c r="BA154" s="2665" t="n"/>
      <c r="BB154" s="2665" t="n"/>
      <c r="BC154" s="2665" t="n"/>
      <c r="BD154" s="2665" t="n"/>
      <c r="BE154" s="2665" t="n"/>
      <c r="BF154" s="2665" t="n"/>
      <c r="BG154" s="2665" t="n"/>
      <c r="BH154" s="2665" t="n"/>
      <c r="BI154" s="2665" t="n"/>
      <c r="BJ154" s="2665" t="n"/>
      <c r="BK154" s="2665" t="n"/>
      <c r="BL154" s="2665" t="n"/>
      <c r="BM154" s="2665" t="n"/>
      <c r="BN154" s="2665" t="n"/>
      <c r="BO154" s="2799" t="inlineStr">
        <is>
          <t>1.4.2</t>
        </is>
      </c>
      <c r="BP154" s="2665" t="n"/>
      <c r="BQ154" s="2665" t="n"/>
      <c r="BR154" s="2311" t="n"/>
      <c r="BS154" s="2" t="n"/>
      <c r="BT154" s="2" t="n"/>
      <c r="BU154" s="2" t="n"/>
      <c r="BV154" s="2" t="n"/>
      <c r="BW154" s="2" t="n"/>
      <c r="BX154" s="2" t="n"/>
    </row>
    <row r="155">
      <c r="A155" s="2420" t="inlineStr">
        <is>
          <t>БПК-5</t>
        </is>
      </c>
      <c r="B155" s="2665" t="n"/>
      <c r="C155" s="2665" t="n"/>
      <c r="D155" s="2316" t="n"/>
      <c r="E155" s="5724" t="inlineStr">
        <is>
          <t>Использовать знание основных понятий и законов химиии для решения практических задач</t>
        </is>
      </c>
      <c r="F155" s="2665" t="n"/>
      <c r="G155" s="2665" t="n"/>
      <c r="H155" s="2665" t="n"/>
      <c r="I155" s="2665" t="n"/>
      <c r="J155" s="2665" t="n"/>
      <c r="K155" s="2665" t="n"/>
      <c r="L155" s="2665" t="n"/>
      <c r="M155" s="2665" t="n"/>
      <c r="N155" s="2665" t="n"/>
      <c r="O155" s="2665" t="n"/>
      <c r="P155" s="2665" t="n"/>
      <c r="Q155" s="2665" t="n"/>
      <c r="R155" s="2665" t="n"/>
      <c r="S155" s="2665" t="n"/>
      <c r="T155" s="2665" t="n"/>
      <c r="U155" s="2665" t="n"/>
      <c r="V155" s="2665" t="n"/>
      <c r="W155" s="2665" t="n"/>
      <c r="X155" s="2665" t="n"/>
      <c r="Y155" s="2665" t="n"/>
      <c r="Z155" s="2665" t="n"/>
      <c r="AA155" s="2665" t="n"/>
      <c r="AB155" s="2665" t="n"/>
      <c r="AC155" s="2665" t="n"/>
      <c r="AD155" s="2665" t="n"/>
      <c r="AE155" s="2665" t="n"/>
      <c r="AF155" s="2665" t="n"/>
      <c r="AG155" s="2665" t="n"/>
      <c r="AH155" s="2665" t="n"/>
      <c r="AI155" s="2665" t="n"/>
      <c r="AJ155" s="2665" t="n"/>
      <c r="AK155" s="2665" t="n"/>
      <c r="AL155" s="2665" t="n"/>
      <c r="AM155" s="2665" t="n"/>
      <c r="AN155" s="2665" t="n"/>
      <c r="AO155" s="2665" t="n"/>
      <c r="AP155" s="2665" t="n"/>
      <c r="AQ155" s="2665" t="n"/>
      <c r="AR155" s="2665" t="n"/>
      <c r="AS155" s="2665" t="n"/>
      <c r="AT155" s="2665" t="n"/>
      <c r="AU155" s="2665" t="n"/>
      <c r="AV155" s="2665" t="n"/>
      <c r="AW155" s="2665" t="n"/>
      <c r="AX155" s="2665" t="n"/>
      <c r="AY155" s="2665" t="n"/>
      <c r="AZ155" s="2665" t="n"/>
      <c r="BA155" s="2665" t="n"/>
      <c r="BB155" s="2665" t="n"/>
      <c r="BC155" s="2665" t="n"/>
      <c r="BD155" s="2665" t="n"/>
      <c r="BE155" s="2665" t="n"/>
      <c r="BF155" s="2665" t="n"/>
      <c r="BG155" s="2665" t="n"/>
      <c r="BH155" s="2665" t="n"/>
      <c r="BI155" s="2665" t="n"/>
      <c r="BJ155" s="2665" t="n"/>
      <c r="BK155" s="2665" t="n"/>
      <c r="BL155" s="2665" t="n"/>
      <c r="BM155" s="2665" t="n"/>
      <c r="BN155" s="2665" t="n"/>
      <c r="BO155" s="2799" t="inlineStr">
        <is>
          <t>1.5.1</t>
        </is>
      </c>
      <c r="BP155" s="2665" t="n"/>
      <c r="BQ155" s="2665" t="n"/>
      <c r="BR155" s="2311" t="n"/>
      <c r="BS155" s="2" t="n"/>
      <c r="BT155" s="2" t="n"/>
      <c r="BU155" s="2" t="n"/>
      <c r="BV155" s="2" t="n"/>
      <c r="BW155" s="2" t="n"/>
      <c r="BX155" s="2" t="n"/>
    </row>
    <row r="156">
      <c r="A156" s="2420" t="inlineStr">
        <is>
          <t>БПК-6</t>
        </is>
      </c>
      <c r="B156" s="2665" t="n"/>
      <c r="C156" s="2665" t="n"/>
      <c r="D156" s="2316" t="n"/>
      <c r="E156" s="5724" t="inlineStr">
        <is>
          <t>Применять знания о строении, реакционной способности и свойствах химических элементов и их неорганических соединений для анализа закономерностей химических процессов</t>
        </is>
      </c>
      <c r="F156" s="2665" t="n"/>
      <c r="G156" s="2665" t="n"/>
      <c r="H156" s="2665" t="n"/>
      <c r="I156" s="2665" t="n"/>
      <c r="J156" s="2665" t="n"/>
      <c r="K156" s="2665" t="n"/>
      <c r="L156" s="2665" t="n"/>
      <c r="M156" s="2665" t="n"/>
      <c r="N156" s="2665" t="n"/>
      <c r="O156" s="2665" t="n"/>
      <c r="P156" s="2665" t="n"/>
      <c r="Q156" s="2665" t="n"/>
      <c r="R156" s="2665" t="n"/>
      <c r="S156" s="2665" t="n"/>
      <c r="T156" s="2665" t="n"/>
      <c r="U156" s="2665" t="n"/>
      <c r="V156" s="2665" t="n"/>
      <c r="W156" s="2665" t="n"/>
      <c r="X156" s="2665" t="n"/>
      <c r="Y156" s="2665" t="n"/>
      <c r="Z156" s="2665" t="n"/>
      <c r="AA156" s="2665" t="n"/>
      <c r="AB156" s="2665" t="n"/>
      <c r="AC156" s="2665" t="n"/>
      <c r="AD156" s="2665" t="n"/>
      <c r="AE156" s="2665" t="n"/>
      <c r="AF156" s="2665" t="n"/>
      <c r="AG156" s="2665" t="n"/>
      <c r="AH156" s="2665" t="n"/>
      <c r="AI156" s="2665" t="n"/>
      <c r="AJ156" s="2665" t="n"/>
      <c r="AK156" s="2665" t="n"/>
      <c r="AL156" s="2665" t="n"/>
      <c r="AM156" s="2665" t="n"/>
      <c r="AN156" s="2665" t="n"/>
      <c r="AO156" s="2665" t="n"/>
      <c r="AP156" s="2665" t="n"/>
      <c r="AQ156" s="2665" t="n"/>
      <c r="AR156" s="2665" t="n"/>
      <c r="AS156" s="2665" t="n"/>
      <c r="AT156" s="2665" t="n"/>
      <c r="AU156" s="2665" t="n"/>
      <c r="AV156" s="2665" t="n"/>
      <c r="AW156" s="2665" t="n"/>
      <c r="AX156" s="2665" t="n"/>
      <c r="AY156" s="2665" t="n"/>
      <c r="AZ156" s="2665" t="n"/>
      <c r="BA156" s="2665" t="n"/>
      <c r="BB156" s="2665" t="n"/>
      <c r="BC156" s="2665" t="n"/>
      <c r="BD156" s="2665" t="n"/>
      <c r="BE156" s="2665" t="n"/>
      <c r="BF156" s="2665" t="n"/>
      <c r="BG156" s="2665" t="n"/>
      <c r="BH156" s="2665" t="n"/>
      <c r="BI156" s="2665" t="n"/>
      <c r="BJ156" s="2665" t="n"/>
      <c r="BK156" s="2665" t="n"/>
      <c r="BL156" s="2665" t="n"/>
      <c r="BM156" s="2665" t="n"/>
      <c r="BN156" s="2665" t="n"/>
      <c r="BO156" s="2799" t="inlineStr">
        <is>
          <t>1.5.2</t>
        </is>
      </c>
      <c r="BP156" s="2665" t="n"/>
      <c r="BQ156" s="2665" t="n"/>
      <c r="BR156" s="2311" t="n"/>
      <c r="BS156" s="2" t="n"/>
      <c r="BT156" s="2" t="n"/>
      <c r="BU156" s="2" t="n"/>
      <c r="BV156" s="2" t="n"/>
      <c r="BW156" s="2" t="n"/>
      <c r="BX156" s="2" t="n"/>
    </row>
    <row r="157">
      <c r="A157" s="2420" t="inlineStr">
        <is>
          <t>БПК-7</t>
        </is>
      </c>
      <c r="B157" s="2665" t="n"/>
      <c r="C157" s="2665" t="n"/>
      <c r="D157" s="2316" t="n"/>
      <c r="E157" s="5724" t="inlineStr">
        <is>
          <t>Использовать закономерности химической термодинамики и кинетики для описания и анализа физико-химических процессов в объеме и на поверхности раздела фаз</t>
        </is>
      </c>
      <c r="F157" s="2665" t="n"/>
      <c r="G157" s="2665" t="n"/>
      <c r="H157" s="2665" t="n"/>
      <c r="I157" s="2665" t="n"/>
      <c r="J157" s="2665" t="n"/>
      <c r="K157" s="2665" t="n"/>
      <c r="L157" s="2665" t="n"/>
      <c r="M157" s="2665" t="n"/>
      <c r="N157" s="2665" t="n"/>
      <c r="O157" s="2665" t="n"/>
      <c r="P157" s="2665" t="n"/>
      <c r="Q157" s="2665" t="n"/>
      <c r="R157" s="2665" t="n"/>
      <c r="S157" s="2665" t="n"/>
      <c r="T157" s="2665" t="n"/>
      <c r="U157" s="2665" t="n"/>
      <c r="V157" s="2665" t="n"/>
      <c r="W157" s="2665" t="n"/>
      <c r="X157" s="2665" t="n"/>
      <c r="Y157" s="2665" t="n"/>
      <c r="Z157" s="2665" t="n"/>
      <c r="AA157" s="2665" t="n"/>
      <c r="AB157" s="2665" t="n"/>
      <c r="AC157" s="2665" t="n"/>
      <c r="AD157" s="2665" t="n"/>
      <c r="AE157" s="2665" t="n"/>
      <c r="AF157" s="2665" t="n"/>
      <c r="AG157" s="2665" t="n"/>
      <c r="AH157" s="2665" t="n"/>
      <c r="AI157" s="2665" t="n"/>
      <c r="AJ157" s="2665" t="n"/>
      <c r="AK157" s="2665" t="n"/>
      <c r="AL157" s="2665" t="n"/>
      <c r="AM157" s="2665" t="n"/>
      <c r="AN157" s="2665" t="n"/>
      <c r="AO157" s="2665" t="n"/>
      <c r="AP157" s="2665" t="n"/>
      <c r="AQ157" s="2665" t="n"/>
      <c r="AR157" s="2665" t="n"/>
      <c r="AS157" s="2665" t="n"/>
      <c r="AT157" s="2665" t="n"/>
      <c r="AU157" s="2665" t="n"/>
      <c r="AV157" s="2665" t="n"/>
      <c r="AW157" s="2665" t="n"/>
      <c r="AX157" s="2665" t="n"/>
      <c r="AY157" s="2665" t="n"/>
      <c r="AZ157" s="2665" t="n"/>
      <c r="BA157" s="2665" t="n"/>
      <c r="BB157" s="2665" t="n"/>
      <c r="BC157" s="2665" t="n"/>
      <c r="BD157" s="2665" t="n"/>
      <c r="BE157" s="2665" t="n"/>
      <c r="BF157" s="2665" t="n"/>
      <c r="BG157" s="2665" t="n"/>
      <c r="BH157" s="2665" t="n"/>
      <c r="BI157" s="2665" t="n"/>
      <c r="BJ157" s="2665" t="n"/>
      <c r="BK157" s="2665" t="n"/>
      <c r="BL157" s="2665" t="n"/>
      <c r="BM157" s="2665" t="n"/>
      <c r="BN157" s="2665" t="n"/>
      <c r="BO157" s="2799" t="inlineStr">
        <is>
          <t>1.5.3</t>
        </is>
      </c>
      <c r="BP157" s="2665" t="n"/>
      <c r="BQ157" s="2665" t="n"/>
      <c r="BR157" s="2311" t="n"/>
      <c r="BS157" s="2" t="n"/>
      <c r="BT157" s="2" t="n"/>
      <c r="BU157" s="2" t="n"/>
      <c r="BV157" s="2" t="n"/>
      <c r="BW157" s="2" t="n"/>
      <c r="BX157" s="2" t="n"/>
    </row>
    <row r="158">
      <c r="A158" s="2420" t="inlineStr">
        <is>
          <t>БПК-8</t>
        </is>
      </c>
      <c r="B158" s="2665" t="n"/>
      <c r="C158" s="2665" t="n"/>
      <c r="D158" s="2316" t="n"/>
      <c r="E158" s="5724" t="inlineStr">
        <is>
          <t>Выбирать оптимальные методы и пути синтеза органических веществ</t>
        </is>
      </c>
      <c r="F158" s="2665" t="n"/>
      <c r="G158" s="2665" t="n"/>
      <c r="H158" s="2665" t="n"/>
      <c r="I158" s="2665" t="n"/>
      <c r="J158" s="2665" t="n"/>
      <c r="K158" s="2665" t="n"/>
      <c r="L158" s="2665" t="n"/>
      <c r="M158" s="2665" t="n"/>
      <c r="N158" s="2665" t="n"/>
      <c r="O158" s="2665" t="n"/>
      <c r="P158" s="2665" t="n"/>
      <c r="Q158" s="2665" t="n"/>
      <c r="R158" s="2665" t="n"/>
      <c r="S158" s="2665" t="n"/>
      <c r="T158" s="2665" t="n"/>
      <c r="U158" s="2665" t="n"/>
      <c r="V158" s="2665" t="n"/>
      <c r="W158" s="2665" t="n"/>
      <c r="X158" s="2665" t="n"/>
      <c r="Y158" s="2665" t="n"/>
      <c r="Z158" s="2665" t="n"/>
      <c r="AA158" s="2665" t="n"/>
      <c r="AB158" s="2665" t="n"/>
      <c r="AC158" s="2665" t="n"/>
      <c r="AD158" s="2665" t="n"/>
      <c r="AE158" s="2665" t="n"/>
      <c r="AF158" s="2665" t="n"/>
      <c r="AG158" s="2665" t="n"/>
      <c r="AH158" s="2665" t="n"/>
      <c r="AI158" s="2665" t="n"/>
      <c r="AJ158" s="2665" t="n"/>
      <c r="AK158" s="2665" t="n"/>
      <c r="AL158" s="2665" t="n"/>
      <c r="AM158" s="2665" t="n"/>
      <c r="AN158" s="2665" t="n"/>
      <c r="AO158" s="2665" t="n"/>
      <c r="AP158" s="2665" t="n"/>
      <c r="AQ158" s="2665" t="n"/>
      <c r="AR158" s="2665" t="n"/>
      <c r="AS158" s="2665" t="n"/>
      <c r="AT158" s="2665" t="n"/>
      <c r="AU158" s="2665" t="n"/>
      <c r="AV158" s="2665" t="n"/>
      <c r="AW158" s="2665" t="n"/>
      <c r="AX158" s="2665" t="n"/>
      <c r="AY158" s="2665" t="n"/>
      <c r="AZ158" s="2665" t="n"/>
      <c r="BA158" s="2665" t="n"/>
      <c r="BB158" s="2665" t="n"/>
      <c r="BC158" s="2665" t="n"/>
      <c r="BD158" s="2665" t="n"/>
      <c r="BE158" s="2665" t="n"/>
      <c r="BF158" s="2665" t="n"/>
      <c r="BG158" s="2665" t="n"/>
      <c r="BH158" s="2665" t="n"/>
      <c r="BI158" s="2665" t="n"/>
      <c r="BJ158" s="2665" t="n"/>
      <c r="BK158" s="2665" t="n"/>
      <c r="BL158" s="2665" t="n"/>
      <c r="BM158" s="2665" t="n"/>
      <c r="BN158" s="2665" t="n"/>
      <c r="BO158" s="2799" t="inlineStr">
        <is>
          <t>1.5.4</t>
        </is>
      </c>
      <c r="BP158" s="2665" t="n"/>
      <c r="BQ158" s="2665" t="n"/>
      <c r="BR158" s="2311" t="n"/>
      <c r="BS158" s="2" t="n"/>
      <c r="BT158" s="2" t="n"/>
      <c r="BU158" s="2" t="n"/>
      <c r="BV158" s="2" t="n"/>
      <c r="BW158" s="2" t="n"/>
      <c r="BX158" s="2" t="n"/>
    </row>
    <row r="159">
      <c r="A159" s="2420" t="inlineStr">
        <is>
          <t>БПК-9</t>
        </is>
      </c>
      <c r="B159" s="2665" t="n"/>
      <c r="C159" s="2665" t="n"/>
      <c r="D159" s="2316" t="n"/>
      <c r="E159" s="5724" t="inlineStr">
        <is>
          <t>Выполнять качественный и количественный химический анализ веществ</t>
        </is>
      </c>
      <c r="F159" s="2665" t="n"/>
      <c r="G159" s="2665" t="n"/>
      <c r="H159" s="2665" t="n"/>
      <c r="I159" s="2665" t="n"/>
      <c r="J159" s="2665" t="n"/>
      <c r="K159" s="2665" t="n"/>
      <c r="L159" s="2665" t="n"/>
      <c r="M159" s="2665" t="n"/>
      <c r="N159" s="2665" t="n"/>
      <c r="O159" s="2665" t="n"/>
      <c r="P159" s="2665" t="n"/>
      <c r="Q159" s="2665" t="n"/>
      <c r="R159" s="2665" t="n"/>
      <c r="S159" s="2665" t="n"/>
      <c r="T159" s="2665" t="n"/>
      <c r="U159" s="2665" t="n"/>
      <c r="V159" s="2665" t="n"/>
      <c r="W159" s="2665" t="n"/>
      <c r="X159" s="2665" t="n"/>
      <c r="Y159" s="2665" t="n"/>
      <c r="Z159" s="2665" t="n"/>
      <c r="AA159" s="2665" t="n"/>
      <c r="AB159" s="2665" t="n"/>
      <c r="AC159" s="2665" t="n"/>
      <c r="AD159" s="2665" t="n"/>
      <c r="AE159" s="2665" t="n"/>
      <c r="AF159" s="2665" t="n"/>
      <c r="AG159" s="2665" t="n"/>
      <c r="AH159" s="2665" t="n"/>
      <c r="AI159" s="2665" t="n"/>
      <c r="AJ159" s="2665" t="n"/>
      <c r="AK159" s="2665" t="n"/>
      <c r="AL159" s="2665" t="n"/>
      <c r="AM159" s="2665" t="n"/>
      <c r="AN159" s="2665" t="n"/>
      <c r="AO159" s="2665" t="n"/>
      <c r="AP159" s="2665" t="n"/>
      <c r="AQ159" s="2665" t="n"/>
      <c r="AR159" s="2665" t="n"/>
      <c r="AS159" s="2665" t="n"/>
      <c r="AT159" s="2665" t="n"/>
      <c r="AU159" s="2665" t="n"/>
      <c r="AV159" s="2665" t="n"/>
      <c r="AW159" s="2665" t="n"/>
      <c r="AX159" s="2665" t="n"/>
      <c r="AY159" s="2665" t="n"/>
      <c r="AZ159" s="2665" t="n"/>
      <c r="BA159" s="2665" t="n"/>
      <c r="BB159" s="2665" t="n"/>
      <c r="BC159" s="2665" t="n"/>
      <c r="BD159" s="2665" t="n"/>
      <c r="BE159" s="2665" t="n"/>
      <c r="BF159" s="2665" t="n"/>
      <c r="BG159" s="2665" t="n"/>
      <c r="BH159" s="2665" t="n"/>
      <c r="BI159" s="2665" t="n"/>
      <c r="BJ159" s="2665" t="n"/>
      <c r="BK159" s="2665" t="n"/>
      <c r="BL159" s="2665" t="n"/>
      <c r="BM159" s="2665" t="n"/>
      <c r="BN159" s="2665" t="n"/>
      <c r="BO159" s="2799" t="inlineStr">
        <is>
          <t>1.5.5</t>
        </is>
      </c>
      <c r="BP159" s="2665" t="n"/>
      <c r="BQ159" s="2665" t="n"/>
      <c r="BR159" s="2311" t="n"/>
      <c r="BS159" s="2" t="n"/>
      <c r="BT159" s="2" t="n"/>
      <c r="BU159" s="2" t="n"/>
      <c r="BV159" s="2" t="n"/>
      <c r="BW159" s="2" t="n"/>
      <c r="BX159" s="2" t="n"/>
    </row>
    <row r="160">
      <c r="A160" s="2420" t="inlineStr">
        <is>
          <t>БПК-10</t>
        </is>
      </c>
      <c r="B160" s="2665" t="n"/>
      <c r="C160" s="2665" t="n"/>
      <c r="D160" s="2316" t="n"/>
      <c r="E160" s="5724" t="inlineStr">
        <is>
          <t>Идентифицировать вещества и определять их количество с использованием инструментальных методов анализа</t>
        </is>
      </c>
      <c r="F160" s="2665" t="n"/>
      <c r="G160" s="2665" t="n"/>
      <c r="H160" s="2665" t="n"/>
      <c r="I160" s="2665" t="n"/>
      <c r="J160" s="2665" t="n"/>
      <c r="K160" s="2665" t="n"/>
      <c r="L160" s="2665" t="n"/>
      <c r="M160" s="2665" t="n"/>
      <c r="N160" s="2665" t="n"/>
      <c r="O160" s="2665" t="n"/>
      <c r="P160" s="2665" t="n"/>
      <c r="Q160" s="2665" t="n"/>
      <c r="R160" s="2665" t="n"/>
      <c r="S160" s="2665" t="n"/>
      <c r="T160" s="2665" t="n"/>
      <c r="U160" s="2665" t="n"/>
      <c r="V160" s="2665" t="n"/>
      <c r="W160" s="2665" t="n"/>
      <c r="X160" s="2665" t="n"/>
      <c r="Y160" s="2665" t="n"/>
      <c r="Z160" s="2665" t="n"/>
      <c r="AA160" s="2665" t="n"/>
      <c r="AB160" s="2665" t="n"/>
      <c r="AC160" s="2665" t="n"/>
      <c r="AD160" s="2665" t="n"/>
      <c r="AE160" s="2665" t="n"/>
      <c r="AF160" s="2665" t="n"/>
      <c r="AG160" s="2665" t="n"/>
      <c r="AH160" s="2665" t="n"/>
      <c r="AI160" s="2665" t="n"/>
      <c r="AJ160" s="2665" t="n"/>
      <c r="AK160" s="2665" t="n"/>
      <c r="AL160" s="2665" t="n"/>
      <c r="AM160" s="2665" t="n"/>
      <c r="AN160" s="2665" t="n"/>
      <c r="AO160" s="2665" t="n"/>
      <c r="AP160" s="2665" t="n"/>
      <c r="AQ160" s="2665" t="n"/>
      <c r="AR160" s="2665" t="n"/>
      <c r="AS160" s="2665" t="n"/>
      <c r="AT160" s="2665" t="n"/>
      <c r="AU160" s="2665" t="n"/>
      <c r="AV160" s="2665" t="n"/>
      <c r="AW160" s="2665" t="n"/>
      <c r="AX160" s="2665" t="n"/>
      <c r="AY160" s="2665" t="n"/>
      <c r="AZ160" s="2665" t="n"/>
      <c r="BA160" s="2665" t="n"/>
      <c r="BB160" s="2665" t="n"/>
      <c r="BC160" s="2665" t="n"/>
      <c r="BD160" s="2665" t="n"/>
      <c r="BE160" s="2665" t="n"/>
      <c r="BF160" s="2665" t="n"/>
      <c r="BG160" s="2665" t="n"/>
      <c r="BH160" s="2665" t="n"/>
      <c r="BI160" s="2665" t="n"/>
      <c r="BJ160" s="2665" t="n"/>
      <c r="BK160" s="2665" t="n"/>
      <c r="BL160" s="2665" t="n"/>
      <c r="BM160" s="2665" t="n"/>
      <c r="BN160" s="2665" t="n"/>
      <c r="BO160" s="2799" t="inlineStr">
        <is>
          <t>1.5.6</t>
        </is>
      </c>
      <c r="BP160" s="2665" t="n"/>
      <c r="BQ160" s="2665" t="n"/>
      <c r="BR160" s="2311" t="n"/>
      <c r="BS160" s="2" t="n"/>
      <c r="BT160" s="2" t="n"/>
      <c r="BU160" s="2" t="n"/>
      <c r="BV160" s="2" t="n"/>
      <c r="BW160" s="2" t="n"/>
      <c r="BX160" s="2" t="n"/>
    </row>
    <row r="161">
      <c r="A161" s="2420" t="inlineStr">
        <is>
          <t>БПК-11</t>
        </is>
      </c>
      <c r="B161" s="2665" t="n"/>
      <c r="C161" s="2665" t="n"/>
      <c r="D161" s="2316" t="n"/>
      <c r="E161" s="5724" t="inlineStr">
        <is>
          <t>Применять в профессиональной деятельности знания о строении и свойствах конструкционных материалов, о взаимосвязи между их химическим составом, структурой и свойствами</t>
        </is>
      </c>
      <c r="F161" s="2665" t="n"/>
      <c r="G161" s="2665" t="n"/>
      <c r="H161" s="2665" t="n"/>
      <c r="I161" s="2665" t="n"/>
      <c r="J161" s="2665" t="n"/>
      <c r="K161" s="2665" t="n"/>
      <c r="L161" s="2665" t="n"/>
      <c r="M161" s="2665" t="n"/>
      <c r="N161" s="2665" t="n"/>
      <c r="O161" s="2665" t="n"/>
      <c r="P161" s="2665" t="n"/>
      <c r="Q161" s="2665" t="n"/>
      <c r="R161" s="2665" t="n"/>
      <c r="S161" s="2665" t="n"/>
      <c r="T161" s="2665" t="n"/>
      <c r="U161" s="2665" t="n"/>
      <c r="V161" s="2665" t="n"/>
      <c r="W161" s="2665" t="n"/>
      <c r="X161" s="2665" t="n"/>
      <c r="Y161" s="2665" t="n"/>
      <c r="Z161" s="2665" t="n"/>
      <c r="AA161" s="2665" t="n"/>
      <c r="AB161" s="2665" t="n"/>
      <c r="AC161" s="2665" t="n"/>
      <c r="AD161" s="2665" t="n"/>
      <c r="AE161" s="2665" t="n"/>
      <c r="AF161" s="2665" t="n"/>
      <c r="AG161" s="2665" t="n"/>
      <c r="AH161" s="2665" t="n"/>
      <c r="AI161" s="2665" t="n"/>
      <c r="AJ161" s="2665" t="n"/>
      <c r="AK161" s="2665" t="n"/>
      <c r="AL161" s="2665" t="n"/>
      <c r="AM161" s="2665" t="n"/>
      <c r="AN161" s="2665" t="n"/>
      <c r="AO161" s="2665" t="n"/>
      <c r="AP161" s="2665" t="n"/>
      <c r="AQ161" s="2665" t="n"/>
      <c r="AR161" s="2665" t="n"/>
      <c r="AS161" s="2665" t="n"/>
      <c r="AT161" s="2665" t="n"/>
      <c r="AU161" s="2665" t="n"/>
      <c r="AV161" s="2665" t="n"/>
      <c r="AW161" s="2665" t="n"/>
      <c r="AX161" s="2665" t="n"/>
      <c r="AY161" s="2665" t="n"/>
      <c r="AZ161" s="2665" t="n"/>
      <c r="BA161" s="2665" t="n"/>
      <c r="BB161" s="2665" t="n"/>
      <c r="BC161" s="2665" t="n"/>
      <c r="BD161" s="2665" t="n"/>
      <c r="BE161" s="2665" t="n"/>
      <c r="BF161" s="2665" t="n"/>
      <c r="BG161" s="2665" t="n"/>
      <c r="BH161" s="2665" t="n"/>
      <c r="BI161" s="2665" t="n"/>
      <c r="BJ161" s="2665" t="n"/>
      <c r="BK161" s="2665" t="n"/>
      <c r="BL161" s="2665" t="n"/>
      <c r="BM161" s="2665" t="n"/>
      <c r="BN161" s="2665" t="n"/>
      <c r="BO161" s="2799" t="inlineStr">
        <is>
          <t>1.6.1</t>
        </is>
      </c>
      <c r="BP161" s="2665" t="n"/>
      <c r="BQ161" s="2665" t="n"/>
      <c r="BR161" s="2311" t="n"/>
      <c r="BS161" s="2" t="n"/>
      <c r="BT161" s="2" t="n"/>
      <c r="BU161" s="2" t="n"/>
      <c r="BV161" s="2" t="n"/>
      <c r="BW161" s="2" t="n"/>
      <c r="BX161" s="2" t="n"/>
    </row>
    <row r="162">
      <c r="A162" s="2420" t="inlineStr">
        <is>
          <t>БПК-12</t>
        </is>
      </c>
      <c r="B162" s="2665" t="n"/>
      <c r="C162" s="2665" t="n"/>
      <c r="D162" s="2316" t="n"/>
      <c r="E162" s="5724" t="inlineStr">
        <is>
          <t>Применять инженерные методы расчета деталей и узлов машин для обеспечения надежности производственного оборудования</t>
        </is>
      </c>
      <c r="F162" s="2665" t="n"/>
      <c r="G162" s="2665" t="n"/>
      <c r="H162" s="2665" t="n"/>
      <c r="I162" s="2665" t="n"/>
      <c r="J162" s="2665" t="n"/>
      <c r="K162" s="2665" t="n"/>
      <c r="L162" s="2665" t="n"/>
      <c r="M162" s="2665" t="n"/>
      <c r="N162" s="2665" t="n"/>
      <c r="O162" s="2665" t="n"/>
      <c r="P162" s="2665" t="n"/>
      <c r="Q162" s="2665" t="n"/>
      <c r="R162" s="2665" t="n"/>
      <c r="S162" s="2665" t="n"/>
      <c r="T162" s="2665" t="n"/>
      <c r="U162" s="2665" t="n"/>
      <c r="V162" s="2665" t="n"/>
      <c r="W162" s="2665" t="n"/>
      <c r="X162" s="2665" t="n"/>
      <c r="Y162" s="2665" t="n"/>
      <c r="Z162" s="2665" t="n"/>
      <c r="AA162" s="2665" t="n"/>
      <c r="AB162" s="2665" t="n"/>
      <c r="AC162" s="2665" t="n"/>
      <c r="AD162" s="2665" t="n"/>
      <c r="AE162" s="2665" t="n"/>
      <c r="AF162" s="2665" t="n"/>
      <c r="AG162" s="2665" t="n"/>
      <c r="AH162" s="2665" t="n"/>
      <c r="AI162" s="2665" t="n"/>
      <c r="AJ162" s="2665" t="n"/>
      <c r="AK162" s="2665" t="n"/>
      <c r="AL162" s="2665" t="n"/>
      <c r="AM162" s="2665" t="n"/>
      <c r="AN162" s="2665" t="n"/>
      <c r="AO162" s="2665" t="n"/>
      <c r="AP162" s="2665" t="n"/>
      <c r="AQ162" s="2665" t="n"/>
      <c r="AR162" s="2665" t="n"/>
      <c r="AS162" s="2665" t="n"/>
      <c r="AT162" s="2665" t="n"/>
      <c r="AU162" s="2665" t="n"/>
      <c r="AV162" s="2665" t="n"/>
      <c r="AW162" s="2665" t="n"/>
      <c r="AX162" s="2665" t="n"/>
      <c r="AY162" s="2665" t="n"/>
      <c r="AZ162" s="2665" t="n"/>
      <c r="BA162" s="2665" t="n"/>
      <c r="BB162" s="2665" t="n"/>
      <c r="BC162" s="2665" t="n"/>
      <c r="BD162" s="2665" t="n"/>
      <c r="BE162" s="2665" t="n"/>
      <c r="BF162" s="2665" t="n"/>
      <c r="BG162" s="2665" t="n"/>
      <c r="BH162" s="2665" t="n"/>
      <c r="BI162" s="2665" t="n"/>
      <c r="BJ162" s="2665" t="n"/>
      <c r="BK162" s="2665" t="n"/>
      <c r="BL162" s="2665" t="n"/>
      <c r="BM162" s="2665" t="n"/>
      <c r="BN162" s="2665" t="n"/>
      <c r="BO162" s="2799" t="inlineStr">
        <is>
          <t>1.6.2, 1.6.3</t>
        </is>
      </c>
      <c r="BP162" s="2665" t="n"/>
      <c r="BQ162" s="2665" t="n"/>
      <c r="BR162" s="2311" t="n"/>
      <c r="BS162" s="2" t="n"/>
      <c r="BT162" s="2" t="n"/>
      <c r="BU162" s="2" t="n"/>
      <c r="BV162" s="2" t="n"/>
      <c r="BW162" s="2" t="n"/>
      <c r="BX162" s="2" t="n"/>
    </row>
    <row r="163">
      <c r="A163" s="2420" t="inlineStr">
        <is>
          <t>БПК-13</t>
        </is>
      </c>
      <c r="B163" s="2665" t="n"/>
      <c r="C163" s="2665" t="n"/>
      <c r="D163" s="2316" t="n"/>
      <c r="E163" s="5724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63" s="2665" t="n"/>
      <c r="G163" s="2665" t="n"/>
      <c r="H163" s="2665" t="n"/>
      <c r="I163" s="2665" t="n"/>
      <c r="J163" s="2665" t="n"/>
      <c r="K163" s="2665" t="n"/>
      <c r="L163" s="2665" t="n"/>
      <c r="M163" s="2665" t="n"/>
      <c r="N163" s="2665" t="n"/>
      <c r="O163" s="2665" t="n"/>
      <c r="P163" s="2665" t="n"/>
      <c r="Q163" s="2665" t="n"/>
      <c r="R163" s="2665" t="n"/>
      <c r="S163" s="2665" t="n"/>
      <c r="T163" s="2665" t="n"/>
      <c r="U163" s="2665" t="n"/>
      <c r="V163" s="2665" t="n"/>
      <c r="W163" s="2665" t="n"/>
      <c r="X163" s="2665" t="n"/>
      <c r="Y163" s="2665" t="n"/>
      <c r="Z163" s="2665" t="n"/>
      <c r="AA163" s="2665" t="n"/>
      <c r="AB163" s="2665" t="n"/>
      <c r="AC163" s="2665" t="n"/>
      <c r="AD163" s="2665" t="n"/>
      <c r="AE163" s="2665" t="n"/>
      <c r="AF163" s="2665" t="n"/>
      <c r="AG163" s="2665" t="n"/>
      <c r="AH163" s="2665" t="n"/>
      <c r="AI163" s="2665" t="n"/>
      <c r="AJ163" s="2665" t="n"/>
      <c r="AK163" s="2665" t="n"/>
      <c r="AL163" s="2665" t="n"/>
      <c r="AM163" s="2665" t="n"/>
      <c r="AN163" s="2665" t="n"/>
      <c r="AO163" s="2665" t="n"/>
      <c r="AP163" s="2665" t="n"/>
      <c r="AQ163" s="2665" t="n"/>
      <c r="AR163" s="2665" t="n"/>
      <c r="AS163" s="2665" t="n"/>
      <c r="AT163" s="2665" t="n"/>
      <c r="AU163" s="2665" t="n"/>
      <c r="AV163" s="2665" t="n"/>
      <c r="AW163" s="2665" t="n"/>
      <c r="AX163" s="2665" t="n"/>
      <c r="AY163" s="2665" t="n"/>
      <c r="AZ163" s="2665" t="n"/>
      <c r="BA163" s="2665" t="n"/>
      <c r="BB163" s="2665" t="n"/>
      <c r="BC163" s="2665" t="n"/>
      <c r="BD163" s="2665" t="n"/>
      <c r="BE163" s="2665" t="n"/>
      <c r="BF163" s="2665" t="n"/>
      <c r="BG163" s="2665" t="n"/>
      <c r="BH163" s="2665" t="n"/>
      <c r="BI163" s="2665" t="n"/>
      <c r="BJ163" s="2665" t="n"/>
      <c r="BK163" s="2665" t="n"/>
      <c r="BL163" s="2665" t="n"/>
      <c r="BM163" s="2665" t="n"/>
      <c r="BN163" s="2665" t="n"/>
      <c r="BO163" s="2799" t="inlineStr">
        <is>
          <t>1.7.1</t>
        </is>
      </c>
      <c r="BP163" s="2665" t="n"/>
      <c r="BQ163" s="2665" t="n"/>
      <c r="BR163" s="2311" t="n"/>
      <c r="BS163" s="2" t="n"/>
      <c r="BT163" s="2" t="n"/>
      <c r="BU163" s="2" t="n"/>
      <c r="BV163" s="2" t="n"/>
      <c r="BW163" s="2" t="n"/>
      <c r="BX163" s="2" t="n"/>
    </row>
    <row r="164">
      <c r="A164" s="2420" t="inlineStr">
        <is>
          <t>БПК-14</t>
        </is>
      </c>
      <c r="B164" s="2665" t="n"/>
      <c r="C164" s="2665" t="n"/>
      <c r="D164" s="2316" t="n"/>
      <c r="E164" s="5724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64" s="2665" t="n"/>
      <c r="G164" s="2665" t="n"/>
      <c r="H164" s="2665" t="n"/>
      <c r="I164" s="2665" t="n"/>
      <c r="J164" s="2665" t="n"/>
      <c r="K164" s="2665" t="n"/>
      <c r="L164" s="2665" t="n"/>
      <c r="M164" s="2665" t="n"/>
      <c r="N164" s="2665" t="n"/>
      <c r="O164" s="2665" t="n"/>
      <c r="P164" s="2665" t="n"/>
      <c r="Q164" s="2665" t="n"/>
      <c r="R164" s="2665" t="n"/>
      <c r="S164" s="2665" t="n"/>
      <c r="T164" s="2665" t="n"/>
      <c r="U164" s="2665" t="n"/>
      <c r="V164" s="2665" t="n"/>
      <c r="W164" s="2665" t="n"/>
      <c r="X164" s="2665" t="n"/>
      <c r="Y164" s="2665" t="n"/>
      <c r="Z164" s="2665" t="n"/>
      <c r="AA164" s="2665" t="n"/>
      <c r="AB164" s="2665" t="n"/>
      <c r="AC164" s="2665" t="n"/>
      <c r="AD164" s="2665" t="n"/>
      <c r="AE164" s="2665" t="n"/>
      <c r="AF164" s="2665" t="n"/>
      <c r="AG164" s="2665" t="n"/>
      <c r="AH164" s="2665" t="n"/>
      <c r="AI164" s="2665" t="n"/>
      <c r="AJ164" s="2665" t="n"/>
      <c r="AK164" s="2665" t="n"/>
      <c r="AL164" s="2665" t="n"/>
      <c r="AM164" s="2665" t="n"/>
      <c r="AN164" s="2665" t="n"/>
      <c r="AO164" s="2665" t="n"/>
      <c r="AP164" s="2665" t="n"/>
      <c r="AQ164" s="2665" t="n"/>
      <c r="AR164" s="2665" t="n"/>
      <c r="AS164" s="2665" t="n"/>
      <c r="AT164" s="2665" t="n"/>
      <c r="AU164" s="2665" t="n"/>
      <c r="AV164" s="2665" t="n"/>
      <c r="AW164" s="2665" t="n"/>
      <c r="AX164" s="2665" t="n"/>
      <c r="AY164" s="2665" t="n"/>
      <c r="AZ164" s="2665" t="n"/>
      <c r="BA164" s="2665" t="n"/>
      <c r="BB164" s="2665" t="n"/>
      <c r="BC164" s="2665" t="n"/>
      <c r="BD164" s="2665" t="n"/>
      <c r="BE164" s="2665" t="n"/>
      <c r="BF164" s="2665" t="n"/>
      <c r="BG164" s="2665" t="n"/>
      <c r="BH164" s="2665" t="n"/>
      <c r="BI164" s="2665" t="n"/>
      <c r="BJ164" s="2665" t="n"/>
      <c r="BK164" s="2665" t="n"/>
      <c r="BL164" s="2665" t="n"/>
      <c r="BM164" s="2665" t="n"/>
      <c r="BN164" s="2665" t="n"/>
      <c r="BO164" s="2799" t="inlineStr">
        <is>
          <t>1.7.2</t>
        </is>
      </c>
      <c r="BP164" s="2665" t="n"/>
      <c r="BQ164" s="2665" t="n"/>
      <c r="BR164" s="2311" t="n"/>
      <c r="BS164" s="2" t="n"/>
      <c r="BT164" s="2" t="n"/>
      <c r="BU164" s="2" t="n"/>
      <c r="BV164" s="2" t="n"/>
      <c r="BW164" s="2" t="n"/>
      <c r="BX164" s="2" t="n"/>
    </row>
    <row r="165">
      <c r="A165" s="2420" t="inlineStr">
        <is>
          <t>БПК-15</t>
        </is>
      </c>
      <c r="B165" s="2665" t="n"/>
      <c r="C165" s="2665" t="n"/>
      <c r="D165" s="2316" t="n"/>
      <c r="E165" s="5724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65" s="2665" t="n"/>
      <c r="G165" s="2665" t="n"/>
      <c r="H165" s="2665" t="n"/>
      <c r="I165" s="2665" t="n"/>
      <c r="J165" s="2665" t="n"/>
      <c r="K165" s="2665" t="n"/>
      <c r="L165" s="2665" t="n"/>
      <c r="M165" s="2665" t="n"/>
      <c r="N165" s="2665" t="n"/>
      <c r="O165" s="2665" t="n"/>
      <c r="P165" s="2665" t="n"/>
      <c r="Q165" s="2665" t="n"/>
      <c r="R165" s="2665" t="n"/>
      <c r="S165" s="2665" t="n"/>
      <c r="T165" s="2665" t="n"/>
      <c r="U165" s="2665" t="n"/>
      <c r="V165" s="2665" t="n"/>
      <c r="W165" s="2665" t="n"/>
      <c r="X165" s="2665" t="n"/>
      <c r="Y165" s="2665" t="n"/>
      <c r="Z165" s="2665" t="n"/>
      <c r="AA165" s="2665" t="n"/>
      <c r="AB165" s="2665" t="n"/>
      <c r="AC165" s="2665" t="n"/>
      <c r="AD165" s="2665" t="n"/>
      <c r="AE165" s="2665" t="n"/>
      <c r="AF165" s="2665" t="n"/>
      <c r="AG165" s="2665" t="n"/>
      <c r="AH165" s="2665" t="n"/>
      <c r="AI165" s="2665" t="n"/>
      <c r="AJ165" s="2665" t="n"/>
      <c r="AK165" s="2665" t="n"/>
      <c r="AL165" s="2665" t="n"/>
      <c r="AM165" s="2665" t="n"/>
      <c r="AN165" s="2665" t="n"/>
      <c r="AO165" s="2665" t="n"/>
      <c r="AP165" s="2665" t="n"/>
      <c r="AQ165" s="2665" t="n"/>
      <c r="AR165" s="2665" t="n"/>
      <c r="AS165" s="2665" t="n"/>
      <c r="AT165" s="2665" t="n"/>
      <c r="AU165" s="2665" t="n"/>
      <c r="AV165" s="2665" t="n"/>
      <c r="AW165" s="2665" t="n"/>
      <c r="AX165" s="2665" t="n"/>
      <c r="AY165" s="2665" t="n"/>
      <c r="AZ165" s="2665" t="n"/>
      <c r="BA165" s="2665" t="n"/>
      <c r="BB165" s="2665" t="n"/>
      <c r="BC165" s="2665" t="n"/>
      <c r="BD165" s="2665" t="n"/>
      <c r="BE165" s="2665" t="n"/>
      <c r="BF165" s="2665" t="n"/>
      <c r="BG165" s="2665" t="n"/>
      <c r="BH165" s="2665" t="n"/>
      <c r="BI165" s="2665" t="n"/>
      <c r="BJ165" s="2665" t="n"/>
      <c r="BK165" s="2665" t="n"/>
      <c r="BL165" s="2665" t="n"/>
      <c r="BM165" s="2665" t="n"/>
      <c r="BN165" s="2665" t="n"/>
      <c r="BO165" s="2799" t="inlineStr">
        <is>
          <t>1.7.3</t>
        </is>
      </c>
      <c r="BP165" s="2665" t="n"/>
      <c r="BQ165" s="2665" t="n"/>
      <c r="BR165" s="2311" t="n"/>
      <c r="BS165" s="2" t="n"/>
      <c r="BT165" s="2" t="n"/>
      <c r="BU165" s="2" t="n"/>
      <c r="BV165" s="2" t="n"/>
      <c r="BW165" s="2" t="n"/>
      <c r="BX165" s="2" t="n"/>
    </row>
    <row r="166">
      <c r="A166" s="4004" t="inlineStr">
        <is>
          <t>СК-1</t>
        </is>
      </c>
      <c r="B166" s="2304" t="n"/>
      <c r="C166" s="2304" t="n"/>
      <c r="D166" s="2305" t="n"/>
      <c r="E166" s="5723" t="inlineStr">
        <is>
          <t>Рассчитывать типовые процессы и аппараты химических производств</t>
        </is>
      </c>
      <c r="F166" s="2304" t="n"/>
      <c r="G166" s="2304" t="n"/>
      <c r="H166" s="2304" t="n"/>
      <c r="I166" s="2304" t="n"/>
      <c r="J166" s="2304" t="n"/>
      <c r="K166" s="2304" t="n"/>
      <c r="L166" s="2304" t="n"/>
      <c r="M166" s="2304" t="n"/>
      <c r="N166" s="2304" t="n"/>
      <c r="O166" s="2304" t="n"/>
      <c r="P166" s="2304" t="n"/>
      <c r="Q166" s="2304" t="n"/>
      <c r="R166" s="2304" t="n"/>
      <c r="S166" s="2304" t="n"/>
      <c r="T166" s="2304" t="n"/>
      <c r="U166" s="2304" t="n"/>
      <c r="V166" s="2304" t="n"/>
      <c r="W166" s="2304" t="n"/>
      <c r="X166" s="2304" t="n"/>
      <c r="Y166" s="2304" t="n"/>
      <c r="Z166" s="2304" t="n"/>
      <c r="AA166" s="2304" t="n"/>
      <c r="AB166" s="2304" t="n"/>
      <c r="AC166" s="2304" t="n"/>
      <c r="AD166" s="2304" t="n"/>
      <c r="AE166" s="2304" t="n"/>
      <c r="AF166" s="2304" t="n"/>
      <c r="AG166" s="2304" t="n"/>
      <c r="AH166" s="2304" t="n"/>
      <c r="AI166" s="2304" t="n"/>
      <c r="AJ166" s="2304" t="n"/>
      <c r="AK166" s="2304" t="n"/>
      <c r="AL166" s="2304" t="n"/>
      <c r="AM166" s="2304" t="n"/>
      <c r="AN166" s="2304" t="n"/>
      <c r="AO166" s="2304" t="n"/>
      <c r="AP166" s="2304" t="n"/>
      <c r="AQ166" s="2304" t="n"/>
      <c r="AR166" s="2304" t="n"/>
      <c r="AS166" s="2304" t="n"/>
      <c r="AT166" s="2304" t="n"/>
      <c r="AU166" s="2304" t="n"/>
      <c r="AV166" s="2304" t="n"/>
      <c r="AW166" s="2304" t="n"/>
      <c r="AX166" s="2304" t="n"/>
      <c r="AY166" s="2304" t="n"/>
      <c r="AZ166" s="2304" t="n"/>
      <c r="BA166" s="2304" t="n"/>
      <c r="BB166" s="2304" t="n"/>
      <c r="BC166" s="2304" t="n"/>
      <c r="BD166" s="2304" t="n"/>
      <c r="BE166" s="2304" t="n"/>
      <c r="BF166" s="2304" t="n"/>
      <c r="BG166" s="2304" t="n"/>
      <c r="BH166" s="2304" t="n"/>
      <c r="BI166" s="2304" t="n"/>
      <c r="BJ166" s="2304" t="n"/>
      <c r="BK166" s="2304" t="n"/>
      <c r="BL166" s="2304" t="n"/>
      <c r="BM166" s="2304" t="n"/>
      <c r="BN166" s="2304" t="n"/>
      <c r="BO166" s="3244" t="inlineStr">
        <is>
          <t>2.2</t>
        </is>
      </c>
      <c r="BP166" s="2304" t="n"/>
      <c r="BQ166" s="2304" t="n"/>
      <c r="BR166" s="2305" t="n"/>
      <c r="BS166" s="2" t="n"/>
      <c r="BT166" s="2" t="n"/>
      <c r="BU166" s="2" t="n"/>
      <c r="BV166" s="2" t="n"/>
      <c r="BW166" s="2" t="n"/>
      <c r="BX166" s="2" t="n"/>
    </row>
    <row r="167">
      <c r="A167" s="2409" t="inlineStr">
        <is>
          <t>СК-2</t>
        </is>
      </c>
      <c r="B167" s="2665" t="n"/>
      <c r="C167" s="2665" t="n"/>
      <c r="D167" s="2311" t="n"/>
      <c r="E167" s="5724" t="inlineStr">
        <is>
          <t>Использовать знание устройства, принципа работы и элементной базы современных электрических машин для их безопасной и безаварийной эксплуатации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2799" t="inlineStr">
        <is>
          <t>2.3.1</t>
        </is>
      </c>
      <c r="BP167" s="2665" t="n"/>
      <c r="BQ167" s="2665" t="n"/>
      <c r="BR167" s="2311" t="n"/>
      <c r="BS167" s="2" t="n"/>
      <c r="BT167" s="2" t="n"/>
      <c r="BU167" s="2" t="n"/>
      <c r="BV167" s="2" t="n"/>
      <c r="BW167" s="2" t="n"/>
      <c r="BX167" s="2" t="n"/>
    </row>
    <row r="168">
      <c r="A168" s="2409" t="inlineStr">
        <is>
          <t>СК-3</t>
        </is>
      </c>
      <c r="B168" s="2665" t="n"/>
      <c r="C168" s="2665" t="n"/>
      <c r="D168" s="2311" t="n"/>
      <c r="E168" s="5724" t="inlineStr">
        <is>
          <t>Разрабатывать автоматические системы регулирования и управления химико-технологическими процессами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2799" t="inlineStr">
        <is>
          <t>2.3.2</t>
        </is>
      </c>
      <c r="BP168" s="2665" t="n"/>
      <c r="BQ168" s="2665" t="n"/>
      <c r="BR168" s="2311" t="n"/>
      <c r="BS168" s="2" t="n"/>
      <c r="BT168" s="2" t="n"/>
      <c r="BU168" s="2" t="n"/>
      <c r="BV168" s="2" t="n"/>
      <c r="BW168" s="2" t="n"/>
      <c r="BX168" s="2" t="n"/>
    </row>
    <row r="169">
      <c r="A169" s="2409" t="inlineStr">
        <is>
          <t>СК-4</t>
        </is>
      </c>
      <c r="B169" s="2665" t="n"/>
      <c r="C169" s="2665" t="n"/>
      <c r="D169" s="2311" t="n"/>
      <c r="E169" s="5724" t="inlineStr">
        <is>
          <t>Выбирать и расчитывать оборудование при проектировании технологических процессов химических производств, проводить технологические расчеты, анализировать показатели и эффективность химико-технологических процессов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2799" t="inlineStr">
        <is>
          <t>2.4.1</t>
        </is>
      </c>
      <c r="BP169" s="2665" t="n"/>
      <c r="BQ169" s="2665" t="n"/>
      <c r="BR169" s="2311" t="n"/>
      <c r="BS169" s="2" t="n"/>
      <c r="BT169" s="2" t="n"/>
      <c r="BU169" s="2" t="n"/>
      <c r="BV169" s="2" t="n"/>
      <c r="BW169" s="2" t="n"/>
      <c r="BX169" s="2" t="n"/>
    </row>
    <row r="170">
      <c r="A170" s="2409" t="inlineStr">
        <is>
          <t>СК-5</t>
        </is>
      </c>
      <c r="B170" s="2665" t="n"/>
      <c r="C170" s="2665" t="n"/>
      <c r="D170" s="2311" t="n"/>
      <c r="E170" s="5724" t="inlineStr">
        <is>
          <t>Разрабатывать технологические схемы производства полимерных изделий, подбирать и рассчитывать количество необходимого оборудования для выбранного технологического процесса, планировать и разрабатывать компоновочные решения для размещения оборудования с учетом схем технологических потоков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2799" t="inlineStr">
        <is>
          <t>2.4.2</t>
        </is>
      </c>
      <c r="BP170" s="2665" t="n"/>
      <c r="BQ170" s="2665" t="n"/>
      <c r="BR170" s="2311" t="n"/>
      <c r="BS170" s="2" t="n"/>
      <c r="BT170" s="2" t="n"/>
      <c r="BU170" s="2" t="n"/>
      <c r="BV170" s="2" t="n"/>
      <c r="BW170" s="2" t="n"/>
      <c r="BX170" s="2" t="n"/>
    </row>
    <row r="171">
      <c r="A171" s="2409" t="inlineStr">
        <is>
          <t>СК-6</t>
        </is>
      </c>
      <c r="B171" s="2665" t="n"/>
      <c r="C171" s="2665" t="n"/>
      <c r="D171" s="2311" t="n"/>
      <c r="E171" s="5724" t="inlineStr">
        <is>
          <t>Рассчитывать затраты и определять экономическую эффективность производства товарной продукции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2799" t="inlineStr">
        <is>
          <t>2.5.1</t>
        </is>
      </c>
      <c r="BP171" s="2665" t="n"/>
      <c r="BQ171" s="2665" t="n"/>
      <c r="BR171" s="2311" t="n"/>
      <c r="BS171" s="2" t="n"/>
      <c r="BT171" s="2" t="n"/>
      <c r="BU171" s="2" t="n"/>
      <c r="BV171" s="2" t="n"/>
      <c r="BW171" s="2" t="n"/>
      <c r="BX171" s="2" t="n"/>
    </row>
    <row r="172">
      <c r="A172" s="2409" t="inlineStr">
        <is>
          <t>СК-7</t>
        </is>
      </c>
      <c r="B172" s="2665" t="n"/>
      <c r="C172" s="2665" t="n"/>
      <c r="D172" s="2311" t="n"/>
      <c r="E172" s="5724" t="inlineStr">
        <is>
          <t>Планировать и организовывать производственную деятельность предприятия для достижения его устойчивой и экономически эффективной работы</t>
        </is>
      </c>
      <c r="F172" s="2665" t="n"/>
      <c r="G172" s="2665" t="n"/>
      <c r="H172" s="2665" t="n"/>
      <c r="I172" s="2665" t="n"/>
      <c r="J172" s="2665" t="n"/>
      <c r="K172" s="2665" t="n"/>
      <c r="L172" s="2665" t="n"/>
      <c r="M172" s="2665" t="n"/>
      <c r="N172" s="2665" t="n"/>
      <c r="O172" s="2665" t="n"/>
      <c r="P172" s="2665" t="n"/>
      <c r="Q172" s="2665" t="n"/>
      <c r="R172" s="2665" t="n"/>
      <c r="S172" s="2665" t="n"/>
      <c r="T172" s="2665" t="n"/>
      <c r="U172" s="2665" t="n"/>
      <c r="V172" s="2665" t="n"/>
      <c r="W172" s="2665" t="n"/>
      <c r="X172" s="2665" t="n"/>
      <c r="Y172" s="2665" t="n"/>
      <c r="Z172" s="2665" t="n"/>
      <c r="AA172" s="2665" t="n"/>
      <c r="AB172" s="2665" t="n"/>
      <c r="AC172" s="2665" t="n"/>
      <c r="AD172" s="2665" t="n"/>
      <c r="AE172" s="2665" t="n"/>
      <c r="AF172" s="2665" t="n"/>
      <c r="AG172" s="2665" t="n"/>
      <c r="AH172" s="2665" t="n"/>
      <c r="AI172" s="2665" t="n"/>
      <c r="AJ172" s="2665" t="n"/>
      <c r="AK172" s="2665" t="n"/>
      <c r="AL172" s="2665" t="n"/>
      <c r="AM172" s="2665" t="n"/>
      <c r="AN172" s="2665" t="n"/>
      <c r="AO172" s="2665" t="n"/>
      <c r="AP172" s="2665" t="n"/>
      <c r="AQ172" s="2665" t="n"/>
      <c r="AR172" s="2665" t="n"/>
      <c r="AS172" s="2665" t="n"/>
      <c r="AT172" s="2665" t="n"/>
      <c r="AU172" s="2665" t="n"/>
      <c r="AV172" s="2665" t="n"/>
      <c r="AW172" s="2665" t="n"/>
      <c r="AX172" s="2665" t="n"/>
      <c r="AY172" s="2665" t="n"/>
      <c r="AZ172" s="2665" t="n"/>
      <c r="BA172" s="2665" t="n"/>
      <c r="BB172" s="2665" t="n"/>
      <c r="BC172" s="2665" t="n"/>
      <c r="BD172" s="2665" t="n"/>
      <c r="BE172" s="2665" t="n"/>
      <c r="BF172" s="2665" t="n"/>
      <c r="BG172" s="2665" t="n"/>
      <c r="BH172" s="2665" t="n"/>
      <c r="BI172" s="2665" t="n"/>
      <c r="BJ172" s="2665" t="n"/>
      <c r="BK172" s="2665" t="n"/>
      <c r="BL172" s="2665" t="n"/>
      <c r="BM172" s="2665" t="n"/>
      <c r="BN172" s="2665" t="n"/>
      <c r="BO172" s="2799" t="inlineStr">
        <is>
          <t>2.5.2, 2.5.3</t>
        </is>
      </c>
      <c r="BP172" s="2665" t="n"/>
      <c r="BQ172" s="2665" t="n"/>
      <c r="BR172" s="2311" t="n"/>
      <c r="BS172" s="2" t="n"/>
      <c r="BT172" s="2" t="n"/>
      <c r="BU172" s="2" t="n"/>
      <c r="BV172" s="2" t="n"/>
      <c r="BW172" s="2" t="n"/>
      <c r="BX172" s="2" t="n"/>
    </row>
    <row r="173">
      <c r="A173" s="2409" t="inlineStr">
        <is>
          <t>СК-8</t>
        </is>
      </c>
      <c r="B173" s="2665" t="n"/>
      <c r="C173" s="2665" t="n"/>
      <c r="D173" s="2311" t="n"/>
      <c r="E173" s="5724" t="inlineStr">
        <is>
          <t>Анализировать товарную, ценовую, сбытовую и коммуникационную стратегию предприятия для управления движением материальных потоков в процессе закупки сырья и материалов и распределения готовой продукции</t>
        </is>
      </c>
      <c r="F173" s="2665" t="n"/>
      <c r="G173" s="2665" t="n"/>
      <c r="H173" s="2665" t="n"/>
      <c r="I173" s="2665" t="n"/>
      <c r="J173" s="2665" t="n"/>
      <c r="K173" s="2665" t="n"/>
      <c r="L173" s="2665" t="n"/>
      <c r="M173" s="2665" t="n"/>
      <c r="N173" s="2665" t="n"/>
      <c r="O173" s="2665" t="n"/>
      <c r="P173" s="2665" t="n"/>
      <c r="Q173" s="2665" t="n"/>
      <c r="R173" s="2665" t="n"/>
      <c r="S173" s="2665" t="n"/>
      <c r="T173" s="2665" t="n"/>
      <c r="U173" s="2665" t="n"/>
      <c r="V173" s="2665" t="n"/>
      <c r="W173" s="2665" t="n"/>
      <c r="X173" s="2665" t="n"/>
      <c r="Y173" s="2665" t="n"/>
      <c r="Z173" s="2665" t="n"/>
      <c r="AA173" s="2665" t="n"/>
      <c r="AB173" s="2665" t="n"/>
      <c r="AC173" s="2665" t="n"/>
      <c r="AD173" s="2665" t="n"/>
      <c r="AE173" s="2665" t="n"/>
      <c r="AF173" s="2665" t="n"/>
      <c r="AG173" s="2665" t="n"/>
      <c r="AH173" s="2665" t="n"/>
      <c r="AI173" s="2665" t="n"/>
      <c r="AJ173" s="2665" t="n"/>
      <c r="AK173" s="2665" t="n"/>
      <c r="AL173" s="2665" t="n"/>
      <c r="AM173" s="2665" t="n"/>
      <c r="AN173" s="2665" t="n"/>
      <c r="AO173" s="2665" t="n"/>
      <c r="AP173" s="2665" t="n"/>
      <c r="AQ173" s="2665" t="n"/>
      <c r="AR173" s="2665" t="n"/>
      <c r="AS173" s="2665" t="n"/>
      <c r="AT173" s="2665" t="n"/>
      <c r="AU173" s="2665" t="n"/>
      <c r="AV173" s="2665" t="n"/>
      <c r="AW173" s="2665" t="n"/>
      <c r="AX173" s="2665" t="n"/>
      <c r="AY173" s="2665" t="n"/>
      <c r="AZ173" s="2665" t="n"/>
      <c r="BA173" s="2665" t="n"/>
      <c r="BB173" s="2665" t="n"/>
      <c r="BC173" s="2665" t="n"/>
      <c r="BD173" s="2665" t="n"/>
      <c r="BE173" s="2665" t="n"/>
      <c r="BF173" s="2665" t="n"/>
      <c r="BG173" s="2665" t="n"/>
      <c r="BH173" s="2665" t="n"/>
      <c r="BI173" s="2665" t="n"/>
      <c r="BJ173" s="2665" t="n"/>
      <c r="BK173" s="2665" t="n"/>
      <c r="BL173" s="2665" t="n"/>
      <c r="BM173" s="2665" t="n"/>
      <c r="BN173" s="2665" t="n"/>
      <c r="BO173" s="2799" t="inlineStr">
        <is>
          <t>2.5.4</t>
        </is>
      </c>
      <c r="BP173" s="2665" t="n"/>
      <c r="BQ173" s="2665" t="n"/>
      <c r="BR173" s="2311" t="n"/>
      <c r="BS173" s="2" t="n"/>
      <c r="BT173" s="2" t="n"/>
      <c r="BU173" s="2" t="n"/>
      <c r="BV173" s="2" t="n"/>
      <c r="BW173" s="2" t="n"/>
      <c r="BX173" s="2" t="n"/>
    </row>
    <row r="174">
      <c r="A174" s="2409" t="inlineStr">
        <is>
          <t>СК-9</t>
        </is>
      </c>
      <c r="B174" s="2665" t="n"/>
      <c r="C174" s="2665" t="n"/>
      <c r="D174" s="2311" t="n"/>
      <c r="E174" s="5724" t="inlineStr">
        <is>
          <t>Применять классификацию, основные методы синтеза высокомолекулярных соединений, фазовые состояния полимеров и уметь оценить поведение полимеров в аморфном и кристаллическом состояниях при их переработке</t>
        </is>
      </c>
      <c r="F174" s="2665" t="n"/>
      <c r="G174" s="2665" t="n"/>
      <c r="H174" s="2665" t="n"/>
      <c r="I174" s="2665" t="n"/>
      <c r="J174" s="2665" t="n"/>
      <c r="K174" s="2665" t="n"/>
      <c r="L174" s="2665" t="n"/>
      <c r="M174" s="2665" t="n"/>
      <c r="N174" s="2665" t="n"/>
      <c r="O174" s="2665" t="n"/>
      <c r="P174" s="2665" t="n"/>
      <c r="Q174" s="2665" t="n"/>
      <c r="R174" s="2665" t="n"/>
      <c r="S174" s="2665" t="n"/>
      <c r="T174" s="2665" t="n"/>
      <c r="U174" s="2665" t="n"/>
      <c r="V174" s="2665" t="n"/>
      <c r="W174" s="2665" t="n"/>
      <c r="X174" s="2665" t="n"/>
      <c r="Y174" s="2665" t="n"/>
      <c r="Z174" s="2665" t="n"/>
      <c r="AA174" s="2665" t="n"/>
      <c r="AB174" s="2665" t="n"/>
      <c r="AC174" s="2665" t="n"/>
      <c r="AD174" s="2665" t="n"/>
      <c r="AE174" s="2665" t="n"/>
      <c r="AF174" s="2665" t="n"/>
      <c r="AG174" s="2665" t="n"/>
      <c r="AH174" s="2665" t="n"/>
      <c r="AI174" s="2665" t="n"/>
      <c r="AJ174" s="2665" t="n"/>
      <c r="AK174" s="2665" t="n"/>
      <c r="AL174" s="2665" t="n"/>
      <c r="AM174" s="2665" t="n"/>
      <c r="AN174" s="2665" t="n"/>
      <c r="AO174" s="2665" t="n"/>
      <c r="AP174" s="2665" t="n"/>
      <c r="AQ174" s="2665" t="n"/>
      <c r="AR174" s="2665" t="n"/>
      <c r="AS174" s="2665" t="n"/>
      <c r="AT174" s="2665" t="n"/>
      <c r="AU174" s="2665" t="n"/>
      <c r="AV174" s="2665" t="n"/>
      <c r="AW174" s="2665" t="n"/>
      <c r="AX174" s="2665" t="n"/>
      <c r="AY174" s="2665" t="n"/>
      <c r="AZ174" s="2665" t="n"/>
      <c r="BA174" s="2665" t="n"/>
      <c r="BB174" s="2665" t="n"/>
      <c r="BC174" s="2665" t="n"/>
      <c r="BD174" s="2665" t="n"/>
      <c r="BE174" s="2665" t="n"/>
      <c r="BF174" s="2665" t="n"/>
      <c r="BG174" s="2665" t="n"/>
      <c r="BH174" s="2665" t="n"/>
      <c r="BI174" s="2665" t="n"/>
      <c r="BJ174" s="2665" t="n"/>
      <c r="BK174" s="2665" t="n"/>
      <c r="BL174" s="2665" t="n"/>
      <c r="BM174" s="2665" t="n"/>
      <c r="BN174" s="2665" t="n"/>
      <c r="BO174" s="2799" t="inlineStr">
        <is>
          <t>2.6.1</t>
        </is>
      </c>
      <c r="BP174" s="2665" t="n"/>
      <c r="BQ174" s="2665" t="n"/>
      <c r="BR174" s="2311" t="n"/>
      <c r="BS174" s="2" t="n"/>
      <c r="BT174" s="2" t="n"/>
      <c r="BU174" s="2" t="n"/>
      <c r="BV174" s="2" t="n"/>
      <c r="BW174" s="2" t="n"/>
      <c r="BX174" s="2" t="n"/>
    </row>
    <row r="175">
      <c r="A175" s="2409" t="inlineStr">
        <is>
          <t>СК-10</t>
        </is>
      </c>
      <c r="B175" s="2665" t="n"/>
      <c r="C175" s="2665" t="n"/>
      <c r="D175" s="2311" t="n"/>
      <c r="E175" s="5724" t="inlineStr">
        <is>
          <t>Применять в профессиональной деятельности знания об основных реологических закономерностях и методах регулирования свойств полимерных материалов и изделий, владеть базовыми теоретическими знаниями в области синтеза полимеров</t>
        </is>
      </c>
      <c r="F175" s="2665" t="n"/>
      <c r="G175" s="2665" t="n"/>
      <c r="H175" s="2665" t="n"/>
      <c r="I175" s="2665" t="n"/>
      <c r="J175" s="2665" t="n"/>
      <c r="K175" s="2665" t="n"/>
      <c r="L175" s="2665" t="n"/>
      <c r="M175" s="2665" t="n"/>
      <c r="N175" s="2665" t="n"/>
      <c r="O175" s="2665" t="n"/>
      <c r="P175" s="2665" t="n"/>
      <c r="Q175" s="2665" t="n"/>
      <c r="R175" s="2665" t="n"/>
      <c r="S175" s="2665" t="n"/>
      <c r="T175" s="2665" t="n"/>
      <c r="U175" s="2665" t="n"/>
      <c r="V175" s="2665" t="n"/>
      <c r="W175" s="2665" t="n"/>
      <c r="X175" s="2665" t="n"/>
      <c r="Y175" s="2665" t="n"/>
      <c r="Z175" s="2665" t="n"/>
      <c r="AA175" s="2665" t="n"/>
      <c r="AB175" s="2665" t="n"/>
      <c r="AC175" s="2665" t="n"/>
      <c r="AD175" s="2665" t="n"/>
      <c r="AE175" s="2665" t="n"/>
      <c r="AF175" s="2665" t="n"/>
      <c r="AG175" s="2665" t="n"/>
      <c r="AH175" s="2665" t="n"/>
      <c r="AI175" s="2665" t="n"/>
      <c r="AJ175" s="2665" t="n"/>
      <c r="AK175" s="2665" t="n"/>
      <c r="AL175" s="2665" t="n"/>
      <c r="AM175" s="2665" t="n"/>
      <c r="AN175" s="2665" t="n"/>
      <c r="AO175" s="2665" t="n"/>
      <c r="AP175" s="2665" t="n"/>
      <c r="AQ175" s="2665" t="n"/>
      <c r="AR175" s="2665" t="n"/>
      <c r="AS175" s="2665" t="n"/>
      <c r="AT175" s="2665" t="n"/>
      <c r="AU175" s="2665" t="n"/>
      <c r="AV175" s="2665" t="n"/>
      <c r="AW175" s="2665" t="n"/>
      <c r="AX175" s="2665" t="n"/>
      <c r="AY175" s="2665" t="n"/>
      <c r="AZ175" s="2665" t="n"/>
      <c r="BA175" s="2665" t="n"/>
      <c r="BB175" s="2665" t="n"/>
      <c r="BC175" s="2665" t="n"/>
      <c r="BD175" s="2665" t="n"/>
      <c r="BE175" s="2665" t="n"/>
      <c r="BF175" s="2665" t="n"/>
      <c r="BG175" s="2665" t="n"/>
      <c r="BH175" s="2665" t="n"/>
      <c r="BI175" s="2665" t="n"/>
      <c r="BJ175" s="2665" t="n"/>
      <c r="BK175" s="2665" t="n"/>
      <c r="BL175" s="2665" t="n"/>
      <c r="BM175" s="2665" t="n"/>
      <c r="BN175" s="2665" t="n"/>
      <c r="BO175" s="2799" t="inlineStr">
        <is>
          <t>2.6.2</t>
        </is>
      </c>
      <c r="BP175" s="2665" t="n"/>
      <c r="BQ175" s="2665" t="n"/>
      <c r="BR175" s="2311" t="n"/>
      <c r="BS175" s="2" t="n"/>
      <c r="BT175" s="2" t="n"/>
      <c r="BU175" s="2" t="n"/>
      <c r="BV175" s="2" t="n"/>
      <c r="BW175" s="2" t="n"/>
      <c r="BX175" s="2" t="n"/>
    </row>
    <row r="176">
      <c r="A176" s="2409" t="inlineStr">
        <is>
          <t>СК-11</t>
        </is>
      </c>
      <c r="B176" s="2665" t="n"/>
      <c r="C176" s="2665" t="n"/>
      <c r="D176" s="2311" t="n"/>
      <c r="E176" s="5724" t="inlineStr">
        <is>
          <t>Владеть современными методами и техникой экспериментальных исследований</t>
        </is>
      </c>
      <c r="F176" s="2665" t="n"/>
      <c r="G176" s="2665" t="n"/>
      <c r="H176" s="2665" t="n"/>
      <c r="I176" s="2665" t="n"/>
      <c r="J176" s="2665" t="n"/>
      <c r="K176" s="2665" t="n"/>
      <c r="L176" s="2665" t="n"/>
      <c r="M176" s="2665" t="n"/>
      <c r="N176" s="2665" t="n"/>
      <c r="O176" s="2665" t="n"/>
      <c r="P176" s="2665" t="n"/>
      <c r="Q176" s="2665" t="n"/>
      <c r="R176" s="2665" t="n"/>
      <c r="S176" s="2665" t="n"/>
      <c r="T176" s="2665" t="n"/>
      <c r="U176" s="2665" t="n"/>
      <c r="V176" s="2665" t="n"/>
      <c r="W176" s="2665" t="n"/>
      <c r="X176" s="2665" t="n"/>
      <c r="Y176" s="2665" t="n"/>
      <c r="Z176" s="2665" t="n"/>
      <c r="AA176" s="2665" t="n"/>
      <c r="AB176" s="2665" t="n"/>
      <c r="AC176" s="2665" t="n"/>
      <c r="AD176" s="2665" t="n"/>
      <c r="AE176" s="2665" t="n"/>
      <c r="AF176" s="2665" t="n"/>
      <c r="AG176" s="2665" t="n"/>
      <c r="AH176" s="2665" t="n"/>
      <c r="AI176" s="2665" t="n"/>
      <c r="AJ176" s="2665" t="n"/>
      <c r="AK176" s="2665" t="n"/>
      <c r="AL176" s="2665" t="n"/>
      <c r="AM176" s="2665" t="n"/>
      <c r="AN176" s="2665" t="n"/>
      <c r="AO176" s="2665" t="n"/>
      <c r="AP176" s="2665" t="n"/>
      <c r="AQ176" s="2665" t="n"/>
      <c r="AR176" s="2665" t="n"/>
      <c r="AS176" s="2665" t="n"/>
      <c r="AT176" s="2665" t="n"/>
      <c r="AU176" s="2665" t="n"/>
      <c r="AV176" s="2665" t="n"/>
      <c r="AW176" s="2665" t="n"/>
      <c r="AX176" s="2665" t="n"/>
      <c r="AY176" s="2665" t="n"/>
      <c r="AZ176" s="2665" t="n"/>
      <c r="BA176" s="2665" t="n"/>
      <c r="BB176" s="2665" t="n"/>
      <c r="BC176" s="2665" t="n"/>
      <c r="BD176" s="2665" t="n"/>
      <c r="BE176" s="2665" t="n"/>
      <c r="BF176" s="2665" t="n"/>
      <c r="BG176" s="2665" t="n"/>
      <c r="BH176" s="2665" t="n"/>
      <c r="BI176" s="2665" t="n"/>
      <c r="BJ176" s="2665" t="n"/>
      <c r="BK176" s="2665" t="n"/>
      <c r="BL176" s="2665" t="n"/>
      <c r="BM176" s="2665" t="n"/>
      <c r="BN176" s="2665" t="n"/>
      <c r="BO176" s="2799" t="inlineStr">
        <is>
          <t>2.8</t>
        </is>
      </c>
      <c r="BP176" s="2665" t="n"/>
      <c r="BQ176" s="2665" t="n"/>
      <c r="BR176" s="2311" t="n"/>
      <c r="BS176" s="2" t="n"/>
      <c r="BT176" s="2" t="n"/>
      <c r="BU176" s="2" t="n"/>
      <c r="BV176" s="2" t="n"/>
      <c r="BW176" s="2" t="n"/>
      <c r="BX176" s="2" t="n"/>
    </row>
    <row r="177">
      <c r="A177" s="2409" t="inlineStr">
        <is>
          <t>СК-12</t>
        </is>
      </c>
      <c r="B177" s="2665" t="n"/>
      <c r="C177" s="2665" t="n"/>
      <c r="D177" s="2311" t="n"/>
      <c r="E177" s="5724" t="inlineStr">
        <is>
          <t>Подбирать добавки, используемые при создании полимерных композиционных материалов с заданным комплексом свойств, владеть основами научного материаловедения, уметь выбирать конструкционный материал и разрабатывать новые технологические процессы производства и переработки полимерных материалов</t>
        </is>
      </c>
      <c r="F177" s="2665" t="n"/>
      <c r="G177" s="2665" t="n"/>
      <c r="H177" s="2665" t="n"/>
      <c r="I177" s="2665" t="n"/>
      <c r="J177" s="2665" t="n"/>
      <c r="K177" s="2665" t="n"/>
      <c r="L177" s="2665" t="n"/>
      <c r="M177" s="2665" t="n"/>
      <c r="N177" s="2665" t="n"/>
      <c r="O177" s="2665" t="n"/>
      <c r="P177" s="2665" t="n"/>
      <c r="Q177" s="2665" t="n"/>
      <c r="R177" s="2665" t="n"/>
      <c r="S177" s="2665" t="n"/>
      <c r="T177" s="2665" t="n"/>
      <c r="U177" s="2665" t="n"/>
      <c r="V177" s="2665" t="n"/>
      <c r="W177" s="2665" t="n"/>
      <c r="X177" s="2665" t="n"/>
      <c r="Y177" s="2665" t="n"/>
      <c r="Z177" s="2665" t="n"/>
      <c r="AA177" s="2665" t="n"/>
      <c r="AB177" s="2665" t="n"/>
      <c r="AC177" s="2665" t="n"/>
      <c r="AD177" s="2665" t="n"/>
      <c r="AE177" s="2665" t="n"/>
      <c r="AF177" s="2665" t="n"/>
      <c r="AG177" s="2665" t="n"/>
      <c r="AH177" s="2665" t="n"/>
      <c r="AI177" s="2665" t="n"/>
      <c r="AJ177" s="2665" t="n"/>
      <c r="AK177" s="2665" t="n"/>
      <c r="AL177" s="2665" t="n"/>
      <c r="AM177" s="2665" t="n"/>
      <c r="AN177" s="2665" t="n"/>
      <c r="AO177" s="2665" t="n"/>
      <c r="AP177" s="2665" t="n"/>
      <c r="AQ177" s="2665" t="n"/>
      <c r="AR177" s="2665" t="n"/>
      <c r="AS177" s="2665" t="n"/>
      <c r="AT177" s="2665" t="n"/>
      <c r="AU177" s="2665" t="n"/>
      <c r="AV177" s="2665" t="n"/>
      <c r="AW177" s="2665" t="n"/>
      <c r="AX177" s="2665" t="n"/>
      <c r="AY177" s="2665" t="n"/>
      <c r="AZ177" s="2665" t="n"/>
      <c r="BA177" s="2665" t="n"/>
      <c r="BB177" s="2665" t="n"/>
      <c r="BC177" s="2665" t="n"/>
      <c r="BD177" s="2665" t="n"/>
      <c r="BE177" s="2665" t="n"/>
      <c r="BF177" s="2665" t="n"/>
      <c r="BG177" s="2665" t="n"/>
      <c r="BH177" s="2665" t="n"/>
      <c r="BI177" s="2665" t="n"/>
      <c r="BJ177" s="2665" t="n"/>
      <c r="BK177" s="2665" t="n"/>
      <c r="BL177" s="2665" t="n"/>
      <c r="BM177" s="2665" t="n"/>
      <c r="BN177" s="2665" t="n"/>
      <c r="BO177" s="2799" t="inlineStr">
        <is>
          <t>2.9.1</t>
        </is>
      </c>
      <c r="BP177" s="2665" t="n"/>
      <c r="BQ177" s="2665" t="n"/>
      <c r="BR177" s="2311" t="n"/>
      <c r="BS177" s="2" t="n"/>
      <c r="BT177" s="2" t="n"/>
      <c r="BU177" s="2" t="n"/>
      <c r="BV177" s="2" t="n"/>
      <c r="BW177" s="2" t="n"/>
      <c r="BX177" s="2" t="n"/>
    </row>
    <row r="178">
      <c r="A178" s="2409" t="inlineStr">
        <is>
          <t>СК-13</t>
        </is>
      </c>
      <c r="B178" s="2665" t="n"/>
      <c r="C178" s="2665" t="n"/>
      <c r="D178" s="2311" t="n"/>
      <c r="E178" s="5724" t="inlineStr">
        <is>
          <t>Применять знания о структуре вулканизатов, ее особенностях при использовании ингредиентов различного назначения и влияния структуры на технические свойства эластомерных композиционных материалов</t>
        </is>
      </c>
      <c r="F178" s="2665" t="n"/>
      <c r="G178" s="2665" t="n"/>
      <c r="H178" s="2665" t="n"/>
      <c r="I178" s="2665" t="n"/>
      <c r="J178" s="2665" t="n"/>
      <c r="K178" s="2665" t="n"/>
      <c r="L178" s="2665" t="n"/>
      <c r="M178" s="2665" t="n"/>
      <c r="N178" s="2665" t="n"/>
      <c r="O178" s="2665" t="n"/>
      <c r="P178" s="2665" t="n"/>
      <c r="Q178" s="2665" t="n"/>
      <c r="R178" s="2665" t="n"/>
      <c r="S178" s="2665" t="n"/>
      <c r="T178" s="2665" t="n"/>
      <c r="U178" s="2665" t="n"/>
      <c r="V178" s="2665" t="n"/>
      <c r="W178" s="2665" t="n"/>
      <c r="X178" s="2665" t="n"/>
      <c r="Y178" s="2665" t="n"/>
      <c r="Z178" s="2665" t="n"/>
      <c r="AA178" s="2665" t="n"/>
      <c r="AB178" s="2665" t="n"/>
      <c r="AC178" s="2665" t="n"/>
      <c r="AD178" s="2665" t="n"/>
      <c r="AE178" s="2665" t="n"/>
      <c r="AF178" s="2665" t="n"/>
      <c r="AG178" s="2665" t="n"/>
      <c r="AH178" s="2665" t="n"/>
      <c r="AI178" s="2665" t="n"/>
      <c r="AJ178" s="2665" t="n"/>
      <c r="AK178" s="2665" t="n"/>
      <c r="AL178" s="2665" t="n"/>
      <c r="AM178" s="2665" t="n"/>
      <c r="AN178" s="2665" t="n"/>
      <c r="AO178" s="2665" t="n"/>
      <c r="AP178" s="2665" t="n"/>
      <c r="AQ178" s="2665" t="n"/>
      <c r="AR178" s="2665" t="n"/>
      <c r="AS178" s="2665" t="n"/>
      <c r="AT178" s="2665" t="n"/>
      <c r="AU178" s="2665" t="n"/>
      <c r="AV178" s="2665" t="n"/>
      <c r="AW178" s="2665" t="n"/>
      <c r="AX178" s="2665" t="n"/>
      <c r="AY178" s="2665" t="n"/>
      <c r="AZ178" s="2665" t="n"/>
      <c r="BA178" s="2665" t="n"/>
      <c r="BB178" s="2665" t="n"/>
      <c r="BC178" s="2665" t="n"/>
      <c r="BD178" s="2665" t="n"/>
      <c r="BE178" s="2665" t="n"/>
      <c r="BF178" s="2665" t="n"/>
      <c r="BG178" s="2665" t="n"/>
      <c r="BH178" s="2665" t="n"/>
      <c r="BI178" s="2665" t="n"/>
      <c r="BJ178" s="2665" t="n"/>
      <c r="BK178" s="2665" t="n"/>
      <c r="BL178" s="2665" t="n"/>
      <c r="BM178" s="2665" t="n"/>
      <c r="BN178" s="2665" t="n"/>
      <c r="BO178" s="2799" t="inlineStr">
        <is>
          <t>2.9.2</t>
        </is>
      </c>
      <c r="BP178" s="2665" t="n"/>
      <c r="BQ178" s="2665" t="n"/>
      <c r="BR178" s="2311" t="n"/>
      <c r="BS178" s="2" t="n"/>
      <c r="BT178" s="2" t="n"/>
      <c r="BU178" s="2" t="n"/>
      <c r="BV178" s="2" t="n"/>
      <c r="BW178" s="2" t="n"/>
      <c r="BX178" s="2" t="n"/>
    </row>
    <row r="179">
      <c r="A179" s="2409" t="inlineStr">
        <is>
          <t>СК-14</t>
        </is>
      </c>
      <c r="B179" s="2665" t="n"/>
      <c r="C179" s="2665" t="n"/>
      <c r="D179" s="2311" t="n"/>
      <c r="E179" s="5724" t="inlineStr">
        <is>
          <t>Применять в профессиональной деятельности знания о классификации, химическом составе и назначении эластомерных композиций, владеть методами и технологиями получения эластомерных композиций</t>
        </is>
      </c>
      <c r="F179" s="2665" t="n"/>
      <c r="G179" s="2665" t="n"/>
      <c r="H179" s="2665" t="n"/>
      <c r="I179" s="2665" t="n"/>
      <c r="J179" s="2665" t="n"/>
      <c r="K179" s="2665" t="n"/>
      <c r="L179" s="2665" t="n"/>
      <c r="M179" s="2665" t="n"/>
      <c r="N179" s="2665" t="n"/>
      <c r="O179" s="2665" t="n"/>
      <c r="P179" s="2665" t="n"/>
      <c r="Q179" s="2665" t="n"/>
      <c r="R179" s="2665" t="n"/>
      <c r="S179" s="2665" t="n"/>
      <c r="T179" s="2665" t="n"/>
      <c r="U179" s="2665" t="n"/>
      <c r="V179" s="2665" t="n"/>
      <c r="W179" s="2665" t="n"/>
      <c r="X179" s="2665" t="n"/>
      <c r="Y179" s="2665" t="n"/>
      <c r="Z179" s="2665" t="n"/>
      <c r="AA179" s="2665" t="n"/>
      <c r="AB179" s="2665" t="n"/>
      <c r="AC179" s="2665" t="n"/>
      <c r="AD179" s="2665" t="n"/>
      <c r="AE179" s="2665" t="n"/>
      <c r="AF179" s="2665" t="n"/>
      <c r="AG179" s="2665" t="n"/>
      <c r="AH179" s="2665" t="n"/>
      <c r="AI179" s="2665" t="n"/>
      <c r="AJ179" s="2665" t="n"/>
      <c r="AK179" s="2665" t="n"/>
      <c r="AL179" s="2665" t="n"/>
      <c r="AM179" s="2665" t="n"/>
      <c r="AN179" s="2665" t="n"/>
      <c r="AO179" s="2665" t="n"/>
      <c r="AP179" s="2665" t="n"/>
      <c r="AQ179" s="2665" t="n"/>
      <c r="AR179" s="2665" t="n"/>
      <c r="AS179" s="2665" t="n"/>
      <c r="AT179" s="2665" t="n"/>
      <c r="AU179" s="2665" t="n"/>
      <c r="AV179" s="2665" t="n"/>
      <c r="AW179" s="2665" t="n"/>
      <c r="AX179" s="2665" t="n"/>
      <c r="AY179" s="2665" t="n"/>
      <c r="AZ179" s="2665" t="n"/>
      <c r="BA179" s="2665" t="n"/>
      <c r="BB179" s="2665" t="n"/>
      <c r="BC179" s="2665" t="n"/>
      <c r="BD179" s="2665" t="n"/>
      <c r="BE179" s="2665" t="n"/>
      <c r="BF179" s="2665" t="n"/>
      <c r="BG179" s="2665" t="n"/>
      <c r="BH179" s="2665" t="n"/>
      <c r="BI179" s="2665" t="n"/>
      <c r="BJ179" s="2665" t="n"/>
      <c r="BK179" s="2665" t="n"/>
      <c r="BL179" s="2665" t="n"/>
      <c r="BM179" s="2665" t="n"/>
      <c r="BN179" s="2665" t="n"/>
      <c r="BO179" s="2799" t="inlineStr">
        <is>
          <t>2.9.3</t>
        </is>
      </c>
      <c r="BP179" s="2665" t="n"/>
      <c r="BQ179" s="2665" t="n"/>
      <c r="BR179" s="2311" t="n"/>
      <c r="BS179" s="2" t="n"/>
      <c r="BT179" s="2" t="n"/>
      <c r="BU179" s="2" t="n"/>
      <c r="BV179" s="2" t="n"/>
      <c r="BW179" s="2" t="n"/>
      <c r="BX179" s="2" t="n"/>
    </row>
    <row r="180">
      <c r="A180" s="2409" t="inlineStr">
        <is>
          <t>СК-15</t>
        </is>
      </c>
      <c r="B180" s="2665" t="n"/>
      <c r="C180" s="2665" t="n"/>
      <c r="D180" s="2311" t="n"/>
      <c r="E180" s="5724" t="inlineStr">
        <is>
          <t>Разрабатывать прогрессивные технологии производства резинотехнических изделий, рассчитывать материальные и энергетические балансы технологических процессов, выполнять технологические расчеты оборудования</t>
        </is>
      </c>
      <c r="F180" s="2665" t="n"/>
      <c r="G180" s="2665" t="n"/>
      <c r="H180" s="2665" t="n"/>
      <c r="I180" s="2665" t="n"/>
      <c r="J180" s="2665" t="n"/>
      <c r="K180" s="2665" t="n"/>
      <c r="L180" s="2665" t="n"/>
      <c r="M180" s="2665" t="n"/>
      <c r="N180" s="2665" t="n"/>
      <c r="O180" s="2665" t="n"/>
      <c r="P180" s="2665" t="n"/>
      <c r="Q180" s="2665" t="n"/>
      <c r="R180" s="2665" t="n"/>
      <c r="S180" s="2665" t="n"/>
      <c r="T180" s="2665" t="n"/>
      <c r="U180" s="2665" t="n"/>
      <c r="V180" s="2665" t="n"/>
      <c r="W180" s="2665" t="n"/>
      <c r="X180" s="2665" t="n"/>
      <c r="Y180" s="2665" t="n"/>
      <c r="Z180" s="2665" t="n"/>
      <c r="AA180" s="2665" t="n"/>
      <c r="AB180" s="2665" t="n"/>
      <c r="AC180" s="2665" t="n"/>
      <c r="AD180" s="2665" t="n"/>
      <c r="AE180" s="2665" t="n"/>
      <c r="AF180" s="2665" t="n"/>
      <c r="AG180" s="2665" t="n"/>
      <c r="AH180" s="2665" t="n"/>
      <c r="AI180" s="2665" t="n"/>
      <c r="AJ180" s="2665" t="n"/>
      <c r="AK180" s="2665" t="n"/>
      <c r="AL180" s="2665" t="n"/>
      <c r="AM180" s="2665" t="n"/>
      <c r="AN180" s="2665" t="n"/>
      <c r="AO180" s="2665" t="n"/>
      <c r="AP180" s="2665" t="n"/>
      <c r="AQ180" s="2665" t="n"/>
      <c r="AR180" s="2665" t="n"/>
      <c r="AS180" s="2665" t="n"/>
      <c r="AT180" s="2665" t="n"/>
      <c r="AU180" s="2665" t="n"/>
      <c r="AV180" s="2665" t="n"/>
      <c r="AW180" s="2665" t="n"/>
      <c r="AX180" s="2665" t="n"/>
      <c r="AY180" s="2665" t="n"/>
      <c r="AZ180" s="2665" t="n"/>
      <c r="BA180" s="2665" t="n"/>
      <c r="BB180" s="2665" t="n"/>
      <c r="BC180" s="2665" t="n"/>
      <c r="BD180" s="2665" t="n"/>
      <c r="BE180" s="2665" t="n"/>
      <c r="BF180" s="2665" t="n"/>
      <c r="BG180" s="2665" t="n"/>
      <c r="BH180" s="2665" t="n"/>
      <c r="BI180" s="2665" t="n"/>
      <c r="BJ180" s="2665" t="n"/>
      <c r="BK180" s="2665" t="n"/>
      <c r="BL180" s="2665" t="n"/>
      <c r="BM180" s="2665" t="n"/>
      <c r="BN180" s="2665" t="n"/>
      <c r="BO180" s="2799" t="inlineStr">
        <is>
          <t>2.9.4, 2.9.5</t>
        </is>
      </c>
      <c r="BP180" s="2665" t="n"/>
      <c r="BQ180" s="2665" t="n"/>
      <c r="BR180" s="2311" t="n"/>
      <c r="BS180" s="2" t="n"/>
      <c r="BT180" s="2" t="n"/>
      <c r="BU180" s="2" t="n"/>
      <c r="BV180" s="2" t="n"/>
      <c r="BW180" s="2" t="n"/>
      <c r="BX180" s="2" t="n"/>
    </row>
    <row r="181">
      <c r="A181" s="2409" t="inlineStr">
        <is>
          <t>СК-16</t>
        </is>
      </c>
      <c r="B181" s="2665" t="n"/>
      <c r="C181" s="2665" t="n"/>
      <c r="D181" s="2311" t="n"/>
      <c r="E181" s="5724" t="inlineStr">
        <is>
          <t>Составлять рецептуры эластомерных композиций на базе каучуков и ингредиентов различного назначения для получения резиновых изделий с требуемым комплексом свойств</t>
        </is>
      </c>
      <c r="F181" s="2665" t="n"/>
      <c r="G181" s="2665" t="n"/>
      <c r="H181" s="2665" t="n"/>
      <c r="I181" s="2665" t="n"/>
      <c r="J181" s="2665" t="n"/>
      <c r="K181" s="2665" t="n"/>
      <c r="L181" s="2665" t="n"/>
      <c r="M181" s="2665" t="n"/>
      <c r="N181" s="2665" t="n"/>
      <c r="O181" s="2665" t="n"/>
      <c r="P181" s="2665" t="n"/>
      <c r="Q181" s="2665" t="n"/>
      <c r="R181" s="2665" t="n"/>
      <c r="S181" s="2665" t="n"/>
      <c r="T181" s="2665" t="n"/>
      <c r="U181" s="2665" t="n"/>
      <c r="V181" s="2665" t="n"/>
      <c r="W181" s="2665" t="n"/>
      <c r="X181" s="2665" t="n"/>
      <c r="Y181" s="2665" t="n"/>
      <c r="Z181" s="2665" t="n"/>
      <c r="AA181" s="2665" t="n"/>
      <c r="AB181" s="2665" t="n"/>
      <c r="AC181" s="2665" t="n"/>
      <c r="AD181" s="2665" t="n"/>
      <c r="AE181" s="2665" t="n"/>
      <c r="AF181" s="2665" t="n"/>
      <c r="AG181" s="2665" t="n"/>
      <c r="AH181" s="2665" t="n"/>
      <c r="AI181" s="2665" t="n"/>
      <c r="AJ181" s="2665" t="n"/>
      <c r="AK181" s="2665" t="n"/>
      <c r="AL181" s="2665" t="n"/>
      <c r="AM181" s="2665" t="n"/>
      <c r="AN181" s="2665" t="n"/>
      <c r="AO181" s="2665" t="n"/>
      <c r="AP181" s="2665" t="n"/>
      <c r="AQ181" s="2665" t="n"/>
      <c r="AR181" s="2665" t="n"/>
      <c r="AS181" s="2665" t="n"/>
      <c r="AT181" s="2665" t="n"/>
      <c r="AU181" s="2665" t="n"/>
      <c r="AV181" s="2665" t="n"/>
      <c r="AW181" s="2665" t="n"/>
      <c r="AX181" s="2665" t="n"/>
      <c r="AY181" s="2665" t="n"/>
      <c r="AZ181" s="2665" t="n"/>
      <c r="BA181" s="2665" t="n"/>
      <c r="BB181" s="2665" t="n"/>
      <c r="BC181" s="2665" t="n"/>
      <c r="BD181" s="2665" t="n"/>
      <c r="BE181" s="2665" t="n"/>
      <c r="BF181" s="2665" t="n"/>
      <c r="BG181" s="2665" t="n"/>
      <c r="BH181" s="2665" t="n"/>
      <c r="BI181" s="2665" t="n"/>
      <c r="BJ181" s="2665" t="n"/>
      <c r="BK181" s="2665" t="n"/>
      <c r="BL181" s="2665" t="n"/>
      <c r="BM181" s="2665" t="n"/>
      <c r="BN181" s="2665" t="n"/>
      <c r="BO181" s="2799" t="inlineStr">
        <is>
          <t>2.9.6</t>
        </is>
      </c>
      <c r="BP181" s="2665" t="n"/>
      <c r="BQ181" s="2665" t="n"/>
      <c r="BR181" s="2311" t="n"/>
      <c r="BS181" s="2" t="n"/>
      <c r="BT181" s="2" t="n"/>
      <c r="BU181" s="2" t="n"/>
      <c r="BV181" s="2" t="n"/>
      <c r="BW181" s="2" t="n"/>
      <c r="BX181" s="2" t="n"/>
    </row>
    <row r="182">
      <c r="A182" s="2409" t="inlineStr">
        <is>
          <t>СК-17</t>
        </is>
      </c>
      <c r="B182" s="2665" t="n"/>
      <c r="C182" s="2665" t="n"/>
      <c r="D182" s="2311" t="n"/>
      <c r="E182" s="5724" t="inlineStr">
        <is>
          <t>Применять в профессиональной деятельности знания о классификации, химическом составе и назначении компонентов эластомерных композиций, владеть методами и технологиями получения эластомерных композиций на базе вторичных резин</t>
        </is>
      </c>
      <c r="F182" s="2665" t="n"/>
      <c r="G182" s="2665" t="n"/>
      <c r="H182" s="2665" t="n"/>
      <c r="I182" s="2665" t="n"/>
      <c r="J182" s="2665" t="n"/>
      <c r="K182" s="2665" t="n"/>
      <c r="L182" s="2665" t="n"/>
      <c r="M182" s="2665" t="n"/>
      <c r="N182" s="2665" t="n"/>
      <c r="O182" s="2665" t="n"/>
      <c r="P182" s="2665" t="n"/>
      <c r="Q182" s="2665" t="n"/>
      <c r="R182" s="2665" t="n"/>
      <c r="S182" s="2665" t="n"/>
      <c r="T182" s="2665" t="n"/>
      <c r="U182" s="2665" t="n"/>
      <c r="V182" s="2665" t="n"/>
      <c r="W182" s="2665" t="n"/>
      <c r="X182" s="2665" t="n"/>
      <c r="Y182" s="2665" t="n"/>
      <c r="Z182" s="2665" t="n"/>
      <c r="AA182" s="2665" t="n"/>
      <c r="AB182" s="2665" t="n"/>
      <c r="AC182" s="2665" t="n"/>
      <c r="AD182" s="2665" t="n"/>
      <c r="AE182" s="2665" t="n"/>
      <c r="AF182" s="2665" t="n"/>
      <c r="AG182" s="2665" t="n"/>
      <c r="AH182" s="2665" t="n"/>
      <c r="AI182" s="2665" t="n"/>
      <c r="AJ182" s="2665" t="n"/>
      <c r="AK182" s="2665" t="n"/>
      <c r="AL182" s="2665" t="n"/>
      <c r="AM182" s="2665" t="n"/>
      <c r="AN182" s="2665" t="n"/>
      <c r="AO182" s="2665" t="n"/>
      <c r="AP182" s="2665" t="n"/>
      <c r="AQ182" s="2665" t="n"/>
      <c r="AR182" s="2665" t="n"/>
      <c r="AS182" s="2665" t="n"/>
      <c r="AT182" s="2665" t="n"/>
      <c r="AU182" s="2665" t="n"/>
      <c r="AV182" s="2665" t="n"/>
      <c r="AW182" s="2665" t="n"/>
      <c r="AX182" s="2665" t="n"/>
      <c r="AY182" s="2665" t="n"/>
      <c r="AZ182" s="2665" t="n"/>
      <c r="BA182" s="2665" t="n"/>
      <c r="BB182" s="2665" t="n"/>
      <c r="BC182" s="2665" t="n"/>
      <c r="BD182" s="2665" t="n"/>
      <c r="BE182" s="2665" t="n"/>
      <c r="BF182" s="2665" t="n"/>
      <c r="BG182" s="2665" t="n"/>
      <c r="BH182" s="2665" t="n"/>
      <c r="BI182" s="2665" t="n"/>
      <c r="BJ182" s="2665" t="n"/>
      <c r="BK182" s="2665" t="n"/>
      <c r="BL182" s="2665" t="n"/>
      <c r="BM182" s="2665" t="n"/>
      <c r="BN182" s="2665" t="n"/>
      <c r="BO182" s="2799" t="inlineStr">
        <is>
          <t>2.9.7</t>
        </is>
      </c>
      <c r="BP182" s="2665" t="n"/>
      <c r="BQ182" s="2665" t="n"/>
      <c r="BR182" s="2311" t="n"/>
      <c r="BS182" s="2" t="n"/>
      <c r="BT182" s="2" t="n"/>
      <c r="BU182" s="2" t="n"/>
      <c r="BV182" s="2" t="n"/>
      <c r="BW182" s="2" t="n"/>
      <c r="BX182" s="2" t="n"/>
    </row>
    <row r="183">
      <c r="A183" s="2409" t="inlineStr">
        <is>
          <t>СК-18</t>
        </is>
      </c>
      <c r="B183" s="2665" t="n"/>
      <c r="C183" s="2665" t="n"/>
      <c r="D183" s="2311" t="n"/>
      <c r="E183" s="5724" t="inlineStr">
        <is>
          <t>Моделировать технологические процессы переработки эластомеров, оптимизировать конструкции резиновых изделий</t>
        </is>
      </c>
      <c r="F183" s="2665" t="n"/>
      <c r="G183" s="2665" t="n"/>
      <c r="H183" s="2665" t="n"/>
      <c r="I183" s="2665" t="n"/>
      <c r="J183" s="2665" t="n"/>
      <c r="K183" s="2665" t="n"/>
      <c r="L183" s="2665" t="n"/>
      <c r="M183" s="2665" t="n"/>
      <c r="N183" s="2665" t="n"/>
      <c r="O183" s="2665" t="n"/>
      <c r="P183" s="2665" t="n"/>
      <c r="Q183" s="2665" t="n"/>
      <c r="R183" s="2665" t="n"/>
      <c r="S183" s="2665" t="n"/>
      <c r="T183" s="2665" t="n"/>
      <c r="U183" s="2665" t="n"/>
      <c r="V183" s="2665" t="n"/>
      <c r="W183" s="2665" t="n"/>
      <c r="X183" s="2665" t="n"/>
      <c r="Y183" s="2665" t="n"/>
      <c r="Z183" s="2665" t="n"/>
      <c r="AA183" s="2665" t="n"/>
      <c r="AB183" s="2665" t="n"/>
      <c r="AC183" s="2665" t="n"/>
      <c r="AD183" s="2665" t="n"/>
      <c r="AE183" s="2665" t="n"/>
      <c r="AF183" s="2665" t="n"/>
      <c r="AG183" s="2665" t="n"/>
      <c r="AH183" s="2665" t="n"/>
      <c r="AI183" s="2665" t="n"/>
      <c r="AJ183" s="2665" t="n"/>
      <c r="AK183" s="2665" t="n"/>
      <c r="AL183" s="2665" t="n"/>
      <c r="AM183" s="2665" t="n"/>
      <c r="AN183" s="2665" t="n"/>
      <c r="AO183" s="2665" t="n"/>
      <c r="AP183" s="2665" t="n"/>
      <c r="AQ183" s="2665" t="n"/>
      <c r="AR183" s="2665" t="n"/>
      <c r="AS183" s="2665" t="n"/>
      <c r="AT183" s="2665" t="n"/>
      <c r="AU183" s="2665" t="n"/>
      <c r="AV183" s="2665" t="n"/>
      <c r="AW183" s="2665" t="n"/>
      <c r="AX183" s="2665" t="n"/>
      <c r="AY183" s="2665" t="n"/>
      <c r="AZ183" s="2665" t="n"/>
      <c r="BA183" s="2665" t="n"/>
      <c r="BB183" s="2665" t="n"/>
      <c r="BC183" s="2665" t="n"/>
      <c r="BD183" s="2665" t="n"/>
      <c r="BE183" s="2665" t="n"/>
      <c r="BF183" s="2665" t="n"/>
      <c r="BG183" s="2665" t="n"/>
      <c r="BH183" s="2665" t="n"/>
      <c r="BI183" s="2665" t="n"/>
      <c r="BJ183" s="2665" t="n"/>
      <c r="BK183" s="2665" t="n"/>
      <c r="BL183" s="2665" t="n"/>
      <c r="BM183" s="2665" t="n"/>
      <c r="BN183" s="2665" t="n"/>
      <c r="BO183" s="2799" t="inlineStr">
        <is>
          <t>2.10.1</t>
        </is>
      </c>
      <c r="BP183" s="2665" t="n"/>
      <c r="BQ183" s="2665" t="n"/>
      <c r="BR183" s="2311" t="n"/>
      <c r="BS183" s="2" t="n"/>
      <c r="BT183" s="2" t="n"/>
      <c r="BU183" s="2" t="n"/>
      <c r="BV183" s="2" t="n"/>
      <c r="BW183" s="2" t="n"/>
      <c r="BX183" s="2" t="n"/>
    </row>
    <row r="184">
      <c r="A184" s="2409" t="inlineStr">
        <is>
          <t>СК-19</t>
        </is>
      </c>
      <c r="B184" s="2665" t="n"/>
      <c r="C184" s="2665" t="n"/>
      <c r="D184" s="2311" t="n"/>
      <c r="E184" s="5724" t="inlineStr">
        <is>
          <t>Подбирать и рассчитывать необходимое оборудование для разработки прогрессивных технологий производства резиновых изделий, выполнять технологические расчеты выбранного оборудования</t>
        </is>
      </c>
      <c r="F184" s="2665" t="n"/>
      <c r="G184" s="2665" t="n"/>
      <c r="H184" s="2665" t="n"/>
      <c r="I184" s="2665" t="n"/>
      <c r="J184" s="2665" t="n"/>
      <c r="K184" s="2665" t="n"/>
      <c r="L184" s="2665" t="n"/>
      <c r="M184" s="2665" t="n"/>
      <c r="N184" s="2665" t="n"/>
      <c r="O184" s="2665" t="n"/>
      <c r="P184" s="2665" t="n"/>
      <c r="Q184" s="2665" t="n"/>
      <c r="R184" s="2665" t="n"/>
      <c r="S184" s="2665" t="n"/>
      <c r="T184" s="2665" t="n"/>
      <c r="U184" s="2665" t="n"/>
      <c r="V184" s="2665" t="n"/>
      <c r="W184" s="2665" t="n"/>
      <c r="X184" s="2665" t="n"/>
      <c r="Y184" s="2665" t="n"/>
      <c r="Z184" s="2665" t="n"/>
      <c r="AA184" s="2665" t="n"/>
      <c r="AB184" s="2665" t="n"/>
      <c r="AC184" s="2665" t="n"/>
      <c r="AD184" s="2665" t="n"/>
      <c r="AE184" s="2665" t="n"/>
      <c r="AF184" s="2665" t="n"/>
      <c r="AG184" s="2665" t="n"/>
      <c r="AH184" s="2665" t="n"/>
      <c r="AI184" s="2665" t="n"/>
      <c r="AJ184" s="2665" t="n"/>
      <c r="AK184" s="2665" t="n"/>
      <c r="AL184" s="2665" t="n"/>
      <c r="AM184" s="2665" t="n"/>
      <c r="AN184" s="2665" t="n"/>
      <c r="AO184" s="2665" t="n"/>
      <c r="AP184" s="2665" t="n"/>
      <c r="AQ184" s="2665" t="n"/>
      <c r="AR184" s="2665" t="n"/>
      <c r="AS184" s="2665" t="n"/>
      <c r="AT184" s="2665" t="n"/>
      <c r="AU184" s="2665" t="n"/>
      <c r="AV184" s="2665" t="n"/>
      <c r="AW184" s="2665" t="n"/>
      <c r="AX184" s="2665" t="n"/>
      <c r="AY184" s="2665" t="n"/>
      <c r="AZ184" s="2665" t="n"/>
      <c r="BA184" s="2665" t="n"/>
      <c r="BB184" s="2665" t="n"/>
      <c r="BC184" s="2665" t="n"/>
      <c r="BD184" s="2665" t="n"/>
      <c r="BE184" s="2665" t="n"/>
      <c r="BF184" s="2665" t="n"/>
      <c r="BG184" s="2665" t="n"/>
      <c r="BH184" s="2665" t="n"/>
      <c r="BI184" s="2665" t="n"/>
      <c r="BJ184" s="2665" t="n"/>
      <c r="BK184" s="2665" t="n"/>
      <c r="BL184" s="2665" t="n"/>
      <c r="BM184" s="2665" t="n"/>
      <c r="BN184" s="2665" t="n"/>
      <c r="BO184" s="2799" t="inlineStr">
        <is>
          <t>2.10.2, 2.10.3</t>
        </is>
      </c>
      <c r="BP184" s="2665" t="n"/>
      <c r="BQ184" s="2665" t="n"/>
      <c r="BR184" s="2311" t="n"/>
      <c r="BS184" s="2" t="n"/>
      <c r="BT184" s="2" t="n"/>
      <c r="BU184" s="2" t="n"/>
      <c r="BV184" s="2" t="n"/>
      <c r="BW184" s="2" t="n"/>
      <c r="BX184" s="2" t="n"/>
    </row>
    <row r="185">
      <c r="A185" s="2409" t="inlineStr">
        <is>
          <t>СК-20</t>
        </is>
      </c>
      <c r="B185" s="2665" t="n"/>
      <c r="C185" s="2665" t="n"/>
      <c r="D185" s="2311" t="n"/>
      <c r="E185" s="5724" t="inlineStr">
        <is>
          <t>Разрабатывать рабочую проектную и техническую документацию, оформлять законченные проектно-конструкторские работы с проверкой соответствия разрабатываемых проектов и технической документации стандартам, техническим условиям и другим нормативным документам, проводить метрологическую экспертизу конструкторской и технологической документации</t>
        </is>
      </c>
      <c r="F185" s="2665" t="n"/>
      <c r="G185" s="2665" t="n"/>
      <c r="H185" s="2665" t="n"/>
      <c r="I185" s="2665" t="n"/>
      <c r="J185" s="2665" t="n"/>
      <c r="K185" s="2665" t="n"/>
      <c r="L185" s="2665" t="n"/>
      <c r="M185" s="2665" t="n"/>
      <c r="N185" s="2665" t="n"/>
      <c r="O185" s="2665" t="n"/>
      <c r="P185" s="2665" t="n"/>
      <c r="Q185" s="2665" t="n"/>
      <c r="R185" s="2665" t="n"/>
      <c r="S185" s="2665" t="n"/>
      <c r="T185" s="2665" t="n"/>
      <c r="U185" s="2665" t="n"/>
      <c r="V185" s="2665" t="n"/>
      <c r="W185" s="2665" t="n"/>
      <c r="X185" s="2665" t="n"/>
      <c r="Y185" s="2665" t="n"/>
      <c r="Z185" s="2665" t="n"/>
      <c r="AA185" s="2665" t="n"/>
      <c r="AB185" s="2665" t="n"/>
      <c r="AC185" s="2665" t="n"/>
      <c r="AD185" s="2665" t="n"/>
      <c r="AE185" s="2665" t="n"/>
      <c r="AF185" s="2665" t="n"/>
      <c r="AG185" s="2665" t="n"/>
      <c r="AH185" s="2665" t="n"/>
      <c r="AI185" s="2665" t="n"/>
      <c r="AJ185" s="2665" t="n"/>
      <c r="AK185" s="2665" t="n"/>
      <c r="AL185" s="2665" t="n"/>
      <c r="AM185" s="2665" t="n"/>
      <c r="AN185" s="2665" t="n"/>
      <c r="AO185" s="2665" t="n"/>
      <c r="AP185" s="2665" t="n"/>
      <c r="AQ185" s="2665" t="n"/>
      <c r="AR185" s="2665" t="n"/>
      <c r="AS185" s="2665" t="n"/>
      <c r="AT185" s="2665" t="n"/>
      <c r="AU185" s="2665" t="n"/>
      <c r="AV185" s="2665" t="n"/>
      <c r="AW185" s="2665" t="n"/>
      <c r="AX185" s="2665" t="n"/>
      <c r="AY185" s="2665" t="n"/>
      <c r="AZ185" s="2665" t="n"/>
      <c r="BA185" s="2665" t="n"/>
      <c r="BB185" s="2665" t="n"/>
      <c r="BC185" s="2665" t="n"/>
      <c r="BD185" s="2665" t="n"/>
      <c r="BE185" s="2665" t="n"/>
      <c r="BF185" s="2665" t="n"/>
      <c r="BG185" s="2665" t="n"/>
      <c r="BH185" s="2665" t="n"/>
      <c r="BI185" s="2665" t="n"/>
      <c r="BJ185" s="2665" t="n"/>
      <c r="BK185" s="2665" t="n"/>
      <c r="BL185" s="2665" t="n"/>
      <c r="BM185" s="2665" t="n"/>
      <c r="BN185" s="2665" t="n"/>
      <c r="BO185" s="2799" t="inlineStr">
        <is>
          <t>2.9.8</t>
        </is>
      </c>
      <c r="BP185" s="2665" t="n"/>
      <c r="BQ185" s="2665" t="n"/>
      <c r="BR185" s="2311" t="n"/>
      <c r="BS185" s="2" t="n"/>
      <c r="BT185" s="2" t="n"/>
      <c r="BU185" s="2" t="n"/>
      <c r="BV185" s="2" t="n"/>
      <c r="BW185" s="2" t="n"/>
      <c r="BX185" s="2" t="n"/>
    </row>
    <row r="186">
      <c r="A186" s="2409" t="inlineStr">
        <is>
          <t>СК-21</t>
        </is>
      </c>
      <c r="B186" s="2665" t="n"/>
      <c r="C186" s="2665" t="n"/>
      <c r="D186" s="2311" t="n"/>
      <c r="E186" s="5724" t="inlineStr">
        <is>
          <t>Разрабатывать производственные стандарты, требования и рекомендации на технологические процессы производства изделий из пластмасс</t>
        </is>
      </c>
      <c r="F186" s="2665" t="n"/>
      <c r="G186" s="2665" t="n"/>
      <c r="H186" s="2665" t="n"/>
      <c r="I186" s="2665" t="n"/>
      <c r="J186" s="2665" t="n"/>
      <c r="K186" s="2665" t="n"/>
      <c r="L186" s="2665" t="n"/>
      <c r="M186" s="2665" t="n"/>
      <c r="N186" s="2665" t="n"/>
      <c r="O186" s="2665" t="n"/>
      <c r="P186" s="2665" t="n"/>
      <c r="Q186" s="2665" t="n"/>
      <c r="R186" s="2665" t="n"/>
      <c r="S186" s="2665" t="n"/>
      <c r="T186" s="2665" t="n"/>
      <c r="U186" s="2665" t="n"/>
      <c r="V186" s="2665" t="n"/>
      <c r="W186" s="2665" t="n"/>
      <c r="X186" s="2665" t="n"/>
      <c r="Y186" s="2665" t="n"/>
      <c r="Z186" s="2665" t="n"/>
      <c r="AA186" s="2665" t="n"/>
      <c r="AB186" s="2665" t="n"/>
      <c r="AC186" s="2665" t="n"/>
      <c r="AD186" s="2665" t="n"/>
      <c r="AE186" s="2665" t="n"/>
      <c r="AF186" s="2665" t="n"/>
      <c r="AG186" s="2665" t="n"/>
      <c r="AH186" s="2665" t="n"/>
      <c r="AI186" s="2665" t="n"/>
      <c r="AJ186" s="2665" t="n"/>
      <c r="AK186" s="2665" t="n"/>
      <c r="AL186" s="2665" t="n"/>
      <c r="AM186" s="2665" t="n"/>
      <c r="AN186" s="2665" t="n"/>
      <c r="AO186" s="2665" t="n"/>
      <c r="AP186" s="2665" t="n"/>
      <c r="AQ186" s="2665" t="n"/>
      <c r="AR186" s="2665" t="n"/>
      <c r="AS186" s="2665" t="n"/>
      <c r="AT186" s="2665" t="n"/>
      <c r="AU186" s="2665" t="n"/>
      <c r="AV186" s="2665" t="n"/>
      <c r="AW186" s="2665" t="n"/>
      <c r="AX186" s="2665" t="n"/>
      <c r="AY186" s="2665" t="n"/>
      <c r="AZ186" s="2665" t="n"/>
      <c r="BA186" s="2665" t="n"/>
      <c r="BB186" s="2665" t="n"/>
      <c r="BC186" s="2665" t="n"/>
      <c r="BD186" s="2665" t="n"/>
      <c r="BE186" s="2665" t="n"/>
      <c r="BF186" s="2665" t="n"/>
      <c r="BG186" s="2665" t="n"/>
      <c r="BH186" s="2665" t="n"/>
      <c r="BI186" s="2665" t="n"/>
      <c r="BJ186" s="2665" t="n"/>
      <c r="BK186" s="2665" t="n"/>
      <c r="BL186" s="2665" t="n"/>
      <c r="BM186" s="2665" t="n"/>
      <c r="BN186" s="2665" t="n"/>
      <c r="BO186" s="2799" t="inlineStr">
        <is>
          <t>2.7</t>
        </is>
      </c>
      <c r="BP186" s="2665" t="n"/>
      <c r="BQ186" s="2665" t="n"/>
      <c r="BR186" s="2311" t="n"/>
      <c r="BS186" s="2" t="n"/>
      <c r="BT186" s="2" t="n"/>
      <c r="BU186" s="2" t="n"/>
      <c r="BV186" s="2" t="n"/>
      <c r="BW186" s="2" t="n"/>
      <c r="BX186" s="2" t="n"/>
    </row>
    <row r="187">
      <c r="A187" s="2409" t="inlineStr">
        <is>
          <t>СК-22</t>
        </is>
      </c>
      <c r="B187" s="2665" t="n"/>
      <c r="C187" s="2665" t="n"/>
      <c r="D187" s="2311" t="n"/>
      <c r="E187" s="5724" t="inlineStr">
        <is>
          <t>Выбирать эффективное теплотехническое оборудование и эксплуатировать его в оптимальных условиях</t>
        </is>
      </c>
      <c r="F187" s="2665" t="n"/>
      <c r="G187" s="2665" t="n"/>
      <c r="H187" s="2665" t="n"/>
      <c r="I187" s="2665" t="n"/>
      <c r="J187" s="2665" t="n"/>
      <c r="K187" s="2665" t="n"/>
      <c r="L187" s="2665" t="n"/>
      <c r="M187" s="2665" t="n"/>
      <c r="N187" s="2665" t="n"/>
      <c r="O187" s="2665" t="n"/>
      <c r="P187" s="2665" t="n"/>
      <c r="Q187" s="2665" t="n"/>
      <c r="R187" s="2665" t="n"/>
      <c r="S187" s="2665" t="n"/>
      <c r="T187" s="2665" t="n"/>
      <c r="U187" s="2665" t="n"/>
      <c r="V187" s="2665" t="n"/>
      <c r="W187" s="2665" t="n"/>
      <c r="X187" s="2665" t="n"/>
      <c r="Y187" s="2665" t="n"/>
      <c r="Z187" s="2665" t="n"/>
      <c r="AA187" s="2665" t="n"/>
      <c r="AB187" s="2665" t="n"/>
      <c r="AC187" s="2665" t="n"/>
      <c r="AD187" s="2665" t="n"/>
      <c r="AE187" s="2665" t="n"/>
      <c r="AF187" s="2665" t="n"/>
      <c r="AG187" s="2665" t="n"/>
      <c r="AH187" s="2665" t="n"/>
      <c r="AI187" s="2665" t="n"/>
      <c r="AJ187" s="2665" t="n"/>
      <c r="AK187" s="2665" t="n"/>
      <c r="AL187" s="2665" t="n"/>
      <c r="AM187" s="2665" t="n"/>
      <c r="AN187" s="2665" t="n"/>
      <c r="AO187" s="2665" t="n"/>
      <c r="AP187" s="2665" t="n"/>
      <c r="AQ187" s="2665" t="n"/>
      <c r="AR187" s="2665" t="n"/>
      <c r="AS187" s="2665" t="n"/>
      <c r="AT187" s="2665" t="n"/>
      <c r="AU187" s="2665" t="n"/>
      <c r="AV187" s="2665" t="n"/>
      <c r="AW187" s="2665" t="n"/>
      <c r="AX187" s="2665" t="n"/>
      <c r="AY187" s="2665" t="n"/>
      <c r="AZ187" s="2665" t="n"/>
      <c r="BA187" s="2665" t="n"/>
      <c r="BB187" s="2665" t="n"/>
      <c r="BC187" s="2665" t="n"/>
      <c r="BD187" s="2665" t="n"/>
      <c r="BE187" s="2665" t="n"/>
      <c r="BF187" s="2665" t="n"/>
      <c r="BG187" s="2665" t="n"/>
      <c r="BH187" s="2665" t="n"/>
      <c r="BI187" s="2665" t="n"/>
      <c r="BJ187" s="2665" t="n"/>
      <c r="BK187" s="2665" t="n"/>
      <c r="BL187" s="2665" t="n"/>
      <c r="BM187" s="2665" t="n"/>
      <c r="BN187" s="2665" t="n"/>
      <c r="BO187" s="2799" t="inlineStr">
        <is>
          <t>2.12.2</t>
        </is>
      </c>
      <c r="BP187" s="2665" t="n"/>
      <c r="BQ187" s="2665" t="n"/>
      <c r="BR187" s="2311" t="n"/>
      <c r="BS187" s="2" t="n"/>
      <c r="BT187" s="2" t="n"/>
      <c r="BU187" s="2" t="n"/>
      <c r="BV187" s="2" t="n"/>
      <c r="BW187" s="2" t="n"/>
      <c r="BX187" s="2" t="n"/>
    </row>
    <row r="188">
      <c r="A188" s="2409" t="inlineStr">
        <is>
          <t>СК-23</t>
        </is>
      </c>
      <c r="B188" s="2665" t="n"/>
      <c r="C188" s="2665" t="n"/>
      <c r="D188" s="2311" t="n"/>
      <c r="E188" s="5724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88" s="2665" t="n"/>
      <c r="G188" s="2665" t="n"/>
      <c r="H188" s="2665" t="n"/>
      <c r="I188" s="2665" t="n"/>
      <c r="J188" s="2665" t="n"/>
      <c r="K188" s="2665" t="n"/>
      <c r="L188" s="2665" t="n"/>
      <c r="M188" s="2665" t="n"/>
      <c r="N188" s="2665" t="n"/>
      <c r="O188" s="2665" t="n"/>
      <c r="P188" s="2665" t="n"/>
      <c r="Q188" s="2665" t="n"/>
      <c r="R188" s="2665" t="n"/>
      <c r="S188" s="2665" t="n"/>
      <c r="T188" s="2665" t="n"/>
      <c r="U188" s="2665" t="n"/>
      <c r="V188" s="2665" t="n"/>
      <c r="W188" s="2665" t="n"/>
      <c r="X188" s="2665" t="n"/>
      <c r="Y188" s="2665" t="n"/>
      <c r="Z188" s="2665" t="n"/>
      <c r="AA188" s="2665" t="n"/>
      <c r="AB188" s="2665" t="n"/>
      <c r="AC188" s="2665" t="n"/>
      <c r="AD188" s="2665" t="n"/>
      <c r="AE188" s="2665" t="n"/>
      <c r="AF188" s="2665" t="n"/>
      <c r="AG188" s="2665" t="n"/>
      <c r="AH188" s="2665" t="n"/>
      <c r="AI188" s="2665" t="n"/>
      <c r="AJ188" s="2665" t="n"/>
      <c r="AK188" s="2665" t="n"/>
      <c r="AL188" s="2665" t="n"/>
      <c r="AM188" s="2665" t="n"/>
      <c r="AN188" s="2665" t="n"/>
      <c r="AO188" s="2665" t="n"/>
      <c r="AP188" s="2665" t="n"/>
      <c r="AQ188" s="2665" t="n"/>
      <c r="AR188" s="2665" t="n"/>
      <c r="AS188" s="2665" t="n"/>
      <c r="AT188" s="2665" t="n"/>
      <c r="AU188" s="2665" t="n"/>
      <c r="AV188" s="2665" t="n"/>
      <c r="AW188" s="2665" t="n"/>
      <c r="AX188" s="2665" t="n"/>
      <c r="AY188" s="2665" t="n"/>
      <c r="AZ188" s="2665" t="n"/>
      <c r="BA188" s="2665" t="n"/>
      <c r="BB188" s="2665" t="n"/>
      <c r="BC188" s="2665" t="n"/>
      <c r="BD188" s="2665" t="n"/>
      <c r="BE188" s="2665" t="n"/>
      <c r="BF188" s="2665" t="n"/>
      <c r="BG188" s="2665" t="n"/>
      <c r="BH188" s="2665" t="n"/>
      <c r="BI188" s="2665" t="n"/>
      <c r="BJ188" s="2665" t="n"/>
      <c r="BK188" s="2665" t="n"/>
      <c r="BL188" s="2665" t="n"/>
      <c r="BM188" s="2665" t="n"/>
      <c r="BN188" s="2665" t="n"/>
      <c r="BO188" s="2799" t="inlineStr">
        <is>
          <t>2.12.3</t>
        </is>
      </c>
      <c r="BP188" s="2665" t="n"/>
      <c r="BQ188" s="2665" t="n"/>
      <c r="BR188" s="2311" t="n"/>
      <c r="BS188" s="2" t="n"/>
      <c r="BT188" s="2" t="n"/>
      <c r="BU188" s="2" t="n"/>
      <c r="BV188" s="2" t="n"/>
      <c r="BW188" s="2" t="n"/>
      <c r="BX188" s="2" t="n"/>
    </row>
    <row r="189">
      <c r="A189" s="2805" t="inlineStr">
        <is>
          <t>СК-25</t>
        </is>
      </c>
      <c r="B189" s="2674" t="n"/>
      <c r="C189" s="2674" t="n"/>
      <c r="D189" s="2472" t="n"/>
      <c r="E189" s="5725" t="inlineStr">
        <is>
          <t>Осуществлять компьютерное проектирование и моделирование при конструировании изделий из эластомеров и технологической оснастки для их производства</t>
        </is>
      </c>
      <c r="F189" s="2674" t="n"/>
      <c r="G189" s="2674" t="n"/>
      <c r="H189" s="2674" t="n"/>
      <c r="I189" s="2674" t="n"/>
      <c r="J189" s="2674" t="n"/>
      <c r="K189" s="2674" t="n"/>
      <c r="L189" s="2674" t="n"/>
      <c r="M189" s="2674" t="n"/>
      <c r="N189" s="2674" t="n"/>
      <c r="O189" s="2674" t="n"/>
      <c r="P189" s="2674" t="n"/>
      <c r="Q189" s="2674" t="n"/>
      <c r="R189" s="2674" t="n"/>
      <c r="S189" s="2674" t="n"/>
      <c r="T189" s="2674" t="n"/>
      <c r="U189" s="2674" t="n"/>
      <c r="V189" s="2674" t="n"/>
      <c r="W189" s="2674" t="n"/>
      <c r="X189" s="2674" t="n"/>
      <c r="Y189" s="2674" t="n"/>
      <c r="Z189" s="2674" t="n"/>
      <c r="AA189" s="2674" t="n"/>
      <c r="AB189" s="2674" t="n"/>
      <c r="AC189" s="2674" t="n"/>
      <c r="AD189" s="2674" t="n"/>
      <c r="AE189" s="2674" t="n"/>
      <c r="AF189" s="2674" t="n"/>
      <c r="AG189" s="2674" t="n"/>
      <c r="AH189" s="2674" t="n"/>
      <c r="AI189" s="2674" t="n"/>
      <c r="AJ189" s="2674" t="n"/>
      <c r="AK189" s="2674" t="n"/>
      <c r="AL189" s="2674" t="n"/>
      <c r="AM189" s="2674" t="n"/>
      <c r="AN189" s="2674" t="n"/>
      <c r="AO189" s="2674" t="n"/>
      <c r="AP189" s="2674" t="n"/>
      <c r="AQ189" s="2674" t="n"/>
      <c r="AR189" s="2674" t="n"/>
      <c r="AS189" s="2674" t="n"/>
      <c r="AT189" s="2674" t="n"/>
      <c r="AU189" s="2674" t="n"/>
      <c r="AV189" s="2674" t="n"/>
      <c r="AW189" s="2674" t="n"/>
      <c r="AX189" s="2674" t="n"/>
      <c r="AY189" s="2674" t="n"/>
      <c r="AZ189" s="2674" t="n"/>
      <c r="BA189" s="2674" t="n"/>
      <c r="BB189" s="2674" t="n"/>
      <c r="BC189" s="2674" t="n"/>
      <c r="BD189" s="2674" t="n"/>
      <c r="BE189" s="2674" t="n"/>
      <c r="BF189" s="2674" t="n"/>
      <c r="BG189" s="2674" t="n"/>
      <c r="BH189" s="2674" t="n"/>
      <c r="BI189" s="2674" t="n"/>
      <c r="BJ189" s="2674" t="n"/>
      <c r="BK189" s="2674" t="n"/>
      <c r="BL189" s="2674" t="n"/>
      <c r="BM189" s="2674" t="n"/>
      <c r="BN189" s="2674" t="n"/>
      <c r="BO189" s="2807" t="inlineStr">
        <is>
          <t>2.10.4, 2.10.5</t>
        </is>
      </c>
      <c r="BP189" s="2674" t="n"/>
      <c r="BQ189" s="2674" t="n"/>
      <c r="BR189" s="2472" t="n"/>
      <c r="BS189" s="2" t="n"/>
      <c r="BT189" s="2" t="n"/>
      <c r="BU189" s="2" t="n"/>
      <c r="BV189" s="2" t="n"/>
      <c r="BW189" s="2" t="n"/>
      <c r="BX189" s="2" t="n"/>
    </row>
    <row r="190">
      <c r="A190" s="140" t="n"/>
      <c r="B190" s="140" t="n"/>
      <c r="C190" s="140" t="n"/>
      <c r="D190" s="679" t="n"/>
      <c r="E190" s="679" t="n"/>
      <c r="F190" s="679" t="n"/>
      <c r="G190" s="679" t="n"/>
      <c r="H190" s="679" t="n"/>
      <c r="I190" s="679" t="n"/>
      <c r="J190" s="679" t="n"/>
      <c r="K190" s="679" t="n"/>
      <c r="L190" s="679" t="n"/>
      <c r="M190" s="679" t="n"/>
      <c r="N190" s="679" t="n"/>
      <c r="O190" s="679" t="n"/>
      <c r="P190" s="679" t="n"/>
      <c r="Q190" s="679" t="n"/>
      <c r="R190" s="679" t="n"/>
      <c r="S190" s="679" t="n"/>
      <c r="T190" s="679" t="n"/>
      <c r="U190" s="679" t="n"/>
      <c r="V190" s="679" t="n"/>
      <c r="W190" s="679" t="n"/>
      <c r="X190" s="679" t="n"/>
      <c r="Y190" s="679" t="n"/>
      <c r="Z190" s="679" t="n"/>
      <c r="AA190" s="679" t="n"/>
      <c r="AB190" s="679" t="n"/>
      <c r="AC190" s="679" t="n"/>
      <c r="AD190" s="679" t="n"/>
      <c r="AE190" s="679" t="n"/>
      <c r="AF190" s="679" t="n"/>
      <c r="AG190" s="679" t="n"/>
      <c r="AH190" s="679" t="n"/>
      <c r="AI190" s="679" t="n"/>
      <c r="AJ190" s="679" t="n"/>
      <c r="AK190" s="679" t="n"/>
      <c r="AL190" s="679" t="n"/>
      <c r="AM190" s="679" t="n"/>
      <c r="AN190" s="679" t="n"/>
      <c r="AO190" s="679" t="n"/>
      <c r="AP190" s="679" t="n"/>
      <c r="AQ190" s="679" t="n"/>
      <c r="AR190" s="679" t="n"/>
      <c r="AS190" s="679" t="n"/>
      <c r="AT190" s="679" t="n"/>
      <c r="AU190" s="679" t="n"/>
      <c r="AV190" s="679" t="n"/>
      <c r="AW190" s="679" t="n"/>
      <c r="AX190" s="679" t="n"/>
      <c r="AY190" s="679" t="n"/>
      <c r="AZ190" s="679" t="n"/>
      <c r="BA190" s="679" t="n"/>
      <c r="BB190" s="679" t="n"/>
      <c r="BC190" s="679" t="n"/>
      <c r="BD190" s="679" t="n"/>
      <c r="BE190" s="679" t="n"/>
      <c r="BF190" s="679" t="n"/>
      <c r="BG190" s="680" t="n"/>
      <c r="BH190" s="680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</row>
    <row r="191">
      <c r="A191" s="681" t="inlineStr">
        <is>
          <t>д</t>
        </is>
      </c>
      <c r="B191" s="137" t="inlineStr">
        <is>
          <t>Дифференцированный зачет.</t>
        </is>
      </c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</row>
    <row r="192">
      <c r="A192" s="682" t="inlineStr">
        <is>
          <t>*</t>
        </is>
      </c>
      <c r="B192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</row>
    <row r="193">
      <c r="A193" s="682" t="n"/>
      <c r="B193" s="683" t="n"/>
      <c r="C193" s="683" t="n"/>
      <c r="D193" s="683" t="n"/>
      <c r="E193" s="683" t="n"/>
      <c r="F193" s="683" t="n"/>
      <c r="G193" s="683" t="n"/>
      <c r="H193" s="683" t="n"/>
      <c r="I193" s="683" t="n"/>
      <c r="J193" s="683" t="n"/>
      <c r="K193" s="683" t="n"/>
      <c r="L193" s="683" t="n"/>
      <c r="M193" s="683" t="n"/>
      <c r="N193" s="683" t="n"/>
      <c r="O193" s="683" t="n"/>
      <c r="P193" s="683" t="n"/>
      <c r="Q193" s="683" t="n"/>
      <c r="R193" s="683" t="n"/>
      <c r="S193" s="683" t="n"/>
      <c r="T193" s="683" t="n"/>
      <c r="U193" s="683" t="n"/>
      <c r="V193" s="683" t="n"/>
      <c r="W193" s="683" t="n"/>
      <c r="X193" s="683" t="n"/>
      <c r="Y193" s="683" t="n"/>
      <c r="Z193" s="683" t="n"/>
      <c r="AA193" s="683" t="n"/>
      <c r="AB193" s="683" t="n"/>
      <c r="AC193" s="683" t="n"/>
      <c r="AD193" s="683" t="n"/>
      <c r="AE193" s="683" t="n"/>
      <c r="AF193" s="683" t="n"/>
      <c r="AG193" s="683" t="n"/>
      <c r="AH193" s="683" t="n"/>
      <c r="AI193" s="683" t="n"/>
      <c r="AJ193" s="683" t="n"/>
      <c r="AK193" s="683" t="n"/>
      <c r="AL193" s="683" t="n"/>
      <c r="AM193" s="683" t="n"/>
      <c r="AN193" s="683" t="n"/>
      <c r="AO193" s="683" t="n"/>
      <c r="AP193" s="683" t="n"/>
      <c r="AQ193" s="683" t="n"/>
      <c r="AR193" s="683" t="n"/>
      <c r="AS193" s="683" t="n"/>
      <c r="AT193" s="683" t="n"/>
      <c r="AU193" s="683" t="n"/>
      <c r="AV193" s="683" t="n"/>
      <c r="AW193" s="683" t="n"/>
      <c r="AX193" s="683" t="n"/>
      <c r="AY193" s="683" t="n"/>
      <c r="AZ193" s="683" t="n"/>
      <c r="BA193" s="683" t="n"/>
      <c r="BB193" s="683" t="n"/>
      <c r="BC193" s="683" t="n"/>
      <c r="BD193" s="683" t="n"/>
      <c r="BE193" s="683" t="n"/>
      <c r="BF193" s="683" t="n"/>
      <c r="BG193" s="683" t="n"/>
      <c r="BH193" s="683" t="n"/>
      <c r="BI193" s="683" t="n"/>
      <c r="BJ193" s="683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</row>
    <row r="194">
      <c r="A194" s="655" t="inlineStr">
        <is>
          <t>Проректор по учебной работе</t>
        </is>
      </c>
      <c r="B194" s="37" t="n"/>
      <c r="C194" s="37" t="n"/>
      <c r="D194" s="11" t="n"/>
      <c r="E194" s="11" t="n"/>
      <c r="F194" s="11" t="n"/>
      <c r="G194" s="11" t="n"/>
      <c r="H194" s="11" t="n"/>
      <c r="I194" s="11" t="n"/>
      <c r="J194" s="11" t="n"/>
      <c r="K194" s="11" t="n"/>
      <c r="L194" s="11" t="n"/>
      <c r="M194" s="1447" t="n"/>
      <c r="N194" s="2" t="n"/>
      <c r="O194" s="658" t="n"/>
      <c r="P194" s="659" t="n"/>
      <c r="Q194" s="659" t="n"/>
      <c r="R194" s="659" t="n"/>
      <c r="S194" s="659" t="n"/>
      <c r="T194" s="659" t="n"/>
      <c r="U194" s="659" t="n"/>
      <c r="V194" s="659" t="n"/>
      <c r="W194" s="659" t="n"/>
      <c r="X194" s="659" t="n"/>
      <c r="Y194" s="659" t="n"/>
      <c r="Z194" s="659" t="n"/>
      <c r="AA194" s="655" t="inlineStr">
        <is>
          <t>А.А.Сакович</t>
        </is>
      </c>
      <c r="AB194" s="1481" t="n"/>
      <c r="AC194" s="1449" t="n"/>
      <c r="AD194" s="11" t="n"/>
      <c r="AE194" s="11" t="n"/>
      <c r="AF194" s="2" t="n"/>
      <c r="AG194" s="2" t="n"/>
      <c r="AH194" s="2" t="n"/>
      <c r="AI194" s="2" t="n"/>
      <c r="AJ194" s="2" t="n"/>
      <c r="AK194" s="655" t="inlineStr">
        <is>
          <t>Заведующий кафедрой полимерных композиционных материалов</t>
        </is>
      </c>
      <c r="AL194" s="1467" t="n"/>
      <c r="AM194" s="1467" t="n"/>
      <c r="AN194" s="1455" t="n"/>
      <c r="AO194" s="1455" t="n"/>
      <c r="AP194" s="1455" t="n"/>
      <c r="AQ194" s="1455" t="n"/>
      <c r="AR194" s="1455" t="n"/>
      <c r="AS194" s="1455" t="n"/>
      <c r="AT194" s="1455" t="n"/>
      <c r="AU194" s="1455" t="n"/>
      <c r="AV194" s="1455" t="n"/>
      <c r="AW194" s="1455" t="n"/>
      <c r="AX194" s="3536" t="n"/>
      <c r="AY194" s="1455" t="n"/>
      <c r="AZ194" s="1455" t="n"/>
      <c r="BA194" s="1455" t="n"/>
      <c r="BB194" s="1456" t="n"/>
      <c r="BC194" s="1457" t="n"/>
      <c r="BD194" s="5635" t="n"/>
      <c r="BE194" s="667" t="n"/>
      <c r="BF194" s="659" t="n"/>
      <c r="BG194" s="659" t="n"/>
      <c r="BH194" s="659" t="n"/>
      <c r="BI194" s="659" t="n"/>
      <c r="BJ194" s="659" t="n"/>
      <c r="BK194" s="659" t="n"/>
      <c r="BL194" s="659" t="n"/>
      <c r="BM194" s="659" t="n"/>
      <c r="BN194" s="655" t="inlineStr">
        <is>
          <t>А.В.Касперович</t>
        </is>
      </c>
      <c r="BO194" s="1456" t="n"/>
      <c r="BP194" s="2" t="n"/>
      <c r="BQ194" s="2" t="n"/>
      <c r="BR194" s="1449" t="n"/>
      <c r="BS194" s="2" t="n"/>
      <c r="BT194" s="2" t="n"/>
      <c r="BU194" s="2" t="n"/>
      <c r="BV194" s="2" t="n"/>
      <c r="BW194" s="11" t="n"/>
      <c r="BX194" s="11" t="n"/>
    </row>
    <row r="195">
      <c r="A195" s="37" t="n"/>
      <c r="B195" s="37" t="n"/>
      <c r="C195" s="37" t="n"/>
      <c r="D195" s="11" t="n"/>
      <c r="E195" s="11" t="n"/>
      <c r="F195" s="11" t="n"/>
      <c r="G195" s="11" t="n"/>
      <c r="H195" s="11" t="n"/>
      <c r="I195" s="11" t="n"/>
      <c r="J195" s="11" t="n"/>
      <c r="K195" s="11" t="n"/>
      <c r="L195" s="11" t="n"/>
      <c r="M195" s="1481" t="n"/>
      <c r="N195" s="5636" t="n"/>
      <c r="O195" s="3532" t="n"/>
      <c r="P195" s="660" t="n"/>
      <c r="Q195" s="660" t="n"/>
      <c r="R195" s="660" t="n"/>
      <c r="S195" s="660" t="n"/>
      <c r="T195" s="660" t="n"/>
      <c r="U195" s="661" t="n">
        <v>2023</v>
      </c>
      <c r="V195" s="662" t="n"/>
      <c r="W195" s="655" t="n"/>
      <c r="X195" s="657" t="n"/>
      <c r="Y195" s="657" t="n"/>
      <c r="Z195" s="657" t="n"/>
      <c r="AA195" s="11" t="n"/>
      <c r="AB195" s="11" t="n"/>
      <c r="AC195" s="11" t="n"/>
      <c r="AD195" s="1481" t="n"/>
      <c r="AE195" s="1481" t="n"/>
      <c r="AF195" s="140" t="n"/>
      <c r="AG195" s="140" t="n"/>
      <c r="AH195" s="2" t="n"/>
      <c r="AI195" s="2" t="n"/>
      <c r="AJ195" s="2" t="n"/>
      <c r="AK195" s="1383" t="n"/>
      <c r="AL195" s="1467" t="n"/>
      <c r="AM195" s="1467" t="n"/>
      <c r="AN195" s="1455" t="n"/>
      <c r="AO195" s="1455" t="n"/>
      <c r="AP195" s="1455" t="n"/>
      <c r="AQ195" s="1455" t="n"/>
      <c r="AR195" s="1455" t="n"/>
      <c r="AS195" s="1455" t="n"/>
      <c r="AT195" s="1455" t="n"/>
      <c r="AU195" s="1455" t="n"/>
      <c r="AV195" s="1455" t="n"/>
      <c r="AW195" s="1455" t="n"/>
      <c r="AX195" s="1455" t="n"/>
      <c r="AY195" s="1455" t="n"/>
      <c r="AZ195" s="1455" t="n"/>
      <c r="BA195" s="1449" t="n"/>
      <c r="BB195" s="1456" t="n"/>
      <c r="BC195" s="1456" t="n"/>
      <c r="BD195" s="2" t="n"/>
      <c r="BE195" s="669" t="n"/>
      <c r="BF195" s="671" t="n"/>
      <c r="BG195" s="660" t="n"/>
      <c r="BH195" s="660" t="n"/>
      <c r="BI195" s="660" t="n"/>
      <c r="BJ195" s="661" t="n">
        <v>2023</v>
      </c>
      <c r="BK195" s="662" t="n"/>
      <c r="BL195" s="661" t="n"/>
      <c r="BM195" s="655" t="n"/>
      <c r="BN195" s="656" t="n"/>
      <c r="BO195" s="655" t="n"/>
      <c r="BP195" s="11" t="n"/>
      <c r="BQ195" s="11" t="n"/>
      <c r="BR195" s="2" t="n"/>
      <c r="BS195" s="2" t="n"/>
      <c r="BT195" s="11" t="n"/>
      <c r="BU195" s="2" t="n"/>
      <c r="BV195" s="2" t="n"/>
      <c r="BW195" s="1456" t="n"/>
      <c r="BX195" s="1456" t="n"/>
    </row>
    <row r="196">
      <c r="A196" s="37" t="n"/>
      <c r="B196" s="37" t="n"/>
      <c r="C196" s="37" t="n"/>
      <c r="D196" s="11" t="n"/>
      <c r="E196" s="11" t="n"/>
      <c r="F196" s="11" t="n"/>
      <c r="G196" s="11" t="n"/>
      <c r="H196" s="11" t="n"/>
      <c r="I196" s="11" t="n"/>
      <c r="J196" s="11" t="n"/>
      <c r="K196" s="11" t="n"/>
      <c r="L196" s="11" t="n"/>
      <c r="M196" s="11" t="n"/>
      <c r="N196" s="2" t="n"/>
      <c r="O196" s="655" t="n"/>
      <c r="P196" s="655" t="n"/>
      <c r="Q196" s="655" t="n"/>
      <c r="R196" s="655" t="n"/>
      <c r="S196" s="655" t="n"/>
      <c r="T196" s="655" t="n"/>
      <c r="U196" s="655" t="n"/>
      <c r="V196" s="655" t="n"/>
      <c r="W196" s="655" t="n"/>
      <c r="X196" s="655" t="n"/>
      <c r="Y196" s="655" t="n"/>
      <c r="Z196" s="655" t="n"/>
      <c r="AA196" s="11" t="n"/>
      <c r="AB196" s="11" t="n"/>
      <c r="AC196" s="11" t="n"/>
      <c r="AD196" s="1456" t="n"/>
      <c r="AE196" s="1456" t="n"/>
      <c r="AF196" s="140" t="n"/>
      <c r="AG196" s="140" t="n"/>
      <c r="AH196" s="2" t="n"/>
      <c r="AI196" s="2" t="n"/>
      <c r="AJ196" s="2" t="n"/>
      <c r="AK196" s="37" t="n"/>
      <c r="AL196" s="37" t="n"/>
      <c r="AM196" s="37" t="n"/>
      <c r="AN196" s="11" t="n"/>
      <c r="AO196" s="11" t="n"/>
      <c r="AP196" s="11" t="n"/>
      <c r="AQ196" s="11" t="n"/>
      <c r="AR196" s="11" t="n"/>
      <c r="AS196" s="11" t="n"/>
      <c r="AT196" s="11" t="n"/>
      <c r="AU196" s="11" t="n"/>
      <c r="AV196" s="11" t="n"/>
      <c r="AW196" s="11" t="n"/>
      <c r="AX196" s="11" t="n"/>
      <c r="AY196" s="11" t="n"/>
      <c r="AZ196" s="11" t="n"/>
      <c r="BA196" s="11" t="n"/>
      <c r="BB196" s="11" t="n"/>
      <c r="BC196" s="11" t="n"/>
      <c r="BD196" s="11" t="n"/>
      <c r="BE196" s="11" t="n"/>
      <c r="BF196" s="11" t="n"/>
      <c r="BG196" s="11" t="n"/>
      <c r="BH196" s="11" t="n"/>
      <c r="BI196" s="11" t="n"/>
      <c r="BJ196" s="11" t="n"/>
      <c r="BK196" s="11" t="n"/>
      <c r="BL196" s="11" t="n"/>
      <c r="BM196" s="11" t="n"/>
      <c r="BN196" s="11" t="n"/>
      <c r="BO196" s="11" t="n"/>
      <c r="BP196" s="11" t="n"/>
      <c r="BQ196" s="11" t="n"/>
      <c r="BR196" s="11" t="n"/>
      <c r="BS196" s="1456" t="n"/>
      <c r="BT196" s="1456" t="n"/>
      <c r="BU196" s="2" t="n"/>
      <c r="BV196" s="2" t="n"/>
      <c r="BW196" s="140" t="n"/>
      <c r="BX196" s="140" t="n"/>
    </row>
    <row r="197">
      <c r="A197" s="655" t="inlineStr">
        <is>
          <t>Декан факультета заочного образования</t>
        </is>
      </c>
      <c r="B197" s="655" t="n"/>
      <c r="C197" s="655" t="n"/>
      <c r="D197" s="655" t="n"/>
      <c r="E197" s="655" t="n"/>
      <c r="F197" s="655" t="n"/>
      <c r="G197" s="655" t="n"/>
      <c r="H197" s="655" t="n"/>
      <c r="I197" s="655" t="n"/>
      <c r="J197" s="655" t="n"/>
      <c r="K197" s="655" t="n"/>
      <c r="L197" s="655" t="n"/>
      <c r="M197" s="1457" t="n"/>
      <c r="N197" s="5635" t="n"/>
      <c r="O197" s="667" t="n"/>
      <c r="P197" s="659" t="n"/>
      <c r="Q197" s="659" t="n"/>
      <c r="R197" s="659" t="n"/>
      <c r="S197" s="659" t="n"/>
      <c r="T197" s="659" t="n"/>
      <c r="U197" s="659" t="n"/>
      <c r="V197" s="659" t="n"/>
      <c r="W197" s="659" t="n"/>
      <c r="X197" s="659" t="n"/>
      <c r="Y197" s="659" t="n"/>
      <c r="Z197" s="659" t="n"/>
      <c r="AA197" s="666" t="inlineStr">
        <is>
          <t>С.А.Прохорчик</t>
        </is>
      </c>
      <c r="AB197" s="666" t="n"/>
      <c r="AC197" s="666" t="n"/>
      <c r="AD197" s="666" t="n"/>
      <c r="AE197" s="666" t="n"/>
      <c r="AF197" s="666" t="n"/>
      <c r="AG197" s="666" t="n"/>
      <c r="AH197" s="2" t="n"/>
      <c r="AI197" s="2" t="n"/>
      <c r="AJ197" s="2" t="n"/>
      <c r="AK197" s="657" t="inlineStr">
        <is>
          <t>Рекомендован к утверждению научно-методическим советом БГТУ, протокол № 6  от  28.04.2023</t>
        </is>
      </c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1481" t="n"/>
      <c r="BT197" s="1481" t="n"/>
      <c r="BU197" s="2" t="n"/>
      <c r="BV197" s="2" t="n"/>
      <c r="BW197" s="2" t="n"/>
      <c r="BX197" s="2" t="n"/>
    </row>
    <row r="198">
      <c r="A198" s="1467" t="n"/>
      <c r="B198" s="1467" t="n"/>
      <c r="C198" s="1467" t="n"/>
      <c r="D198" s="1455" t="n"/>
      <c r="E198" s="1455" t="n"/>
      <c r="F198" s="1455" t="n"/>
      <c r="G198" s="1455" t="n"/>
      <c r="H198" s="1455" t="n"/>
      <c r="I198" s="1455" t="n"/>
      <c r="J198" s="1449" t="n"/>
      <c r="K198" s="1449" t="n"/>
      <c r="L198" s="1449" t="n"/>
      <c r="M198" s="1456" t="n"/>
      <c r="N198" s="2" t="n"/>
      <c r="O198" s="669" t="n"/>
      <c r="P198" s="670" t="n"/>
      <c r="Q198" s="670" t="n"/>
      <c r="R198" s="670" t="n"/>
      <c r="S198" s="671" t="n"/>
      <c r="T198" s="671" t="n"/>
      <c r="U198" s="661" t="n">
        <v>2023</v>
      </c>
      <c r="V198" s="662" t="n"/>
      <c r="W198" s="655" t="n"/>
      <c r="X198" s="655" t="n"/>
      <c r="Y198" s="655" t="n"/>
      <c r="Z198" s="655" t="n"/>
      <c r="AA198" s="11" t="n"/>
      <c r="AB198" s="11" t="n"/>
      <c r="AC198" s="11" t="n"/>
      <c r="AD198" s="1456" t="n"/>
      <c r="AE198" s="1456" t="n"/>
      <c r="AF198" s="140" t="n"/>
      <c r="AG198" s="140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S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</row>
    <row r="2">
      <c r="A2" s="4" t="n"/>
      <c r="B2" s="4" t="n"/>
      <c r="C2" s="4" t="n"/>
      <c r="D2" s="38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7" t="n"/>
      <c r="R2" s="2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</row>
    <row r="3">
      <c r="A3" s="2" t="n"/>
      <c r="B3" s="4" t="n"/>
      <c r="C3" s="4" t="n"/>
      <c r="D3" s="38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6" t="n"/>
      <c r="BL3" s="6" t="n"/>
      <c r="BM3" s="6" t="n"/>
      <c r="BN3" s="6" t="n"/>
      <c r="BO3" s="6" t="n"/>
      <c r="BP3" s="6" t="n"/>
      <c r="BQ3" s="6" t="n"/>
      <c r="BR3" s="6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</row>
    <row r="4">
      <c r="A4" s="2" t="n"/>
      <c r="B4" s="4" t="n"/>
      <c r="C4" s="4" t="n"/>
      <c r="D4" s="38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</row>
    <row r="5">
      <c r="A5" s="2" t="n"/>
      <c r="B5" s="4" t="n"/>
      <c r="C5" s="4" t="n"/>
      <c r="D5" s="38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6-05-0821-01 Лесное хозяйство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2" t="inlineStr">
        <is>
          <t>Квалификация: Инженер</t>
        </is>
      </c>
      <c r="BM5" s="17" t="n"/>
      <c r="BN5" s="6" t="n"/>
      <c r="BO5" s="6" t="n"/>
      <c r="BP5" s="6" t="n"/>
      <c r="BQ5" s="6" t="n"/>
      <c r="BR5" s="6" t="n"/>
      <c r="BS5" s="6" t="n"/>
      <c r="BT5" s="6" t="n"/>
      <c r="BU5" s="2" t="n"/>
      <c r="BV5" s="2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</row>
    <row r="6">
      <c r="A6" s="2" t="n"/>
      <c r="B6" s="4" t="n"/>
      <c r="C6" s="4" t="n"/>
      <c r="D6" s="1483" t="inlineStr">
        <is>
          <t>Регистрационный № 05-082-006/уч.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" t="n"/>
      <c r="R6" s="24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" t="n"/>
      <c r="BJ6" s="2" t="n"/>
      <c r="BK6" s="2" t="n"/>
      <c r="BL6" s="22" t="n"/>
      <c r="BM6" s="22" t="n"/>
      <c r="BN6" s="22" t="n"/>
      <c r="BO6" s="22" t="n"/>
      <c r="BP6" s="22" t="n"/>
      <c r="BQ6" s="22" t="n"/>
      <c r="BR6" s="22" t="n"/>
      <c r="BS6" s="6" t="n"/>
      <c r="BT6" s="6" t="n"/>
      <c r="BU6" s="2" t="n"/>
      <c r="BV6" s="2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2" t="n"/>
      <c r="V7" s="2" t="n"/>
      <c r="W7" s="26" t="n"/>
      <c r="X7" s="26" t="n"/>
      <c r="Y7" s="2" t="n"/>
      <c r="Z7" s="26" t="n"/>
      <c r="AA7" s="26" t="n"/>
      <c r="AB7" s="26" t="n"/>
      <c r="AC7" s="26" t="n"/>
      <c r="AD7" s="26" t="n"/>
      <c r="AE7" s="2" t="n"/>
      <c r="AF7" s="4883" t="n"/>
      <c r="AG7" s="26" t="inlineStr">
        <is>
          <t>Профилизация:</t>
        </is>
      </c>
      <c r="AH7" s="2" t="n"/>
      <c r="AI7" s="4883" t="n"/>
      <c r="AJ7" s="26" t="n"/>
      <c r="AK7" s="26" t="n"/>
      <c r="AL7" s="26" t="n"/>
      <c r="AM7" s="26" t="n"/>
      <c r="AN7" s="26" t="inlineStr">
        <is>
          <t>Лесоведение и лесоводство</t>
        </is>
      </c>
      <c r="AO7" s="26" t="n"/>
      <c r="AP7" s="26" t="n"/>
      <c r="AQ7" s="2" t="n"/>
      <c r="AR7" s="27" t="n"/>
      <c r="AS7" s="2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" t="n"/>
      <c r="BE7" s="2" t="n"/>
      <c r="BF7" s="2" t="n"/>
      <c r="BG7" s="2" t="n"/>
      <c r="BH7" s="2" t="n"/>
      <c r="BI7" s="2" t="n"/>
      <c r="BJ7" s="2" t="n"/>
      <c r="BK7" s="2" t="n"/>
      <c r="BL7" s="32" t="inlineStr">
        <is>
          <t>Степень: Бакалавр</t>
        </is>
      </c>
      <c r="BM7" s="17" t="n"/>
      <c r="BN7" s="4" t="n"/>
      <c r="BO7" s="4" t="n"/>
      <c r="BP7" s="4" t="n"/>
      <c r="BQ7" s="4" t="n"/>
      <c r="BR7" s="4" t="n"/>
      <c r="BS7" s="4" t="n"/>
      <c r="BT7" s="4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n"/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6" t="n"/>
      <c r="BN8" s="6" t="n"/>
      <c r="BO8" s="6" t="n"/>
      <c r="BP8" s="6" t="n"/>
      <c r="BQ8" s="6" t="n"/>
      <c r="BR8" s="6" t="n"/>
      <c r="BS8" s="6" t="n"/>
      <c r="BT8" s="6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43" t="inlineStr">
        <is>
          <t>Форма получения образования: заочная</t>
        </is>
      </c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2" t="inlineStr">
        <is>
          <t>Срок обучения: 5 лет</t>
        </is>
      </c>
      <c r="BM9" s="36" t="n"/>
      <c r="BN9" s="41" t="n"/>
      <c r="BO9" s="41" t="n"/>
      <c r="BP9" s="41" t="n"/>
      <c r="BQ9" s="41" t="n"/>
      <c r="BR9" s="41" t="n"/>
      <c r="BS9" s="41" t="n"/>
      <c r="BT9" s="41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43" t="n"/>
      <c r="R10" s="44" t="n"/>
      <c r="S10" s="44" t="n"/>
      <c r="T10" s="44" t="n"/>
      <c r="U10" s="44" t="n"/>
      <c r="V10" s="44" t="n"/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  <c r="AH10" s="44" t="n"/>
      <c r="AI10" s="44" t="n"/>
      <c r="AJ10" s="44" t="n"/>
      <c r="AK10" s="44" t="n"/>
      <c r="AL10" s="44" t="n"/>
      <c r="AM10" s="44" t="n"/>
      <c r="AN10" s="44" t="n"/>
      <c r="AO10" s="44" t="n"/>
      <c r="AP10" s="44" t="n"/>
      <c r="AQ10" s="44" t="n"/>
      <c r="AR10" s="44" t="n"/>
      <c r="AS10" s="44" t="n"/>
      <c r="AT10" s="44" t="n"/>
      <c r="AU10" s="44" t="n"/>
      <c r="AV10" s="44" t="n"/>
      <c r="AW10" s="44" t="n"/>
      <c r="AX10" s="44" t="n"/>
      <c r="AY10" s="44" t="n"/>
      <c r="AZ10" s="44" t="n"/>
      <c r="BA10" s="44" t="n"/>
      <c r="BB10" s="44" t="n"/>
      <c r="BC10" s="44" t="n"/>
      <c r="BD10" s="36" t="n"/>
      <c r="BE10" s="2" t="n"/>
      <c r="BF10" s="2" t="n"/>
      <c r="BG10" s="22" t="n"/>
      <c r="BH10" s="36" t="n"/>
      <c r="BI10" s="40" t="n"/>
      <c r="BJ10" s="41" t="n"/>
      <c r="BK10" s="41" t="n"/>
      <c r="BL10" s="41" t="n"/>
      <c r="BM10" s="41" t="n"/>
      <c r="BN10" s="41" t="n"/>
      <c r="BO10" s="41" t="n"/>
      <c r="BP10" s="41" t="n"/>
      <c r="BQ10" s="41" t="n"/>
      <c r="BR10" s="41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</row>
    <row r="11">
      <c r="A11" s="2" t="n"/>
      <c r="B11" s="696" t="inlineStr">
        <is>
          <t>I. График образовательного процесса</t>
        </is>
      </c>
      <c r="C11" s="47" t="n"/>
      <c r="D11" s="47" t="n"/>
      <c r="E11" s="47" t="n"/>
      <c r="F11" s="47" t="n"/>
      <c r="G11" s="47" t="n"/>
      <c r="H11" s="47" t="n"/>
      <c r="I11" s="47" t="n"/>
      <c r="J11" s="47" t="n"/>
      <c r="K11" s="47" t="n"/>
      <c r="L11" s="47" t="n"/>
      <c r="M11" s="47" t="n"/>
      <c r="N11" s="47" t="n"/>
      <c r="O11" s="47" t="n"/>
      <c r="P11" s="47" t="n"/>
      <c r="Q11" s="47" t="n"/>
      <c r="R11" s="35" t="n"/>
      <c r="S11" s="35" t="n"/>
      <c r="T11" s="35" t="n"/>
      <c r="U11" s="35" t="n"/>
      <c r="V11" s="35" t="n"/>
      <c r="W11" s="35" t="n"/>
      <c r="X11" s="35" t="n"/>
      <c r="Y11" s="35" t="n"/>
      <c r="Z11" s="35" t="n"/>
      <c r="AA11" s="35" t="n"/>
      <c r="AB11" s="35" t="n"/>
      <c r="AC11" s="35" t="n"/>
      <c r="AD11" s="35" t="n"/>
      <c r="AE11" s="35" t="n"/>
      <c r="AF11" s="35" t="n"/>
      <c r="AG11" s="35" t="n"/>
      <c r="AH11" s="35" t="n"/>
      <c r="AI11" s="35" t="n"/>
      <c r="AJ11" s="35" t="n"/>
      <c r="AK11" s="35" t="n"/>
      <c r="AL11" s="35" t="n"/>
      <c r="AM11" s="35" t="n"/>
      <c r="AN11" s="35" t="n"/>
      <c r="AO11" s="35" t="n"/>
      <c r="AP11" s="35" t="n"/>
      <c r="AQ11" s="35" t="n"/>
      <c r="AR11" s="35" t="n"/>
      <c r="AS11" s="35" t="n"/>
      <c r="AT11" s="35" t="n"/>
      <c r="AU11" s="35" t="n"/>
      <c r="AV11" s="35" t="n"/>
      <c r="AW11" s="35" t="n"/>
      <c r="AX11" s="35" t="n"/>
      <c r="AY11" s="2" t="n"/>
      <c r="AZ11" s="2" t="n"/>
      <c r="BA11" s="2" t="n"/>
      <c r="BB11" s="2" t="n"/>
      <c r="BC11" s="696" t="inlineStr">
        <is>
          <t>II. Сводные данные по бюджету времени (в неделях)</t>
        </is>
      </c>
      <c r="BD11" s="2" t="n"/>
      <c r="BE11" s="49" t="n"/>
      <c r="BF11" s="49" t="n"/>
      <c r="BG11" s="49" t="n"/>
      <c r="BH11" s="49" t="n"/>
      <c r="BI11" s="49" t="n"/>
      <c r="BJ11" s="49" t="n"/>
      <c r="BK11" s="11" t="n"/>
      <c r="BL11" s="11" t="n"/>
      <c r="BM11" s="11" t="n"/>
      <c r="BN11" s="11" t="n"/>
      <c r="BO11" s="47" t="n"/>
      <c r="BP11" s="697" t="n"/>
      <c r="BQ11" s="53" t="n"/>
      <c r="BR11" s="2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</row>
    <row r="12">
      <c r="A12" s="2" t="n"/>
      <c r="B12" s="1484" t="inlineStr">
        <is>
          <t>КУРСЫ</t>
        </is>
      </c>
      <c r="C12" s="5726" t="inlineStr">
        <is>
          <t>СЕНТЯБРЬ</t>
        </is>
      </c>
      <c r="D12" s="164" t="n"/>
      <c r="E12" s="164" t="n"/>
      <c r="F12" s="3793" t="n"/>
      <c r="G12" s="3792" t="n"/>
      <c r="H12" s="3792" t="inlineStr">
        <is>
          <t>ОКТЯБРЬ</t>
        </is>
      </c>
      <c r="I12" s="164" t="n"/>
      <c r="J12" s="3793" t="n"/>
      <c r="K12" s="3792" t="n"/>
      <c r="L12" s="3792" t="inlineStr">
        <is>
          <t>НОЯБРЬ</t>
        </is>
      </c>
      <c r="M12" s="164" t="n"/>
      <c r="N12" s="164" t="n"/>
      <c r="O12" s="3793" t="n"/>
      <c r="P12" s="3792" t="inlineStr">
        <is>
          <t>ДЕКАБРЬ</t>
        </is>
      </c>
      <c r="Q12" s="164" t="n"/>
      <c r="R12" s="164" t="n"/>
      <c r="S12" s="164" t="n"/>
      <c r="T12" s="3793" t="n"/>
      <c r="U12" s="3792" t="n"/>
      <c r="V12" s="3792" t="inlineStr">
        <is>
          <t>ЯНВАРЬ</t>
        </is>
      </c>
      <c r="W12" s="164" t="n"/>
      <c r="X12" s="3793" t="n"/>
      <c r="Y12" s="3792" t="n"/>
      <c r="Z12" s="3792" t="inlineStr">
        <is>
          <t>ФЕВРАЛЬ</t>
        </is>
      </c>
      <c r="AA12" s="164" t="n"/>
      <c r="AB12" s="3793" t="n"/>
      <c r="AC12" s="3792" t="n"/>
      <c r="AD12" s="3792" t="inlineStr">
        <is>
          <t>МАРТ</t>
        </is>
      </c>
      <c r="AE12" s="164" t="n"/>
      <c r="AF12" s="164" t="n"/>
      <c r="AG12" s="3793" t="n"/>
      <c r="AH12" s="3792" t="n"/>
      <c r="AI12" s="3792" t="inlineStr">
        <is>
          <t>АПРЕЛЬ</t>
        </is>
      </c>
      <c r="AJ12" s="164" t="n"/>
      <c r="AK12" s="3793" t="n"/>
      <c r="AL12" s="3792" t="n"/>
      <c r="AM12" s="3792" t="inlineStr">
        <is>
          <t>МАЙ</t>
        </is>
      </c>
      <c r="AN12" s="164" t="n"/>
      <c r="AO12" s="164" t="n"/>
      <c r="AP12" s="3793" t="n"/>
      <c r="AQ12" s="3792" t="inlineStr">
        <is>
          <t>ИЮНЬ</t>
        </is>
      </c>
      <c r="AR12" s="164" t="n"/>
      <c r="AS12" s="164" t="n"/>
      <c r="AT12" s="3793" t="n"/>
      <c r="AU12" s="3792" t="n"/>
      <c r="AV12" s="3792" t="inlineStr">
        <is>
          <t>ИЮЛЬ</t>
        </is>
      </c>
      <c r="AW12" s="164" t="n"/>
      <c r="AX12" s="3793" t="n"/>
      <c r="AY12" s="3792" t="n"/>
      <c r="AZ12" s="3792" t="inlineStr">
        <is>
          <t>АВГУСТ</t>
        </is>
      </c>
      <c r="BA12" s="164" t="n"/>
      <c r="BB12" s="164" t="n"/>
      <c r="BC12" s="3793" t="n"/>
      <c r="BD12" s="5727" t="inlineStr">
        <is>
          <t>Лабораторно-экзаменационная (установочная) сессия</t>
        </is>
      </c>
      <c r="BE12" s="60" t="n"/>
      <c r="BF12" s="2198" t="n"/>
      <c r="BG12" s="3795" t="inlineStr">
        <is>
          <t>Учебные практики</t>
        </is>
      </c>
      <c r="BH12" s="2198" t="n"/>
      <c r="BI12" s="3795" t="inlineStr">
        <is>
          <t>Производственные  практики</t>
        </is>
      </c>
      <c r="BJ12" s="2198" t="n"/>
      <c r="BK12" s="3795" t="inlineStr">
        <is>
          <t>Дипломное проектирование</t>
        </is>
      </c>
      <c r="BL12" s="2198" t="n"/>
      <c r="BM12" s="3795" t="inlineStr">
        <is>
          <t>Итоговая аттестация</t>
        </is>
      </c>
      <c r="BN12" s="2198" t="n"/>
      <c r="BO12" s="3795" t="inlineStr">
        <is>
          <t>ВСЕГО</t>
        </is>
      </c>
      <c r="BP12" s="2198" t="n"/>
      <c r="BQ12" s="53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</row>
    <row r="13">
      <c r="A13" s="2" t="n"/>
      <c r="B13" s="65" t="n"/>
      <c r="C13" s="4928" t="n">
        <v>1</v>
      </c>
      <c r="D13" s="3357" t="n">
        <v>8</v>
      </c>
      <c r="E13" s="3357" t="n">
        <v>15</v>
      </c>
      <c r="F13" s="3357" t="n">
        <v>22</v>
      </c>
      <c r="G13" s="3357" t="n">
        <v>29</v>
      </c>
      <c r="H13" s="3357" t="n">
        <v>6</v>
      </c>
      <c r="I13" s="3357" t="n">
        <v>13</v>
      </c>
      <c r="J13" s="3357" t="n">
        <v>20</v>
      </c>
      <c r="K13" s="3357" t="n">
        <v>27</v>
      </c>
      <c r="L13" s="3357" t="n">
        <v>3</v>
      </c>
      <c r="M13" s="3357" t="n">
        <v>10</v>
      </c>
      <c r="N13" s="3357" t="n">
        <v>17</v>
      </c>
      <c r="O13" s="3357" t="n">
        <v>24</v>
      </c>
      <c r="P13" s="3357" t="n">
        <v>1</v>
      </c>
      <c r="Q13" s="3357" t="n">
        <v>8</v>
      </c>
      <c r="R13" s="3357" t="n">
        <v>15</v>
      </c>
      <c r="S13" s="3357" t="n"/>
      <c r="T13" s="3357" t="n">
        <v>22</v>
      </c>
      <c r="U13" s="3357" t="n">
        <v>29</v>
      </c>
      <c r="V13" s="3357" t="n">
        <v>5</v>
      </c>
      <c r="W13" s="3357" t="n">
        <v>12</v>
      </c>
      <c r="X13" s="3357" t="n">
        <v>19</v>
      </c>
      <c r="Y13" s="3357" t="n">
        <v>26</v>
      </c>
      <c r="Z13" s="3357" t="n">
        <v>2</v>
      </c>
      <c r="AA13" s="3357" t="n">
        <v>9</v>
      </c>
      <c r="AB13" s="3357" t="n">
        <v>16</v>
      </c>
      <c r="AC13" s="3357" t="n">
        <v>23</v>
      </c>
      <c r="AD13" s="3357" t="n">
        <v>2</v>
      </c>
      <c r="AE13" s="3357" t="n">
        <v>9</v>
      </c>
      <c r="AF13" s="3357" t="n">
        <v>16</v>
      </c>
      <c r="AG13" s="3357" t="n">
        <v>23</v>
      </c>
      <c r="AH13" s="3357" t="n">
        <v>30</v>
      </c>
      <c r="AI13" s="3357" t="n">
        <v>6</v>
      </c>
      <c r="AJ13" s="3357" t="n">
        <v>13</v>
      </c>
      <c r="AK13" s="3357" t="n">
        <v>20</v>
      </c>
      <c r="AL13" s="3357" t="n">
        <v>27</v>
      </c>
      <c r="AM13" s="3357" t="n">
        <v>4</v>
      </c>
      <c r="AN13" s="3357" t="n">
        <v>11</v>
      </c>
      <c r="AO13" s="3357" t="n">
        <v>18</v>
      </c>
      <c r="AP13" s="3357" t="n">
        <v>25</v>
      </c>
      <c r="AQ13" s="3357" t="n">
        <v>1</v>
      </c>
      <c r="AR13" s="3357" t="n">
        <v>8</v>
      </c>
      <c r="AS13" s="3357" t="n">
        <v>15</v>
      </c>
      <c r="AT13" s="3357" t="n">
        <v>22</v>
      </c>
      <c r="AU13" s="3357" t="n">
        <v>29</v>
      </c>
      <c r="AV13" s="3357" t="n">
        <v>6</v>
      </c>
      <c r="AW13" s="3357" t="n">
        <v>13</v>
      </c>
      <c r="AX13" s="3357" t="n">
        <v>20</v>
      </c>
      <c r="AY13" s="3357" t="n">
        <v>27</v>
      </c>
      <c r="AZ13" s="3357" t="n">
        <v>3</v>
      </c>
      <c r="BA13" s="3357" t="n">
        <v>10</v>
      </c>
      <c r="BB13" s="3357" t="n">
        <v>17</v>
      </c>
      <c r="BC13" s="5728" t="n">
        <v>24</v>
      </c>
      <c r="BD13" s="69" t="n"/>
      <c r="BE13" s="2" t="n"/>
      <c r="BF13" s="173" t="n"/>
      <c r="BG13" s="171" t="n"/>
      <c r="BH13" s="173" t="n"/>
      <c r="BI13" s="171" t="n"/>
      <c r="BJ13" s="173" t="n"/>
      <c r="BK13" s="171" t="n"/>
      <c r="BL13" s="173" t="n"/>
      <c r="BM13" s="171" t="n"/>
      <c r="BN13" s="173" t="n"/>
      <c r="BO13" s="171" t="n"/>
      <c r="BP13" s="173" t="n"/>
      <c r="BQ13" s="53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</row>
    <row r="14">
      <c r="A14" s="2" t="n"/>
      <c r="B14" s="65" t="n"/>
      <c r="C14" s="4928" t="n">
        <v>7</v>
      </c>
      <c r="D14" s="3357" t="n">
        <v>14</v>
      </c>
      <c r="E14" s="3357" t="n">
        <v>21</v>
      </c>
      <c r="F14" s="3357" t="n">
        <v>28</v>
      </c>
      <c r="G14" s="3357" t="n">
        <v>5</v>
      </c>
      <c r="H14" s="3357" t="n">
        <v>12</v>
      </c>
      <c r="I14" s="3357" t="n">
        <v>19</v>
      </c>
      <c r="J14" s="3357" t="n">
        <v>26</v>
      </c>
      <c r="K14" s="3357" t="n">
        <v>2</v>
      </c>
      <c r="L14" s="3357" t="n">
        <v>9</v>
      </c>
      <c r="M14" s="3357" t="n">
        <v>16</v>
      </c>
      <c r="N14" s="3357" t="n">
        <v>23</v>
      </c>
      <c r="O14" s="3357" t="n">
        <v>30</v>
      </c>
      <c r="P14" s="3357" t="n">
        <v>7</v>
      </c>
      <c r="Q14" s="3357" t="n">
        <v>14</v>
      </c>
      <c r="R14" s="3357" t="n">
        <v>21</v>
      </c>
      <c r="S14" s="3357" t="n"/>
      <c r="T14" s="3357" t="n">
        <v>28</v>
      </c>
      <c r="U14" s="3357" t="n">
        <v>4</v>
      </c>
      <c r="V14" s="3357" t="n">
        <v>11</v>
      </c>
      <c r="W14" s="3357" t="n">
        <v>18</v>
      </c>
      <c r="X14" s="3357" t="n">
        <v>25</v>
      </c>
      <c r="Y14" s="3357" t="n">
        <v>1</v>
      </c>
      <c r="Z14" s="3357" t="n">
        <v>8</v>
      </c>
      <c r="AA14" s="3357" t="n">
        <v>15</v>
      </c>
      <c r="AB14" s="3357" t="n">
        <v>22</v>
      </c>
      <c r="AC14" s="3357" t="n">
        <v>1</v>
      </c>
      <c r="AD14" s="3357" t="n">
        <v>8</v>
      </c>
      <c r="AE14" s="3357" t="n">
        <v>15</v>
      </c>
      <c r="AF14" s="3357" t="n">
        <v>22</v>
      </c>
      <c r="AG14" s="3357" t="n">
        <v>29</v>
      </c>
      <c r="AH14" s="3357" t="n">
        <v>5</v>
      </c>
      <c r="AI14" s="3357" t="n">
        <v>12</v>
      </c>
      <c r="AJ14" s="3357" t="n">
        <v>19</v>
      </c>
      <c r="AK14" s="3357" t="n">
        <v>26</v>
      </c>
      <c r="AL14" s="3357" t="n">
        <v>3</v>
      </c>
      <c r="AM14" s="3357" t="n">
        <v>10</v>
      </c>
      <c r="AN14" s="3357" t="n">
        <v>17</v>
      </c>
      <c r="AO14" s="3357" t="n">
        <v>24</v>
      </c>
      <c r="AP14" s="3357" t="n">
        <v>31</v>
      </c>
      <c r="AQ14" s="3357" t="n">
        <v>7</v>
      </c>
      <c r="AR14" s="3357" t="n">
        <v>14</v>
      </c>
      <c r="AS14" s="3357" t="n">
        <v>21</v>
      </c>
      <c r="AT14" s="3357" t="n">
        <v>28</v>
      </c>
      <c r="AU14" s="3357" t="n">
        <v>5</v>
      </c>
      <c r="AV14" s="3357" t="n">
        <v>12</v>
      </c>
      <c r="AW14" s="3357" t="n">
        <v>19</v>
      </c>
      <c r="AX14" s="3357" t="n">
        <v>26</v>
      </c>
      <c r="AY14" s="3357" t="n">
        <v>2</v>
      </c>
      <c r="AZ14" s="3357" t="n">
        <v>9</v>
      </c>
      <c r="BA14" s="3357" t="n">
        <v>16</v>
      </c>
      <c r="BB14" s="3357" t="n">
        <v>23</v>
      </c>
      <c r="BC14" s="5728" t="n">
        <v>31</v>
      </c>
      <c r="BD14" s="69" t="n"/>
      <c r="BE14" s="2" t="n"/>
      <c r="BF14" s="173" t="n"/>
      <c r="BG14" s="171" t="n"/>
      <c r="BH14" s="173" t="n"/>
      <c r="BI14" s="171" t="n"/>
      <c r="BJ14" s="173" t="n"/>
      <c r="BK14" s="171" t="n"/>
      <c r="BL14" s="173" t="n"/>
      <c r="BM14" s="171" t="n"/>
      <c r="BN14" s="173" t="n"/>
      <c r="BO14" s="171" t="n"/>
      <c r="BP14" s="173" t="n"/>
      <c r="BQ14" s="53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</row>
    <row r="15">
      <c r="A15" s="2" t="n"/>
      <c r="B15" s="73" t="n"/>
      <c r="C15" s="5729" t="n">
        <v>1</v>
      </c>
      <c r="D15" s="5730">
        <f>C15+1</f>
        <v/>
      </c>
      <c r="E15" s="5730">
        <f>D15+1</f>
        <v/>
      </c>
      <c r="F15" s="5730">
        <f>E15+1</f>
        <v/>
      </c>
      <c r="G15" s="5730">
        <f>F15+1</f>
        <v/>
      </c>
      <c r="H15" s="5730">
        <f>G15+1</f>
        <v/>
      </c>
      <c r="I15" s="5730">
        <f>H15+1</f>
        <v/>
      </c>
      <c r="J15" s="5730">
        <f>I15+1</f>
        <v/>
      </c>
      <c r="K15" s="5730">
        <f>J15+1</f>
        <v/>
      </c>
      <c r="L15" s="5730">
        <f>K15+1</f>
        <v/>
      </c>
      <c r="M15" s="5730">
        <f>L15+1</f>
        <v/>
      </c>
      <c r="N15" s="5730">
        <f>M15+1</f>
        <v/>
      </c>
      <c r="O15" s="5730">
        <f>N15+1</f>
        <v/>
      </c>
      <c r="P15" s="5730">
        <f>O15+1</f>
        <v/>
      </c>
      <c r="Q15" s="5730">
        <f>P15+1</f>
        <v/>
      </c>
      <c r="R15" s="5730">
        <f>Q15+1</f>
        <v/>
      </c>
      <c r="S15" s="5730" t="n"/>
      <c r="T15" s="5730">
        <f>R15+1</f>
        <v/>
      </c>
      <c r="U15" s="5730">
        <f>T15+1</f>
        <v/>
      </c>
      <c r="V15" s="5730">
        <f>U15+1</f>
        <v/>
      </c>
      <c r="W15" s="5730">
        <f>V15+1</f>
        <v/>
      </c>
      <c r="X15" s="5730">
        <f>W15+1</f>
        <v/>
      </c>
      <c r="Y15" s="5730">
        <f>X15+1</f>
        <v/>
      </c>
      <c r="Z15" s="5730">
        <f>Y15+1</f>
        <v/>
      </c>
      <c r="AA15" s="5730">
        <f>Z15+1</f>
        <v/>
      </c>
      <c r="AB15" s="5730">
        <f>AA15+1</f>
        <v/>
      </c>
      <c r="AC15" s="5730">
        <f>AB15+1</f>
        <v/>
      </c>
      <c r="AD15" s="5730">
        <f>AC15+1</f>
        <v/>
      </c>
      <c r="AE15" s="5730">
        <f>AD15+1</f>
        <v/>
      </c>
      <c r="AF15" s="5730">
        <f>AE15+1</f>
        <v/>
      </c>
      <c r="AG15" s="5730">
        <f>AF15+1</f>
        <v/>
      </c>
      <c r="AH15" s="5730">
        <f>AG15+1</f>
        <v/>
      </c>
      <c r="AI15" s="5730">
        <f>AH15+1</f>
        <v/>
      </c>
      <c r="AJ15" s="5730">
        <f>AI15+1</f>
        <v/>
      </c>
      <c r="AK15" s="5730">
        <f>AJ15+1</f>
        <v/>
      </c>
      <c r="AL15" s="5730">
        <f>AK15+1</f>
        <v/>
      </c>
      <c r="AM15" s="5730">
        <f>AL15+1</f>
        <v/>
      </c>
      <c r="AN15" s="5730">
        <f>AM15+1</f>
        <v/>
      </c>
      <c r="AO15" s="5730">
        <f>AN15+1</f>
        <v/>
      </c>
      <c r="AP15" s="5730">
        <f>AO15+1</f>
        <v/>
      </c>
      <c r="AQ15" s="5730">
        <f>AP15+1</f>
        <v/>
      </c>
      <c r="AR15" s="5730">
        <f>AQ15+1</f>
        <v/>
      </c>
      <c r="AS15" s="5730">
        <f>AR15+1</f>
        <v/>
      </c>
      <c r="AT15" s="5730">
        <f>AS15+1</f>
        <v/>
      </c>
      <c r="AU15" s="5730">
        <f>AT15+1</f>
        <v/>
      </c>
      <c r="AV15" s="5730">
        <f>AU15+1</f>
        <v/>
      </c>
      <c r="AW15" s="5730">
        <f>AV15+1</f>
        <v/>
      </c>
      <c r="AX15" s="5730">
        <f>AW15+1</f>
        <v/>
      </c>
      <c r="AY15" s="5730">
        <f>AX15+1</f>
        <v/>
      </c>
      <c r="AZ15" s="5730">
        <f>AY15+1</f>
        <v/>
      </c>
      <c r="BA15" s="5730">
        <f>AZ15+1</f>
        <v/>
      </c>
      <c r="BB15" s="5730">
        <f>BA15+1</f>
        <v/>
      </c>
      <c r="BC15" s="5731">
        <f>BB15+1</f>
        <v/>
      </c>
      <c r="BD15" s="3798" t="n"/>
      <c r="BE15" s="477" t="n"/>
      <c r="BF15" s="480" t="n"/>
      <c r="BG15" s="3799" t="n"/>
      <c r="BH15" s="480" t="n"/>
      <c r="BI15" s="3799" t="n"/>
      <c r="BJ15" s="480" t="n"/>
      <c r="BK15" s="3799" t="n"/>
      <c r="BL15" s="480" t="n"/>
      <c r="BM15" s="3799" t="n"/>
      <c r="BN15" s="480" t="n"/>
      <c r="BO15" s="3799" t="n"/>
      <c r="BP15" s="480" t="n"/>
      <c r="BQ15" s="53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</row>
    <row r="16">
      <c r="A16" s="2" t="n"/>
      <c r="B16" s="5732" t="inlineStr">
        <is>
          <t>I</t>
        </is>
      </c>
      <c r="C16" s="5733" t="n"/>
      <c r="D16" s="5734" t="n"/>
      <c r="E16" s="3811" t="inlineStr">
        <is>
          <t>:</t>
        </is>
      </c>
      <c r="F16" s="3811" t="n"/>
      <c r="G16" s="3811" t="n"/>
      <c r="H16" s="3811" t="n"/>
      <c r="I16" s="3811" t="n"/>
      <c r="J16" s="3811" t="n"/>
      <c r="K16" s="3811" t="n"/>
      <c r="L16" s="3811" t="n"/>
      <c r="M16" s="3811" t="n"/>
      <c r="N16" s="3811" t="n"/>
      <c r="O16" s="3811" t="n"/>
      <c r="P16" s="3811" t="n"/>
      <c r="Q16" s="3811" t="n"/>
      <c r="R16" s="3811" t="n"/>
      <c r="S16" s="3811" t="n"/>
      <c r="T16" s="3811" t="n"/>
      <c r="U16" s="3811" t="n"/>
      <c r="V16" s="3811" t="n"/>
      <c r="W16" s="3811" t="inlineStr">
        <is>
          <t>:</t>
        </is>
      </c>
      <c r="X16" s="3811" t="inlineStr">
        <is>
          <t>:</t>
        </is>
      </c>
      <c r="Y16" s="3811" t="n"/>
      <c r="Z16" s="3811" t="n"/>
      <c r="AA16" s="3811" t="n"/>
      <c r="AB16" s="3811" t="n"/>
      <c r="AC16" s="3811" t="n"/>
      <c r="AD16" s="3811" t="n"/>
      <c r="AE16" s="3811" t="n"/>
      <c r="AF16" s="3811" t="n"/>
      <c r="AG16" s="3811" t="n"/>
      <c r="AH16" s="3811" t="n"/>
      <c r="AI16" s="3811" t="n"/>
      <c r="AJ16" s="3811" t="n"/>
      <c r="AK16" s="3811" t="n"/>
      <c r="AL16" s="3811" t="n"/>
      <c r="AM16" s="3811" t="n"/>
      <c r="AN16" s="3811" t="n"/>
      <c r="AO16" s="3811" t="n"/>
      <c r="AP16" s="3811" t="inlineStr">
        <is>
          <t>:</t>
        </is>
      </c>
      <c r="AQ16" s="3811" t="inlineStr">
        <is>
          <t>:</t>
        </is>
      </c>
      <c r="AR16" s="3811" t="n"/>
      <c r="AS16" s="3811" t="n"/>
      <c r="AT16" s="3811" t="n"/>
      <c r="AU16" s="3811" t="n"/>
      <c r="AV16" s="3811" t="n"/>
      <c r="AW16" s="3811" t="n"/>
      <c r="AX16" s="5735" t="n"/>
      <c r="AY16" s="3811" t="n"/>
      <c r="AZ16" s="3811" t="n"/>
      <c r="BA16" s="3811" t="n"/>
      <c r="BB16" s="3811" t="n"/>
      <c r="BC16" s="4544" t="n"/>
      <c r="BD16" s="3356" t="n">
        <v>5</v>
      </c>
      <c r="BE16" s="175" t="n"/>
      <c r="BF16" s="474" t="n"/>
      <c r="BG16" s="2787" t="n"/>
      <c r="BH16" s="474" t="n"/>
      <c r="BI16" s="2787" t="n"/>
      <c r="BJ16" s="474" t="n"/>
      <c r="BK16" s="2787" t="n"/>
      <c r="BL16" s="474" t="n"/>
      <c r="BM16" s="2787" t="n"/>
      <c r="BN16" s="474" t="n"/>
      <c r="BO16" s="3814">
        <f>SUM(BD16:BN16)</f>
        <v/>
      </c>
      <c r="BP16" s="474" t="n"/>
      <c r="BQ16" s="53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</row>
    <row r="17">
      <c r="A17" s="2" t="n"/>
      <c r="B17" s="5732" t="inlineStr">
        <is>
          <t>II</t>
        </is>
      </c>
      <c r="C17" s="4534" t="n"/>
      <c r="D17" s="3811" t="n"/>
      <c r="E17" s="3811" t="n"/>
      <c r="F17" s="5734" t="n"/>
      <c r="G17" s="5734" t="n"/>
      <c r="H17" s="5734" t="n"/>
      <c r="I17" s="5734" t="n"/>
      <c r="J17" s="5734" t="n"/>
      <c r="K17" s="5734" t="n"/>
      <c r="L17" s="5734" t="n"/>
      <c r="M17" s="3811" t="n"/>
      <c r="N17" s="3811" t="inlineStr">
        <is>
          <t>:</t>
        </is>
      </c>
      <c r="O17" s="3811" t="inlineStr">
        <is>
          <t>:</t>
        </is>
      </c>
      <c r="P17" s="3811" t="n"/>
      <c r="Q17" s="3811" t="n"/>
      <c r="R17" s="3811" t="n"/>
      <c r="S17" s="3811" t="n"/>
      <c r="T17" s="3811" t="n"/>
      <c r="U17" s="3811" t="n"/>
      <c r="V17" s="3811" t="n"/>
      <c r="W17" s="3811" t="n"/>
      <c r="X17" s="3811" t="n"/>
      <c r="Y17" s="3811" t="n"/>
      <c r="Z17" s="3811" t="n"/>
      <c r="AA17" s="3811" t="n"/>
      <c r="AB17" s="3811" t="n"/>
      <c r="AC17" s="3811" t="n"/>
      <c r="AD17" s="3811" t="n"/>
      <c r="AE17" s="3811" t="inlineStr">
        <is>
          <t>:</t>
        </is>
      </c>
      <c r="AF17" s="3811" t="inlineStr">
        <is>
          <t>:</t>
        </is>
      </c>
      <c r="AG17" s="3811" t="n"/>
      <c r="AH17" s="3811" t="n"/>
      <c r="AI17" s="3811" t="n"/>
      <c r="AJ17" s="3811" t="n"/>
      <c r="AK17" s="3811" t="n"/>
      <c r="AL17" s="3811" t="n"/>
      <c r="AM17" s="3811" t="n"/>
      <c r="AN17" s="3811" t="n"/>
      <c r="AO17" s="3811" t="n"/>
      <c r="AP17" s="3811" t="n"/>
      <c r="AQ17" s="3811" t="n"/>
      <c r="AR17" s="3811" t="n"/>
      <c r="AS17" s="3811" t="n"/>
      <c r="AT17" s="5735" t="n"/>
      <c r="AU17" s="3812" t="n"/>
      <c r="AV17" s="3812" t="n"/>
      <c r="AW17" s="3812" t="n"/>
      <c r="AX17" s="3812" t="n"/>
      <c r="AY17" s="3812" t="n"/>
      <c r="AZ17" s="3812" t="n"/>
      <c r="BA17" s="3812" t="n"/>
      <c r="BB17" s="3812" t="n"/>
      <c r="BC17" s="5736" t="n"/>
      <c r="BD17" s="3356" t="n">
        <v>4</v>
      </c>
      <c r="BE17" s="175" t="n"/>
      <c r="BF17" s="474" t="n"/>
      <c r="BG17" s="2787" t="n"/>
      <c r="BH17" s="474" t="n"/>
      <c r="BI17" s="2787" t="n"/>
      <c r="BJ17" s="474" t="n"/>
      <c r="BK17" s="2787" t="n"/>
      <c r="BL17" s="474" t="n"/>
      <c r="BM17" s="2787" t="n"/>
      <c r="BN17" s="474" t="n"/>
      <c r="BO17" s="3814">
        <f>SUM(BD17:BN17)</f>
        <v/>
      </c>
      <c r="BP17" s="474" t="n"/>
      <c r="BQ17" s="53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</row>
    <row r="18">
      <c r="A18" s="2" t="n"/>
      <c r="B18" s="5732" t="inlineStr">
        <is>
          <t>III</t>
        </is>
      </c>
      <c r="C18" s="4534" t="n"/>
      <c r="D18" s="3811" t="n"/>
      <c r="E18" s="3811" t="n"/>
      <c r="F18" s="3811" t="n"/>
      <c r="G18" s="3811" t="n"/>
      <c r="H18" s="3811" t="n"/>
      <c r="I18" s="3811" t="n"/>
      <c r="J18" s="3811" t="n"/>
      <c r="K18" s="3811" t="n"/>
      <c r="L18" s="3811" t="n"/>
      <c r="M18" s="5737" t="n"/>
      <c r="N18" s="5737" t="n"/>
      <c r="O18" s="5737" t="n"/>
      <c r="P18" s="5737" t="n"/>
      <c r="Q18" s="5737" t="n"/>
      <c r="R18" s="5737" t="n"/>
      <c r="S18" s="5737" t="n"/>
      <c r="T18" s="3811" t="n"/>
      <c r="U18" s="3811" t="n"/>
      <c r="V18" s="3811" t="inlineStr">
        <is>
          <t>:</t>
        </is>
      </c>
      <c r="W18" s="3811" t="inlineStr">
        <is>
          <t>:</t>
        </is>
      </c>
      <c r="X18" s="3811" t="inlineStr">
        <is>
          <t>:</t>
        </is>
      </c>
      <c r="Y18" s="3811" t="n"/>
      <c r="Z18" s="3811" t="n"/>
      <c r="AA18" s="3811" t="n"/>
      <c r="AB18" s="3811" t="n"/>
      <c r="AC18" s="3811" t="n"/>
      <c r="AD18" s="3811" t="n"/>
      <c r="AE18" s="3811" t="n"/>
      <c r="AF18" s="3811" t="n"/>
      <c r="AG18" s="5737" t="inlineStr">
        <is>
          <t>О</t>
        </is>
      </c>
      <c r="AH18" s="5737" t="inlineStr">
        <is>
          <t>О</t>
        </is>
      </c>
      <c r="AI18" s="5737" t="inlineStr">
        <is>
          <t>О</t>
        </is>
      </c>
      <c r="AJ18" s="5737" t="inlineStr">
        <is>
          <t>О</t>
        </is>
      </c>
      <c r="AK18" s="5737" t="inlineStr">
        <is>
          <t>О</t>
        </is>
      </c>
      <c r="AL18" s="5737" t="inlineStr">
        <is>
          <t>О</t>
        </is>
      </c>
      <c r="AM18" s="5737" t="inlineStr">
        <is>
          <t xml:space="preserve">О   </t>
        </is>
      </c>
      <c r="AN18" s="3811" t="inlineStr">
        <is>
          <t>:</t>
        </is>
      </c>
      <c r="AO18" s="3811" t="inlineStr">
        <is>
          <t>:</t>
        </is>
      </c>
      <c r="AP18" s="3811" t="inlineStr">
        <is>
          <t>:</t>
        </is>
      </c>
      <c r="AQ18" s="3811" t="n"/>
      <c r="AR18" s="3811" t="n"/>
      <c r="AS18" s="3811" t="n"/>
      <c r="AT18" s="3811" t="n"/>
      <c r="AU18" s="3811" t="n"/>
      <c r="AV18" s="5735" t="n"/>
      <c r="AW18" s="3812" t="n"/>
      <c r="AX18" s="3812" t="n"/>
      <c r="AY18" s="3812" t="n"/>
      <c r="AZ18" s="3812" t="n"/>
      <c r="BA18" s="3812" t="n"/>
      <c r="BB18" s="3812" t="n"/>
      <c r="BC18" s="4544" t="n"/>
      <c r="BD18" s="3356" t="n">
        <v>6</v>
      </c>
      <c r="BE18" s="175" t="n"/>
      <c r="BF18" s="474" t="n"/>
      <c r="BG18" s="2787" t="n">
        <v>6.5</v>
      </c>
      <c r="BH18" s="474" t="n"/>
      <c r="BI18" s="2787" t="n"/>
      <c r="BJ18" s="474" t="n"/>
      <c r="BK18" s="2787" t="n"/>
      <c r="BL18" s="474" t="n"/>
      <c r="BM18" s="2787" t="n"/>
      <c r="BN18" s="474" t="n"/>
      <c r="BO18" s="3814">
        <f>SUM(BD18:BN18)</f>
        <v/>
      </c>
      <c r="BP18" s="474" t="n"/>
      <c r="BQ18" s="53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</row>
    <row r="19">
      <c r="A19" s="2" t="n"/>
      <c r="B19" s="5732" t="inlineStr">
        <is>
          <t>IV</t>
        </is>
      </c>
      <c r="C19" s="4534" t="n"/>
      <c r="D19" s="5734" t="n"/>
      <c r="E19" s="5737" t="inlineStr">
        <is>
          <t>О</t>
        </is>
      </c>
      <c r="F19" s="5737" t="inlineStr">
        <is>
          <t>О</t>
        </is>
      </c>
      <c r="G19" s="5737" t="inlineStr">
        <is>
          <t>О</t>
        </is>
      </c>
      <c r="H19" s="5737" t="inlineStr">
        <is>
          <t>О</t>
        </is>
      </c>
      <c r="I19" s="5737" t="inlineStr">
        <is>
          <t>О</t>
        </is>
      </c>
      <c r="J19" s="5737" t="inlineStr">
        <is>
          <t>О</t>
        </is>
      </c>
      <c r="K19" s="5737" t="inlineStr">
        <is>
          <t xml:space="preserve">О   </t>
        </is>
      </c>
      <c r="L19" s="5734" t="n"/>
      <c r="M19" s="3811" t="inlineStr">
        <is>
          <t>:</t>
        </is>
      </c>
      <c r="N19" s="3811" t="inlineStr">
        <is>
          <t>:</t>
        </is>
      </c>
      <c r="O19" s="3811" t="n"/>
      <c r="P19" s="3811" t="n"/>
      <c r="Q19" s="3811" t="n"/>
      <c r="R19" s="3811" t="n"/>
      <c r="S19" s="3811" t="n"/>
      <c r="T19" s="3811" t="n"/>
      <c r="U19" s="3811" t="n"/>
      <c r="V19" s="5737" t="n"/>
      <c r="W19" s="5737" t="n"/>
      <c r="X19" s="5737" t="n"/>
      <c r="Y19" s="5737" t="n"/>
      <c r="Z19" s="5737" t="n"/>
      <c r="AA19" s="5737" t="n"/>
      <c r="AB19" s="5737" t="n"/>
      <c r="AC19" s="5737" t="n"/>
      <c r="AD19" s="5737" t="n"/>
      <c r="AE19" s="3811" t="inlineStr">
        <is>
          <t>:</t>
        </is>
      </c>
      <c r="AF19" s="3811" t="inlineStr">
        <is>
          <t>:</t>
        </is>
      </c>
      <c r="AG19" s="3811" t="n"/>
      <c r="AH19" s="3811" t="n"/>
      <c r="AI19" s="3811" t="n"/>
      <c r="AJ19" s="3811" t="n"/>
      <c r="AK19" s="5737" t="inlineStr">
        <is>
          <t>О</t>
        </is>
      </c>
      <c r="AL19" s="5737" t="inlineStr">
        <is>
          <t>О</t>
        </is>
      </c>
      <c r="AM19" s="5737" t="inlineStr">
        <is>
          <t>О</t>
        </is>
      </c>
      <c r="AN19" s="5737" t="inlineStr">
        <is>
          <t>О</t>
        </is>
      </c>
      <c r="AO19" s="5737" t="inlineStr">
        <is>
          <t>О</t>
        </is>
      </c>
      <c r="AP19" s="5737" t="inlineStr">
        <is>
          <t>О</t>
        </is>
      </c>
      <c r="AQ19" s="5737" t="inlineStr">
        <is>
          <t>О</t>
        </is>
      </c>
      <c r="AR19" s="5737" t="inlineStr">
        <is>
          <t>О</t>
        </is>
      </c>
      <c r="AS19" s="5737" t="inlineStr">
        <is>
          <t>О</t>
        </is>
      </c>
      <c r="AT19" s="5737" t="n"/>
      <c r="AU19" s="5737" t="n"/>
      <c r="AV19" s="5737" t="n"/>
      <c r="AW19" s="3812" t="n"/>
      <c r="AX19" s="3812" t="n"/>
      <c r="AY19" s="3812" t="n"/>
      <c r="AZ19" s="3812" t="n"/>
      <c r="BA19" s="3812" t="n"/>
      <c r="BB19" s="3812" t="n"/>
      <c r="BC19" s="4544" t="n"/>
      <c r="BD19" s="3356" t="n">
        <v>4</v>
      </c>
      <c r="BE19" s="175" t="n"/>
      <c r="BF19" s="474" t="n"/>
      <c r="BG19" s="2787" t="n">
        <v>15.5</v>
      </c>
      <c r="BH19" s="474" t="n"/>
      <c r="BI19" s="2787" t="n"/>
      <c r="BJ19" s="474" t="n"/>
      <c r="BK19" s="2787" t="n"/>
      <c r="BL19" s="474" t="n"/>
      <c r="BM19" s="2787" t="n"/>
      <c r="BN19" s="474" t="n"/>
      <c r="BO19" s="3814">
        <f>SUM(BD19:BN19)</f>
        <v/>
      </c>
      <c r="BP19" s="474" t="n"/>
      <c r="BQ19" s="53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</row>
    <row r="20">
      <c r="A20" s="2" t="n"/>
      <c r="B20" s="5738" t="inlineStr">
        <is>
          <t>V</t>
        </is>
      </c>
      <c r="C20" s="5739" t="n"/>
      <c r="D20" s="4904" t="inlineStr">
        <is>
          <t>Х</t>
        </is>
      </c>
      <c r="E20" s="4904" t="inlineStr">
        <is>
          <t>Х</t>
        </is>
      </c>
      <c r="F20" s="4904" t="inlineStr">
        <is>
          <t>Х</t>
        </is>
      </c>
      <c r="G20" s="4904" t="inlineStr">
        <is>
          <t>Х</t>
        </is>
      </c>
      <c r="H20" s="4904" t="inlineStr">
        <is>
          <t>Х</t>
        </is>
      </c>
      <c r="I20" s="4904" t="inlineStr">
        <is>
          <t>Х</t>
        </is>
      </c>
      <c r="J20" s="4904" t="inlineStr">
        <is>
          <t>Х</t>
        </is>
      </c>
      <c r="K20" s="4904" t="inlineStr">
        <is>
          <t>Х</t>
        </is>
      </c>
      <c r="L20" s="4904" t="n"/>
      <c r="M20" s="3816" t="inlineStr">
        <is>
          <t>:</t>
        </is>
      </c>
      <c r="N20" s="3816" t="inlineStr">
        <is>
          <t>:</t>
        </is>
      </c>
      <c r="O20" s="3816" t="inlineStr">
        <is>
          <t>:</t>
        </is>
      </c>
      <c r="P20" s="3816" t="n"/>
      <c r="Q20" s="3816" t="n"/>
      <c r="R20" s="3816" t="n"/>
      <c r="S20" s="3816" t="n"/>
      <c r="T20" s="3816" t="n"/>
      <c r="U20" s="3816" t="n"/>
      <c r="V20" s="3816" t="n"/>
      <c r="W20" s="3816" t="n"/>
      <c r="X20" s="3816" t="n"/>
      <c r="Y20" s="3816" t="n"/>
      <c r="Z20" s="3816" t="n"/>
      <c r="AA20" s="3816" t="n"/>
      <c r="AB20" s="3816" t="n"/>
      <c r="AC20" s="3816" t="n"/>
      <c r="AD20" s="3816" t="n"/>
      <c r="AE20" s="3816" t="inlineStr">
        <is>
          <t>:</t>
        </is>
      </c>
      <c r="AF20" s="3816" t="inlineStr">
        <is>
          <t>:</t>
        </is>
      </c>
      <c r="AG20" s="3816" t="n"/>
      <c r="AH20" s="3816" t="n"/>
      <c r="AI20" s="3816" t="n"/>
      <c r="AJ20" s="4905" t="inlineStr">
        <is>
          <t>//</t>
        </is>
      </c>
      <c r="AK20" s="4905" t="inlineStr">
        <is>
          <t>/</t>
        </is>
      </c>
      <c r="AL20" s="4905" t="inlineStr">
        <is>
          <t>/</t>
        </is>
      </c>
      <c r="AM20" s="4905" t="inlineStr">
        <is>
          <t>/</t>
        </is>
      </c>
      <c r="AN20" s="4905" t="inlineStr">
        <is>
          <t>/</t>
        </is>
      </c>
      <c r="AO20" s="4905" t="inlineStr">
        <is>
          <t>/</t>
        </is>
      </c>
      <c r="AP20" s="4905" t="inlineStr">
        <is>
          <t>/</t>
        </is>
      </c>
      <c r="AQ20" s="4905" t="inlineStr">
        <is>
          <t>/</t>
        </is>
      </c>
      <c r="AR20" s="4905" t="inlineStr">
        <is>
          <t>/</t>
        </is>
      </c>
      <c r="AS20" s="4905" t="inlineStr">
        <is>
          <t>/</t>
        </is>
      </c>
      <c r="AT20" s="4905" t="inlineStr">
        <is>
          <t>//</t>
        </is>
      </c>
      <c r="AU20" s="3818" t="n"/>
      <c r="AV20" s="3818" t="n"/>
      <c r="AW20" s="3818" t="n"/>
      <c r="AX20" s="3816" t="n"/>
      <c r="AY20" s="3816" t="n"/>
      <c r="AZ20" s="3816" t="n"/>
      <c r="BA20" s="3816" t="n"/>
      <c r="BB20" s="3816" t="n"/>
      <c r="BC20" s="5740" t="n"/>
      <c r="BD20" s="3354" t="n">
        <v>6</v>
      </c>
      <c r="BE20" s="2772" t="n"/>
      <c r="BF20" s="3773" t="n"/>
      <c r="BG20" s="3774" t="n"/>
      <c r="BH20" s="3773" t="n"/>
      <c r="BI20" s="3774" t="n">
        <v>8</v>
      </c>
      <c r="BJ20" s="3773" t="n"/>
      <c r="BK20" s="3774" t="n">
        <v>9</v>
      </c>
      <c r="BL20" s="3773" t="n"/>
      <c r="BM20" s="3774" t="n">
        <v>2</v>
      </c>
      <c r="BN20" s="3773" t="n"/>
      <c r="BO20" s="4904">
        <f>SUM(BD20:BN20)</f>
        <v/>
      </c>
      <c r="BP20" s="3773" t="n"/>
      <c r="BQ20" s="53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</row>
    <row r="21">
      <c r="A21" s="146" t="n"/>
      <c r="B21" s="146" t="n"/>
      <c r="C21" s="128" t="n"/>
      <c r="D21" s="128" t="n"/>
      <c r="E21" s="128" t="n"/>
      <c r="F21" s="128" t="n"/>
      <c r="G21" s="128" t="n"/>
      <c r="H21" s="128" t="n"/>
      <c r="I21" s="128" t="n"/>
      <c r="J21" s="128" t="n"/>
      <c r="K21" s="128" t="n"/>
      <c r="L21" s="128" t="n"/>
      <c r="M21" s="128" t="n"/>
      <c r="N21" s="128" t="n"/>
      <c r="O21" s="128" t="n"/>
      <c r="P21" s="128" t="n"/>
      <c r="Q21" s="128" t="n"/>
      <c r="R21" s="128" t="n"/>
      <c r="S21" s="128" t="n"/>
      <c r="T21" s="128" t="n"/>
      <c r="U21" s="128" t="n"/>
      <c r="V21" s="128" t="n"/>
      <c r="W21" s="128" t="n"/>
      <c r="X21" s="128" t="n"/>
      <c r="Y21" s="128" t="n"/>
      <c r="Z21" s="128" t="n"/>
      <c r="AA21" s="128" t="n"/>
      <c r="AB21" s="128" t="n"/>
      <c r="AC21" s="128" t="n"/>
      <c r="AD21" s="128" t="n"/>
      <c r="AE21" s="128" t="n"/>
      <c r="AF21" s="128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8" t="n"/>
      <c r="AS21" s="128" t="n"/>
      <c r="AT21" s="128" t="n"/>
      <c r="AU21" s="128" t="n"/>
      <c r="AV21" s="128" t="n"/>
      <c r="AW21" s="128" t="n"/>
      <c r="AX21" s="128" t="n"/>
      <c r="AY21" s="128" t="n"/>
      <c r="AZ21" s="128" t="n"/>
      <c r="BA21" s="128" t="n"/>
      <c r="BB21" s="128" t="n"/>
      <c r="BC21" s="2" t="n"/>
      <c r="BD21" s="5741">
        <f>SUM(BD16:BE20)</f>
        <v/>
      </c>
      <c r="BE21" s="78" t="n"/>
      <c r="BF21" s="79" t="n"/>
      <c r="BG21" s="2846">
        <f>SUM(BG16:BH20)</f>
        <v/>
      </c>
      <c r="BH21" s="79" t="n"/>
      <c r="BI21" s="2846">
        <f>SUM(BI16:BJ20)</f>
        <v/>
      </c>
      <c r="BJ21" s="79" t="n"/>
      <c r="BK21" s="2846">
        <f>SUM(BK16:BL20)</f>
        <v/>
      </c>
      <c r="BL21" s="79" t="n"/>
      <c r="BM21" s="2846">
        <f>SUM(BM16:BN20)</f>
        <v/>
      </c>
      <c r="BN21" s="79" t="n"/>
      <c r="BO21" s="2847">
        <f>SUM(BO16:BP20)</f>
        <v/>
      </c>
      <c r="BP21" s="81" t="n"/>
      <c r="BQ21" s="53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</row>
    <row r="22">
      <c r="A22" s="146" t="n"/>
      <c r="B22" s="146" t="n"/>
      <c r="C22" s="137" t="inlineStr">
        <is>
          <t>Обозначения:</t>
        </is>
      </c>
      <c r="D22" s="138" t="n"/>
      <c r="E22" s="139" t="n"/>
      <c r="F22" s="139" t="n"/>
      <c r="G22" s="139" t="n"/>
      <c r="H22" s="138" t="n"/>
      <c r="I22" s="105" t="n"/>
      <c r="J22" s="140" t="inlineStr">
        <is>
          <t>−</t>
        </is>
      </c>
      <c r="K22" s="137" t="inlineStr">
        <is>
          <t>теоретическое обучение</t>
        </is>
      </c>
      <c r="L22" s="137" t="n"/>
      <c r="M22" s="137" t="n"/>
      <c r="N22" s="137" t="n"/>
      <c r="O22" s="137" t="n"/>
      <c r="P22" s="137" t="n"/>
      <c r="Q22" s="137" t="n"/>
      <c r="R22" s="137" t="n"/>
      <c r="S22" s="137" t="n"/>
      <c r="T22" s="141" t="n"/>
      <c r="U22" s="141" t="n"/>
      <c r="V22" s="142" t="n"/>
      <c r="W22" s="142" t="n"/>
      <c r="X22" s="142" t="n"/>
      <c r="Y22" s="142" t="n"/>
      <c r="Z22" s="142" t="n"/>
      <c r="AA22" s="142" t="n"/>
      <c r="AB22" s="142" t="n"/>
      <c r="AC22" s="142" t="n"/>
      <c r="AD22" s="142" t="n"/>
      <c r="AE22" s="143" t="inlineStr">
        <is>
          <t>О</t>
        </is>
      </c>
      <c r="AF22" s="140" t="inlineStr">
        <is>
          <t>−</t>
        </is>
      </c>
      <c r="AG22" s="137" t="inlineStr">
        <is>
          <t>учебная практика</t>
        </is>
      </c>
      <c r="AH22" s="141" t="n"/>
      <c r="AI22" s="142" t="n"/>
      <c r="AJ22" s="142" t="n"/>
      <c r="AK22" s="142" t="n"/>
      <c r="AL22" s="137" t="n"/>
      <c r="AM22" s="137" t="n"/>
      <c r="AN22" s="144" t="n"/>
      <c r="AO22" s="142" t="n"/>
      <c r="AP22" s="142" t="n"/>
      <c r="AQ22" s="142" t="n"/>
      <c r="AR22" s="141" t="n"/>
      <c r="AS22" s="143" t="inlineStr">
        <is>
          <t>/</t>
        </is>
      </c>
      <c r="AT22" s="140" t="inlineStr">
        <is>
          <t>−</t>
        </is>
      </c>
      <c r="AU22" s="137" t="inlineStr">
        <is>
          <t>дипломное проектирование</t>
        </is>
      </c>
      <c r="AV22" s="141" t="n"/>
      <c r="AW22" s="141" t="n"/>
      <c r="AX22" s="141" t="n"/>
      <c r="AY22" s="141" t="n"/>
      <c r="AZ22" s="141" t="n"/>
      <c r="BA22" s="141" t="n"/>
      <c r="BB22" s="137" t="n"/>
      <c r="BC22" s="137" t="n"/>
      <c r="BD22" s="137" t="n"/>
      <c r="BE22" s="145" t="n"/>
      <c r="BF22" s="139" t="n"/>
      <c r="BG22" s="139" t="n"/>
      <c r="BH22" s="139" t="n"/>
      <c r="BI22" s="146" t="n"/>
      <c r="BJ22" s="146" t="n"/>
      <c r="BK22" s="146" t="n"/>
      <c r="BL22" s="146" t="n"/>
      <c r="BM22" s="146" t="n"/>
      <c r="BN22" s="146" t="n"/>
      <c r="BO22" s="739" t="n"/>
      <c r="BP22" s="697" t="n"/>
      <c r="BQ22" s="53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</row>
    <row r="23">
      <c r="A23" s="2" t="n"/>
      <c r="B23" s="2" t="n"/>
      <c r="C23" s="148" t="n"/>
      <c r="D23" s="149" t="n"/>
      <c r="E23" s="148" t="n"/>
      <c r="F23" s="148" t="n"/>
      <c r="G23" s="148" t="n"/>
      <c r="H23" s="148" t="n"/>
      <c r="I23" s="137" t="n"/>
      <c r="J23" s="137" t="n"/>
      <c r="K23" s="137" t="n"/>
      <c r="L23" s="137" t="n"/>
      <c r="M23" s="137" t="n"/>
      <c r="N23" s="137" t="n"/>
      <c r="O23" s="137" t="n"/>
      <c r="P23" s="137" t="n"/>
      <c r="Q23" s="137" t="n"/>
      <c r="R23" s="137" t="n"/>
      <c r="S23" s="137" t="n"/>
      <c r="T23" s="137" t="n"/>
      <c r="U23" s="137" t="n"/>
      <c r="V23" s="137" t="n"/>
      <c r="W23" s="137" t="n"/>
      <c r="X23" s="137" t="n"/>
      <c r="Y23" s="137" t="n"/>
      <c r="Z23" s="137" t="n"/>
      <c r="AA23" s="137" t="n"/>
      <c r="AB23" s="137" t="n"/>
      <c r="AC23" s="137" t="n"/>
      <c r="AD23" s="137" t="n"/>
      <c r="AE23" s="137" t="n"/>
      <c r="AF23" s="137" t="n"/>
      <c r="AG23" s="137" t="n"/>
      <c r="AH23" s="137" t="n"/>
      <c r="AI23" s="137" t="n"/>
      <c r="AJ23" s="137" t="n"/>
      <c r="AK23" s="137" t="n"/>
      <c r="AL23" s="137" t="n"/>
      <c r="AM23" s="137" t="n"/>
      <c r="AN23" s="137" t="n"/>
      <c r="AO23" s="137" t="n"/>
      <c r="AP23" s="137" t="n"/>
      <c r="AQ23" s="137" t="n"/>
      <c r="AR23" s="137" t="n"/>
      <c r="AS23" s="137" t="n"/>
      <c r="AT23" s="137" t="n"/>
      <c r="AU23" s="137" t="n"/>
      <c r="AV23" s="137" t="n"/>
      <c r="AW23" s="137" t="n"/>
      <c r="AX23" s="137" t="n"/>
      <c r="AY23" s="137" t="n"/>
      <c r="AZ23" s="137" t="n"/>
      <c r="BA23" s="137" t="n"/>
      <c r="BB23" s="137" t="n"/>
      <c r="BC23" s="137" t="n"/>
      <c r="BD23" s="137" t="n"/>
      <c r="BE23" s="145" t="n"/>
      <c r="BF23" s="148" t="n"/>
      <c r="BG23" s="148" t="n"/>
      <c r="BH23" s="148" t="n"/>
      <c r="BI23" s="2" t="n"/>
      <c r="BJ23" s="2" t="n"/>
      <c r="BK23" s="2" t="n"/>
      <c r="BL23" s="2" t="n"/>
      <c r="BM23" s="2" t="n"/>
      <c r="BN23" s="2" t="n"/>
      <c r="BO23" s="149" t="n"/>
      <c r="BP23" s="697" t="n"/>
      <c r="BQ23" s="53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</row>
    <row r="24">
      <c r="A24" s="146" t="n"/>
      <c r="B24" s="146" t="n"/>
      <c r="C24" s="139" t="n"/>
      <c r="D24" s="139" t="n"/>
      <c r="E24" s="139" t="n"/>
      <c r="F24" s="139" t="n"/>
      <c r="G24" s="139" t="n"/>
      <c r="H24" s="138" t="n"/>
      <c r="I24" s="151" t="inlineStr">
        <is>
          <t>:</t>
        </is>
      </c>
      <c r="J24" s="140" t="inlineStr">
        <is>
          <t>−</t>
        </is>
      </c>
      <c r="K24" s="137" t="inlineStr">
        <is>
          <t>лабораторно-экзаменационная (установочная) сессия</t>
        </is>
      </c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41" t="n"/>
      <c r="U24" s="141" t="n"/>
      <c r="V24" s="142" t="n"/>
      <c r="W24" s="142" t="n"/>
      <c r="X24" s="142" t="n"/>
      <c r="Y24" s="142" t="n"/>
      <c r="Z24" s="142" t="n"/>
      <c r="AA24" s="142" t="n"/>
      <c r="AB24" s="142" t="n"/>
      <c r="AC24" s="142" t="n"/>
      <c r="AD24" s="142" t="n"/>
      <c r="AE24" s="151" t="inlineStr">
        <is>
          <t>Х</t>
        </is>
      </c>
      <c r="AF24" s="140" t="inlineStr">
        <is>
          <t>−</t>
        </is>
      </c>
      <c r="AG24" s="137" t="inlineStr">
        <is>
          <t>производственная практика</t>
        </is>
      </c>
      <c r="AH24" s="141" t="n"/>
      <c r="AI24" s="142" t="n"/>
      <c r="AJ24" s="142" t="n"/>
      <c r="AK24" s="142" t="n"/>
      <c r="AL24" s="137" t="n"/>
      <c r="AM24" s="137" t="n"/>
      <c r="AN24" s="144" t="n"/>
      <c r="AO24" s="142" t="n"/>
      <c r="AP24" s="142" t="n"/>
      <c r="AQ24" s="142" t="n"/>
      <c r="AR24" s="144" t="n"/>
      <c r="AS24" s="143" t="inlineStr">
        <is>
          <t>//</t>
        </is>
      </c>
      <c r="AT24" s="140" t="inlineStr">
        <is>
          <t>−</t>
        </is>
      </c>
      <c r="AU24" s="137" t="inlineStr">
        <is>
          <t>итоговая аттестация</t>
        </is>
      </c>
      <c r="AV24" s="144" t="n"/>
      <c r="AW24" s="144" t="n"/>
      <c r="AX24" s="144" t="n"/>
      <c r="AY24" s="144" t="n"/>
      <c r="AZ24" s="144" t="n"/>
      <c r="BA24" s="144" t="n"/>
      <c r="BB24" s="137" t="n"/>
      <c r="BC24" s="137" t="n"/>
      <c r="BD24" s="137" t="n"/>
      <c r="BE24" s="145" t="n"/>
      <c r="BF24" s="139" t="n"/>
      <c r="BG24" s="139" t="n"/>
      <c r="BH24" s="139" t="n"/>
      <c r="BI24" s="146" t="n"/>
      <c r="BJ24" s="146" t="n"/>
      <c r="BK24" s="146" t="n"/>
      <c r="BL24" s="146" t="n"/>
      <c r="BM24" s="146" t="n"/>
      <c r="BN24" s="146" t="n"/>
      <c r="BO24" s="739" t="n"/>
      <c r="BP24" s="697" t="n"/>
      <c r="BQ24" s="53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</row>
    <row r="25">
      <c r="A25" s="146" t="n"/>
      <c r="B25" s="146" t="n"/>
      <c r="C25" s="139" t="n"/>
      <c r="D25" s="139" t="n"/>
      <c r="E25" s="139" t="n"/>
      <c r="F25" s="139" t="n"/>
      <c r="G25" s="139" t="n"/>
      <c r="H25" s="138" t="n"/>
      <c r="I25" s="152" t="n"/>
      <c r="J25" s="140" t="n"/>
      <c r="K25" s="137" t="n"/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41" t="n"/>
      <c r="U25" s="141" t="n"/>
      <c r="V25" s="142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52" t="n"/>
      <c r="AF25" s="140" t="n"/>
      <c r="AG25" s="137" t="n"/>
      <c r="AH25" s="141" t="n"/>
      <c r="AI25" s="142" t="n"/>
      <c r="AJ25" s="142" t="n"/>
      <c r="AK25" s="142" t="n"/>
      <c r="AL25" s="137" t="n"/>
      <c r="AM25" s="137" t="n"/>
      <c r="AN25" s="144" t="n"/>
      <c r="AO25" s="142" t="n"/>
      <c r="AP25" s="142" t="n"/>
      <c r="AQ25" s="142" t="n"/>
      <c r="AR25" s="144" t="n"/>
      <c r="AS25" s="153" t="n"/>
      <c r="AT25" s="140" t="n"/>
      <c r="AU25" s="137" t="n"/>
      <c r="AV25" s="144" t="n"/>
      <c r="AW25" s="144" t="n"/>
      <c r="AX25" s="144" t="n"/>
      <c r="AY25" s="144" t="n"/>
      <c r="AZ25" s="144" t="n"/>
      <c r="BA25" s="144" t="n"/>
      <c r="BB25" s="137" t="n"/>
      <c r="BC25" s="137" t="n"/>
      <c r="BD25" s="137" t="n"/>
      <c r="BE25" s="145" t="n"/>
      <c r="BF25" s="139" t="n"/>
      <c r="BG25" s="139" t="n"/>
      <c r="BH25" s="139" t="n"/>
      <c r="BI25" s="146" t="n"/>
      <c r="BJ25" s="146" t="n"/>
      <c r="BK25" s="146" t="n"/>
      <c r="BL25" s="146" t="n"/>
      <c r="BM25" s="146" t="n"/>
      <c r="BN25" s="146" t="n"/>
      <c r="BO25" s="739" t="n"/>
      <c r="BP25" s="697" t="n"/>
      <c r="BQ25" s="53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</row>
    <row r="26">
      <c r="A26" s="1504" t="inlineStr">
        <is>
          <t>III. План образовательного процесса</t>
        </is>
      </c>
      <c r="B26" s="78" t="n"/>
      <c r="C26" s="78" t="n"/>
      <c r="D26" s="78" t="n"/>
      <c r="E26" s="78" t="n"/>
      <c r="F26" s="78" t="n"/>
      <c r="G26" s="78" t="n"/>
      <c r="H26" s="78" t="n"/>
      <c r="I26" s="78" t="n"/>
      <c r="J26" s="78" t="n"/>
      <c r="K26" s="78" t="n"/>
      <c r="L26" s="78" t="n"/>
      <c r="M26" s="78" t="n"/>
      <c r="N26" s="78" t="n"/>
      <c r="O26" s="78" t="n"/>
      <c r="P26" s="78" t="n"/>
      <c r="Q26" s="78" t="n"/>
      <c r="R26" s="78" t="n"/>
      <c r="S26" s="78" t="n"/>
      <c r="T26" s="78" t="n"/>
      <c r="U26" s="78" t="n"/>
      <c r="V26" s="78" t="n"/>
      <c r="W26" s="78" t="n"/>
      <c r="X26" s="78" t="n"/>
      <c r="Y26" s="78" t="n"/>
      <c r="Z26" s="78" t="n"/>
      <c r="AA26" s="78" t="n"/>
      <c r="AB26" s="78" t="n"/>
      <c r="AC26" s="78" t="n"/>
      <c r="AD26" s="78" t="n"/>
      <c r="AE26" s="78" t="n"/>
      <c r="AF26" s="78" t="n"/>
      <c r="AG26" s="78" t="n"/>
      <c r="AH26" s="78" t="n"/>
      <c r="AI26" s="78" t="n"/>
      <c r="AJ26" s="78" t="n"/>
      <c r="AK26" s="78" t="n"/>
      <c r="AL26" s="78" t="n"/>
      <c r="AM26" s="78" t="n"/>
      <c r="AN26" s="78" t="n"/>
      <c r="AO26" s="78" t="n"/>
      <c r="AP26" s="78" t="n"/>
      <c r="AQ26" s="78" t="n"/>
      <c r="AR26" s="78" t="n"/>
      <c r="AS26" s="78" t="n"/>
      <c r="AT26" s="78" t="n"/>
      <c r="AU26" s="78" t="n"/>
      <c r="AV26" s="78" t="n"/>
      <c r="AW26" s="78" t="n"/>
      <c r="AX26" s="78" t="n"/>
      <c r="AY26" s="78" t="n"/>
      <c r="AZ26" s="78" t="n"/>
      <c r="BA26" s="78" t="n"/>
      <c r="BB26" s="78" t="n"/>
      <c r="BC26" s="78" t="n"/>
      <c r="BD26" s="78" t="n"/>
      <c r="BE26" s="78" t="n"/>
      <c r="BF26" s="78" t="n"/>
      <c r="BG26" s="78" t="n"/>
      <c r="BH26" s="78" t="n"/>
      <c r="BI26" s="78" t="n"/>
      <c r="BJ26" s="78" t="n"/>
      <c r="BK26" s="78" t="n"/>
      <c r="BL26" s="78" t="n"/>
      <c r="BM26" s="78" t="n"/>
      <c r="BN26" s="78" t="n"/>
      <c r="BO26" s="78" t="n"/>
      <c r="BP26" s="78" t="n"/>
      <c r="BQ26" s="78" t="n"/>
      <c r="BR26" s="78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</row>
    <row r="27">
      <c r="A27" s="157" t="inlineStr">
        <is>
          <t>№
п/п</t>
        </is>
      </c>
      <c r="B27" s="156" t="n"/>
      <c r="C27" s="157" t="inlineStr">
        <is>
          <t>Название модуля, учебной дисциплины, курсового проекта (курсовой работы)</t>
        </is>
      </c>
      <c r="D27" s="158" t="n"/>
      <c r="E27" s="158" t="n"/>
      <c r="F27" s="158" t="n"/>
      <c r="G27" s="158" t="n"/>
      <c r="H27" s="158" t="n"/>
      <c r="I27" s="158" t="n"/>
      <c r="J27" s="158" t="n"/>
      <c r="K27" s="158" t="n"/>
      <c r="L27" s="158" t="n"/>
      <c r="M27" s="158" t="n"/>
      <c r="N27" s="158" t="n"/>
      <c r="O27" s="158" t="n"/>
      <c r="P27" s="158" t="n"/>
      <c r="Q27" s="158" t="n"/>
      <c r="R27" s="156" t="n"/>
      <c r="S27" s="5742" t="n"/>
      <c r="T27" s="157" t="inlineStr">
        <is>
          <t>Экзамены</t>
        </is>
      </c>
      <c r="U27" s="156" t="n"/>
      <c r="V27" s="471" t="inlineStr">
        <is>
          <t>Зачеты</t>
        </is>
      </c>
      <c r="W27" s="156" t="n"/>
      <c r="X27" s="161" t="inlineStr">
        <is>
          <t>Общее количество акад. часов по учебному плану для дневной формы</t>
        </is>
      </c>
      <c r="Y27" s="61" t="n"/>
      <c r="Z27" s="162" t="inlineStr">
        <is>
          <t>Количество аудиторных часов по учебному плану для дневной формы</t>
        </is>
      </c>
      <c r="AA27" s="61" t="n"/>
      <c r="AB27" s="5743" t="inlineStr">
        <is>
          <t>Количество аудиторных часов</t>
        </is>
      </c>
      <c r="AC27" s="164" t="n"/>
      <c r="AD27" s="164" t="n"/>
      <c r="AE27" s="164" t="n"/>
      <c r="AF27" s="164" t="n"/>
      <c r="AG27" s="164" t="n"/>
      <c r="AH27" s="164" t="n"/>
      <c r="AI27" s="164" t="n"/>
      <c r="AJ27" s="164" t="n"/>
      <c r="AK27" s="4185" t="n"/>
      <c r="AL27" s="5744" t="inlineStr">
        <is>
          <t>Распределение по курсам и семестрам</t>
        </is>
      </c>
      <c r="AM27" s="164" t="n"/>
      <c r="AN27" s="164" t="n"/>
      <c r="AO27" s="164" t="n"/>
      <c r="AP27" s="164" t="n"/>
      <c r="AQ27" s="164" t="n"/>
      <c r="AR27" s="164" t="n"/>
      <c r="AS27" s="164" t="n"/>
      <c r="AT27" s="164" t="n"/>
      <c r="AU27" s="164" t="n"/>
      <c r="AV27" s="164" t="n"/>
      <c r="AW27" s="164" t="n"/>
      <c r="AX27" s="164" t="n"/>
      <c r="AY27" s="164" t="n"/>
      <c r="AZ27" s="164" t="n"/>
      <c r="BA27" s="164" t="n"/>
      <c r="BB27" s="164" t="n"/>
      <c r="BC27" s="164" t="n"/>
      <c r="BD27" s="164" t="n"/>
      <c r="BE27" s="164" t="n"/>
      <c r="BF27" s="164" t="n"/>
      <c r="BG27" s="164" t="n"/>
      <c r="BH27" s="164" t="n"/>
      <c r="BI27" s="164" t="n"/>
      <c r="BJ27" s="164" t="n"/>
      <c r="BK27" s="164" t="n"/>
      <c r="BL27" s="164" t="n"/>
      <c r="BM27" s="164" t="n"/>
      <c r="BN27" s="164" t="n"/>
      <c r="BO27" s="164" t="n"/>
      <c r="BP27" s="164" t="n"/>
      <c r="BQ27" s="157" t="inlineStr">
        <is>
          <t>Всего зачетных единиц</t>
        </is>
      </c>
      <c r="BR27" s="156" t="n"/>
      <c r="BS27" s="157" t="inlineStr">
        <is>
          <t>Кафедра</t>
        </is>
      </c>
      <c r="BT27" s="156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  <c r="CN27" s="2" t="n"/>
      <c r="CO27" s="2" t="n"/>
      <c r="CP27" s="2" t="n"/>
      <c r="CQ27" s="2" t="n"/>
      <c r="CR27" s="2" t="n"/>
      <c r="CS27" s="2" t="n"/>
    </row>
    <row r="28">
      <c r="A28" s="168" t="n"/>
      <c r="B28" s="169" t="n"/>
      <c r="C28" s="168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169" t="n"/>
      <c r="S28" s="5745" t="n"/>
      <c r="T28" s="168" t="n"/>
      <c r="U28" s="169" t="n"/>
      <c r="V28" s="2" t="n"/>
      <c r="W28" s="169" t="n"/>
      <c r="X28" s="69" t="n"/>
      <c r="Y28" s="70" t="n"/>
      <c r="Z28" s="171" t="n"/>
      <c r="AA28" s="70" t="n"/>
      <c r="AB28" s="5746" t="inlineStr">
        <is>
          <t>Всего</t>
        </is>
      </c>
      <c r="AC28" s="173" t="n"/>
      <c r="AD28" s="174" t="inlineStr">
        <is>
          <t>Из них</t>
        </is>
      </c>
      <c r="AE28" s="175" t="n"/>
      <c r="AF28" s="175" t="n"/>
      <c r="AG28" s="175" t="n"/>
      <c r="AH28" s="175" t="n"/>
      <c r="AI28" s="175" t="n"/>
      <c r="AJ28" s="175" t="n"/>
      <c r="AK28" s="176" t="n"/>
      <c r="AL28" s="2217" t="inlineStr">
        <is>
          <t>I курс</t>
        </is>
      </c>
      <c r="AM28" s="175" t="n"/>
      <c r="AN28" s="175" t="n"/>
      <c r="AO28" s="175" t="n"/>
      <c r="AP28" s="175" t="n"/>
      <c r="AQ28" s="175" t="n"/>
      <c r="AR28" s="2215" t="n"/>
      <c r="AS28" s="1506" t="inlineStr">
        <is>
          <t>II курс</t>
        </is>
      </c>
      <c r="AT28" s="175" t="n"/>
      <c r="AU28" s="175" t="n"/>
      <c r="AV28" s="175" t="n"/>
      <c r="AW28" s="175" t="n"/>
      <c r="AX28" s="176" t="n"/>
      <c r="AY28" s="180" t="inlineStr">
        <is>
          <t>III курс</t>
        </is>
      </c>
      <c r="AZ28" s="175" t="n"/>
      <c r="BA28" s="175" t="n"/>
      <c r="BB28" s="175" t="n"/>
      <c r="BC28" s="175" t="n"/>
      <c r="BD28" s="176" t="n"/>
      <c r="BE28" s="179" t="inlineStr">
        <is>
          <t>IV курс</t>
        </is>
      </c>
      <c r="BF28" s="175" t="n"/>
      <c r="BG28" s="175" t="n"/>
      <c r="BH28" s="175" t="n"/>
      <c r="BI28" s="175" t="n"/>
      <c r="BJ28" s="176" t="n"/>
      <c r="BK28" s="180" t="inlineStr">
        <is>
          <t>V курс</t>
        </is>
      </c>
      <c r="BL28" s="175" t="n"/>
      <c r="BM28" s="175" t="n"/>
      <c r="BN28" s="175" t="n"/>
      <c r="BO28" s="175" t="n"/>
      <c r="BP28" s="176" t="n"/>
      <c r="BQ28" s="168" t="n"/>
      <c r="BR28" s="169" t="n"/>
      <c r="BS28" s="168" t="n"/>
      <c r="BT28" s="169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</row>
    <row r="29">
      <c r="A29" s="168" t="n"/>
      <c r="B29" s="169" t="n"/>
      <c r="C29" s="168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169" t="n"/>
      <c r="S29" s="5745" t="n"/>
      <c r="T29" s="168" t="n"/>
      <c r="U29" s="169" t="n"/>
      <c r="V29" s="2" t="n"/>
      <c r="W29" s="169" t="n"/>
      <c r="X29" s="69" t="n"/>
      <c r="Y29" s="70" t="n"/>
      <c r="Z29" s="171" t="n"/>
      <c r="AA29" s="70" t="n"/>
      <c r="AB29" s="2" t="n"/>
      <c r="AC29" s="173" t="n"/>
      <c r="AD29" s="181" t="inlineStr">
        <is>
          <t>Лекции</t>
        </is>
      </c>
      <c r="AE29" s="169" t="n"/>
      <c r="AF29" s="5747" t="inlineStr">
        <is>
          <t>Лабораторные</t>
        </is>
      </c>
      <c r="AG29" s="169" t="n"/>
      <c r="AH29" s="5747" t="inlineStr">
        <is>
          <t>Практические</t>
        </is>
      </c>
      <c r="AI29" s="169" t="n"/>
      <c r="AJ29" s="5747" t="inlineStr">
        <is>
          <t>Семинарские</t>
        </is>
      </c>
      <c r="AK29" s="169" t="n"/>
      <c r="AL29" s="183" t="inlineStr">
        <is>
          <t>УС</t>
        </is>
      </c>
      <c r="AM29" s="184" t="inlineStr">
        <is>
          <t>1 семестр</t>
        </is>
      </c>
      <c r="AN29" s="2" t="n"/>
      <c r="AO29" s="169" t="n"/>
      <c r="AP29" s="4030" t="inlineStr">
        <is>
          <t>2 семестр</t>
        </is>
      </c>
      <c r="AQ29" s="2" t="n"/>
      <c r="AR29" s="169" t="n"/>
      <c r="AS29" s="1511" t="inlineStr">
        <is>
          <t>3 семестр</t>
        </is>
      </c>
      <c r="AT29" s="2" t="n"/>
      <c r="AU29" s="186" t="n"/>
      <c r="AV29" s="1509" t="inlineStr">
        <is>
          <t>4 семестр</t>
        </is>
      </c>
      <c r="AW29" s="2" t="n"/>
      <c r="AX29" s="169" t="n"/>
      <c r="AY29" s="184" t="inlineStr">
        <is>
          <t>5 семестр</t>
        </is>
      </c>
      <c r="AZ29" s="2" t="n"/>
      <c r="BA29" s="169" t="n"/>
      <c r="BB29" s="4030" t="inlineStr">
        <is>
          <t>6 семестр</t>
        </is>
      </c>
      <c r="BC29" s="2" t="n"/>
      <c r="BD29" s="169" t="n"/>
      <c r="BE29" s="187" t="inlineStr">
        <is>
          <t>7 семестр</t>
        </is>
      </c>
      <c r="BF29" s="2" t="n"/>
      <c r="BG29" s="186" t="n"/>
      <c r="BH29" s="184" t="inlineStr">
        <is>
          <t>8 семестр</t>
        </is>
      </c>
      <c r="BI29" s="2" t="n"/>
      <c r="BJ29" s="169" t="n"/>
      <c r="BK29" s="188" t="inlineStr">
        <is>
          <t>9 семестр</t>
        </is>
      </c>
      <c r="BL29" s="2" t="n"/>
      <c r="BM29" s="173" t="n"/>
      <c r="BN29" s="128" t="inlineStr">
        <is>
          <t>10 семестр</t>
        </is>
      </c>
      <c r="BO29" s="2" t="n"/>
      <c r="BP29" s="2" t="n"/>
      <c r="BQ29" s="168" t="n"/>
      <c r="BR29" s="169" t="n"/>
      <c r="BS29" s="168" t="n"/>
      <c r="BT29" s="169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</row>
    <row r="30">
      <c r="A30" s="168" t="n"/>
      <c r="B30" s="169" t="n"/>
      <c r="C30" s="168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169" t="n"/>
      <c r="S30" s="5745" t="n"/>
      <c r="T30" s="168" t="n"/>
      <c r="U30" s="169" t="n"/>
      <c r="V30" s="2" t="n"/>
      <c r="W30" s="169" t="n"/>
      <c r="X30" s="69" t="n"/>
      <c r="Y30" s="70" t="n"/>
      <c r="Z30" s="171" t="n"/>
      <c r="AA30" s="70" t="n"/>
      <c r="AB30" s="2" t="n"/>
      <c r="AC30" s="173" t="n"/>
      <c r="AD30" s="2" t="n"/>
      <c r="AE30" s="169" t="n"/>
      <c r="AF30" s="191" t="n"/>
      <c r="AG30" s="169" t="n"/>
      <c r="AH30" s="191" t="n"/>
      <c r="AI30" s="169" t="n"/>
      <c r="AJ30" s="191" t="n"/>
      <c r="AK30" s="169" t="n"/>
      <c r="AL30" s="192" t="n"/>
      <c r="AM30" s="193" t="n">
        <v>2</v>
      </c>
      <c r="AN30" s="5748" t="inlineStr">
        <is>
          <t>недели</t>
        </is>
      </c>
      <c r="AO30" s="176" t="n"/>
      <c r="AP30" s="193" t="n">
        <v>2</v>
      </c>
      <c r="AQ30" s="4034" t="inlineStr">
        <is>
          <t>недели</t>
        </is>
      </c>
      <c r="AR30" s="176" t="n"/>
      <c r="AS30" s="1515" t="n">
        <v>2</v>
      </c>
      <c r="AT30" s="4033" t="inlineStr">
        <is>
          <t>недели</t>
        </is>
      </c>
      <c r="AU30" s="176" t="n"/>
      <c r="AV30" s="1516" t="n">
        <v>2</v>
      </c>
      <c r="AW30" s="4033" t="inlineStr">
        <is>
          <t>недели</t>
        </is>
      </c>
      <c r="AX30" s="176" t="n"/>
      <c r="AY30" s="1517" t="n">
        <v>3</v>
      </c>
      <c r="AZ30" s="4034" t="inlineStr">
        <is>
          <t>недели</t>
        </is>
      </c>
      <c r="BA30" s="176" t="n"/>
      <c r="BB30" s="193" t="n">
        <v>3</v>
      </c>
      <c r="BC30" s="4034" t="inlineStr">
        <is>
          <t>недели</t>
        </is>
      </c>
      <c r="BD30" s="176" t="n"/>
      <c r="BE30" s="1519" t="n">
        <v>2</v>
      </c>
      <c r="BF30" s="4034" t="inlineStr">
        <is>
          <t>недели</t>
        </is>
      </c>
      <c r="BG30" s="176" t="n"/>
      <c r="BH30" s="1517" t="n">
        <v>2</v>
      </c>
      <c r="BI30" s="4034" t="inlineStr">
        <is>
          <t>недели</t>
        </is>
      </c>
      <c r="BJ30" s="176" t="n"/>
      <c r="BK30" s="1519" t="n">
        <v>3</v>
      </c>
      <c r="BL30" s="4034" t="inlineStr">
        <is>
          <t>недели</t>
        </is>
      </c>
      <c r="BM30" s="176" t="n"/>
      <c r="BN30" s="1517" t="n">
        <v>2</v>
      </c>
      <c r="BO30" s="4034" t="inlineStr">
        <is>
          <t>недели</t>
        </is>
      </c>
      <c r="BP30" s="176" t="n"/>
      <c r="BQ30" s="168" t="n"/>
      <c r="BR30" s="169" t="n"/>
      <c r="BS30" s="168" t="n"/>
      <c r="BT30" s="169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</row>
    <row r="31">
      <c r="A31" s="199" t="n"/>
      <c r="B31" s="200" t="n"/>
      <c r="C31" s="199" t="n"/>
      <c r="D31" s="201" t="n"/>
      <c r="E31" s="201" t="n"/>
      <c r="F31" s="201" t="n"/>
      <c r="G31" s="201" t="n"/>
      <c r="H31" s="201" t="n"/>
      <c r="I31" s="201" t="n"/>
      <c r="J31" s="201" t="n"/>
      <c r="K31" s="201" t="n"/>
      <c r="L31" s="201" t="n"/>
      <c r="M31" s="201" t="n"/>
      <c r="N31" s="201" t="n"/>
      <c r="O31" s="201" t="n"/>
      <c r="P31" s="201" t="n"/>
      <c r="Q31" s="201" t="n"/>
      <c r="R31" s="200" t="n"/>
      <c r="S31" s="5749" t="n"/>
      <c r="T31" s="199" t="n"/>
      <c r="U31" s="200" t="n"/>
      <c r="V31" s="201" t="n"/>
      <c r="W31" s="200" t="n"/>
      <c r="X31" s="203" t="n"/>
      <c r="Y31" s="204" t="n"/>
      <c r="Z31" s="205" t="n"/>
      <c r="AA31" s="204" t="n"/>
      <c r="AB31" s="78" t="n"/>
      <c r="AC31" s="2239" t="n"/>
      <c r="AD31" s="201" t="n"/>
      <c r="AE31" s="200" t="n"/>
      <c r="AF31" s="4720" t="n"/>
      <c r="AG31" s="5750" t="n"/>
      <c r="AH31" s="4720" t="n"/>
      <c r="AI31" s="5750" t="n"/>
      <c r="AJ31" s="4720" t="n"/>
      <c r="AK31" s="5750" t="n"/>
      <c r="AL31" s="4189" t="inlineStr">
        <is>
          <t>Ауд.часов</t>
        </is>
      </c>
      <c r="AM31" s="1528" t="inlineStr">
        <is>
          <t>Всего часов</t>
        </is>
      </c>
      <c r="AN31" s="5751" t="inlineStr">
        <is>
          <t>Ауд.часов</t>
        </is>
      </c>
      <c r="AO31" s="1530" t="inlineStr">
        <is>
          <t>Зач.единиц</t>
        </is>
      </c>
      <c r="AP31" s="5752" t="inlineStr">
        <is>
          <t>Всего часов</t>
        </is>
      </c>
      <c r="AQ31" s="5751" t="inlineStr">
        <is>
          <t>Ауд.часов</t>
        </is>
      </c>
      <c r="AR31" s="1530" t="inlineStr">
        <is>
          <t>Зач.единиц</t>
        </is>
      </c>
      <c r="AS31" s="5753" t="inlineStr">
        <is>
          <t>Всего часов</t>
        </is>
      </c>
      <c r="AT31" s="5754" t="inlineStr">
        <is>
          <t>Ауд.часов</t>
        </is>
      </c>
      <c r="AU31" s="5755" t="inlineStr">
        <is>
          <t>Зач.единиц</t>
        </is>
      </c>
      <c r="AV31" s="1521" t="inlineStr">
        <is>
          <t>Всего часов</t>
        </is>
      </c>
      <c r="AW31" s="5754" t="inlineStr">
        <is>
          <t>Ауд.часов</t>
        </is>
      </c>
      <c r="AX31" s="5756" t="inlineStr">
        <is>
          <t>Зач.единиц</t>
        </is>
      </c>
      <c r="AY31" s="1528" t="inlineStr">
        <is>
          <t>Всего часов</t>
        </is>
      </c>
      <c r="AZ31" s="5751" t="inlineStr">
        <is>
          <t>Ауд.часов</t>
        </is>
      </c>
      <c r="BA31" s="1530" t="inlineStr">
        <is>
          <t>Зач.единиц</t>
        </is>
      </c>
      <c r="BB31" s="5752" t="inlineStr">
        <is>
          <t>Всего часов</t>
        </is>
      </c>
      <c r="BC31" s="5751" t="inlineStr">
        <is>
          <t>Ауд.часов</t>
        </is>
      </c>
      <c r="BD31" s="1530" t="inlineStr">
        <is>
          <t>Зач.единиц</t>
        </is>
      </c>
      <c r="BE31" s="491" t="inlineStr">
        <is>
          <t>Всего часов</t>
        </is>
      </c>
      <c r="BF31" s="5751" t="inlineStr">
        <is>
          <t>Ауд.часов</t>
        </is>
      </c>
      <c r="BG31" s="5757" t="inlineStr">
        <is>
          <t>Зач.единиц</t>
        </is>
      </c>
      <c r="BH31" s="1528" t="inlineStr">
        <is>
          <t>Всего часов</t>
        </is>
      </c>
      <c r="BI31" s="5751" t="inlineStr">
        <is>
          <t>Ауд.часов</t>
        </is>
      </c>
      <c r="BJ31" s="5758" t="inlineStr">
        <is>
          <t>Зач.единиц</t>
        </is>
      </c>
      <c r="BK31" s="1528" t="inlineStr">
        <is>
          <t>Всего часов</t>
        </is>
      </c>
      <c r="BL31" s="5751" t="inlineStr">
        <is>
          <t>Ауд.часов</t>
        </is>
      </c>
      <c r="BM31" s="5757" t="inlineStr">
        <is>
          <t>Зач.единиц</t>
        </is>
      </c>
      <c r="BN31" s="1528" t="inlineStr">
        <is>
          <t>Всего часов</t>
        </is>
      </c>
      <c r="BO31" s="5751" t="inlineStr">
        <is>
          <t>Ауд.часов</t>
        </is>
      </c>
      <c r="BP31" s="5759" t="inlineStr">
        <is>
          <t>Зач.единиц</t>
        </is>
      </c>
      <c r="BQ31" s="199" t="n"/>
      <c r="BR31" s="200" t="n"/>
      <c r="BS31" s="199" t="n"/>
      <c r="BT31" s="200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</row>
    <row r="32">
      <c r="A32" s="1537" t="n">
        <v>1</v>
      </c>
      <c r="B32" s="220" t="n"/>
      <c r="C32" s="1538" t="inlineStr">
        <is>
          <t>Государственный компонент</t>
        </is>
      </c>
      <c r="D32" s="131" t="n"/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220" t="n"/>
      <c r="S32" s="1539" t="n"/>
      <c r="T32" s="5760" t="n"/>
      <c r="U32" s="4292" t="n"/>
      <c r="V32" s="5760" t="n"/>
      <c r="W32" s="4292" t="n"/>
      <c r="X32" s="1541">
        <f>SUM(X33:Y69)</f>
        <v/>
      </c>
      <c r="Y32" s="220" t="n"/>
      <c r="Z32" s="4059">
        <f>SUM(Z33:AA69)</f>
        <v/>
      </c>
      <c r="AA32" s="220" t="n"/>
      <c r="AB32" s="4056">
        <f>SUM(AB34:AC69)</f>
        <v/>
      </c>
      <c r="AC32" s="404" t="n"/>
      <c r="AD32" s="4057">
        <f>SUM(AD33:AE69)</f>
        <v/>
      </c>
      <c r="AE32" s="220" t="n"/>
      <c r="AF32" s="1766">
        <f>SUM(AF33:AG69)</f>
        <v/>
      </c>
      <c r="AG32" s="220" t="n"/>
      <c r="AH32" s="1766">
        <f>SUM(AH33:AI69)</f>
        <v/>
      </c>
      <c r="AI32" s="220" t="n"/>
      <c r="AJ32" s="1766">
        <f>SUM(AJ33:AK69)</f>
        <v/>
      </c>
      <c r="AK32" s="220" t="n"/>
      <c r="AL32" s="4058">
        <f>SUM(AL33:AL69)</f>
        <v/>
      </c>
      <c r="AM32" s="4057">
        <f>SUM(AM33:AM69)</f>
        <v/>
      </c>
      <c r="AN32" s="1766">
        <f>SUM(AN33:AN69)</f>
        <v/>
      </c>
      <c r="AO32" s="1768">
        <f>SUM(AO33:AO69)</f>
        <v/>
      </c>
      <c r="AP32" s="4059">
        <f>SUM(AP33:AP69)</f>
        <v/>
      </c>
      <c r="AQ32" s="1766">
        <f>SUM(AQ33:AQ69)</f>
        <v/>
      </c>
      <c r="AR32" s="1768">
        <f>SUM(AR33:AR69)</f>
        <v/>
      </c>
      <c r="AS32" s="4060">
        <f>SUM(AS33:AS69)</f>
        <v/>
      </c>
      <c r="AT32" s="1766">
        <f>SUM(AT33:AT69)</f>
        <v/>
      </c>
      <c r="AU32" s="4061">
        <f>SUM(AU33:AU69)</f>
        <v/>
      </c>
      <c r="AV32" s="4057">
        <f>SUM(AV33:AV69)</f>
        <v/>
      </c>
      <c r="AW32" s="1766">
        <f>SUM(AW33:AW69)</f>
        <v/>
      </c>
      <c r="AX32" s="4062">
        <f>SUM(AX33:AX69)</f>
        <v/>
      </c>
      <c r="AY32" s="4057">
        <f>SUM(AY33:AY69)</f>
        <v/>
      </c>
      <c r="AZ32" s="1766">
        <f>SUM(AZ33:AZ69)</f>
        <v/>
      </c>
      <c r="BA32" s="1768">
        <f>SUM(BA33:BA69)</f>
        <v/>
      </c>
      <c r="BB32" s="4059">
        <f>SUM(BB33:BB69)</f>
        <v/>
      </c>
      <c r="BC32" s="1766">
        <f>SUM(BC33:BC69)</f>
        <v/>
      </c>
      <c r="BD32" s="1768">
        <f>SUM(BD33:BD69)</f>
        <v/>
      </c>
      <c r="BE32" s="4060">
        <f>SUM(BE33:BE69)</f>
        <v/>
      </c>
      <c r="BF32" s="1766">
        <f>SUM(BF33:BF69)</f>
        <v/>
      </c>
      <c r="BG32" s="4061">
        <f>SUM(BG33:BG69)</f>
        <v/>
      </c>
      <c r="BH32" s="4057">
        <f>SUM(BH33:BH69)</f>
        <v/>
      </c>
      <c r="BI32" s="1766">
        <f>SUM(BI33:BI69)</f>
        <v/>
      </c>
      <c r="BJ32" s="4062">
        <f>SUM(BJ33:BJ69)</f>
        <v/>
      </c>
      <c r="BK32" s="4060">
        <f>SUM(BK34:BK69)</f>
        <v/>
      </c>
      <c r="BL32" s="1766">
        <f>SUM(BL34:BL69)</f>
        <v/>
      </c>
      <c r="BM32" s="3309">
        <f>SUM(BM34:BM69)</f>
        <v/>
      </c>
      <c r="BN32" s="4059">
        <f>SUM(BN34:BN69)</f>
        <v/>
      </c>
      <c r="BO32" s="1766">
        <f>SUM(BO34:BO69)</f>
        <v/>
      </c>
      <c r="BP32" s="1763">
        <f>SUM(BP34:BP69)</f>
        <v/>
      </c>
      <c r="BQ32" s="5761">
        <f>SUM(BQ34:BR69)</f>
        <v/>
      </c>
      <c r="BR32" s="4292" t="n"/>
      <c r="BS32" s="5762" t="n"/>
      <c r="BT32" s="220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</row>
    <row r="33">
      <c r="A33" s="4068" t="inlineStr">
        <is>
          <t>1.1</t>
        </is>
      </c>
      <c r="B33" s="200" t="n"/>
      <c r="C33" s="4069" t="inlineStr">
        <is>
          <t>Социально-гуманитарный модуль 1</t>
        </is>
      </c>
      <c r="D33" s="201" t="n"/>
      <c r="E33" s="201" t="n"/>
      <c r="F33" s="201" t="n"/>
      <c r="G33" s="201" t="n"/>
      <c r="H33" s="201" t="n"/>
      <c r="I33" s="201" t="n"/>
      <c r="J33" s="201" t="n"/>
      <c r="K33" s="201" t="n"/>
      <c r="L33" s="201" t="n"/>
      <c r="M33" s="201" t="n"/>
      <c r="N33" s="201" t="n"/>
      <c r="O33" s="201" t="n"/>
      <c r="P33" s="201" t="n"/>
      <c r="Q33" s="201" t="n"/>
      <c r="R33" s="200" t="n"/>
      <c r="S33" s="1560" t="n"/>
      <c r="T33" s="1561" t="n"/>
      <c r="U33" s="244" t="n"/>
      <c r="V33" s="1561" t="n"/>
      <c r="W33" s="244" t="n"/>
      <c r="X33" s="2002">
        <f>AM33+AP33+AS33+AV33+AY33+BB33+BE33+BH33</f>
        <v/>
      </c>
      <c r="Y33" s="200" t="n"/>
      <c r="Z33" s="2003">
        <f>SUM(AD33:AK33)</f>
        <v/>
      </c>
      <c r="AA33" s="200" t="n"/>
      <c r="AB33" s="4070" t="n"/>
      <c r="AC33" s="536" t="n"/>
      <c r="AD33" s="1581">
        <f>SUM(AF33:AN33)</f>
        <v/>
      </c>
      <c r="AE33" s="200" t="n"/>
      <c r="AF33" s="5763">
        <f>SUM(AH33:AP33)</f>
        <v/>
      </c>
      <c r="AG33" s="5750" t="n"/>
      <c r="AH33" s="5763">
        <f>SUM(AJ33:AR33)</f>
        <v/>
      </c>
      <c r="AI33" s="5750" t="n"/>
      <c r="AJ33" s="5763">
        <f>SUM(AM33:AT33)</f>
        <v/>
      </c>
      <c r="AK33" s="5750" t="n"/>
      <c r="AL33" s="1815" t="n"/>
      <c r="AM33" s="5764">
        <f>AO33*36</f>
        <v/>
      </c>
      <c r="AN33" s="5763" t="n"/>
      <c r="AO33" s="4071" t="n"/>
      <c r="AP33" s="2003">
        <f>AR33*36</f>
        <v/>
      </c>
      <c r="AQ33" s="5763" t="n"/>
      <c r="AR33" s="4071" t="n"/>
      <c r="AS33" s="4072">
        <f>AU33*36</f>
        <v/>
      </c>
      <c r="AT33" s="5763" t="n"/>
      <c r="AU33" s="4073" t="n"/>
      <c r="AV33" s="1581">
        <f>AX33*36</f>
        <v/>
      </c>
      <c r="AW33" s="5763" t="n"/>
      <c r="AX33" s="1819" t="n"/>
      <c r="AY33" s="1581">
        <f>BA33*36</f>
        <v/>
      </c>
      <c r="AZ33" s="5763" t="n"/>
      <c r="BA33" s="4071" t="n"/>
      <c r="BB33" s="2003">
        <f>BD33*36</f>
        <v/>
      </c>
      <c r="BC33" s="5763" t="n"/>
      <c r="BD33" s="4071" t="n"/>
      <c r="BE33" s="4072">
        <f>BG33*36</f>
        <v/>
      </c>
      <c r="BF33" s="5763" t="n"/>
      <c r="BG33" s="4073" t="n"/>
      <c r="BH33" s="1581">
        <f>BJ33*36</f>
        <v/>
      </c>
      <c r="BI33" s="5763" t="n"/>
      <c r="BJ33" s="1819" t="n"/>
      <c r="BK33" s="4072" t="n"/>
      <c r="BL33" s="5763" t="n"/>
      <c r="BM33" s="1797" t="n"/>
      <c r="BN33" s="2003" t="n"/>
      <c r="BO33" s="5763" t="n"/>
      <c r="BP33" s="1799" t="n"/>
      <c r="BQ33" s="1561" t="n"/>
      <c r="BR33" s="244" t="n"/>
      <c r="BS33" s="5765" t="n"/>
      <c r="BT33" s="200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</row>
    <row r="34">
      <c r="A34" s="5766" t="inlineStr">
        <is>
          <t>1.1.1</t>
        </is>
      </c>
      <c r="B34" s="5767" t="n"/>
      <c r="C34" s="5768" t="inlineStr">
        <is>
          <t>История белорусской государственности</t>
        </is>
      </c>
      <c r="D34" s="5173" t="n"/>
      <c r="E34" s="5173" t="n"/>
      <c r="F34" s="5173" t="n"/>
      <c r="G34" s="5173" t="n"/>
      <c r="H34" s="5173" t="n"/>
      <c r="I34" s="5173" t="n"/>
      <c r="J34" s="5173" t="n"/>
      <c r="K34" s="5173" t="n"/>
      <c r="L34" s="5173" t="n"/>
      <c r="M34" s="5173" t="n"/>
      <c r="N34" s="5173" t="n"/>
      <c r="O34" s="5173" t="n"/>
      <c r="P34" s="5173" t="n"/>
      <c r="Q34" s="5173" t="n"/>
      <c r="R34" s="5767" t="n"/>
      <c r="S34" s="5769" t="n"/>
      <c r="T34" s="5770" t="n">
        <v>2</v>
      </c>
      <c r="U34" s="5771" t="n"/>
      <c r="V34" s="5770" t="n"/>
      <c r="W34" s="5771" t="n"/>
      <c r="X34" s="2002" t="n">
        <v>108</v>
      </c>
      <c r="Y34" s="200" t="n"/>
      <c r="Z34" s="5772" t="n">
        <v>54</v>
      </c>
      <c r="AA34" s="5767" t="n"/>
      <c r="AB34" s="5773">
        <f>AN34+AQ34+AT34+AW34+AZ34+BC34+BF34+BI34+BL34+BO34+AL34</f>
        <v/>
      </c>
      <c r="AC34" s="5774" t="n"/>
      <c r="AD34" s="5764" t="n">
        <v>8</v>
      </c>
      <c r="AE34" s="5767" t="n"/>
      <c r="AF34" s="2445" t="n"/>
      <c r="AG34" s="2316" t="n"/>
      <c r="AH34" s="2445" t="n"/>
      <c r="AI34" s="2316" t="n"/>
      <c r="AJ34" s="2445" t="n">
        <v>4</v>
      </c>
      <c r="AK34" s="2316" t="n"/>
      <c r="AL34" s="1641" t="n"/>
      <c r="AM34" s="5764" t="n"/>
      <c r="AN34" s="2445" t="n">
        <v>2</v>
      </c>
      <c r="AO34" s="5775" t="n"/>
      <c r="AP34" s="5772" t="n">
        <v>108</v>
      </c>
      <c r="AQ34" s="2445" t="n">
        <v>10</v>
      </c>
      <c r="AR34" s="5775" t="n">
        <v>3</v>
      </c>
      <c r="AS34" s="4072">
        <f>AU34*36</f>
        <v/>
      </c>
      <c r="AT34" s="5763" t="n"/>
      <c r="AU34" s="4073" t="n"/>
      <c r="AV34" s="1581">
        <f>AX34*36</f>
        <v/>
      </c>
      <c r="AW34" s="5763" t="n"/>
      <c r="AX34" s="1819" t="n"/>
      <c r="AY34" s="1581">
        <f>BA34*36</f>
        <v/>
      </c>
      <c r="AZ34" s="5763" t="n"/>
      <c r="BA34" s="4071" t="n"/>
      <c r="BB34" s="2003">
        <f>BD34*36</f>
        <v/>
      </c>
      <c r="BC34" s="5763" t="n"/>
      <c r="BD34" s="4071" t="n"/>
      <c r="BE34" s="4072">
        <f>BG34*36</f>
        <v/>
      </c>
      <c r="BF34" s="2445" t="n"/>
      <c r="BG34" s="5776" t="n"/>
      <c r="BH34" s="1581">
        <f>BJ34*36</f>
        <v/>
      </c>
      <c r="BI34" s="2445" t="n"/>
      <c r="BJ34" s="5777" t="n"/>
      <c r="BK34" s="5778" t="n"/>
      <c r="BL34" s="2445" t="n"/>
      <c r="BM34" s="5773" t="n"/>
      <c r="BN34" s="5772" t="n"/>
      <c r="BO34" s="2445" t="n"/>
      <c r="BP34" s="5779" t="n"/>
      <c r="BQ34" s="5770" t="n">
        <v>3</v>
      </c>
      <c r="BR34" s="5771" t="n"/>
      <c r="BS34" s="5780" t="n"/>
      <c r="BT34" s="5767" t="n"/>
      <c r="BU34" s="5005">
        <f>Z34*0.22</f>
        <v/>
      </c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</row>
    <row r="35">
      <c r="A35" s="5781" t="inlineStr">
        <is>
          <t>1.1.2</t>
        </is>
      </c>
      <c r="B35" s="5767" t="n"/>
      <c r="C35" s="5782" t="inlineStr">
        <is>
          <t>Современная политэкономия</t>
        </is>
      </c>
      <c r="D35" s="5173" t="n"/>
      <c r="E35" s="5173" t="n"/>
      <c r="F35" s="5173" t="n"/>
      <c r="G35" s="5173" t="n"/>
      <c r="H35" s="5173" t="n"/>
      <c r="I35" s="5173" t="n"/>
      <c r="J35" s="5173" t="n"/>
      <c r="K35" s="5173" t="n"/>
      <c r="L35" s="5173" t="n"/>
      <c r="M35" s="5173" t="n"/>
      <c r="N35" s="5173" t="n"/>
      <c r="O35" s="5173" t="n"/>
      <c r="P35" s="5173" t="n"/>
      <c r="Q35" s="5173" t="n"/>
      <c r="R35" s="5767" t="n"/>
      <c r="S35" s="5783" t="n"/>
      <c r="T35" s="5784" t="n">
        <v>5</v>
      </c>
      <c r="U35" s="5771" t="n"/>
      <c r="V35" s="5784" t="n"/>
      <c r="W35" s="5771" t="n"/>
      <c r="X35" s="5785" t="n">
        <v>108</v>
      </c>
      <c r="Y35" s="200" t="n"/>
      <c r="Z35" s="5786" t="n">
        <v>54</v>
      </c>
      <c r="AA35" s="5767" t="n"/>
      <c r="AB35" s="5787">
        <f>AN35+AQ35+AT35+AW35+AZ35+BC35+BF35+BI35+BL35+BO35+AL35</f>
        <v/>
      </c>
      <c r="AC35" s="5774" t="n"/>
      <c r="AD35" s="5788" t="n">
        <v>8</v>
      </c>
      <c r="AE35" s="5767" t="n"/>
      <c r="AF35" s="2412" t="n"/>
      <c r="AG35" s="2316" t="n"/>
      <c r="AH35" s="2412" t="n"/>
      <c r="AI35" s="2316" t="n"/>
      <c r="AJ35" s="2412" t="n">
        <v>4</v>
      </c>
      <c r="AK35" s="2316" t="n"/>
      <c r="AL35" s="310" t="n"/>
      <c r="AM35" s="5788">
        <f>AO35*36</f>
        <v/>
      </c>
      <c r="AN35" s="2412" t="n"/>
      <c r="AO35" s="5789" t="n"/>
      <c r="AP35" s="5786">
        <f>AR35*36</f>
        <v/>
      </c>
      <c r="AQ35" s="2412" t="n"/>
      <c r="AR35" s="5789" t="n"/>
      <c r="AS35" s="4083" t="n"/>
      <c r="AT35" s="5790" t="n"/>
      <c r="AU35" s="4085" t="n"/>
      <c r="AV35" s="4086" t="n"/>
      <c r="AW35" s="5790" t="n">
        <v>2</v>
      </c>
      <c r="AX35" s="4087" t="n"/>
      <c r="AY35" s="181" t="n">
        <v>108</v>
      </c>
      <c r="AZ35" s="5747" t="n">
        <v>10</v>
      </c>
      <c r="BA35" s="253" t="n">
        <v>3</v>
      </c>
      <c r="BB35" s="254">
        <f>BD35*36</f>
        <v/>
      </c>
      <c r="BC35" s="5747" t="n"/>
      <c r="BD35" s="253" t="n"/>
      <c r="BE35" s="255">
        <f>BG35*36</f>
        <v/>
      </c>
      <c r="BF35" s="2412" t="n"/>
      <c r="BG35" s="5791" t="n"/>
      <c r="BH35" s="181">
        <f>BJ35*36</f>
        <v/>
      </c>
      <c r="BI35" s="2412" t="n"/>
      <c r="BJ35" s="5792" t="n"/>
      <c r="BK35" s="5793" t="n"/>
      <c r="BL35" s="2412" t="n"/>
      <c r="BM35" s="5787" t="n"/>
      <c r="BN35" s="5786" t="n"/>
      <c r="BO35" s="2412" t="n"/>
      <c r="BP35" s="5794" t="n"/>
      <c r="BQ35" s="5784" t="n">
        <v>3</v>
      </c>
      <c r="BR35" s="5771" t="n"/>
      <c r="BS35" s="5795" t="inlineStr">
        <is>
          <t>ИБиП</t>
        </is>
      </c>
      <c r="BT35" s="5767" t="n"/>
      <c r="BU35" s="684">
        <f>Z35*0.22</f>
        <v/>
      </c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</row>
    <row r="36">
      <c r="A36" s="5781" t="inlineStr">
        <is>
          <t>1.1.3</t>
        </is>
      </c>
      <c r="B36" s="5767" t="n"/>
      <c r="C36" s="5782" t="inlineStr">
        <is>
          <t>Философия</t>
        </is>
      </c>
      <c r="D36" s="5173" t="n"/>
      <c r="E36" s="5173" t="n"/>
      <c r="F36" s="5173" t="n"/>
      <c r="G36" s="5173" t="n"/>
      <c r="H36" s="5173" t="n"/>
      <c r="I36" s="5173" t="n"/>
      <c r="J36" s="5173" t="n"/>
      <c r="K36" s="5173" t="n"/>
      <c r="L36" s="5173" t="n"/>
      <c r="M36" s="5173" t="n"/>
      <c r="N36" s="5173" t="n"/>
      <c r="O36" s="5173" t="n"/>
      <c r="P36" s="5173" t="n"/>
      <c r="Q36" s="5173" t="n"/>
      <c r="R36" s="5767" t="n"/>
      <c r="S36" s="5783" t="n"/>
      <c r="T36" s="5784" t="n">
        <v>4</v>
      </c>
      <c r="U36" s="5771" t="n"/>
      <c r="V36" s="5784" t="n"/>
      <c r="W36" s="5771" t="n"/>
      <c r="X36" s="5785">
        <f>AM36+AP36+AS36+AV36+AY36+BB36+BE36+BH36</f>
        <v/>
      </c>
      <c r="Y36" s="200" t="n"/>
      <c r="Z36" s="5786" t="n">
        <v>54</v>
      </c>
      <c r="AA36" s="5767" t="n"/>
      <c r="AB36" s="5787">
        <f>AN36+AQ36+AT36+AW36+AZ36+BC36+BF36+BI36+BL36+BO36+AL36</f>
        <v/>
      </c>
      <c r="AC36" s="5774" t="n"/>
      <c r="AD36" s="5788" t="n">
        <v>8</v>
      </c>
      <c r="AE36" s="5767" t="n"/>
      <c r="AF36" s="2412" t="n"/>
      <c r="AG36" s="2316" t="n"/>
      <c r="AH36" s="2412" t="n"/>
      <c r="AI36" s="2316" t="n"/>
      <c r="AJ36" s="2412" t="n">
        <v>4</v>
      </c>
      <c r="AK36" s="2316" t="n"/>
      <c r="AL36" s="310" t="n"/>
      <c r="AM36" s="5788">
        <f>AO36*36</f>
        <v/>
      </c>
      <c r="AN36" s="2412" t="n"/>
      <c r="AO36" s="5789" t="n"/>
      <c r="AP36" s="5786">
        <f>AR36*36</f>
        <v/>
      </c>
      <c r="AQ36" s="2412" t="n"/>
      <c r="AR36" s="5789" t="n"/>
      <c r="AS36" s="4083">
        <f>AU36*36</f>
        <v/>
      </c>
      <c r="AT36" s="5790" t="n">
        <v>4</v>
      </c>
      <c r="AU36" s="4085" t="n"/>
      <c r="AV36" s="4086" t="n">
        <v>108</v>
      </c>
      <c r="AW36" s="5790" t="n">
        <v>8</v>
      </c>
      <c r="AX36" s="4087" t="n">
        <v>3</v>
      </c>
      <c r="AY36" s="181" t="n"/>
      <c r="AZ36" s="5747" t="n"/>
      <c r="BA36" s="253" t="n"/>
      <c r="BB36" s="254">
        <f>BD36*36</f>
        <v/>
      </c>
      <c r="BC36" s="5747" t="n"/>
      <c r="BD36" s="253" t="n"/>
      <c r="BE36" s="255">
        <f>BG36*36</f>
        <v/>
      </c>
      <c r="BF36" s="2412" t="n"/>
      <c r="BG36" s="5791" t="n"/>
      <c r="BH36" s="181">
        <f>BJ36*36</f>
        <v/>
      </c>
      <c r="BI36" s="2412" t="n"/>
      <c r="BJ36" s="5792" t="n"/>
      <c r="BK36" s="5793" t="n"/>
      <c r="BL36" s="2412" t="n"/>
      <c r="BM36" s="5787" t="n"/>
      <c r="BN36" s="5786" t="n"/>
      <c r="BO36" s="2412" t="n"/>
      <c r="BP36" s="5794" t="n"/>
      <c r="BQ36" s="5784" t="n">
        <v>3</v>
      </c>
      <c r="BR36" s="5771" t="n"/>
      <c r="BS36" s="5795" t="inlineStr">
        <is>
          <t>ФиП</t>
        </is>
      </c>
      <c r="BT36" s="5767" t="n"/>
      <c r="BU36" s="5005">
        <f>Z36*0.22</f>
        <v/>
      </c>
      <c r="BV36" s="2" t="n"/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</row>
    <row r="37">
      <c r="A37" s="5796" t="inlineStr">
        <is>
          <t>1.2</t>
        </is>
      </c>
      <c r="B37" s="5767" t="n"/>
      <c r="C37" s="5797" t="inlineStr">
        <is>
          <t>Иностранный язык</t>
        </is>
      </c>
      <c r="D37" s="5173" t="n"/>
      <c r="E37" s="5173" t="n"/>
      <c r="F37" s="5173" t="n"/>
      <c r="G37" s="5173" t="n"/>
      <c r="H37" s="5173" t="n"/>
      <c r="I37" s="5173" t="n"/>
      <c r="J37" s="5173" t="n"/>
      <c r="K37" s="5173" t="n"/>
      <c r="L37" s="5173" t="n"/>
      <c r="M37" s="5173" t="n"/>
      <c r="N37" s="5173" t="n"/>
      <c r="O37" s="5173" t="n"/>
      <c r="P37" s="5173" t="n"/>
      <c r="Q37" s="5173" t="n"/>
      <c r="R37" s="5767" t="n"/>
      <c r="S37" s="5798" t="inlineStr">
        <is>
          <t>2085/2024</t>
        </is>
      </c>
      <c r="T37" s="5799" t="n">
        <v>2</v>
      </c>
      <c r="U37" s="5771" t="n"/>
      <c r="V37" s="5799" t="n">
        <v>1</v>
      </c>
      <c r="W37" s="5771" t="n"/>
      <c r="X37" s="5800">
        <f>AM37+AP37+AS37+AV37+AY37+BB37+BE37+BH37</f>
        <v/>
      </c>
      <c r="Y37" s="200" t="n"/>
      <c r="Z37" s="5801" t="n">
        <v>144</v>
      </c>
      <c r="AA37" s="5767" t="n"/>
      <c r="AB37" s="5802">
        <f>AN37+AQ37+AT37+AW37+AZ37+BC37+BF37+BI37+BL37+BO37+AL37</f>
        <v/>
      </c>
      <c r="AC37" s="5774" t="n"/>
      <c r="AD37" s="5803" t="n"/>
      <c r="AE37" s="5767" t="n"/>
      <c r="AF37" s="2596" t="n"/>
      <c r="AG37" s="2316" t="n"/>
      <c r="AH37" s="2596" t="n">
        <v>36</v>
      </c>
      <c r="AI37" s="2316" t="n"/>
      <c r="AJ37" s="2596" t="n"/>
      <c r="AK37" s="2316" t="n"/>
      <c r="AL37" s="294" t="n">
        <v>10</v>
      </c>
      <c r="AM37" s="5803">
        <f>AO37*36</f>
        <v/>
      </c>
      <c r="AN37" s="2596" t="n">
        <v>12</v>
      </c>
      <c r="AO37" s="5804" t="n">
        <v>3</v>
      </c>
      <c r="AP37" s="5801">
        <f>AR37*36</f>
        <v/>
      </c>
      <c r="AQ37" s="2596" t="n">
        <v>14</v>
      </c>
      <c r="AR37" s="5804" t="n">
        <v>3</v>
      </c>
      <c r="AS37" s="5805">
        <f>AU37*36</f>
        <v/>
      </c>
      <c r="AT37" s="5806" t="n"/>
      <c r="AU37" s="4073" t="n"/>
      <c r="AV37" s="1581">
        <f>AX37*36</f>
        <v/>
      </c>
      <c r="AW37" s="5763" t="n"/>
      <c r="AX37" s="1819" t="n"/>
      <c r="AY37" s="1581">
        <f>BA37*36</f>
        <v/>
      </c>
      <c r="AZ37" s="5763" t="n"/>
      <c r="BA37" s="4071" t="n"/>
      <c r="BB37" s="2003">
        <f>BD37*36</f>
        <v/>
      </c>
      <c r="BC37" s="5763" t="n"/>
      <c r="BD37" s="4071" t="n"/>
      <c r="BE37" s="4072">
        <f>BG37*36</f>
        <v/>
      </c>
      <c r="BF37" s="2445" t="n"/>
      <c r="BG37" s="5776" t="n"/>
      <c r="BH37" s="1581">
        <f>BJ37*36</f>
        <v/>
      </c>
      <c r="BI37" s="2445" t="n"/>
      <c r="BJ37" s="5807" t="n"/>
      <c r="BK37" s="5808" t="n"/>
      <c r="BL37" s="5809" t="n"/>
      <c r="BM37" s="5810" t="n"/>
      <c r="BN37" s="5811" t="n"/>
      <c r="BO37" s="5809" t="n"/>
      <c r="BP37" s="5812" t="n"/>
      <c r="BQ37" s="5770" t="n">
        <v>6</v>
      </c>
      <c r="BR37" s="5771" t="n"/>
      <c r="BS37" s="5780" t="inlineStr">
        <is>
          <t>МКиТП</t>
        </is>
      </c>
      <c r="BT37" s="5767" t="n"/>
      <c r="BU37" s="5813">
        <f>Z37*0.22</f>
        <v/>
      </c>
      <c r="BV37" s="2" t="n"/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</row>
    <row r="38">
      <c r="A38" s="5814" t="inlineStr">
        <is>
          <t>1.3</t>
        </is>
      </c>
      <c r="B38" s="5767" t="n"/>
      <c r="C38" s="5815" t="inlineStr">
        <is>
          <t>Общепрофессиональный модуль</t>
        </is>
      </c>
      <c r="D38" s="5173" t="n"/>
      <c r="E38" s="5173" t="n"/>
      <c r="F38" s="5173" t="n"/>
      <c r="G38" s="5173" t="n"/>
      <c r="H38" s="5173" t="n"/>
      <c r="I38" s="5173" t="n"/>
      <c r="J38" s="5173" t="n"/>
      <c r="K38" s="5173" t="n"/>
      <c r="L38" s="5173" t="n"/>
      <c r="M38" s="5173" t="n"/>
      <c r="N38" s="5173" t="n"/>
      <c r="O38" s="5173" t="n"/>
      <c r="P38" s="5173" t="n"/>
      <c r="Q38" s="5173" t="n"/>
      <c r="R38" s="5767" t="n"/>
      <c r="S38" s="5816" t="n"/>
      <c r="T38" s="5770" t="n"/>
      <c r="U38" s="5771" t="n"/>
      <c r="V38" s="5770" t="n"/>
      <c r="W38" s="5771" t="n"/>
      <c r="X38" s="2002">
        <f>AM38+AP38+AS38+AV38+AY38+BB38+BE38+BH38</f>
        <v/>
      </c>
      <c r="Y38" s="200" t="n"/>
      <c r="Z38" s="5772">
        <f>SUM(AD38:AK38)</f>
        <v/>
      </c>
      <c r="AA38" s="5767" t="n"/>
      <c r="AB38" s="5773">
        <f>AN38+AQ38+AT38+AW38+AZ38+BC38+BF38+BI38+BL38+BO38+AL38</f>
        <v/>
      </c>
      <c r="AC38" s="5774" t="n"/>
      <c r="AD38" s="5764" t="n"/>
      <c r="AE38" s="5767" t="n"/>
      <c r="AF38" s="2445" t="n"/>
      <c r="AG38" s="2316" t="n"/>
      <c r="AH38" s="2445" t="n"/>
      <c r="AI38" s="2316" t="n"/>
      <c r="AJ38" s="2445" t="n"/>
      <c r="AK38" s="2316" t="n"/>
      <c r="AL38" s="1641" t="n"/>
      <c r="AM38" s="5764">
        <f>AO38*36</f>
        <v/>
      </c>
      <c r="AN38" s="2445" t="n"/>
      <c r="AO38" s="5775" t="n"/>
      <c r="AP38" s="5772">
        <f>AR38*36</f>
        <v/>
      </c>
      <c r="AQ38" s="2445" t="n"/>
      <c r="AR38" s="5775" t="n"/>
      <c r="AS38" s="4072">
        <f>AU38*36</f>
        <v/>
      </c>
      <c r="AT38" s="5763" t="n"/>
      <c r="AU38" s="4073" t="n"/>
      <c r="AV38" s="1581">
        <f>AX38*36</f>
        <v/>
      </c>
      <c r="AW38" s="5763" t="n"/>
      <c r="AX38" s="1819" t="n"/>
      <c r="AY38" s="1581">
        <f>BA38*36</f>
        <v/>
      </c>
      <c r="AZ38" s="5763" t="n"/>
      <c r="BA38" s="4071" t="n"/>
      <c r="BB38" s="2003">
        <f>BD38*36</f>
        <v/>
      </c>
      <c r="BC38" s="5763" t="n"/>
      <c r="BD38" s="4071" t="n"/>
      <c r="BE38" s="4072">
        <f>BG38*36</f>
        <v/>
      </c>
      <c r="BF38" s="2445" t="n"/>
      <c r="BG38" s="5776" t="n"/>
      <c r="BH38" s="1581">
        <f>BJ38*36</f>
        <v/>
      </c>
      <c r="BI38" s="2445" t="n"/>
      <c r="BJ38" s="5777" t="n"/>
      <c r="BK38" s="5778" t="n"/>
      <c r="BL38" s="2445" t="n"/>
      <c r="BM38" s="5773" t="n"/>
      <c r="BN38" s="5772" t="n"/>
      <c r="BO38" s="2445" t="n"/>
      <c r="BP38" s="5779" t="n"/>
      <c r="BQ38" s="5770" t="n"/>
      <c r="BR38" s="5771" t="n"/>
      <c r="BS38" s="5780" t="n"/>
      <c r="BT38" s="5767" t="n"/>
      <c r="BU38" s="5005">
        <f>Z38*0.22</f>
        <v/>
      </c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</row>
    <row r="39">
      <c r="A39" s="5766" t="inlineStr">
        <is>
          <t>1.3.1</t>
        </is>
      </c>
      <c r="B39" s="5767" t="n"/>
      <c r="C39" s="5768" t="inlineStr">
        <is>
          <t>Высшая математика</t>
        </is>
      </c>
      <c r="D39" s="5173" t="n"/>
      <c r="E39" s="5173" t="n"/>
      <c r="F39" s="5173" t="n"/>
      <c r="G39" s="5173" t="n"/>
      <c r="H39" s="5173" t="n"/>
      <c r="I39" s="5173" t="n"/>
      <c r="J39" s="5173" t="n"/>
      <c r="K39" s="5173" t="n"/>
      <c r="L39" s="5173" t="n"/>
      <c r="M39" s="5173" t="n"/>
      <c r="N39" s="5173" t="n"/>
      <c r="O39" s="5173" t="n"/>
      <c r="P39" s="5173" t="n"/>
      <c r="Q39" s="5173" t="n"/>
      <c r="R39" s="5767" t="n"/>
      <c r="S39" s="5769" t="n"/>
      <c r="T39" s="5770" t="n">
        <v>1</v>
      </c>
      <c r="U39" s="5771" t="n"/>
      <c r="V39" s="5817" t="n">
        <v>2</v>
      </c>
      <c r="W39" s="5818" t="inlineStr">
        <is>
          <t>д</t>
        </is>
      </c>
      <c r="X39" s="2002">
        <f>AM39+AP39+AS39+AV39+AY39+BB39+BE39+BH39</f>
        <v/>
      </c>
      <c r="Y39" s="200" t="n"/>
      <c r="Z39" s="5772" t="n">
        <v>144</v>
      </c>
      <c r="AA39" s="5767" t="n"/>
      <c r="AB39" s="5773">
        <f>AN39+AQ39+AT39+AW39+AZ39+BC39+BF39+BI39+BL39+BO39+AL39</f>
        <v/>
      </c>
      <c r="AC39" s="5774" t="n"/>
      <c r="AD39" s="5764" t="n">
        <v>20</v>
      </c>
      <c r="AE39" s="5767" t="n"/>
      <c r="AF39" s="2445" t="n"/>
      <c r="AG39" s="2316" t="n"/>
      <c r="AH39" s="2445" t="n">
        <v>20</v>
      </c>
      <c r="AI39" s="2316" t="n"/>
      <c r="AJ39" s="2445" t="n"/>
      <c r="AK39" s="2316" t="n"/>
      <c r="AL39" s="1641" t="n">
        <v>10</v>
      </c>
      <c r="AM39" s="5764">
        <f>AO39*36</f>
        <v/>
      </c>
      <c r="AN39" s="2445" t="n">
        <v>18</v>
      </c>
      <c r="AO39" s="5775" t="n">
        <v>4</v>
      </c>
      <c r="AP39" s="5772">
        <f>AR39*36</f>
        <v/>
      </c>
      <c r="AQ39" s="2445" t="n">
        <v>12</v>
      </c>
      <c r="AR39" s="5775" t="n">
        <v>3</v>
      </c>
      <c r="AS39" s="4072">
        <f>AU39*36</f>
        <v/>
      </c>
      <c r="AT39" s="5763" t="n"/>
      <c r="AU39" s="4073" t="n"/>
      <c r="AV39" s="1581">
        <f>AX39*36</f>
        <v/>
      </c>
      <c r="AW39" s="5763" t="n"/>
      <c r="AX39" s="1819" t="n"/>
      <c r="AY39" s="1581">
        <f>BA39*36</f>
        <v/>
      </c>
      <c r="AZ39" s="5763" t="n"/>
      <c r="BA39" s="4071" t="n"/>
      <c r="BB39" s="2003">
        <f>BD39*36</f>
        <v/>
      </c>
      <c r="BC39" s="5763" t="n"/>
      <c r="BD39" s="4071" t="n"/>
      <c r="BE39" s="4072">
        <f>BG39*36</f>
        <v/>
      </c>
      <c r="BF39" s="2445" t="n"/>
      <c r="BG39" s="5776" t="n"/>
      <c r="BH39" s="1581">
        <f>BJ39*36</f>
        <v/>
      </c>
      <c r="BI39" s="2445" t="n"/>
      <c r="BJ39" s="5777" t="n"/>
      <c r="BK39" s="5778" t="n"/>
      <c r="BL39" s="2445" t="n"/>
      <c r="BM39" s="5773" t="n"/>
      <c r="BN39" s="5772" t="n"/>
      <c r="BO39" s="2445" t="n"/>
      <c r="BP39" s="5779" t="n"/>
      <c r="BQ39" s="5770" t="n">
        <v>7</v>
      </c>
      <c r="BR39" s="5771" t="n"/>
      <c r="BS39" s="5780" t="inlineStr">
        <is>
          <t>ВМ</t>
        </is>
      </c>
      <c r="BT39" s="5767" t="n"/>
      <c r="BU39" s="5005">
        <f>Z39*0.22</f>
        <v/>
      </c>
      <c r="BV39" s="2" t="n"/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</row>
    <row r="40">
      <c r="A40" s="5781" t="inlineStr">
        <is>
          <t>1.3.2</t>
        </is>
      </c>
      <c r="B40" s="5767" t="n"/>
      <c r="C40" s="5819" t="inlineStr">
        <is>
          <t>Физика</t>
        </is>
      </c>
      <c r="D40" s="5173" t="n"/>
      <c r="E40" s="5173" t="n"/>
      <c r="F40" s="5173" t="n"/>
      <c r="G40" s="5173" t="n"/>
      <c r="H40" s="5173" t="n"/>
      <c r="I40" s="5173" t="n"/>
      <c r="J40" s="5173" t="n"/>
      <c r="K40" s="5173" t="n"/>
      <c r="L40" s="5173" t="n"/>
      <c r="M40" s="5173" t="n"/>
      <c r="N40" s="5173" t="n"/>
      <c r="O40" s="5173" t="n"/>
      <c r="P40" s="5173" t="n"/>
      <c r="Q40" s="5173" t="n"/>
      <c r="R40" s="5771" t="n"/>
      <c r="S40" s="5783" t="n"/>
      <c r="T40" s="5784" t="n">
        <v>3</v>
      </c>
      <c r="U40" s="5771" t="n"/>
      <c r="V40" s="5784" t="n"/>
      <c r="W40" s="5771" t="n"/>
      <c r="X40" s="5785" t="n">
        <v>144</v>
      </c>
      <c r="Y40" s="200" t="n"/>
      <c r="Z40" s="5786" t="n">
        <v>96</v>
      </c>
      <c r="AA40" s="5767" t="n"/>
      <c r="AB40" s="5787">
        <f>AN40+AQ40+AT40+AW40+AZ40+BC40+BF40+BI40+BL40+BO40+AL40</f>
        <v/>
      </c>
      <c r="AC40" s="5774" t="n"/>
      <c r="AD40" s="5788" t="n">
        <v>12</v>
      </c>
      <c r="AE40" s="5767" t="n"/>
      <c r="AF40" s="2412" t="n">
        <v>8</v>
      </c>
      <c r="AG40" s="2316" t="n"/>
      <c r="AH40" s="2412" t="n">
        <v>4</v>
      </c>
      <c r="AI40" s="2316" t="n"/>
      <c r="AJ40" s="2412" t="n"/>
      <c r="AK40" s="2316" t="n"/>
      <c r="AL40" s="310" t="n"/>
      <c r="AM40" s="5788">
        <f>AO40*36</f>
        <v/>
      </c>
      <c r="AN40" s="2412" t="n"/>
      <c r="AO40" s="5789" t="n"/>
      <c r="AP40" s="5786" t="n"/>
      <c r="AQ40" s="2412" t="n">
        <v>2</v>
      </c>
      <c r="AR40" s="5789" t="n"/>
      <c r="AS40" s="4083" t="n">
        <v>144</v>
      </c>
      <c r="AT40" s="5790" t="n">
        <v>22</v>
      </c>
      <c r="AU40" s="4085" t="n">
        <v>4</v>
      </c>
      <c r="AV40" s="4086">
        <f>AX40*36</f>
        <v/>
      </c>
      <c r="AW40" s="5790" t="n"/>
      <c r="AX40" s="4087" t="n"/>
      <c r="AY40" s="181">
        <f>BA40*36</f>
        <v/>
      </c>
      <c r="AZ40" s="5747" t="n"/>
      <c r="BA40" s="253" t="n"/>
      <c r="BB40" s="254">
        <f>BD40*36</f>
        <v/>
      </c>
      <c r="BC40" s="5747" t="n"/>
      <c r="BD40" s="253" t="n"/>
      <c r="BE40" s="255">
        <f>BG40*36</f>
        <v/>
      </c>
      <c r="BF40" s="2412" t="n"/>
      <c r="BG40" s="5791" t="n"/>
      <c r="BH40" s="181">
        <f>BJ40*36</f>
        <v/>
      </c>
      <c r="BI40" s="2412" t="n"/>
      <c r="BJ40" s="5792" t="n"/>
      <c r="BK40" s="5793" t="n"/>
      <c r="BL40" s="2412" t="n"/>
      <c r="BM40" s="5787" t="n"/>
      <c r="BN40" s="5786" t="n"/>
      <c r="BO40" s="2412" t="n"/>
      <c r="BP40" s="5794" t="n"/>
      <c r="BQ40" s="5784" t="n">
        <v>4</v>
      </c>
      <c r="BR40" s="5771" t="n"/>
      <c r="BS40" s="5795" t="inlineStr">
        <is>
          <t>Физики</t>
        </is>
      </c>
      <c r="BT40" s="5767" t="n"/>
      <c r="BU40" s="5005">
        <f>Z40*0.22</f>
        <v/>
      </c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</row>
    <row r="41">
      <c r="A41" s="5820" t="inlineStr">
        <is>
          <t>1.3.3</t>
        </is>
      </c>
      <c r="B41" s="5767" t="n"/>
      <c r="C41" s="5821" t="inlineStr">
        <is>
          <t>Информатика</t>
        </is>
      </c>
      <c r="D41" s="5173" t="n"/>
      <c r="E41" s="5173" t="n"/>
      <c r="F41" s="5173" t="n"/>
      <c r="G41" s="5173" t="n"/>
      <c r="H41" s="5173" t="n"/>
      <c r="I41" s="5173" t="n"/>
      <c r="J41" s="5173" t="n"/>
      <c r="K41" s="5173" t="n"/>
      <c r="L41" s="5173" t="n"/>
      <c r="M41" s="5173" t="n"/>
      <c r="N41" s="5173" t="n"/>
      <c r="O41" s="5173" t="n"/>
      <c r="P41" s="5173" t="n"/>
      <c r="Q41" s="5173" t="n"/>
      <c r="R41" s="5767" t="n"/>
      <c r="S41" s="5798" t="inlineStr">
        <is>
          <t>2050/2024</t>
        </is>
      </c>
      <c r="T41" s="5799" t="n"/>
      <c r="U41" s="5771" t="n"/>
      <c r="V41" s="5822" t="n">
        <v>2</v>
      </c>
      <c r="W41" s="5823" t="inlineStr">
        <is>
          <t>д</t>
        </is>
      </c>
      <c r="X41" s="5800">
        <f>AM41+AP41+AS41+AV41+AY41+BB41+BE41+BH41</f>
        <v/>
      </c>
      <c r="Y41" s="200" t="n"/>
      <c r="Z41" s="5801" t="n">
        <v>64</v>
      </c>
      <c r="AA41" s="5767" t="n"/>
      <c r="AB41" s="5802">
        <f>AN41+AQ41+AT41+AW41+AZ41+BC41+BF41+BI41+BL41+BO41+AL41</f>
        <v/>
      </c>
      <c r="AC41" s="5774" t="n"/>
      <c r="AD41" s="5803" t="n">
        <v>6</v>
      </c>
      <c r="AE41" s="5767" t="n"/>
      <c r="AF41" s="2596" t="n">
        <v>10</v>
      </c>
      <c r="AG41" s="2316" t="n"/>
      <c r="AH41" s="2596" t="n"/>
      <c r="AI41" s="2316" t="n"/>
      <c r="AJ41" s="2596" t="n"/>
      <c r="AK41" s="2316" t="n"/>
      <c r="AL41" s="294" t="n"/>
      <c r="AM41" s="5803">
        <f>AO41*36</f>
        <v/>
      </c>
      <c r="AN41" s="2596" t="n">
        <v>4</v>
      </c>
      <c r="AO41" s="5804" t="n"/>
      <c r="AP41" s="5801">
        <f>AR41*36</f>
        <v/>
      </c>
      <c r="AQ41" s="2596" t="n">
        <v>12</v>
      </c>
      <c r="AR41" s="5804" t="n">
        <v>3</v>
      </c>
      <c r="AS41" s="4072">
        <f>AU41*36</f>
        <v/>
      </c>
      <c r="AT41" s="5763" t="n"/>
      <c r="AU41" s="4073" t="n"/>
      <c r="AV41" s="1581">
        <f>AX41*36</f>
        <v/>
      </c>
      <c r="AW41" s="5763" t="n"/>
      <c r="AX41" s="1819" t="n"/>
      <c r="AY41" s="1581">
        <f>BA41*36</f>
        <v/>
      </c>
      <c r="AZ41" s="5763" t="n"/>
      <c r="BA41" s="4071" t="n"/>
      <c r="BB41" s="2003">
        <f>BD41*36</f>
        <v/>
      </c>
      <c r="BC41" s="5763" t="n"/>
      <c r="BD41" s="4071" t="n"/>
      <c r="BE41" s="4072">
        <f>BG41*36</f>
        <v/>
      </c>
      <c r="BF41" s="2445" t="n"/>
      <c r="BG41" s="5776" t="n"/>
      <c r="BH41" s="1581">
        <f>BJ41*36</f>
        <v/>
      </c>
      <c r="BI41" s="2445" t="n"/>
      <c r="BJ41" s="5777" t="n"/>
      <c r="BK41" s="5778" t="n"/>
      <c r="BL41" s="2445" t="n"/>
      <c r="BM41" s="5773" t="n"/>
      <c r="BN41" s="5772" t="n"/>
      <c r="BO41" s="2445" t="n"/>
      <c r="BP41" s="5779" t="n"/>
      <c r="BQ41" s="5770" t="n">
        <v>3</v>
      </c>
      <c r="BR41" s="5771" t="n"/>
      <c r="BS41" s="5780" t="inlineStr">
        <is>
          <t>ИиВД</t>
        </is>
      </c>
      <c r="BT41" s="5767" t="n"/>
      <c r="BU41" s="5813">
        <f>Z41*0.22</f>
        <v/>
      </c>
      <c r="BV41" s="2" t="n"/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</row>
    <row r="42">
      <c r="A42" s="5820" t="inlineStr">
        <is>
          <t>1.3.4</t>
        </is>
      </c>
      <c r="B42" s="5767" t="n"/>
      <c r="C42" s="5821" t="inlineStr">
        <is>
          <t>Общая и аналитическая химия</t>
        </is>
      </c>
      <c r="D42" s="5173" t="n"/>
      <c r="E42" s="5173" t="n"/>
      <c r="F42" s="5173" t="n"/>
      <c r="G42" s="5173" t="n"/>
      <c r="H42" s="5173" t="n"/>
      <c r="I42" s="5173" t="n"/>
      <c r="J42" s="5173" t="n"/>
      <c r="K42" s="5173" t="n"/>
      <c r="L42" s="5173" t="n"/>
      <c r="M42" s="5173" t="n"/>
      <c r="N42" s="5173" t="n"/>
      <c r="O42" s="5173" t="n"/>
      <c r="P42" s="5173" t="n"/>
      <c r="Q42" s="5173" t="n"/>
      <c r="R42" s="5767" t="n"/>
      <c r="S42" s="5798" t="inlineStr">
        <is>
          <t>2079/2024</t>
        </is>
      </c>
      <c r="T42" s="5799" t="n">
        <v>1</v>
      </c>
      <c r="U42" s="5771" t="n"/>
      <c r="V42" s="5799" t="n">
        <v>2</v>
      </c>
      <c r="W42" s="5771" t="n"/>
      <c r="X42" s="5800">
        <f>AM42+AP42+AS42+AV42+AY42+BB42+BE42+BH42</f>
        <v/>
      </c>
      <c r="Y42" s="200" t="n"/>
      <c r="Z42" s="5801" t="n">
        <v>112</v>
      </c>
      <c r="AA42" s="5767" t="n"/>
      <c r="AB42" s="5802">
        <f>AN42+AQ42+AT42+AW42+AZ42+BC42+BF42+BI42+BL42+BO42+AL42</f>
        <v/>
      </c>
      <c r="AC42" s="5774" t="n"/>
      <c r="AD42" s="5803" t="n">
        <v>14</v>
      </c>
      <c r="AE42" s="5767" t="n"/>
      <c r="AF42" s="2596" t="n">
        <v>12</v>
      </c>
      <c r="AG42" s="2316" t="n"/>
      <c r="AH42" s="2596" t="n"/>
      <c r="AI42" s="2316" t="n"/>
      <c r="AJ42" s="2596" t="n"/>
      <c r="AK42" s="2316" t="n"/>
      <c r="AL42" s="294" t="n">
        <v>6</v>
      </c>
      <c r="AM42" s="5803" t="n">
        <v>120</v>
      </c>
      <c r="AN42" s="2596" t="n">
        <v>10</v>
      </c>
      <c r="AO42" s="5804" t="n">
        <v>3</v>
      </c>
      <c r="AP42" s="5801">
        <f>AR42*36</f>
        <v/>
      </c>
      <c r="AQ42" s="2596" t="n">
        <v>10</v>
      </c>
      <c r="AR42" s="5804" t="n">
        <v>3</v>
      </c>
      <c r="AS42" s="4072" t="n"/>
      <c r="AT42" s="5763" t="n"/>
      <c r="AU42" s="4073" t="n"/>
      <c r="AV42" s="1581">
        <f>AX42*36</f>
        <v/>
      </c>
      <c r="AW42" s="5763" t="n"/>
      <c r="AX42" s="1819" t="n"/>
      <c r="AY42" s="1581">
        <f>BA42*36</f>
        <v/>
      </c>
      <c r="AZ42" s="5763" t="n"/>
      <c r="BA42" s="4071" t="n"/>
      <c r="BB42" s="2003">
        <f>BD42*36</f>
        <v/>
      </c>
      <c r="BC42" s="5763" t="n"/>
      <c r="BD42" s="4071" t="n"/>
      <c r="BE42" s="4072">
        <f>BG42*36</f>
        <v/>
      </c>
      <c r="BF42" s="2445" t="n"/>
      <c r="BG42" s="5776" t="n"/>
      <c r="BH42" s="1581">
        <f>BJ42*36</f>
        <v/>
      </c>
      <c r="BI42" s="2445" t="n"/>
      <c r="BJ42" s="5777" t="n"/>
      <c r="BK42" s="5778" t="n"/>
      <c r="BL42" s="2445" t="n"/>
      <c r="BM42" s="5773" t="n"/>
      <c r="BN42" s="5772" t="n"/>
      <c r="BO42" s="2445" t="n"/>
      <c r="BP42" s="5779" t="n"/>
      <c r="BQ42" s="5770" t="n">
        <v>6</v>
      </c>
      <c r="BR42" s="5771" t="n"/>
      <c r="BS42" s="5780" t="inlineStr">
        <is>
          <t>ХТЭПиМЭТ, 
ФКиАХ</t>
        </is>
      </c>
      <c r="BT42" s="5767" t="n"/>
      <c r="BU42" s="5813">
        <f>Z42*0.22</f>
        <v/>
      </c>
      <c r="BV42" s="2" t="n"/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</row>
    <row r="43">
      <c r="A43" s="5820" t="inlineStr">
        <is>
          <t>1.3.5</t>
        </is>
      </c>
      <c r="B43" s="5767" t="n"/>
      <c r="C43" s="5824" t="inlineStr">
        <is>
          <t>Почвоведение с основами земледелия</t>
        </is>
      </c>
      <c r="D43" s="5173" t="n"/>
      <c r="E43" s="5173" t="n"/>
      <c r="F43" s="5173" t="n"/>
      <c r="G43" s="5173" t="n"/>
      <c r="H43" s="5173" t="n"/>
      <c r="I43" s="5173" t="n"/>
      <c r="J43" s="5173" t="n"/>
      <c r="K43" s="5173" t="n"/>
      <c r="L43" s="5173" t="n"/>
      <c r="M43" s="5173" t="n"/>
      <c r="N43" s="5173" t="n"/>
      <c r="O43" s="5173" t="n"/>
      <c r="P43" s="5173" t="n"/>
      <c r="Q43" s="5173" t="n"/>
      <c r="R43" s="5767" t="n"/>
      <c r="S43" s="5798" t="inlineStr">
        <is>
          <t>2098.1/2024</t>
        </is>
      </c>
      <c r="T43" s="5799" t="n">
        <v>5</v>
      </c>
      <c r="U43" s="5771" t="n"/>
      <c r="V43" s="5799" t="n">
        <v>4</v>
      </c>
      <c r="W43" s="5771" t="n"/>
      <c r="X43" s="5800" t="n">
        <v>228</v>
      </c>
      <c r="Y43" s="200" t="n"/>
      <c r="Z43" s="5801" t="n">
        <v>138</v>
      </c>
      <c r="AA43" s="5767" t="n"/>
      <c r="AB43" s="5802">
        <f>AN43+AQ43+AT43+AW43+AZ43+BC43+BF43+BI43+BL43+BO43+AL43</f>
        <v/>
      </c>
      <c r="AC43" s="5774" t="n"/>
      <c r="AD43" s="5803" t="n">
        <v>10</v>
      </c>
      <c r="AE43" s="5767" t="n"/>
      <c r="AF43" s="2596" t="n">
        <v>12</v>
      </c>
      <c r="AG43" s="2316" t="n"/>
      <c r="AH43" s="2596" t="n">
        <v>10</v>
      </c>
      <c r="AI43" s="2316" t="n"/>
      <c r="AJ43" s="2596" t="n"/>
      <c r="AK43" s="2316" t="n"/>
      <c r="AL43" s="294" t="n"/>
      <c r="AM43" s="5803">
        <f>AO43*36</f>
        <v/>
      </c>
      <c r="AN43" s="2596" t="n"/>
      <c r="AO43" s="5804" t="n"/>
      <c r="AP43" s="5801" t="n"/>
      <c r="AQ43" s="2596" t="n"/>
      <c r="AR43" s="5804" t="n"/>
      <c r="AS43" s="4092" t="n"/>
      <c r="AT43" s="5825" t="n">
        <v>4</v>
      </c>
      <c r="AU43" s="4094" t="n"/>
      <c r="AV43" s="4095" t="n">
        <v>108</v>
      </c>
      <c r="AW43" s="5825" t="n">
        <v>12</v>
      </c>
      <c r="AX43" s="4096" t="n">
        <v>3</v>
      </c>
      <c r="AY43" s="4095" t="n">
        <v>120</v>
      </c>
      <c r="AZ43" s="5825" t="n">
        <v>16</v>
      </c>
      <c r="BA43" s="4097" t="n">
        <v>3</v>
      </c>
      <c r="BB43" s="4098">
        <f>BD43*36</f>
        <v/>
      </c>
      <c r="BC43" s="5825" t="n"/>
      <c r="BD43" s="4097" t="n"/>
      <c r="BE43" s="4092">
        <f>BG43*36</f>
        <v/>
      </c>
      <c r="BF43" s="2596" t="n"/>
      <c r="BG43" s="5826" t="n"/>
      <c r="BH43" s="4095">
        <f>BJ43*36</f>
        <v/>
      </c>
      <c r="BI43" s="2596" t="n"/>
      <c r="BJ43" s="5827" t="n"/>
      <c r="BK43" s="5828" t="n"/>
      <c r="BL43" s="2596" t="n"/>
      <c r="BM43" s="5802" t="n"/>
      <c r="BN43" s="5801" t="n"/>
      <c r="BO43" s="2596" t="n"/>
      <c r="BP43" s="5829" t="n"/>
      <c r="BQ43" s="5799" t="n">
        <v>6</v>
      </c>
      <c r="BR43" s="5771" t="n"/>
      <c r="BS43" s="5830" t="inlineStr">
        <is>
          <t>ЛКиП</t>
        </is>
      </c>
      <c r="BT43" s="5767" t="n"/>
      <c r="BU43" s="5813">
        <f>Z43*0.22</f>
        <v/>
      </c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</row>
    <row r="44">
      <c r="A44" s="5814" t="inlineStr">
        <is>
          <t>1.4</t>
        </is>
      </c>
      <c r="B44" s="5767" t="n"/>
      <c r="C44" s="5815" t="inlineStr">
        <is>
          <t>Модуль «Флористические ресурсы»</t>
        </is>
      </c>
      <c r="D44" s="5173" t="n"/>
      <c r="E44" s="5173" t="n"/>
      <c r="F44" s="5173" t="n"/>
      <c r="G44" s="5173" t="n"/>
      <c r="H44" s="5173" t="n"/>
      <c r="I44" s="5173" t="n"/>
      <c r="J44" s="5173" t="n"/>
      <c r="K44" s="5173" t="n"/>
      <c r="L44" s="5173" t="n"/>
      <c r="M44" s="5173" t="n"/>
      <c r="N44" s="5173" t="n"/>
      <c r="O44" s="5173" t="n"/>
      <c r="P44" s="5173" t="n"/>
      <c r="Q44" s="5173" t="n"/>
      <c r="R44" s="5767" t="n"/>
      <c r="S44" s="5816" t="n"/>
      <c r="T44" s="5770" t="n"/>
      <c r="U44" s="5771" t="n"/>
      <c r="V44" s="5770" t="n"/>
      <c r="W44" s="5771" t="n"/>
      <c r="X44" s="2002">
        <f>AM44+AP44+AS44+AV44+AY44+BB44+BE44+BH44</f>
        <v/>
      </c>
      <c r="Y44" s="200" t="n"/>
      <c r="Z44" s="5772">
        <f>SUM(AD44:AK44)</f>
        <v/>
      </c>
      <c r="AA44" s="5767" t="n"/>
      <c r="AB44" s="5773">
        <f>AN44+AQ44+AT44+AW44+AZ44+BC44+BF44+BI44+BL44+BO44+AL44</f>
        <v/>
      </c>
      <c r="AC44" s="5774" t="n"/>
      <c r="AD44" s="5764" t="n"/>
      <c r="AE44" s="5767" t="n"/>
      <c r="AF44" s="2445" t="n"/>
      <c r="AG44" s="2316" t="n"/>
      <c r="AH44" s="2445" t="n"/>
      <c r="AI44" s="2316" t="n"/>
      <c r="AJ44" s="2445" t="n"/>
      <c r="AK44" s="2316" t="n"/>
      <c r="AL44" s="1641" t="n"/>
      <c r="AM44" s="5764">
        <f>AO44*36</f>
        <v/>
      </c>
      <c r="AN44" s="2445" t="n"/>
      <c r="AO44" s="5775" t="n"/>
      <c r="AP44" s="5772">
        <f>AR44*36</f>
        <v/>
      </c>
      <c r="AQ44" s="2445" t="n"/>
      <c r="AR44" s="5775" t="n"/>
      <c r="AS44" s="4072">
        <f>AU44*36</f>
        <v/>
      </c>
      <c r="AT44" s="5763" t="n"/>
      <c r="AU44" s="4073" t="n"/>
      <c r="AV44" s="1581">
        <f>AX44*36</f>
        <v/>
      </c>
      <c r="AW44" s="5763" t="n"/>
      <c r="AX44" s="1819" t="n"/>
      <c r="AY44" s="1581">
        <f>BA44*36</f>
        <v/>
      </c>
      <c r="AZ44" s="5763" t="n"/>
      <c r="BA44" s="4071" t="n"/>
      <c r="BB44" s="2003">
        <f>BD44*36</f>
        <v/>
      </c>
      <c r="BC44" s="5763" t="n"/>
      <c r="BD44" s="4071" t="n"/>
      <c r="BE44" s="4072">
        <f>BG44*36</f>
        <v/>
      </c>
      <c r="BF44" s="2445" t="n"/>
      <c r="BG44" s="5776" t="n"/>
      <c r="BH44" s="1581">
        <f>BJ44*36</f>
        <v/>
      </c>
      <c r="BI44" s="2445" t="n"/>
      <c r="BJ44" s="5777" t="n"/>
      <c r="BK44" s="5778" t="n"/>
      <c r="BL44" s="2445" t="n"/>
      <c r="BM44" s="5773" t="n"/>
      <c r="BN44" s="5772" t="n"/>
      <c r="BO44" s="2445" t="n"/>
      <c r="BP44" s="5779" t="n"/>
      <c r="BQ44" s="5770" t="n"/>
      <c r="BR44" s="5771" t="n"/>
      <c r="BS44" s="5780" t="n"/>
      <c r="BT44" s="5767" t="n"/>
      <c r="BU44" s="5005">
        <f>Z44*0.22</f>
        <v/>
      </c>
      <c r="BV44" s="2" t="n"/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</row>
    <row r="45">
      <c r="A45" s="5766" t="inlineStr">
        <is>
          <t>1.4.1</t>
        </is>
      </c>
      <c r="B45" s="5767" t="n"/>
      <c r="C45" s="5768" t="inlineStr">
        <is>
          <t>Ботаника</t>
        </is>
      </c>
      <c r="D45" s="5173" t="n"/>
      <c r="E45" s="5173" t="n"/>
      <c r="F45" s="5173" t="n"/>
      <c r="G45" s="5173" t="n"/>
      <c r="H45" s="5173" t="n"/>
      <c r="I45" s="5173" t="n"/>
      <c r="J45" s="5173" t="n"/>
      <c r="K45" s="5173" t="n"/>
      <c r="L45" s="5173" t="n"/>
      <c r="M45" s="5173" t="n"/>
      <c r="N45" s="5173" t="n"/>
      <c r="O45" s="5173" t="n"/>
      <c r="P45" s="5173" t="n"/>
      <c r="Q45" s="5173" t="n"/>
      <c r="R45" s="5767" t="n"/>
      <c r="S45" s="5769" t="n"/>
      <c r="T45" s="5770" t="n">
        <v>2</v>
      </c>
      <c r="U45" s="5771" t="n"/>
      <c r="V45" s="5770" t="n">
        <v>1</v>
      </c>
      <c r="W45" s="5771" t="n"/>
      <c r="X45" s="2002">
        <f>AM45+AP45+AS45+AV45+AY45+BB45+BE45+BH45</f>
        <v/>
      </c>
      <c r="Y45" s="200" t="n"/>
      <c r="Z45" s="5772" t="n">
        <v>96</v>
      </c>
      <c r="AA45" s="5767" t="n"/>
      <c r="AB45" s="5773">
        <f>AN45+AQ45+AT45+AW45+AZ45+BC45+BF45+BI45+BL45+BO45+AL45</f>
        <v/>
      </c>
      <c r="AC45" s="5774" t="n"/>
      <c r="AD45" s="5764" t="n">
        <v>12</v>
      </c>
      <c r="AE45" s="5767" t="n"/>
      <c r="AF45" s="2445" t="n">
        <v>16</v>
      </c>
      <c r="AG45" s="2316" t="n"/>
      <c r="AH45" s="2445" t="n"/>
      <c r="AI45" s="2316" t="n"/>
      <c r="AJ45" s="2445" t="n"/>
      <c r="AK45" s="2316" t="n"/>
      <c r="AL45" s="1641" t="n">
        <v>4</v>
      </c>
      <c r="AM45" s="5764">
        <f>AO45*36</f>
        <v/>
      </c>
      <c r="AN45" s="2445" t="n">
        <v>16</v>
      </c>
      <c r="AO45" s="5775" t="n">
        <v>3</v>
      </c>
      <c r="AP45" s="5772">
        <f>AR45*36</f>
        <v/>
      </c>
      <c r="AQ45" s="2445" t="n">
        <v>8</v>
      </c>
      <c r="AR45" s="5775" t="n">
        <v>3</v>
      </c>
      <c r="AS45" s="4072">
        <f>AU45*36</f>
        <v/>
      </c>
      <c r="AT45" s="5763" t="n"/>
      <c r="AU45" s="4073" t="n"/>
      <c r="AV45" s="1581">
        <f>AX45*36</f>
        <v/>
      </c>
      <c r="AW45" s="5763" t="n"/>
      <c r="AX45" s="1819" t="n"/>
      <c r="AY45" s="1581">
        <f>BA45*36</f>
        <v/>
      </c>
      <c r="AZ45" s="5763" t="n"/>
      <c r="BA45" s="4071" t="n"/>
      <c r="BB45" s="2003">
        <f>BD45*36</f>
        <v/>
      </c>
      <c r="BC45" s="5763" t="n"/>
      <c r="BD45" s="4071" t="n"/>
      <c r="BE45" s="4072">
        <f>BG45*36</f>
        <v/>
      </c>
      <c r="BF45" s="2445" t="n"/>
      <c r="BG45" s="5776" t="n"/>
      <c r="BH45" s="1581">
        <f>BJ45*36</f>
        <v/>
      </c>
      <c r="BI45" s="2445" t="n"/>
      <c r="BJ45" s="5777" t="n"/>
      <c r="BK45" s="5778" t="n"/>
      <c r="BL45" s="2445" t="n"/>
      <c r="BM45" s="5773" t="n"/>
      <c r="BN45" s="5772" t="n"/>
      <c r="BO45" s="2445" t="n"/>
      <c r="BP45" s="5779" t="n"/>
      <c r="BQ45" s="5770" t="n">
        <v>6</v>
      </c>
      <c r="BR45" s="5771" t="n"/>
      <c r="BS45" s="5780" t="n"/>
      <c r="BT45" s="5767" t="n"/>
      <c r="BU45" s="5005">
        <f>Z45*0.22</f>
        <v/>
      </c>
      <c r="BV45" s="2" t="n"/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</row>
    <row r="46">
      <c r="A46" s="5781" t="inlineStr">
        <is>
          <t>1.4.2</t>
        </is>
      </c>
      <c r="B46" s="5767" t="n"/>
      <c r="C46" s="5782" t="inlineStr">
        <is>
          <t>Физиология растений с основами микробиологии</t>
        </is>
      </c>
      <c r="D46" s="5173" t="n"/>
      <c r="E46" s="5173" t="n"/>
      <c r="F46" s="5173" t="n"/>
      <c r="G46" s="5173" t="n"/>
      <c r="H46" s="5173" t="n"/>
      <c r="I46" s="5173" t="n"/>
      <c r="J46" s="5173" t="n"/>
      <c r="K46" s="5173" t="n"/>
      <c r="L46" s="5173" t="n"/>
      <c r="M46" s="5173" t="n"/>
      <c r="N46" s="5173" t="n"/>
      <c r="O46" s="5173" t="n"/>
      <c r="P46" s="5173" t="n"/>
      <c r="Q46" s="5173" t="n"/>
      <c r="R46" s="5767" t="n"/>
      <c r="S46" s="5783" t="n"/>
      <c r="T46" s="5784" t="n">
        <v>5</v>
      </c>
      <c r="U46" s="5771" t="n"/>
      <c r="V46" s="5784" t="n"/>
      <c r="W46" s="5771" t="n"/>
      <c r="X46" s="5785" t="n">
        <v>120</v>
      </c>
      <c r="Y46" s="200" t="n"/>
      <c r="Z46" s="5786" t="n">
        <v>80</v>
      </c>
      <c r="AA46" s="5767" t="n"/>
      <c r="AB46" s="5787">
        <f>AN46+AQ46+AT46+AW46+AZ46+BC46+BF46+BI46+BL46+BO46+AL46</f>
        <v/>
      </c>
      <c r="AC46" s="5774" t="n"/>
      <c r="AD46" s="5788" t="n">
        <v>8</v>
      </c>
      <c r="AE46" s="5767" t="n"/>
      <c r="AF46" s="2412" t="n">
        <v>10</v>
      </c>
      <c r="AG46" s="2316" t="n"/>
      <c r="AH46" s="2412" t="n"/>
      <c r="AI46" s="2316" t="n"/>
      <c r="AJ46" s="2412" t="n"/>
      <c r="AK46" s="2316" t="n"/>
      <c r="AL46" s="310" t="n"/>
      <c r="AM46" s="5788">
        <f>AO46*36</f>
        <v/>
      </c>
      <c r="AN46" s="2412" t="n"/>
      <c r="AO46" s="5789" t="n"/>
      <c r="AP46" s="5786">
        <f>AR46*36</f>
        <v/>
      </c>
      <c r="AQ46" s="2412" t="n"/>
      <c r="AR46" s="5789" t="n"/>
      <c r="AS46" s="4083" t="n"/>
      <c r="AT46" s="5790" t="n"/>
      <c r="AU46" s="4085" t="n"/>
      <c r="AV46" s="4086">
        <f>AX46*36</f>
        <v/>
      </c>
      <c r="AW46" s="5790" t="n">
        <v>6</v>
      </c>
      <c r="AX46" s="4087" t="n"/>
      <c r="AY46" s="181" t="n">
        <v>120</v>
      </c>
      <c r="AZ46" s="5747" t="n">
        <v>12</v>
      </c>
      <c r="BA46" s="253" t="n">
        <v>3</v>
      </c>
      <c r="BB46" s="254">
        <f>BD46*36</f>
        <v/>
      </c>
      <c r="BC46" s="5747" t="n"/>
      <c r="BD46" s="253" t="n"/>
      <c r="BE46" s="255">
        <f>BG46*36</f>
        <v/>
      </c>
      <c r="BF46" s="2412" t="n"/>
      <c r="BG46" s="5791" t="n"/>
      <c r="BH46" s="181">
        <f>BJ46*36</f>
        <v/>
      </c>
      <c r="BI46" s="2412" t="n"/>
      <c r="BJ46" s="5792" t="n"/>
      <c r="BK46" s="5793" t="n"/>
      <c r="BL46" s="2412" t="n"/>
      <c r="BM46" s="5787" t="n"/>
      <c r="BN46" s="5786" t="n"/>
      <c r="BO46" s="2412" t="n"/>
      <c r="BP46" s="5794" t="n"/>
      <c r="BQ46" s="5784" t="n">
        <v>3</v>
      </c>
      <c r="BR46" s="5771" t="n"/>
      <c r="BS46" s="5831" t="inlineStr">
        <is>
          <t>ЛЗиД</t>
        </is>
      </c>
      <c r="BT46" s="5767" t="n"/>
      <c r="BU46" s="684">
        <f>Z46*0.22</f>
        <v/>
      </c>
      <c r="BV46" s="684" t="n"/>
      <c r="BW46" s="684" t="n"/>
      <c r="BX46" s="684" t="n"/>
      <c r="BY46" s="684" t="n"/>
      <c r="BZ46" s="684" t="n"/>
      <c r="CA46" s="684" t="n"/>
      <c r="CB46" s="684" t="n"/>
      <c r="CC46" s="684" t="n"/>
      <c r="CD46" s="684" t="n"/>
      <c r="CE46" s="684" t="n"/>
      <c r="CF46" s="684" t="n"/>
      <c r="CG46" s="684" t="n"/>
      <c r="CH46" s="684" t="n"/>
      <c r="CI46" s="684" t="n"/>
      <c r="CJ46" s="684" t="n"/>
      <c r="CK46" s="684" t="n"/>
      <c r="CL46" s="684" t="n"/>
      <c r="CM46" s="684" t="n"/>
      <c r="CN46" s="684" t="n"/>
      <c r="CO46" s="684" t="n"/>
      <c r="CP46" s="684" t="n"/>
      <c r="CQ46" s="684" t="n"/>
      <c r="CR46" s="684" t="n"/>
      <c r="CS46" s="684" t="n"/>
    </row>
    <row r="47">
      <c r="A47" s="5766" t="inlineStr">
        <is>
          <t>1.4.3</t>
        </is>
      </c>
      <c r="B47" s="5767" t="n"/>
      <c r="C47" s="5768" t="inlineStr">
        <is>
          <t>Дендрология</t>
        </is>
      </c>
      <c r="D47" s="5173" t="n"/>
      <c r="E47" s="5173" t="n"/>
      <c r="F47" s="5173" t="n"/>
      <c r="G47" s="5173" t="n"/>
      <c r="H47" s="5173" t="n"/>
      <c r="I47" s="5173" t="n"/>
      <c r="J47" s="5173" t="n"/>
      <c r="K47" s="5173" t="n"/>
      <c r="L47" s="5173" t="n"/>
      <c r="M47" s="5173" t="n"/>
      <c r="N47" s="5173" t="n"/>
      <c r="O47" s="5173" t="n"/>
      <c r="P47" s="5173" t="n"/>
      <c r="Q47" s="5173" t="n"/>
      <c r="R47" s="5767" t="n"/>
      <c r="S47" s="5769" t="n"/>
      <c r="T47" s="5770" t="n">
        <v>6</v>
      </c>
      <c r="U47" s="5771" t="n"/>
      <c r="V47" s="5770" t="n"/>
      <c r="W47" s="5771" t="n"/>
      <c r="X47" s="2002">
        <f>AM47+AP47+AS47+AV47+AY47+BB47+BE47+BH47</f>
        <v/>
      </c>
      <c r="Y47" s="200" t="n"/>
      <c r="Z47" s="5772" t="n">
        <v>102</v>
      </c>
      <c r="AA47" s="5767" t="n"/>
      <c r="AB47" s="5773">
        <f>AN47+AQ47+AT47+AW47+AZ47+BC47+BF47+BI47+BL47+BO47+AL47</f>
        <v/>
      </c>
      <c r="AC47" s="5774" t="n"/>
      <c r="AD47" s="5764" t="n">
        <v>14</v>
      </c>
      <c r="AE47" s="5767" t="n"/>
      <c r="AF47" s="2445" t="n">
        <v>10</v>
      </c>
      <c r="AG47" s="2316" t="n"/>
      <c r="AH47" s="2445" t="n"/>
      <c r="AI47" s="2316" t="n"/>
      <c r="AJ47" s="2445" t="n"/>
      <c r="AK47" s="2316" t="n"/>
      <c r="AL47" s="1641" t="n"/>
      <c r="AM47" s="5764">
        <f>AO47*36</f>
        <v/>
      </c>
      <c r="AN47" s="2445" t="n"/>
      <c r="AO47" s="5775" t="n"/>
      <c r="AP47" s="5772">
        <f>AR47*36</f>
        <v/>
      </c>
      <c r="AQ47" s="2445" t="n"/>
      <c r="AR47" s="5775" t="n"/>
      <c r="AS47" s="4072" t="n"/>
      <c r="AT47" s="5763" t="n"/>
      <c r="AU47" s="4073" t="n"/>
      <c r="AV47" s="1581">
        <f>AX47*36</f>
        <v/>
      </c>
      <c r="AW47" s="5763" t="n"/>
      <c r="AX47" s="1819" t="n"/>
      <c r="AY47" s="1581">
        <f>BA47*36</f>
        <v/>
      </c>
      <c r="AZ47" s="5763" t="n">
        <v>8</v>
      </c>
      <c r="BA47" s="4071" t="n"/>
      <c r="BB47" s="2003" t="n">
        <v>216</v>
      </c>
      <c r="BC47" s="5763" t="n">
        <v>16</v>
      </c>
      <c r="BD47" s="4071" t="n">
        <v>6</v>
      </c>
      <c r="BE47" s="4072">
        <f>BG47*36</f>
        <v/>
      </c>
      <c r="BF47" s="2445" t="n"/>
      <c r="BG47" s="5776" t="n"/>
      <c r="BH47" s="1581">
        <f>BJ47*36</f>
        <v/>
      </c>
      <c r="BI47" s="2445" t="n"/>
      <c r="BJ47" s="5777" t="n"/>
      <c r="BK47" s="5778" t="n"/>
      <c r="BL47" s="2445" t="n"/>
      <c r="BM47" s="5773" t="n"/>
      <c r="BN47" s="5772" t="n"/>
      <c r="BO47" s="2445" t="n"/>
      <c r="BP47" s="5779" t="n"/>
      <c r="BQ47" s="5770" t="n">
        <v>6</v>
      </c>
      <c r="BR47" s="5771" t="n"/>
      <c r="BS47" s="5780" t="n"/>
      <c r="BT47" s="5767" t="n"/>
      <c r="BU47" s="5005">
        <f>Z47*0.22</f>
        <v/>
      </c>
      <c r="BV47" s="2" t="n"/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</row>
    <row r="48">
      <c r="A48" s="5766" t="inlineStr">
        <is>
          <t>1.5</t>
        </is>
      </c>
      <c r="B48" s="5767" t="n"/>
      <c r="C48" s="5815" t="inlineStr">
        <is>
          <t>Модуль «Защита леса»</t>
        </is>
      </c>
      <c r="D48" s="5173" t="n"/>
      <c r="E48" s="5173" t="n"/>
      <c r="F48" s="5173" t="n"/>
      <c r="G48" s="5173" t="n"/>
      <c r="H48" s="5173" t="n"/>
      <c r="I48" s="5173" t="n"/>
      <c r="J48" s="5173" t="n"/>
      <c r="K48" s="5173" t="n"/>
      <c r="L48" s="5173" t="n"/>
      <c r="M48" s="5173" t="n"/>
      <c r="N48" s="5173" t="n"/>
      <c r="O48" s="5173" t="n"/>
      <c r="P48" s="5173" t="n"/>
      <c r="Q48" s="5173" t="n"/>
      <c r="R48" s="5767" t="n"/>
      <c r="S48" s="5816" t="n"/>
      <c r="T48" s="5770" t="n"/>
      <c r="U48" s="5771" t="n"/>
      <c r="V48" s="5770" t="n"/>
      <c r="W48" s="5771" t="n"/>
      <c r="X48" s="2002">
        <f>AM48+AP48+AS48+AV48+AY48+BB48+BE48+BH48</f>
        <v/>
      </c>
      <c r="Y48" s="200" t="n"/>
      <c r="Z48" s="5772">
        <f>SUM(AD48:AK48)</f>
        <v/>
      </c>
      <c r="AA48" s="5767" t="n"/>
      <c r="AB48" s="5773">
        <f>AN48+AQ48+AT48+AW48+AZ48+BC48+BF48+BI48+BL48+BO48+AL48</f>
        <v/>
      </c>
      <c r="AC48" s="5774" t="n"/>
      <c r="AD48" s="5764" t="n"/>
      <c r="AE48" s="5767" t="n"/>
      <c r="AF48" s="2445" t="n"/>
      <c r="AG48" s="2316" t="n"/>
      <c r="AH48" s="2445" t="n"/>
      <c r="AI48" s="2316" t="n"/>
      <c r="AJ48" s="2445" t="n"/>
      <c r="AK48" s="2316" t="n"/>
      <c r="AL48" s="1641" t="n"/>
      <c r="AM48" s="5764">
        <f>AO48*36</f>
        <v/>
      </c>
      <c r="AN48" s="2445" t="n"/>
      <c r="AO48" s="5775" t="n"/>
      <c r="AP48" s="5772">
        <f>AR48*36</f>
        <v/>
      </c>
      <c r="AQ48" s="2445" t="n"/>
      <c r="AR48" s="5775" t="n"/>
      <c r="AS48" s="4072">
        <f>AU48*36</f>
        <v/>
      </c>
      <c r="AT48" s="5763" t="n"/>
      <c r="AU48" s="4073" t="n"/>
      <c r="AV48" s="1581">
        <f>AX48*36</f>
        <v/>
      </c>
      <c r="AW48" s="5763" t="n"/>
      <c r="AX48" s="1819" t="n"/>
      <c r="AY48" s="1581">
        <f>BA48*36</f>
        <v/>
      </c>
      <c r="AZ48" s="5763" t="n"/>
      <c r="BA48" s="4071" t="n"/>
      <c r="BB48" s="2003">
        <f>BD48*36</f>
        <v/>
      </c>
      <c r="BC48" s="5763" t="n"/>
      <c r="BD48" s="4071" t="n"/>
      <c r="BE48" s="4072">
        <f>BG48*36</f>
        <v/>
      </c>
      <c r="BF48" s="2445" t="n"/>
      <c r="BG48" s="5776" t="n"/>
      <c r="BH48" s="1581">
        <f>BJ48*36</f>
        <v/>
      </c>
      <c r="BI48" s="2445" t="n"/>
      <c r="BJ48" s="5777" t="n"/>
      <c r="BK48" s="5778" t="n"/>
      <c r="BL48" s="2445" t="n"/>
      <c r="BM48" s="5773" t="n"/>
      <c r="BN48" s="5772" t="n"/>
      <c r="BO48" s="2445" t="n"/>
      <c r="BP48" s="5779" t="n"/>
      <c r="BQ48" s="5770" t="n"/>
      <c r="BR48" s="5771" t="n"/>
      <c r="BS48" s="5780" t="n"/>
      <c r="BT48" s="5767" t="n"/>
      <c r="BU48" s="5005">
        <f>Z48*0.22</f>
        <v/>
      </c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</row>
    <row r="49">
      <c r="A49" s="5766" t="inlineStr">
        <is>
          <t>1.5.1</t>
        </is>
      </c>
      <c r="B49" s="5767" t="n"/>
      <c r="C49" s="5768" t="inlineStr">
        <is>
          <t>Лесная фитопатология</t>
        </is>
      </c>
      <c r="D49" s="5173" t="n"/>
      <c r="E49" s="5173" t="n"/>
      <c r="F49" s="5173" t="n"/>
      <c r="G49" s="5173" t="n"/>
      <c r="H49" s="5173" t="n"/>
      <c r="I49" s="5173" t="n"/>
      <c r="J49" s="5173" t="n"/>
      <c r="K49" s="5173" t="n"/>
      <c r="L49" s="5173" t="n"/>
      <c r="M49" s="5173" t="n"/>
      <c r="N49" s="5173" t="n"/>
      <c r="O49" s="5173" t="n"/>
      <c r="P49" s="5173" t="n"/>
      <c r="Q49" s="5173" t="n"/>
      <c r="R49" s="5767" t="n"/>
      <c r="S49" s="5769" t="n"/>
      <c r="T49" s="5770" t="n">
        <v>7</v>
      </c>
      <c r="U49" s="5771" t="n"/>
      <c r="V49" s="5770" t="n"/>
      <c r="W49" s="5771" t="n"/>
      <c r="X49" s="2002" t="n">
        <v>120</v>
      </c>
      <c r="Y49" s="200" t="n"/>
      <c r="Z49" s="5772" t="n">
        <v>80</v>
      </c>
      <c r="AA49" s="5767" t="n"/>
      <c r="AB49" s="5773">
        <f>AN49+AQ49+AT49+AW49+AZ49+BC49+BF49+BI49+BL49+BO49+AL49</f>
        <v/>
      </c>
      <c r="AC49" s="5774" t="n"/>
      <c r="AD49" s="5764" t="n">
        <v>8</v>
      </c>
      <c r="AE49" s="5767" t="n"/>
      <c r="AF49" s="2445" t="n">
        <v>12</v>
      </c>
      <c r="AG49" s="2316" t="n"/>
      <c r="AH49" s="2445" t="n"/>
      <c r="AI49" s="2316" t="n"/>
      <c r="AJ49" s="2445" t="n"/>
      <c r="AK49" s="2316" t="n"/>
      <c r="AL49" s="1641" t="n"/>
      <c r="AM49" s="5764">
        <f>AO49*36</f>
        <v/>
      </c>
      <c r="AN49" s="2445" t="n"/>
      <c r="AO49" s="5775" t="n"/>
      <c r="AP49" s="5772">
        <f>AR49*36</f>
        <v/>
      </c>
      <c r="AQ49" s="2445" t="n"/>
      <c r="AR49" s="5775" t="n"/>
      <c r="AS49" s="4072">
        <f>AU49*36</f>
        <v/>
      </c>
      <c r="AT49" s="5763" t="n"/>
      <c r="AU49" s="4073" t="n"/>
      <c r="AV49" s="1581" t="n"/>
      <c r="AW49" s="5763" t="n"/>
      <c r="AX49" s="1819" t="n"/>
      <c r="AY49" s="1581">
        <f>BA49*36</f>
        <v/>
      </c>
      <c r="AZ49" s="5763" t="n"/>
      <c r="BA49" s="4071" t="n"/>
      <c r="BB49" s="2003">
        <f>BD49*36</f>
        <v/>
      </c>
      <c r="BC49" s="5763" t="n">
        <v>10</v>
      </c>
      <c r="BD49" s="4071" t="n"/>
      <c r="BE49" s="4072" t="n">
        <v>120</v>
      </c>
      <c r="BF49" s="2445" t="n">
        <v>10</v>
      </c>
      <c r="BG49" s="5776" t="n">
        <v>3</v>
      </c>
      <c r="BH49" s="1581">
        <f>BJ49*36</f>
        <v/>
      </c>
      <c r="BI49" s="2445" t="n"/>
      <c r="BJ49" s="5777" t="n"/>
      <c r="BK49" s="5778" t="n"/>
      <c r="BL49" s="2445" t="n"/>
      <c r="BM49" s="5773" t="n"/>
      <c r="BN49" s="5772" t="n"/>
      <c r="BO49" s="2445" t="n"/>
      <c r="BP49" s="5779" t="n"/>
      <c r="BQ49" s="5770" t="n">
        <v>3</v>
      </c>
      <c r="BR49" s="5771" t="n"/>
      <c r="BS49" s="5780" t="n"/>
      <c r="BT49" s="5767" t="n"/>
      <c r="BU49" s="5005">
        <f>Z49*0.22</f>
        <v/>
      </c>
      <c r="BV49" s="2" t="n"/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</row>
    <row r="50">
      <c r="A50" s="5766" t="inlineStr">
        <is>
          <t>1.5.2</t>
        </is>
      </c>
      <c r="B50" s="5767" t="n"/>
      <c r="C50" s="5768" t="inlineStr">
        <is>
          <t>Лесная энтомология</t>
        </is>
      </c>
      <c r="D50" s="5173" t="n"/>
      <c r="E50" s="5173" t="n"/>
      <c r="F50" s="5173" t="n"/>
      <c r="G50" s="5173" t="n"/>
      <c r="H50" s="5173" t="n"/>
      <c r="I50" s="5173" t="n"/>
      <c r="J50" s="5173" t="n"/>
      <c r="K50" s="5173" t="n"/>
      <c r="L50" s="5173" t="n"/>
      <c r="M50" s="5173" t="n"/>
      <c r="N50" s="5173" t="n"/>
      <c r="O50" s="5173" t="n"/>
      <c r="P50" s="5173" t="n"/>
      <c r="Q50" s="5173" t="n"/>
      <c r="R50" s="5767" t="n"/>
      <c r="S50" s="5769" t="n"/>
      <c r="T50" s="5770" t="n">
        <v>8</v>
      </c>
      <c r="U50" s="5771" t="n"/>
      <c r="V50" s="5770" t="n"/>
      <c r="W50" s="5771" t="n"/>
      <c r="X50" s="2002" t="n">
        <v>120</v>
      </c>
      <c r="Y50" s="200" t="n"/>
      <c r="Z50" s="5772" t="n">
        <v>80</v>
      </c>
      <c r="AA50" s="5767" t="n"/>
      <c r="AB50" s="5773">
        <f>AN50+AQ50+AT50+AW50+AZ50+BC50+BF50+BI50+BL50+BO50+AL50</f>
        <v/>
      </c>
      <c r="AC50" s="5774" t="n"/>
      <c r="AD50" s="5764" t="n">
        <v>8</v>
      </c>
      <c r="AE50" s="5767" t="n"/>
      <c r="AF50" s="2445" t="n">
        <v>12</v>
      </c>
      <c r="AG50" s="2316" t="n"/>
      <c r="AH50" s="2445" t="n"/>
      <c r="AI50" s="2316" t="n"/>
      <c r="AJ50" s="2445" t="n"/>
      <c r="AK50" s="2316" t="n"/>
      <c r="AL50" s="1641" t="n"/>
      <c r="AM50" s="5764">
        <f>AO50*36</f>
        <v/>
      </c>
      <c r="AN50" s="2445" t="n"/>
      <c r="AO50" s="5775" t="n"/>
      <c r="AP50" s="5772">
        <f>AR50*36</f>
        <v/>
      </c>
      <c r="AQ50" s="2445" t="n"/>
      <c r="AR50" s="5775" t="n"/>
      <c r="AS50" s="4072">
        <f>AU50*36</f>
        <v/>
      </c>
      <c r="AT50" s="5763" t="n"/>
      <c r="AU50" s="4073" t="n"/>
      <c r="AV50" s="1581">
        <f>AX50*36</f>
        <v/>
      </c>
      <c r="AW50" s="5763" t="n"/>
      <c r="AX50" s="1819" t="n"/>
      <c r="AY50" s="1581">
        <f>BA50*36</f>
        <v/>
      </c>
      <c r="AZ50" s="5763" t="n"/>
      <c r="BA50" s="4071" t="n"/>
      <c r="BB50" s="2003" t="n"/>
      <c r="BC50" s="5763" t="n"/>
      <c r="BD50" s="4071" t="n"/>
      <c r="BE50" s="4072">
        <f>BG50*36</f>
        <v/>
      </c>
      <c r="BF50" s="2445" t="n">
        <v>10</v>
      </c>
      <c r="BG50" s="5776" t="n"/>
      <c r="BH50" s="1581" t="n">
        <v>120</v>
      </c>
      <c r="BI50" s="2445" t="n">
        <v>10</v>
      </c>
      <c r="BJ50" s="5777" t="n">
        <v>3</v>
      </c>
      <c r="BK50" s="5778" t="n"/>
      <c r="BL50" s="2445" t="n"/>
      <c r="BM50" s="5773" t="n"/>
      <c r="BN50" s="5772" t="n"/>
      <c r="BO50" s="2445" t="n"/>
      <c r="BP50" s="5779" t="n"/>
      <c r="BQ50" s="5770" t="n">
        <v>3</v>
      </c>
      <c r="BR50" s="5771" t="n"/>
      <c r="BS50" s="5780" t="n"/>
      <c r="BT50" s="5767" t="n"/>
      <c r="BU50" s="5005">
        <f>Z50*0.22</f>
        <v/>
      </c>
      <c r="BV50" s="2" t="n"/>
      <c r="BW50" s="2" t="n"/>
      <c r="BX50" s="2" t="n"/>
      <c r="BY50" s="2" t="n"/>
      <c r="BZ50" s="2" t="n"/>
      <c r="CA50" s="2" t="n"/>
      <c r="CB50" s="2" t="n"/>
      <c r="CC50" s="2" t="n"/>
      <c r="CD50" s="2" t="n"/>
      <c r="CE50" s="2" t="n"/>
      <c r="CF50" s="2" t="n"/>
      <c r="CG50" s="2" t="n"/>
      <c r="CH50" s="2" t="n"/>
      <c r="CI50" s="2" t="n"/>
      <c r="CJ50" s="2" t="n"/>
      <c r="CK50" s="2" t="n"/>
      <c r="CL50" s="2" t="n"/>
      <c r="CM50" s="2" t="n"/>
      <c r="CN50" s="2" t="n"/>
      <c r="CO50" s="2" t="n"/>
      <c r="CP50" s="2" t="n"/>
      <c r="CQ50" s="2" t="n"/>
      <c r="CR50" s="2" t="n"/>
      <c r="CS50" s="2" t="n"/>
    </row>
    <row r="51">
      <c r="A51" s="1637" t="inlineStr">
        <is>
          <t>1.6</t>
        </is>
      </c>
      <c r="B51" s="321" t="n"/>
      <c r="C51" s="5832" t="inlineStr">
        <is>
          <t>Лесные культуры и защитное лесоразведение</t>
        </is>
      </c>
      <c r="D51" s="5173" t="n"/>
      <c r="E51" s="5173" t="n"/>
      <c r="F51" s="5173" t="n"/>
      <c r="G51" s="5173" t="n"/>
      <c r="H51" s="5173" t="n"/>
      <c r="I51" s="5173" t="n"/>
      <c r="J51" s="5173" t="n"/>
      <c r="K51" s="5173" t="n"/>
      <c r="L51" s="5173" t="n"/>
      <c r="M51" s="5173" t="n"/>
      <c r="N51" s="5173" t="n"/>
      <c r="O51" s="5173" t="n"/>
      <c r="P51" s="5173" t="n"/>
      <c r="Q51" s="5173" t="n"/>
      <c r="R51" s="5771" t="n"/>
      <c r="S51" s="5816" t="n"/>
      <c r="T51" s="5833" t="n">
        <v>8</v>
      </c>
      <c r="U51" s="5834" t="n">
        <v>9</v>
      </c>
      <c r="V51" s="5770" t="n"/>
      <c r="W51" s="5771" t="n"/>
      <c r="X51" s="2002" t="n">
        <v>240</v>
      </c>
      <c r="Y51" s="200" t="n"/>
      <c r="Z51" s="5772" t="n">
        <v>160</v>
      </c>
      <c r="AA51" s="5767" t="n"/>
      <c r="AB51" s="5773">
        <f>AN51+AQ51+AT51+AW51+AZ51+BC51+BF51+BI51+BL51+BO51+AL51</f>
        <v/>
      </c>
      <c r="AC51" s="5774" t="n"/>
      <c r="AD51" s="5764" t="n">
        <v>20</v>
      </c>
      <c r="AE51" s="5767" t="n"/>
      <c r="AF51" s="2445" t="n">
        <v>8</v>
      </c>
      <c r="AG51" s="2316" t="n"/>
      <c r="AH51" s="2445" t="n">
        <v>12</v>
      </c>
      <c r="AI51" s="2316" t="n"/>
      <c r="AJ51" s="2445" t="n"/>
      <c r="AK51" s="2316" t="n"/>
      <c r="AL51" s="1641" t="n"/>
      <c r="AM51" s="5764">
        <f>AO51*36</f>
        <v/>
      </c>
      <c r="AN51" s="2445" t="n"/>
      <c r="AO51" s="5775" t="n"/>
      <c r="AP51" s="5772">
        <f>AR51*36</f>
        <v/>
      </c>
      <c r="AQ51" s="2445" t="n"/>
      <c r="AR51" s="5775" t="n"/>
      <c r="AS51" s="4072">
        <f>AU51*36</f>
        <v/>
      </c>
      <c r="AT51" s="5763" t="n"/>
      <c r="AU51" s="4073" t="n"/>
      <c r="AV51" s="1581">
        <f>AX51*36</f>
        <v/>
      </c>
      <c r="AW51" s="5763" t="n"/>
      <c r="AX51" s="1819" t="n"/>
      <c r="AY51" s="1581" t="n"/>
      <c r="AZ51" s="5763" t="n"/>
      <c r="BA51" s="4071" t="n"/>
      <c r="BB51" s="2003" t="n"/>
      <c r="BC51" s="5763" t="n"/>
      <c r="BD51" s="4071" t="n"/>
      <c r="BE51" s="4072">
        <f>BG51*36</f>
        <v/>
      </c>
      <c r="BF51" s="2445" t="n">
        <v>14</v>
      </c>
      <c r="BG51" s="5776" t="n"/>
      <c r="BH51" s="1581" t="n">
        <v>120</v>
      </c>
      <c r="BI51" s="2445" t="n">
        <v>12</v>
      </c>
      <c r="BJ51" s="5777" t="n">
        <v>3</v>
      </c>
      <c r="BK51" s="5778" t="n">
        <v>120</v>
      </c>
      <c r="BL51" s="2445" t="n">
        <v>14</v>
      </c>
      <c r="BM51" s="5773" t="n">
        <v>3</v>
      </c>
      <c r="BN51" s="5772" t="n"/>
      <c r="BO51" s="2445" t="n"/>
      <c r="BP51" s="5779" t="n"/>
      <c r="BQ51" s="5770" t="n">
        <v>6</v>
      </c>
      <c r="BR51" s="5771" t="n"/>
      <c r="BS51" s="5780" t="n"/>
      <c r="BT51" s="5767" t="n"/>
      <c r="BU51" s="5005">
        <f>Z51*0.22</f>
        <v/>
      </c>
      <c r="BV51" s="2" t="n"/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</row>
    <row r="52">
      <c r="A52" s="168" t="n"/>
      <c r="B52" s="190" t="n"/>
      <c r="C52" s="5768" t="inlineStr">
        <is>
          <t>Курсовой проект по учебной дисциплине «Лесные культуры и защитное лесоразведение»</t>
        </is>
      </c>
      <c r="D52" s="5173" t="n"/>
      <c r="E52" s="5173" t="n"/>
      <c r="F52" s="5173" t="n"/>
      <c r="G52" s="5173" t="n"/>
      <c r="H52" s="5173" t="n"/>
      <c r="I52" s="5173" t="n"/>
      <c r="J52" s="5173" t="n"/>
      <c r="K52" s="5173" t="n"/>
      <c r="L52" s="5173" t="n"/>
      <c r="M52" s="5173" t="n"/>
      <c r="N52" s="5173" t="n"/>
      <c r="O52" s="5173" t="n"/>
      <c r="P52" s="5173" t="n"/>
      <c r="Q52" s="5173" t="n"/>
      <c r="R52" s="5767" t="n"/>
      <c r="S52" s="5769" t="n"/>
      <c r="T52" s="5770" t="n"/>
      <c r="U52" s="5771" t="n"/>
      <c r="V52" s="5770" t="n"/>
      <c r="W52" s="5771" t="n"/>
      <c r="X52" s="2002" t="n">
        <v>40</v>
      </c>
      <c r="Y52" s="200" t="n"/>
      <c r="Z52" s="5772">
        <f>SUM(AD52:AK52)</f>
        <v/>
      </c>
      <c r="AA52" s="5767" t="n"/>
      <c r="AB52" s="5773">
        <f>AN52+AQ52+AT52+AW52+AZ52+BC52+BF52+BI52+BL52+BO52+AL52</f>
        <v/>
      </c>
      <c r="AC52" s="5774" t="n"/>
      <c r="AD52" s="5764" t="n"/>
      <c r="AE52" s="5767" t="n"/>
      <c r="AF52" s="2445" t="n"/>
      <c r="AG52" s="2316" t="n"/>
      <c r="AH52" s="2445" t="n"/>
      <c r="AI52" s="2316" t="n"/>
      <c r="AJ52" s="2445" t="n"/>
      <c r="AK52" s="2316" t="n"/>
      <c r="AL52" s="1641" t="n"/>
      <c r="AM52" s="5764">
        <f>AO52*36</f>
        <v/>
      </c>
      <c r="AN52" s="2445" t="n"/>
      <c r="AO52" s="5775" t="n"/>
      <c r="AP52" s="5772">
        <f>AR52*36</f>
        <v/>
      </c>
      <c r="AQ52" s="2445" t="n"/>
      <c r="AR52" s="5775" t="n"/>
      <c r="AS52" s="4072">
        <f>AU52*36</f>
        <v/>
      </c>
      <c r="AT52" s="5763" t="n"/>
      <c r="AU52" s="4073" t="n"/>
      <c r="AV52" s="1581">
        <f>AX52*36</f>
        <v/>
      </c>
      <c r="AW52" s="5763" t="n"/>
      <c r="AX52" s="1819" t="n"/>
      <c r="AY52" s="1581" t="n"/>
      <c r="AZ52" s="5763" t="n"/>
      <c r="BA52" s="4071" t="n"/>
      <c r="BB52" s="2003">
        <f>BD52*36</f>
        <v/>
      </c>
      <c r="BC52" s="5763" t="n"/>
      <c r="BD52" s="4071" t="n"/>
      <c r="BE52" s="4072">
        <f>BG52*36</f>
        <v/>
      </c>
      <c r="BF52" s="2445" t="n"/>
      <c r="BG52" s="5776" t="n"/>
      <c r="BH52" s="1581">
        <f>BJ52*36</f>
        <v/>
      </c>
      <c r="BI52" s="2445" t="n"/>
      <c r="BJ52" s="5777" t="n"/>
      <c r="BK52" s="5778" t="n">
        <v>40</v>
      </c>
      <c r="BL52" s="2445" t="n"/>
      <c r="BM52" s="5773" t="n">
        <v>1</v>
      </c>
      <c r="BN52" s="5772" t="n"/>
      <c r="BO52" s="2445" t="n"/>
      <c r="BP52" s="5779" t="n"/>
      <c r="BQ52" s="5770" t="n">
        <v>1</v>
      </c>
      <c r="BR52" s="5771" t="n"/>
      <c r="BS52" s="4175" t="n"/>
      <c r="BT52" s="321" t="n"/>
      <c r="BU52" s="5005">
        <f>Z52*0.22</f>
        <v/>
      </c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</row>
    <row r="53">
      <c r="A53" s="199" t="n"/>
      <c r="B53" s="333" t="n"/>
      <c r="C53" s="5768" t="inlineStr">
        <is>
          <t>Курсовая работа по учебной дисциплине «Лесные культуры и защитное лесоразведение»</t>
        </is>
      </c>
      <c r="D53" s="5173" t="n"/>
      <c r="E53" s="5173" t="n"/>
      <c r="F53" s="5173" t="n"/>
      <c r="G53" s="5173" t="n"/>
      <c r="H53" s="5173" t="n"/>
      <c r="I53" s="5173" t="n"/>
      <c r="J53" s="5173" t="n"/>
      <c r="K53" s="5173" t="n"/>
      <c r="L53" s="5173" t="n"/>
      <c r="M53" s="5173" t="n"/>
      <c r="N53" s="5173" t="n"/>
      <c r="O53" s="5173" t="n"/>
      <c r="P53" s="5173" t="n"/>
      <c r="Q53" s="5173" t="n"/>
      <c r="R53" s="5767" t="n"/>
      <c r="S53" s="5769" t="n"/>
      <c r="T53" s="5770" t="n"/>
      <c r="U53" s="5771" t="n"/>
      <c r="V53" s="5770" t="n"/>
      <c r="W53" s="5771" t="n"/>
      <c r="X53" s="2002" t="n">
        <v>30</v>
      </c>
      <c r="Y53" s="200" t="n"/>
      <c r="Z53" s="5772">
        <f>SUM(AD53:AK53)</f>
        <v/>
      </c>
      <c r="AA53" s="5767" t="n"/>
      <c r="AB53" s="5773">
        <f>AN53+AQ53+AT53+AW53+AZ53+BC53+BF53+BI53+BL53+BO53+AL53</f>
        <v/>
      </c>
      <c r="AC53" s="5774" t="n"/>
      <c r="AD53" s="5764" t="n"/>
      <c r="AE53" s="5767" t="n"/>
      <c r="AF53" s="2445" t="n"/>
      <c r="AG53" s="2316" t="n"/>
      <c r="AH53" s="2445" t="n"/>
      <c r="AI53" s="2316" t="n"/>
      <c r="AJ53" s="2445" t="n"/>
      <c r="AK53" s="2316" t="n"/>
      <c r="AL53" s="1641" t="n"/>
      <c r="AM53" s="5764">
        <f>AO53*36</f>
        <v/>
      </c>
      <c r="AN53" s="2445" t="n"/>
      <c r="AO53" s="5775" t="n"/>
      <c r="AP53" s="5772">
        <f>AR53*36</f>
        <v/>
      </c>
      <c r="AQ53" s="2445" t="n"/>
      <c r="AR53" s="5775" t="n"/>
      <c r="AS53" s="4072">
        <f>AU53*36</f>
        <v/>
      </c>
      <c r="AT53" s="5763" t="n"/>
      <c r="AU53" s="4073" t="n"/>
      <c r="AV53" s="1581">
        <f>AX53*36</f>
        <v/>
      </c>
      <c r="AW53" s="5763" t="n"/>
      <c r="AX53" s="1819" t="n"/>
      <c r="AY53" s="1581">
        <f>BA53*36</f>
        <v/>
      </c>
      <c r="AZ53" s="5763" t="n"/>
      <c r="BA53" s="4071" t="n"/>
      <c r="BB53" s="2003" t="n"/>
      <c r="BC53" s="5763" t="n"/>
      <c r="BD53" s="4071" t="n"/>
      <c r="BE53" s="4072">
        <f>BG53*36</f>
        <v/>
      </c>
      <c r="BF53" s="2445" t="n"/>
      <c r="BG53" s="5776" t="n"/>
      <c r="BH53" s="1581">
        <f>BJ53*36</f>
        <v/>
      </c>
      <c r="BI53" s="2445" t="n"/>
      <c r="BJ53" s="1819" t="n"/>
      <c r="BK53" s="4072" t="n"/>
      <c r="BL53" s="5763" t="n"/>
      <c r="BM53" s="1797" t="n"/>
      <c r="BN53" s="2003" t="n">
        <v>30</v>
      </c>
      <c r="BO53" s="5763" t="n"/>
      <c r="BP53" s="1799" t="n">
        <v>1</v>
      </c>
      <c r="BQ53" s="1814" t="n">
        <v>1</v>
      </c>
      <c r="BR53" s="333" t="n"/>
      <c r="BS53" s="199" t="n"/>
      <c r="BT53" s="333" t="n"/>
      <c r="BU53" s="5005">
        <f>Z53*0.22</f>
        <v/>
      </c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</row>
    <row r="54">
      <c r="A54" s="5814" t="inlineStr">
        <is>
          <t>1.7</t>
        </is>
      </c>
      <c r="B54" s="5767" t="n"/>
      <c r="C54" s="5815" t="inlineStr">
        <is>
          <t>Модуль «Лесоведение и лесоводство»</t>
        </is>
      </c>
      <c r="D54" s="5173" t="n"/>
      <c r="E54" s="5173" t="n"/>
      <c r="F54" s="5173" t="n"/>
      <c r="G54" s="5173" t="n"/>
      <c r="H54" s="5173" t="n"/>
      <c r="I54" s="5173" t="n"/>
      <c r="J54" s="5173" t="n"/>
      <c r="K54" s="5173" t="n"/>
      <c r="L54" s="5173" t="n"/>
      <c r="M54" s="5173" t="n"/>
      <c r="N54" s="5173" t="n"/>
      <c r="O54" s="5173" t="n"/>
      <c r="P54" s="5173" t="n"/>
      <c r="Q54" s="5173" t="n"/>
      <c r="R54" s="5767" t="n"/>
      <c r="S54" s="5816" t="n"/>
      <c r="T54" s="5770" t="n"/>
      <c r="U54" s="5771" t="n"/>
      <c r="V54" s="5770" t="n"/>
      <c r="W54" s="5771" t="n"/>
      <c r="X54" s="2002">
        <f>AM54+AP54+AS54+AV54+AY54+BB54+BE54+BH54</f>
        <v/>
      </c>
      <c r="Y54" s="200" t="n"/>
      <c r="Z54" s="5772">
        <f>SUM(AD54:AK54)</f>
        <v/>
      </c>
      <c r="AA54" s="5767" t="n"/>
      <c r="AB54" s="5773">
        <f>AN54+AQ54+AT54+AW54+AZ54+BC54+BF54+BI54+BL54+BO54+AL54</f>
        <v/>
      </c>
      <c r="AC54" s="5774" t="n"/>
      <c r="AD54" s="5764" t="n"/>
      <c r="AE54" s="5767" t="n"/>
      <c r="AF54" s="2445" t="n"/>
      <c r="AG54" s="2316" t="n"/>
      <c r="AH54" s="2445" t="n"/>
      <c r="AI54" s="2316" t="n"/>
      <c r="AJ54" s="2445" t="n"/>
      <c r="AK54" s="2316" t="n"/>
      <c r="AL54" s="1641" t="n"/>
      <c r="AM54" s="5764">
        <f>AO54*36</f>
        <v/>
      </c>
      <c r="AN54" s="2445" t="n"/>
      <c r="AO54" s="5775" t="n"/>
      <c r="AP54" s="5772">
        <f>AR54*36</f>
        <v/>
      </c>
      <c r="AQ54" s="2445" t="n"/>
      <c r="AR54" s="5775" t="n"/>
      <c r="AS54" s="4072">
        <f>AU54*36</f>
        <v/>
      </c>
      <c r="AT54" s="5763" t="n"/>
      <c r="AU54" s="4073" t="n"/>
      <c r="AV54" s="1581">
        <f>AX54*36</f>
        <v/>
      </c>
      <c r="AW54" s="5763" t="n"/>
      <c r="AX54" s="1819" t="n"/>
      <c r="AY54" s="1581">
        <f>BA54*36</f>
        <v/>
      </c>
      <c r="AZ54" s="5763" t="n"/>
      <c r="BA54" s="4071" t="n"/>
      <c r="BB54" s="2003">
        <f>BD54*36</f>
        <v/>
      </c>
      <c r="BC54" s="5763" t="n"/>
      <c r="BD54" s="4071" t="n"/>
      <c r="BE54" s="4072">
        <f>BG54*36</f>
        <v/>
      </c>
      <c r="BF54" s="2445" t="n"/>
      <c r="BG54" s="5776" t="n"/>
      <c r="BH54" s="1581">
        <f>BJ54*36</f>
        <v/>
      </c>
      <c r="BI54" s="2445" t="n"/>
      <c r="BJ54" s="5777" t="n"/>
      <c r="BK54" s="5778" t="n"/>
      <c r="BL54" s="2445" t="n"/>
      <c r="BM54" s="5773" t="n"/>
      <c r="BN54" s="5772" t="n"/>
      <c r="BO54" s="2445" t="n"/>
      <c r="BP54" s="5779" t="n"/>
      <c r="BQ54" s="5770" t="n"/>
      <c r="BR54" s="5771" t="n"/>
      <c r="BS54" s="5780" t="n"/>
      <c r="BT54" s="5767" t="n"/>
      <c r="BU54" s="5005">
        <f>Z54*0.22</f>
        <v/>
      </c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</row>
    <row r="55">
      <c r="A55" s="5766" t="inlineStr">
        <is>
          <t>1.7.1</t>
        </is>
      </c>
      <c r="B55" s="5767" t="n"/>
      <c r="C55" s="5768" t="inlineStr">
        <is>
          <t>Лесоведение</t>
        </is>
      </c>
      <c r="D55" s="5173" t="n"/>
      <c r="E55" s="5173" t="n"/>
      <c r="F55" s="5173" t="n"/>
      <c r="G55" s="5173" t="n"/>
      <c r="H55" s="5173" t="n"/>
      <c r="I55" s="5173" t="n"/>
      <c r="J55" s="5173" t="n"/>
      <c r="K55" s="5173" t="n"/>
      <c r="L55" s="5173" t="n"/>
      <c r="M55" s="5173" t="n"/>
      <c r="N55" s="5173" t="n"/>
      <c r="O55" s="5173" t="n"/>
      <c r="P55" s="5173" t="n"/>
      <c r="Q55" s="5173" t="n"/>
      <c r="R55" s="5767" t="n"/>
      <c r="S55" s="5769" t="n"/>
      <c r="T55" s="5770" t="n">
        <v>7</v>
      </c>
      <c r="U55" s="5771" t="n"/>
      <c r="V55" s="5770" t="n"/>
      <c r="W55" s="5771" t="n"/>
      <c r="X55" s="2002" t="n">
        <v>108</v>
      </c>
      <c r="Y55" s="200" t="n"/>
      <c r="Z55" s="5772" t="n">
        <v>64</v>
      </c>
      <c r="AA55" s="5767" t="n"/>
      <c r="AB55" s="5773">
        <f>AN55+AQ55+AT55+AW55+AZ55+BC55+BF55+BI55+BL55+BO55+AL55</f>
        <v/>
      </c>
      <c r="AC55" s="5774" t="n"/>
      <c r="AD55" s="5764" t="n">
        <v>8</v>
      </c>
      <c r="AE55" s="5767" t="n"/>
      <c r="AF55" s="2445" t="n">
        <v>4</v>
      </c>
      <c r="AG55" s="2316" t="n"/>
      <c r="AH55" s="2445" t="n">
        <v>4</v>
      </c>
      <c r="AI55" s="2316" t="n"/>
      <c r="AJ55" s="2445" t="n"/>
      <c r="AK55" s="2316" t="n"/>
      <c r="AL55" s="1641" t="n"/>
      <c r="AM55" s="5764">
        <f>AO55*36</f>
        <v/>
      </c>
      <c r="AN55" s="2445" t="n"/>
      <c r="AO55" s="5775" t="n"/>
      <c r="AP55" s="5772">
        <f>AR55*36</f>
        <v/>
      </c>
      <c r="AQ55" s="2445" t="n"/>
      <c r="AR55" s="5775" t="n"/>
      <c r="AS55" s="4072">
        <f>AU55*36</f>
        <v/>
      </c>
      <c r="AT55" s="5763" t="n"/>
      <c r="AU55" s="4073" t="n"/>
      <c r="AV55" s="1581" t="n"/>
      <c r="AW55" s="5763" t="n"/>
      <c r="AX55" s="1819" t="n"/>
      <c r="AY55" s="1581">
        <f>BA55*36</f>
        <v/>
      </c>
      <c r="AZ55" s="5763" t="n"/>
      <c r="BA55" s="4071" t="n"/>
      <c r="BB55" s="2003">
        <f>BD55*36</f>
        <v/>
      </c>
      <c r="BC55" s="5763" t="n">
        <v>6</v>
      </c>
      <c r="BD55" s="4071" t="n"/>
      <c r="BE55" s="4072" t="n">
        <v>108</v>
      </c>
      <c r="BF55" s="2445" t="n">
        <v>10</v>
      </c>
      <c r="BG55" s="5776" t="n">
        <v>3</v>
      </c>
      <c r="BH55" s="1581">
        <f>BJ55*36</f>
        <v/>
      </c>
      <c r="BI55" s="2445" t="n"/>
      <c r="BJ55" s="5777" t="n"/>
      <c r="BK55" s="5778" t="n"/>
      <c r="BL55" s="2445" t="n"/>
      <c r="BM55" s="5773" t="n"/>
      <c r="BN55" s="5772" t="n"/>
      <c r="BO55" s="2445" t="n"/>
      <c r="BP55" s="5779" t="n"/>
      <c r="BQ55" s="5770" t="n">
        <v>3</v>
      </c>
      <c r="BR55" s="5771" t="n"/>
      <c r="BS55" s="5780" t="n"/>
      <c r="BT55" s="5767" t="n"/>
      <c r="BU55" s="5005">
        <f>Z55*0.22</f>
        <v/>
      </c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</row>
    <row r="56">
      <c r="A56" s="1732" t="inlineStr">
        <is>
          <t>1.7.2</t>
        </is>
      </c>
      <c r="B56" s="321" t="n"/>
      <c r="C56" s="5768" t="inlineStr">
        <is>
          <t>Лесоводство</t>
        </is>
      </c>
      <c r="D56" s="5173" t="n"/>
      <c r="E56" s="5173" t="n"/>
      <c r="F56" s="5173" t="n"/>
      <c r="G56" s="5173" t="n"/>
      <c r="H56" s="5173" t="n"/>
      <c r="I56" s="5173" t="n"/>
      <c r="J56" s="5173" t="n"/>
      <c r="K56" s="5173" t="n"/>
      <c r="L56" s="5173" t="n"/>
      <c r="M56" s="5173" t="n"/>
      <c r="N56" s="5173" t="n"/>
      <c r="O56" s="5173" t="n"/>
      <c r="P56" s="5173" t="n"/>
      <c r="Q56" s="5173" t="n"/>
      <c r="R56" s="5767" t="n"/>
      <c r="S56" s="5769" t="n"/>
      <c r="T56" s="5770" t="n">
        <v>8</v>
      </c>
      <c r="U56" s="5771" t="n"/>
      <c r="V56" s="5770" t="n"/>
      <c r="W56" s="5771" t="n"/>
      <c r="X56" s="2002" t="n">
        <v>144</v>
      </c>
      <c r="Y56" s="200" t="n"/>
      <c r="Z56" s="5772" t="n">
        <v>96</v>
      </c>
      <c r="AA56" s="5767" t="n"/>
      <c r="AB56" s="5773">
        <f>AN56+AQ56+AT56+AW56+AZ56+BC56+BF56+BI56+BL56+BO56+AL56</f>
        <v/>
      </c>
      <c r="AC56" s="5774" t="n"/>
      <c r="AD56" s="5764" t="n">
        <v>12</v>
      </c>
      <c r="AE56" s="5767" t="n"/>
      <c r="AF56" s="2445" t="n">
        <v>4</v>
      </c>
      <c r="AG56" s="2316" t="n"/>
      <c r="AH56" s="2445" t="n">
        <v>8</v>
      </c>
      <c r="AI56" s="2316" t="n"/>
      <c r="AJ56" s="2445" t="n"/>
      <c r="AK56" s="2316" t="n"/>
      <c r="AL56" s="1641" t="n"/>
      <c r="AM56" s="5764">
        <f>AO56*36</f>
        <v/>
      </c>
      <c r="AN56" s="2445" t="n"/>
      <c r="AO56" s="5775" t="n"/>
      <c r="AP56" s="5772">
        <f>AR56*36</f>
        <v/>
      </c>
      <c r="AQ56" s="2445" t="n"/>
      <c r="AR56" s="5775" t="n"/>
      <c r="AS56" s="4072">
        <f>AU56*36</f>
        <v/>
      </c>
      <c r="AT56" s="5763" t="n"/>
      <c r="AU56" s="4073" t="n"/>
      <c r="AV56" s="1581">
        <f>AX56*36</f>
        <v/>
      </c>
      <c r="AW56" s="5763" t="n"/>
      <c r="AX56" s="1819" t="n"/>
      <c r="AY56" s="1581" t="n"/>
      <c r="AZ56" s="5763" t="n"/>
      <c r="BA56" s="4071" t="n"/>
      <c r="BB56" s="2003">
        <f>BD56*36</f>
        <v/>
      </c>
      <c r="BC56" s="5763" t="n"/>
      <c r="BD56" s="4071" t="n"/>
      <c r="BE56" s="4072">
        <f>BG56*36</f>
        <v/>
      </c>
      <c r="BF56" s="2445" t="n">
        <v>10</v>
      </c>
      <c r="BG56" s="5776" t="n"/>
      <c r="BH56" s="1581" t="n">
        <v>144</v>
      </c>
      <c r="BI56" s="2445" t="n">
        <v>14</v>
      </c>
      <c r="BJ56" s="5777" t="n">
        <v>4</v>
      </c>
      <c r="BK56" s="5778" t="n"/>
      <c r="BL56" s="2445" t="n"/>
      <c r="BM56" s="5773" t="n"/>
      <c r="BN56" s="5772" t="n"/>
      <c r="BO56" s="2445" t="n"/>
      <c r="BP56" s="5779" t="n"/>
      <c r="BQ56" s="5770" t="n">
        <v>4</v>
      </c>
      <c r="BR56" s="5771" t="n"/>
      <c r="BS56" s="5780" t="n"/>
      <c r="BT56" s="5767" t="n"/>
      <c r="BU56" s="5005">
        <f>Z56*0.22</f>
        <v/>
      </c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</row>
    <row r="57">
      <c r="A57" s="199" t="n"/>
      <c r="B57" s="333" t="n"/>
      <c r="C57" s="5768" t="inlineStr">
        <is>
          <t>Курсовой проект по учебной дисциплине «Лесоводство»</t>
        </is>
      </c>
      <c r="D57" s="5173" t="n"/>
      <c r="E57" s="5173" t="n"/>
      <c r="F57" s="5173" t="n"/>
      <c r="G57" s="5173" t="n"/>
      <c r="H57" s="5173" t="n"/>
      <c r="I57" s="5173" t="n"/>
      <c r="J57" s="5173" t="n"/>
      <c r="K57" s="5173" t="n"/>
      <c r="L57" s="5173" t="n"/>
      <c r="M57" s="5173" t="n"/>
      <c r="N57" s="5173" t="n"/>
      <c r="O57" s="5173" t="n"/>
      <c r="P57" s="5173" t="n"/>
      <c r="Q57" s="5173" t="n"/>
      <c r="R57" s="5767" t="n"/>
      <c r="S57" s="5769" t="n"/>
      <c r="T57" s="5770" t="n"/>
      <c r="U57" s="5771" t="n"/>
      <c r="V57" s="5770" t="n"/>
      <c r="W57" s="5771" t="n"/>
      <c r="X57" s="2002">
        <f>AM57+AP57+AS57+AV57+AY57+BB57+BE57+BH57</f>
        <v/>
      </c>
      <c r="Y57" s="200" t="n"/>
      <c r="Z57" s="5772">
        <f>SUM(AD57:AK57)</f>
        <v/>
      </c>
      <c r="AA57" s="5767" t="n"/>
      <c r="AB57" s="5773">
        <f>AN57+AQ57+AT57+AW57+AZ57+BC57+BF57+BI57+BL57+BO57+AL57</f>
        <v/>
      </c>
      <c r="AC57" s="5774" t="n"/>
      <c r="AD57" s="5764" t="n"/>
      <c r="AE57" s="5767" t="n"/>
      <c r="AF57" s="2445" t="n"/>
      <c r="AG57" s="2316" t="n"/>
      <c r="AH57" s="2445" t="n"/>
      <c r="AI57" s="2316" t="n"/>
      <c r="AJ57" s="2445" t="n"/>
      <c r="AK57" s="2316" t="n"/>
      <c r="AL57" s="1641" t="n"/>
      <c r="AM57" s="5764">
        <f>AO57*36</f>
        <v/>
      </c>
      <c r="AN57" s="2445" t="n"/>
      <c r="AO57" s="5775" t="n"/>
      <c r="AP57" s="5772">
        <f>AR57*36</f>
        <v/>
      </c>
      <c r="AQ57" s="2445" t="n"/>
      <c r="AR57" s="5775" t="n"/>
      <c r="AS57" s="4072">
        <f>AU57*36</f>
        <v/>
      </c>
      <c r="AT57" s="5763" t="n"/>
      <c r="AU57" s="4073" t="n"/>
      <c r="AV57" s="1581">
        <f>AX57*36</f>
        <v/>
      </c>
      <c r="AW57" s="5763" t="n"/>
      <c r="AX57" s="1819" t="n"/>
      <c r="AY57" s="1581">
        <f>BA57*36</f>
        <v/>
      </c>
      <c r="AZ57" s="5763" t="n"/>
      <c r="BA57" s="4071" t="n"/>
      <c r="BB57" s="2003" t="n"/>
      <c r="BC57" s="5763" t="n"/>
      <c r="BD57" s="4071" t="n"/>
      <c r="BE57" s="4072" t="n"/>
      <c r="BF57" s="2445" t="n"/>
      <c r="BG57" s="5776" t="n"/>
      <c r="BH57" s="1581" t="n">
        <v>40</v>
      </c>
      <c r="BI57" s="2445" t="n"/>
      <c r="BJ57" s="5777" t="n">
        <v>1</v>
      </c>
      <c r="BK57" s="5778" t="n"/>
      <c r="BL57" s="2445" t="n"/>
      <c r="BM57" s="5773" t="n"/>
      <c r="BN57" s="5772" t="n"/>
      <c r="BO57" s="2445" t="n"/>
      <c r="BP57" s="5779" t="n"/>
      <c r="BQ57" s="5770" t="n">
        <v>1</v>
      </c>
      <c r="BR57" s="5771" t="n"/>
      <c r="BS57" s="5780" t="n"/>
      <c r="BT57" s="5767" t="n"/>
      <c r="BU57" s="5005">
        <f>Z57*0.22</f>
        <v/>
      </c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</row>
    <row r="58">
      <c r="A58" s="5814" t="inlineStr">
        <is>
          <t>1.8</t>
        </is>
      </c>
      <c r="B58" s="5767" t="n"/>
      <c r="C58" s="5815" t="inlineStr">
        <is>
          <t>Модуль «Лесоустройство и лесная таксация»</t>
        </is>
      </c>
      <c r="D58" s="5173" t="n"/>
      <c r="E58" s="5173" t="n"/>
      <c r="F58" s="5173" t="n"/>
      <c r="G58" s="5173" t="n"/>
      <c r="H58" s="5173" t="n"/>
      <c r="I58" s="5173" t="n"/>
      <c r="J58" s="5173" t="n"/>
      <c r="K58" s="5173" t="n"/>
      <c r="L58" s="5173" t="n"/>
      <c r="M58" s="5173" t="n"/>
      <c r="N58" s="5173" t="n"/>
      <c r="O58" s="5173" t="n"/>
      <c r="P58" s="5173" t="n"/>
      <c r="Q58" s="5173" t="n"/>
      <c r="R58" s="5767" t="n"/>
      <c r="S58" s="5816" t="n"/>
      <c r="T58" s="5770" t="n"/>
      <c r="U58" s="5771" t="n"/>
      <c r="V58" s="5770" t="n"/>
      <c r="W58" s="5771" t="n"/>
      <c r="X58" s="2002">
        <f>AM58+AP58+AS58+AV58+AY58+BB58+BE58+BH58</f>
        <v/>
      </c>
      <c r="Y58" s="200" t="n"/>
      <c r="Z58" s="5772">
        <f>SUM(AD58:AK58)</f>
        <v/>
      </c>
      <c r="AA58" s="5767" t="n"/>
      <c r="AB58" s="5773">
        <f>AN58+AQ58+AT58+AW58+AZ58+BC58+BF58+BI58+BL58+BO58+AL58</f>
        <v/>
      </c>
      <c r="AC58" s="5774" t="n"/>
      <c r="AD58" s="5764" t="n"/>
      <c r="AE58" s="5767" t="n"/>
      <c r="AF58" s="2445" t="n"/>
      <c r="AG58" s="2316" t="n"/>
      <c r="AH58" s="2445" t="n"/>
      <c r="AI58" s="2316" t="n"/>
      <c r="AJ58" s="2445" t="n"/>
      <c r="AK58" s="2316" t="n"/>
      <c r="AL58" s="1641" t="n"/>
      <c r="AM58" s="5764">
        <f>AO58*36</f>
        <v/>
      </c>
      <c r="AN58" s="2445" t="n"/>
      <c r="AO58" s="5775" t="n"/>
      <c r="AP58" s="5772">
        <f>AR58*36</f>
        <v/>
      </c>
      <c r="AQ58" s="2445" t="n"/>
      <c r="AR58" s="5775" t="n"/>
      <c r="AS58" s="4072">
        <f>AU58*36</f>
        <v/>
      </c>
      <c r="AT58" s="5763" t="n"/>
      <c r="AU58" s="4073" t="n"/>
      <c r="AV58" s="1581">
        <f>AX58*36</f>
        <v/>
      </c>
      <c r="AW58" s="5763" t="n"/>
      <c r="AX58" s="1819" t="n"/>
      <c r="AY58" s="1581">
        <f>BA58*36</f>
        <v/>
      </c>
      <c r="AZ58" s="5763" t="n"/>
      <c r="BA58" s="4071" t="n"/>
      <c r="BB58" s="2003">
        <f>BD58*36</f>
        <v/>
      </c>
      <c r="BC58" s="5763" t="n"/>
      <c r="BD58" s="4071" t="n"/>
      <c r="BE58" s="4072">
        <f>BG58*36</f>
        <v/>
      </c>
      <c r="BF58" s="2445" t="n"/>
      <c r="BG58" s="5776" t="n"/>
      <c r="BH58" s="1581">
        <f>BJ58*36</f>
        <v/>
      </c>
      <c r="BI58" s="2445" t="n"/>
      <c r="BJ58" s="5777" t="n"/>
      <c r="BK58" s="5778" t="n"/>
      <c r="BL58" s="2445" t="n"/>
      <c r="BM58" s="5773" t="n"/>
      <c r="BN58" s="5772" t="n"/>
      <c r="BO58" s="2445" t="n"/>
      <c r="BP58" s="5779" t="n"/>
      <c r="BQ58" s="5770" t="n"/>
      <c r="BR58" s="5771" t="n"/>
      <c r="BS58" s="5780" t="n"/>
      <c r="BT58" s="5767" t="n"/>
      <c r="BU58" s="5005">
        <f>Z58*0.22</f>
        <v/>
      </c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</row>
    <row r="59">
      <c r="A59" s="5766" t="inlineStr">
        <is>
          <t>1.8.1</t>
        </is>
      </c>
      <c r="B59" s="5767" t="n"/>
      <c r="C59" s="5768" t="inlineStr">
        <is>
          <t>Лесная таксация</t>
        </is>
      </c>
      <c r="D59" s="5173" t="n"/>
      <c r="E59" s="5173" t="n"/>
      <c r="F59" s="5173" t="n"/>
      <c r="G59" s="5173" t="n"/>
      <c r="H59" s="5173" t="n"/>
      <c r="I59" s="5173" t="n"/>
      <c r="J59" s="5173" t="n"/>
      <c r="K59" s="5173" t="n"/>
      <c r="L59" s="5173" t="n"/>
      <c r="M59" s="5173" t="n"/>
      <c r="N59" s="5173" t="n"/>
      <c r="O59" s="5173" t="n"/>
      <c r="P59" s="5173" t="n"/>
      <c r="Q59" s="5173" t="n"/>
      <c r="R59" s="5767" t="n"/>
      <c r="S59" s="5769" t="n"/>
      <c r="T59" s="5770" t="n">
        <v>8</v>
      </c>
      <c r="U59" s="5771" t="n"/>
      <c r="V59" s="5770" t="n">
        <v>7</v>
      </c>
      <c r="W59" s="5771" t="n"/>
      <c r="X59" s="2002" t="n">
        <v>216</v>
      </c>
      <c r="Y59" s="200" t="n"/>
      <c r="Z59" s="5772" t="n">
        <v>112</v>
      </c>
      <c r="AA59" s="5767" t="n"/>
      <c r="AB59" s="5773">
        <f>AN59+AQ59+AT59+AW59+AZ59+BC59+BF59+BI59+BL59+BO59+AL59</f>
        <v/>
      </c>
      <c r="AC59" s="5774" t="n"/>
      <c r="AD59" s="5764" t="n">
        <v>12</v>
      </c>
      <c r="AE59" s="5767" t="n"/>
      <c r="AF59" s="2445" t="n">
        <v>16</v>
      </c>
      <c r="AG59" s="2316" t="n"/>
      <c r="AH59" s="2445" t="n"/>
      <c r="AI59" s="2316" t="n"/>
      <c r="AJ59" s="2445" t="n"/>
      <c r="AK59" s="2316" t="n"/>
      <c r="AL59" s="1641" t="n"/>
      <c r="AM59" s="5764">
        <f>AO59*36</f>
        <v/>
      </c>
      <c r="AN59" s="2445" t="n"/>
      <c r="AO59" s="5775" t="n"/>
      <c r="AP59" s="5772">
        <f>AR59*36</f>
        <v/>
      </c>
      <c r="AQ59" s="2445" t="n"/>
      <c r="AR59" s="5775" t="n"/>
      <c r="AS59" s="4072">
        <f>AU59*36</f>
        <v/>
      </c>
      <c r="AT59" s="5763" t="n"/>
      <c r="AU59" s="4073" t="n"/>
      <c r="AV59" s="1581">
        <f>AX59*36</f>
        <v/>
      </c>
      <c r="AW59" s="5763" t="n"/>
      <c r="AX59" s="1819" t="n"/>
      <c r="AY59" s="1581" t="n"/>
      <c r="AZ59" s="5763" t="n"/>
      <c r="BA59" s="4071" t="n"/>
      <c r="BB59" s="2003" t="n"/>
      <c r="BC59" s="5763" t="n">
        <v>6</v>
      </c>
      <c r="BD59" s="4071" t="n"/>
      <c r="BE59" s="4072" t="n">
        <v>108</v>
      </c>
      <c r="BF59" s="2445" t="n">
        <v>14</v>
      </c>
      <c r="BG59" s="5776" t="n">
        <v>3</v>
      </c>
      <c r="BH59" s="1581" t="n">
        <v>108</v>
      </c>
      <c r="BI59" s="2445" t="n">
        <v>8</v>
      </c>
      <c r="BJ59" s="5777" t="n">
        <v>3</v>
      </c>
      <c r="BK59" s="5778" t="n"/>
      <c r="BL59" s="2445" t="n"/>
      <c r="BM59" s="5773" t="n"/>
      <c r="BN59" s="5772" t="n"/>
      <c r="BO59" s="2445" t="n"/>
      <c r="BP59" s="5779" t="n"/>
      <c r="BQ59" s="5770" t="n">
        <v>6</v>
      </c>
      <c r="BR59" s="5771" t="n"/>
      <c r="BS59" s="5780" t="n"/>
      <c r="BT59" s="5767" t="n"/>
      <c r="BU59" s="5005">
        <f>Z59*0.22</f>
        <v/>
      </c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</row>
    <row r="60">
      <c r="A60" s="1732" t="inlineStr">
        <is>
          <t>1.8.2</t>
        </is>
      </c>
      <c r="B60" s="321" t="n"/>
      <c r="C60" s="5768" t="inlineStr">
        <is>
          <t>Лесоустройство</t>
        </is>
      </c>
      <c r="D60" s="5173" t="n"/>
      <c r="E60" s="5173" t="n"/>
      <c r="F60" s="5173" t="n"/>
      <c r="G60" s="5173" t="n"/>
      <c r="H60" s="5173" t="n"/>
      <c r="I60" s="5173" t="n"/>
      <c r="J60" s="5173" t="n"/>
      <c r="K60" s="5173" t="n"/>
      <c r="L60" s="5173" t="n"/>
      <c r="M60" s="5173" t="n"/>
      <c r="N60" s="5173" t="n"/>
      <c r="O60" s="5173" t="n"/>
      <c r="P60" s="5173" t="n"/>
      <c r="Q60" s="5173" t="n"/>
      <c r="R60" s="5767" t="n"/>
      <c r="S60" s="5769" t="n"/>
      <c r="T60" s="5770" t="n">
        <v>10</v>
      </c>
      <c r="U60" s="5771" t="n"/>
      <c r="V60" s="5770" t="n"/>
      <c r="W60" s="5771" t="n"/>
      <c r="X60" s="2002" t="n">
        <v>144</v>
      </c>
      <c r="Y60" s="200" t="n"/>
      <c r="Z60" s="5772" t="n">
        <v>90</v>
      </c>
      <c r="AA60" s="5767" t="n"/>
      <c r="AB60" s="5773">
        <f>AN60+AQ60+AT60+AW60+AZ60+BC60+BF60+BI60+BL60+BO60+AL60</f>
        <v/>
      </c>
      <c r="AC60" s="5774" t="n"/>
      <c r="AD60" s="5764" t="n">
        <v>12</v>
      </c>
      <c r="AE60" s="5767" t="n"/>
      <c r="AF60" s="2445" t="n"/>
      <c r="AG60" s="2316" t="n"/>
      <c r="AH60" s="2445" t="n">
        <v>8</v>
      </c>
      <c r="AI60" s="2316" t="n"/>
      <c r="AJ60" s="2445" t="n"/>
      <c r="AK60" s="2316" t="n"/>
      <c r="AL60" s="1641" t="n"/>
      <c r="AM60" s="5764">
        <f>AO60*36</f>
        <v/>
      </c>
      <c r="AN60" s="2445" t="n"/>
      <c r="AO60" s="5775" t="n"/>
      <c r="AP60" s="5772">
        <f>AR60*36</f>
        <v/>
      </c>
      <c r="AQ60" s="2445" t="n"/>
      <c r="AR60" s="5775" t="n"/>
      <c r="AS60" s="4072">
        <f>AU60*36</f>
        <v/>
      </c>
      <c r="AT60" s="5763" t="n"/>
      <c r="AU60" s="4073" t="n"/>
      <c r="AV60" s="1581">
        <f>AX60*36</f>
        <v/>
      </c>
      <c r="AW60" s="5763" t="n"/>
      <c r="AX60" s="1819" t="n"/>
      <c r="AY60" s="1581">
        <f>BA60*36</f>
        <v/>
      </c>
      <c r="AZ60" s="5763" t="n"/>
      <c r="BA60" s="4071" t="n"/>
      <c r="BB60" s="2003">
        <f>BD60*36</f>
        <v/>
      </c>
      <c r="BC60" s="5763" t="n"/>
      <c r="BD60" s="4071" t="n"/>
      <c r="BE60" s="4072" t="n"/>
      <c r="BF60" s="2445" t="n"/>
      <c r="BG60" s="5776" t="n"/>
      <c r="BH60" s="1581">
        <f>BJ60*36</f>
        <v/>
      </c>
      <c r="BI60" s="2445" t="n"/>
      <c r="BJ60" s="5777" t="n"/>
      <c r="BK60" s="5778" t="n"/>
      <c r="BL60" s="2445" t="n">
        <v>2</v>
      </c>
      <c r="BM60" s="5773" t="n"/>
      <c r="BN60" s="5772" t="n">
        <v>144</v>
      </c>
      <c r="BO60" s="2445" t="n">
        <v>18</v>
      </c>
      <c r="BP60" s="5779" t="n">
        <v>4</v>
      </c>
      <c r="BQ60" s="5770" t="n">
        <v>4</v>
      </c>
      <c r="BR60" s="5771" t="n"/>
      <c r="BS60" s="5780" t="n"/>
      <c r="BT60" s="5767" t="n"/>
      <c r="BU60" s="5005">
        <f>Z60*0.22</f>
        <v/>
      </c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</row>
    <row r="61">
      <c r="A61" s="199" t="n"/>
      <c r="B61" s="333" t="n"/>
      <c r="C61" s="5768" t="inlineStr">
        <is>
          <t>Курсовой проект по учебной дисциплине «Лесоустройство»</t>
        </is>
      </c>
      <c r="D61" s="5173" t="n"/>
      <c r="E61" s="5173" t="n"/>
      <c r="F61" s="5173" t="n"/>
      <c r="G61" s="5173" t="n"/>
      <c r="H61" s="5173" t="n"/>
      <c r="I61" s="5173" t="n"/>
      <c r="J61" s="5173" t="n"/>
      <c r="K61" s="5173" t="n"/>
      <c r="L61" s="5173" t="n"/>
      <c r="M61" s="5173" t="n"/>
      <c r="N61" s="5173" t="n"/>
      <c r="O61" s="5173" t="n"/>
      <c r="P61" s="5173" t="n"/>
      <c r="Q61" s="5173" t="n"/>
      <c r="R61" s="5767" t="n"/>
      <c r="S61" s="5769" t="n"/>
      <c r="T61" s="5770" t="n"/>
      <c r="U61" s="5771" t="n"/>
      <c r="V61" s="5770" t="n"/>
      <c r="W61" s="5771" t="n"/>
      <c r="X61" s="2002" t="n">
        <v>60</v>
      </c>
      <c r="Y61" s="200" t="n"/>
      <c r="Z61" s="5772">
        <f>SUM(AD61:AK61)</f>
        <v/>
      </c>
      <c r="AA61" s="5767" t="n"/>
      <c r="AB61" s="5773">
        <f>AN61+AQ61+AT61+AW61+AZ61+BC61+BF61+BI61+BL61+BO61+AL61</f>
        <v/>
      </c>
      <c r="AC61" s="5774" t="n"/>
      <c r="AD61" s="5764" t="n"/>
      <c r="AE61" s="5767" t="n"/>
      <c r="AF61" s="2445" t="n"/>
      <c r="AG61" s="2316" t="n"/>
      <c r="AH61" s="2445" t="n"/>
      <c r="AI61" s="2316" t="n"/>
      <c r="AJ61" s="2445" t="n"/>
      <c r="AK61" s="2316" t="n"/>
      <c r="AL61" s="1641" t="n"/>
      <c r="AM61" s="5764">
        <f>AO61*36</f>
        <v/>
      </c>
      <c r="AN61" s="2445" t="n"/>
      <c r="AO61" s="5775" t="n"/>
      <c r="AP61" s="5772">
        <f>AR61*36</f>
        <v/>
      </c>
      <c r="AQ61" s="2445" t="n"/>
      <c r="AR61" s="5775" t="n"/>
      <c r="AS61" s="4072">
        <f>AU61*36</f>
        <v/>
      </c>
      <c r="AT61" s="5763" t="n"/>
      <c r="AU61" s="4073" t="n"/>
      <c r="AV61" s="1581">
        <f>AX61*36</f>
        <v/>
      </c>
      <c r="AW61" s="5763" t="n"/>
      <c r="AX61" s="1819" t="n"/>
      <c r="AY61" s="1581">
        <f>BA61*36</f>
        <v/>
      </c>
      <c r="AZ61" s="5763" t="n"/>
      <c r="BA61" s="4071" t="n"/>
      <c r="BB61" s="2003">
        <f>BD61*36</f>
        <v/>
      </c>
      <c r="BC61" s="5763" t="n"/>
      <c r="BD61" s="4071" t="n"/>
      <c r="BE61" s="4072" t="n"/>
      <c r="BF61" s="2445" t="n"/>
      <c r="BG61" s="5776" t="n"/>
      <c r="BH61" s="1581">
        <f>BJ61*36</f>
        <v/>
      </c>
      <c r="BI61" s="2445" t="n"/>
      <c r="BJ61" s="5777" t="n"/>
      <c r="BK61" s="5778" t="n"/>
      <c r="BL61" s="2445" t="n"/>
      <c r="BM61" s="5773" t="n"/>
      <c r="BN61" s="5772" t="n">
        <v>60</v>
      </c>
      <c r="BO61" s="2445" t="n"/>
      <c r="BP61" s="5779" t="n">
        <v>2</v>
      </c>
      <c r="BQ61" s="5770" t="n">
        <v>2</v>
      </c>
      <c r="BR61" s="5771" t="n"/>
      <c r="BS61" s="5780" t="n"/>
      <c r="BT61" s="5767" t="n"/>
      <c r="BU61" s="5005">
        <f>Z61*0.22</f>
        <v/>
      </c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</row>
    <row r="62">
      <c r="A62" s="5814" t="inlineStr">
        <is>
          <t>1.9</t>
        </is>
      </c>
      <c r="B62" s="5767" t="n"/>
      <c r="C62" s="5815" t="inlineStr">
        <is>
          <t>Модуль «Общепрофессиональные дисциплины»</t>
        </is>
      </c>
      <c r="D62" s="5173" t="n"/>
      <c r="E62" s="5173" t="n"/>
      <c r="F62" s="5173" t="n"/>
      <c r="G62" s="5173" t="n"/>
      <c r="H62" s="5173" t="n"/>
      <c r="I62" s="5173" t="n"/>
      <c r="J62" s="5173" t="n"/>
      <c r="K62" s="5173" t="n"/>
      <c r="L62" s="5173" t="n"/>
      <c r="M62" s="5173" t="n"/>
      <c r="N62" s="5173" t="n"/>
      <c r="O62" s="5173" t="n"/>
      <c r="P62" s="5173" t="n"/>
      <c r="Q62" s="5173" t="n"/>
      <c r="R62" s="5767" t="n"/>
      <c r="S62" s="5816" t="n"/>
      <c r="T62" s="5770" t="n"/>
      <c r="U62" s="5771" t="n"/>
      <c r="V62" s="5770" t="n"/>
      <c r="W62" s="5771" t="n"/>
      <c r="X62" s="2002">
        <f>AM62+AP62+AS62+AV62+AY62+BB62+BE62+BH62</f>
        <v/>
      </c>
      <c r="Y62" s="200" t="n"/>
      <c r="Z62" s="5772">
        <f>SUM(AD62:AK62)</f>
        <v/>
      </c>
      <c r="AA62" s="5767" t="n"/>
      <c r="AB62" s="5773">
        <f>AN62+AQ62+AT62+AW62+AZ62+BC62+BF62+BI62+BL62+BO62+AL62</f>
        <v/>
      </c>
      <c r="AC62" s="5774" t="n"/>
      <c r="AD62" s="5764" t="n"/>
      <c r="AE62" s="5767" t="n"/>
      <c r="AF62" s="2445" t="n"/>
      <c r="AG62" s="2316" t="n"/>
      <c r="AH62" s="2445" t="n"/>
      <c r="AI62" s="2316" t="n"/>
      <c r="AJ62" s="2445" t="n"/>
      <c r="AK62" s="2316" t="n"/>
      <c r="AL62" s="1641" t="n"/>
      <c r="AM62" s="5764">
        <f>AO62*36</f>
        <v/>
      </c>
      <c r="AN62" s="2445" t="n"/>
      <c r="AO62" s="5775" t="n"/>
      <c r="AP62" s="5772">
        <f>AR62*36</f>
        <v/>
      </c>
      <c r="AQ62" s="2445" t="n"/>
      <c r="AR62" s="5775" t="n"/>
      <c r="AS62" s="4072">
        <f>AU62*36</f>
        <v/>
      </c>
      <c r="AT62" s="5763" t="n"/>
      <c r="AU62" s="4073" t="n"/>
      <c r="AV62" s="1581">
        <f>AX62*36</f>
        <v/>
      </c>
      <c r="AW62" s="5763" t="n"/>
      <c r="AX62" s="1819" t="n"/>
      <c r="AY62" s="1581">
        <f>BA62*36</f>
        <v/>
      </c>
      <c r="AZ62" s="5763" t="n"/>
      <c r="BA62" s="4071" t="n"/>
      <c r="BB62" s="2003">
        <f>BD62*36</f>
        <v/>
      </c>
      <c r="BC62" s="5763" t="n"/>
      <c r="BD62" s="4071" t="n"/>
      <c r="BE62" s="4072">
        <f>BG62*36</f>
        <v/>
      </c>
      <c r="BF62" s="2445" t="n"/>
      <c r="BG62" s="5776" t="n"/>
      <c r="BH62" s="1581">
        <f>BJ62*36</f>
        <v/>
      </c>
      <c r="BI62" s="2445" t="n"/>
      <c r="BJ62" s="5777" t="n"/>
      <c r="BK62" s="5778" t="n"/>
      <c r="BL62" s="2445" t="n"/>
      <c r="BM62" s="5773" t="n"/>
      <c r="BN62" s="5772" t="n"/>
      <c r="BO62" s="2445" t="n"/>
      <c r="BP62" s="5779" t="n"/>
      <c r="BQ62" s="5770" t="n"/>
      <c r="BR62" s="5771" t="n"/>
      <c r="BS62" s="5780" t="n"/>
      <c r="BT62" s="5767" t="n"/>
      <c r="BU62" s="5005">
        <f>Z62*0.22</f>
        <v/>
      </c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</row>
    <row r="63">
      <c r="A63" s="5766" t="inlineStr">
        <is>
          <t>1.9.1</t>
        </is>
      </c>
      <c r="B63" s="5767" t="n"/>
      <c r="C63" s="5768" t="inlineStr">
        <is>
          <t>Инженерная и машинная графика</t>
        </is>
      </c>
      <c r="D63" s="5173" t="n"/>
      <c r="E63" s="5173" t="n"/>
      <c r="F63" s="5173" t="n"/>
      <c r="G63" s="5173" t="n"/>
      <c r="H63" s="5173" t="n"/>
      <c r="I63" s="5173" t="n"/>
      <c r="J63" s="5173" t="n"/>
      <c r="K63" s="5173" t="n"/>
      <c r="L63" s="5173" t="n"/>
      <c r="M63" s="5173" t="n"/>
      <c r="N63" s="5173" t="n"/>
      <c r="O63" s="5173" t="n"/>
      <c r="P63" s="5173" t="n"/>
      <c r="Q63" s="5173" t="n"/>
      <c r="R63" s="5767" t="n"/>
      <c r="S63" s="5769" t="inlineStr">
        <is>
          <t>2030/2023</t>
        </is>
      </c>
      <c r="T63" s="5770" t="n"/>
      <c r="U63" s="5771" t="n"/>
      <c r="V63" s="5835" t="n">
        <v>1</v>
      </c>
      <c r="W63" s="5818" t="inlineStr">
        <is>
          <t>д</t>
        </is>
      </c>
      <c r="X63" s="2002">
        <f>AM63+AP63+AS63+AV63+AY63+BB63+BE63+BH63</f>
        <v/>
      </c>
      <c r="Y63" s="200" t="n"/>
      <c r="Z63" s="5772" t="n">
        <v>48</v>
      </c>
      <c r="AA63" s="5767" t="n"/>
      <c r="AB63" s="5773">
        <f>AN63+AQ63+AT63+AW63+AZ63+BC63+BF63+BI63+BL63+BO63+AL63</f>
        <v/>
      </c>
      <c r="AC63" s="5774" t="n"/>
      <c r="AD63" s="5764" t="n"/>
      <c r="AE63" s="5767" t="n"/>
      <c r="AF63" s="2445" t="n">
        <v>12</v>
      </c>
      <c r="AG63" s="2316" t="n"/>
      <c r="AH63" s="2445" t="n"/>
      <c r="AI63" s="2316" t="n"/>
      <c r="AJ63" s="2445" t="n"/>
      <c r="AK63" s="2316" t="n"/>
      <c r="AL63" s="1641" t="n">
        <v>6</v>
      </c>
      <c r="AM63" s="5764">
        <f>AO63*36</f>
        <v/>
      </c>
      <c r="AN63" s="2445" t="n">
        <v>6</v>
      </c>
      <c r="AO63" s="5775" t="n">
        <v>3</v>
      </c>
      <c r="AP63" s="5772">
        <f>AR63*36</f>
        <v/>
      </c>
      <c r="AQ63" s="2445" t="n"/>
      <c r="AR63" s="5775" t="n"/>
      <c r="AS63" s="4072">
        <f>AU63*36</f>
        <v/>
      </c>
      <c r="AT63" s="5763" t="n"/>
      <c r="AU63" s="4073" t="n"/>
      <c r="AV63" s="1581">
        <f>AX63*36</f>
        <v/>
      </c>
      <c r="AW63" s="5763" t="n"/>
      <c r="AX63" s="1819" t="n"/>
      <c r="AY63" s="1581">
        <f>BA63*36</f>
        <v/>
      </c>
      <c r="AZ63" s="5763" t="n"/>
      <c r="BA63" s="4071" t="n"/>
      <c r="BB63" s="2003">
        <f>BD63*36</f>
        <v/>
      </c>
      <c r="BC63" s="5763" t="n"/>
      <c r="BD63" s="4071" t="n"/>
      <c r="BE63" s="4072">
        <f>BG63*36</f>
        <v/>
      </c>
      <c r="BF63" s="2445" t="n"/>
      <c r="BG63" s="5776" t="n"/>
      <c r="BH63" s="1581">
        <f>BJ63*36</f>
        <v/>
      </c>
      <c r="BI63" s="2445" t="n"/>
      <c r="BJ63" s="5777" t="n"/>
      <c r="BK63" s="5778" t="n"/>
      <c r="BL63" s="2445" t="n"/>
      <c r="BM63" s="5773" t="n"/>
      <c r="BN63" s="5772" t="n"/>
      <c r="BO63" s="2445" t="n"/>
      <c r="BP63" s="5779" t="n"/>
      <c r="BQ63" s="5770" t="n">
        <v>3</v>
      </c>
      <c r="BR63" s="5771" t="n"/>
      <c r="BS63" s="5780" t="n"/>
      <c r="BT63" s="5767" t="n"/>
      <c r="BU63" s="5005">
        <f>Z63*0.22</f>
        <v/>
      </c>
      <c r="BV63" s="2" t="n"/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</row>
    <row r="64">
      <c r="A64" s="5781" t="inlineStr">
        <is>
          <t>1.9.2</t>
        </is>
      </c>
      <c r="B64" s="5767" t="n"/>
      <c r="C64" s="5782" t="inlineStr">
        <is>
          <t>Инженерная геодезия</t>
        </is>
      </c>
      <c r="D64" s="5173" t="n"/>
      <c r="E64" s="5173" t="n"/>
      <c r="F64" s="5173" t="n"/>
      <c r="G64" s="5173" t="n"/>
      <c r="H64" s="5173" t="n"/>
      <c r="I64" s="5173" t="n"/>
      <c r="J64" s="5173" t="n"/>
      <c r="K64" s="5173" t="n"/>
      <c r="L64" s="5173" t="n"/>
      <c r="M64" s="5173" t="n"/>
      <c r="N64" s="5173" t="n"/>
      <c r="O64" s="5173" t="n"/>
      <c r="P64" s="5173" t="n"/>
      <c r="Q64" s="5173" t="n"/>
      <c r="R64" s="5767" t="n"/>
      <c r="S64" s="5783" t="n"/>
      <c r="T64" s="5784" t="n">
        <v>4</v>
      </c>
      <c r="U64" s="5771" t="n"/>
      <c r="V64" s="5784" t="n">
        <v>3</v>
      </c>
      <c r="W64" s="5771" t="n"/>
      <c r="X64" s="5785" t="n">
        <v>216</v>
      </c>
      <c r="Y64" s="200" t="n"/>
      <c r="Z64" s="5786" t="n">
        <v>112</v>
      </c>
      <c r="AA64" s="5767" t="n"/>
      <c r="AB64" s="5787">
        <f>AN64+AQ64+AT64+AW64+AZ64+BC64+BF64+BI64+BL64+BO64+AL64</f>
        <v/>
      </c>
      <c r="AC64" s="5774" t="n"/>
      <c r="AD64" s="5788" t="n">
        <v>12</v>
      </c>
      <c r="AE64" s="5767" t="n"/>
      <c r="AF64" s="2412" t="n">
        <v>16</v>
      </c>
      <c r="AG64" s="2316" t="n"/>
      <c r="AH64" s="2412" t="n"/>
      <c r="AI64" s="2316" t="n"/>
      <c r="AJ64" s="2412" t="n"/>
      <c r="AK64" s="2316" t="n"/>
      <c r="AL64" s="310" t="n"/>
      <c r="AM64" s="5788" t="n"/>
      <c r="AN64" s="2412" t="n"/>
      <c r="AO64" s="5789" t="n"/>
      <c r="AP64" s="5786" t="n"/>
      <c r="AQ64" s="2412" t="n">
        <v>4</v>
      </c>
      <c r="AR64" s="5789" t="n"/>
      <c r="AS64" s="4083" t="n">
        <v>108</v>
      </c>
      <c r="AT64" s="5790" t="n">
        <v>10</v>
      </c>
      <c r="AU64" s="4085" t="n">
        <v>3</v>
      </c>
      <c r="AV64" s="4086" t="n">
        <v>108</v>
      </c>
      <c r="AW64" s="5790" t="n">
        <v>14</v>
      </c>
      <c r="AX64" s="4087" t="n">
        <v>3</v>
      </c>
      <c r="AY64" s="181">
        <f>BA64*36</f>
        <v/>
      </c>
      <c r="AZ64" s="5747" t="n"/>
      <c r="BA64" s="253" t="n"/>
      <c r="BB64" s="254">
        <f>BD64*36</f>
        <v/>
      </c>
      <c r="BC64" s="5747" t="n"/>
      <c r="BD64" s="253" t="n"/>
      <c r="BE64" s="255">
        <f>BG64*36</f>
        <v/>
      </c>
      <c r="BF64" s="2412" t="n"/>
      <c r="BG64" s="5791" t="n"/>
      <c r="BH64" s="181">
        <f>BJ64*36</f>
        <v/>
      </c>
      <c r="BI64" s="2412" t="n"/>
      <c r="BJ64" s="5792" t="n"/>
      <c r="BK64" s="5793" t="n"/>
      <c r="BL64" s="2412" t="n"/>
      <c r="BM64" s="5787" t="n"/>
      <c r="BN64" s="5786" t="n"/>
      <c r="BO64" s="2412" t="n"/>
      <c r="BP64" s="5794" t="n"/>
      <c r="BQ64" s="5784" t="n">
        <v>6</v>
      </c>
      <c r="BR64" s="5771" t="n"/>
      <c r="BS64" s="5795" t="inlineStr">
        <is>
          <t>ЛУ</t>
        </is>
      </c>
      <c r="BT64" s="5767" t="n"/>
      <c r="BU64" s="684">
        <f>Z64*0.22</f>
        <v/>
      </c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</row>
    <row r="65">
      <c r="A65" s="5781" t="inlineStr">
        <is>
          <t>1.9.3</t>
        </is>
      </c>
      <c r="B65" s="5767" t="n"/>
      <c r="C65" s="5782" t="inlineStr">
        <is>
          <t>Лесная биометрия</t>
        </is>
      </c>
      <c r="D65" s="5173" t="n"/>
      <c r="E65" s="5173" t="n"/>
      <c r="F65" s="5173" t="n"/>
      <c r="G65" s="5173" t="n"/>
      <c r="H65" s="5173" t="n"/>
      <c r="I65" s="5173" t="n"/>
      <c r="J65" s="5173" t="n"/>
      <c r="K65" s="5173" t="n"/>
      <c r="L65" s="5173" t="n"/>
      <c r="M65" s="5173" t="n"/>
      <c r="N65" s="5173" t="n"/>
      <c r="O65" s="5173" t="n"/>
      <c r="P65" s="5173" t="n"/>
      <c r="Q65" s="5173" t="n"/>
      <c r="R65" s="5767" t="n"/>
      <c r="S65" s="5783" t="n"/>
      <c r="T65" s="5784" t="n"/>
      <c r="U65" s="5771" t="n"/>
      <c r="V65" s="5836" t="n">
        <v>5</v>
      </c>
      <c r="W65" s="5837" t="inlineStr">
        <is>
          <t>д</t>
        </is>
      </c>
      <c r="X65" s="5785">
        <f>AM65+AP65+AS65+AV65+AY65+BB65+BE65+BH65</f>
        <v/>
      </c>
      <c r="Y65" s="200" t="n"/>
      <c r="Z65" s="5786" t="n">
        <v>64</v>
      </c>
      <c r="AA65" s="5767" t="n"/>
      <c r="AB65" s="5787">
        <f>AN65+AQ65+AT65+AW65+AZ65+BC65+BF65+BI65+BL65+BO65+AL65</f>
        <v/>
      </c>
      <c r="AC65" s="5774" t="n"/>
      <c r="AD65" s="5788" t="n">
        <v>8</v>
      </c>
      <c r="AE65" s="5767" t="n"/>
      <c r="AF65" s="2412" t="n">
        <v>8</v>
      </c>
      <c r="AG65" s="2316" t="n"/>
      <c r="AH65" s="2412" t="n"/>
      <c r="AI65" s="2316" t="n"/>
      <c r="AJ65" s="2412" t="n"/>
      <c r="AK65" s="2316" t="n"/>
      <c r="AL65" s="310" t="n"/>
      <c r="AM65" s="5788">
        <f>AO65*36</f>
        <v/>
      </c>
      <c r="AN65" s="2412" t="n"/>
      <c r="AO65" s="5789" t="n"/>
      <c r="AP65" s="5786">
        <f>AR65*36</f>
        <v/>
      </c>
      <c r="AQ65" s="2412" t="n"/>
      <c r="AR65" s="5789" t="n"/>
      <c r="AS65" s="4083" t="n"/>
      <c r="AT65" s="5790" t="n"/>
      <c r="AU65" s="4085" t="n"/>
      <c r="AV65" s="4086">
        <f>AX65*36</f>
        <v/>
      </c>
      <c r="AW65" s="5790" t="n">
        <v>4</v>
      </c>
      <c r="AX65" s="4087" t="n"/>
      <c r="AY65" s="181" t="n">
        <v>108</v>
      </c>
      <c r="AZ65" s="5747" t="n">
        <v>12</v>
      </c>
      <c r="BA65" s="253" t="n">
        <v>3</v>
      </c>
      <c r="BB65" s="254">
        <f>BD65*36</f>
        <v/>
      </c>
      <c r="BC65" s="5747" t="n"/>
      <c r="BD65" s="253" t="n"/>
      <c r="BE65" s="255">
        <f>BG65*36</f>
        <v/>
      </c>
      <c r="BF65" s="2412" t="n"/>
      <c r="BG65" s="5791" t="n"/>
      <c r="BH65" s="181">
        <f>BJ65*36</f>
        <v/>
      </c>
      <c r="BI65" s="2412" t="n"/>
      <c r="BJ65" s="5792" t="n"/>
      <c r="BK65" s="5793" t="n"/>
      <c r="BL65" s="2412" t="n"/>
      <c r="BM65" s="5787" t="n"/>
      <c r="BN65" s="5786" t="n"/>
      <c r="BO65" s="2412" t="n"/>
      <c r="BP65" s="5794" t="n"/>
      <c r="BQ65" s="5784" t="n">
        <v>3</v>
      </c>
      <c r="BR65" s="5771" t="n"/>
      <c r="BS65" s="5795" t="inlineStr">
        <is>
          <t>ЛУ</t>
        </is>
      </c>
      <c r="BT65" s="5767" t="n"/>
      <c r="BU65" s="684">
        <f>Z65*0.22</f>
        <v/>
      </c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</row>
    <row r="66">
      <c r="A66" s="5814" t="inlineStr">
        <is>
          <t>1.10</t>
        </is>
      </c>
      <c r="B66" s="5767" t="n"/>
      <c r="C66" s="5815" t="inlineStr">
        <is>
          <t>Модуль «Информатизация лесной отрасли»</t>
        </is>
      </c>
      <c r="D66" s="5173" t="n"/>
      <c r="E66" s="5173" t="n"/>
      <c r="F66" s="5173" t="n"/>
      <c r="G66" s="5173" t="n"/>
      <c r="H66" s="5173" t="n"/>
      <c r="I66" s="5173" t="n"/>
      <c r="J66" s="5173" t="n"/>
      <c r="K66" s="5173" t="n"/>
      <c r="L66" s="5173" t="n"/>
      <c r="M66" s="5173" t="n"/>
      <c r="N66" s="5173" t="n"/>
      <c r="O66" s="5173" t="n"/>
      <c r="P66" s="5173" t="n"/>
      <c r="Q66" s="5173" t="n"/>
      <c r="R66" s="5767" t="n"/>
      <c r="S66" s="5816" t="n"/>
      <c r="T66" s="5770" t="n"/>
      <c r="U66" s="5771" t="n"/>
      <c r="V66" s="5770" t="n"/>
      <c r="W66" s="5771" t="n"/>
      <c r="X66" s="2002">
        <f>AM66+AP66+AS66+AV66+AY66+BB66+BE66+BH66</f>
        <v/>
      </c>
      <c r="Y66" s="200" t="n"/>
      <c r="Z66" s="5772">
        <f>SUM(AD66:AK66)</f>
        <v/>
      </c>
      <c r="AA66" s="5767" t="n"/>
      <c r="AB66" s="5773">
        <f>AN66+AQ66+AT66+AW66+AZ66+BC66+BF66+BI66+BL66+BO66+AL66</f>
        <v/>
      </c>
      <c r="AC66" s="5774" t="n"/>
      <c r="AD66" s="5764" t="n"/>
      <c r="AE66" s="5767" t="n"/>
      <c r="AF66" s="2445" t="n"/>
      <c r="AG66" s="2316" t="n"/>
      <c r="AH66" s="2445" t="n"/>
      <c r="AI66" s="2316" t="n"/>
      <c r="AJ66" s="2445" t="n"/>
      <c r="AK66" s="2316" t="n"/>
      <c r="AL66" s="1641" t="n"/>
      <c r="AM66" s="5764">
        <f>AO66*36</f>
        <v/>
      </c>
      <c r="AN66" s="2445" t="n"/>
      <c r="AO66" s="5775" t="n"/>
      <c r="AP66" s="5772">
        <f>AR66*36</f>
        <v/>
      </c>
      <c r="AQ66" s="2445" t="n"/>
      <c r="AR66" s="5775" t="n"/>
      <c r="AS66" s="4072">
        <f>AU66*36</f>
        <v/>
      </c>
      <c r="AT66" s="5763" t="n"/>
      <c r="AU66" s="4073" t="n"/>
      <c r="AV66" s="1581">
        <f>AX66*36</f>
        <v/>
      </c>
      <c r="AW66" s="5763" t="n"/>
      <c r="AX66" s="1819" t="n"/>
      <c r="AY66" s="1581">
        <f>BA66*36</f>
        <v/>
      </c>
      <c r="AZ66" s="5763" t="n"/>
      <c r="BA66" s="4071" t="n"/>
      <c r="BB66" s="2003">
        <f>BD66*36</f>
        <v/>
      </c>
      <c r="BC66" s="5763" t="n"/>
      <c r="BD66" s="4071" t="n"/>
      <c r="BE66" s="4072">
        <f>BG66*36</f>
        <v/>
      </c>
      <c r="BF66" s="2445" t="n"/>
      <c r="BG66" s="5776" t="n"/>
      <c r="BH66" s="1581">
        <f>BJ66*36</f>
        <v/>
      </c>
      <c r="BI66" s="2445" t="n"/>
      <c r="BJ66" s="5777" t="n"/>
      <c r="BK66" s="5778" t="n"/>
      <c r="BL66" s="2445" t="n"/>
      <c r="BM66" s="5773" t="n"/>
      <c r="BN66" s="5772" t="n"/>
      <c r="BO66" s="2445" t="n"/>
      <c r="BP66" s="5779" t="n"/>
      <c r="BQ66" s="5770" t="n"/>
      <c r="BR66" s="5771" t="n"/>
      <c r="BS66" s="5780" t="n"/>
      <c r="BT66" s="5767" t="n"/>
      <c r="BU66" s="5005">
        <f>Z66*0.22</f>
        <v/>
      </c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</row>
    <row r="67">
      <c r="A67" s="5838" t="inlineStr">
        <is>
          <t>1.10.1</t>
        </is>
      </c>
      <c r="B67" s="5771" t="n"/>
      <c r="C67" s="5839" t="inlineStr">
        <is>
          <t>Геоинформационные системы в лесном хозяйстве</t>
        </is>
      </c>
      <c r="D67" s="5173" t="n"/>
      <c r="E67" s="5173" t="n"/>
      <c r="F67" s="5173" t="n"/>
      <c r="G67" s="5173" t="n"/>
      <c r="H67" s="5173" t="n"/>
      <c r="I67" s="5173" t="n"/>
      <c r="J67" s="5173" t="n"/>
      <c r="K67" s="5173" t="n"/>
      <c r="L67" s="5173" t="n"/>
      <c r="M67" s="5173" t="n"/>
      <c r="N67" s="5173" t="n"/>
      <c r="O67" s="5173" t="n"/>
      <c r="P67" s="5173" t="n"/>
      <c r="Q67" s="5173" t="n"/>
      <c r="R67" s="5771" t="n"/>
      <c r="S67" s="5769" t="n"/>
      <c r="T67" s="5770" t="n"/>
      <c r="U67" s="5771" t="n"/>
      <c r="V67" s="5835" t="n">
        <v>9</v>
      </c>
      <c r="W67" s="5840" t="inlineStr">
        <is>
          <t>д</t>
        </is>
      </c>
      <c r="X67" s="5841" t="n">
        <v>108</v>
      </c>
      <c r="Y67" s="5774" t="n"/>
      <c r="Z67" s="5842" t="n">
        <v>64</v>
      </c>
      <c r="AA67" s="321" t="n"/>
      <c r="AB67" s="5773">
        <f>AN67+AQ67+AT67+AW67+AZ67+BC67+BF67+BI67+BL67+BO67+AL67</f>
        <v/>
      </c>
      <c r="AC67" s="5774" t="n"/>
      <c r="AD67" s="5843" t="n">
        <v>8</v>
      </c>
      <c r="AE67" s="329" t="n"/>
      <c r="AF67" s="5844" t="n">
        <v>8</v>
      </c>
      <c r="AG67" s="329" t="n"/>
      <c r="AH67" s="5845" t="n"/>
      <c r="AI67" s="5767" t="n"/>
      <c r="AJ67" s="5777" t="n"/>
      <c r="AK67" s="5771" t="n"/>
      <c r="AL67" s="1641" t="n"/>
      <c r="AM67" s="5846">
        <f>AO68*36</f>
        <v/>
      </c>
      <c r="AN67" s="3682" t="n"/>
      <c r="AO67" s="5847" t="n"/>
      <c r="AP67" s="5848">
        <f>AR68*36</f>
        <v/>
      </c>
      <c r="AQ67" s="3682" t="n"/>
      <c r="AR67" s="5849" t="n"/>
      <c r="AS67" s="5850">
        <f>AU68*36</f>
        <v/>
      </c>
      <c r="AT67" s="3682" t="n"/>
      <c r="AU67" s="5847" t="n"/>
      <c r="AV67" s="5848">
        <f>AX68*36</f>
        <v/>
      </c>
      <c r="AW67" s="3682" t="n"/>
      <c r="AX67" s="5849" t="n"/>
      <c r="AY67" s="5778" t="n"/>
      <c r="AZ67" s="2445" t="n"/>
      <c r="BA67" s="5776" t="n"/>
      <c r="BB67" s="5772">
        <f>BD67*36</f>
        <v/>
      </c>
      <c r="BC67" s="2445" t="n"/>
      <c r="BD67" s="5777" t="n"/>
      <c r="BE67" s="5850">
        <f>BG68*36</f>
        <v/>
      </c>
      <c r="BF67" s="3682" t="n"/>
      <c r="BG67" s="5847" t="n"/>
      <c r="BH67" s="5848" t="n"/>
      <c r="BI67" s="3682" t="n">
        <v>4</v>
      </c>
      <c r="BJ67" s="5849" t="n"/>
      <c r="BK67" s="5778" t="n">
        <v>108</v>
      </c>
      <c r="BL67" s="2445" t="n">
        <v>12</v>
      </c>
      <c r="BM67" s="5773" t="n">
        <v>3</v>
      </c>
      <c r="BN67" s="5772" t="n"/>
      <c r="BO67" s="2445" t="n"/>
      <c r="BP67" s="5779" t="n"/>
      <c r="BQ67" s="5770" t="n">
        <v>3</v>
      </c>
      <c r="BR67" s="5771" t="n"/>
      <c r="BS67" s="5851" t="n"/>
      <c r="BT67" s="5771" t="n"/>
      <c r="BU67" s="5005">
        <f>Z67*0.22</f>
        <v/>
      </c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</row>
    <row r="68">
      <c r="A68" s="5766" t="inlineStr">
        <is>
          <t>1.10.2</t>
        </is>
      </c>
      <c r="B68" s="5767" t="n"/>
      <c r="C68" s="5768" t="inlineStr">
        <is>
          <t>Аэрокосмические методы и системы глобального позиционирования в лесном хозяйстве</t>
        </is>
      </c>
      <c r="D68" s="5173" t="n"/>
      <c r="E68" s="5173" t="n"/>
      <c r="F68" s="5173" t="n"/>
      <c r="G68" s="5173" t="n"/>
      <c r="H68" s="5173" t="n"/>
      <c r="I68" s="5173" t="n"/>
      <c r="J68" s="5173" t="n"/>
      <c r="K68" s="5173" t="n"/>
      <c r="L68" s="5173" t="n"/>
      <c r="M68" s="5173" t="n"/>
      <c r="N68" s="5173" t="n"/>
      <c r="O68" s="5173" t="n"/>
      <c r="P68" s="5173" t="n"/>
      <c r="Q68" s="5173" t="n"/>
      <c r="R68" s="5767" t="n"/>
      <c r="S68" s="5769" t="n"/>
      <c r="T68" s="5770" t="n">
        <v>10</v>
      </c>
      <c r="U68" s="5771" t="n"/>
      <c r="V68" s="5770" t="n"/>
      <c r="W68" s="5771" t="n"/>
      <c r="X68" s="2002" t="n">
        <v>120</v>
      </c>
      <c r="Y68" s="200" t="n"/>
      <c r="Z68" s="5772" t="n">
        <v>80</v>
      </c>
      <c r="AA68" s="5767" t="n"/>
      <c r="AB68" s="5773">
        <f>AN68+AQ68+AT68+AW68+AZ68+BC68+BF68+BI68+BL68+BO68+AL68</f>
        <v/>
      </c>
      <c r="AC68" s="5774" t="n"/>
      <c r="AD68" s="5764" t="n">
        <v>10</v>
      </c>
      <c r="AE68" s="5767" t="n"/>
      <c r="AF68" s="2445" t="n">
        <v>8</v>
      </c>
      <c r="AG68" s="2316" t="n"/>
      <c r="AH68" s="2445" t="n"/>
      <c r="AI68" s="2316" t="n"/>
      <c r="AJ68" s="2445" t="n"/>
      <c r="AK68" s="2316" t="n"/>
      <c r="AL68" s="1641" t="n"/>
      <c r="AM68" s="5764">
        <f>AO68*36</f>
        <v/>
      </c>
      <c r="AN68" s="2445" t="n"/>
      <c r="AO68" s="5775" t="n"/>
      <c r="AP68" s="5772">
        <f>AR68*36</f>
        <v/>
      </c>
      <c r="AQ68" s="2445" t="n"/>
      <c r="AR68" s="5775" t="n"/>
      <c r="AS68" s="4072">
        <f>AU68*36</f>
        <v/>
      </c>
      <c r="AT68" s="5763" t="n"/>
      <c r="AU68" s="4073" t="n"/>
      <c r="AV68" s="1581">
        <f>AX68*36</f>
        <v/>
      </c>
      <c r="AW68" s="5763" t="n"/>
      <c r="AX68" s="1819" t="n"/>
      <c r="AY68" s="1581">
        <f>BA68*36</f>
        <v/>
      </c>
      <c r="AZ68" s="5763" t="n"/>
      <c r="BA68" s="4071" t="n"/>
      <c r="BB68" s="2003" t="n"/>
      <c r="BC68" s="5763" t="n"/>
      <c r="BD68" s="4071" t="n"/>
      <c r="BE68" s="4072" t="n"/>
      <c r="BF68" s="2445" t="n"/>
      <c r="BG68" s="5776" t="n"/>
      <c r="BH68" s="1581" t="n"/>
      <c r="BI68" s="2445" t="n"/>
      <c r="BJ68" s="5777" t="n"/>
      <c r="BK68" s="4072">
        <f>BM68*36</f>
        <v/>
      </c>
      <c r="BL68" s="2445" t="n">
        <v>2</v>
      </c>
      <c r="BM68" s="5776" t="n"/>
      <c r="BN68" s="1581" t="n">
        <v>120</v>
      </c>
      <c r="BO68" s="2445" t="n">
        <v>16</v>
      </c>
      <c r="BP68" s="5775" t="n">
        <v>3</v>
      </c>
      <c r="BQ68" s="5770" t="n">
        <v>3</v>
      </c>
      <c r="BR68" s="5771" t="n"/>
      <c r="BS68" s="5852" t="n"/>
      <c r="BT68" s="5767" t="n"/>
      <c r="BU68" s="5005">
        <f>Z68*0.22</f>
        <v/>
      </c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</row>
    <row r="69">
      <c r="A69" s="5243" t="inlineStr">
        <is>
          <t>1.10.3</t>
        </is>
      </c>
      <c r="B69" s="81" t="n"/>
      <c r="C69" s="5853" t="inlineStr">
        <is>
          <t>Информационные системы и технологии в лесном хозяйстве</t>
        </is>
      </c>
      <c r="D69" s="78" t="n"/>
      <c r="E69" s="78" t="n"/>
      <c r="F69" s="78" t="n"/>
      <c r="G69" s="78" t="n"/>
      <c r="H69" s="78" t="n"/>
      <c r="I69" s="78" t="n"/>
      <c r="J69" s="78" t="n"/>
      <c r="K69" s="78" t="n"/>
      <c r="L69" s="78" t="n"/>
      <c r="M69" s="78" t="n"/>
      <c r="N69" s="78" t="n"/>
      <c r="O69" s="78" t="n"/>
      <c r="P69" s="78" t="n"/>
      <c r="Q69" s="78" t="n"/>
      <c r="R69" s="81" t="n"/>
      <c r="S69" s="3439" t="n"/>
      <c r="T69" s="1737" t="n"/>
      <c r="U69" s="514" t="n"/>
      <c r="V69" s="5854" t="n">
        <v>10</v>
      </c>
      <c r="W69" s="81" t="n"/>
      <c r="X69" s="5855" t="n">
        <v>108</v>
      </c>
      <c r="Y69" s="389" t="n"/>
      <c r="Z69" s="5842" t="n">
        <v>48</v>
      </c>
      <c r="AA69" s="321" t="n"/>
      <c r="AB69" s="5773">
        <f>AN69+AQ69+AT69+AW69+AZ69+BC69+BF69+BI69+BL69+BO69+AL69</f>
        <v/>
      </c>
      <c r="AC69" s="5774" t="n"/>
      <c r="AD69" s="1802" t="n">
        <v>4</v>
      </c>
      <c r="AE69" s="329" t="n"/>
      <c r="AF69" s="5844" t="n">
        <v>8</v>
      </c>
      <c r="AG69" s="329" t="n"/>
      <c r="AH69" s="4214" t="n"/>
      <c r="AI69" s="2128" t="n"/>
      <c r="AJ69" s="4217" t="n"/>
      <c r="AK69" s="81" t="n"/>
      <c r="AL69" s="4215" t="n"/>
      <c r="AM69" s="5856" t="n"/>
      <c r="AN69" s="5857" t="n"/>
      <c r="AO69" s="5858" t="n"/>
      <c r="AP69" s="5859" t="n"/>
      <c r="AQ69" s="5857" t="n"/>
      <c r="AR69" s="5860" t="n"/>
      <c r="AS69" s="5861" t="n"/>
      <c r="AT69" s="5857" t="n"/>
      <c r="AU69" s="5858" t="n"/>
      <c r="AV69" s="5859" t="n"/>
      <c r="AW69" s="5857" t="n"/>
      <c r="AX69" s="5860" t="n"/>
      <c r="AY69" s="4074" t="n"/>
      <c r="AZ69" s="5862" t="n"/>
      <c r="BA69" s="5863" t="n"/>
      <c r="BB69" s="1717" t="n"/>
      <c r="BC69" s="5763" t="n"/>
      <c r="BD69" s="1819" t="n"/>
      <c r="BE69" s="5861" t="n"/>
      <c r="BF69" s="5857" t="n"/>
      <c r="BG69" s="5858" t="n"/>
      <c r="BH69" s="5859" t="n"/>
      <c r="BI69" s="5857" t="n"/>
      <c r="BJ69" s="5860" t="n"/>
      <c r="BK69" s="5864" t="n"/>
      <c r="BL69" s="5865" t="n">
        <v>4</v>
      </c>
      <c r="BM69" s="4213" t="n"/>
      <c r="BN69" s="1717" t="n">
        <v>108</v>
      </c>
      <c r="BO69" s="5865" t="n">
        <v>8</v>
      </c>
      <c r="BP69" s="851" t="n">
        <v>3</v>
      </c>
      <c r="BQ69" s="1737" t="n">
        <v>3</v>
      </c>
      <c r="BR69" s="514" t="n"/>
      <c r="BS69" s="5866" t="n"/>
      <c r="BT69" s="5771" t="n"/>
      <c r="BU69" s="5005">
        <f>Z69*0.22</f>
        <v/>
      </c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</row>
    <row r="70">
      <c r="A70" s="1537" t="inlineStr">
        <is>
          <t>2</t>
        </is>
      </c>
      <c r="B70" s="220" t="n"/>
      <c r="C70" s="1538" t="inlineStr">
        <is>
          <t>Компонент учреждения образования</t>
        </is>
      </c>
      <c r="D70" s="131" t="n"/>
      <c r="E70" s="131" t="n"/>
      <c r="F70" s="131" t="n"/>
      <c r="G70" s="131" t="n"/>
      <c r="H70" s="131" t="n"/>
      <c r="I70" s="131" t="n"/>
      <c r="J70" s="131" t="n"/>
      <c r="K70" s="131" t="n"/>
      <c r="L70" s="131" t="n"/>
      <c r="M70" s="131" t="n"/>
      <c r="N70" s="131" t="n"/>
      <c r="O70" s="131" t="n"/>
      <c r="P70" s="131" t="n"/>
      <c r="Q70" s="131" t="n"/>
      <c r="R70" s="220" t="n"/>
      <c r="S70" s="1539" t="n"/>
      <c r="T70" s="5760" t="n"/>
      <c r="U70" s="4292" t="n"/>
      <c r="V70" s="5760" t="n"/>
      <c r="W70" s="4292" t="n"/>
      <c r="X70" s="1541">
        <f>SUM(X71:Y110)</f>
        <v/>
      </c>
      <c r="Y70" s="220" t="n"/>
      <c r="Z70" s="1542">
        <f>SUM(Z71:AA110)</f>
        <v/>
      </c>
      <c r="AA70" s="220" t="n"/>
      <c r="AB70" s="4056">
        <f>SUM(AB71:AC110)</f>
        <v/>
      </c>
      <c r="AC70" s="404" t="n"/>
      <c r="AD70" s="1543">
        <f>SUM(AD71:AE110)</f>
        <v/>
      </c>
      <c r="AE70" s="220" t="n"/>
      <c r="AF70" s="1542">
        <f>SUM(AF71:AG110)</f>
        <v/>
      </c>
      <c r="AG70" s="220" t="n"/>
      <c r="AH70" s="1542">
        <f>SUM(AH71:AI110)</f>
        <v/>
      </c>
      <c r="AI70" s="220" t="n"/>
      <c r="AJ70" s="5050">
        <f>SUM(AJ71:AK110)</f>
        <v/>
      </c>
      <c r="AK70" s="224" t="n"/>
      <c r="AL70" s="4058">
        <f>SUM(AL71:AL110)</f>
        <v/>
      </c>
      <c r="AM70" s="4057">
        <f>SUM(AM71:AM110)</f>
        <v/>
      </c>
      <c r="AN70" s="4057">
        <f>SUM(AN71:AN110)</f>
        <v/>
      </c>
      <c r="AO70" s="4061">
        <f>SUM(AO71:AO110)</f>
        <v/>
      </c>
      <c r="AP70" s="4057">
        <f>SUM(AP71:AP110)</f>
        <v/>
      </c>
      <c r="AQ70" s="4057">
        <f>SUM(AQ71:AQ110)</f>
        <v/>
      </c>
      <c r="AR70" s="4062">
        <f>SUM(AR71:AR110)</f>
        <v/>
      </c>
      <c r="AS70" s="4057">
        <f>SUM(AS71:AS110)</f>
        <v/>
      </c>
      <c r="AT70" s="4057">
        <f>SUM(AT71:AT110)</f>
        <v/>
      </c>
      <c r="AU70" s="4061">
        <f>SUM(AU71:AU110)</f>
        <v/>
      </c>
      <c r="AV70" s="4057">
        <f>SUM(AV71:AV110)</f>
        <v/>
      </c>
      <c r="AW70" s="4057">
        <f>SUM(AW71:AW110)</f>
        <v/>
      </c>
      <c r="AX70" s="4062">
        <f>SUM(AX71:AX110)</f>
        <v/>
      </c>
      <c r="AY70" s="4057">
        <f>SUM(AY71:AY110)</f>
        <v/>
      </c>
      <c r="AZ70" s="4057">
        <f>SUM(AZ71:AZ110)</f>
        <v/>
      </c>
      <c r="BA70" s="4061">
        <f>SUM(BA71:BA110)</f>
        <v/>
      </c>
      <c r="BB70" s="4057">
        <f>SUM(BB71:BB110)</f>
        <v/>
      </c>
      <c r="BC70" s="4057">
        <f>SUM(BC71:BC110)</f>
        <v/>
      </c>
      <c r="BD70" s="4062">
        <f>SUM(BD71:BD110)</f>
        <v/>
      </c>
      <c r="BE70" s="4057">
        <f>SUM(BE71:BE110)</f>
        <v/>
      </c>
      <c r="BF70" s="4057">
        <f>SUM(BF71:BF110)</f>
        <v/>
      </c>
      <c r="BG70" s="4061">
        <f>SUM(BG71:BG110)</f>
        <v/>
      </c>
      <c r="BH70" s="4057">
        <f>SUM(BH71:BH110)</f>
        <v/>
      </c>
      <c r="BI70" s="1766">
        <f>SUM(BI71:BI110)</f>
        <v/>
      </c>
      <c r="BJ70" s="4062">
        <f>SUM(BJ71:BJ110)</f>
        <v/>
      </c>
      <c r="BK70" s="4060">
        <f>SUM(BK71:BK110)</f>
        <v/>
      </c>
      <c r="BL70" s="1766">
        <f>SUM(BL71:BL110)</f>
        <v/>
      </c>
      <c r="BM70" s="3309">
        <f>SUM(BM71:BM110)</f>
        <v/>
      </c>
      <c r="BN70" s="4059">
        <f>SUM(BN71:BN110)</f>
        <v/>
      </c>
      <c r="BO70" s="1766">
        <f>SUM(BO71:BO110)</f>
        <v/>
      </c>
      <c r="BP70" s="1763">
        <f>SUM(BP71:BP110)</f>
        <v/>
      </c>
      <c r="BQ70" s="5761">
        <f>SUM(BQ71:BR110)</f>
        <v/>
      </c>
      <c r="BR70" s="4292" t="n"/>
      <c r="BS70" s="5762" t="n"/>
      <c r="BT70" s="220" t="n"/>
      <c r="BU70" s="5005">
        <f>Z70*0.22</f>
        <v/>
      </c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</row>
    <row r="71">
      <c r="A71" s="4068" t="inlineStr">
        <is>
          <t>2.1</t>
        </is>
      </c>
      <c r="B71" s="200" t="n"/>
      <c r="C71" s="4069" t="inlineStr">
        <is>
          <t>Социально-гуманитарный модуль 2</t>
        </is>
      </c>
      <c r="D71" s="201" t="n"/>
      <c r="E71" s="201" t="n"/>
      <c r="F71" s="201" t="n"/>
      <c r="G71" s="201" t="n"/>
      <c r="H71" s="201" t="n"/>
      <c r="I71" s="201" t="n"/>
      <c r="J71" s="201" t="n"/>
      <c r="K71" s="201" t="n"/>
      <c r="L71" s="201" t="n"/>
      <c r="M71" s="201" t="n"/>
      <c r="N71" s="201" t="n"/>
      <c r="O71" s="201" t="n"/>
      <c r="P71" s="201" t="n"/>
      <c r="Q71" s="201" t="n"/>
      <c r="R71" s="200" t="n"/>
      <c r="S71" s="1560" t="n"/>
      <c r="T71" s="1561" t="n"/>
      <c r="U71" s="244" t="n"/>
      <c r="V71" s="1561" t="n"/>
      <c r="W71" s="244" t="n"/>
      <c r="X71" s="4072" t="n"/>
      <c r="Y71" s="200" t="n"/>
      <c r="Z71" s="2003" t="n"/>
      <c r="AA71" s="200" t="n"/>
      <c r="AB71" s="4070" t="n"/>
      <c r="AC71" s="536" t="n"/>
      <c r="AD71" s="1581" t="n"/>
      <c r="AE71" s="200" t="n"/>
      <c r="AF71" s="5763" t="n"/>
      <c r="AG71" s="5750" t="n"/>
      <c r="AH71" s="5763" t="n"/>
      <c r="AI71" s="5750" t="n"/>
      <c r="AJ71" s="5763" t="n"/>
      <c r="AK71" s="5750" t="n"/>
      <c r="AL71" s="1815" t="n"/>
      <c r="AM71" s="1581">
        <f>AO71*36</f>
        <v/>
      </c>
      <c r="AN71" s="5867" t="n"/>
      <c r="AO71" s="4143" t="n"/>
      <c r="AP71" s="2003">
        <f>AR71*36</f>
        <v/>
      </c>
      <c r="AQ71" s="5867" t="n"/>
      <c r="AR71" s="4143" t="n"/>
      <c r="AS71" s="4072">
        <f>AU71*36</f>
        <v/>
      </c>
      <c r="AT71" s="5763" t="n"/>
      <c r="AU71" s="4073" t="n"/>
      <c r="AV71" s="1581">
        <f>AX71*36</f>
        <v/>
      </c>
      <c r="AW71" s="5763" t="n"/>
      <c r="AX71" s="1819" t="n"/>
      <c r="AY71" s="1581">
        <f>BA71*36</f>
        <v/>
      </c>
      <c r="AZ71" s="5763" t="n"/>
      <c r="BA71" s="4071" t="n"/>
      <c r="BB71" s="2003">
        <f>BD71*36</f>
        <v/>
      </c>
      <c r="BC71" s="5763" t="n"/>
      <c r="BD71" s="4071" t="n"/>
      <c r="BE71" s="4072">
        <f>BG71*36</f>
        <v/>
      </c>
      <c r="BF71" s="2445" t="n"/>
      <c r="BG71" s="5776" t="n"/>
      <c r="BH71" s="1581">
        <f>BJ71*36</f>
        <v/>
      </c>
      <c r="BI71" s="5867" t="n"/>
      <c r="BJ71" s="3392" t="n"/>
      <c r="BK71" s="4110" t="n"/>
      <c r="BL71" s="5867" t="n"/>
      <c r="BM71" s="5868" t="n"/>
      <c r="BN71" s="5869" t="n"/>
      <c r="BO71" s="5867" t="n"/>
      <c r="BP71" s="4144" t="n"/>
      <c r="BQ71" s="5870" t="n"/>
      <c r="BR71" s="244" t="n"/>
      <c r="BS71" s="5765" t="n"/>
      <c r="BT71" s="200" t="n"/>
      <c r="BU71" s="5005">
        <f>Z71*0.22</f>
        <v/>
      </c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</row>
    <row r="72">
      <c r="A72" s="5766" t="inlineStr">
        <is>
          <t>2.1.1</t>
        </is>
      </c>
      <c r="B72" s="5767" t="n"/>
      <c r="C72" s="5768" t="inlineStr">
        <is>
          <t>Политология</t>
        </is>
      </c>
      <c r="D72" s="5173" t="n"/>
      <c r="E72" s="5173" t="n"/>
      <c r="F72" s="5173" t="n"/>
      <c r="G72" s="5173" t="n"/>
      <c r="H72" s="5173" t="n"/>
      <c r="I72" s="5173" t="n"/>
      <c r="J72" s="5173" t="n"/>
      <c r="K72" s="5173" t="n"/>
      <c r="L72" s="5173" t="n"/>
      <c r="M72" s="5173" t="n"/>
      <c r="N72" s="5173" t="n"/>
      <c r="O72" s="5173" t="n"/>
      <c r="P72" s="5173" t="n"/>
      <c r="Q72" s="5173" t="n"/>
      <c r="R72" s="5767" t="n"/>
      <c r="S72" s="5769" t="n"/>
      <c r="T72" s="5770" t="n"/>
      <c r="U72" s="5771" t="n"/>
      <c r="V72" s="5835" t="n">
        <v>9</v>
      </c>
      <c r="W72" s="5818" t="inlineStr">
        <is>
          <t>д</t>
        </is>
      </c>
      <c r="X72" s="5871" t="n">
        <v>72</v>
      </c>
      <c r="Y72" s="5767" t="n"/>
      <c r="Z72" s="5772" t="n">
        <v>36</v>
      </c>
      <c r="AA72" s="5767" t="n"/>
      <c r="AB72" s="5773">
        <f>AN72+AQ72+AT72+AW72+AZ72+BC72+BF72+BI72+BL72+BO72+AL72</f>
        <v/>
      </c>
      <c r="AC72" s="5774" t="n"/>
      <c r="AD72" s="5764" t="n">
        <v>6</v>
      </c>
      <c r="AE72" s="5767" t="n"/>
      <c r="AF72" s="2445" t="n"/>
      <c r="AG72" s="2316" t="n"/>
      <c r="AH72" s="2445" t="n"/>
      <c r="AI72" s="2316" t="n"/>
      <c r="AJ72" s="2445" t="n">
        <v>2</v>
      </c>
      <c r="AK72" s="2316" t="n"/>
      <c r="AL72" s="1641" t="n"/>
      <c r="AM72" s="5764">
        <f>AO72*36</f>
        <v/>
      </c>
      <c r="AN72" s="2445" t="n"/>
      <c r="AO72" s="5775" t="n"/>
      <c r="AP72" s="5772">
        <f>AR72*36</f>
        <v/>
      </c>
      <c r="AQ72" s="2445" t="n"/>
      <c r="AR72" s="5775" t="n"/>
      <c r="AS72" s="4072" t="n"/>
      <c r="AT72" s="5763" t="n"/>
      <c r="AU72" s="4073" t="n"/>
      <c r="AV72" s="1581">
        <f>AX72*36</f>
        <v/>
      </c>
      <c r="AW72" s="5763" t="n"/>
      <c r="AX72" s="1819" t="n"/>
      <c r="AY72" s="1581">
        <f>BA72*36</f>
        <v/>
      </c>
      <c r="AZ72" s="5763" t="n"/>
      <c r="BA72" s="4071" t="n"/>
      <c r="BB72" s="2003">
        <f>BD72*36</f>
        <v/>
      </c>
      <c r="BC72" s="5763" t="n"/>
      <c r="BD72" s="4071" t="n"/>
      <c r="BE72" s="4072">
        <f>BG72*36</f>
        <v/>
      </c>
      <c r="BF72" s="2445" t="n"/>
      <c r="BG72" s="5776" t="n"/>
      <c r="BH72" s="1581">
        <f>BJ72*36</f>
        <v/>
      </c>
      <c r="BI72" s="2445" t="n">
        <v>2</v>
      </c>
      <c r="BJ72" s="5777" t="n"/>
      <c r="BK72" s="5778" t="n">
        <v>72</v>
      </c>
      <c r="BL72" s="2445" t="n">
        <v>6</v>
      </c>
      <c r="BM72" s="5773" t="n">
        <v>2</v>
      </c>
      <c r="BN72" s="5772" t="n"/>
      <c r="BO72" s="2445" t="n"/>
      <c r="BP72" s="5779" t="n"/>
      <c r="BQ72" s="5770" t="n">
        <v>2</v>
      </c>
      <c r="BR72" s="5771" t="n"/>
      <c r="BS72" s="5780" t="n"/>
      <c r="BT72" s="5767" t="n"/>
      <c r="BU72" s="5005">
        <f>Z72*0.22</f>
        <v/>
      </c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</row>
    <row r="73">
      <c r="A73" s="5781" t="inlineStr">
        <is>
          <t>2.1.2</t>
        </is>
      </c>
      <c r="B73" s="5767" t="n"/>
      <c r="C73" s="5782" t="inlineStr">
        <is>
          <t>Основы права</t>
        </is>
      </c>
      <c r="D73" s="5173" t="n"/>
      <c r="E73" s="5173" t="n"/>
      <c r="F73" s="5173" t="n"/>
      <c r="G73" s="5173" t="n"/>
      <c r="H73" s="5173" t="n"/>
      <c r="I73" s="5173" t="n"/>
      <c r="J73" s="5173" t="n"/>
      <c r="K73" s="5173" t="n"/>
      <c r="L73" s="5173" t="n"/>
      <c r="M73" s="5173" t="n"/>
      <c r="N73" s="5173" t="n"/>
      <c r="O73" s="5173" t="n"/>
      <c r="P73" s="5173" t="n"/>
      <c r="Q73" s="5173" t="n"/>
      <c r="R73" s="5767" t="n"/>
      <c r="S73" s="5783" t="n"/>
      <c r="T73" s="5784" t="n"/>
      <c r="U73" s="5771" t="n"/>
      <c r="V73" s="5836" t="n">
        <v>5</v>
      </c>
      <c r="W73" s="5837" t="inlineStr">
        <is>
          <t>д</t>
        </is>
      </c>
      <c r="X73" s="5872" t="n">
        <v>72</v>
      </c>
      <c r="Y73" s="5767" t="n"/>
      <c r="Z73" s="5786" t="n">
        <v>36</v>
      </c>
      <c r="AA73" s="5767" t="n"/>
      <c r="AB73" s="5787">
        <f>AN73+AQ73+AT73+AW73+AZ73+BC73+BF73+BI73+BL73+BO73+AL73</f>
        <v/>
      </c>
      <c r="AC73" s="5774" t="n"/>
      <c r="AD73" s="5788" t="n">
        <v>6</v>
      </c>
      <c r="AE73" s="5767" t="n"/>
      <c r="AF73" s="2412" t="n"/>
      <c r="AG73" s="2316" t="n"/>
      <c r="AH73" s="2412" t="n"/>
      <c r="AI73" s="2316" t="n"/>
      <c r="AJ73" s="2412" t="n">
        <v>2</v>
      </c>
      <c r="AK73" s="2316" t="n"/>
      <c r="AL73" s="310" t="n"/>
      <c r="AM73" s="5788">
        <f>AO73*36</f>
        <v/>
      </c>
      <c r="AN73" s="2412" t="n"/>
      <c r="AO73" s="5789" t="n"/>
      <c r="AP73" s="5786">
        <f>AR73*36</f>
        <v/>
      </c>
      <c r="AQ73" s="2412" t="n"/>
      <c r="AR73" s="5789" t="n"/>
      <c r="AS73" s="4083">
        <f>AU73*36</f>
        <v/>
      </c>
      <c r="AT73" s="5790" t="n"/>
      <c r="AU73" s="4085" t="n"/>
      <c r="AV73" s="4086" t="n"/>
      <c r="AW73" s="5790" t="n">
        <v>2</v>
      </c>
      <c r="AX73" s="4087" t="n"/>
      <c r="AY73" s="181" t="n">
        <v>72</v>
      </c>
      <c r="AZ73" s="5747" t="n">
        <v>6</v>
      </c>
      <c r="BA73" s="253" t="n">
        <v>2</v>
      </c>
      <c r="BB73" s="254">
        <f>BD73*36</f>
        <v/>
      </c>
      <c r="BC73" s="5747" t="n"/>
      <c r="BD73" s="253" t="n"/>
      <c r="BE73" s="255">
        <f>BG73*36</f>
        <v/>
      </c>
      <c r="BF73" s="2412" t="n"/>
      <c r="BG73" s="5791" t="n"/>
      <c r="BH73" s="181">
        <f>BJ73*36</f>
        <v/>
      </c>
      <c r="BI73" s="2412" t="n"/>
      <c r="BJ73" s="5792" t="n"/>
      <c r="BK73" s="5793" t="n"/>
      <c r="BL73" s="2412" t="n"/>
      <c r="BM73" s="5787" t="n"/>
      <c r="BN73" s="5786" t="n"/>
      <c r="BO73" s="2412" t="n"/>
      <c r="BP73" s="5794" t="n"/>
      <c r="BQ73" s="5784" t="n">
        <v>2</v>
      </c>
      <c r="BR73" s="5771" t="n"/>
      <c r="BS73" s="5795" t="inlineStr">
        <is>
          <t>ФиП</t>
        </is>
      </c>
      <c r="BT73" s="5767" t="n"/>
      <c r="BU73" s="684">
        <f>Z73*0.22</f>
        <v/>
      </c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</row>
    <row r="74">
      <c r="A74" s="5766" t="inlineStr">
        <is>
          <t>2.1.3</t>
        </is>
      </c>
      <c r="B74" s="5767" t="n"/>
      <c r="C74" s="5768" t="inlineStr">
        <is>
          <t>Личностно-профессиональное развитие специалиста / Социология</t>
        </is>
      </c>
      <c r="D74" s="5173" t="n"/>
      <c r="E74" s="5173" t="n"/>
      <c r="F74" s="5173" t="n"/>
      <c r="G74" s="5173" t="n"/>
      <c r="H74" s="5173" t="n"/>
      <c r="I74" s="5173" t="n"/>
      <c r="J74" s="5173" t="n"/>
      <c r="K74" s="5173" t="n"/>
      <c r="L74" s="5173" t="n"/>
      <c r="M74" s="5173" t="n"/>
      <c r="N74" s="5173" t="n"/>
      <c r="O74" s="5173" t="n"/>
      <c r="P74" s="5173" t="n"/>
      <c r="Q74" s="5173" t="n"/>
      <c r="R74" s="5767" t="n"/>
      <c r="S74" s="5769" t="n"/>
      <c r="T74" s="5770" t="n"/>
      <c r="U74" s="5771" t="n"/>
      <c r="V74" s="5835" t="n">
        <v>1</v>
      </c>
      <c r="W74" s="5818" t="inlineStr">
        <is>
          <t>д</t>
        </is>
      </c>
      <c r="X74" s="5871" t="n">
        <v>72</v>
      </c>
      <c r="Y74" s="5767" t="n"/>
      <c r="Z74" s="5772" t="n">
        <v>36</v>
      </c>
      <c r="AA74" s="5767" t="n"/>
      <c r="AB74" s="5773">
        <f>AN74+AQ74+AT74+AW74+AZ74+BC74+BF74+BI74+BL74+BO74+AL74</f>
        <v/>
      </c>
      <c r="AC74" s="5774" t="n"/>
      <c r="AD74" s="5764" t="n">
        <v>6</v>
      </c>
      <c r="AE74" s="5767" t="n"/>
      <c r="AF74" s="2445" t="n"/>
      <c r="AG74" s="2316" t="n"/>
      <c r="AH74" s="2445" t="n"/>
      <c r="AI74" s="2316" t="n"/>
      <c r="AJ74" s="2445" t="n">
        <v>2</v>
      </c>
      <c r="AK74" s="2316" t="n"/>
      <c r="AL74" s="1641" t="n">
        <v>2</v>
      </c>
      <c r="AM74" s="5764" t="n">
        <v>72</v>
      </c>
      <c r="AN74" s="2445" t="n">
        <v>6</v>
      </c>
      <c r="AO74" s="5775" t="n">
        <v>2</v>
      </c>
      <c r="AP74" s="5772">
        <f>AR74*36</f>
        <v/>
      </c>
      <c r="AQ74" s="2445" t="n"/>
      <c r="AR74" s="5775" t="n"/>
      <c r="AS74" s="4072">
        <f>AU74*36</f>
        <v/>
      </c>
      <c r="AT74" s="5763" t="n"/>
      <c r="AU74" s="4073" t="n"/>
      <c r="AV74" s="1581">
        <f>AX74*36</f>
        <v/>
      </c>
      <c r="AW74" s="5763" t="n"/>
      <c r="AX74" s="1819" t="n"/>
      <c r="AY74" s="1581" t="n"/>
      <c r="AZ74" s="5763" t="n"/>
      <c r="BA74" s="4071" t="n"/>
      <c r="BB74" s="2003">
        <f>BD74*36</f>
        <v/>
      </c>
      <c r="BC74" s="5763" t="n"/>
      <c r="BD74" s="4071" t="n"/>
      <c r="BE74" s="4072">
        <f>BG74*36</f>
        <v/>
      </c>
      <c r="BF74" s="2445" t="n"/>
      <c r="BG74" s="5776" t="n"/>
      <c r="BH74" s="1581">
        <f>BJ74*36</f>
        <v/>
      </c>
      <c r="BI74" s="2445" t="n"/>
      <c r="BJ74" s="5777" t="n"/>
      <c r="BK74" s="5778" t="n"/>
      <c r="BL74" s="2445" t="n"/>
      <c r="BM74" s="5773" t="n"/>
      <c r="BN74" s="5772" t="n"/>
      <c r="BO74" s="2445" t="n"/>
      <c r="BP74" s="5779" t="n"/>
      <c r="BQ74" s="5770" t="n">
        <v>2</v>
      </c>
      <c r="BR74" s="5771" t="n"/>
      <c r="BS74" s="5780" t="n"/>
      <c r="BT74" s="5767" t="n"/>
      <c r="BU74" s="5005">
        <f>Z74*0.22</f>
        <v/>
      </c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</row>
    <row r="75">
      <c r="A75" s="5873" t="inlineStr">
        <is>
          <t>2.2</t>
        </is>
      </c>
      <c r="B75" s="5767" t="n"/>
      <c r="C75" s="5874" t="inlineStr">
        <is>
          <t>Экология с основами метеорологии</t>
        </is>
      </c>
      <c r="D75" s="5173" t="n"/>
      <c r="E75" s="5173" t="n"/>
      <c r="F75" s="5173" t="n"/>
      <c r="G75" s="5173" t="n"/>
      <c r="H75" s="5173" t="n"/>
      <c r="I75" s="5173" t="n"/>
      <c r="J75" s="5173" t="n"/>
      <c r="K75" s="5173" t="n"/>
      <c r="L75" s="5173" t="n"/>
      <c r="M75" s="5173" t="n"/>
      <c r="N75" s="5173" t="n"/>
      <c r="O75" s="5173" t="n"/>
      <c r="P75" s="5173" t="n"/>
      <c r="Q75" s="5173" t="n"/>
      <c r="R75" s="5767" t="n"/>
      <c r="S75" s="5875" t="n"/>
      <c r="T75" s="5784" t="n">
        <v>3</v>
      </c>
      <c r="U75" s="5771" t="n"/>
      <c r="V75" s="5784" t="n"/>
      <c r="W75" s="5771" t="n"/>
      <c r="X75" s="5872" t="n">
        <v>120</v>
      </c>
      <c r="Y75" s="5767" t="n"/>
      <c r="Z75" s="5786" t="n">
        <v>80</v>
      </c>
      <c r="AA75" s="5767" t="n"/>
      <c r="AB75" s="5787">
        <f>AN75+AQ75+AT75+AW75+AZ75+BC75+BF75+BI75+BL75+BO75+AL75</f>
        <v/>
      </c>
      <c r="AC75" s="5774" t="n"/>
      <c r="AD75" s="5788" t="n">
        <v>8</v>
      </c>
      <c r="AE75" s="5767" t="n"/>
      <c r="AF75" s="2412" t="n">
        <v>6</v>
      </c>
      <c r="AG75" s="2316" t="n"/>
      <c r="AH75" s="2412" t="n">
        <v>6</v>
      </c>
      <c r="AI75" s="2316" t="n"/>
      <c r="AJ75" s="2412" t="n"/>
      <c r="AK75" s="2316" t="n"/>
      <c r="AL75" s="310" t="n"/>
      <c r="AM75" s="5788" t="n"/>
      <c r="AN75" s="2412" t="n"/>
      <c r="AO75" s="5789" t="n"/>
      <c r="AP75" s="5786" t="n"/>
      <c r="AQ75" s="2412" t="n">
        <v>2</v>
      </c>
      <c r="AR75" s="5789" t="n"/>
      <c r="AS75" s="4083" t="n">
        <v>120</v>
      </c>
      <c r="AT75" s="5790" t="n">
        <v>18</v>
      </c>
      <c r="AU75" s="4085" t="n">
        <v>3</v>
      </c>
      <c r="AV75" s="4086">
        <f>AX75*36</f>
        <v/>
      </c>
      <c r="AW75" s="5790" t="n"/>
      <c r="AX75" s="4087" t="n"/>
      <c r="AY75" s="181">
        <f>BA75*36</f>
        <v/>
      </c>
      <c r="AZ75" s="5747" t="n"/>
      <c r="BA75" s="253" t="n"/>
      <c r="BB75" s="254">
        <f>BD75*36</f>
        <v/>
      </c>
      <c r="BC75" s="5747" t="n"/>
      <c r="BD75" s="253" t="n"/>
      <c r="BE75" s="255">
        <f>BG75*36</f>
        <v/>
      </c>
      <c r="BF75" s="2412" t="n"/>
      <c r="BG75" s="5791" t="n"/>
      <c r="BH75" s="181">
        <f>BJ75*36</f>
        <v/>
      </c>
      <c r="BI75" s="2412" t="n"/>
      <c r="BJ75" s="5792" t="n"/>
      <c r="BK75" s="5793" t="n"/>
      <c r="BL75" s="2412" t="n"/>
      <c r="BM75" s="5787" t="n"/>
      <c r="BN75" s="5786" t="n"/>
      <c r="BO75" s="2412" t="n"/>
      <c r="BP75" s="5794" t="n"/>
      <c r="BQ75" s="5784" t="n">
        <v>3</v>
      </c>
      <c r="BR75" s="5771" t="n"/>
      <c r="BS75" s="5795" t="inlineStr">
        <is>
          <t>ТПиО</t>
        </is>
      </c>
      <c r="BT75" s="5767" t="n"/>
      <c r="BU75" s="684">
        <f>Z75*0.22</f>
        <v/>
      </c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</row>
    <row r="76">
      <c r="A76" s="5814" t="inlineStr">
        <is>
          <t>2.3</t>
        </is>
      </c>
      <c r="B76" s="5767" t="n"/>
      <c r="C76" s="4069" t="inlineStr">
        <is>
          <t>Модуль «Древесные, недревесные и фаунистические ресурсы»</t>
        </is>
      </c>
      <c r="D76" s="201" t="n"/>
      <c r="E76" s="201" t="n"/>
      <c r="F76" s="201" t="n"/>
      <c r="G76" s="201" t="n"/>
      <c r="H76" s="201" t="n"/>
      <c r="I76" s="201" t="n"/>
      <c r="J76" s="201" t="n"/>
      <c r="K76" s="201" t="n"/>
      <c r="L76" s="201" t="n"/>
      <c r="M76" s="201" t="n"/>
      <c r="N76" s="201" t="n"/>
      <c r="O76" s="201" t="n"/>
      <c r="P76" s="201" t="n"/>
      <c r="Q76" s="201" t="n"/>
      <c r="R76" s="200" t="n"/>
      <c r="S76" s="1560" t="n"/>
      <c r="T76" s="5770" t="n"/>
      <c r="U76" s="5771" t="n"/>
      <c r="V76" s="5770" t="n"/>
      <c r="W76" s="5771" t="n"/>
      <c r="X76" s="5871">
        <f>AM76+AP76+AS76+AV76+AY76+BB76+BE76+BH76</f>
        <v/>
      </c>
      <c r="Y76" s="5767" t="n"/>
      <c r="Z76" s="5772">
        <f>SUM(AD76:AK76)</f>
        <v/>
      </c>
      <c r="AA76" s="5767" t="n"/>
      <c r="AB76" s="5773">
        <f>AN76+AQ76+AT76+AW76+AZ76+BC76+BF76+BI76+BL76+BO76+AL76</f>
        <v/>
      </c>
      <c r="AC76" s="5774" t="n"/>
      <c r="AD76" s="5764" t="n"/>
      <c r="AE76" s="5767" t="n"/>
      <c r="AF76" s="2445" t="n"/>
      <c r="AG76" s="2316" t="n"/>
      <c r="AH76" s="2445" t="n"/>
      <c r="AI76" s="2316" t="n"/>
      <c r="AJ76" s="2445" t="n"/>
      <c r="AK76" s="2316" t="n"/>
      <c r="AL76" s="1641" t="n"/>
      <c r="AM76" s="5764">
        <f>AO76*36</f>
        <v/>
      </c>
      <c r="AN76" s="2445" t="n"/>
      <c r="AO76" s="5775" t="n"/>
      <c r="AP76" s="5772">
        <f>AR76*36</f>
        <v/>
      </c>
      <c r="AQ76" s="2445" t="n"/>
      <c r="AR76" s="5775" t="n"/>
      <c r="AS76" s="4072">
        <f>AU76*36</f>
        <v/>
      </c>
      <c r="AT76" s="5763" t="n"/>
      <c r="AU76" s="4073" t="n"/>
      <c r="AV76" s="1581">
        <f>AX76*36</f>
        <v/>
      </c>
      <c r="AW76" s="5763" t="n"/>
      <c r="AX76" s="1819" t="n"/>
      <c r="AY76" s="1581">
        <f>BA76*36</f>
        <v/>
      </c>
      <c r="AZ76" s="5763" t="n"/>
      <c r="BA76" s="4071" t="n"/>
      <c r="BB76" s="2003">
        <f>BD76*36</f>
        <v/>
      </c>
      <c r="BC76" s="5763" t="n"/>
      <c r="BD76" s="4071" t="n"/>
      <c r="BE76" s="4072">
        <f>BG76*36</f>
        <v/>
      </c>
      <c r="BF76" s="2445" t="n"/>
      <c r="BG76" s="5776" t="n"/>
      <c r="BH76" s="1581">
        <f>BJ76*36</f>
        <v/>
      </c>
      <c r="BI76" s="2445" t="n"/>
      <c r="BJ76" s="5777" t="n"/>
      <c r="BK76" s="5778" t="n"/>
      <c r="BL76" s="2445" t="n"/>
      <c r="BM76" s="5773" t="n"/>
      <c r="BN76" s="5772" t="n"/>
      <c r="BO76" s="2445" t="n"/>
      <c r="BP76" s="5779" t="n"/>
      <c r="BQ76" s="5770" t="n"/>
      <c r="BR76" s="5771" t="n"/>
      <c r="BS76" s="5780" t="n"/>
      <c r="BT76" s="5767" t="n"/>
      <c r="BU76" s="5005">
        <f>Z76*0.22</f>
        <v/>
      </c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</row>
    <row r="77">
      <c r="A77" s="5781" t="inlineStr">
        <is>
          <t>2.3.1</t>
        </is>
      </c>
      <c r="B77" s="5767" t="n"/>
      <c r="C77" s="5782" t="inlineStr">
        <is>
          <t>Биология лесных зверей и птиц</t>
        </is>
      </c>
      <c r="D77" s="5173" t="n"/>
      <c r="E77" s="5173" t="n"/>
      <c r="F77" s="5173" t="n"/>
      <c r="G77" s="5173" t="n"/>
      <c r="H77" s="5173" t="n"/>
      <c r="I77" s="5173" t="n"/>
      <c r="J77" s="5173" t="n"/>
      <c r="K77" s="5173" t="n"/>
      <c r="L77" s="5173" t="n"/>
      <c r="M77" s="5173" t="n"/>
      <c r="N77" s="5173" t="n"/>
      <c r="O77" s="5173" t="n"/>
      <c r="P77" s="5173" t="n"/>
      <c r="Q77" s="5173" t="n"/>
      <c r="R77" s="5767" t="n"/>
      <c r="S77" s="5783" t="n"/>
      <c r="T77" s="5784" t="n"/>
      <c r="U77" s="5771" t="n"/>
      <c r="V77" s="5784" t="n">
        <v>5</v>
      </c>
      <c r="W77" s="5771" t="n"/>
      <c r="X77" s="5872" t="n">
        <v>108</v>
      </c>
      <c r="Y77" s="5767" t="n"/>
      <c r="Z77" s="5786" t="n">
        <v>60</v>
      </c>
      <c r="AA77" s="5767" t="n"/>
      <c r="AB77" s="5787">
        <f>AN77+AQ77+AT77+AW77+AZ77+BC77+BF77+BI77+BL77+BO77+AL77</f>
        <v/>
      </c>
      <c r="AC77" s="5774" t="n"/>
      <c r="AD77" s="5788" t="n">
        <v>8</v>
      </c>
      <c r="AE77" s="5767" t="n"/>
      <c r="AF77" s="2412" t="n"/>
      <c r="AG77" s="2316" t="n"/>
      <c r="AH77" s="2412" t="n">
        <v>8</v>
      </c>
      <c r="AI77" s="2316" t="n"/>
      <c r="AJ77" s="2412" t="n"/>
      <c r="AK77" s="2316" t="n"/>
      <c r="AL77" s="310" t="n"/>
      <c r="AM77" s="5788">
        <f>AO77*36</f>
        <v/>
      </c>
      <c r="AN77" s="2412" t="n"/>
      <c r="AO77" s="5789" t="n"/>
      <c r="AP77" s="5786">
        <f>AR77*36</f>
        <v/>
      </c>
      <c r="AQ77" s="2412" t="n"/>
      <c r="AR77" s="5789" t="n"/>
      <c r="AS77" s="4083" t="n"/>
      <c r="AT77" s="5790" t="n"/>
      <c r="AU77" s="4085" t="n"/>
      <c r="AV77" s="4086">
        <f>AX77*36</f>
        <v/>
      </c>
      <c r="AW77" s="5790" t="n">
        <v>6</v>
      </c>
      <c r="AX77" s="4087" t="n"/>
      <c r="AY77" s="181" t="n">
        <v>108</v>
      </c>
      <c r="AZ77" s="5747" t="n">
        <v>10</v>
      </c>
      <c r="BA77" s="253" t="n">
        <v>3</v>
      </c>
      <c r="BB77" s="254" t="n"/>
      <c r="BC77" s="5747" t="n"/>
      <c r="BD77" s="253" t="n"/>
      <c r="BE77" s="255">
        <f>BG77*36</f>
        <v/>
      </c>
      <c r="BF77" s="2412" t="n"/>
      <c r="BG77" s="5791" t="n"/>
      <c r="BH77" s="181">
        <f>BJ77*36</f>
        <v/>
      </c>
      <c r="BI77" s="2412" t="n"/>
      <c r="BJ77" s="5792" t="n"/>
      <c r="BK77" s="5793" t="n"/>
      <c r="BL77" s="2412" t="n"/>
      <c r="BM77" s="5787" t="n"/>
      <c r="BN77" s="5786" t="n"/>
      <c r="BO77" s="2412" t="n"/>
      <c r="BP77" s="5794" t="n"/>
      <c r="BQ77" s="5784" t="n">
        <v>3</v>
      </c>
      <c r="BR77" s="5771" t="n"/>
      <c r="BS77" s="5795" t="inlineStr">
        <is>
          <t>ТПиО</t>
        </is>
      </c>
      <c r="BT77" s="5767" t="n"/>
      <c r="BU77" s="684">
        <f>Z77*0.22</f>
        <v/>
      </c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</row>
    <row r="78">
      <c r="A78" s="1732" t="inlineStr">
        <is>
          <t>2.3.2</t>
        </is>
      </c>
      <c r="B78" s="321" t="n"/>
      <c r="C78" s="5876" t="inlineStr">
        <is>
          <t>Генетика и селекция</t>
        </is>
      </c>
      <c r="D78" s="5173" t="n"/>
      <c r="E78" s="5173" t="n"/>
      <c r="F78" s="5173" t="n"/>
      <c r="G78" s="5173" t="n"/>
      <c r="H78" s="5173" t="n"/>
      <c r="I78" s="5173" t="n"/>
      <c r="J78" s="5173" t="n"/>
      <c r="K78" s="5173" t="n"/>
      <c r="L78" s="5173" t="n"/>
      <c r="M78" s="5173" t="n"/>
      <c r="N78" s="5173" t="n"/>
      <c r="O78" s="5173" t="n"/>
      <c r="P78" s="5173" t="n"/>
      <c r="Q78" s="5173" t="n"/>
      <c r="R78" s="5767" t="n"/>
      <c r="S78" s="5769" t="n"/>
      <c r="T78" s="5770" t="n">
        <v>6</v>
      </c>
      <c r="U78" s="5771" t="n"/>
      <c r="V78" s="5770" t="n"/>
      <c r="W78" s="5771" t="n"/>
      <c r="X78" s="5871" t="n">
        <v>120</v>
      </c>
      <c r="Y78" s="5767" t="n"/>
      <c r="Z78" s="5772" t="n">
        <v>80</v>
      </c>
      <c r="AA78" s="5767" t="n"/>
      <c r="AB78" s="5773">
        <f>AN78+AQ78+AT78+AW78+AZ78+BC78+BF78+BI78+BL78+BO78+AL78</f>
        <v/>
      </c>
      <c r="AC78" s="5774" t="n"/>
      <c r="AD78" s="5764" t="n">
        <v>12</v>
      </c>
      <c r="AE78" s="5767" t="n"/>
      <c r="AF78" s="2445" t="n">
        <v>4</v>
      </c>
      <c r="AG78" s="2316" t="n"/>
      <c r="AH78" s="2445" t="n">
        <v>4</v>
      </c>
      <c r="AI78" s="2316" t="n"/>
      <c r="AJ78" s="2445" t="n"/>
      <c r="AK78" s="2316" t="n"/>
      <c r="AL78" s="1641" t="n"/>
      <c r="AM78" s="5764">
        <f>AO78*36</f>
        <v/>
      </c>
      <c r="AN78" s="2445" t="n"/>
      <c r="AO78" s="5775" t="n"/>
      <c r="AP78" s="5772">
        <f>AR78*36</f>
        <v/>
      </c>
      <c r="AQ78" s="2445" t="n"/>
      <c r="AR78" s="5775" t="n"/>
      <c r="AS78" s="4072">
        <f>AU78*36</f>
        <v/>
      </c>
      <c r="AT78" s="5763" t="n"/>
      <c r="AU78" s="4073" t="n"/>
      <c r="AV78" s="1581" t="n"/>
      <c r="AW78" s="5763" t="n"/>
      <c r="AX78" s="1819" t="n"/>
      <c r="AY78" s="1581">
        <f>BA78*36</f>
        <v/>
      </c>
      <c r="AZ78" s="5763" t="n">
        <v>10</v>
      </c>
      <c r="BA78" s="4071" t="n"/>
      <c r="BB78" s="2003" t="n">
        <v>120</v>
      </c>
      <c r="BC78" s="5763" t="n">
        <v>10</v>
      </c>
      <c r="BD78" s="4071" t="n">
        <v>3</v>
      </c>
      <c r="BE78" s="4072">
        <f>BG78*36</f>
        <v/>
      </c>
      <c r="BF78" s="2445" t="n"/>
      <c r="BG78" s="5776" t="n"/>
      <c r="BH78" s="1581">
        <f>BJ78*36</f>
        <v/>
      </c>
      <c r="BI78" s="2445" t="n"/>
      <c r="BJ78" s="5777" t="n"/>
      <c r="BK78" s="5778" t="n"/>
      <c r="BL78" s="2445" t="n"/>
      <c r="BM78" s="5773" t="n"/>
      <c r="BN78" s="5772" t="n"/>
      <c r="BO78" s="5764" t="n"/>
      <c r="BP78" s="5779" t="n"/>
      <c r="BQ78" s="5770" t="n">
        <v>3</v>
      </c>
      <c r="BR78" s="5771" t="n"/>
      <c r="BS78" s="5780" t="n"/>
      <c r="BT78" s="5767" t="n"/>
      <c r="BU78" s="5005">
        <f>Z78*0.22</f>
        <v/>
      </c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</row>
    <row r="79">
      <c r="A79" s="199" t="n"/>
      <c r="B79" s="333" t="n"/>
      <c r="C79" s="5768" t="inlineStr">
        <is>
          <t>Курсовая работа по учебной дисциплине «Генетика и селекция»</t>
        </is>
      </c>
      <c r="D79" s="5173" t="n"/>
      <c r="E79" s="5173" t="n"/>
      <c r="F79" s="5173" t="n"/>
      <c r="G79" s="5173" t="n"/>
      <c r="H79" s="5173" t="n"/>
      <c r="I79" s="5173" t="n"/>
      <c r="J79" s="5173" t="n"/>
      <c r="K79" s="5173" t="n"/>
      <c r="L79" s="5173" t="n"/>
      <c r="M79" s="5173" t="n"/>
      <c r="N79" s="5173" t="n"/>
      <c r="O79" s="5173" t="n"/>
      <c r="P79" s="5173" t="n"/>
      <c r="Q79" s="5173" t="n"/>
      <c r="R79" s="5767" t="n"/>
      <c r="S79" s="5769" t="n"/>
      <c r="T79" s="5770" t="n"/>
      <c r="U79" s="5771" t="n"/>
      <c r="V79" s="5770" t="n"/>
      <c r="W79" s="5771" t="n"/>
      <c r="X79" s="5871" t="n">
        <v>30</v>
      </c>
      <c r="Y79" s="5767" t="n"/>
      <c r="Z79" s="5772">
        <f>SUM(AD79:AK79)</f>
        <v/>
      </c>
      <c r="AA79" s="5767" t="n"/>
      <c r="AB79" s="5773">
        <f>AN79+AQ79+AT79+AW79+AZ79+BC79+BF79+BI79+BL79+BO79+AL79</f>
        <v/>
      </c>
      <c r="AC79" s="5774" t="n"/>
      <c r="AD79" s="5764" t="n"/>
      <c r="AE79" s="5767" t="n"/>
      <c r="AF79" s="2445" t="n"/>
      <c r="AG79" s="2316" t="n"/>
      <c r="AH79" s="2445" t="n"/>
      <c r="AI79" s="2316" t="n"/>
      <c r="AJ79" s="2445" t="n"/>
      <c r="AK79" s="2316" t="n"/>
      <c r="AL79" s="1641" t="n"/>
      <c r="AM79" s="5764">
        <f>AO79*36</f>
        <v/>
      </c>
      <c r="AN79" s="2445" t="n"/>
      <c r="AO79" s="5775" t="n"/>
      <c r="AP79" s="5772">
        <f>AR79*36</f>
        <v/>
      </c>
      <c r="AQ79" s="2445" t="n"/>
      <c r="AR79" s="5775" t="n"/>
      <c r="AS79" s="4072">
        <f>AU79*36</f>
        <v/>
      </c>
      <c r="AT79" s="5763" t="n"/>
      <c r="AU79" s="4073" t="n"/>
      <c r="AV79" s="1581" t="n"/>
      <c r="AW79" s="5763" t="n"/>
      <c r="AX79" s="1819" t="n"/>
      <c r="AY79" s="1581">
        <f>BA79*36</f>
        <v/>
      </c>
      <c r="AZ79" s="5763" t="n"/>
      <c r="BA79" s="4071" t="n"/>
      <c r="BB79" s="2003" t="n">
        <v>30</v>
      </c>
      <c r="BC79" s="5763" t="n"/>
      <c r="BD79" s="4071" t="n">
        <v>1</v>
      </c>
      <c r="BE79" s="4072">
        <f>BG79*36</f>
        <v/>
      </c>
      <c r="BF79" s="2445" t="n"/>
      <c r="BG79" s="5776" t="n"/>
      <c r="BH79" s="1581">
        <f>BJ79*36</f>
        <v/>
      </c>
      <c r="BI79" s="2445" t="n"/>
      <c r="BJ79" s="5777" t="n"/>
      <c r="BK79" s="5778" t="n"/>
      <c r="BL79" s="2445" t="n"/>
      <c r="BM79" s="5773" t="n"/>
      <c r="BN79" s="5772" t="n"/>
      <c r="BO79" s="2445" t="n"/>
      <c r="BP79" s="5779" t="n"/>
      <c r="BQ79" s="5770" t="n">
        <v>1</v>
      </c>
      <c r="BR79" s="5771" t="n"/>
      <c r="BS79" s="5780" t="n"/>
      <c r="BT79" s="5767" t="n"/>
      <c r="BU79" s="5005">
        <f>Z79*0.22</f>
        <v/>
      </c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</row>
    <row r="80">
      <c r="A80" s="5766" t="inlineStr">
        <is>
          <t>2.3.3</t>
        </is>
      </c>
      <c r="B80" s="5767" t="n"/>
      <c r="C80" s="5768" t="inlineStr">
        <is>
          <t>Недревесные ресурсы леса с основами пчеловодства и рыболовства</t>
        </is>
      </c>
      <c r="D80" s="5173" t="n"/>
      <c r="E80" s="5173" t="n"/>
      <c r="F80" s="5173" t="n"/>
      <c r="G80" s="5173" t="n"/>
      <c r="H80" s="5173" t="n"/>
      <c r="I80" s="5173" t="n"/>
      <c r="J80" s="5173" t="n"/>
      <c r="K80" s="5173" t="n"/>
      <c r="L80" s="5173" t="n"/>
      <c r="M80" s="5173" t="n"/>
      <c r="N80" s="5173" t="n"/>
      <c r="O80" s="5173" t="n"/>
      <c r="P80" s="5173" t="n"/>
      <c r="Q80" s="5173" t="n"/>
      <c r="R80" s="5767" t="n"/>
      <c r="S80" s="5769" t="n"/>
      <c r="T80" s="5770" t="n"/>
      <c r="U80" s="5771" t="n"/>
      <c r="V80" s="5770" t="n">
        <v>6</v>
      </c>
      <c r="W80" s="5771" t="n"/>
      <c r="X80" s="5871" t="n">
        <v>120</v>
      </c>
      <c r="Y80" s="5767" t="n"/>
      <c r="Z80" s="5772" t="n">
        <v>76</v>
      </c>
      <c r="AA80" s="5767" t="n"/>
      <c r="AB80" s="5773">
        <f>AN80+AQ80+AT80+AW80+AZ80+BC80+BF80+BI80+BL80+BO80+AL80</f>
        <v/>
      </c>
      <c r="AC80" s="5774" t="n"/>
      <c r="AD80" s="5764" t="n">
        <v>10</v>
      </c>
      <c r="AE80" s="5767" t="n"/>
      <c r="AF80" s="2445" t="n">
        <v>4</v>
      </c>
      <c r="AG80" s="2316" t="n"/>
      <c r="AH80" s="2445" t="n">
        <v>4</v>
      </c>
      <c r="AI80" s="2316" t="n"/>
      <c r="AJ80" s="2445" t="n"/>
      <c r="AK80" s="2316" t="n"/>
      <c r="AL80" s="1641" t="n"/>
      <c r="AM80" s="5764">
        <f>AO80*36</f>
        <v/>
      </c>
      <c r="AN80" s="2445" t="n"/>
      <c r="AO80" s="5775" t="n"/>
      <c r="AP80" s="5772">
        <f>AR80*36</f>
        <v/>
      </c>
      <c r="AQ80" s="2445" t="n"/>
      <c r="AR80" s="5775" t="n"/>
      <c r="AS80" s="4072">
        <f>AU80*36</f>
        <v/>
      </c>
      <c r="AT80" s="5763" t="n"/>
      <c r="AU80" s="4073" t="n"/>
      <c r="AV80" s="1581" t="n"/>
      <c r="AW80" s="5763" t="n"/>
      <c r="AX80" s="1819" t="n"/>
      <c r="AY80" s="1581">
        <f>BA80*36</f>
        <v/>
      </c>
      <c r="AZ80" s="5763" t="n">
        <v>4</v>
      </c>
      <c r="BA80" s="4071" t="n"/>
      <c r="BB80" s="2003" t="n">
        <v>120</v>
      </c>
      <c r="BC80" s="5763" t="n">
        <v>14</v>
      </c>
      <c r="BD80" s="4071" t="n">
        <v>3</v>
      </c>
      <c r="BE80" s="4072">
        <f>BG80*36</f>
        <v/>
      </c>
      <c r="BF80" s="2445" t="n"/>
      <c r="BG80" s="5776" t="n"/>
      <c r="BH80" s="1581">
        <f>BJ80*36</f>
        <v/>
      </c>
      <c r="BI80" s="2445" t="n"/>
      <c r="BJ80" s="5777" t="n"/>
      <c r="BK80" s="5778" t="n"/>
      <c r="BL80" s="2445" t="n"/>
      <c r="BM80" s="5773" t="n"/>
      <c r="BN80" s="5772" t="n"/>
      <c r="BO80" s="2445" t="n"/>
      <c r="BP80" s="5779" t="n"/>
      <c r="BQ80" s="5770" t="n">
        <v>3</v>
      </c>
      <c r="BR80" s="5771" t="n"/>
      <c r="BS80" s="5780" t="n"/>
      <c r="BT80" s="5767" t="n"/>
      <c r="BU80" s="5005">
        <f>Z80*0.22</f>
        <v/>
      </c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</row>
    <row r="81">
      <c r="A81" s="5766" t="inlineStr">
        <is>
          <t>2.3.4</t>
        </is>
      </c>
      <c r="B81" s="5767" t="n"/>
      <c r="C81" s="5768" t="inlineStr">
        <is>
          <t>Лесное товароведение с основами древесиноведения</t>
        </is>
      </c>
      <c r="D81" s="5173" t="n"/>
      <c r="E81" s="5173" t="n"/>
      <c r="F81" s="5173" t="n"/>
      <c r="G81" s="5173" t="n"/>
      <c r="H81" s="5173" t="n"/>
      <c r="I81" s="5173" t="n"/>
      <c r="J81" s="5173" t="n"/>
      <c r="K81" s="5173" t="n"/>
      <c r="L81" s="5173" t="n"/>
      <c r="M81" s="5173" t="n"/>
      <c r="N81" s="5173" t="n"/>
      <c r="O81" s="5173" t="n"/>
      <c r="P81" s="5173" t="n"/>
      <c r="Q81" s="5173" t="n"/>
      <c r="R81" s="5767" t="n"/>
      <c r="S81" s="5769" t="n"/>
      <c r="T81" s="5770" t="n"/>
      <c r="U81" s="5771" t="n"/>
      <c r="V81" s="5835" t="n">
        <v>9</v>
      </c>
      <c r="W81" s="5818" t="inlineStr">
        <is>
          <t>д</t>
        </is>
      </c>
      <c r="X81" s="5871" t="n">
        <v>108</v>
      </c>
      <c r="Y81" s="5767" t="n"/>
      <c r="Z81" s="5772" t="n">
        <v>64</v>
      </c>
      <c r="AA81" s="5767" t="n"/>
      <c r="AB81" s="5773">
        <f>AN81+AQ81+AT81+AW81+AZ81+BC81+BF81+BI81+BL81+BO81+AL81</f>
        <v/>
      </c>
      <c r="AC81" s="5774" t="n"/>
      <c r="AD81" s="5764" t="n">
        <v>8</v>
      </c>
      <c r="AE81" s="5767" t="n"/>
      <c r="AF81" s="2445" t="n">
        <v>8</v>
      </c>
      <c r="AG81" s="2316" t="n"/>
      <c r="AH81" s="2445" t="n"/>
      <c r="AI81" s="2316" t="n"/>
      <c r="AJ81" s="2445" t="n"/>
      <c r="AK81" s="2316" t="n"/>
      <c r="AL81" s="1641" t="n"/>
      <c r="AM81" s="5764">
        <f>AO81*36</f>
        <v/>
      </c>
      <c r="AN81" s="2445" t="n"/>
      <c r="AO81" s="5775" t="n"/>
      <c r="AP81" s="5772">
        <f>AR81*36</f>
        <v/>
      </c>
      <c r="AQ81" s="2445" t="n"/>
      <c r="AR81" s="5775" t="n"/>
      <c r="AS81" s="4072">
        <f>AU81*36</f>
        <v/>
      </c>
      <c r="AT81" s="5763" t="n"/>
      <c r="AU81" s="4073" t="n"/>
      <c r="AV81" s="1581">
        <f>AX81*36</f>
        <v/>
      </c>
      <c r="AW81" s="5763" t="n"/>
      <c r="AX81" s="1819" t="n"/>
      <c r="AY81" s="1581">
        <f>BA81*36</f>
        <v/>
      </c>
      <c r="AZ81" s="5763" t="n"/>
      <c r="BA81" s="4071" t="n"/>
      <c r="BB81" s="2003">
        <f>BD81*36</f>
        <v/>
      </c>
      <c r="BC81" s="5763" t="n"/>
      <c r="BD81" s="4071" t="n"/>
      <c r="BE81" s="4072">
        <f>BG81*36</f>
        <v/>
      </c>
      <c r="BF81" s="2445" t="n"/>
      <c r="BG81" s="5776" t="n"/>
      <c r="BH81" s="1581">
        <f>BJ81*36</f>
        <v/>
      </c>
      <c r="BI81" s="2445" t="n">
        <v>2</v>
      </c>
      <c r="BJ81" s="5777" t="n"/>
      <c r="BK81" s="5778" t="n">
        <v>108</v>
      </c>
      <c r="BL81" s="2445" t="n">
        <v>14</v>
      </c>
      <c r="BM81" s="5773" t="n">
        <v>3</v>
      </c>
      <c r="BN81" s="5772" t="n"/>
      <c r="BO81" s="2445" t="n"/>
      <c r="BP81" s="5779" t="n"/>
      <c r="BQ81" s="5770" t="n">
        <v>3</v>
      </c>
      <c r="BR81" s="5771" t="n"/>
      <c r="BS81" s="5780" t="n"/>
      <c r="BT81" s="5767" t="n"/>
      <c r="BU81" s="5005">
        <f>Z81*0.22</f>
        <v/>
      </c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</row>
    <row r="82">
      <c r="A82" s="5766" t="inlineStr">
        <is>
          <t>2.3.5</t>
        </is>
      </c>
      <c r="B82" s="5767" t="n"/>
      <c r="C82" s="5768" t="inlineStr">
        <is>
          <t>Охотоведение и охотничье хозяйство</t>
        </is>
      </c>
      <c r="D82" s="5173" t="n"/>
      <c r="E82" s="5173" t="n"/>
      <c r="F82" s="5173" t="n"/>
      <c r="G82" s="5173" t="n"/>
      <c r="H82" s="5173" t="n"/>
      <c r="I82" s="5173" t="n"/>
      <c r="J82" s="5173" t="n"/>
      <c r="K82" s="5173" t="n"/>
      <c r="L82" s="5173" t="n"/>
      <c r="M82" s="5173" t="n"/>
      <c r="N82" s="5173" t="n"/>
      <c r="O82" s="5173" t="n"/>
      <c r="P82" s="5173" t="n"/>
      <c r="Q82" s="5173" t="n"/>
      <c r="R82" s="5767" t="n"/>
      <c r="S82" s="5769" t="n"/>
      <c r="T82" s="5770" t="n"/>
      <c r="U82" s="5771" t="n"/>
      <c r="V82" s="5770" t="n">
        <v>6</v>
      </c>
      <c r="W82" s="5771" t="n"/>
      <c r="X82" s="5871" t="n">
        <v>108</v>
      </c>
      <c r="Y82" s="5767" t="n"/>
      <c r="Z82" s="5772" t="n">
        <v>64</v>
      </c>
      <c r="AA82" s="5767" t="n"/>
      <c r="AB82" s="5773">
        <f>AN82+AQ82+AT82+AW82+AZ82+BC82+BF82+BI82+BL82+BO82+AL82</f>
        <v/>
      </c>
      <c r="AC82" s="5774" t="n"/>
      <c r="AD82" s="5764" t="n">
        <v>8</v>
      </c>
      <c r="AE82" s="5767" t="n"/>
      <c r="AF82" s="2445" t="n"/>
      <c r="AG82" s="2316" t="n"/>
      <c r="AH82" s="2445" t="n">
        <v>8</v>
      </c>
      <c r="AI82" s="2316" t="n"/>
      <c r="AJ82" s="2445" t="n"/>
      <c r="AK82" s="2316" t="n"/>
      <c r="AL82" s="1641" t="n"/>
      <c r="AM82" s="5764">
        <f>AO82*36</f>
        <v/>
      </c>
      <c r="AN82" s="2445" t="n"/>
      <c r="AO82" s="5775" t="n"/>
      <c r="AP82" s="5772">
        <f>AR82*36</f>
        <v/>
      </c>
      <c r="AQ82" s="2445" t="n"/>
      <c r="AR82" s="5775" t="n"/>
      <c r="AS82" s="4072">
        <f>AU82*36</f>
        <v/>
      </c>
      <c r="AT82" s="5763" t="n"/>
      <c r="AU82" s="4073" t="n"/>
      <c r="AV82" s="1581">
        <f>AX82*36</f>
        <v/>
      </c>
      <c r="AW82" s="5763" t="n"/>
      <c r="AX82" s="1819" t="n"/>
      <c r="AY82" s="1581">
        <f>BA82*36</f>
        <v/>
      </c>
      <c r="AZ82" s="5763" t="n">
        <v>4</v>
      </c>
      <c r="BA82" s="4071" t="n"/>
      <c r="BB82" s="2003" t="n">
        <v>108</v>
      </c>
      <c r="BC82" s="5763" t="n">
        <v>12</v>
      </c>
      <c r="BD82" s="4071" t="n">
        <v>3</v>
      </c>
      <c r="BE82" s="4072">
        <f>BG82*36</f>
        <v/>
      </c>
      <c r="BF82" s="2445" t="n"/>
      <c r="BG82" s="5776" t="n"/>
      <c r="BH82" s="1581">
        <f>BJ82*36</f>
        <v/>
      </c>
      <c r="BI82" s="2445" t="n"/>
      <c r="BJ82" s="5777" t="n"/>
      <c r="BK82" s="5778" t="n"/>
      <c r="BL82" s="2445" t="n"/>
      <c r="BM82" s="5773" t="n"/>
      <c r="BN82" s="5772" t="n"/>
      <c r="BO82" s="2445" t="n"/>
      <c r="BP82" s="5779" t="n"/>
      <c r="BQ82" s="5770" t="n">
        <v>3</v>
      </c>
      <c r="BR82" s="5771" t="n"/>
      <c r="BS82" s="5866" t="n"/>
      <c r="BT82" s="5771" t="n"/>
      <c r="BU82" s="5005">
        <f>Z82*0.22</f>
        <v/>
      </c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</row>
    <row r="83">
      <c r="A83" s="5814" t="inlineStr">
        <is>
          <t>2.4</t>
        </is>
      </c>
      <c r="B83" s="5767" t="n"/>
      <c r="C83" s="4069" t="inlineStr">
        <is>
          <t>Модуль «Управление лесами и ведение лесного хозяйства»</t>
        </is>
      </c>
      <c r="D83" s="201" t="n"/>
      <c r="E83" s="201" t="n"/>
      <c r="F83" s="201" t="n"/>
      <c r="G83" s="201" t="n"/>
      <c r="H83" s="201" t="n"/>
      <c r="I83" s="201" t="n"/>
      <c r="J83" s="201" t="n"/>
      <c r="K83" s="201" t="n"/>
      <c r="L83" s="201" t="n"/>
      <c r="M83" s="201" t="n"/>
      <c r="N83" s="201" t="n"/>
      <c r="O83" s="201" t="n"/>
      <c r="P83" s="201" t="n"/>
      <c r="Q83" s="201" t="n"/>
      <c r="R83" s="200" t="n"/>
      <c r="S83" s="1560" t="n"/>
      <c r="T83" s="5770" t="n"/>
      <c r="U83" s="5771" t="n"/>
      <c r="V83" s="5770" t="n"/>
      <c r="W83" s="5771" t="n"/>
      <c r="X83" s="5871">
        <f>AM83+AP83+AS83+AV83+AY83+BB83+BE83+BH83</f>
        <v/>
      </c>
      <c r="Y83" s="5767" t="n"/>
      <c r="Z83" s="5772">
        <f>SUM(AD83:AK83)</f>
        <v/>
      </c>
      <c r="AA83" s="5767" t="n"/>
      <c r="AB83" s="5773">
        <f>AN83+AQ83+AT83+AW83+AZ83+BC83+BF83+BI83+BL83+BO83+AL83</f>
        <v/>
      </c>
      <c r="AC83" s="5774" t="n"/>
      <c r="AD83" s="5764" t="n"/>
      <c r="AE83" s="5767" t="n"/>
      <c r="AF83" s="2445" t="n"/>
      <c r="AG83" s="2316" t="n"/>
      <c r="AH83" s="2445" t="n"/>
      <c r="AI83" s="2316" t="n"/>
      <c r="AJ83" s="2445" t="n"/>
      <c r="AK83" s="2316" t="n"/>
      <c r="AL83" s="1641" t="n"/>
      <c r="AM83" s="5764">
        <f>AO83*36</f>
        <v/>
      </c>
      <c r="AN83" s="2445" t="n"/>
      <c r="AO83" s="5775" t="n"/>
      <c r="AP83" s="5772">
        <f>AR83*36</f>
        <v/>
      </c>
      <c r="AQ83" s="2445" t="n"/>
      <c r="AR83" s="5775" t="n"/>
      <c r="AS83" s="4072">
        <f>AU83*36</f>
        <v/>
      </c>
      <c r="AT83" s="5763" t="n"/>
      <c r="AU83" s="4073" t="n"/>
      <c r="AV83" s="1581">
        <f>AX83*36</f>
        <v/>
      </c>
      <c r="AW83" s="5763" t="n"/>
      <c r="AX83" s="1819" t="n"/>
      <c r="AY83" s="1581">
        <f>BA83*36</f>
        <v/>
      </c>
      <c r="AZ83" s="5763" t="n"/>
      <c r="BA83" s="4071" t="n"/>
      <c r="BB83" s="2003">
        <f>BD83*36</f>
        <v/>
      </c>
      <c r="BC83" s="5763" t="n"/>
      <c r="BD83" s="4071" t="n"/>
      <c r="BE83" s="4072">
        <f>BG83*36</f>
        <v/>
      </c>
      <c r="BF83" s="2445" t="n"/>
      <c r="BG83" s="5776" t="n"/>
      <c r="BH83" s="1581">
        <f>BJ83*36</f>
        <v/>
      </c>
      <c r="BI83" s="2445" t="n"/>
      <c r="BJ83" s="5777" t="n"/>
      <c r="BK83" s="5778" t="n"/>
      <c r="BL83" s="2445" t="n"/>
      <c r="BM83" s="5773" t="n"/>
      <c r="BN83" s="5772" t="n"/>
      <c r="BO83" s="2445" t="n"/>
      <c r="BP83" s="5779" t="n"/>
      <c r="BQ83" s="5770" t="n"/>
      <c r="BR83" s="5771" t="n"/>
      <c r="BS83" s="5780" t="n"/>
      <c r="BT83" s="5767" t="n"/>
      <c r="BU83" s="5005">
        <f>Z83*0.22</f>
        <v/>
      </c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</row>
    <row r="84">
      <c r="A84" s="5766" t="inlineStr">
        <is>
          <t>2.4.1</t>
        </is>
      </c>
      <c r="B84" s="5767" t="n"/>
      <c r="C84" s="5768" t="inlineStr">
        <is>
          <t>Лесная пирология с основами радиоэкологии</t>
        </is>
      </c>
      <c r="D84" s="5173" t="n"/>
      <c r="E84" s="5173" t="n"/>
      <c r="F84" s="5173" t="n"/>
      <c r="G84" s="5173" t="n"/>
      <c r="H84" s="5173" t="n"/>
      <c r="I84" s="5173" t="n"/>
      <c r="J84" s="5173" t="n"/>
      <c r="K84" s="5173" t="n"/>
      <c r="L84" s="5173" t="n"/>
      <c r="M84" s="5173" t="n"/>
      <c r="N84" s="5173" t="n"/>
      <c r="O84" s="5173" t="n"/>
      <c r="P84" s="5173" t="n"/>
      <c r="Q84" s="5173" t="n"/>
      <c r="R84" s="5767" t="n"/>
      <c r="S84" s="5769" t="n"/>
      <c r="T84" s="5770" t="n">
        <v>9</v>
      </c>
      <c r="U84" s="5771" t="n"/>
      <c r="V84" s="5770" t="n"/>
      <c r="W84" s="5771" t="n"/>
      <c r="X84" s="5871" t="n">
        <v>108</v>
      </c>
      <c r="Y84" s="5767" t="n"/>
      <c r="Z84" s="5772" t="n">
        <v>72</v>
      </c>
      <c r="AA84" s="5767" t="n"/>
      <c r="AB84" s="5773">
        <f>AN84+AQ84+AT84+AW84+AZ84+BC84+BF84+BI84+BL84+BO84+AL84</f>
        <v/>
      </c>
      <c r="AC84" s="5774" t="n"/>
      <c r="AD84" s="5764" t="n">
        <v>10</v>
      </c>
      <c r="AE84" s="5767" t="n"/>
      <c r="AF84" s="2445" t="n"/>
      <c r="AG84" s="2316" t="n"/>
      <c r="AH84" s="2445" t="n">
        <v>10</v>
      </c>
      <c r="AI84" s="2316" t="n"/>
      <c r="AJ84" s="2445" t="n"/>
      <c r="AK84" s="2316" t="n"/>
      <c r="AL84" s="1641" t="n"/>
      <c r="AM84" s="5764">
        <f>AO84*36</f>
        <v/>
      </c>
      <c r="AN84" s="2445" t="n"/>
      <c r="AO84" s="5775" t="n"/>
      <c r="AP84" s="5772">
        <f>AR84*36</f>
        <v/>
      </c>
      <c r="AQ84" s="2445" t="n"/>
      <c r="AR84" s="5775" t="n"/>
      <c r="AS84" s="4072">
        <f>AU84*36</f>
        <v/>
      </c>
      <c r="AT84" s="5763" t="n"/>
      <c r="AU84" s="4073" t="n"/>
      <c r="AV84" s="1581">
        <f>AX84*36</f>
        <v/>
      </c>
      <c r="AW84" s="5763" t="n"/>
      <c r="AX84" s="1819" t="n"/>
      <c r="AY84" s="1581">
        <f>BA84*36</f>
        <v/>
      </c>
      <c r="AZ84" s="5763" t="n"/>
      <c r="BA84" s="4071" t="n"/>
      <c r="BB84" s="2003">
        <f>BD84*36</f>
        <v/>
      </c>
      <c r="BC84" s="5763" t="n"/>
      <c r="BD84" s="4071" t="n"/>
      <c r="BE84" s="4072" t="n"/>
      <c r="BF84" s="2445" t="n"/>
      <c r="BG84" s="5776" t="n"/>
      <c r="BH84" s="1581">
        <f>BJ84*36</f>
        <v/>
      </c>
      <c r="BI84" s="2445" t="n">
        <v>4</v>
      </c>
      <c r="BJ84" s="5777" t="n"/>
      <c r="BK84" s="5778" t="n">
        <v>108</v>
      </c>
      <c r="BL84" s="2445" t="n">
        <v>16</v>
      </c>
      <c r="BM84" s="5773" t="n">
        <v>3</v>
      </c>
      <c r="BN84" s="5772" t="n"/>
      <c r="BO84" s="2445" t="n"/>
      <c r="BP84" s="5779" t="n"/>
      <c r="BQ84" s="5770" t="n">
        <v>3</v>
      </c>
      <c r="BR84" s="5771" t="n"/>
      <c r="BS84" s="5780" t="n"/>
      <c r="BT84" s="5767" t="n"/>
      <c r="BU84" s="5005">
        <f>Z84*0.22</f>
        <v/>
      </c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</row>
    <row r="85">
      <c r="A85" s="5766" t="inlineStr">
        <is>
          <t>2.4.2</t>
        </is>
      </c>
      <c r="B85" s="5767" t="n"/>
      <c r="C85" s="5768" t="inlineStr">
        <is>
          <t>Лесная сертификация</t>
        </is>
      </c>
      <c r="D85" s="5173" t="n"/>
      <c r="E85" s="5173" t="n"/>
      <c r="F85" s="5173" t="n"/>
      <c r="G85" s="5173" t="n"/>
      <c r="H85" s="5173" t="n"/>
      <c r="I85" s="5173" t="n"/>
      <c r="J85" s="5173" t="n"/>
      <c r="K85" s="5173" t="n"/>
      <c r="L85" s="5173" t="n"/>
      <c r="M85" s="5173" t="n"/>
      <c r="N85" s="5173" t="n"/>
      <c r="O85" s="5173" t="n"/>
      <c r="P85" s="5173" t="n"/>
      <c r="Q85" s="5173" t="n"/>
      <c r="R85" s="5767" t="n"/>
      <c r="S85" s="5769" t="n"/>
      <c r="T85" s="5770" t="n"/>
      <c r="U85" s="5771" t="n"/>
      <c r="V85" s="5770" t="n">
        <v>10</v>
      </c>
      <c r="W85" s="5771" t="n"/>
      <c r="X85" s="5871" t="n">
        <v>96</v>
      </c>
      <c r="Y85" s="5767" t="n"/>
      <c r="Z85" s="5772" t="n">
        <v>54</v>
      </c>
      <c r="AA85" s="5767" t="n"/>
      <c r="AB85" s="5773">
        <f>AN85+AQ85+AT85+AW85+AZ85+BC85+BF85+BI85+BL85+BO85+AL85</f>
        <v/>
      </c>
      <c r="AC85" s="5774" t="n"/>
      <c r="AD85" s="5764" t="n">
        <v>8</v>
      </c>
      <c r="AE85" s="5767" t="n"/>
      <c r="AF85" s="2445" t="n"/>
      <c r="AG85" s="2316" t="n"/>
      <c r="AH85" s="2445" t="n">
        <v>4</v>
      </c>
      <c r="AI85" s="2316" t="n"/>
      <c r="AJ85" s="2445" t="n"/>
      <c r="AK85" s="2316" t="n"/>
      <c r="AL85" s="1641" t="n"/>
      <c r="AM85" s="5764">
        <f>AO85*36</f>
        <v/>
      </c>
      <c r="AN85" s="2445" t="n"/>
      <c r="AO85" s="5775" t="n"/>
      <c r="AP85" s="5772">
        <f>AR85*36</f>
        <v/>
      </c>
      <c r="AQ85" s="2445" t="n"/>
      <c r="AR85" s="5775" t="n"/>
      <c r="AS85" s="4072">
        <f>AU85*36</f>
        <v/>
      </c>
      <c r="AT85" s="5763" t="n"/>
      <c r="AU85" s="4073" t="n"/>
      <c r="AV85" s="1581">
        <f>AX85*36</f>
        <v/>
      </c>
      <c r="AW85" s="5763" t="n"/>
      <c r="AX85" s="1819" t="n"/>
      <c r="AY85" s="1581">
        <f>BA85*36</f>
        <v/>
      </c>
      <c r="AZ85" s="5763" t="n"/>
      <c r="BA85" s="4071" t="n"/>
      <c r="BB85" s="2003">
        <f>BD85*36</f>
        <v/>
      </c>
      <c r="BC85" s="5763" t="n"/>
      <c r="BD85" s="4071" t="n"/>
      <c r="BE85" s="4072">
        <f>BG85*32</f>
        <v/>
      </c>
      <c r="BF85" s="2445" t="n"/>
      <c r="BG85" s="5776" t="n"/>
      <c r="BH85" s="1581">
        <f>BJ85*36</f>
        <v/>
      </c>
      <c r="BI85" s="2445" t="n"/>
      <c r="BJ85" s="5777" t="n"/>
      <c r="BK85" s="5778" t="n"/>
      <c r="BL85" s="2445" t="n">
        <v>2</v>
      </c>
      <c r="BM85" s="5773" t="n"/>
      <c r="BN85" s="5772" t="n">
        <v>96</v>
      </c>
      <c r="BO85" s="2445" t="n">
        <v>10</v>
      </c>
      <c r="BP85" s="5779" t="n">
        <v>3</v>
      </c>
      <c r="BQ85" s="5770" t="n">
        <v>3</v>
      </c>
      <c r="BR85" s="5771" t="n"/>
      <c r="BS85" s="5780" t="n"/>
      <c r="BT85" s="5767" t="n"/>
      <c r="BU85" s="5005">
        <f>Z85*0.22</f>
        <v/>
      </c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</row>
    <row r="86">
      <c r="A86" s="5766" t="inlineStr">
        <is>
          <t>2.4.3</t>
        </is>
      </c>
      <c r="B86" s="5767" t="n"/>
      <c r="C86" s="5768" t="inlineStr">
        <is>
          <t>Управление лесами и лесными ресурсами</t>
        </is>
      </c>
      <c r="D86" s="5173" t="n"/>
      <c r="E86" s="5173" t="n"/>
      <c r="F86" s="5173" t="n"/>
      <c r="G86" s="5173" t="n"/>
      <c r="H86" s="5173" t="n"/>
      <c r="I86" s="5173" t="n"/>
      <c r="J86" s="5173" t="n"/>
      <c r="K86" s="5173" t="n"/>
      <c r="L86" s="5173" t="n"/>
      <c r="M86" s="5173" t="n"/>
      <c r="N86" s="5173" t="n"/>
      <c r="O86" s="5173" t="n"/>
      <c r="P86" s="5173" t="n"/>
      <c r="Q86" s="5173" t="n"/>
      <c r="R86" s="5767" t="n"/>
      <c r="S86" s="5769" t="n"/>
      <c r="T86" s="5770" t="n"/>
      <c r="U86" s="5771" t="n"/>
      <c r="V86" s="5770" t="n">
        <v>10</v>
      </c>
      <c r="W86" s="5771" t="n"/>
      <c r="X86" s="5871" t="n">
        <v>96</v>
      </c>
      <c r="Y86" s="5767" t="n"/>
      <c r="Z86" s="5772" t="n">
        <v>54</v>
      </c>
      <c r="AA86" s="5767" t="n"/>
      <c r="AB86" s="5773">
        <f>AN86+AQ86+AT86+AW86+AZ86+BC86+BF86+BI86+BL86+BO86+AL86</f>
        <v/>
      </c>
      <c r="AC86" s="5774" t="n"/>
      <c r="AD86" s="5764" t="n">
        <v>8</v>
      </c>
      <c r="AE86" s="5767" t="n"/>
      <c r="AF86" s="5845" t="n">
        <v>4</v>
      </c>
      <c r="AG86" s="5767" t="n"/>
      <c r="AH86" s="5845" t="n"/>
      <c r="AI86" s="5767" t="n"/>
      <c r="AJ86" s="5777" t="n"/>
      <c r="AK86" s="5771" t="n"/>
      <c r="AL86" s="1641" t="n"/>
      <c r="AM86" s="5764">
        <f>AO86*36</f>
        <v/>
      </c>
      <c r="AN86" s="2445" t="n"/>
      <c r="AO86" s="5775" t="n"/>
      <c r="AP86" s="5772">
        <f>AR86*36</f>
        <v/>
      </c>
      <c r="AQ86" s="2445" t="n"/>
      <c r="AR86" s="5775" t="n"/>
      <c r="AS86" s="4072">
        <f>AU86*36</f>
        <v/>
      </c>
      <c r="AT86" s="5763" t="n"/>
      <c r="AU86" s="4073" t="n"/>
      <c r="AV86" s="1581">
        <f>AX86*36</f>
        <v/>
      </c>
      <c r="AW86" s="5763" t="n"/>
      <c r="AX86" s="1819" t="n"/>
      <c r="AY86" s="1581">
        <f>BA86*36</f>
        <v/>
      </c>
      <c r="AZ86" s="5763" t="n"/>
      <c r="BA86" s="4071" t="n"/>
      <c r="BB86" s="2003">
        <f>BD86*36</f>
        <v/>
      </c>
      <c r="BC86" s="5763" t="n"/>
      <c r="BD86" s="4071" t="n"/>
      <c r="BE86" s="4072" t="n"/>
      <c r="BF86" s="2445" t="n"/>
      <c r="BG86" s="5776" t="n"/>
      <c r="BH86" s="1581">
        <f>BJ86*36</f>
        <v/>
      </c>
      <c r="BI86" s="2445" t="n"/>
      <c r="BJ86" s="5777" t="n"/>
      <c r="BK86" s="5778" t="n"/>
      <c r="BL86" s="2445" t="n">
        <v>2</v>
      </c>
      <c r="BM86" s="5773" t="n"/>
      <c r="BN86" s="5772" t="n">
        <v>96</v>
      </c>
      <c r="BO86" s="2445" t="n">
        <v>10</v>
      </c>
      <c r="BP86" s="5779" t="n">
        <v>3</v>
      </c>
      <c r="BQ86" s="5770" t="n">
        <v>3</v>
      </c>
      <c r="BR86" s="5771" t="n"/>
      <c r="BS86" s="5780" t="n"/>
      <c r="BT86" s="5767" t="n"/>
      <c r="BU86" s="5005">
        <f>Z86*0.22</f>
        <v/>
      </c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</row>
    <row r="87">
      <c r="A87" s="5781" t="inlineStr">
        <is>
          <t>2.4.4</t>
        </is>
      </c>
      <c r="B87" s="5767" t="n"/>
      <c r="C87" s="5876" t="inlineStr">
        <is>
          <t>Гидротехнические мелиорации и ведение лесного хозяйства на осушенных землях</t>
        </is>
      </c>
      <c r="D87" s="5173" t="n"/>
      <c r="E87" s="5173" t="n"/>
      <c r="F87" s="5173" t="n"/>
      <c r="G87" s="5173" t="n"/>
      <c r="H87" s="5173" t="n"/>
      <c r="I87" s="5173" t="n"/>
      <c r="J87" s="5173" t="n"/>
      <c r="K87" s="5173" t="n"/>
      <c r="L87" s="5173" t="n"/>
      <c r="M87" s="5173" t="n"/>
      <c r="N87" s="5173" t="n"/>
      <c r="O87" s="5173" t="n"/>
      <c r="P87" s="5173" t="n"/>
      <c r="Q87" s="5173" t="n"/>
      <c r="R87" s="5767" t="n"/>
      <c r="S87" s="5783" t="n"/>
      <c r="T87" s="5784" t="n"/>
      <c r="U87" s="5771" t="n"/>
      <c r="V87" s="5784" t="n">
        <v>5</v>
      </c>
      <c r="W87" s="5771" t="n"/>
      <c r="X87" s="5872" t="n">
        <v>96</v>
      </c>
      <c r="Y87" s="5767" t="n"/>
      <c r="Z87" s="5786" t="n">
        <v>62</v>
      </c>
      <c r="AA87" s="5767" t="n"/>
      <c r="AB87" s="5787">
        <f>AN87+AQ87+AT87+AW87+AZ87+BC87+BF87+BI87+BL87+BO87+AL87</f>
        <v/>
      </c>
      <c r="AC87" s="5774" t="n"/>
      <c r="AD87" s="5788" t="n">
        <v>6</v>
      </c>
      <c r="AE87" s="5767" t="n"/>
      <c r="AF87" s="5877" t="n">
        <v>6</v>
      </c>
      <c r="AG87" s="5767" t="n"/>
      <c r="AH87" s="5877" t="n">
        <v>4</v>
      </c>
      <c r="AI87" s="5767" t="n"/>
      <c r="AJ87" s="5792" t="n"/>
      <c r="AK87" s="5771" t="n"/>
      <c r="AL87" s="5794" t="n"/>
      <c r="AM87" s="5786">
        <f>AO87*36</f>
        <v/>
      </c>
      <c r="AN87" s="2412" t="n"/>
      <c r="AO87" s="5789" t="n"/>
      <c r="AP87" s="5786">
        <f>AR87*36</f>
        <v/>
      </c>
      <c r="AQ87" s="2412" t="n"/>
      <c r="AR87" s="5789" t="n"/>
      <c r="AS87" s="4083">
        <f>AU87*36</f>
        <v/>
      </c>
      <c r="AT87" s="5790" t="n"/>
      <c r="AU87" s="4085" t="n"/>
      <c r="AV87" s="4086">
        <f>AX87*36</f>
        <v/>
      </c>
      <c r="AW87" s="5790" t="n">
        <v>4</v>
      </c>
      <c r="AX87" s="4087" t="n"/>
      <c r="AY87" s="181" t="n">
        <v>96</v>
      </c>
      <c r="AZ87" s="5747" t="n">
        <v>12</v>
      </c>
      <c r="BA87" s="253" t="n">
        <v>3</v>
      </c>
      <c r="BB87" s="254" t="n"/>
      <c r="BC87" s="5747" t="n"/>
      <c r="BD87" s="253" t="n"/>
      <c r="BE87" s="255" t="n"/>
      <c r="BF87" s="2412" t="n"/>
      <c r="BG87" s="5791" t="n"/>
      <c r="BH87" s="181">
        <f>BJ87*36</f>
        <v/>
      </c>
      <c r="BI87" s="2412" t="n"/>
      <c r="BJ87" s="5792" t="n"/>
      <c r="BK87" s="5793" t="n"/>
      <c r="BL87" s="2412" t="n"/>
      <c r="BM87" s="5787" t="n"/>
      <c r="BN87" s="5786" t="n"/>
      <c r="BO87" s="2412" t="n"/>
      <c r="BP87" s="5794" t="n"/>
      <c r="BQ87" s="5784" t="n">
        <v>3</v>
      </c>
      <c r="BR87" s="5771" t="n"/>
      <c r="BS87" s="5795" t="inlineStr">
        <is>
          <t>ЛКиП</t>
        </is>
      </c>
      <c r="BT87" s="5767" t="n"/>
      <c r="BU87" s="684">
        <f>Z87*0.22</f>
        <v/>
      </c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</row>
    <row r="88">
      <c r="A88" s="5878" t="inlineStr">
        <is>
          <t>2.5</t>
        </is>
      </c>
      <c r="B88" s="5771" t="n"/>
      <c r="C88" s="4069" t="inlineStr">
        <is>
          <t>Экономико-правовой модуль</t>
        </is>
      </c>
      <c r="D88" s="201" t="n"/>
      <c r="E88" s="201" t="n"/>
      <c r="F88" s="201" t="n"/>
      <c r="G88" s="201" t="n"/>
      <c r="H88" s="201" t="n"/>
      <c r="I88" s="201" t="n"/>
      <c r="J88" s="201" t="n"/>
      <c r="K88" s="201" t="n"/>
      <c r="L88" s="201" t="n"/>
      <c r="M88" s="201" t="n"/>
      <c r="N88" s="201" t="n"/>
      <c r="O88" s="201" t="n"/>
      <c r="P88" s="201" t="n"/>
      <c r="Q88" s="201" t="n"/>
      <c r="R88" s="200" t="n"/>
      <c r="S88" s="1560" t="n"/>
      <c r="T88" s="5770" t="n"/>
      <c r="U88" s="5771" t="n"/>
      <c r="V88" s="5770" t="n"/>
      <c r="W88" s="5771" t="n"/>
      <c r="X88" s="2002">
        <f>AM88+AP88+AS88+AV88+AY88+BB88+BE88+BH88</f>
        <v/>
      </c>
      <c r="Y88" s="200" t="n"/>
      <c r="Z88" s="2003">
        <f>SUM(AD88:AK88)</f>
        <v/>
      </c>
      <c r="AA88" s="200" t="n"/>
      <c r="AB88" s="5773" t="n"/>
      <c r="AC88" s="5774" t="n"/>
      <c r="AD88" s="5764" t="n"/>
      <c r="AE88" s="5767" t="n"/>
      <c r="AF88" s="5845" t="n"/>
      <c r="AG88" s="5767" t="n"/>
      <c r="AH88" s="5845" t="n"/>
      <c r="AI88" s="5767" t="n"/>
      <c r="AJ88" s="5777" t="n"/>
      <c r="AK88" s="5771" t="n"/>
      <c r="AL88" s="1641" t="n"/>
      <c r="AM88" s="5764">
        <f>AO88*36</f>
        <v/>
      </c>
      <c r="AN88" s="2445" t="n"/>
      <c r="AO88" s="5775" t="n"/>
      <c r="AP88" s="5772">
        <f>AR88*36</f>
        <v/>
      </c>
      <c r="AQ88" s="2445" t="n"/>
      <c r="AR88" s="5775" t="n"/>
      <c r="AS88" s="4072">
        <f>AU88*36</f>
        <v/>
      </c>
      <c r="AT88" s="5763" t="n"/>
      <c r="AU88" s="4073" t="n"/>
      <c r="AV88" s="1581">
        <f>AX88*36</f>
        <v/>
      </c>
      <c r="AW88" s="5763" t="n"/>
      <c r="AX88" s="1819" t="n"/>
      <c r="AY88" s="1581">
        <f>BA88*36</f>
        <v/>
      </c>
      <c r="AZ88" s="5763" t="n"/>
      <c r="BA88" s="4071" t="n"/>
      <c r="BB88" s="2003">
        <f>BD88*36</f>
        <v/>
      </c>
      <c r="BC88" s="5763" t="n"/>
      <c r="BD88" s="4071" t="n"/>
      <c r="BE88" s="4072">
        <f>BG88*36</f>
        <v/>
      </c>
      <c r="BF88" s="2445" t="n"/>
      <c r="BG88" s="5776" t="n"/>
      <c r="BH88" s="1581">
        <f>BJ88*36</f>
        <v/>
      </c>
      <c r="BI88" s="2445" t="n"/>
      <c r="BJ88" s="5777" t="n"/>
      <c r="BK88" s="5778" t="n"/>
      <c r="BL88" s="2445" t="n"/>
      <c r="BM88" s="5773" t="n"/>
      <c r="BN88" s="5772" t="n"/>
      <c r="BO88" s="2445" t="n"/>
      <c r="BP88" s="5779" t="n"/>
      <c r="BQ88" s="5770" t="n"/>
      <c r="BR88" s="5771" t="n"/>
      <c r="BS88" s="5866" t="n"/>
      <c r="BT88" s="5771" t="n"/>
      <c r="BU88" s="5005">
        <f>Z88*0.22</f>
        <v/>
      </c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</row>
    <row r="89">
      <c r="A89" s="1732" t="inlineStr">
        <is>
          <t>2.5.1</t>
        </is>
      </c>
      <c r="B89" s="321" t="n"/>
      <c r="C89" s="5768" t="inlineStr">
        <is>
          <t>Организация производства и управление предприятием</t>
        </is>
      </c>
      <c r="D89" s="5173" t="n"/>
      <c r="E89" s="5173" t="n"/>
      <c r="F89" s="5173" t="n"/>
      <c r="G89" s="5173" t="n"/>
      <c r="H89" s="5173" t="n"/>
      <c r="I89" s="5173" t="n"/>
      <c r="J89" s="5173" t="n"/>
      <c r="K89" s="5173" t="n"/>
      <c r="L89" s="5173" t="n"/>
      <c r="M89" s="5173" t="n"/>
      <c r="N89" s="5173" t="n"/>
      <c r="O89" s="5173" t="n"/>
      <c r="P89" s="5173" t="n"/>
      <c r="Q89" s="5173" t="n"/>
      <c r="R89" s="5767" t="n"/>
      <c r="S89" s="5769" t="n"/>
      <c r="T89" s="5770" t="n">
        <v>9</v>
      </c>
      <c r="U89" s="5771" t="n"/>
      <c r="V89" s="5770" t="n"/>
      <c r="W89" s="5771" t="n"/>
      <c r="X89" s="5871" t="n">
        <v>108</v>
      </c>
      <c r="Y89" s="5767" t="n"/>
      <c r="Z89" s="5772" t="n">
        <v>72</v>
      </c>
      <c r="AA89" s="5767" t="n"/>
      <c r="AB89" s="5773">
        <f>AN89+AQ89+AT89+AW89+AZ89+BC89+BF89+BI89+BL89+BO89+AL89</f>
        <v/>
      </c>
      <c r="AC89" s="5774" t="n"/>
      <c r="AD89" s="5764" t="n">
        <v>8</v>
      </c>
      <c r="AE89" s="5767" t="n"/>
      <c r="AF89" s="5845" t="n"/>
      <c r="AG89" s="5767" t="n"/>
      <c r="AH89" s="5845" t="n">
        <v>8</v>
      </c>
      <c r="AI89" s="5767" t="n"/>
      <c r="AJ89" s="5777" t="n"/>
      <c r="AK89" s="5771" t="n"/>
      <c r="AL89" s="1641" t="n"/>
      <c r="AM89" s="5764">
        <f>AO89*36</f>
        <v/>
      </c>
      <c r="AN89" s="2445" t="n"/>
      <c r="AO89" s="5775" t="n"/>
      <c r="AP89" s="5772">
        <f>AR89*36</f>
        <v/>
      </c>
      <c r="AQ89" s="2445" t="n"/>
      <c r="AR89" s="5775" t="n"/>
      <c r="AS89" s="4072">
        <f>AU89*36</f>
        <v/>
      </c>
      <c r="AT89" s="5763" t="n"/>
      <c r="AU89" s="4073" t="n"/>
      <c r="AV89" s="1581">
        <f>AX89*36</f>
        <v/>
      </c>
      <c r="AW89" s="5763" t="n"/>
      <c r="AX89" s="1819" t="n"/>
      <c r="AY89" s="1581">
        <f>BA89*36</f>
        <v/>
      </c>
      <c r="AZ89" s="5763" t="n"/>
      <c r="BA89" s="4071" t="n"/>
      <c r="BB89" s="2003">
        <f>BD89*36</f>
        <v/>
      </c>
      <c r="BC89" s="5763" t="n"/>
      <c r="BD89" s="4071" t="n"/>
      <c r="BE89" s="4072" t="n"/>
      <c r="BF89" s="2445" t="n"/>
      <c r="BG89" s="5776" t="n"/>
      <c r="BH89" s="1581">
        <f>BJ89*36</f>
        <v/>
      </c>
      <c r="BI89" s="2445" t="n">
        <v>4</v>
      </c>
      <c r="BJ89" s="5777" t="n"/>
      <c r="BK89" s="5778" t="n">
        <v>108</v>
      </c>
      <c r="BL89" s="2445" t="n">
        <v>12</v>
      </c>
      <c r="BM89" s="5773" t="n">
        <v>3</v>
      </c>
      <c r="BN89" s="5772" t="n"/>
      <c r="BO89" s="2445" t="n"/>
      <c r="BP89" s="5779" t="n"/>
      <c r="BQ89" s="5770" t="n">
        <v>3</v>
      </c>
      <c r="BR89" s="5771" t="n"/>
      <c r="BS89" s="5866" t="n"/>
      <c r="BT89" s="5771" t="n"/>
      <c r="BU89" s="5005">
        <f>Z89*0.22</f>
        <v/>
      </c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</row>
    <row r="90">
      <c r="A90" s="199" t="n"/>
      <c r="B90" s="333" t="n"/>
      <c r="C90" s="5768" t="inlineStr">
        <is>
          <t>Курсовая работа по учебной дисциплине «Организация производства и управление предприятием»</t>
        </is>
      </c>
      <c r="D90" s="5173" t="n"/>
      <c r="E90" s="5173" t="n"/>
      <c r="F90" s="5173" t="n"/>
      <c r="G90" s="5173" t="n"/>
      <c r="H90" s="5173" t="n"/>
      <c r="I90" s="5173" t="n"/>
      <c r="J90" s="5173" t="n"/>
      <c r="K90" s="5173" t="n"/>
      <c r="L90" s="5173" t="n"/>
      <c r="M90" s="5173" t="n"/>
      <c r="N90" s="5173" t="n"/>
      <c r="O90" s="5173" t="n"/>
      <c r="P90" s="5173" t="n"/>
      <c r="Q90" s="5173" t="n"/>
      <c r="R90" s="5767" t="n"/>
      <c r="S90" s="5769" t="n"/>
      <c r="T90" s="5770" t="n"/>
      <c r="U90" s="5771" t="n"/>
      <c r="V90" s="5770" t="n"/>
      <c r="W90" s="5771" t="n"/>
      <c r="X90" s="5871" t="n">
        <v>30</v>
      </c>
      <c r="Y90" s="5767" t="n"/>
      <c r="Z90" s="5772">
        <f>SUM(AD90:AK90)</f>
        <v/>
      </c>
      <c r="AA90" s="5767" t="n"/>
      <c r="AB90" s="5773">
        <f>AN90+AQ90+AT90+AW90+AZ90+BC90+BF90+BI90+BL90+BO90+AL90</f>
        <v/>
      </c>
      <c r="AC90" s="5774" t="n"/>
      <c r="AD90" s="5764" t="n"/>
      <c r="AE90" s="5767" t="n"/>
      <c r="AF90" s="5845" t="n"/>
      <c r="AG90" s="5767" t="n"/>
      <c r="AH90" s="5845" t="n"/>
      <c r="AI90" s="5767" t="n"/>
      <c r="AJ90" s="5777" t="n"/>
      <c r="AK90" s="5771" t="n"/>
      <c r="AL90" s="1641" t="n"/>
      <c r="AM90" s="5764">
        <f>AO90*36</f>
        <v/>
      </c>
      <c r="AN90" s="2445" t="n"/>
      <c r="AO90" s="5775" t="n"/>
      <c r="AP90" s="5772">
        <f>AR90*36</f>
        <v/>
      </c>
      <c r="AQ90" s="2445" t="n"/>
      <c r="AR90" s="5775" t="n"/>
      <c r="AS90" s="4072">
        <f>AU90*36</f>
        <v/>
      </c>
      <c r="AT90" s="5763" t="n"/>
      <c r="AU90" s="4073" t="n"/>
      <c r="AV90" s="1581">
        <f>AX90*36</f>
        <v/>
      </c>
      <c r="AW90" s="5763" t="n"/>
      <c r="AX90" s="1819" t="n"/>
      <c r="AY90" s="1581">
        <f>BA90*36</f>
        <v/>
      </c>
      <c r="AZ90" s="5763" t="n"/>
      <c r="BA90" s="4071" t="n"/>
      <c r="BB90" s="2003">
        <f>BD90*36</f>
        <v/>
      </c>
      <c r="BC90" s="5763" t="n"/>
      <c r="BD90" s="4071" t="n"/>
      <c r="BE90" s="4072" t="n"/>
      <c r="BF90" s="2445" t="n"/>
      <c r="BG90" s="4073" t="n"/>
      <c r="BH90" s="1581">
        <f>BJ90*36</f>
        <v/>
      </c>
      <c r="BI90" s="2445" t="n"/>
      <c r="BJ90" s="5777" t="n"/>
      <c r="BK90" s="5778" t="n">
        <v>30</v>
      </c>
      <c r="BL90" s="2445" t="n"/>
      <c r="BM90" s="5773" t="n">
        <v>1</v>
      </c>
      <c r="BN90" s="5772" t="n"/>
      <c r="BO90" s="2445" t="n"/>
      <c r="BP90" s="5779" t="n"/>
      <c r="BQ90" s="5770" t="n">
        <v>1</v>
      </c>
      <c r="BR90" s="5771" t="n"/>
      <c r="BS90" s="5866" t="n"/>
      <c r="BT90" s="5771" t="n"/>
      <c r="BU90" s="5005">
        <f>Z90*0.22</f>
        <v/>
      </c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</row>
    <row r="91">
      <c r="A91" s="5838" t="inlineStr">
        <is>
          <t>2.5.2</t>
        </is>
      </c>
      <c r="B91" s="5771" t="n"/>
      <c r="C91" s="5768" t="inlineStr">
        <is>
          <t>Лесное право</t>
        </is>
      </c>
      <c r="D91" s="5173" t="n"/>
      <c r="E91" s="5173" t="n"/>
      <c r="F91" s="5173" t="n"/>
      <c r="G91" s="5173" t="n"/>
      <c r="H91" s="5173" t="n"/>
      <c r="I91" s="5173" t="n"/>
      <c r="J91" s="5173" t="n"/>
      <c r="K91" s="5173" t="n"/>
      <c r="L91" s="5173" t="n"/>
      <c r="M91" s="5173" t="n"/>
      <c r="N91" s="5173" t="n"/>
      <c r="O91" s="5173" t="n"/>
      <c r="P91" s="5173" t="n"/>
      <c r="Q91" s="5173" t="n"/>
      <c r="R91" s="5767" t="n"/>
      <c r="S91" s="5769" t="n"/>
      <c r="T91" s="5770" t="n"/>
      <c r="U91" s="5771" t="n"/>
      <c r="V91" s="5770" t="n">
        <v>6</v>
      </c>
      <c r="W91" s="5771" t="n"/>
      <c r="X91" s="5871" t="n">
        <v>96</v>
      </c>
      <c r="Y91" s="5767" t="n"/>
      <c r="Z91" s="5772" t="n">
        <v>48</v>
      </c>
      <c r="AA91" s="5767" t="n"/>
      <c r="AB91" s="5773">
        <f>AN91+AQ91+AT91+AW91+AZ91+BC91+BF91+BI91+BL91+BO91+AL91</f>
        <v/>
      </c>
      <c r="AC91" s="5774" t="n"/>
      <c r="AD91" s="5764" t="n">
        <v>8</v>
      </c>
      <c r="AE91" s="5767" t="n"/>
      <c r="AF91" s="5845" t="n"/>
      <c r="AG91" s="5767" t="n"/>
      <c r="AH91" s="5845" t="n">
        <v>4</v>
      </c>
      <c r="AI91" s="5767" t="n"/>
      <c r="AJ91" s="5777" t="n"/>
      <c r="AK91" s="5771" t="n"/>
      <c r="AL91" s="1641" t="n"/>
      <c r="AM91" s="5764">
        <f>AO91*36</f>
        <v/>
      </c>
      <c r="AN91" s="2445" t="n"/>
      <c r="AO91" s="5775" t="n"/>
      <c r="AP91" s="5772">
        <f>AR91*36</f>
        <v/>
      </c>
      <c r="AQ91" s="2445" t="n"/>
      <c r="AR91" s="5775" t="n"/>
      <c r="AS91" s="4072">
        <f>AU91*36</f>
        <v/>
      </c>
      <c r="AT91" s="5763" t="n"/>
      <c r="AU91" s="4073" t="n"/>
      <c r="AV91" s="1581">
        <f>AX91*36</f>
        <v/>
      </c>
      <c r="AW91" s="5763" t="n"/>
      <c r="AX91" s="1819" t="n"/>
      <c r="AY91" s="1581">
        <f>BA91*36</f>
        <v/>
      </c>
      <c r="AZ91" s="5763" t="n">
        <v>2</v>
      </c>
      <c r="BA91" s="4071" t="n"/>
      <c r="BB91" s="2003" t="n">
        <v>96</v>
      </c>
      <c r="BC91" s="5763" t="n">
        <v>10</v>
      </c>
      <c r="BD91" s="4071" t="n">
        <v>3</v>
      </c>
      <c r="BE91" s="4072" t="n"/>
      <c r="BF91" s="2445" t="n"/>
      <c r="BG91" s="5776" t="n"/>
      <c r="BH91" s="1581">
        <f>BJ91*36</f>
        <v/>
      </c>
      <c r="BI91" s="2445" t="n"/>
      <c r="BJ91" s="5777" t="n"/>
      <c r="BK91" s="5778" t="n"/>
      <c r="BL91" s="2445" t="n"/>
      <c r="BM91" s="5773" t="n"/>
      <c r="BN91" s="5772" t="n"/>
      <c r="BO91" s="2445" t="n"/>
      <c r="BP91" s="5779" t="n"/>
      <c r="BQ91" s="5770" t="n">
        <v>3</v>
      </c>
      <c r="BR91" s="5771" t="n"/>
      <c r="BS91" s="5866" t="n"/>
      <c r="BT91" s="5771" t="n"/>
      <c r="BU91" s="5005">
        <f>Z91*0.22</f>
        <v/>
      </c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</row>
    <row r="92">
      <c r="A92" s="5814" t="inlineStr">
        <is>
          <t>2.6</t>
        </is>
      </c>
      <c r="B92" s="5767" t="n"/>
      <c r="C92" s="4069" t="inlineStr">
        <is>
          <t>Модуль «Механизация в лесном хозяйстве»</t>
        </is>
      </c>
      <c r="D92" s="201" t="n"/>
      <c r="E92" s="201" t="n"/>
      <c r="F92" s="201" t="n"/>
      <c r="G92" s="201" t="n"/>
      <c r="H92" s="201" t="n"/>
      <c r="I92" s="201" t="n"/>
      <c r="J92" s="201" t="n"/>
      <c r="K92" s="201" t="n"/>
      <c r="L92" s="201" t="n"/>
      <c r="M92" s="201" t="n"/>
      <c r="N92" s="201" t="n"/>
      <c r="O92" s="201" t="n"/>
      <c r="P92" s="201" t="n"/>
      <c r="Q92" s="201" t="n"/>
      <c r="R92" s="200" t="n"/>
      <c r="S92" s="1560" t="n"/>
      <c r="T92" s="5770" t="n"/>
      <c r="U92" s="5771" t="n"/>
      <c r="V92" s="5770" t="n"/>
      <c r="W92" s="5771" t="n"/>
      <c r="X92" s="5871">
        <f>AM92+AP92+AS92+AV92+AY92+BB92+BE92+BH92</f>
        <v/>
      </c>
      <c r="Y92" s="5767" t="n"/>
      <c r="Z92" s="5772">
        <f>SUM(AD92:AK92)</f>
        <v/>
      </c>
      <c r="AA92" s="5767" t="n"/>
      <c r="AB92" s="5773">
        <f>AN92+AQ92+AT92+AW92+AZ92+BC92+BF92+BI92+BL92+BO92+AL92</f>
        <v/>
      </c>
      <c r="AC92" s="5774" t="n"/>
      <c r="AD92" s="5764" t="n"/>
      <c r="AE92" s="5767" t="n"/>
      <c r="AF92" s="2445" t="n"/>
      <c r="AG92" s="2316" t="n"/>
      <c r="AH92" s="2445" t="n"/>
      <c r="AI92" s="2316" t="n"/>
      <c r="AJ92" s="2445" t="n"/>
      <c r="AK92" s="2316" t="n"/>
      <c r="AL92" s="1641" t="n"/>
      <c r="AM92" s="5764">
        <f>AO92*36</f>
        <v/>
      </c>
      <c r="AN92" s="2445" t="n"/>
      <c r="AO92" s="5775" t="n"/>
      <c r="AP92" s="5772">
        <f>AR92*36</f>
        <v/>
      </c>
      <c r="AQ92" s="2445" t="n"/>
      <c r="AR92" s="5775" t="n"/>
      <c r="AS92" s="4072">
        <f>AU92*36</f>
        <v/>
      </c>
      <c r="AT92" s="5763" t="n"/>
      <c r="AU92" s="4073" t="n"/>
      <c r="AV92" s="1581">
        <f>AX92*36</f>
        <v/>
      </c>
      <c r="AW92" s="5763" t="n"/>
      <c r="AX92" s="1819" t="n"/>
      <c r="AY92" s="1581">
        <f>BA92*36</f>
        <v/>
      </c>
      <c r="AZ92" s="5763" t="n"/>
      <c r="BA92" s="4071" t="n"/>
      <c r="BB92" s="2003">
        <f>BD92*36</f>
        <v/>
      </c>
      <c r="BC92" s="5763" t="n"/>
      <c r="BD92" s="4071" t="n"/>
      <c r="BE92" s="4072">
        <f>BG92*36</f>
        <v/>
      </c>
      <c r="BF92" s="2445" t="n"/>
      <c r="BG92" s="5776" t="n"/>
      <c r="BH92" s="1581">
        <f>BJ92*36</f>
        <v/>
      </c>
      <c r="BI92" s="2445" t="n"/>
      <c r="BJ92" s="5777" t="n"/>
      <c r="BK92" s="5778" t="n"/>
      <c r="BL92" s="2445" t="n"/>
      <c r="BM92" s="5773" t="n"/>
      <c r="BN92" s="5772" t="n"/>
      <c r="BO92" s="2445" t="n"/>
      <c r="BP92" s="5779" t="n"/>
      <c r="BQ92" s="5770" t="n"/>
      <c r="BR92" s="5771" t="n"/>
      <c r="BS92" s="5780" t="n"/>
      <c r="BT92" s="5767" t="n"/>
      <c r="BU92" s="5005">
        <f>Z92*0.22</f>
        <v/>
      </c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</row>
    <row r="93">
      <c r="A93" s="1732" t="inlineStr">
        <is>
          <t>2.6.1</t>
        </is>
      </c>
      <c r="B93" s="321" t="n"/>
      <c r="C93" s="5876" t="inlineStr">
        <is>
          <t>Механизация лесохозяйственных работ</t>
        </is>
      </c>
      <c r="D93" s="5173" t="n"/>
      <c r="E93" s="5173" t="n"/>
      <c r="F93" s="5173" t="n"/>
      <c r="G93" s="5173" t="n"/>
      <c r="H93" s="5173" t="n"/>
      <c r="I93" s="5173" t="n"/>
      <c r="J93" s="5173" t="n"/>
      <c r="K93" s="5173" t="n"/>
      <c r="L93" s="5173" t="n"/>
      <c r="M93" s="5173" t="n"/>
      <c r="N93" s="5173" t="n"/>
      <c r="O93" s="5173" t="n"/>
      <c r="P93" s="5173" t="n"/>
      <c r="Q93" s="5173" t="n"/>
      <c r="R93" s="5767" t="n"/>
      <c r="S93" s="5769" t="n"/>
      <c r="T93" s="5770" t="n">
        <v>6</v>
      </c>
      <c r="U93" s="5771" t="n"/>
      <c r="V93" s="5770" t="n"/>
      <c r="W93" s="5771" t="n"/>
      <c r="X93" s="5871" t="n">
        <v>120</v>
      </c>
      <c r="Y93" s="5767" t="n"/>
      <c r="Z93" s="5772" t="n">
        <v>80</v>
      </c>
      <c r="AA93" s="5767" t="n"/>
      <c r="AB93" s="5773">
        <f>AN93+AQ93+AT93+AW93+AZ93+BC93+BF93+BI93+BL93+BO93+AL93</f>
        <v/>
      </c>
      <c r="AC93" s="5774" t="n"/>
      <c r="AD93" s="5764" t="n">
        <v>8</v>
      </c>
      <c r="AE93" s="5767" t="n"/>
      <c r="AF93" s="2445" t="n">
        <v>4</v>
      </c>
      <c r="AG93" s="2316" t="n"/>
      <c r="AH93" s="2445" t="n">
        <v>8</v>
      </c>
      <c r="AI93" s="2316" t="n"/>
      <c r="AJ93" s="2445" t="n"/>
      <c r="AK93" s="2316" t="n"/>
      <c r="AL93" s="1641" t="n"/>
      <c r="AM93" s="5764">
        <f>AO93*36</f>
        <v/>
      </c>
      <c r="AN93" s="2445" t="n"/>
      <c r="AO93" s="5775" t="n"/>
      <c r="AP93" s="5772">
        <f>AR93*36</f>
        <v/>
      </c>
      <c r="AQ93" s="2445" t="n"/>
      <c r="AR93" s="5775" t="n"/>
      <c r="AS93" s="4072">
        <f>AU93*36</f>
        <v/>
      </c>
      <c r="AT93" s="5763" t="n"/>
      <c r="AU93" s="4073" t="n"/>
      <c r="AV93" s="1581">
        <f>AX93*36</f>
        <v/>
      </c>
      <c r="AW93" s="5763" t="n"/>
      <c r="AX93" s="1819" t="n"/>
      <c r="AY93" s="1581" t="n"/>
      <c r="AZ93" s="5763" t="n">
        <v>6</v>
      </c>
      <c r="BA93" s="4071" t="n"/>
      <c r="BB93" s="2003" t="n">
        <v>120</v>
      </c>
      <c r="BC93" s="5763" t="n">
        <v>14</v>
      </c>
      <c r="BD93" s="4071" t="n">
        <v>3</v>
      </c>
      <c r="BE93" s="4072">
        <f>BG93*36</f>
        <v/>
      </c>
      <c r="BF93" s="2445" t="n"/>
      <c r="BG93" s="5776" t="n"/>
      <c r="BH93" s="1581">
        <f>BJ93*36</f>
        <v/>
      </c>
      <c r="BI93" s="2445" t="n"/>
      <c r="BJ93" s="5777" t="n"/>
      <c r="BK93" s="5778" t="n"/>
      <c r="BL93" s="2445" t="n"/>
      <c r="BM93" s="5773" t="n"/>
      <c r="BN93" s="5772" t="n"/>
      <c r="BO93" s="2445" t="n"/>
      <c r="BP93" s="5779" t="n"/>
      <c r="BQ93" s="5770" t="n">
        <v>3</v>
      </c>
      <c r="BR93" s="5771" t="n"/>
      <c r="BS93" s="5780" t="n"/>
      <c r="BT93" s="5767" t="n"/>
      <c r="BU93" s="5005">
        <f>Z93*0.22</f>
        <v/>
      </c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</row>
    <row r="94">
      <c r="A94" s="199" t="n"/>
      <c r="B94" s="333" t="n"/>
      <c r="C94" s="5768" t="inlineStr">
        <is>
          <t>Курсовой проект по учебной дисциплине «Механизация лесохозяйственных работ»</t>
        </is>
      </c>
      <c r="D94" s="5173" t="n"/>
      <c r="E94" s="5173" t="n"/>
      <c r="F94" s="5173" t="n"/>
      <c r="G94" s="5173" t="n"/>
      <c r="H94" s="5173" t="n"/>
      <c r="I94" s="5173" t="n"/>
      <c r="J94" s="5173" t="n"/>
      <c r="K94" s="5173" t="n"/>
      <c r="L94" s="5173" t="n"/>
      <c r="M94" s="5173" t="n"/>
      <c r="N94" s="5173" t="n"/>
      <c r="O94" s="5173" t="n"/>
      <c r="P94" s="5173" t="n"/>
      <c r="Q94" s="5173" t="n"/>
      <c r="R94" s="5767" t="n"/>
      <c r="S94" s="5769" t="n"/>
      <c r="T94" s="5770" t="n"/>
      <c r="U94" s="5771" t="n"/>
      <c r="V94" s="5770" t="n"/>
      <c r="W94" s="5771" t="n"/>
      <c r="X94" s="5871" t="n">
        <v>40</v>
      </c>
      <c r="Y94" s="5767" t="n"/>
      <c r="Z94" s="5772">
        <f>SUM(AD94:AK94)</f>
        <v/>
      </c>
      <c r="AA94" s="5767" t="n"/>
      <c r="AB94" s="5773">
        <f>AN94+AQ94+AT94+AW94+AZ94+BC94+BF94+BI94+BL94+BO94+AL94</f>
        <v/>
      </c>
      <c r="AC94" s="5774" t="n"/>
      <c r="AD94" s="5764" t="n"/>
      <c r="AE94" s="5767" t="n"/>
      <c r="AF94" s="2445" t="n"/>
      <c r="AG94" s="2316" t="n"/>
      <c r="AH94" s="2445" t="n"/>
      <c r="AI94" s="2316" t="n"/>
      <c r="AJ94" s="2445" t="n"/>
      <c r="AK94" s="2316" t="n"/>
      <c r="AL94" s="1641" t="n"/>
      <c r="AM94" s="5764">
        <f>AO94*36</f>
        <v/>
      </c>
      <c r="AN94" s="2445" t="n"/>
      <c r="AO94" s="5775" t="n"/>
      <c r="AP94" s="5772">
        <f>AR94*36</f>
        <v/>
      </c>
      <c r="AQ94" s="2445" t="n"/>
      <c r="AR94" s="5775" t="n"/>
      <c r="AS94" s="4072">
        <f>AU94*36</f>
        <v/>
      </c>
      <c r="AT94" s="5763" t="n"/>
      <c r="AU94" s="4073" t="n"/>
      <c r="AV94" s="1581">
        <f>AX94*36</f>
        <v/>
      </c>
      <c r="AW94" s="5763" t="n"/>
      <c r="AX94" s="1819" t="n"/>
      <c r="AY94" s="1581" t="n"/>
      <c r="AZ94" s="5763" t="n"/>
      <c r="BA94" s="4071" t="n"/>
      <c r="BB94" s="2003" t="n">
        <v>40</v>
      </c>
      <c r="BC94" s="5763" t="n"/>
      <c r="BD94" s="4071" t="n">
        <v>1</v>
      </c>
      <c r="BE94" s="4072" t="n"/>
      <c r="BF94" s="2445" t="n"/>
      <c r="BG94" s="5776" t="n"/>
      <c r="BH94" s="1581">
        <f>BJ94*36</f>
        <v/>
      </c>
      <c r="BI94" s="2445" t="n"/>
      <c r="BJ94" s="5777" t="n"/>
      <c r="BK94" s="5778" t="n"/>
      <c r="BL94" s="2445" t="n"/>
      <c r="BM94" s="5773" t="n"/>
      <c r="BN94" s="5772" t="n"/>
      <c r="BO94" s="2445" t="n"/>
      <c r="BP94" s="5779" t="n"/>
      <c r="BQ94" s="5770" t="n">
        <v>1</v>
      </c>
      <c r="BR94" s="5771" t="n"/>
      <c r="BS94" s="5780" t="n"/>
      <c r="BT94" s="5767" t="n"/>
      <c r="BU94" s="5005">
        <f>Z94*0.22</f>
        <v/>
      </c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</row>
    <row r="95">
      <c r="A95" s="1732" t="inlineStr">
        <is>
          <t>2.6.2</t>
        </is>
      </c>
      <c r="B95" s="321" t="n"/>
      <c r="C95" s="5768" t="inlineStr">
        <is>
          <t>Технология лесозаготовок и переработки древесины</t>
        </is>
      </c>
      <c r="D95" s="5173" t="n"/>
      <c r="E95" s="5173" t="n"/>
      <c r="F95" s="5173" t="n"/>
      <c r="G95" s="5173" t="n"/>
      <c r="H95" s="5173" t="n"/>
      <c r="I95" s="5173" t="n"/>
      <c r="J95" s="5173" t="n"/>
      <c r="K95" s="5173" t="n"/>
      <c r="L95" s="5173" t="n"/>
      <c r="M95" s="5173" t="n"/>
      <c r="N95" s="5173" t="n"/>
      <c r="O95" s="5173" t="n"/>
      <c r="P95" s="5173" t="n"/>
      <c r="Q95" s="5173" t="n"/>
      <c r="R95" s="5767" t="n"/>
      <c r="S95" s="5769" t="n"/>
      <c r="T95" s="5770" t="n">
        <v>9</v>
      </c>
      <c r="U95" s="5771" t="n"/>
      <c r="V95" s="5770" t="n"/>
      <c r="W95" s="5771" t="n"/>
      <c r="X95" s="5871" t="n">
        <v>108</v>
      </c>
      <c r="Y95" s="5767" t="n"/>
      <c r="Z95" s="5772" t="n">
        <v>72</v>
      </c>
      <c r="AA95" s="5767" t="n"/>
      <c r="AB95" s="5773">
        <f>AN95+AQ95+AT95+AW95+AZ95+BC95+BF95+BI95+BL95+BO95+AL95</f>
        <v/>
      </c>
      <c r="AC95" s="5774" t="n"/>
      <c r="AD95" s="5764" t="n">
        <v>10</v>
      </c>
      <c r="AE95" s="5767" t="n"/>
      <c r="AF95" s="2445" t="n"/>
      <c r="AG95" s="2316" t="n"/>
      <c r="AH95" s="2445" t="n">
        <v>6</v>
      </c>
      <c r="AI95" s="2316" t="n"/>
      <c r="AJ95" s="2445" t="n"/>
      <c r="AK95" s="2316" t="n"/>
      <c r="AL95" s="1641" t="n"/>
      <c r="AM95" s="5764">
        <f>AO95*36</f>
        <v/>
      </c>
      <c r="AN95" s="2445" t="n"/>
      <c r="AO95" s="5775" t="n"/>
      <c r="AP95" s="5772">
        <f>AR95*36</f>
        <v/>
      </c>
      <c r="AQ95" s="2445" t="n"/>
      <c r="AR95" s="5775" t="n"/>
      <c r="AS95" s="4072">
        <f>AU95*36</f>
        <v/>
      </c>
      <c r="AT95" s="5763" t="n"/>
      <c r="AU95" s="4073" t="n"/>
      <c r="AV95" s="1581">
        <f>AX95*36</f>
        <v/>
      </c>
      <c r="AW95" s="5763" t="n"/>
      <c r="AX95" s="1819" t="n"/>
      <c r="AY95" s="1581">
        <f>BA95*36</f>
        <v/>
      </c>
      <c r="AZ95" s="5763" t="n"/>
      <c r="BA95" s="4071" t="n"/>
      <c r="BB95" s="2003">
        <f>BD95*36</f>
        <v/>
      </c>
      <c r="BC95" s="5763" t="n"/>
      <c r="BD95" s="4071" t="n"/>
      <c r="BE95" s="4072" t="n"/>
      <c r="BF95" s="2445" t="n"/>
      <c r="BG95" s="5776" t="n"/>
      <c r="BH95" s="1581">
        <f>BJ95*36</f>
        <v/>
      </c>
      <c r="BI95" s="2445" t="n">
        <v>4</v>
      </c>
      <c r="BJ95" s="5777" t="n"/>
      <c r="BK95" s="5778" t="n">
        <v>108</v>
      </c>
      <c r="BL95" s="2445" t="n">
        <v>12</v>
      </c>
      <c r="BM95" s="5773" t="n">
        <v>3</v>
      </c>
      <c r="BN95" s="5772" t="n"/>
      <c r="BO95" s="2445" t="n"/>
      <c r="BP95" s="5779" t="n"/>
      <c r="BQ95" s="5770" t="n">
        <v>3</v>
      </c>
      <c r="BR95" s="5771" t="n"/>
      <c r="BS95" s="5780" t="n"/>
      <c r="BT95" s="5767" t="n"/>
      <c r="BU95" s="5005">
        <f>Z95*0.22</f>
        <v/>
      </c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</row>
    <row r="96">
      <c r="A96" s="199" t="n"/>
      <c r="B96" s="333" t="n"/>
      <c r="C96" s="5768" t="inlineStr">
        <is>
          <t>Курсовой проект по учебной дисциплине «Технология лесозаготовок и переработки древесины»</t>
        </is>
      </c>
      <c r="D96" s="5173" t="n"/>
      <c r="E96" s="5173" t="n"/>
      <c r="F96" s="5173" t="n"/>
      <c r="G96" s="5173" t="n"/>
      <c r="H96" s="5173" t="n"/>
      <c r="I96" s="5173" t="n"/>
      <c r="J96" s="5173" t="n"/>
      <c r="K96" s="5173" t="n"/>
      <c r="L96" s="5173" t="n"/>
      <c r="M96" s="5173" t="n"/>
      <c r="N96" s="5173" t="n"/>
      <c r="O96" s="5173" t="n"/>
      <c r="P96" s="5173" t="n"/>
      <c r="Q96" s="5173" t="n"/>
      <c r="R96" s="5767" t="n"/>
      <c r="S96" s="5769" t="n"/>
      <c r="T96" s="5770" t="n"/>
      <c r="U96" s="5771" t="n"/>
      <c r="V96" s="5770" t="n"/>
      <c r="W96" s="5771" t="n"/>
      <c r="X96" s="5871" t="n">
        <v>60</v>
      </c>
      <c r="Y96" s="5767" t="n"/>
      <c r="Z96" s="5772">
        <f>SUM(AD96:AK96)</f>
        <v/>
      </c>
      <c r="AA96" s="5767" t="n"/>
      <c r="AB96" s="5773">
        <f>AN96+AQ96+AT96+AW96+AZ96+BC96+BF96+BI96+BL96+BO96+AL96</f>
        <v/>
      </c>
      <c r="AC96" s="5774" t="n"/>
      <c r="AD96" s="5764" t="n"/>
      <c r="AE96" s="5767" t="n"/>
      <c r="AF96" s="5845" t="n"/>
      <c r="AG96" s="5767" t="n"/>
      <c r="AH96" s="5845" t="n"/>
      <c r="AI96" s="5767" t="n"/>
      <c r="AJ96" s="5777" t="n"/>
      <c r="AK96" s="5771" t="n"/>
      <c r="AL96" s="1641" t="n"/>
      <c r="AM96" s="5764">
        <f>AO96*36</f>
        <v/>
      </c>
      <c r="AN96" s="2445" t="n"/>
      <c r="AO96" s="5775" t="n"/>
      <c r="AP96" s="5772">
        <f>AR96*36</f>
        <v/>
      </c>
      <c r="AQ96" s="2445" t="n"/>
      <c r="AR96" s="5775" t="n"/>
      <c r="AS96" s="4072">
        <f>AU96*36</f>
        <v/>
      </c>
      <c r="AT96" s="5763" t="n"/>
      <c r="AU96" s="4073" t="n"/>
      <c r="AV96" s="1581">
        <f>AX96*36</f>
        <v/>
      </c>
      <c r="AW96" s="5763" t="n"/>
      <c r="AX96" s="1819" t="n"/>
      <c r="AY96" s="1581">
        <f>BA96*36</f>
        <v/>
      </c>
      <c r="AZ96" s="5763" t="n"/>
      <c r="BA96" s="4071" t="n"/>
      <c r="BB96" s="2003">
        <f>BD96*36</f>
        <v/>
      </c>
      <c r="BC96" s="5763" t="n"/>
      <c r="BD96" s="4071" t="n"/>
      <c r="BE96" s="4072" t="n"/>
      <c r="BF96" s="2445" t="n"/>
      <c r="BG96" s="5776" t="n"/>
      <c r="BH96" s="1581">
        <f>BJ96*36</f>
        <v/>
      </c>
      <c r="BI96" s="2445" t="n"/>
      <c r="BJ96" s="5777" t="n"/>
      <c r="BK96" s="5778" t="n">
        <v>60</v>
      </c>
      <c r="BL96" s="2445" t="n"/>
      <c r="BM96" s="5773" t="n">
        <v>2</v>
      </c>
      <c r="BN96" s="5772" t="n"/>
      <c r="BO96" s="2445" t="n"/>
      <c r="BP96" s="5779" t="n"/>
      <c r="BQ96" s="5770" t="n">
        <v>2</v>
      </c>
      <c r="BR96" s="5771" t="n"/>
      <c r="BS96" s="5866" t="n"/>
      <c r="BT96" s="5771" t="n"/>
      <c r="BU96" s="5005">
        <f>Z96*0.22</f>
        <v/>
      </c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</row>
    <row r="97">
      <c r="A97" s="5814" t="inlineStr">
        <is>
          <t>2.7</t>
        </is>
      </c>
      <c r="B97" s="5767" t="n"/>
      <c r="C97" s="4069" t="inlineStr">
        <is>
          <t>Модуль "Лесоведение и лесоводство"</t>
        </is>
      </c>
      <c r="D97" s="201" t="n"/>
      <c r="E97" s="201" t="n"/>
      <c r="F97" s="201" t="n"/>
      <c r="G97" s="201" t="n"/>
      <c r="H97" s="201" t="n"/>
      <c r="I97" s="201" t="n"/>
      <c r="J97" s="201" t="n"/>
      <c r="K97" s="201" t="n"/>
      <c r="L97" s="201" t="n"/>
      <c r="M97" s="201" t="n"/>
      <c r="N97" s="201" t="n"/>
      <c r="O97" s="201" t="n"/>
      <c r="P97" s="201" t="n"/>
      <c r="Q97" s="201" t="n"/>
      <c r="R97" s="200" t="n"/>
      <c r="S97" s="1560" t="n"/>
      <c r="T97" s="5770" t="n"/>
      <c r="U97" s="5771" t="n"/>
      <c r="V97" s="5770" t="n"/>
      <c r="W97" s="5771" t="n"/>
      <c r="X97" s="5871">
        <f>AM97+AP97+AS97+AV97+AY97+BB97+BE97+BH97</f>
        <v/>
      </c>
      <c r="Y97" s="5767" t="n"/>
      <c r="Z97" s="5772">
        <f>SUM(AD97:AK97)</f>
        <v/>
      </c>
      <c r="AA97" s="5767" t="n"/>
      <c r="AB97" s="5773">
        <f>AN97+AQ97+AT97+AW97+AZ97+BC97+BF97+BI97+BL97+BO97+AL97</f>
        <v/>
      </c>
      <c r="AC97" s="5774" t="n"/>
      <c r="AD97" s="5764" t="n"/>
      <c r="AE97" s="5767" t="n"/>
      <c r="AF97" s="2445" t="n"/>
      <c r="AG97" s="2316" t="n"/>
      <c r="AH97" s="2445" t="n"/>
      <c r="AI97" s="2316" t="n"/>
      <c r="AJ97" s="2445" t="n"/>
      <c r="AK97" s="2316" t="n"/>
      <c r="AL97" s="1641" t="n"/>
      <c r="AM97" s="5764">
        <f>AO97*36</f>
        <v/>
      </c>
      <c r="AN97" s="2445" t="n"/>
      <c r="AO97" s="5775" t="n"/>
      <c r="AP97" s="5772">
        <f>AR97*36</f>
        <v/>
      </c>
      <c r="AQ97" s="2445" t="n"/>
      <c r="AR97" s="5775" t="n"/>
      <c r="AS97" s="5778">
        <f>AU97*36</f>
        <v/>
      </c>
      <c r="AT97" s="2445" t="n"/>
      <c r="AU97" s="5776" t="n"/>
      <c r="AV97" s="1581">
        <f>AX97*36</f>
        <v/>
      </c>
      <c r="AW97" s="5763" t="n"/>
      <c r="AX97" s="1819" t="n"/>
      <c r="AY97" s="1581">
        <f>BA97*36</f>
        <v/>
      </c>
      <c r="AZ97" s="5763" t="n"/>
      <c r="BA97" s="4071" t="n"/>
      <c r="BB97" s="2003">
        <f>BD97*36</f>
        <v/>
      </c>
      <c r="BC97" s="5763" t="n"/>
      <c r="BD97" s="4071" t="n"/>
      <c r="BE97" s="4072">
        <f>BG97*36</f>
        <v/>
      </c>
      <c r="BF97" s="2445" t="n"/>
      <c r="BG97" s="5776" t="n"/>
      <c r="BH97" s="1581">
        <f>BJ97*36</f>
        <v/>
      </c>
      <c r="BI97" s="2445" t="n"/>
      <c r="BJ97" s="5777" t="n"/>
      <c r="BK97" s="5778" t="n"/>
      <c r="BL97" s="2445" t="n"/>
      <c r="BM97" s="5773" t="n"/>
      <c r="BN97" s="5772" t="n"/>
      <c r="BO97" s="2445" t="n"/>
      <c r="BP97" s="5779" t="n"/>
      <c r="BQ97" s="5770" t="n"/>
      <c r="BR97" s="5771" t="n"/>
      <c r="BS97" s="5780" t="n"/>
      <c r="BT97" s="5767" t="n"/>
      <c r="BU97" s="5005">
        <f>Z97*0.22</f>
        <v/>
      </c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</row>
    <row r="98">
      <c r="A98" s="5838" t="inlineStr">
        <is>
          <t>2.7.1</t>
        </is>
      </c>
      <c r="B98" s="5771" t="n"/>
      <c r="C98" s="5768" t="inlineStr">
        <is>
          <t>Охрана биоразнообразия в лесном хозяйстве</t>
        </is>
      </c>
      <c r="D98" s="5173" t="n"/>
      <c r="E98" s="5173" t="n"/>
      <c r="F98" s="5173" t="n"/>
      <c r="G98" s="5173" t="n"/>
      <c r="H98" s="5173" t="n"/>
      <c r="I98" s="5173" t="n"/>
      <c r="J98" s="5173" t="n"/>
      <c r="K98" s="5173" t="n"/>
      <c r="L98" s="5173" t="n"/>
      <c r="M98" s="5173" t="n"/>
      <c r="N98" s="5173" t="n"/>
      <c r="O98" s="5173" t="n"/>
      <c r="P98" s="5173" t="n"/>
      <c r="Q98" s="5173" t="n"/>
      <c r="R98" s="5767" t="n"/>
      <c r="S98" s="5769" t="n"/>
      <c r="T98" s="5770" t="n"/>
      <c r="U98" s="5771" t="n"/>
      <c r="V98" s="5770" t="n">
        <v>6</v>
      </c>
      <c r="W98" s="5771" t="n"/>
      <c r="X98" s="5871" t="n">
        <v>108</v>
      </c>
      <c r="Y98" s="5767" t="n"/>
      <c r="Z98" s="5842" t="n">
        <v>48</v>
      </c>
      <c r="AA98" s="321" t="n"/>
      <c r="AB98" s="5773">
        <f>AN98+AQ98+AT98+AW98+AZ98+BC98+BF98+BI98+BL98+BO98+AL98</f>
        <v/>
      </c>
      <c r="AC98" s="5774" t="n"/>
      <c r="AD98" s="1802" t="n">
        <v>4</v>
      </c>
      <c r="AE98" s="329" t="n"/>
      <c r="AF98" s="5844" t="n">
        <v>4</v>
      </c>
      <c r="AG98" s="329" t="n"/>
      <c r="AH98" s="5845" t="n">
        <v>4</v>
      </c>
      <c r="AI98" s="5767" t="n"/>
      <c r="AJ98" s="5849" t="n"/>
      <c r="AK98" s="5771" t="n"/>
      <c r="AL98" s="5879" t="n"/>
      <c r="AM98" s="5764">
        <f>AO98*36</f>
        <v/>
      </c>
      <c r="AN98" s="2445" t="n"/>
      <c r="AO98" s="5775" t="n"/>
      <c r="AP98" s="5772">
        <f>AR98*36</f>
        <v/>
      </c>
      <c r="AQ98" s="2445" t="n"/>
      <c r="AR98" s="5775" t="n"/>
      <c r="AS98" s="5778" t="n"/>
      <c r="AT98" s="2445" t="n"/>
      <c r="AU98" s="5776" t="n"/>
      <c r="AV98" s="1581">
        <f>AX98*36</f>
        <v/>
      </c>
      <c r="AW98" s="5763" t="n"/>
      <c r="AX98" s="1819" t="n"/>
      <c r="AY98" s="5778">
        <f>BA98*36</f>
        <v/>
      </c>
      <c r="AZ98" s="2445" t="n">
        <v>2</v>
      </c>
      <c r="BA98" s="5776" t="n"/>
      <c r="BB98" s="2003" t="n">
        <v>108</v>
      </c>
      <c r="BC98" s="5763" t="n">
        <v>10</v>
      </c>
      <c r="BD98" s="4071" t="n">
        <v>3</v>
      </c>
      <c r="BE98" s="4072" t="n"/>
      <c r="BF98" s="2445" t="n"/>
      <c r="BG98" s="5776" t="n"/>
      <c r="BH98" s="1581">
        <f>BJ98*36</f>
        <v/>
      </c>
      <c r="BI98" s="2445" t="n"/>
      <c r="BJ98" s="5777" t="n"/>
      <c r="BK98" s="5778" t="n"/>
      <c r="BL98" s="2445" t="n"/>
      <c r="BM98" s="5773" t="n"/>
      <c r="BN98" s="5772" t="n"/>
      <c r="BO98" s="2445" t="n"/>
      <c r="BP98" s="5779" t="n"/>
      <c r="BQ98" s="5770" t="n">
        <v>3</v>
      </c>
      <c r="BR98" s="5771" t="n"/>
      <c r="BS98" s="5780" t="n"/>
      <c r="BT98" s="5767" t="n"/>
      <c r="BU98" s="5005">
        <f>Z98*0.22</f>
        <v/>
      </c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</row>
    <row r="99">
      <c r="A99" s="5838" t="inlineStr">
        <is>
          <t>2.7.2</t>
        </is>
      </c>
      <c r="B99" s="5771" t="n"/>
      <c r="C99" s="5768" t="inlineStr">
        <is>
          <t>Мониторинг лесных экосистем</t>
        </is>
      </c>
      <c r="D99" s="5173" t="n"/>
      <c r="E99" s="5173" t="n"/>
      <c r="F99" s="5173" t="n"/>
      <c r="G99" s="5173" t="n"/>
      <c r="H99" s="5173" t="n"/>
      <c r="I99" s="5173" t="n"/>
      <c r="J99" s="5173" t="n"/>
      <c r="K99" s="5173" t="n"/>
      <c r="L99" s="5173" t="n"/>
      <c r="M99" s="5173" t="n"/>
      <c r="N99" s="5173" t="n"/>
      <c r="O99" s="5173" t="n"/>
      <c r="P99" s="5173" t="n"/>
      <c r="Q99" s="5173" t="n"/>
      <c r="R99" s="5767" t="n"/>
      <c r="S99" s="5769" t="n"/>
      <c r="T99" s="5770" t="n"/>
      <c r="U99" s="5771" t="n"/>
      <c r="V99" s="5770" t="n">
        <v>9</v>
      </c>
      <c r="W99" s="5771" t="n"/>
      <c r="X99" s="5871" t="n">
        <v>108</v>
      </c>
      <c r="Y99" s="5767" t="n"/>
      <c r="Z99" s="5880" t="n">
        <v>64</v>
      </c>
      <c r="AA99" s="5771" t="n"/>
      <c r="AB99" s="5773">
        <f>AN99+AQ99+AT99+AW99+AZ99+BC99+BF99+BI99+BL99+BO99+AL99</f>
        <v/>
      </c>
      <c r="AC99" s="5774" t="n"/>
      <c r="AD99" s="5772" t="n">
        <v>8</v>
      </c>
      <c r="AE99" s="5767" t="n"/>
      <c r="AF99" s="5845" t="n">
        <v>4</v>
      </c>
      <c r="AG99" s="5767" t="n"/>
      <c r="AH99" s="5845" t="n">
        <v>4</v>
      </c>
      <c r="AI99" s="5767" t="n"/>
      <c r="AJ99" s="5849" t="n"/>
      <c r="AK99" s="5771" t="n"/>
      <c r="AL99" s="5879" t="n"/>
      <c r="AM99" s="5764">
        <f>AO99*36</f>
        <v/>
      </c>
      <c r="AN99" s="2445" t="n"/>
      <c r="AO99" s="5775" t="n"/>
      <c r="AP99" s="5772">
        <f>AR99*36</f>
        <v/>
      </c>
      <c r="AQ99" s="2445" t="n"/>
      <c r="AR99" s="5775" t="n"/>
      <c r="AS99" s="5850">
        <f>AU99*36</f>
        <v/>
      </c>
      <c r="AT99" s="3682" t="n"/>
      <c r="AU99" s="5847" t="n"/>
      <c r="AV99" s="1581" t="n"/>
      <c r="AW99" s="5763" t="n"/>
      <c r="AX99" s="1819" t="n"/>
      <c r="AY99" s="5778">
        <f>BA99*36</f>
        <v/>
      </c>
      <c r="AZ99" s="2445" t="n"/>
      <c r="BA99" s="5776" t="n"/>
      <c r="BB99" s="2003">
        <f>BD99*36</f>
        <v/>
      </c>
      <c r="BC99" s="5763" t="n"/>
      <c r="BD99" s="4071" t="n"/>
      <c r="BE99" s="4072">
        <f>BG99*36</f>
        <v/>
      </c>
      <c r="BF99" s="2445" t="n"/>
      <c r="BG99" s="5776" t="n"/>
      <c r="BH99" s="1581" t="n"/>
      <c r="BI99" s="2445" t="n">
        <v>4</v>
      </c>
      <c r="BJ99" s="5777" t="n"/>
      <c r="BK99" s="5778" t="n">
        <v>108</v>
      </c>
      <c r="BL99" s="2445" t="n">
        <v>12</v>
      </c>
      <c r="BM99" s="5773" t="n">
        <v>3</v>
      </c>
      <c r="BN99" s="5772" t="n"/>
      <c r="BO99" s="2445" t="n"/>
      <c r="BP99" s="5779" t="n"/>
      <c r="BQ99" s="5770" t="n">
        <v>3</v>
      </c>
      <c r="BR99" s="5771" t="n"/>
      <c r="BS99" s="5780" t="n"/>
      <c r="BT99" s="5767" t="n"/>
      <c r="BU99" s="5005">
        <f>Z99*0.22</f>
        <v/>
      </c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</row>
    <row r="100">
      <c r="A100" s="1732" t="inlineStr">
        <is>
          <t>2.7.3</t>
        </is>
      </c>
      <c r="B100" s="321" t="n"/>
      <c r="C100" s="5839" t="inlineStr">
        <is>
          <t>Рекреационное лесоводство</t>
        </is>
      </c>
      <c r="D100" s="5173" t="n"/>
      <c r="E100" s="5173" t="n"/>
      <c r="F100" s="5173" t="n"/>
      <c r="G100" s="5173" t="n"/>
      <c r="H100" s="5173" t="n"/>
      <c r="I100" s="5173" t="n"/>
      <c r="J100" s="5173" t="n"/>
      <c r="K100" s="5173" t="n"/>
      <c r="L100" s="5173" t="n"/>
      <c r="M100" s="5173" t="n"/>
      <c r="N100" s="5173" t="n"/>
      <c r="O100" s="5173" t="n"/>
      <c r="P100" s="5173" t="n"/>
      <c r="Q100" s="5173" t="n"/>
      <c r="R100" s="5771" t="n"/>
      <c r="S100" s="5769" t="n"/>
      <c r="T100" s="5770" t="n">
        <v>8</v>
      </c>
      <c r="U100" s="5771" t="n"/>
      <c r="V100" s="5770" t="n"/>
      <c r="W100" s="5771" t="n"/>
      <c r="X100" s="5871" t="n">
        <v>108</v>
      </c>
      <c r="Y100" s="5767" t="n"/>
      <c r="Z100" s="5880" t="n">
        <v>64</v>
      </c>
      <c r="AA100" s="5771" t="n"/>
      <c r="AB100" s="5773">
        <f>AN100+AQ100+AT100+AW100+AZ100+BC100+BF100+BI100+BL100+BO100+AL100</f>
        <v/>
      </c>
      <c r="AC100" s="5774" t="n"/>
      <c r="AD100" s="5772" t="n">
        <v>8</v>
      </c>
      <c r="AE100" s="5767" t="n"/>
      <c r="AF100" s="5845" t="n">
        <v>4</v>
      </c>
      <c r="AG100" s="5767" t="n"/>
      <c r="AH100" s="5845" t="n">
        <v>4</v>
      </c>
      <c r="AI100" s="5767" t="n"/>
      <c r="AJ100" s="5849" t="n"/>
      <c r="AK100" s="5771" t="n"/>
      <c r="AL100" s="5879" t="n"/>
      <c r="AM100" s="5764">
        <f>AO100*36</f>
        <v/>
      </c>
      <c r="AN100" s="2445" t="n"/>
      <c r="AO100" s="5775" t="n"/>
      <c r="AP100" s="5772">
        <f>AR100*36</f>
        <v/>
      </c>
      <c r="AQ100" s="2445" t="n"/>
      <c r="AR100" s="5775" t="n"/>
      <c r="AS100" s="5850">
        <f>AU100*36</f>
        <v/>
      </c>
      <c r="AT100" s="2445" t="n"/>
      <c r="AU100" s="5776" t="n"/>
      <c r="AV100" s="5764">
        <f>AX100*36</f>
        <v/>
      </c>
      <c r="AW100" s="2445" t="n"/>
      <c r="AX100" s="5777" t="n"/>
      <c r="AY100" s="5778" t="n"/>
      <c r="AZ100" s="2445" t="n"/>
      <c r="BA100" s="5776" t="n"/>
      <c r="BB100" s="5772">
        <f>BD100*36</f>
        <v/>
      </c>
      <c r="BC100" s="2445" t="n"/>
      <c r="BD100" s="5775" t="n"/>
      <c r="BE100" s="5778" t="n"/>
      <c r="BF100" s="2445" t="n">
        <v>4</v>
      </c>
      <c r="BG100" s="5776" t="n"/>
      <c r="BH100" s="5764" t="n">
        <v>108</v>
      </c>
      <c r="BI100" s="2445" t="n">
        <v>12</v>
      </c>
      <c r="BJ100" s="5777" t="n">
        <v>3</v>
      </c>
      <c r="BK100" s="5778" t="n"/>
      <c r="BL100" s="2445" t="n"/>
      <c r="BM100" s="5773" t="n"/>
      <c r="BN100" s="5772" t="n"/>
      <c r="BO100" s="2445" t="n"/>
      <c r="BP100" s="5779" t="n"/>
      <c r="BQ100" s="5770" t="n">
        <v>3</v>
      </c>
      <c r="BR100" s="5771" t="n"/>
      <c r="BS100" s="5780" t="n"/>
      <c r="BT100" s="5767" t="n"/>
      <c r="BU100" s="5005">
        <f>Z100*0.22</f>
        <v/>
      </c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</row>
    <row r="101">
      <c r="A101" s="199" t="n"/>
      <c r="B101" s="333" t="n"/>
      <c r="C101" s="5839" t="inlineStr">
        <is>
          <t>Курсовая работа по учебной дисциплине «Рекреационное лесоводство»</t>
        </is>
      </c>
      <c r="D101" s="5173" t="n"/>
      <c r="E101" s="5173" t="n"/>
      <c r="F101" s="5173" t="n"/>
      <c r="G101" s="5173" t="n"/>
      <c r="H101" s="5173" t="n"/>
      <c r="I101" s="5173" t="n"/>
      <c r="J101" s="5173" t="n"/>
      <c r="K101" s="5173" t="n"/>
      <c r="L101" s="5173" t="n"/>
      <c r="M101" s="5173" t="n"/>
      <c r="N101" s="5173" t="n"/>
      <c r="O101" s="5173" t="n"/>
      <c r="P101" s="5173" t="n"/>
      <c r="Q101" s="5173" t="n"/>
      <c r="R101" s="5771" t="n"/>
      <c r="S101" s="5769" t="n"/>
      <c r="T101" s="5770" t="n"/>
      <c r="U101" s="5771" t="n"/>
      <c r="V101" s="5770" t="n"/>
      <c r="W101" s="5771" t="n"/>
      <c r="X101" s="5871" t="n">
        <v>30</v>
      </c>
      <c r="Y101" s="5767" t="n"/>
      <c r="Z101" s="5880">
        <f>SUM(AD101:AK101)</f>
        <v/>
      </c>
      <c r="AA101" s="5771" t="n"/>
      <c r="AB101" s="5773">
        <f>AN101+AQ101+AT101+AW101+AZ101+BC101+BF101+BI101+BL101+BO101+AL101</f>
        <v/>
      </c>
      <c r="AC101" s="5774" t="n"/>
      <c r="AD101" s="5764" t="n"/>
      <c r="AE101" s="5767" t="n"/>
      <c r="AF101" s="5845" t="n"/>
      <c r="AG101" s="5767" t="n"/>
      <c r="AH101" s="5845" t="n"/>
      <c r="AI101" s="5767" t="n"/>
      <c r="AJ101" s="5777" t="n"/>
      <c r="AK101" s="5771" t="n"/>
      <c r="AL101" s="1641" t="n"/>
      <c r="AM101" s="5764">
        <f>AO101*36</f>
        <v/>
      </c>
      <c r="AN101" s="2445" t="n"/>
      <c r="AO101" s="5775" t="n"/>
      <c r="AP101" s="5772">
        <f>AR101*36</f>
        <v/>
      </c>
      <c r="AQ101" s="2445" t="n"/>
      <c r="AR101" s="5775" t="n"/>
      <c r="AS101" s="5778">
        <f>AU101*36</f>
        <v/>
      </c>
      <c r="AT101" s="2445" t="n"/>
      <c r="AU101" s="5776" t="n"/>
      <c r="AV101" s="1581">
        <f>AX101*36</f>
        <v/>
      </c>
      <c r="AW101" s="5763" t="n"/>
      <c r="AX101" s="1819" t="n"/>
      <c r="AY101" s="5778" t="n"/>
      <c r="AZ101" s="2445" t="n"/>
      <c r="BA101" s="5776" t="n"/>
      <c r="BB101" s="5772">
        <f>BD101*36</f>
        <v/>
      </c>
      <c r="BC101" s="2445" t="n"/>
      <c r="BD101" s="5777" t="n"/>
      <c r="BE101" s="4072" t="n"/>
      <c r="BF101" s="2445" t="n"/>
      <c r="BG101" s="4073" t="n"/>
      <c r="BH101" s="1581" t="n">
        <v>30</v>
      </c>
      <c r="BI101" s="2445" t="n"/>
      <c r="BJ101" s="5777" t="n">
        <v>1</v>
      </c>
      <c r="BK101" s="5778" t="n"/>
      <c r="BL101" s="2445" t="n"/>
      <c r="BM101" s="5773" t="n"/>
      <c r="BN101" s="5772" t="n"/>
      <c r="BO101" s="2445" t="n"/>
      <c r="BP101" s="5779" t="n"/>
      <c r="BQ101" s="5770" t="n">
        <v>1</v>
      </c>
      <c r="BR101" s="5771" t="n"/>
      <c r="BS101" s="5866" t="n"/>
      <c r="BT101" s="5771" t="n"/>
      <c r="BU101" s="5005">
        <f>Z101*0.22</f>
        <v/>
      </c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</row>
    <row r="102">
      <c r="A102" s="5881" t="inlineStr">
        <is>
          <t>2.7.4</t>
        </is>
      </c>
      <c r="B102" s="190" t="n"/>
      <c r="C102" s="5882" t="inlineStr">
        <is>
          <t>Климатоориентированное лесное хозяйство</t>
        </is>
      </c>
      <c r="D102" s="201" t="n"/>
      <c r="E102" s="201" t="n"/>
      <c r="F102" s="201" t="n"/>
      <c r="G102" s="201" t="n"/>
      <c r="H102" s="201" t="n"/>
      <c r="I102" s="201" t="n"/>
      <c r="J102" s="201" t="n"/>
      <c r="K102" s="201" t="n"/>
      <c r="L102" s="201" t="n"/>
      <c r="M102" s="201" t="n"/>
      <c r="N102" s="201" t="n"/>
      <c r="O102" s="201" t="n"/>
      <c r="P102" s="201" t="n"/>
      <c r="Q102" s="201" t="n"/>
      <c r="R102" s="200" t="n"/>
      <c r="S102" s="1805" t="n"/>
      <c r="T102" s="1814" t="n"/>
      <c r="U102" s="333" t="n"/>
      <c r="V102" s="1814" t="n">
        <v>7</v>
      </c>
      <c r="W102" s="333" t="n"/>
      <c r="X102" s="2002" t="n">
        <v>108</v>
      </c>
      <c r="Y102" s="200" t="n"/>
      <c r="Z102" s="4171" t="n">
        <v>64</v>
      </c>
      <c r="AA102" s="333" t="n"/>
      <c r="AB102" s="1797">
        <f>AN102+AQ102+AT102+AW102+AZ102+BC102+BF102+BI102+BL102+BO102+AL102</f>
        <v/>
      </c>
      <c r="AC102" s="337" t="n"/>
      <c r="AD102" s="2003" t="n">
        <v>8</v>
      </c>
      <c r="AE102" s="200" t="n"/>
      <c r="AF102" s="1818" t="n"/>
      <c r="AG102" s="200" t="n"/>
      <c r="AH102" s="1818" t="n">
        <v>8</v>
      </c>
      <c r="AI102" s="200" t="n"/>
      <c r="AJ102" s="5883" t="n"/>
      <c r="AK102" s="333" t="n"/>
      <c r="AL102" s="5884" t="n"/>
      <c r="AM102" s="1581">
        <f>AO102*36</f>
        <v/>
      </c>
      <c r="AN102" s="5763" t="n"/>
      <c r="AO102" s="4071" t="n"/>
      <c r="AP102" s="2003">
        <f>AR102*36</f>
        <v/>
      </c>
      <c r="AQ102" s="5763" t="n"/>
      <c r="AR102" s="4071" t="n"/>
      <c r="AS102" s="4074">
        <f>AU102*36</f>
        <v/>
      </c>
      <c r="AT102" s="5763" t="n"/>
      <c r="AU102" s="4073" t="n"/>
      <c r="AV102" s="1581">
        <f>AX102*36</f>
        <v/>
      </c>
      <c r="AW102" s="5763" t="n"/>
      <c r="AX102" s="1819" t="n"/>
      <c r="AY102" s="4072">
        <f>BA102*36</f>
        <v/>
      </c>
      <c r="AZ102" s="5763" t="n"/>
      <c r="BA102" s="4073" t="n"/>
      <c r="BB102" s="2003" t="n"/>
      <c r="BC102" s="5763" t="n">
        <v>8</v>
      </c>
      <c r="BD102" s="1819" t="n"/>
      <c r="BE102" s="4072" t="n">
        <v>108</v>
      </c>
      <c r="BF102" s="5763" t="n">
        <v>8</v>
      </c>
      <c r="BG102" s="4073" t="n">
        <v>3</v>
      </c>
      <c r="BH102" s="1581" t="n"/>
      <c r="BI102" s="5763" t="n"/>
      <c r="BJ102" s="1819" t="n"/>
      <c r="BK102" s="4072" t="n"/>
      <c r="BL102" s="5763" t="n"/>
      <c r="BM102" s="1797" t="n"/>
      <c r="BN102" s="2003" t="n"/>
      <c r="BO102" s="5763" t="n"/>
      <c r="BP102" s="1799" t="n"/>
      <c r="BQ102" s="1814" t="n">
        <v>3</v>
      </c>
      <c r="BR102" s="333" t="n"/>
      <c r="BS102" s="5065" t="n"/>
      <c r="BT102" s="333" t="n"/>
      <c r="BU102" s="5005">
        <f>Z102*0.22</f>
        <v/>
      </c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</row>
    <row r="103">
      <c r="A103" s="332" t="n"/>
      <c r="B103" s="333" t="n"/>
      <c r="C103" s="5768" t="inlineStr">
        <is>
          <t>Курсовой проект по учебной дисциплине «Климатоориентированное лесное хозяйство»</t>
        </is>
      </c>
      <c r="D103" s="5173" t="n"/>
      <c r="E103" s="5173" t="n"/>
      <c r="F103" s="5173" t="n"/>
      <c r="G103" s="5173" t="n"/>
      <c r="H103" s="5173" t="n"/>
      <c r="I103" s="5173" t="n"/>
      <c r="J103" s="5173" t="n"/>
      <c r="K103" s="5173" t="n"/>
      <c r="L103" s="5173" t="n"/>
      <c r="M103" s="5173" t="n"/>
      <c r="N103" s="5173" t="n"/>
      <c r="O103" s="5173" t="n"/>
      <c r="P103" s="5173" t="n"/>
      <c r="Q103" s="5173" t="n"/>
      <c r="R103" s="5767" t="n"/>
      <c r="S103" s="5769" t="n"/>
      <c r="T103" s="5770" t="n"/>
      <c r="U103" s="5771" t="n"/>
      <c r="V103" s="5770" t="n"/>
      <c r="W103" s="5771" t="n"/>
      <c r="X103" s="5871" t="n">
        <v>40</v>
      </c>
      <c r="Y103" s="5767" t="n"/>
      <c r="Z103" s="5880">
        <f>SUM(AD103:AK103)</f>
        <v/>
      </c>
      <c r="AA103" s="5771" t="n"/>
      <c r="AB103" s="5773">
        <f>AN103+AQ103+AT103+AW103+AZ103+BC103+BF103+BI103+BL103+BO103+AL103</f>
        <v/>
      </c>
      <c r="AC103" s="5774" t="n"/>
      <c r="AD103" s="5764" t="n"/>
      <c r="AE103" s="5767" t="n"/>
      <c r="AF103" s="5845" t="n"/>
      <c r="AG103" s="5767" t="n"/>
      <c r="AH103" s="5845" t="n"/>
      <c r="AI103" s="5767" t="n"/>
      <c r="AJ103" s="5777" t="n"/>
      <c r="AK103" s="5771" t="n"/>
      <c r="AL103" s="1641" t="n"/>
      <c r="AM103" s="5764">
        <f>AO103*36</f>
        <v/>
      </c>
      <c r="AN103" s="2445" t="n"/>
      <c r="AO103" s="5775" t="n"/>
      <c r="AP103" s="5772">
        <f>AR103*36</f>
        <v/>
      </c>
      <c r="AQ103" s="2445" t="n"/>
      <c r="AR103" s="5775" t="n"/>
      <c r="AS103" s="5778">
        <f>AU103*36</f>
        <v/>
      </c>
      <c r="AT103" s="2445" t="n"/>
      <c r="AU103" s="5776" t="n"/>
      <c r="AV103" s="1581">
        <f>AX103*36</f>
        <v/>
      </c>
      <c r="AW103" s="5763" t="n"/>
      <c r="AX103" s="1819" t="n"/>
      <c r="AY103" s="1581">
        <f>BA103*36</f>
        <v/>
      </c>
      <c r="AZ103" s="5763" t="n"/>
      <c r="BA103" s="4071" t="n"/>
      <c r="BB103" s="5772" t="n"/>
      <c r="BC103" s="2445" t="n"/>
      <c r="BD103" s="5777" t="n"/>
      <c r="BE103" s="4072" t="n">
        <v>40</v>
      </c>
      <c r="BF103" s="2445" t="n"/>
      <c r="BG103" s="5776" t="n">
        <v>1</v>
      </c>
      <c r="BH103" s="1581" t="n"/>
      <c r="BI103" s="2445" t="n"/>
      <c r="BJ103" s="5777" t="n"/>
      <c r="BK103" s="5778" t="n"/>
      <c r="BL103" s="2445" t="n"/>
      <c r="BM103" s="5773" t="n"/>
      <c r="BN103" s="5772" t="n"/>
      <c r="BO103" s="2445" t="n"/>
      <c r="BP103" s="5779" t="n"/>
      <c r="BQ103" s="5770" t="n">
        <v>1</v>
      </c>
      <c r="BR103" s="5771" t="n"/>
      <c r="BS103" s="5866" t="n"/>
      <c r="BT103" s="5771" t="n"/>
      <c r="BU103" s="5005">
        <f>Z103*0.22</f>
        <v/>
      </c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</row>
    <row r="104">
      <c r="A104" s="5885" t="inlineStr">
        <is>
          <t>2.7.5</t>
        </is>
      </c>
      <c r="B104" s="5886" t="n"/>
      <c r="C104" s="5887" t="inlineStr">
        <is>
          <t>Функциональные лесоводственные системы</t>
        </is>
      </c>
      <c r="D104" s="5888" t="n"/>
      <c r="E104" s="5888" t="n"/>
      <c r="F104" s="5888" t="n"/>
      <c r="G104" s="5888" t="n"/>
      <c r="H104" s="5888" t="n"/>
      <c r="I104" s="5888" t="n"/>
      <c r="J104" s="5888" t="n"/>
      <c r="K104" s="5888" t="n"/>
      <c r="L104" s="5888" t="n"/>
      <c r="M104" s="5888" t="n"/>
      <c r="N104" s="5888" t="n"/>
      <c r="O104" s="5888" t="n"/>
      <c r="P104" s="5888" t="n"/>
      <c r="Q104" s="5888" t="n"/>
      <c r="R104" s="5889" t="n"/>
      <c r="S104" s="5890" t="n"/>
      <c r="T104" s="5891" t="n"/>
      <c r="U104" s="5886" t="n"/>
      <c r="V104" s="5891" t="n">
        <v>10</v>
      </c>
      <c r="W104" s="5886" t="n"/>
      <c r="X104" s="5892" t="n">
        <v>96</v>
      </c>
      <c r="Y104" s="5889" t="n"/>
      <c r="Z104" s="5893" t="n">
        <v>54</v>
      </c>
      <c r="AA104" s="5886" t="n"/>
      <c r="AB104" s="5894">
        <f>AN104+AQ104+AT104+AW104+AZ104+BC104+BF104+BI104+BL104+BO104+AL104</f>
        <v/>
      </c>
      <c r="AC104" s="5895" t="n"/>
      <c r="AD104" s="5896" t="n">
        <v>8</v>
      </c>
      <c r="AE104" s="5889" t="n"/>
      <c r="AF104" s="5897" t="n"/>
      <c r="AG104" s="5889" t="n"/>
      <c r="AH104" s="5897" t="n">
        <v>4</v>
      </c>
      <c r="AI104" s="5889" t="n"/>
      <c r="AJ104" s="5898" t="n"/>
      <c r="AK104" s="5886" t="n"/>
      <c r="AL104" s="5899" t="n"/>
      <c r="AM104" s="5900">
        <f>AO104*36</f>
        <v/>
      </c>
      <c r="AN104" s="5897" t="n"/>
      <c r="AO104" s="5901" t="n"/>
      <c r="AP104" s="5896">
        <f>AR104*36</f>
        <v/>
      </c>
      <c r="AQ104" s="5897" t="n"/>
      <c r="AR104" s="5901" t="n"/>
      <c r="AS104" s="5902">
        <f>AU104*36</f>
        <v/>
      </c>
      <c r="AT104" s="5897" t="n"/>
      <c r="AU104" s="5903" t="n"/>
      <c r="AV104" s="5900">
        <f>AX104*36</f>
        <v/>
      </c>
      <c r="AW104" s="5897" t="n"/>
      <c r="AX104" s="5898" t="n"/>
      <c r="AY104" s="5900">
        <f>BA104*36</f>
        <v/>
      </c>
      <c r="AZ104" s="5897" t="n"/>
      <c r="BA104" s="5901" t="n"/>
      <c r="BB104" s="5896">
        <f>BD104*36</f>
        <v/>
      </c>
      <c r="BC104" s="5897" t="n"/>
      <c r="BD104" s="5901" t="n"/>
      <c r="BE104" s="5904" t="n"/>
      <c r="BF104" s="5897" t="n"/>
      <c r="BG104" s="5903" t="n"/>
      <c r="BH104" s="5900">
        <f>BJ104*36</f>
        <v/>
      </c>
      <c r="BI104" s="5897" t="n"/>
      <c r="BJ104" s="5898" t="n"/>
      <c r="BK104" s="5904" t="n"/>
      <c r="BL104" s="5897" t="n">
        <v>2</v>
      </c>
      <c r="BM104" s="5894" t="n"/>
      <c r="BN104" s="5896" t="n">
        <v>96</v>
      </c>
      <c r="BO104" s="5897" t="n">
        <v>10</v>
      </c>
      <c r="BP104" s="5905" t="n">
        <v>3</v>
      </c>
      <c r="BQ104" s="5891" t="n">
        <v>3</v>
      </c>
      <c r="BR104" s="5886" t="n"/>
      <c r="BS104" s="5906" t="n"/>
      <c r="BT104" s="5886" t="n"/>
      <c r="BU104" s="5005">
        <f>Z104*0.22</f>
        <v/>
      </c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</row>
    <row r="105">
      <c r="A105" s="680" t="n"/>
      <c r="B105" s="68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40" t="n"/>
      <c r="U105" s="140" t="n"/>
      <c r="V105" s="140" t="n"/>
      <c r="W105" s="140" t="n"/>
      <c r="X105" s="4181" t="n"/>
      <c r="Y105" s="4181" t="n"/>
      <c r="Z105" s="140" t="n"/>
      <c r="AA105" s="140" t="n"/>
      <c r="AB105" s="140" t="n"/>
      <c r="AC105" s="140" t="n"/>
      <c r="AD105" s="140" t="n"/>
      <c r="AE105" s="140" t="n"/>
      <c r="AF105" s="140" t="n"/>
      <c r="AG105" s="140" t="n"/>
      <c r="AH105" s="140" t="n"/>
      <c r="AI105" s="140" t="n"/>
      <c r="AJ105" s="140" t="n"/>
      <c r="AK105" s="140" t="n"/>
      <c r="AL105" s="140" t="n"/>
      <c r="AM105" s="140" t="n"/>
      <c r="AN105" s="140" t="n"/>
      <c r="AO105" s="140" t="n"/>
      <c r="AP105" s="140" t="n"/>
      <c r="AQ105" s="140" t="n"/>
      <c r="AR105" s="140" t="n"/>
      <c r="AS105" s="3021" t="n"/>
      <c r="AT105" s="3021" t="n"/>
      <c r="AU105" s="3021" t="n"/>
      <c r="AV105" s="3021" t="n"/>
      <c r="AW105" s="3021" t="n"/>
      <c r="AX105" s="3021" t="n"/>
      <c r="AY105" s="140" t="n"/>
      <c r="AZ105" s="140" t="n"/>
      <c r="BA105" s="140" t="n"/>
      <c r="BB105" s="140" t="n"/>
      <c r="BC105" s="140" t="n"/>
      <c r="BD105" s="140" t="n"/>
      <c r="BE105" s="140" t="n"/>
      <c r="BF105" s="140" t="n"/>
      <c r="BG105" s="140" t="n"/>
      <c r="BH105" s="140" t="n"/>
      <c r="BI105" s="140" t="n"/>
      <c r="BJ105" s="140" t="n"/>
      <c r="BK105" s="140" t="n"/>
      <c r="BL105" s="140" t="n"/>
      <c r="BM105" s="140" t="n"/>
      <c r="BN105" s="140" t="n"/>
      <c r="BO105" s="140" t="n"/>
      <c r="BP105" s="140" t="n"/>
      <c r="BQ105" s="140" t="n"/>
      <c r="BR105" s="140" t="n"/>
      <c r="BS105" s="137" t="n"/>
      <c r="BT105" s="137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</row>
    <row r="106">
      <c r="A106" s="5907" t="inlineStr">
        <is>
          <t>№
п/п</t>
        </is>
      </c>
      <c r="B106" s="156" t="n"/>
      <c r="C106" s="5907" t="inlineStr">
        <is>
          <t>Название модуля, учебной дисциплины, курсового проекта (курсовой работы)</t>
        </is>
      </c>
      <c r="D106" s="158" t="n"/>
      <c r="E106" s="158" t="n"/>
      <c r="F106" s="158" t="n"/>
      <c r="G106" s="158" t="n"/>
      <c r="H106" s="158" t="n"/>
      <c r="I106" s="158" t="n"/>
      <c r="J106" s="158" t="n"/>
      <c r="K106" s="158" t="n"/>
      <c r="L106" s="158" t="n"/>
      <c r="M106" s="158" t="n"/>
      <c r="N106" s="158" t="n"/>
      <c r="O106" s="158" t="n"/>
      <c r="P106" s="158" t="n"/>
      <c r="Q106" s="158" t="n"/>
      <c r="R106" s="156" t="n"/>
      <c r="S106" s="4754" t="n"/>
      <c r="T106" s="5907" t="inlineStr">
        <is>
          <t>Экзамены</t>
        </is>
      </c>
      <c r="U106" s="156" t="n"/>
      <c r="V106" s="5908" t="inlineStr">
        <is>
          <t>Зачеты</t>
        </is>
      </c>
      <c r="W106" s="156" t="n"/>
      <c r="X106" s="4756" t="inlineStr">
        <is>
          <t>Общее количество акад. часов по учебному плану для дневной формы</t>
        </is>
      </c>
      <c r="Y106" s="61" t="n"/>
      <c r="Z106" s="4757" t="inlineStr">
        <is>
          <t>Количество аудиторных часов по учебному плану для дневной формы</t>
        </is>
      </c>
      <c r="AA106" s="61" t="n"/>
      <c r="AB106" s="5909" t="inlineStr">
        <is>
          <t>Количество аудиторных часов</t>
        </is>
      </c>
      <c r="AC106" s="164" t="n"/>
      <c r="AD106" s="164" t="n"/>
      <c r="AE106" s="164" t="n"/>
      <c r="AF106" s="164" t="n"/>
      <c r="AG106" s="164" t="n"/>
      <c r="AH106" s="164" t="n"/>
      <c r="AI106" s="164" t="n"/>
      <c r="AJ106" s="164" t="n"/>
      <c r="AK106" s="4185" t="n"/>
      <c r="AL106" s="4758" t="inlineStr">
        <is>
          <t>Распределение по курсам и семестрам</t>
        </is>
      </c>
      <c r="AM106" s="164" t="n"/>
      <c r="AN106" s="164" t="n"/>
      <c r="AO106" s="164" t="n"/>
      <c r="AP106" s="164" t="n"/>
      <c r="AQ106" s="164" t="n"/>
      <c r="AR106" s="164" t="n"/>
      <c r="AS106" s="164" t="n"/>
      <c r="AT106" s="164" t="n"/>
      <c r="AU106" s="164" t="n"/>
      <c r="AV106" s="164" t="n"/>
      <c r="AW106" s="164" t="n"/>
      <c r="AX106" s="164" t="n"/>
      <c r="AY106" s="164" t="n"/>
      <c r="AZ106" s="164" t="n"/>
      <c r="BA106" s="164" t="n"/>
      <c r="BB106" s="164" t="n"/>
      <c r="BC106" s="164" t="n"/>
      <c r="BD106" s="164" t="n"/>
      <c r="BE106" s="164" t="n"/>
      <c r="BF106" s="164" t="n"/>
      <c r="BG106" s="164" t="n"/>
      <c r="BH106" s="164" t="n"/>
      <c r="BI106" s="164" t="n"/>
      <c r="BJ106" s="164" t="n"/>
      <c r="BK106" s="164" t="n"/>
      <c r="BL106" s="164" t="n"/>
      <c r="BM106" s="164" t="n"/>
      <c r="BN106" s="164" t="n"/>
      <c r="BO106" s="164" t="n"/>
      <c r="BP106" s="4185" t="n"/>
      <c r="BQ106" s="5907" t="inlineStr">
        <is>
          <t>Всего зачетных единиц</t>
        </is>
      </c>
      <c r="BR106" s="156" t="n"/>
      <c r="BS106" s="2629" t="inlineStr">
        <is>
          <t>Код компетенции</t>
        </is>
      </c>
      <c r="BT106" s="64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</row>
    <row r="107">
      <c r="A107" s="168" t="n"/>
      <c r="B107" s="169" t="n"/>
      <c r="C107" s="168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169" t="n"/>
      <c r="S107" s="5779" t="n"/>
      <c r="T107" s="168" t="n"/>
      <c r="U107" s="169" t="n"/>
      <c r="V107" s="2" t="n"/>
      <c r="W107" s="169" t="n"/>
      <c r="X107" s="69" t="n"/>
      <c r="Y107" s="70" t="n"/>
      <c r="Z107" s="171" t="n"/>
      <c r="AA107" s="70" t="n"/>
      <c r="AB107" s="4213" t="inlineStr">
        <is>
          <t>Всего</t>
        </is>
      </c>
      <c r="AC107" s="173" t="n"/>
      <c r="AD107" s="1842" t="inlineStr">
        <is>
          <t>Из них</t>
        </is>
      </c>
      <c r="AE107" s="175" t="n"/>
      <c r="AF107" s="175" t="n"/>
      <c r="AG107" s="175" t="n"/>
      <c r="AH107" s="175" t="n"/>
      <c r="AI107" s="175" t="n"/>
      <c r="AJ107" s="175" t="n"/>
      <c r="AK107" s="176" t="n"/>
      <c r="AL107" s="2642" t="inlineStr">
        <is>
          <t>I курс</t>
        </is>
      </c>
      <c r="AM107" s="175" t="n"/>
      <c r="AN107" s="175" t="n"/>
      <c r="AO107" s="175" t="n"/>
      <c r="AP107" s="175" t="n"/>
      <c r="AQ107" s="175" t="n"/>
      <c r="AR107" s="2215" t="n"/>
      <c r="AS107" s="1844" t="inlineStr">
        <is>
          <t>II курс</t>
        </is>
      </c>
      <c r="AT107" s="175" t="n"/>
      <c r="AU107" s="175" t="n"/>
      <c r="AV107" s="175" t="n"/>
      <c r="AW107" s="175" t="n"/>
      <c r="AX107" s="176" t="n"/>
      <c r="AY107" s="1845" t="inlineStr">
        <is>
          <t>III курс</t>
        </is>
      </c>
      <c r="AZ107" s="175" t="n"/>
      <c r="BA107" s="175" t="n"/>
      <c r="BB107" s="175" t="n"/>
      <c r="BC107" s="175" t="n"/>
      <c r="BD107" s="176" t="n"/>
      <c r="BE107" s="1844" t="inlineStr">
        <is>
          <t>IV курс</t>
        </is>
      </c>
      <c r="BF107" s="175" t="n"/>
      <c r="BG107" s="175" t="n"/>
      <c r="BH107" s="175" t="n"/>
      <c r="BI107" s="175" t="n"/>
      <c r="BJ107" s="176" t="n"/>
      <c r="BK107" s="1845" t="inlineStr">
        <is>
          <t>V курс</t>
        </is>
      </c>
      <c r="BL107" s="175" t="n"/>
      <c r="BM107" s="175" t="n"/>
      <c r="BN107" s="175" t="n"/>
      <c r="BO107" s="175" t="n"/>
      <c r="BP107" s="176" t="n"/>
      <c r="BQ107" s="168" t="n"/>
      <c r="BR107" s="169" t="n"/>
      <c r="BS107" s="69" t="n"/>
      <c r="BT107" s="7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</row>
    <row r="108">
      <c r="A108" s="168" t="n"/>
      <c r="B108" s="169" t="n"/>
      <c r="C108" s="168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169" t="n"/>
      <c r="S108" s="5779" t="n"/>
      <c r="T108" s="168" t="n"/>
      <c r="U108" s="169" t="n"/>
      <c r="V108" s="2" t="n"/>
      <c r="W108" s="169" t="n"/>
      <c r="X108" s="69" t="n"/>
      <c r="Y108" s="70" t="n"/>
      <c r="Z108" s="171" t="n"/>
      <c r="AA108" s="70" t="n"/>
      <c r="AB108" s="2" t="n"/>
      <c r="AC108" s="173" t="n"/>
      <c r="AD108" s="1581" t="inlineStr">
        <is>
          <t>Лекции</t>
        </is>
      </c>
      <c r="AE108" s="169" t="n"/>
      <c r="AF108" s="5763" t="inlineStr">
        <is>
          <t>Лабораторные</t>
        </is>
      </c>
      <c r="AG108" s="169" t="n"/>
      <c r="AH108" s="5763" t="inlineStr">
        <is>
          <t>Практические</t>
        </is>
      </c>
      <c r="AI108" s="169" t="n"/>
      <c r="AJ108" s="5763" t="inlineStr">
        <is>
          <t>Семинарские</t>
        </is>
      </c>
      <c r="AK108" s="169" t="n"/>
      <c r="AL108" s="1847" t="inlineStr">
        <is>
          <t>УС</t>
        </is>
      </c>
      <c r="AM108" s="1842" t="inlineStr">
        <is>
          <t>1 семестр</t>
        </is>
      </c>
      <c r="AN108" s="175" t="n"/>
      <c r="AO108" s="176" t="n"/>
      <c r="AP108" s="1842" t="inlineStr">
        <is>
          <t>2 семестр</t>
        </is>
      </c>
      <c r="AQ108" s="175" t="n"/>
      <c r="AR108" s="176" t="n"/>
      <c r="AS108" s="1844" t="inlineStr">
        <is>
          <t>3 семестр</t>
        </is>
      </c>
      <c r="AT108" s="175" t="n"/>
      <c r="AU108" s="176" t="n"/>
      <c r="AV108" s="1845" t="inlineStr">
        <is>
          <t>4 семестр</t>
        </is>
      </c>
      <c r="AW108" s="175" t="n"/>
      <c r="AX108" s="176" t="n"/>
      <c r="AY108" s="1845" t="inlineStr">
        <is>
          <t>5 семестр</t>
        </is>
      </c>
      <c r="AZ108" s="175" t="n"/>
      <c r="BA108" s="176" t="n"/>
      <c r="BB108" s="1842" t="inlineStr">
        <is>
          <t>6 семестр</t>
        </is>
      </c>
      <c r="BC108" s="175" t="n"/>
      <c r="BD108" s="176" t="n"/>
      <c r="BE108" s="1844" t="inlineStr">
        <is>
          <t>7 семестр</t>
        </is>
      </c>
      <c r="BF108" s="175" t="n"/>
      <c r="BG108" s="176" t="n"/>
      <c r="BH108" s="1845" t="inlineStr">
        <is>
          <t>8 семестр</t>
        </is>
      </c>
      <c r="BI108" s="175" t="n"/>
      <c r="BJ108" s="176" t="n"/>
      <c r="BK108" s="4759" t="inlineStr">
        <is>
          <t>9 семестр</t>
        </is>
      </c>
      <c r="BL108" s="175" t="n"/>
      <c r="BM108" s="474" t="n"/>
      <c r="BN108" s="2641" t="inlineStr">
        <is>
          <t>10 семестр</t>
        </is>
      </c>
      <c r="BO108" s="175" t="n"/>
      <c r="BP108" s="2215" t="n"/>
      <c r="BQ108" s="168" t="n"/>
      <c r="BR108" s="169" t="n"/>
      <c r="BS108" s="69" t="n"/>
      <c r="BT108" s="7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</row>
    <row r="109">
      <c r="A109" s="168" t="n"/>
      <c r="B109" s="169" t="n"/>
      <c r="C109" s="168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169" t="n"/>
      <c r="S109" s="5779" t="n"/>
      <c r="T109" s="168" t="n"/>
      <c r="U109" s="169" t="n"/>
      <c r="V109" s="2" t="n"/>
      <c r="W109" s="169" t="n"/>
      <c r="X109" s="69" t="n"/>
      <c r="Y109" s="70" t="n"/>
      <c r="Z109" s="171" t="n"/>
      <c r="AA109" s="70" t="n"/>
      <c r="AB109" s="2" t="n"/>
      <c r="AC109" s="173" t="n"/>
      <c r="AD109" s="2" t="n"/>
      <c r="AE109" s="169" t="n"/>
      <c r="AF109" s="191" t="n"/>
      <c r="AG109" s="169" t="n"/>
      <c r="AH109" s="191" t="n"/>
      <c r="AI109" s="169" t="n"/>
      <c r="AJ109" s="191" t="n"/>
      <c r="AK109" s="169" t="n"/>
      <c r="AL109" s="192" t="n"/>
      <c r="AM109" s="1851" t="inlineStr">
        <is>
          <t>2 недели</t>
        </is>
      </c>
      <c r="AN109" s="477" t="n"/>
      <c r="AO109" s="478" t="n"/>
      <c r="AP109" s="1851" t="inlineStr">
        <is>
          <t>2 недели</t>
        </is>
      </c>
      <c r="AQ109" s="477" t="n"/>
      <c r="AR109" s="478" t="n"/>
      <c r="AS109" s="4760" t="inlineStr">
        <is>
          <t>2 недели</t>
        </is>
      </c>
      <c r="AT109" s="477" t="n"/>
      <c r="AU109" s="480" t="n"/>
      <c r="AV109" s="5910" t="inlineStr">
        <is>
          <t>2 недели</t>
        </is>
      </c>
      <c r="AW109" s="477" t="n"/>
      <c r="AX109" s="2231" t="n"/>
      <c r="AY109" s="4760" t="inlineStr">
        <is>
          <t>3 недели</t>
        </is>
      </c>
      <c r="AZ109" s="477" t="n"/>
      <c r="BA109" s="480" t="n"/>
      <c r="BB109" s="5910" t="inlineStr">
        <is>
          <t>3 недели</t>
        </is>
      </c>
      <c r="BC109" s="477" t="n"/>
      <c r="BD109" s="2231" t="n"/>
      <c r="BE109" s="4760" t="inlineStr">
        <is>
          <t>2 недели</t>
        </is>
      </c>
      <c r="BF109" s="477" t="n"/>
      <c r="BG109" s="480" t="n"/>
      <c r="BH109" s="5910" t="inlineStr">
        <is>
          <t>2 недели</t>
        </is>
      </c>
      <c r="BI109" s="477" t="n"/>
      <c r="BJ109" s="2231" t="n"/>
      <c r="BK109" s="4760" t="inlineStr">
        <is>
          <t>3 недели</t>
        </is>
      </c>
      <c r="BL109" s="477" t="n"/>
      <c r="BM109" s="480" t="n"/>
      <c r="BN109" s="5910" t="inlineStr">
        <is>
          <t>2 недели</t>
        </is>
      </c>
      <c r="BO109" s="477" t="n"/>
      <c r="BP109" s="2231" t="n"/>
      <c r="BQ109" s="168" t="n"/>
      <c r="BR109" s="169" t="n"/>
      <c r="BS109" s="69" t="n"/>
      <c r="BT109" s="7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</row>
    <row r="110">
      <c r="A110" s="199" t="n"/>
      <c r="B110" s="200" t="n"/>
      <c r="C110" s="199" t="n"/>
      <c r="D110" s="201" t="n"/>
      <c r="E110" s="201" t="n"/>
      <c r="F110" s="201" t="n"/>
      <c r="G110" s="201" t="n"/>
      <c r="H110" s="201" t="n"/>
      <c r="I110" s="201" t="n"/>
      <c r="J110" s="201" t="n"/>
      <c r="K110" s="201" t="n"/>
      <c r="L110" s="201" t="n"/>
      <c r="M110" s="201" t="n"/>
      <c r="N110" s="201" t="n"/>
      <c r="O110" s="201" t="n"/>
      <c r="P110" s="201" t="n"/>
      <c r="Q110" s="201" t="n"/>
      <c r="R110" s="200" t="n"/>
      <c r="S110" s="4761" t="n"/>
      <c r="T110" s="199" t="n"/>
      <c r="U110" s="200" t="n"/>
      <c r="V110" s="201" t="n"/>
      <c r="W110" s="200" t="n"/>
      <c r="X110" s="203" t="n"/>
      <c r="Y110" s="204" t="n"/>
      <c r="Z110" s="205" t="n"/>
      <c r="AA110" s="204" t="n"/>
      <c r="AB110" s="78" t="n"/>
      <c r="AC110" s="2239" t="n"/>
      <c r="AD110" s="201" t="n"/>
      <c r="AE110" s="200" t="n"/>
      <c r="AF110" s="4720" t="n"/>
      <c r="AG110" s="5750" t="n"/>
      <c r="AH110" s="4720" t="n"/>
      <c r="AI110" s="5750" t="n"/>
      <c r="AJ110" s="4720" t="n"/>
      <c r="AK110" s="5750" t="n"/>
      <c r="AL110" s="5911" t="inlineStr">
        <is>
          <t>Ауд.часов</t>
        </is>
      </c>
      <c r="AM110" s="5912" t="inlineStr">
        <is>
          <t>Всего часов</t>
        </is>
      </c>
      <c r="AN110" s="5913" t="inlineStr">
        <is>
          <t>Ауд.часов</t>
        </is>
      </c>
      <c r="AO110" s="5914" t="inlineStr">
        <is>
          <t>Зач.единиц</t>
        </is>
      </c>
      <c r="AP110" s="5915" t="inlineStr">
        <is>
          <t>Всего часов</t>
        </is>
      </c>
      <c r="AQ110" s="5913" t="inlineStr">
        <is>
          <t>Ауд.часов</t>
        </is>
      </c>
      <c r="AR110" s="5914" t="inlineStr">
        <is>
          <t>Зач.единиц</t>
        </is>
      </c>
      <c r="AS110" s="4767" t="inlineStr">
        <is>
          <t>Всего часов</t>
        </is>
      </c>
      <c r="AT110" s="5913" t="inlineStr">
        <is>
          <t>Ауд.часов</t>
        </is>
      </c>
      <c r="AU110" s="5916" t="inlineStr">
        <is>
          <t>Зач.единиц</t>
        </is>
      </c>
      <c r="AV110" s="5912" t="inlineStr">
        <is>
          <t>Всего часов</t>
        </is>
      </c>
      <c r="AW110" s="5913" t="inlineStr">
        <is>
          <t>Ауд.часов</t>
        </is>
      </c>
      <c r="AX110" s="5075" t="inlineStr">
        <is>
          <t>Зач.единиц</t>
        </is>
      </c>
      <c r="AY110" s="5912" t="inlineStr">
        <is>
          <t>Всего часов</t>
        </is>
      </c>
      <c r="AZ110" s="5913" t="inlineStr">
        <is>
          <t>Ауд.часов</t>
        </is>
      </c>
      <c r="BA110" s="5914" t="inlineStr">
        <is>
          <t>Зач.единиц</t>
        </is>
      </c>
      <c r="BB110" s="5915" t="inlineStr">
        <is>
          <t>Всего часов</t>
        </is>
      </c>
      <c r="BC110" s="5913" t="inlineStr">
        <is>
          <t>Ауд.часов</t>
        </is>
      </c>
      <c r="BD110" s="5914" t="inlineStr">
        <is>
          <t>Зач.единиц</t>
        </is>
      </c>
      <c r="BE110" s="4767" t="inlineStr">
        <is>
          <t>Всего часов</t>
        </is>
      </c>
      <c r="BF110" s="5913" t="inlineStr">
        <is>
          <t>Ауд.часов</t>
        </is>
      </c>
      <c r="BG110" s="5916" t="inlineStr">
        <is>
          <t>Зач.единиц</t>
        </is>
      </c>
      <c r="BH110" s="5912" t="inlineStr">
        <is>
          <t>Всего часов</t>
        </is>
      </c>
      <c r="BI110" s="5913" t="inlineStr">
        <is>
          <t>Ауд.часов</t>
        </is>
      </c>
      <c r="BJ110" s="5075" t="inlineStr">
        <is>
          <t>Зач.единиц</t>
        </is>
      </c>
      <c r="BK110" s="5912" t="inlineStr">
        <is>
          <t>Всего часов</t>
        </is>
      </c>
      <c r="BL110" s="5913" t="inlineStr">
        <is>
          <t>Ауд.часов</t>
        </is>
      </c>
      <c r="BM110" s="5916" t="inlineStr">
        <is>
          <t>Зач.единиц</t>
        </is>
      </c>
      <c r="BN110" s="5912" t="inlineStr">
        <is>
          <t>Всего часов</t>
        </is>
      </c>
      <c r="BO110" s="5913" t="inlineStr">
        <is>
          <t>Ауд.часов</t>
        </is>
      </c>
      <c r="BP110" s="5076" t="inlineStr">
        <is>
          <t>Зач.единиц</t>
        </is>
      </c>
      <c r="BQ110" s="199" t="n"/>
      <c r="BR110" s="200" t="n"/>
      <c r="BS110" s="77" t="n"/>
      <c r="BT110" s="81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</row>
    <row r="111">
      <c r="A111" s="5814" t="inlineStr">
        <is>
          <t>2.8</t>
        </is>
      </c>
      <c r="B111" s="5767" t="n"/>
      <c r="C111" s="5815" t="inlineStr">
        <is>
          <t>Факультативные дисциплины</t>
        </is>
      </c>
      <c r="D111" s="5173" t="n"/>
      <c r="E111" s="5173" t="n"/>
      <c r="F111" s="5173" t="n"/>
      <c r="G111" s="5173" t="n"/>
      <c r="H111" s="5173" t="n"/>
      <c r="I111" s="5173" t="n"/>
      <c r="J111" s="5173" t="n"/>
      <c r="K111" s="5173" t="n"/>
      <c r="L111" s="5173" t="n"/>
      <c r="M111" s="5173" t="n"/>
      <c r="N111" s="5173" t="n"/>
      <c r="O111" s="5173" t="n"/>
      <c r="P111" s="5173" t="n"/>
      <c r="Q111" s="5173" t="n"/>
      <c r="R111" s="5767" t="n"/>
      <c r="S111" s="5816" t="n"/>
      <c r="T111" s="5770" t="n"/>
      <c r="U111" s="5771" t="n"/>
      <c r="V111" s="5779" t="n"/>
      <c r="W111" s="5173" t="n"/>
      <c r="X111" s="5817" t="n"/>
      <c r="Y111" s="5173" t="n"/>
      <c r="Z111" s="5917" t="n"/>
      <c r="AA111" s="5771" t="n"/>
      <c r="AB111" s="5773" t="n"/>
      <c r="AC111" s="5774" t="n"/>
      <c r="AD111" s="5846" t="n"/>
      <c r="AE111" s="5767" t="n"/>
      <c r="AF111" s="5918" t="n"/>
      <c r="AG111" s="5767" t="n"/>
      <c r="AH111" s="5918" t="n"/>
      <c r="AI111" s="5767" t="n"/>
      <c r="AJ111" s="5849" t="n"/>
      <c r="AK111" s="5771" t="n"/>
      <c r="AL111" s="5879" t="n"/>
      <c r="AM111" s="5919" t="n"/>
      <c r="AN111" s="2558" t="n"/>
      <c r="AO111" s="5920" t="n"/>
      <c r="AP111" s="5921" t="n"/>
      <c r="AQ111" s="2558" t="n"/>
      <c r="AR111" s="5920" t="n"/>
      <c r="AS111" s="5922" t="n"/>
      <c r="AT111" s="2558" t="n"/>
      <c r="AU111" s="5923" t="n"/>
      <c r="AV111" s="5919" t="n"/>
      <c r="AW111" s="2558" t="n"/>
      <c r="AX111" s="5924" t="n"/>
      <c r="AY111" s="5919" t="n"/>
      <c r="AZ111" s="2558" t="n"/>
      <c r="BA111" s="5920" t="n"/>
      <c r="BB111" s="5921" t="n"/>
      <c r="BC111" s="2558" t="n"/>
      <c r="BD111" s="5920" t="n"/>
      <c r="BE111" s="5922" t="n"/>
      <c r="BF111" s="2558" t="n"/>
      <c r="BG111" s="5923" t="n"/>
      <c r="BH111" s="5919" t="n"/>
      <c r="BI111" s="2558" t="n"/>
      <c r="BJ111" s="5924" t="n"/>
      <c r="BK111" s="5922" t="n"/>
      <c r="BL111" s="2558" t="n"/>
      <c r="BM111" s="5925" t="n"/>
      <c r="BN111" s="5921" t="n"/>
      <c r="BO111" s="2558" t="n"/>
      <c r="BP111" s="5926" t="n"/>
      <c r="BQ111" s="5927" t="n"/>
      <c r="BR111" s="5771" t="n"/>
      <c r="BS111" s="5780" t="n"/>
      <c r="BT111" s="5767" t="n"/>
      <c r="BU111" s="5005">
        <f>Z111*0.22</f>
        <v/>
      </c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</row>
    <row r="112">
      <c r="A112" s="5766" t="inlineStr">
        <is>
          <t>2.8.1</t>
        </is>
      </c>
      <c r="B112" s="5767" t="n"/>
      <c r="C112" s="5876" t="inlineStr">
        <is>
          <t>История лесного дела</t>
        </is>
      </c>
      <c r="D112" s="5173" t="n"/>
      <c r="E112" s="5173" t="n"/>
      <c r="F112" s="5173" t="n"/>
      <c r="G112" s="5173" t="n"/>
      <c r="H112" s="5173" t="n"/>
      <c r="I112" s="5173" t="n"/>
      <c r="J112" s="5173" t="n"/>
      <c r="K112" s="5173" t="n"/>
      <c r="L112" s="5173" t="n"/>
      <c r="M112" s="5173" t="n"/>
      <c r="N112" s="5173" t="n"/>
      <c r="O112" s="5173" t="n"/>
      <c r="P112" s="5173" t="n"/>
      <c r="Q112" s="5173" t="n"/>
      <c r="R112" s="5767" t="n"/>
      <c r="S112" s="5769" t="n"/>
      <c r="T112" s="5778" t="n"/>
      <c r="U112" s="5767" t="n"/>
      <c r="V112" s="5764" t="inlineStr">
        <is>
          <t>/1</t>
        </is>
      </c>
      <c r="W112" s="5767" t="n"/>
      <c r="X112" s="5778" t="inlineStr">
        <is>
          <t>/72</t>
        </is>
      </c>
      <c r="Y112" s="5767" t="n"/>
      <c r="Z112" s="5772" t="inlineStr">
        <is>
          <t>/32</t>
        </is>
      </c>
      <c r="AA112" s="5767" t="n"/>
      <c r="AB112" s="5773" t="inlineStr">
        <is>
          <t>/8</t>
        </is>
      </c>
      <c r="AC112" s="5774" t="n"/>
      <c r="AD112" s="5764" t="inlineStr">
        <is>
          <t xml:space="preserve"> /8</t>
        </is>
      </c>
      <c r="AE112" s="5767" t="n"/>
      <c r="AF112" s="2445" t="n"/>
      <c r="AG112" s="2316" t="n"/>
      <c r="AH112" s="2445" t="n"/>
      <c r="AI112" s="2316" t="n"/>
      <c r="AJ112" s="2445" t="n"/>
      <c r="AK112" s="2316" t="n"/>
      <c r="AL112" s="1641" t="inlineStr">
        <is>
          <t>/2</t>
        </is>
      </c>
      <c r="AM112" s="5764" t="inlineStr">
        <is>
          <t>/72</t>
        </is>
      </c>
      <c r="AN112" s="2445" t="inlineStr">
        <is>
          <t>/6</t>
        </is>
      </c>
      <c r="AO112" s="5775" t="n"/>
      <c r="AP112" s="5772" t="n"/>
      <c r="AQ112" s="2445" t="n"/>
      <c r="AR112" s="5775" t="n"/>
      <c r="AS112" s="5778" t="n"/>
      <c r="AT112" s="2445" t="n"/>
      <c r="AU112" s="5776" t="n"/>
      <c r="AV112" s="5764" t="n"/>
      <c r="AW112" s="2445" t="n"/>
      <c r="AX112" s="5777" t="n"/>
      <c r="AY112" s="5764" t="n"/>
      <c r="AZ112" s="2445" t="n"/>
      <c r="BA112" s="5775" t="n"/>
      <c r="BB112" s="5772" t="n"/>
      <c r="BC112" s="2445" t="n"/>
      <c r="BD112" s="5775" t="n"/>
      <c r="BE112" s="5778" t="n"/>
      <c r="BF112" s="2445" t="n"/>
      <c r="BG112" s="5776" t="n"/>
      <c r="BH112" s="5764" t="n"/>
      <c r="BI112" s="2445" t="n"/>
      <c r="BJ112" s="5777" t="n"/>
      <c r="BK112" s="5778" t="n"/>
      <c r="BL112" s="2445" t="n"/>
      <c r="BM112" s="5773" t="n"/>
      <c r="BN112" s="5772" t="n"/>
      <c r="BO112" s="2445" t="n"/>
      <c r="BP112" s="5779" t="n"/>
      <c r="BQ112" s="5770" t="n"/>
      <c r="BR112" s="5771" t="n"/>
      <c r="BS112" s="5780" t="n"/>
      <c r="BT112" s="5767" t="n"/>
      <c r="BU112" s="5005">
        <f>Z112*0.22</f>
        <v/>
      </c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</row>
    <row r="113">
      <c r="A113" s="5766" t="inlineStr">
        <is>
          <t>2.8.2</t>
        </is>
      </c>
      <c r="B113" s="5767" t="n"/>
      <c r="C113" s="5768" t="inlineStr">
        <is>
          <t>Великая Отечественная война советского народа (в контексте Второй мировой войны)</t>
        </is>
      </c>
      <c r="D113" s="5173" t="n"/>
      <c r="E113" s="5173" t="n"/>
      <c r="F113" s="5173" t="n"/>
      <c r="G113" s="5173" t="n"/>
      <c r="H113" s="5173" t="n"/>
      <c r="I113" s="5173" t="n"/>
      <c r="J113" s="5173" t="n"/>
      <c r="K113" s="5173" t="n"/>
      <c r="L113" s="5173" t="n"/>
      <c r="M113" s="5173" t="n"/>
      <c r="N113" s="5173" t="n"/>
      <c r="O113" s="5173" t="n"/>
      <c r="P113" s="5173" t="n"/>
      <c r="Q113" s="5173" t="n"/>
      <c r="R113" s="5767" t="n"/>
      <c r="S113" s="5769" t="n"/>
      <c r="T113" s="5778" t="n"/>
      <c r="U113" s="5767" t="n"/>
      <c r="V113" s="5764" t="n"/>
      <c r="W113" s="5767" t="n"/>
      <c r="X113" s="5778" t="inlineStr">
        <is>
          <t>/10</t>
        </is>
      </c>
      <c r="Y113" s="5767" t="n"/>
      <c r="Z113" s="5772" t="inlineStr">
        <is>
          <t>/10</t>
        </is>
      </c>
      <c r="AA113" s="5767" t="n"/>
      <c r="AB113" s="5773" t="inlineStr">
        <is>
          <t>/4</t>
        </is>
      </c>
      <c r="AC113" s="5774" t="n"/>
      <c r="AD113" s="5764" t="inlineStr">
        <is>
          <t>/4</t>
        </is>
      </c>
      <c r="AE113" s="5767" t="n"/>
      <c r="AF113" s="2445" t="n"/>
      <c r="AG113" s="2316" t="n"/>
      <c r="AH113" s="2445" t="n"/>
      <c r="AI113" s="2316" t="n"/>
      <c r="AJ113" s="2445" t="n"/>
      <c r="AK113" s="2316" t="n"/>
      <c r="AL113" s="1641" t="n"/>
      <c r="AM113" s="5764" t="inlineStr">
        <is>
          <t>/10</t>
        </is>
      </c>
      <c r="AN113" s="2445" t="inlineStr">
        <is>
          <t>/4</t>
        </is>
      </c>
      <c r="AO113" s="5775" t="n"/>
      <c r="AP113" s="5772" t="n"/>
      <c r="AQ113" s="2445" t="n"/>
      <c r="AR113" s="5775" t="n"/>
      <c r="AS113" s="5778" t="n"/>
      <c r="AT113" s="2445" t="n"/>
      <c r="AU113" s="5776" t="n"/>
      <c r="AV113" s="5764" t="n"/>
      <c r="AW113" s="2445" t="n"/>
      <c r="AX113" s="5777" t="n"/>
      <c r="AY113" s="5764" t="n"/>
      <c r="AZ113" s="2445" t="n"/>
      <c r="BA113" s="5775" t="n"/>
      <c r="BB113" s="5772" t="n"/>
      <c r="BC113" s="2445" t="n"/>
      <c r="BD113" s="5775" t="n"/>
      <c r="BE113" s="5778" t="n"/>
      <c r="BF113" s="2445" t="n"/>
      <c r="BG113" s="5776" t="n"/>
      <c r="BH113" s="5764" t="n"/>
      <c r="BI113" s="2445" t="n"/>
      <c r="BJ113" s="5777" t="n"/>
      <c r="BK113" s="5778" t="n"/>
      <c r="BL113" s="2445" t="n"/>
      <c r="BM113" s="5773" t="n"/>
      <c r="BN113" s="5772" t="n"/>
      <c r="BO113" s="2445" t="n"/>
      <c r="BP113" s="5779" t="n"/>
      <c r="BQ113" s="5770" t="n"/>
      <c r="BR113" s="5771" t="n"/>
      <c r="BS113" s="5780" t="n"/>
      <c r="BT113" s="5767" t="n"/>
      <c r="BU113" s="5005">
        <f>Z113*0.22</f>
        <v/>
      </c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</row>
    <row r="114">
      <c r="A114" s="5766" t="inlineStr">
        <is>
          <t>2.8.3</t>
        </is>
      </c>
      <c r="B114" s="5767" t="n"/>
      <c r="C114" s="5768" t="inlineStr">
        <is>
          <t>Коррупция и ее общественная опасность</t>
        </is>
      </c>
      <c r="D114" s="5173" t="n"/>
      <c r="E114" s="5173" t="n"/>
      <c r="F114" s="5173" t="n"/>
      <c r="G114" s="5173" t="n"/>
      <c r="H114" s="5173" t="n"/>
      <c r="I114" s="5173" t="n"/>
      <c r="J114" s="5173" t="n"/>
      <c r="K114" s="5173" t="n"/>
      <c r="L114" s="5173" t="n"/>
      <c r="M114" s="5173" t="n"/>
      <c r="N114" s="5173" t="n"/>
      <c r="O114" s="5173" t="n"/>
      <c r="P114" s="5173" t="n"/>
      <c r="Q114" s="5173" t="n"/>
      <c r="R114" s="5767" t="n"/>
      <c r="S114" s="5769" t="n"/>
      <c r="T114" s="5778" t="n"/>
      <c r="U114" s="5767" t="n"/>
      <c r="V114" s="5764" t="n"/>
      <c r="W114" s="5767" t="n"/>
      <c r="X114" s="5778" t="inlineStr">
        <is>
          <t>/10</t>
        </is>
      </c>
      <c r="Y114" s="5767" t="n"/>
      <c r="Z114" s="5772" t="inlineStr">
        <is>
          <t>/10</t>
        </is>
      </c>
      <c r="AA114" s="5767" t="n"/>
      <c r="AB114" s="5773" t="inlineStr">
        <is>
          <t>/4</t>
        </is>
      </c>
      <c r="AC114" s="5774" t="n"/>
      <c r="AD114" s="5764" t="inlineStr">
        <is>
          <t>/4</t>
        </is>
      </c>
      <c r="AE114" s="5767" t="n"/>
      <c r="AF114" s="2445" t="n"/>
      <c r="AG114" s="2316" t="n"/>
      <c r="AH114" s="2445" t="n"/>
      <c r="AI114" s="2316" t="n"/>
      <c r="AJ114" s="2445" t="n"/>
      <c r="AK114" s="2316" t="n"/>
      <c r="AL114" s="1641" t="n"/>
      <c r="AM114" s="5764" t="n"/>
      <c r="AN114" s="2445" t="n"/>
      <c r="AO114" s="5775" t="n"/>
      <c r="AP114" s="5772" t="inlineStr">
        <is>
          <t>/10</t>
        </is>
      </c>
      <c r="AQ114" s="2445" t="inlineStr">
        <is>
          <t>/4</t>
        </is>
      </c>
      <c r="AR114" s="5775" t="n"/>
      <c r="AS114" s="5778" t="n"/>
      <c r="AT114" s="2445" t="n"/>
      <c r="AU114" s="5776" t="n"/>
      <c r="AV114" s="5764" t="n"/>
      <c r="AW114" s="2445" t="n"/>
      <c r="AX114" s="5777" t="n"/>
      <c r="AY114" s="5764" t="n"/>
      <c r="AZ114" s="2445" t="n"/>
      <c r="BA114" s="5775" t="n"/>
      <c r="BB114" s="5772" t="n"/>
      <c r="BC114" s="2445" t="n"/>
      <c r="BD114" s="5775" t="n"/>
      <c r="BE114" s="5778" t="n"/>
      <c r="BF114" s="2445" t="n"/>
      <c r="BG114" s="5776" t="n"/>
      <c r="BH114" s="5764" t="n"/>
      <c r="BI114" s="2445" t="n"/>
      <c r="BJ114" s="5777" t="n"/>
      <c r="BK114" s="5778" t="n"/>
      <c r="BL114" s="2445" t="n"/>
      <c r="BM114" s="5773" t="n"/>
      <c r="BN114" s="5772" t="n"/>
      <c r="BO114" s="2445" t="n"/>
      <c r="BP114" s="5779" t="n"/>
      <c r="BQ114" s="5770" t="n"/>
      <c r="BR114" s="5771" t="n"/>
      <c r="BS114" s="5780" t="n"/>
      <c r="BT114" s="5767" t="n"/>
      <c r="BU114" s="5005">
        <f>Z114*0.22</f>
        <v/>
      </c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</row>
    <row r="115">
      <c r="A115" s="5781" t="inlineStr">
        <is>
          <t>2.8.4</t>
        </is>
      </c>
      <c r="B115" s="5767" t="n"/>
      <c r="C115" s="5876" t="inlineStr">
        <is>
          <t>Нормативная документация и документооборот в лесном хозяйстве</t>
        </is>
      </c>
      <c r="D115" s="5173" t="n"/>
      <c r="E115" s="5173" t="n"/>
      <c r="F115" s="5173" t="n"/>
      <c r="G115" s="5173" t="n"/>
      <c r="H115" s="5173" t="n"/>
      <c r="I115" s="5173" t="n"/>
      <c r="J115" s="5173" t="n"/>
      <c r="K115" s="5173" t="n"/>
      <c r="L115" s="5173" t="n"/>
      <c r="M115" s="5173" t="n"/>
      <c r="N115" s="5173" t="n"/>
      <c r="O115" s="5173" t="n"/>
      <c r="P115" s="5173" t="n"/>
      <c r="Q115" s="5173" t="n"/>
      <c r="R115" s="5767" t="n"/>
      <c r="S115" s="5783" t="n"/>
      <c r="T115" s="5793" t="n"/>
      <c r="U115" s="5767" t="n"/>
      <c r="V115" s="5788" t="inlineStr">
        <is>
          <t>/5-6</t>
        </is>
      </c>
      <c r="W115" s="5767" t="n"/>
      <c r="X115" s="5793" t="inlineStr">
        <is>
          <t>/144</t>
        </is>
      </c>
      <c r="Y115" s="5767" t="n"/>
      <c r="Z115" s="5786" t="inlineStr">
        <is>
          <t xml:space="preserve"> /60</t>
        </is>
      </c>
      <c r="AA115" s="5767" t="n"/>
      <c r="AB115" s="5787" t="inlineStr">
        <is>
          <t>/14</t>
        </is>
      </c>
      <c r="AC115" s="5774" t="n"/>
      <c r="AD115" s="5788" t="inlineStr">
        <is>
          <t xml:space="preserve"> /8</t>
        </is>
      </c>
      <c r="AE115" s="5767" t="n"/>
      <c r="AF115" s="2412" t="n"/>
      <c r="AG115" s="2316" t="n"/>
      <c r="AH115" s="2412" t="inlineStr">
        <is>
          <t xml:space="preserve"> /6</t>
        </is>
      </c>
      <c r="AI115" s="2316" t="n"/>
      <c r="AJ115" s="2412" t="n"/>
      <c r="AK115" s="2316" t="n"/>
      <c r="AL115" s="310" t="n"/>
      <c r="AM115" s="5788" t="n"/>
      <c r="AN115" s="2412" t="n"/>
      <c r="AO115" s="5789" t="n"/>
      <c r="AP115" s="5786" t="n"/>
      <c r="AQ115" s="2412" t="n"/>
      <c r="AR115" s="5789" t="n"/>
      <c r="AS115" s="5928" t="n"/>
      <c r="AT115" s="2416" t="n"/>
      <c r="AU115" s="5929" t="n"/>
      <c r="AV115" s="5930" t="n"/>
      <c r="AW115" s="2416" t="inlineStr">
        <is>
          <t>/2</t>
        </is>
      </c>
      <c r="AX115" s="5931" t="n"/>
      <c r="AY115" s="5788" t="inlineStr">
        <is>
          <t>/72</t>
        </is>
      </c>
      <c r="AZ115" s="2412" t="inlineStr">
        <is>
          <t>/6</t>
        </is>
      </c>
      <c r="BA115" s="5789" t="n"/>
      <c r="BB115" s="5786" t="inlineStr">
        <is>
          <t>/72</t>
        </is>
      </c>
      <c r="BC115" s="2412" t="inlineStr">
        <is>
          <t>/6</t>
        </is>
      </c>
      <c r="BD115" s="5789" t="n"/>
      <c r="BE115" s="5793" t="n"/>
      <c r="BF115" s="2412" t="n"/>
      <c r="BG115" s="5791" t="n"/>
      <c r="BH115" s="5788" t="n"/>
      <c r="BI115" s="2412" t="n"/>
      <c r="BJ115" s="5792" t="n"/>
      <c r="BK115" s="5793" t="n"/>
      <c r="BL115" s="2412" t="n"/>
      <c r="BM115" s="5787" t="n"/>
      <c r="BN115" s="5786" t="n"/>
      <c r="BO115" s="2412" t="n"/>
      <c r="BP115" s="5794" t="n"/>
      <c r="BQ115" s="5784" t="n"/>
      <c r="BR115" s="5771" t="n"/>
      <c r="BS115" s="5795" t="inlineStr">
        <is>
          <t>ЛКиП</t>
        </is>
      </c>
      <c r="BT115" s="5767" t="n"/>
      <c r="BU115" s="684" t="n">
        <v>13.2</v>
      </c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</row>
    <row r="116">
      <c r="A116" s="5878" t="inlineStr">
        <is>
          <t>2.9</t>
        </is>
      </c>
      <c r="B116" s="5771" t="n"/>
      <c r="C116" s="5832" t="inlineStr">
        <is>
          <t>Дополнительные виды обучения</t>
        </is>
      </c>
      <c r="D116" s="5173" t="n"/>
      <c r="E116" s="5173" t="n"/>
      <c r="F116" s="5173" t="n"/>
      <c r="G116" s="5173" t="n"/>
      <c r="H116" s="5173" t="n"/>
      <c r="I116" s="5173" t="n"/>
      <c r="J116" s="5173" t="n"/>
      <c r="K116" s="5173" t="n"/>
      <c r="L116" s="5173" t="n"/>
      <c r="M116" s="5173" t="n"/>
      <c r="N116" s="5173" t="n"/>
      <c r="O116" s="5173" t="n"/>
      <c r="P116" s="5173" t="n"/>
      <c r="Q116" s="5173" t="n"/>
      <c r="R116" s="5771" t="n"/>
      <c r="S116" s="5816" t="n"/>
      <c r="T116" s="5770" t="n"/>
      <c r="U116" s="5771" t="n"/>
      <c r="V116" s="5770" t="n"/>
      <c r="W116" s="5771" t="n"/>
      <c r="X116" s="5932" t="n"/>
      <c r="Y116" s="5774" t="n"/>
      <c r="Z116" s="5917" t="n"/>
      <c r="AA116" s="5771" t="n"/>
      <c r="AB116" s="5773" t="n"/>
      <c r="AC116" s="5774" t="n"/>
      <c r="AD116" s="5848" t="n"/>
      <c r="AE116" s="5767" t="n"/>
      <c r="AF116" s="5918" t="n"/>
      <c r="AG116" s="5767" t="n"/>
      <c r="AH116" s="5918" t="n"/>
      <c r="AI116" s="5767" t="n"/>
      <c r="AJ116" s="5849" t="n"/>
      <c r="AK116" s="5771" t="n"/>
      <c r="AL116" s="5879" t="n"/>
      <c r="AM116" s="5919" t="n"/>
      <c r="AN116" s="2558" t="n"/>
      <c r="AO116" s="5920" t="n"/>
      <c r="AP116" s="5921" t="n"/>
      <c r="AQ116" s="2558" t="n"/>
      <c r="AR116" s="5920" t="n"/>
      <c r="AS116" s="5922" t="n"/>
      <c r="AT116" s="2558" t="n"/>
      <c r="AU116" s="5923" t="n"/>
      <c r="AV116" s="5919" t="n"/>
      <c r="AW116" s="2558" t="n"/>
      <c r="AX116" s="5924" t="n"/>
      <c r="AY116" s="5919" t="n"/>
      <c r="AZ116" s="2558" t="n"/>
      <c r="BA116" s="5920" t="n"/>
      <c r="BB116" s="5921" t="n"/>
      <c r="BC116" s="2558" t="n"/>
      <c r="BD116" s="5920" t="n"/>
      <c r="BE116" s="5922" t="n"/>
      <c r="BF116" s="2558" t="n"/>
      <c r="BG116" s="5923" t="n"/>
      <c r="BH116" s="5919" t="n"/>
      <c r="BI116" s="2558" t="n"/>
      <c r="BJ116" s="5924" t="n"/>
      <c r="BK116" s="5922" t="n"/>
      <c r="BL116" s="2558" t="n"/>
      <c r="BM116" s="5925" t="n"/>
      <c r="BN116" s="5921" t="n"/>
      <c r="BO116" s="2558" t="n"/>
      <c r="BP116" s="5926" t="n"/>
      <c r="BQ116" s="5927" t="n"/>
      <c r="BR116" s="5771" t="n"/>
      <c r="BS116" s="5933" t="n"/>
      <c r="BT116" s="5771" t="n"/>
      <c r="BU116" s="5005">
        <f>Z116*0.22</f>
        <v/>
      </c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</row>
    <row r="117">
      <c r="A117" s="5766" t="inlineStr">
        <is>
          <t>2.9.1</t>
        </is>
      </c>
      <c r="B117" s="5767" t="n"/>
      <c r="C117" s="5768" t="inlineStr">
        <is>
          <t>Белорусский язык (профессиональная лексика)</t>
        </is>
      </c>
      <c r="D117" s="5173" t="n"/>
      <c r="E117" s="5173" t="n"/>
      <c r="F117" s="5173" t="n"/>
      <c r="G117" s="5173" t="n"/>
      <c r="H117" s="5173" t="n"/>
      <c r="I117" s="5173" t="n"/>
      <c r="J117" s="5173" t="n"/>
      <c r="K117" s="5173" t="n"/>
      <c r="L117" s="5173" t="n"/>
      <c r="M117" s="5173" t="n"/>
      <c r="N117" s="5173" t="n"/>
      <c r="O117" s="5173" t="n"/>
      <c r="P117" s="5173" t="n"/>
      <c r="Q117" s="5173" t="n"/>
      <c r="R117" s="5767" t="n"/>
      <c r="S117" s="5769" t="n"/>
      <c r="T117" s="5778" t="n"/>
      <c r="U117" s="5767" t="n"/>
      <c r="V117" s="5764" t="inlineStr">
        <is>
          <t>/1</t>
        </is>
      </c>
      <c r="W117" s="5767" t="n"/>
      <c r="X117" s="5778" t="inlineStr">
        <is>
          <t>/72</t>
        </is>
      </c>
      <c r="Y117" s="5767" t="n"/>
      <c r="Z117" s="5772" t="inlineStr">
        <is>
          <t>/32</t>
        </is>
      </c>
      <c r="AA117" s="5767" t="n"/>
      <c r="AB117" s="5773" t="inlineStr">
        <is>
          <t>/8</t>
        </is>
      </c>
      <c r="AC117" s="5774" t="n"/>
      <c r="AD117" s="5764" t="n"/>
      <c r="AE117" s="5767" t="n"/>
      <c r="AF117" s="2445" t="n"/>
      <c r="AG117" s="2316" t="n"/>
      <c r="AH117" s="2445" t="inlineStr">
        <is>
          <t>/8</t>
        </is>
      </c>
      <c r="AI117" s="2316" t="n"/>
      <c r="AJ117" s="2445" t="n"/>
      <c r="AK117" s="2316" t="n"/>
      <c r="AL117" s="1641" t="inlineStr">
        <is>
          <t>/2</t>
        </is>
      </c>
      <c r="AM117" s="5764">
        <f>X117</f>
        <v/>
      </c>
      <c r="AN117" s="2445" t="inlineStr">
        <is>
          <t>/6</t>
        </is>
      </c>
      <c r="AO117" s="5775" t="n"/>
      <c r="AP117" s="5772" t="n"/>
      <c r="AQ117" s="2445" t="n"/>
      <c r="AR117" s="5775" t="n"/>
      <c r="AS117" s="5778" t="n"/>
      <c r="AT117" s="2445" t="n"/>
      <c r="AU117" s="5776" t="n"/>
      <c r="AV117" s="5764" t="n"/>
      <c r="AW117" s="2445" t="n"/>
      <c r="AX117" s="5777" t="n"/>
      <c r="AY117" s="5764" t="n"/>
      <c r="AZ117" s="2445" t="n"/>
      <c r="BA117" s="5775" t="n"/>
      <c r="BB117" s="5772" t="n"/>
      <c r="BC117" s="2445" t="n"/>
      <c r="BD117" s="5775" t="n"/>
      <c r="BE117" s="5778" t="n"/>
      <c r="BF117" s="2445" t="n"/>
      <c r="BG117" s="5776" t="n"/>
      <c r="BH117" s="5764" t="n"/>
      <c r="BI117" s="2445" t="n"/>
      <c r="BJ117" s="5777" t="n"/>
      <c r="BK117" s="5778" t="n"/>
      <c r="BL117" s="2445" t="n"/>
      <c r="BM117" s="5773" t="n"/>
      <c r="BN117" s="5772" t="n"/>
      <c r="BO117" s="2445" t="n"/>
      <c r="BP117" s="5779" t="n"/>
      <c r="BQ117" s="5770" t="n"/>
      <c r="BR117" s="5771" t="n"/>
      <c r="BS117" s="5780" t="n"/>
      <c r="BT117" s="5767" t="n"/>
      <c r="BU117" s="5005">
        <f>Z117*0.22</f>
        <v/>
      </c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</row>
    <row r="118">
      <c r="A118" s="5766" t="inlineStr">
        <is>
          <t>2.9.2</t>
        </is>
      </c>
      <c r="B118" s="5767" t="n"/>
      <c r="C118" s="5768" t="inlineStr">
        <is>
          <t>Органическая химия с основами биохимии растений</t>
        </is>
      </c>
      <c r="D118" s="5173" t="n"/>
      <c r="E118" s="5173" t="n"/>
      <c r="F118" s="5173" t="n"/>
      <c r="G118" s="5173" t="n"/>
      <c r="H118" s="5173" t="n"/>
      <c r="I118" s="5173" t="n"/>
      <c r="J118" s="5173" t="n"/>
      <c r="K118" s="5173" t="n"/>
      <c r="L118" s="5173" t="n"/>
      <c r="M118" s="5173" t="n"/>
      <c r="N118" s="5173" t="n"/>
      <c r="O118" s="5173" t="n"/>
      <c r="P118" s="5173" t="n"/>
      <c r="Q118" s="5173" t="n"/>
      <c r="R118" s="5767" t="n"/>
      <c r="S118" s="5769" t="inlineStr">
        <is>
          <t>2062/2024</t>
        </is>
      </c>
      <c r="T118" s="5770" t="n"/>
      <c r="U118" s="5771" t="n"/>
      <c r="V118" s="5779" t="inlineStr">
        <is>
          <t>/2</t>
        </is>
      </c>
      <c r="W118" s="5173" t="n"/>
      <c r="X118" s="5833" t="inlineStr">
        <is>
          <t>/88</t>
        </is>
      </c>
      <c r="Y118" s="5173" t="n"/>
      <c r="Z118" s="5880" t="inlineStr">
        <is>
          <t>/48</t>
        </is>
      </c>
      <c r="AA118" s="5771" t="n"/>
      <c r="AB118" s="5773" t="inlineStr">
        <is>
          <t>/12</t>
        </is>
      </c>
      <c r="AC118" s="5774" t="n"/>
      <c r="AD118" s="5764" t="inlineStr">
        <is>
          <t>/8</t>
        </is>
      </c>
      <c r="AE118" s="5767" t="n"/>
      <c r="AF118" s="5845" t="inlineStr">
        <is>
          <t>/4</t>
        </is>
      </c>
      <c r="AG118" s="5767" t="n"/>
      <c r="AH118" s="5845" t="n"/>
      <c r="AI118" s="5767" t="n"/>
      <c r="AJ118" s="5777" t="n"/>
      <c r="AK118" s="5771" t="n"/>
      <c r="AL118" s="1641" t="n"/>
      <c r="AM118" s="5764" t="n"/>
      <c r="AN118" s="2445" t="inlineStr">
        <is>
          <t>/2</t>
        </is>
      </c>
      <c r="AO118" s="5775" t="n"/>
      <c r="AP118" s="5772">
        <f>X118</f>
        <v/>
      </c>
      <c r="AQ118" s="2445" t="inlineStr">
        <is>
          <t>/10</t>
        </is>
      </c>
      <c r="AR118" s="5775" t="n"/>
      <c r="AS118" s="5778" t="n"/>
      <c r="AT118" s="2445" t="n"/>
      <c r="AU118" s="5776" t="n"/>
      <c r="AV118" s="5764" t="n"/>
      <c r="AW118" s="2445" t="n"/>
      <c r="AX118" s="5777" t="n"/>
      <c r="AY118" s="5764" t="n"/>
      <c r="AZ118" s="2445" t="n"/>
      <c r="BA118" s="5775" t="n"/>
      <c r="BB118" s="5772" t="n"/>
      <c r="BC118" s="2445" t="n"/>
      <c r="BD118" s="5775" t="n"/>
      <c r="BE118" s="5778" t="n"/>
      <c r="BF118" s="2445" t="n"/>
      <c r="BG118" s="5776" t="n"/>
      <c r="BH118" s="5764" t="n"/>
      <c r="BI118" s="2445" t="n"/>
      <c r="BJ118" s="5777" t="n"/>
      <c r="BK118" s="5778" t="n"/>
      <c r="BL118" s="2445" t="n"/>
      <c r="BM118" s="5773" t="n"/>
      <c r="BN118" s="5772" t="n"/>
      <c r="BO118" s="2445" t="n"/>
      <c r="BP118" s="5779" t="n"/>
      <c r="BQ118" s="5770" t="n"/>
      <c r="BR118" s="5771" t="n"/>
      <c r="BS118" s="5866" t="n"/>
      <c r="BT118" s="5771" t="n"/>
      <c r="BU118" s="5005">
        <f>Z118*0.22</f>
        <v/>
      </c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</row>
    <row r="119">
      <c r="A119" s="5781" t="inlineStr">
        <is>
          <t>2.9.3</t>
        </is>
      </c>
      <c r="B119" s="5767" t="n"/>
      <c r="C119" s="5782" t="inlineStr">
        <is>
          <t>Основы садово-паркового хозяйства</t>
        </is>
      </c>
      <c r="D119" s="5173" t="n"/>
      <c r="E119" s="5173" t="n"/>
      <c r="F119" s="5173" t="n"/>
      <c r="G119" s="5173" t="n"/>
      <c r="H119" s="5173" t="n"/>
      <c r="I119" s="5173" t="n"/>
      <c r="J119" s="5173" t="n"/>
      <c r="K119" s="5173" t="n"/>
      <c r="L119" s="5173" t="n"/>
      <c r="M119" s="5173" t="n"/>
      <c r="N119" s="5173" t="n"/>
      <c r="O119" s="5173" t="n"/>
      <c r="P119" s="5173" t="n"/>
      <c r="Q119" s="5173" t="n"/>
      <c r="R119" s="5767" t="n"/>
      <c r="S119" s="5783" t="n"/>
      <c r="T119" s="5784" t="n"/>
      <c r="U119" s="5771" t="n"/>
      <c r="V119" s="5794" t="inlineStr">
        <is>
          <t>/4</t>
        </is>
      </c>
      <c r="W119" s="5173" t="n"/>
      <c r="X119" s="5934" t="inlineStr">
        <is>
          <t xml:space="preserve"> /54</t>
        </is>
      </c>
      <c r="Y119" s="5173" t="n"/>
      <c r="Z119" s="5935" t="inlineStr">
        <is>
          <t>/32</t>
        </is>
      </c>
      <c r="AA119" s="5771" t="n"/>
      <c r="AB119" s="5787" t="inlineStr">
        <is>
          <t>/8</t>
        </is>
      </c>
      <c r="AC119" s="5774" t="n"/>
      <c r="AD119" s="5788" t="inlineStr">
        <is>
          <t>/4</t>
        </is>
      </c>
      <c r="AE119" s="5767" t="n"/>
      <c r="AF119" s="5877" t="inlineStr">
        <is>
          <t>/4</t>
        </is>
      </c>
      <c r="AG119" s="5767" t="n"/>
      <c r="AH119" s="5877" t="n"/>
      <c r="AI119" s="5767" t="n"/>
      <c r="AJ119" s="5792" t="n"/>
      <c r="AK119" s="5771" t="n"/>
      <c r="AL119" s="310" t="n"/>
      <c r="AM119" s="5788" t="n"/>
      <c r="AN119" s="2412" t="n"/>
      <c r="AO119" s="5789" t="n"/>
      <c r="AP119" s="5786" t="n"/>
      <c r="AQ119" s="2412" t="n"/>
      <c r="AR119" s="5789" t="n"/>
      <c r="AS119" s="5928" t="n"/>
      <c r="AT119" s="2416" t="inlineStr">
        <is>
          <t>/2</t>
        </is>
      </c>
      <c r="AU119" s="5929" t="n"/>
      <c r="AV119" s="5930">
        <f>X119</f>
        <v/>
      </c>
      <c r="AW119" s="2416" t="inlineStr">
        <is>
          <t>/6</t>
        </is>
      </c>
      <c r="AX119" s="5931" t="n"/>
      <c r="AY119" s="5788" t="n"/>
      <c r="AZ119" s="2412" t="n"/>
      <c r="BA119" s="5789" t="n"/>
      <c r="BB119" s="5786" t="n"/>
      <c r="BC119" s="2412" t="n"/>
      <c r="BD119" s="5789" t="n"/>
      <c r="BE119" s="5793" t="n"/>
      <c r="BF119" s="2412" t="n"/>
      <c r="BG119" s="5791" t="n"/>
      <c r="BH119" s="5788" t="n"/>
      <c r="BI119" s="2412" t="n"/>
      <c r="BJ119" s="5792" t="n"/>
      <c r="BK119" s="5793" t="n"/>
      <c r="BL119" s="2412" t="n"/>
      <c r="BM119" s="5787" t="n"/>
      <c r="BN119" s="5786" t="n"/>
      <c r="BO119" s="2412" t="n"/>
      <c r="BP119" s="5794" t="n"/>
      <c r="BQ119" s="5784" t="n"/>
      <c r="BR119" s="5771" t="n"/>
      <c r="BS119" s="5795" t="inlineStr">
        <is>
          <t>ЛПиСПС</t>
        </is>
      </c>
      <c r="BT119" s="5767" t="n"/>
      <c r="BU119" s="684">
        <f>Z119*0.22</f>
        <v/>
      </c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</row>
    <row r="120">
      <c r="A120" s="5781" t="inlineStr">
        <is>
          <t>2.9.4</t>
        </is>
      </c>
      <c r="B120" s="5767" t="n"/>
      <c r="C120" s="5782" t="inlineStr">
        <is>
          <t>Безопасность жизнедеятельности человека*</t>
        </is>
      </c>
      <c r="D120" s="5173" t="n"/>
      <c r="E120" s="5173" t="n"/>
      <c r="F120" s="5173" t="n"/>
      <c r="G120" s="5173" t="n"/>
      <c r="H120" s="5173" t="n"/>
      <c r="I120" s="5173" t="n"/>
      <c r="J120" s="5173" t="n"/>
      <c r="K120" s="5173" t="n"/>
      <c r="L120" s="5173" t="n"/>
      <c r="M120" s="5173" t="n"/>
      <c r="N120" s="5173" t="n"/>
      <c r="O120" s="5173" t="n"/>
      <c r="P120" s="5173" t="n"/>
      <c r="Q120" s="5173" t="n"/>
      <c r="R120" s="5767" t="n"/>
      <c r="S120" s="5783" t="n"/>
      <c r="T120" s="5784" t="n"/>
      <c r="U120" s="5771" t="n"/>
      <c r="V120" s="5794" t="inlineStr">
        <is>
          <t>/5</t>
        </is>
      </c>
      <c r="W120" s="5173" t="n"/>
      <c r="X120" s="5934" t="inlineStr">
        <is>
          <t>/108</t>
        </is>
      </c>
      <c r="Y120" s="5173" t="n"/>
      <c r="Z120" s="5935" t="inlineStr">
        <is>
          <t>/64</t>
        </is>
      </c>
      <c r="AA120" s="5771" t="n"/>
      <c r="AB120" s="5787" t="inlineStr">
        <is>
          <t>/16</t>
        </is>
      </c>
      <c r="AC120" s="5774" t="n"/>
      <c r="AD120" s="5788" t="inlineStr">
        <is>
          <t>/8</t>
        </is>
      </c>
      <c r="AE120" s="5767" t="n"/>
      <c r="AF120" s="5877" t="inlineStr">
        <is>
          <t>/4</t>
        </is>
      </c>
      <c r="AG120" s="5767" t="n"/>
      <c r="AH120" s="5877" t="inlineStr">
        <is>
          <t>/4</t>
        </is>
      </c>
      <c r="AI120" s="5767" t="n"/>
      <c r="AJ120" s="5792" t="n"/>
      <c r="AK120" s="5771" t="n"/>
      <c r="AL120" s="310" t="n"/>
      <c r="AM120" s="5788" t="n"/>
      <c r="AN120" s="2412" t="n"/>
      <c r="AO120" s="5789" t="n"/>
      <c r="AP120" s="5786" t="n"/>
      <c r="AQ120" s="2412" t="n"/>
      <c r="AR120" s="5789" t="n"/>
      <c r="AS120" s="5928" t="n"/>
      <c r="AT120" s="2416" t="n"/>
      <c r="AU120" s="5929" t="n"/>
      <c r="AV120" s="5930" t="n"/>
      <c r="AW120" s="2416" t="inlineStr">
        <is>
          <t>/4</t>
        </is>
      </c>
      <c r="AX120" s="5931" t="n"/>
      <c r="AY120" s="5788" t="inlineStr">
        <is>
          <t>/108</t>
        </is>
      </c>
      <c r="AZ120" s="2412" t="inlineStr">
        <is>
          <t>/12</t>
        </is>
      </c>
      <c r="BA120" s="5789" t="n"/>
      <c r="BB120" s="5786" t="n"/>
      <c r="BC120" s="2412" t="n"/>
      <c r="BD120" s="5789" t="n"/>
      <c r="BE120" s="5793" t="n"/>
      <c r="BF120" s="2412" t="n"/>
      <c r="BG120" s="5791" t="n"/>
      <c r="BH120" s="5788" t="n"/>
      <c r="BI120" s="2412" t="n"/>
      <c r="BJ120" s="5792" t="n"/>
      <c r="BK120" s="5793" t="n"/>
      <c r="BL120" s="2412" t="n"/>
      <c r="BM120" s="5787" t="n"/>
      <c r="BN120" s="5786" t="n"/>
      <c r="BO120" s="2412" t="n"/>
      <c r="BP120" s="5794" t="n"/>
      <c r="BQ120" s="5784" t="n"/>
      <c r="BR120" s="5771" t="n"/>
      <c r="BS120" s="5936" t="inlineStr">
        <is>
          <t>БЖД</t>
        </is>
      </c>
      <c r="BT120" s="5771" t="n"/>
      <c r="BU120" s="684">
        <f>Z120*0.22</f>
        <v/>
      </c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</row>
    <row r="121">
      <c r="A121" s="5766" t="inlineStr">
        <is>
          <t>2.9.5</t>
        </is>
      </c>
      <c r="B121" s="5767" t="n"/>
      <c r="C121" s="5768" t="inlineStr">
        <is>
          <t>Основы управления интеллектуальной собственностью</t>
        </is>
      </c>
      <c r="D121" s="5173" t="n"/>
      <c r="E121" s="5173" t="n"/>
      <c r="F121" s="5173" t="n"/>
      <c r="G121" s="5173" t="n"/>
      <c r="H121" s="5173" t="n"/>
      <c r="I121" s="5173" t="n"/>
      <c r="J121" s="5173" t="n"/>
      <c r="K121" s="5173" t="n"/>
      <c r="L121" s="5173" t="n"/>
      <c r="M121" s="5173" t="n"/>
      <c r="N121" s="5173" t="n"/>
      <c r="O121" s="5173" t="n"/>
      <c r="P121" s="5173" t="n"/>
      <c r="Q121" s="5173" t="n"/>
      <c r="R121" s="5767" t="n"/>
      <c r="S121" s="5769" t="n"/>
      <c r="T121" s="5770" t="n"/>
      <c r="U121" s="5771" t="n"/>
      <c r="V121" s="5779" t="inlineStr">
        <is>
          <t>/6</t>
        </is>
      </c>
      <c r="W121" s="5173" t="n"/>
      <c r="X121" s="5833" t="inlineStr">
        <is>
          <t>/60</t>
        </is>
      </c>
      <c r="Y121" s="5173" t="n"/>
      <c r="Z121" s="5880" t="inlineStr">
        <is>
          <t>/34</t>
        </is>
      </c>
      <c r="AA121" s="5771" t="n"/>
      <c r="AB121" s="5773" t="inlineStr">
        <is>
          <t>/8</t>
        </is>
      </c>
      <c r="AC121" s="5774" t="n"/>
      <c r="AD121" s="5764" t="inlineStr">
        <is>
          <t>/4</t>
        </is>
      </c>
      <c r="AE121" s="5767" t="n"/>
      <c r="AF121" s="5845" t="n"/>
      <c r="AG121" s="5767" t="n"/>
      <c r="AH121" s="5845" t="inlineStr">
        <is>
          <t>/4</t>
        </is>
      </c>
      <c r="AI121" s="5767" t="n"/>
      <c r="AJ121" s="5777" t="n"/>
      <c r="AK121" s="5771" t="n"/>
      <c r="AL121" s="1641" t="n"/>
      <c r="AM121" s="5764" t="n"/>
      <c r="AN121" s="2445" t="n"/>
      <c r="AO121" s="5775" t="n"/>
      <c r="AP121" s="5772" t="n"/>
      <c r="AQ121" s="2445" t="n"/>
      <c r="AR121" s="5775" t="n"/>
      <c r="AS121" s="5778" t="n"/>
      <c r="AT121" s="2445" t="n"/>
      <c r="AU121" s="5776" t="n"/>
      <c r="AV121" s="5764" t="n"/>
      <c r="AW121" s="2445" t="n"/>
      <c r="AX121" s="5777" t="n"/>
      <c r="AY121" s="5764" t="n"/>
      <c r="AZ121" s="2445" t="inlineStr">
        <is>
          <t>/2</t>
        </is>
      </c>
      <c r="BA121" s="5775" t="n"/>
      <c r="BB121" s="5772" t="inlineStr">
        <is>
          <t>/60</t>
        </is>
      </c>
      <c r="BC121" s="2445" t="inlineStr">
        <is>
          <t>/6</t>
        </is>
      </c>
      <c r="BD121" s="5775" t="n"/>
      <c r="BE121" s="5778" t="n"/>
      <c r="BF121" s="2445" t="n"/>
      <c r="BG121" s="5776" t="n"/>
      <c r="BH121" s="5764" t="n"/>
      <c r="BI121" s="2445" t="n"/>
      <c r="BJ121" s="5777" t="n"/>
      <c r="BK121" s="5778" t="n"/>
      <c r="BL121" s="2445" t="n"/>
      <c r="BM121" s="5773" t="n"/>
      <c r="BN121" s="5772" t="n"/>
      <c r="BO121" s="2445" t="n"/>
      <c r="BP121" s="5779" t="n"/>
      <c r="BQ121" s="5770" t="n"/>
      <c r="BR121" s="5771" t="n"/>
      <c r="BS121" s="5780" t="n"/>
      <c r="BT121" s="5767" t="n"/>
      <c r="BU121" s="5005">
        <f>Z121*0.22</f>
        <v/>
      </c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</row>
    <row r="122">
      <c r="A122" s="5766" t="inlineStr">
        <is>
          <t>2.9.6</t>
        </is>
      </c>
      <c r="B122" s="5767" t="n"/>
      <c r="C122" s="5768" t="inlineStr">
        <is>
          <t>Экономика отрасли и основы внешнеторговой деятельности</t>
        </is>
      </c>
      <c r="D122" s="5173" t="n"/>
      <c r="E122" s="5173" t="n"/>
      <c r="F122" s="5173" t="n"/>
      <c r="G122" s="5173" t="n"/>
      <c r="H122" s="5173" t="n"/>
      <c r="I122" s="5173" t="n"/>
      <c r="J122" s="5173" t="n"/>
      <c r="K122" s="5173" t="n"/>
      <c r="L122" s="5173" t="n"/>
      <c r="M122" s="5173" t="n"/>
      <c r="N122" s="5173" t="n"/>
      <c r="O122" s="5173" t="n"/>
      <c r="P122" s="5173" t="n"/>
      <c r="Q122" s="5173" t="n"/>
      <c r="R122" s="5767" t="n"/>
      <c r="S122" s="5769" t="n"/>
      <c r="T122" s="5770" t="n"/>
      <c r="U122" s="5771" t="n"/>
      <c r="V122" s="5779" t="inlineStr">
        <is>
          <t>/8</t>
        </is>
      </c>
      <c r="W122" s="5173" t="n"/>
      <c r="X122" s="5833" t="inlineStr">
        <is>
          <t>/108</t>
        </is>
      </c>
      <c r="Y122" s="5173" t="n"/>
      <c r="Z122" s="5880" t="inlineStr">
        <is>
          <t>/64</t>
        </is>
      </c>
      <c r="AA122" s="5771" t="n"/>
      <c r="AB122" s="5773" t="inlineStr">
        <is>
          <t>/16</t>
        </is>
      </c>
      <c r="AC122" s="5774" t="n"/>
      <c r="AD122" s="5764" t="inlineStr">
        <is>
          <t>/8</t>
        </is>
      </c>
      <c r="AE122" s="5767" t="n"/>
      <c r="AF122" s="5845" t="n"/>
      <c r="AG122" s="5767" t="n"/>
      <c r="AH122" s="5845" t="inlineStr">
        <is>
          <t>/8</t>
        </is>
      </c>
      <c r="AI122" s="5767" t="n"/>
      <c r="AJ122" s="5777" t="n"/>
      <c r="AK122" s="5771" t="n"/>
      <c r="AL122" s="1641" t="n"/>
      <c r="AM122" s="5764" t="n"/>
      <c r="AN122" s="2445" t="n"/>
      <c r="AO122" s="5775" t="n"/>
      <c r="AP122" s="5772" t="n"/>
      <c r="AQ122" s="2445" t="n"/>
      <c r="AR122" s="5775" t="n"/>
      <c r="AS122" s="5778" t="n"/>
      <c r="AT122" s="2445" t="n"/>
      <c r="AU122" s="5776" t="n"/>
      <c r="AV122" s="5764" t="n"/>
      <c r="AW122" s="2445" t="n"/>
      <c r="AX122" s="5777" t="n"/>
      <c r="AY122" s="5764" t="n"/>
      <c r="AZ122" s="2445" t="n"/>
      <c r="BA122" s="5775" t="n"/>
      <c r="BB122" s="5772" t="n"/>
      <c r="BC122" s="2445" t="n"/>
      <c r="BD122" s="5775" t="n"/>
      <c r="BE122" s="5778" t="n"/>
      <c r="BF122" s="2445" t="inlineStr">
        <is>
          <t>/4</t>
        </is>
      </c>
      <c r="BG122" s="5776" t="n"/>
      <c r="BH122" s="5764" t="inlineStr">
        <is>
          <t>/108</t>
        </is>
      </c>
      <c r="BI122" s="2445" t="inlineStr">
        <is>
          <t>/12</t>
        </is>
      </c>
      <c r="BJ122" s="5777" t="n"/>
      <c r="BK122" s="5778" t="n"/>
      <c r="BL122" s="2445" t="n"/>
      <c r="BM122" s="5773" t="n"/>
      <c r="BN122" s="5772" t="n"/>
      <c r="BO122" s="2445" t="n"/>
      <c r="BP122" s="5779" t="n"/>
      <c r="BQ122" s="5770" t="n"/>
      <c r="BR122" s="5771" t="n"/>
      <c r="BS122" s="5780" t="n"/>
      <c r="BT122" s="5767" t="n"/>
      <c r="BU122" s="5005">
        <f>Z122*0.22</f>
        <v/>
      </c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</row>
    <row r="123">
      <c r="A123" s="5766" t="inlineStr">
        <is>
          <t>2.9.7</t>
        </is>
      </c>
      <c r="B123" s="5767" t="n"/>
      <c r="C123" s="5768" t="inlineStr">
        <is>
          <t>Охрана труда</t>
        </is>
      </c>
      <c r="D123" s="5173" t="n"/>
      <c r="E123" s="5173" t="n"/>
      <c r="F123" s="5173" t="n"/>
      <c r="G123" s="5173" t="n"/>
      <c r="H123" s="5173" t="n"/>
      <c r="I123" s="5173" t="n"/>
      <c r="J123" s="5173" t="n"/>
      <c r="K123" s="5173" t="n"/>
      <c r="L123" s="5173" t="n"/>
      <c r="M123" s="5173" t="n"/>
      <c r="N123" s="5173" t="n"/>
      <c r="O123" s="5173" t="n"/>
      <c r="P123" s="5173" t="n"/>
      <c r="Q123" s="5173" t="n"/>
      <c r="R123" s="5767" t="n"/>
      <c r="S123" s="5769" t="n"/>
      <c r="T123" s="5770" t="n"/>
      <c r="U123" s="5771" t="n"/>
      <c r="V123" s="5779" t="inlineStr">
        <is>
          <t>/10</t>
        </is>
      </c>
      <c r="W123" s="5173" t="n"/>
      <c r="X123" s="5833" t="inlineStr">
        <is>
          <t>/108</t>
        </is>
      </c>
      <c r="Y123" s="5173" t="n"/>
      <c r="Z123" s="5880" t="inlineStr">
        <is>
          <t>/48</t>
        </is>
      </c>
      <c r="AA123" s="5771" t="n"/>
      <c r="AB123" s="5773" t="inlineStr">
        <is>
          <t>/12</t>
        </is>
      </c>
      <c r="AC123" s="5774" t="n"/>
      <c r="AD123" s="5764" t="inlineStr">
        <is>
          <t>/8</t>
        </is>
      </c>
      <c r="AE123" s="5767" t="n"/>
      <c r="AF123" s="5845" t="inlineStr">
        <is>
          <t>/4</t>
        </is>
      </c>
      <c r="AG123" s="5767" t="n"/>
      <c r="AH123" s="5845" t="n"/>
      <c r="AI123" s="5767" t="n"/>
      <c r="AJ123" s="5777" t="n"/>
      <c r="AK123" s="5771" t="n"/>
      <c r="AL123" s="1641" t="n"/>
      <c r="AM123" s="5764" t="n"/>
      <c r="AN123" s="2445" t="n"/>
      <c r="AO123" s="5775" t="n"/>
      <c r="AP123" s="5772" t="n"/>
      <c r="AQ123" s="2445" t="n"/>
      <c r="AR123" s="5775" t="n"/>
      <c r="AS123" s="5778" t="n"/>
      <c r="AT123" s="2445" t="n"/>
      <c r="AU123" s="5776" t="n"/>
      <c r="AV123" s="5764" t="n"/>
      <c r="AW123" s="2445" t="n"/>
      <c r="AX123" s="5777" t="n"/>
      <c r="AY123" s="5764" t="n"/>
      <c r="AZ123" s="2445" t="n"/>
      <c r="BA123" s="5937" t="n"/>
      <c r="BB123" s="5772" t="n"/>
      <c r="BC123" s="2445" t="n"/>
      <c r="BD123" s="5775" t="n"/>
      <c r="BE123" s="5778" t="n"/>
      <c r="BF123" s="2445" t="n"/>
      <c r="BG123" s="5776" t="n"/>
      <c r="BH123" s="5764" t="n"/>
      <c r="BI123" s="2445" t="n"/>
      <c r="BJ123" s="5777" t="n"/>
      <c r="BK123" s="5778" t="n"/>
      <c r="BL123" s="5764" t="inlineStr">
        <is>
          <t>/2</t>
        </is>
      </c>
      <c r="BM123" s="5773" t="n"/>
      <c r="BN123" s="5772" t="inlineStr">
        <is>
          <t>/108</t>
        </is>
      </c>
      <c r="BO123" s="2445" t="inlineStr">
        <is>
          <t>/10</t>
        </is>
      </c>
      <c r="BP123" s="5779" t="n"/>
      <c r="BQ123" s="5770" t="n"/>
      <c r="BR123" s="5771" t="n"/>
      <c r="BS123" s="5866" t="n"/>
      <c r="BT123" s="5771" t="n"/>
      <c r="BU123" s="5005">
        <f>Z123*0.22</f>
        <v/>
      </c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</row>
    <row r="124">
      <c r="A124" s="5938" t="inlineStr">
        <is>
          <t>2.9.8</t>
        </is>
      </c>
      <c r="B124" s="609" t="n"/>
      <c r="C124" s="5104" t="inlineStr">
        <is>
          <t>Обзорные лекции по специальности</t>
        </is>
      </c>
      <c r="D124" s="608" t="n"/>
      <c r="E124" s="608" t="n"/>
      <c r="F124" s="608" t="n"/>
      <c r="G124" s="608" t="n"/>
      <c r="H124" s="608" t="n"/>
      <c r="I124" s="608" t="n"/>
      <c r="J124" s="608" t="n"/>
      <c r="K124" s="608" t="n"/>
      <c r="L124" s="608" t="n"/>
      <c r="M124" s="608" t="n"/>
      <c r="N124" s="608" t="n"/>
      <c r="O124" s="608" t="n"/>
      <c r="P124" s="608" t="n"/>
      <c r="Q124" s="608" t="n"/>
      <c r="R124" s="609" t="n"/>
      <c r="S124" s="1735" t="n"/>
      <c r="T124" s="1737" t="n"/>
      <c r="U124" s="514" t="n"/>
      <c r="V124" s="4761" t="n"/>
      <c r="W124" s="516" t="n"/>
      <c r="X124" s="4785" t="inlineStr">
        <is>
          <t>/16</t>
        </is>
      </c>
      <c r="Y124" s="609" t="n"/>
      <c r="Z124" s="1742" t="inlineStr">
        <is>
          <t>/16</t>
        </is>
      </c>
      <c r="AA124" s="523" t="n"/>
      <c r="AB124" s="1741" t="inlineStr">
        <is>
          <t>/16</t>
        </is>
      </c>
      <c r="AC124" s="520" t="n"/>
      <c r="AD124" s="1743" t="inlineStr">
        <is>
          <t>/16</t>
        </is>
      </c>
      <c r="AE124" s="523" t="n"/>
      <c r="AF124" s="4783" t="n"/>
      <c r="AG124" s="523" t="n"/>
      <c r="AH124" s="4783" t="n"/>
      <c r="AI124" s="523" t="n"/>
      <c r="AJ124" s="4783" t="n"/>
      <c r="AK124" s="523" t="n"/>
      <c r="AL124" s="1738" t="n"/>
      <c r="AM124" s="1743" t="n"/>
      <c r="AN124" s="4783" t="n"/>
      <c r="AO124" s="4784" t="n"/>
      <c r="AP124" s="1742" t="n"/>
      <c r="AQ124" s="4783" t="n"/>
      <c r="AR124" s="4784" t="n"/>
      <c r="AS124" s="4785" t="n"/>
      <c r="AT124" s="4783" t="n"/>
      <c r="AU124" s="4416" t="n"/>
      <c r="AV124" s="1743" t="n"/>
      <c r="AW124" s="4783" t="n"/>
      <c r="AX124" s="5939" t="n"/>
      <c r="AY124" s="1743" t="n"/>
      <c r="AZ124" s="4783" t="n"/>
      <c r="BA124" s="4784" t="n"/>
      <c r="BB124" s="1742" t="n"/>
      <c r="BC124" s="4783" t="n"/>
      <c r="BD124" s="4784" t="n"/>
      <c r="BE124" s="4785" t="n"/>
      <c r="BF124" s="4783" t="n"/>
      <c r="BG124" s="4416" t="n"/>
      <c r="BH124" s="1743" t="n"/>
      <c r="BI124" s="4783" t="n"/>
      <c r="BJ124" s="5939" t="n"/>
      <c r="BK124" s="4785" t="n"/>
      <c r="BL124" s="4783" t="n"/>
      <c r="BM124" s="5940" t="n"/>
      <c r="BN124" s="1742" t="inlineStr">
        <is>
          <t>/16</t>
        </is>
      </c>
      <c r="BO124" s="4783" t="inlineStr">
        <is>
          <t>/16</t>
        </is>
      </c>
      <c r="BP124" s="4761" t="n"/>
      <c r="BQ124" s="5941" t="n"/>
      <c r="BR124" s="1736" t="n"/>
      <c r="BS124" s="5942" t="n"/>
      <c r="BT124" s="609" t="n"/>
      <c r="BU124" s="5005">
        <f>Z124*0.22</f>
        <v/>
      </c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684">
        <f>Z125*0.22</f>
        <v/>
      </c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</row>
    <row r="126">
      <c r="A126" s="5943" t="inlineStr">
        <is>
          <t>Количество часов учебных занятий</t>
        </is>
      </c>
      <c r="B126" s="534" t="n"/>
      <c r="C126" s="534" t="n"/>
      <c r="D126" s="534" t="n"/>
      <c r="E126" s="534" t="n"/>
      <c r="F126" s="534" t="n"/>
      <c r="G126" s="534" t="n"/>
      <c r="H126" s="534" t="n"/>
      <c r="I126" s="534" t="n"/>
      <c r="J126" s="534" t="n"/>
      <c r="K126" s="534" t="n"/>
      <c r="L126" s="534" t="n"/>
      <c r="M126" s="534" t="n"/>
      <c r="N126" s="534" t="n"/>
      <c r="O126" s="534" t="n"/>
      <c r="P126" s="534" t="n"/>
      <c r="Q126" s="534" t="n"/>
      <c r="R126" s="534" t="n"/>
      <c r="S126" s="534" t="n"/>
      <c r="T126" s="534" t="n"/>
      <c r="U126" s="534" t="n"/>
      <c r="V126" s="534" t="n"/>
      <c r="W126" s="246" t="n"/>
      <c r="X126" s="5944">
        <f>X32+X70</f>
        <v/>
      </c>
      <c r="Y126" s="246" t="n"/>
      <c r="Z126" s="5945">
        <f>Z32+Z70</f>
        <v/>
      </c>
      <c r="AA126" s="246" t="n"/>
      <c r="AB126" s="5946">
        <f>AB32+AB70</f>
        <v/>
      </c>
      <c r="AC126" s="536" t="n"/>
      <c r="AD126" s="5945">
        <f>AD32+AD70</f>
        <v/>
      </c>
      <c r="AE126" s="246" t="n"/>
      <c r="AF126" s="4246">
        <f>AF32+AF70</f>
        <v/>
      </c>
      <c r="AG126" s="246" t="n"/>
      <c r="AH126" s="4246">
        <f>AH32+AH70</f>
        <v/>
      </c>
      <c r="AI126" s="246" t="n"/>
      <c r="AJ126" s="4246">
        <f>AJ32+AJ70</f>
        <v/>
      </c>
      <c r="AK126" s="246" t="n"/>
      <c r="AL126" s="5946">
        <f>AL32+AL70</f>
        <v/>
      </c>
      <c r="AM126" s="5945">
        <f>AM32+AM70</f>
        <v/>
      </c>
      <c r="AN126" s="4246">
        <f>AN32+AN70</f>
        <v/>
      </c>
      <c r="AO126" s="5947">
        <f>AO32+AO70</f>
        <v/>
      </c>
      <c r="AP126" s="5948">
        <f>AP32+AP70</f>
        <v/>
      </c>
      <c r="AQ126" s="4246">
        <f>AQ32+AQ70</f>
        <v/>
      </c>
      <c r="AR126" s="5947">
        <f>AR32+AR70</f>
        <v/>
      </c>
      <c r="AS126" s="5944">
        <f>AS32+AS70</f>
        <v/>
      </c>
      <c r="AT126" s="4246">
        <f>AT32+AT70</f>
        <v/>
      </c>
      <c r="AU126" s="5949">
        <f>AU32+AU70</f>
        <v/>
      </c>
      <c r="AV126" s="5945">
        <f>AV32+AV70</f>
        <v/>
      </c>
      <c r="AW126" s="4246">
        <f>AW32+AW70</f>
        <v/>
      </c>
      <c r="AX126" s="5950">
        <f>AX32+AX70</f>
        <v/>
      </c>
      <c r="AY126" s="5945">
        <f>AY32+AY70</f>
        <v/>
      </c>
      <c r="AZ126" s="4246">
        <f>AZ32+AZ70</f>
        <v/>
      </c>
      <c r="BA126" s="5947">
        <f>BA32+BA70</f>
        <v/>
      </c>
      <c r="BB126" s="5948">
        <f>BB32+BB70</f>
        <v/>
      </c>
      <c r="BC126" s="4246">
        <f>BC32+BC70</f>
        <v/>
      </c>
      <c r="BD126" s="5947">
        <f>BD32+BD70</f>
        <v/>
      </c>
      <c r="BE126" s="5944">
        <f>BE32+BE70</f>
        <v/>
      </c>
      <c r="BF126" s="4246">
        <f>BF32+BF70</f>
        <v/>
      </c>
      <c r="BG126" s="5949">
        <f>BG32+BG70</f>
        <v/>
      </c>
      <c r="BH126" s="5945">
        <f>BH32+BH70</f>
        <v/>
      </c>
      <c r="BI126" s="4246">
        <f>BI32+BI70</f>
        <v/>
      </c>
      <c r="BJ126" s="5950">
        <f>BJ32+BJ70</f>
        <v/>
      </c>
      <c r="BK126" s="5944">
        <f>BK32+BK70</f>
        <v/>
      </c>
      <c r="BL126" s="4246">
        <f>BL32+BL70</f>
        <v/>
      </c>
      <c r="BM126" s="5951">
        <f>BM32+BM70</f>
        <v/>
      </c>
      <c r="BN126" s="5948">
        <f>BN32+BN70</f>
        <v/>
      </c>
      <c r="BO126" s="4246">
        <f>BO32+BO70</f>
        <v/>
      </c>
      <c r="BP126" s="5952">
        <f>BP32+BP70</f>
        <v/>
      </c>
      <c r="BQ126" s="5953">
        <f>BQ32+BQ70</f>
        <v/>
      </c>
      <c r="BR126" s="534" t="n"/>
      <c r="BS126" s="5954" t="n"/>
      <c r="BT126" s="246" t="n"/>
      <c r="BU126" s="684">
        <f>Z126*0.22</f>
        <v/>
      </c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</row>
    <row r="127">
      <c r="A127" s="5955" t="inlineStr">
        <is>
          <t>Количество часов учебных занятий в неделю</t>
        </is>
      </c>
      <c r="B127" s="266" t="n"/>
      <c r="C127" s="266" t="n"/>
      <c r="D127" s="266" t="n"/>
      <c r="E127" s="266" t="n"/>
      <c r="F127" s="266" t="n"/>
      <c r="G127" s="266" t="n"/>
      <c r="H127" s="266" t="n"/>
      <c r="I127" s="266" t="n"/>
      <c r="J127" s="266" t="n"/>
      <c r="K127" s="266" t="n"/>
      <c r="L127" s="266" t="n"/>
      <c r="M127" s="266" t="n"/>
      <c r="N127" s="266" t="n"/>
      <c r="O127" s="266" t="n"/>
      <c r="P127" s="266" t="n"/>
      <c r="Q127" s="266" t="n"/>
      <c r="R127" s="266" t="n"/>
      <c r="S127" s="266" t="n"/>
      <c r="T127" s="266" t="n"/>
      <c r="U127" s="266" t="n"/>
      <c r="V127" s="266" t="n"/>
      <c r="W127" s="266" t="n"/>
      <c r="X127" s="5956">
        <f>AM126+AP126+AS126+AV126+AY126+BB126+BE126+BH126+BK126+BN126</f>
        <v/>
      </c>
      <c r="Y127" s="5767" t="n"/>
      <c r="Z127" s="5957">
        <f>AN126+AQ126+AT126+AW126+AZ126+BC126+BF126+BI126+BL126+BO126+AL126</f>
        <v/>
      </c>
      <c r="AA127" s="5767" t="n"/>
      <c r="AB127" s="5958">
        <f>AD126+AF126+AH126+AJ126</f>
        <v/>
      </c>
      <c r="AC127" s="5774" t="n"/>
      <c r="AD127" s="5957" t="n"/>
      <c r="AE127" s="5767" t="n"/>
      <c r="AF127" s="4252" t="n"/>
      <c r="AG127" s="264" t="n"/>
      <c r="AH127" s="4252" t="n"/>
      <c r="AI127" s="264" t="n"/>
      <c r="AJ127" s="4252" t="n"/>
      <c r="AK127" s="264" t="n"/>
      <c r="AL127" s="5959" t="n"/>
      <c r="AM127" s="4251" t="n"/>
      <c r="AN127" s="4252">
        <f>AN126/AM30</f>
        <v/>
      </c>
      <c r="AO127" s="4255" t="n"/>
      <c r="AP127" s="4256" t="n"/>
      <c r="AQ127" s="4252">
        <f>AQ126/AP30</f>
        <v/>
      </c>
      <c r="AR127" s="4255">
        <f>AO126+AR126</f>
        <v/>
      </c>
      <c r="AS127" s="4258" t="n"/>
      <c r="AT127" s="4252">
        <f>AT126/AS30</f>
        <v/>
      </c>
      <c r="AU127" s="4259" t="n"/>
      <c r="AV127" s="4251" t="n"/>
      <c r="AW127" s="4252">
        <f>AW126/AV30</f>
        <v/>
      </c>
      <c r="AX127" s="4253">
        <f>AU126+AX126</f>
        <v/>
      </c>
      <c r="AY127" s="4251" t="n"/>
      <c r="AZ127" s="4252">
        <f>AZ126/AY30</f>
        <v/>
      </c>
      <c r="BA127" s="4255" t="n"/>
      <c r="BB127" s="4256" t="n"/>
      <c r="BC127" s="4252">
        <f>BC126/BB30</f>
        <v/>
      </c>
      <c r="BD127" s="4255">
        <f>BA126+BD126+O135</f>
        <v/>
      </c>
      <c r="BE127" s="4258" t="n"/>
      <c r="BF127" s="4252">
        <f>BF126/BE30</f>
        <v/>
      </c>
      <c r="BG127" s="4259" t="n"/>
      <c r="BH127" s="4251" t="n"/>
      <c r="BI127" s="4252">
        <f>BI126/BH30</f>
        <v/>
      </c>
      <c r="BJ127" s="4253">
        <f>BG126+BJ126+O136+O137</f>
        <v/>
      </c>
      <c r="BK127" s="4258" t="n"/>
      <c r="BL127" s="4252">
        <f>BL126/BK30</f>
        <v/>
      </c>
      <c r="BM127" s="4261" t="n"/>
      <c r="BN127" s="4256" t="n"/>
      <c r="BO127" s="4252">
        <f>BO126/BN30</f>
        <v/>
      </c>
      <c r="BP127" s="5960">
        <f>BM126+BP126+AK135+AK136+AX135</f>
        <v/>
      </c>
      <c r="BQ127" s="5961">
        <f>BQ126+AX135+AK136+AK135+O137+O136+O135</f>
        <v/>
      </c>
      <c r="BR127" s="266" t="n"/>
      <c r="BS127" s="5956">
        <f>AR127+AX127+BD127+BJ127+BP127</f>
        <v/>
      </c>
      <c r="BT127" s="5767" t="n"/>
      <c r="BU127" s="684">
        <f>Z127*0.22</f>
        <v/>
      </c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</row>
    <row r="128">
      <c r="A128" s="5962" t="inlineStr">
        <is>
          <t>Количество курсовых проектов</t>
        </is>
      </c>
      <c r="B128" s="266" t="n"/>
      <c r="C128" s="266" t="n"/>
      <c r="D128" s="266" t="n"/>
      <c r="E128" s="266" t="n"/>
      <c r="F128" s="266" t="n"/>
      <c r="G128" s="266" t="n"/>
      <c r="H128" s="266" t="n"/>
      <c r="I128" s="266" t="n"/>
      <c r="J128" s="266" t="n"/>
      <c r="K128" s="266" t="n"/>
      <c r="L128" s="266" t="n"/>
      <c r="M128" s="266" t="n"/>
      <c r="N128" s="266" t="n"/>
      <c r="O128" s="266" t="n"/>
      <c r="P128" s="266" t="n"/>
      <c r="Q128" s="266" t="n"/>
      <c r="R128" s="266" t="n"/>
      <c r="S128" s="266" t="n"/>
      <c r="T128" s="266" t="n"/>
      <c r="U128" s="266" t="n"/>
      <c r="V128" s="266" t="n"/>
      <c r="W128" s="264" t="n"/>
      <c r="X128" s="5956">
        <f>SUM(AM128:BP128)</f>
        <v/>
      </c>
      <c r="Y128" s="5767" t="n"/>
      <c r="Z128" s="5957" t="n"/>
      <c r="AA128" s="5767" t="n"/>
      <c r="AB128" s="5958" t="n"/>
      <c r="AC128" s="5774" t="n"/>
      <c r="AD128" s="5957" t="n"/>
      <c r="AE128" s="5767" t="n"/>
      <c r="AF128" s="4252" t="n"/>
      <c r="AG128" s="264" t="n"/>
      <c r="AH128" s="4252" t="n"/>
      <c r="AI128" s="264" t="n"/>
      <c r="AJ128" s="4252" t="n"/>
      <c r="AK128" s="264" t="n"/>
      <c r="AL128" s="5959" t="n"/>
      <c r="AM128" s="4251">
        <f>COUNTIF(AM32:AM110,40)+COUNTIF(AM32:AM110,60)</f>
        <v/>
      </c>
      <c r="AN128" s="266" t="n"/>
      <c r="AO128" s="264" t="n"/>
      <c r="AP128" s="5963">
        <f>COUNTIF(AP32:AP110,40)+COUNTIF(AP32:AP110,60)</f>
        <v/>
      </c>
      <c r="AQ128" s="266" t="n"/>
      <c r="AR128" s="273" t="n"/>
      <c r="AS128" s="5959">
        <f>COUNTIF(AS32:AS110,40)+COUNTIF(AS32:AS110,60)</f>
        <v/>
      </c>
      <c r="AT128" s="266" t="n"/>
      <c r="AU128" s="273" t="n"/>
      <c r="AV128" s="5963">
        <f>COUNTIF(AV32:AV110,40)+COUNTIF(AV32:AV110,60)</f>
        <v/>
      </c>
      <c r="AW128" s="266" t="n"/>
      <c r="AX128" s="273" t="n"/>
      <c r="AY128" s="4261">
        <f>COUNTIF(AY32:AY110,40)+COUNTIF(AY32:AY110,60)</f>
        <v/>
      </c>
      <c r="AZ128" s="266" t="n"/>
      <c r="BA128" s="273" t="n"/>
      <c r="BB128" s="5963">
        <f>COUNTIF(BB32:BB110,40)+COUNTIF(BB32:BB110,60)</f>
        <v/>
      </c>
      <c r="BC128" s="266" t="n"/>
      <c r="BD128" s="273" t="n"/>
      <c r="BE128" s="5959" t="n">
        <v>1</v>
      </c>
      <c r="BF128" s="266" t="n"/>
      <c r="BG128" s="273" t="n"/>
      <c r="BH128" s="4251" t="n">
        <v>1</v>
      </c>
      <c r="BI128" s="266" t="n"/>
      <c r="BJ128" s="264" t="n"/>
      <c r="BK128" s="5959" t="n">
        <v>2</v>
      </c>
      <c r="BL128" s="266" t="n"/>
      <c r="BM128" s="273" t="n"/>
      <c r="BN128" s="5964" t="n">
        <v>1</v>
      </c>
      <c r="BO128" s="266" t="n"/>
      <c r="BP128" s="269" t="n"/>
      <c r="BQ128" s="5961" t="n"/>
      <c r="BR128" s="266" t="n"/>
      <c r="BS128" s="5965" t="n"/>
      <c r="BT128" s="5767" t="n"/>
      <c r="BU128" s="684">
        <f>Z128*0.22</f>
        <v/>
      </c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</row>
    <row r="129">
      <c r="A129" s="5962" t="inlineStr">
        <is>
          <t>Количество курсовых работ</t>
        </is>
      </c>
      <c r="B129" s="266" t="n"/>
      <c r="C129" s="266" t="n"/>
      <c r="D129" s="266" t="n"/>
      <c r="E129" s="266" t="n"/>
      <c r="F129" s="266" t="n"/>
      <c r="G129" s="266" t="n"/>
      <c r="H129" s="266" t="n"/>
      <c r="I129" s="266" t="n"/>
      <c r="J129" s="266" t="n"/>
      <c r="K129" s="266" t="n"/>
      <c r="L129" s="266" t="n"/>
      <c r="M129" s="266" t="n"/>
      <c r="N129" s="266" t="n"/>
      <c r="O129" s="266" t="n"/>
      <c r="P129" s="266" t="n"/>
      <c r="Q129" s="266" t="n"/>
      <c r="R129" s="266" t="n"/>
      <c r="S129" s="266" t="n"/>
      <c r="T129" s="266" t="n"/>
      <c r="U129" s="266" t="n"/>
      <c r="V129" s="266" t="n"/>
      <c r="W129" s="264" t="n"/>
      <c r="X129" s="5956">
        <f>SUM(AM129:BP129)</f>
        <v/>
      </c>
      <c r="Y129" s="5767" t="n"/>
      <c r="Z129" s="5957" t="n"/>
      <c r="AA129" s="5767" t="n"/>
      <c r="AB129" s="5958" t="n"/>
      <c r="AC129" s="5774" t="n"/>
      <c r="AD129" s="5957" t="n"/>
      <c r="AE129" s="5767" t="n"/>
      <c r="AF129" s="4252" t="n"/>
      <c r="AG129" s="264" t="n"/>
      <c r="AH129" s="4252" t="n"/>
      <c r="AI129" s="264" t="n"/>
      <c r="AJ129" s="4252" t="n"/>
      <c r="AK129" s="264" t="n"/>
      <c r="AL129" s="5959" t="n"/>
      <c r="AM129" s="4251">
        <f>COUNTIF(AM32:AM110,30)</f>
        <v/>
      </c>
      <c r="AN129" s="266" t="n"/>
      <c r="AO129" s="264" t="n"/>
      <c r="AP129" s="5963">
        <f>COUNTIF(AP32:AP110,30)</f>
        <v/>
      </c>
      <c r="AQ129" s="266" t="n"/>
      <c r="AR129" s="273" t="n"/>
      <c r="AS129" s="5959">
        <f>COUNTIF(AS32:AS110,30)</f>
        <v/>
      </c>
      <c r="AT129" s="266" t="n"/>
      <c r="AU129" s="273" t="n"/>
      <c r="AV129" s="5963">
        <f>COUNTIF(AV32:AV110,30)</f>
        <v/>
      </c>
      <c r="AW129" s="266" t="n"/>
      <c r="AX129" s="273" t="n"/>
      <c r="AY129" s="4261">
        <f>COUNTIF(AY32:AY110,30)</f>
        <v/>
      </c>
      <c r="AZ129" s="266" t="n"/>
      <c r="BA129" s="273" t="n"/>
      <c r="BB129" s="5963" t="n">
        <v>1</v>
      </c>
      <c r="BC129" s="266" t="n"/>
      <c r="BD129" s="273" t="n"/>
      <c r="BE129" s="5959" t="n"/>
      <c r="BF129" s="266" t="n"/>
      <c r="BG129" s="273" t="n"/>
      <c r="BH129" s="4251">
        <f>COUNTIF(BH32:BH110,30)</f>
        <v/>
      </c>
      <c r="BI129" s="266" t="n"/>
      <c r="BJ129" s="264" t="n"/>
      <c r="BK129" s="5959" t="n">
        <v>1</v>
      </c>
      <c r="BL129" s="266" t="n"/>
      <c r="BM129" s="273" t="n"/>
      <c r="BN129" s="5964" t="n">
        <v>1</v>
      </c>
      <c r="BO129" s="266" t="n"/>
      <c r="BP129" s="269" t="n"/>
      <c r="BQ129" s="5961" t="n"/>
      <c r="BR129" s="266" t="n"/>
      <c r="BS129" s="5965" t="n"/>
      <c r="BT129" s="5767" t="n"/>
      <c r="BU129" s="684">
        <f>Z129*0.22</f>
        <v/>
      </c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</row>
    <row r="130">
      <c r="A130" s="4264" t="inlineStr">
        <is>
          <t>Количество экзаменов</t>
        </is>
      </c>
      <c r="B130" s="266" t="n"/>
      <c r="C130" s="266" t="n"/>
      <c r="D130" s="266" t="n"/>
      <c r="E130" s="266" t="n"/>
      <c r="F130" s="266" t="n"/>
      <c r="G130" s="266" t="n"/>
      <c r="H130" s="266" t="n"/>
      <c r="I130" s="266" t="n"/>
      <c r="J130" s="266" t="n"/>
      <c r="K130" s="266" t="n"/>
      <c r="L130" s="266" t="n"/>
      <c r="M130" s="266" t="n"/>
      <c r="N130" s="266" t="n"/>
      <c r="O130" s="266" t="n"/>
      <c r="P130" s="266" t="n"/>
      <c r="Q130" s="266" t="n"/>
      <c r="R130" s="266" t="n"/>
      <c r="S130" s="266" t="n"/>
      <c r="T130" s="266" t="n"/>
      <c r="U130" s="266" t="n"/>
      <c r="V130" s="266" t="n"/>
      <c r="W130" s="264" t="n"/>
      <c r="X130" s="5966">
        <f>SUM(AM130:BP130)</f>
        <v/>
      </c>
      <c r="Y130" s="5767" t="n"/>
      <c r="Z130" s="5967" t="n"/>
      <c r="AA130" s="5767" t="n"/>
      <c r="AB130" s="5968" t="n"/>
      <c r="AC130" s="5774" t="n"/>
      <c r="AD130" s="5967" t="n"/>
      <c r="AE130" s="5767" t="n"/>
      <c r="AF130" s="4269" t="n"/>
      <c r="AG130" s="264" t="n"/>
      <c r="AH130" s="4269" t="n"/>
      <c r="AI130" s="264" t="n"/>
      <c r="AJ130" s="4269" t="n"/>
      <c r="AK130" s="264" t="n"/>
      <c r="AL130" s="4267" t="n"/>
      <c r="AM130" s="4268">
        <f>COUNTIF(T32:U100,1)</f>
        <v/>
      </c>
      <c r="AN130" s="266" t="n"/>
      <c r="AO130" s="264" t="n"/>
      <c r="AP130" s="4274">
        <f>COUNTIF(T32:U100,2)</f>
        <v/>
      </c>
      <c r="AQ130" s="266" t="n"/>
      <c r="AR130" s="264" t="n"/>
      <c r="AS130" s="4265">
        <f>COUNTIF(T32:U100,3)</f>
        <v/>
      </c>
      <c r="AT130" s="266" t="n"/>
      <c r="AU130" s="264" t="n"/>
      <c r="AV130" s="4268">
        <f>COUNTIF(T32:U100,4)</f>
        <v/>
      </c>
      <c r="AW130" s="266" t="n"/>
      <c r="AX130" s="264" t="n"/>
      <c r="AY130" s="4268">
        <f>COUNTIF(T32:U100,5)</f>
        <v/>
      </c>
      <c r="AZ130" s="266" t="n"/>
      <c r="BA130" s="264" t="n"/>
      <c r="BB130" s="4274">
        <f>COUNTIF(T32:U100,6)</f>
        <v/>
      </c>
      <c r="BC130" s="266" t="n"/>
      <c r="BD130" s="264" t="n"/>
      <c r="BE130" s="4265">
        <f>COUNTIF(T32:U100,7)</f>
        <v/>
      </c>
      <c r="BF130" s="266" t="n"/>
      <c r="BG130" s="264" t="n"/>
      <c r="BH130" s="4268">
        <f>COUNTIF(T32:U100,8)</f>
        <v/>
      </c>
      <c r="BI130" s="266" t="n"/>
      <c r="BJ130" s="264" t="n"/>
      <c r="BK130" s="4267">
        <f>COUNTIF(T32:U100,9)</f>
        <v/>
      </c>
      <c r="BL130" s="266" t="n"/>
      <c r="BM130" s="273" t="n"/>
      <c r="BN130" s="5969">
        <f>COUNTIF(T32:U100,10)</f>
        <v/>
      </c>
      <c r="BO130" s="266" t="n"/>
      <c r="BP130" s="269" t="n"/>
      <c r="BQ130" s="5970" t="n"/>
      <c r="BR130" s="266" t="n"/>
      <c r="BS130" s="5831" t="n"/>
      <c r="BT130" s="5767" t="n"/>
      <c r="BU130" s="684">
        <f>Z130*0.22</f>
        <v/>
      </c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</row>
    <row r="131">
      <c r="A131" s="4278" t="inlineStr">
        <is>
          <t>Количество зачетов</t>
        </is>
      </c>
      <c r="B131" s="608" t="n"/>
      <c r="C131" s="608" t="n"/>
      <c r="D131" s="608" t="n"/>
      <c r="E131" s="608" t="n"/>
      <c r="F131" s="608" t="n"/>
      <c r="G131" s="608" t="n"/>
      <c r="H131" s="608" t="n"/>
      <c r="I131" s="608" t="n"/>
      <c r="J131" s="608" t="n"/>
      <c r="K131" s="608" t="n"/>
      <c r="L131" s="608" t="n"/>
      <c r="M131" s="608" t="n"/>
      <c r="N131" s="608" t="n"/>
      <c r="O131" s="608" t="n"/>
      <c r="P131" s="608" t="n"/>
      <c r="Q131" s="608" t="n"/>
      <c r="R131" s="608" t="n"/>
      <c r="S131" s="608" t="n"/>
      <c r="T131" s="608" t="n"/>
      <c r="U131" s="608" t="n"/>
      <c r="V131" s="608" t="n"/>
      <c r="W131" s="609" t="n"/>
      <c r="X131" s="3763">
        <f>SUM(AM131:BP131)</f>
        <v/>
      </c>
      <c r="Y131" s="609" t="n"/>
      <c r="Z131" s="4281" t="n"/>
      <c r="AA131" s="523" t="n"/>
      <c r="AB131" s="4283" t="n"/>
      <c r="AC131" s="520" t="n"/>
      <c r="AD131" s="4281" t="n"/>
      <c r="AE131" s="523" t="n"/>
      <c r="AF131" s="4282" t="n"/>
      <c r="AG131" s="523" t="n"/>
      <c r="AH131" s="4282" t="n"/>
      <c r="AI131" s="523" t="n"/>
      <c r="AJ131" s="4282" t="n"/>
      <c r="AK131" s="523" t="n"/>
      <c r="AL131" s="4283" t="n"/>
      <c r="AM131" s="4281">
        <f>COUNTIF(V32:W124,1)</f>
        <v/>
      </c>
      <c r="AN131" s="516" t="n"/>
      <c r="AO131" s="523" t="n"/>
      <c r="AP131" s="4284">
        <f>COUNTIF(V32:W124,2)</f>
        <v/>
      </c>
      <c r="AQ131" s="516" t="n"/>
      <c r="AR131" s="523" t="n"/>
      <c r="AS131" s="3763">
        <f>COUNTIF(V32:W124,3)</f>
        <v/>
      </c>
      <c r="AT131" s="608" t="n"/>
      <c r="AU131" s="609" t="n"/>
      <c r="AV131" s="5971">
        <f>COUNTIF(V32:W124,4)</f>
        <v/>
      </c>
      <c r="AW131" s="516" t="n"/>
      <c r="AX131" s="523" t="n"/>
      <c r="AY131" s="4281">
        <f>COUNTIF(V32:W124,5)</f>
        <v/>
      </c>
      <c r="AZ131" s="516" t="n"/>
      <c r="BA131" s="523" t="n"/>
      <c r="BB131" s="4284">
        <f>COUNTIF(V32:W124,6)</f>
        <v/>
      </c>
      <c r="BC131" s="516" t="n"/>
      <c r="BD131" s="523" t="n"/>
      <c r="BE131" s="3763">
        <f>COUNTIF(V32:W124,7)</f>
        <v/>
      </c>
      <c r="BF131" s="608" t="n"/>
      <c r="BG131" s="609" t="n"/>
      <c r="BH131" s="4281">
        <f>COUNTIF(V32:W124,8)</f>
        <v/>
      </c>
      <c r="BI131" s="516" t="n"/>
      <c r="BJ131" s="523" t="n"/>
      <c r="BK131" s="4283">
        <f>COUNTIF(V32:W124,9)</f>
        <v/>
      </c>
      <c r="BL131" s="516" t="n"/>
      <c r="BM131" s="520" t="n"/>
      <c r="BN131" s="5972">
        <f>COUNTIF(V32:W124,10)</f>
        <v/>
      </c>
      <c r="BO131" s="516" t="n"/>
      <c r="BP131" s="514" t="n"/>
      <c r="BQ131" s="5973" t="n"/>
      <c r="BR131" s="516" t="n"/>
      <c r="BS131" s="5974" t="n"/>
      <c r="BT131" s="609" t="n"/>
      <c r="BU131" s="684">
        <f>Z131*0.22</f>
        <v/>
      </c>
      <c r="BV131" s="684" t="n"/>
      <c r="BW131" s="684" t="n"/>
      <c r="BX131" s="684" t="n"/>
      <c r="BY131" s="684" t="n"/>
      <c r="BZ131" s="684" t="n"/>
      <c r="CA131" s="684" t="n"/>
      <c r="CB131" s="684" t="n"/>
      <c r="CC131" s="684" t="n"/>
      <c r="CD131" s="684" t="n"/>
      <c r="CE131" s="684" t="n"/>
      <c r="CF131" s="684" t="n"/>
      <c r="CG131" s="684" t="n"/>
      <c r="CH131" s="684" t="n"/>
      <c r="CI131" s="684" t="n"/>
      <c r="CJ131" s="684" t="n"/>
      <c r="CK131" s="684" t="n"/>
      <c r="CL131" s="684" t="n"/>
      <c r="CM131" s="684" t="n"/>
      <c r="CN131" s="684" t="n"/>
      <c r="CO131" s="684" t="n"/>
      <c r="CP131" s="684" t="n"/>
      <c r="CQ131" s="684" t="n"/>
      <c r="CR131" s="684" t="n"/>
      <c r="CS131" s="684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684">
        <f>Z132*0.22</f>
        <v/>
      </c>
      <c r="BV132" s="37" t="n"/>
      <c r="BW132" s="37" t="n"/>
      <c r="BX132" s="37" t="n"/>
      <c r="BY132" s="37" t="n"/>
      <c r="BZ132" s="37" t="n"/>
      <c r="CA132" s="37" t="n"/>
      <c r="CB132" s="37" t="n"/>
      <c r="CC132" s="37" t="n"/>
      <c r="CD132" s="37" t="n"/>
      <c r="CE132" s="37" t="n"/>
      <c r="CF132" s="37" t="n"/>
      <c r="CG132" s="37" t="n"/>
      <c r="CH132" s="37" t="n"/>
      <c r="CI132" s="37" t="n"/>
      <c r="CJ132" s="37" t="n"/>
      <c r="CK132" s="37" t="n"/>
      <c r="CL132" s="37" t="n"/>
      <c r="CM132" s="37" t="n"/>
      <c r="CN132" s="37" t="n"/>
      <c r="CO132" s="37" t="n"/>
      <c r="CP132" s="37" t="n"/>
      <c r="CQ132" s="37" t="n"/>
      <c r="CR132" s="37" t="n"/>
      <c r="CS132" s="37" t="n"/>
    </row>
    <row r="133">
      <c r="A133" s="5975" t="inlineStr">
        <is>
          <t>IV. Учебные практики</t>
        </is>
      </c>
      <c r="B133" s="158" t="n"/>
      <c r="C133" s="158" t="n"/>
      <c r="D133" s="158" t="n"/>
      <c r="E133" s="158" t="n"/>
      <c r="F133" s="158" t="n"/>
      <c r="G133" s="158" t="n"/>
      <c r="H133" s="158" t="n"/>
      <c r="I133" s="158" t="n"/>
      <c r="J133" s="158" t="n"/>
      <c r="K133" s="158" t="n"/>
      <c r="L133" s="158" t="n"/>
      <c r="M133" s="158" t="n"/>
      <c r="N133" s="158" t="n"/>
      <c r="O133" s="158" t="n"/>
      <c r="P133" s="158" t="n"/>
      <c r="Q133" s="158" t="n"/>
      <c r="R133" s="156" t="n"/>
      <c r="S133" s="5976" t="n"/>
      <c r="T133" s="2111" t="inlineStr">
        <is>
          <t>V. Производственные практики</t>
        </is>
      </c>
      <c r="U133" s="158" t="n"/>
      <c r="V133" s="158" t="n"/>
      <c r="W133" s="158" t="n"/>
      <c r="X133" s="158" t="n"/>
      <c r="Y133" s="158" t="n"/>
      <c r="Z133" s="158" t="n"/>
      <c r="AA133" s="158" t="n"/>
      <c r="AB133" s="158" t="n"/>
      <c r="AC133" s="158" t="n"/>
      <c r="AD133" s="158" t="n"/>
      <c r="AE133" s="158" t="n"/>
      <c r="AF133" s="158" t="n"/>
      <c r="AG133" s="158" t="n"/>
      <c r="AH133" s="158" t="n"/>
      <c r="AI133" s="158" t="n"/>
      <c r="AJ133" s="158" t="n"/>
      <c r="AK133" s="158" t="n"/>
      <c r="AL133" s="158" t="n"/>
      <c r="AM133" s="158" t="n"/>
      <c r="AN133" s="158" t="n"/>
      <c r="AO133" s="156" t="n"/>
      <c r="AP133" s="4837" t="inlineStr">
        <is>
          <t>VI. Дипломное проектирование</t>
        </is>
      </c>
      <c r="AQ133" s="60" t="n"/>
      <c r="AR133" s="60" t="n"/>
      <c r="AS133" s="60" t="n"/>
      <c r="AT133" s="60" t="n"/>
      <c r="AU133" s="60" t="n"/>
      <c r="AV133" s="60" t="n"/>
      <c r="AW133" s="60" t="n"/>
      <c r="AX133" s="60" t="n"/>
      <c r="AY133" s="60" t="n"/>
      <c r="AZ133" s="60" t="n"/>
      <c r="BA133" s="64" t="n"/>
      <c r="BB133" s="5977" t="inlineStr">
        <is>
          <t>VII. Итоговая аттестация</t>
        </is>
      </c>
      <c r="BC133" s="1410" t="n"/>
      <c r="BD133" s="1410" t="n"/>
      <c r="BE133" s="1410" t="n"/>
      <c r="BF133" s="1410" t="n"/>
      <c r="BG133" s="1410" t="n"/>
      <c r="BH133" s="1410" t="n"/>
      <c r="BI133" s="1410" t="n"/>
      <c r="BJ133" s="1410" t="n"/>
      <c r="BK133" s="1410" t="n"/>
      <c r="BL133" s="1410" t="n"/>
      <c r="BM133" s="1410" t="n"/>
      <c r="BN133" s="1410" t="n"/>
      <c r="BO133" s="1410" t="n"/>
      <c r="BP133" s="1410" t="n"/>
      <c r="BQ133" s="1410" t="n"/>
      <c r="BR133" s="1410" t="n"/>
      <c r="BS133" s="1410" t="n"/>
      <c r="BT133" s="4292" t="n"/>
      <c r="BU133" s="684">
        <f>Z133*0.22</f>
        <v/>
      </c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</row>
    <row r="134">
      <c r="A134" s="622" t="inlineStr">
        <is>
          <t>Название практики</t>
        </is>
      </c>
      <c r="B134" s="131" t="n"/>
      <c r="C134" s="131" t="n"/>
      <c r="D134" s="131" t="n"/>
      <c r="E134" s="131" t="n"/>
      <c r="F134" s="131" t="n"/>
      <c r="G134" s="131" t="n"/>
      <c r="H134" s="220" t="n"/>
      <c r="I134" s="623" t="inlineStr">
        <is>
          <t>Семестр</t>
        </is>
      </c>
      <c r="J134" s="131" t="n"/>
      <c r="K134" s="220" t="n"/>
      <c r="L134" s="623" t="inlineStr">
        <is>
          <t>Недель</t>
        </is>
      </c>
      <c r="M134" s="131" t="n"/>
      <c r="N134" s="220" t="n"/>
      <c r="O134" s="624" t="inlineStr">
        <is>
          <t>Зачетных единиц</t>
        </is>
      </c>
      <c r="P134" s="131" t="n"/>
      <c r="Q134" s="131" t="n"/>
      <c r="R134" s="220" t="n"/>
      <c r="S134" s="625" t="n"/>
      <c r="T134" s="626" t="inlineStr">
        <is>
          <t>Название практики</t>
        </is>
      </c>
      <c r="U134" s="131" t="n"/>
      <c r="V134" s="131" t="n"/>
      <c r="W134" s="131" t="n"/>
      <c r="X134" s="131" t="n"/>
      <c r="Y134" s="131" t="n"/>
      <c r="Z134" s="131" t="n"/>
      <c r="AA134" s="131" t="n"/>
      <c r="AB134" s="131" t="n"/>
      <c r="AC134" s="131" t="n"/>
      <c r="AD134" s="220" t="n"/>
      <c r="AE134" s="623" t="inlineStr">
        <is>
          <t>Семестр</t>
        </is>
      </c>
      <c r="AF134" s="131" t="n"/>
      <c r="AG134" s="220" t="n"/>
      <c r="AH134" s="623" t="inlineStr">
        <is>
          <t>Недель</t>
        </is>
      </c>
      <c r="AI134" s="131" t="n"/>
      <c r="AJ134" s="220" t="n"/>
      <c r="AK134" s="624" t="inlineStr">
        <is>
          <t>Зачетных единиц</t>
        </is>
      </c>
      <c r="AL134" s="131" t="n"/>
      <c r="AM134" s="131" t="n"/>
      <c r="AN134" s="131" t="n"/>
      <c r="AO134" s="220" t="n"/>
      <c r="AP134" s="5978" t="inlineStr">
        <is>
          <t>Семестр</t>
        </is>
      </c>
      <c r="AQ134" s="1410" t="n"/>
      <c r="AR134" s="1410" t="n"/>
      <c r="AS134" s="1411" t="n"/>
      <c r="AT134" s="627" t="inlineStr">
        <is>
          <t>Недель</t>
        </is>
      </c>
      <c r="AU134" s="131" t="n"/>
      <c r="AV134" s="131" t="n"/>
      <c r="AW134" s="220" t="n"/>
      <c r="AX134" s="628" t="inlineStr">
        <is>
          <t>Зачетных единиц</t>
        </is>
      </c>
      <c r="AY134" s="131" t="n"/>
      <c r="AZ134" s="131" t="n"/>
      <c r="BA134" s="224" t="n"/>
      <c r="BB134" s="629" t="inlineStr">
        <is>
          <t>1. Государственный экзамен
2. Защита дипломного проекта (дипломной работы)</t>
        </is>
      </c>
      <c r="BC134" s="60" t="n"/>
      <c r="BD134" s="60" t="n"/>
      <c r="BE134" s="60" t="n"/>
      <c r="BF134" s="60" t="n"/>
      <c r="BG134" s="60" t="n"/>
      <c r="BH134" s="60" t="n"/>
      <c r="BI134" s="60" t="n"/>
      <c r="BJ134" s="60" t="n"/>
      <c r="BK134" s="60" t="n"/>
      <c r="BL134" s="60" t="n"/>
      <c r="BM134" s="60" t="n"/>
      <c r="BN134" s="60" t="n"/>
      <c r="BO134" s="60" t="n"/>
      <c r="BP134" s="60" t="n"/>
      <c r="BQ134" s="60" t="n"/>
      <c r="BR134" s="60" t="n"/>
      <c r="BS134" s="60" t="n"/>
      <c r="BT134" s="64" t="n"/>
      <c r="BU134" s="2" t="n"/>
      <c r="BV134" s="2" t="n"/>
      <c r="BW134" s="5979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</row>
    <row r="135">
      <c r="A135" s="630" t="inlineStr">
        <is>
          <t>Первая учебная</t>
        </is>
      </c>
      <c r="B135" s="201" t="n"/>
      <c r="C135" s="201" t="n"/>
      <c r="D135" s="201" t="n"/>
      <c r="E135" s="201" t="n"/>
      <c r="F135" s="201" t="n"/>
      <c r="G135" s="201" t="n"/>
      <c r="H135" s="200" t="n"/>
      <c r="I135" s="5980" t="n">
        <v>6</v>
      </c>
      <c r="J135" s="2304" t="n"/>
      <c r="K135" s="5750" t="n"/>
      <c r="L135" s="5980" t="n">
        <v>6.5</v>
      </c>
      <c r="M135" s="2304" t="n"/>
      <c r="N135" s="5750" t="n"/>
      <c r="O135" s="5981" t="n">
        <v>10</v>
      </c>
      <c r="P135" s="534" t="n"/>
      <c r="Q135" s="534" t="n"/>
      <c r="R135" s="244" t="n"/>
      <c r="S135" s="633" t="n"/>
      <c r="T135" s="634" t="inlineStr">
        <is>
          <t>Технологическая</t>
        </is>
      </c>
      <c r="U135" s="201" t="n"/>
      <c r="V135" s="201" t="n"/>
      <c r="W135" s="201" t="n"/>
      <c r="X135" s="201" t="n"/>
      <c r="Y135" s="201" t="n"/>
      <c r="Z135" s="201" t="n"/>
      <c r="AA135" s="201" t="n"/>
      <c r="AB135" s="201" t="n"/>
      <c r="AC135" s="201" t="n"/>
      <c r="AD135" s="200" t="n"/>
      <c r="AE135" s="5980" t="n">
        <v>9</v>
      </c>
      <c r="AF135" s="2304" t="n"/>
      <c r="AG135" s="5750" t="n"/>
      <c r="AH135" s="5980" t="n">
        <v>5</v>
      </c>
      <c r="AI135" s="2304" t="n"/>
      <c r="AJ135" s="5750" t="n"/>
      <c r="AK135" s="5982" t="n">
        <v>8</v>
      </c>
      <c r="AL135" s="2304" t="n"/>
      <c r="AM135" s="2304" t="n"/>
      <c r="AN135" s="2304" t="n"/>
      <c r="AO135" s="5750" t="n"/>
      <c r="AP135" s="5983" t="inlineStr">
        <is>
          <t>10</t>
        </is>
      </c>
      <c r="AQ135" s="2" t="n"/>
      <c r="AR135" s="2" t="n"/>
      <c r="AS135" s="169" t="n"/>
      <c r="AT135" s="2124" t="inlineStr">
        <is>
          <t>9</t>
        </is>
      </c>
      <c r="AU135" s="2" t="n"/>
      <c r="AV135" s="2" t="n"/>
      <c r="AW135" s="169" t="n"/>
      <c r="AX135" s="637" t="n">
        <v>14</v>
      </c>
      <c r="AY135" s="2" t="n"/>
      <c r="AZ135" s="2" t="n"/>
      <c r="BA135" s="72" t="n"/>
      <c r="BB135" s="69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7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</row>
    <row r="136">
      <c r="A136" s="5984" t="inlineStr">
        <is>
          <t>Вторая учебная</t>
        </is>
      </c>
      <c r="B136" s="5173" t="n"/>
      <c r="C136" s="5173" t="n"/>
      <c r="D136" s="5173" t="n"/>
      <c r="E136" s="5173" t="n"/>
      <c r="F136" s="5173" t="n"/>
      <c r="G136" s="5173" t="n"/>
      <c r="H136" s="5767" t="n"/>
      <c r="I136" s="5985" t="n">
        <v>7</v>
      </c>
      <c r="J136" s="5173" t="n"/>
      <c r="K136" s="5767" t="n"/>
      <c r="L136" s="5985" t="n">
        <v>6.5</v>
      </c>
      <c r="M136" s="5173" t="n"/>
      <c r="N136" s="5767" t="n"/>
      <c r="O136" s="5986" t="n">
        <v>10</v>
      </c>
      <c r="P136" s="5173" t="n"/>
      <c r="Q136" s="5173" t="n"/>
      <c r="R136" s="5771" t="n"/>
      <c r="S136" s="5987" t="n"/>
      <c r="T136" s="5988" t="inlineStr">
        <is>
          <t>Преддипломная</t>
        </is>
      </c>
      <c r="U136" s="291" t="n"/>
      <c r="V136" s="291" t="n"/>
      <c r="W136" s="291" t="n"/>
      <c r="X136" s="291" t="n"/>
      <c r="Y136" s="291" t="n"/>
      <c r="Z136" s="291" t="n"/>
      <c r="AA136" s="291" t="n"/>
      <c r="AB136" s="291" t="n"/>
      <c r="AC136" s="291" t="n"/>
      <c r="AD136" s="329" t="n"/>
      <c r="AE136" s="640" t="n">
        <v>9</v>
      </c>
      <c r="AF136" s="291" t="n"/>
      <c r="AG136" s="329" t="n"/>
      <c r="AH136" s="640" t="n">
        <v>3</v>
      </c>
      <c r="AI136" s="291" t="n"/>
      <c r="AJ136" s="329" t="n"/>
      <c r="AK136" s="5989" t="n">
        <v>5</v>
      </c>
      <c r="AL136" s="291" t="n"/>
      <c r="AM136" s="291" t="n"/>
      <c r="AN136" s="291" t="n"/>
      <c r="AO136" s="289" t="n"/>
      <c r="AP136" s="69" t="n"/>
      <c r="AQ136" s="2" t="n"/>
      <c r="AR136" s="2" t="n"/>
      <c r="AS136" s="169" t="n"/>
      <c r="AT136" s="191" t="n"/>
      <c r="AU136" s="2" t="n"/>
      <c r="AV136" s="2" t="n"/>
      <c r="AW136" s="169" t="n"/>
      <c r="AX136" s="191" t="n"/>
      <c r="AY136" s="2" t="n"/>
      <c r="AZ136" s="2" t="n"/>
      <c r="BA136" s="72" t="n"/>
      <c r="BB136" s="69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7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</row>
    <row r="137">
      <c r="A137" s="5988" t="inlineStr">
        <is>
          <t>Третья учебная</t>
        </is>
      </c>
      <c r="B137" s="516" t="n"/>
      <c r="C137" s="516" t="n"/>
      <c r="D137" s="516" t="n"/>
      <c r="E137" s="516" t="n"/>
      <c r="F137" s="516" t="n"/>
      <c r="G137" s="516" t="n"/>
      <c r="H137" s="523" t="n"/>
      <c r="I137" s="640" t="n">
        <v>8</v>
      </c>
      <c r="J137" s="516" t="n"/>
      <c r="K137" s="523" t="n"/>
      <c r="L137" s="640" t="n">
        <v>9</v>
      </c>
      <c r="M137" s="516" t="n"/>
      <c r="N137" s="523" t="n"/>
      <c r="O137" s="5990" t="n">
        <v>12</v>
      </c>
      <c r="P137" s="516" t="n"/>
      <c r="Q137" s="516" t="n"/>
      <c r="R137" s="514" t="n"/>
      <c r="S137" s="5991" t="n"/>
      <c r="T137" s="2130" t="n"/>
      <c r="U137" s="78" t="n"/>
      <c r="V137" s="78" t="n"/>
      <c r="W137" s="78" t="n"/>
      <c r="X137" s="78" t="n"/>
      <c r="Y137" s="78" t="n"/>
      <c r="Z137" s="78" t="n"/>
      <c r="AA137" s="78" t="n"/>
      <c r="AB137" s="78" t="n"/>
      <c r="AC137" s="78" t="n"/>
      <c r="AD137" s="2128" t="n"/>
      <c r="AE137" s="647" t="n"/>
      <c r="AF137" s="78" t="n"/>
      <c r="AG137" s="2128" t="n"/>
      <c r="AH137" s="647" t="n"/>
      <c r="AI137" s="78" t="n"/>
      <c r="AJ137" s="2128" t="n"/>
      <c r="AK137" s="647" t="n"/>
      <c r="AL137" s="78" t="n"/>
      <c r="AM137" s="78" t="n"/>
      <c r="AN137" s="78" t="n"/>
      <c r="AO137" s="81" t="n"/>
      <c r="AP137" s="77" t="n"/>
      <c r="AQ137" s="78" t="n"/>
      <c r="AR137" s="78" t="n"/>
      <c r="AS137" s="2128" t="n"/>
      <c r="AT137" s="647" t="n"/>
      <c r="AU137" s="78" t="n"/>
      <c r="AV137" s="78" t="n"/>
      <c r="AW137" s="2128" t="n"/>
      <c r="AX137" s="647" t="n"/>
      <c r="AY137" s="78" t="n"/>
      <c r="AZ137" s="78" t="n"/>
      <c r="BA137" s="81" t="n"/>
      <c r="BB137" s="77" t="n"/>
      <c r="BC137" s="78" t="n"/>
      <c r="BD137" s="78" t="n"/>
      <c r="BE137" s="78" t="n"/>
      <c r="BF137" s="78" t="n"/>
      <c r="BG137" s="78" t="n"/>
      <c r="BH137" s="78" t="n"/>
      <c r="BI137" s="78" t="n"/>
      <c r="BJ137" s="78" t="n"/>
      <c r="BK137" s="78" t="n"/>
      <c r="BL137" s="78" t="n"/>
      <c r="BM137" s="78" t="n"/>
      <c r="BN137" s="78" t="n"/>
      <c r="BO137" s="78" t="n"/>
      <c r="BP137" s="78" t="n"/>
      <c r="BQ137" s="78" t="n"/>
      <c r="BR137" s="78" t="n"/>
      <c r="BS137" s="78" t="n"/>
      <c r="BT137" s="81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</row>
    <row r="139">
      <c r="A139" s="7" t="inlineStr">
        <is>
          <t>VIII. Матрица компетенций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</row>
    <row r="140">
      <c r="A140" s="5992" t="inlineStr">
        <is>
          <t>Код компетенции</t>
        </is>
      </c>
      <c r="B140" s="131" t="n"/>
      <c r="C140" s="131" t="n"/>
      <c r="D140" s="220" t="n"/>
      <c r="E140" s="3554" t="inlineStr">
        <is>
          <t>Наименование компетенции</t>
        </is>
      </c>
      <c r="F140" s="1410" t="n"/>
      <c r="G140" s="1410" t="n"/>
      <c r="H140" s="1410" t="n"/>
      <c r="I140" s="1410" t="n"/>
      <c r="J140" s="1410" t="n"/>
      <c r="K140" s="1410" t="n"/>
      <c r="L140" s="1410" t="n"/>
      <c r="M140" s="1410" t="n"/>
      <c r="N140" s="1410" t="n"/>
      <c r="O140" s="1410" t="n"/>
      <c r="P140" s="1410" t="n"/>
      <c r="Q140" s="1410" t="n"/>
      <c r="R140" s="1410" t="n"/>
      <c r="S140" s="1410" t="n"/>
      <c r="T140" s="1410" t="n"/>
      <c r="U140" s="1410" t="n"/>
      <c r="V140" s="1410" t="n"/>
      <c r="W140" s="1410" t="n"/>
      <c r="X140" s="1410" t="n"/>
      <c r="Y140" s="1410" t="n"/>
      <c r="Z140" s="1410" t="n"/>
      <c r="AA140" s="1410" t="n"/>
      <c r="AB140" s="1410" t="n"/>
      <c r="AC140" s="1410" t="n"/>
      <c r="AD140" s="1410" t="n"/>
      <c r="AE140" s="1410" t="n"/>
      <c r="AF140" s="1410" t="n"/>
      <c r="AG140" s="1410" t="n"/>
      <c r="AH140" s="1410" t="n"/>
      <c r="AI140" s="1410" t="n"/>
      <c r="AJ140" s="1410" t="n"/>
      <c r="AK140" s="1410" t="n"/>
      <c r="AL140" s="1410" t="n"/>
      <c r="AM140" s="1410" t="n"/>
      <c r="AN140" s="1410" t="n"/>
      <c r="AO140" s="1410" t="n"/>
      <c r="AP140" s="1410" t="n"/>
      <c r="AQ140" s="1410" t="n"/>
      <c r="AR140" s="1410" t="n"/>
      <c r="AS140" s="1410" t="n"/>
      <c r="AT140" s="1410" t="n"/>
      <c r="AU140" s="1410" t="n"/>
      <c r="AV140" s="1410" t="n"/>
      <c r="AW140" s="1410" t="n"/>
      <c r="AX140" s="1410" t="n"/>
      <c r="AY140" s="1410" t="n"/>
      <c r="AZ140" s="1410" t="n"/>
      <c r="BA140" s="1410" t="n"/>
      <c r="BB140" s="1410" t="n"/>
      <c r="BC140" s="1410" t="n"/>
      <c r="BD140" s="1410" t="n"/>
      <c r="BE140" s="1410" t="n"/>
      <c r="BF140" s="1410" t="n"/>
      <c r="BG140" s="1410" t="n"/>
      <c r="BH140" s="1410" t="n"/>
      <c r="BI140" s="1410" t="n"/>
      <c r="BJ140" s="1410" t="n"/>
      <c r="BK140" s="1410" t="n"/>
      <c r="BL140" s="1410" t="n"/>
      <c r="BM140" s="1410" t="n"/>
      <c r="BN140" s="1410" t="n"/>
      <c r="BO140" s="1410" t="n"/>
      <c r="BP140" s="1410" t="n"/>
      <c r="BQ140" s="1410" t="n"/>
      <c r="BR140" s="5992" t="inlineStr">
        <is>
          <t>Код модуля, учебной дисциплины</t>
        </is>
      </c>
      <c r="BS140" s="131" t="n"/>
      <c r="BT140" s="220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</row>
    <row r="141">
      <c r="A141" s="255" t="inlineStr">
        <is>
          <t>УК-1</t>
        </is>
      </c>
      <c r="B141" s="201" t="n"/>
      <c r="C141" s="201" t="n"/>
      <c r="D141" s="200" t="n"/>
      <c r="E141" s="5993" t="inlineStr">
        <is>
          <t>Владеть основами исследовательской деятельности, осуществлять поиск, анализ и синтез информации</t>
        </is>
      </c>
      <c r="F141" s="201" t="n"/>
      <c r="G141" s="201" t="n"/>
      <c r="H141" s="201" t="n"/>
      <c r="I141" s="201" t="n"/>
      <c r="J141" s="201" t="n"/>
      <c r="K141" s="201" t="n"/>
      <c r="L141" s="201" t="n"/>
      <c r="M141" s="201" t="n"/>
      <c r="N141" s="201" t="n"/>
      <c r="O141" s="201" t="n"/>
      <c r="P141" s="201" t="n"/>
      <c r="Q141" s="201" t="n"/>
      <c r="R141" s="201" t="n"/>
      <c r="S141" s="201" t="n"/>
      <c r="T141" s="201" t="n"/>
      <c r="U141" s="201" t="n"/>
      <c r="V141" s="201" t="n"/>
      <c r="W141" s="201" t="n"/>
      <c r="X141" s="201" t="n"/>
      <c r="Y141" s="201" t="n"/>
      <c r="Z141" s="201" t="n"/>
      <c r="AA141" s="201" t="n"/>
      <c r="AB141" s="201" t="n"/>
      <c r="AC141" s="201" t="n"/>
      <c r="AD141" s="201" t="n"/>
      <c r="AE141" s="201" t="n"/>
      <c r="AF141" s="201" t="n"/>
      <c r="AG141" s="201" t="n"/>
      <c r="AH141" s="201" t="n"/>
      <c r="AI141" s="201" t="n"/>
      <c r="AJ141" s="201" t="n"/>
      <c r="AK141" s="201" t="n"/>
      <c r="AL141" s="201" t="n"/>
      <c r="AM141" s="201" t="n"/>
      <c r="AN141" s="201" t="n"/>
      <c r="AO141" s="201" t="n"/>
      <c r="AP141" s="201" t="n"/>
      <c r="AQ141" s="201" t="n"/>
      <c r="AR141" s="201" t="n"/>
      <c r="AS141" s="201" t="n"/>
      <c r="AT141" s="201" t="n"/>
      <c r="AU141" s="201" t="n"/>
      <c r="AV141" s="201" t="n"/>
      <c r="AW141" s="201" t="n"/>
      <c r="AX141" s="201" t="n"/>
      <c r="AY141" s="201" t="n"/>
      <c r="AZ141" s="201" t="n"/>
      <c r="BA141" s="201" t="n"/>
      <c r="BB141" s="201" t="n"/>
      <c r="BC141" s="201" t="n"/>
      <c r="BD141" s="201" t="n"/>
      <c r="BE141" s="201" t="n"/>
      <c r="BF141" s="201" t="n"/>
      <c r="BG141" s="201" t="n"/>
      <c r="BH141" s="201" t="n"/>
      <c r="BI141" s="201" t="n"/>
      <c r="BJ141" s="201" t="n"/>
      <c r="BK141" s="201" t="n"/>
      <c r="BL141" s="201" t="n"/>
      <c r="BM141" s="201" t="n"/>
      <c r="BN141" s="201" t="n"/>
      <c r="BO141" s="201" t="n"/>
      <c r="BP141" s="201" t="n"/>
      <c r="BQ141" s="201" t="n"/>
      <c r="BR141" s="5994" t="inlineStr">
        <is>
          <t>1.6,  1.7.2, 1.8.2,  2.3.2, 2.5.1, 2.6.1, 2.6.2, 2.7.3, 2.7.4</t>
        </is>
      </c>
      <c r="BS141" s="201" t="n"/>
      <c r="BT141" s="200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</row>
    <row r="142">
      <c r="A142" s="5793" t="inlineStr">
        <is>
          <t>УК-2</t>
        </is>
      </c>
      <c r="B142" s="5173" t="n"/>
      <c r="C142" s="5173" t="n"/>
      <c r="D142" s="5767" t="n"/>
      <c r="E142" s="5995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42" s="5173" t="n"/>
      <c r="G142" s="5173" t="n"/>
      <c r="H142" s="5173" t="n"/>
      <c r="I142" s="5173" t="n"/>
      <c r="J142" s="5173" t="n"/>
      <c r="K142" s="5173" t="n"/>
      <c r="L142" s="5173" t="n"/>
      <c r="M142" s="5173" t="n"/>
      <c r="N142" s="5173" t="n"/>
      <c r="O142" s="5173" t="n"/>
      <c r="P142" s="5173" t="n"/>
      <c r="Q142" s="5173" t="n"/>
      <c r="R142" s="5173" t="n"/>
      <c r="S142" s="5173" t="n"/>
      <c r="T142" s="5173" t="n"/>
      <c r="U142" s="5173" t="n"/>
      <c r="V142" s="5173" t="n"/>
      <c r="W142" s="5173" t="n"/>
      <c r="X142" s="5173" t="n"/>
      <c r="Y142" s="5173" t="n"/>
      <c r="Z142" s="5173" t="n"/>
      <c r="AA142" s="5173" t="n"/>
      <c r="AB142" s="5173" t="n"/>
      <c r="AC142" s="5173" t="n"/>
      <c r="AD142" s="5173" t="n"/>
      <c r="AE142" s="5173" t="n"/>
      <c r="AF142" s="5173" t="n"/>
      <c r="AG142" s="5173" t="n"/>
      <c r="AH142" s="5173" t="n"/>
      <c r="AI142" s="5173" t="n"/>
      <c r="AJ142" s="5173" t="n"/>
      <c r="AK142" s="5173" t="n"/>
      <c r="AL142" s="5173" t="n"/>
      <c r="AM142" s="5173" t="n"/>
      <c r="AN142" s="5173" t="n"/>
      <c r="AO142" s="5173" t="n"/>
      <c r="AP142" s="5173" t="n"/>
      <c r="AQ142" s="5173" t="n"/>
      <c r="AR142" s="5173" t="n"/>
      <c r="AS142" s="5173" t="n"/>
      <c r="AT142" s="5173" t="n"/>
      <c r="AU142" s="5173" t="n"/>
      <c r="AV142" s="5173" t="n"/>
      <c r="AW142" s="5173" t="n"/>
      <c r="AX142" s="5173" t="n"/>
      <c r="AY142" s="5173" t="n"/>
      <c r="AZ142" s="5173" t="n"/>
      <c r="BA142" s="5173" t="n"/>
      <c r="BB142" s="5173" t="n"/>
      <c r="BC142" s="5173" t="n"/>
      <c r="BD142" s="5173" t="n"/>
      <c r="BE142" s="5173" t="n"/>
      <c r="BF142" s="5173" t="n"/>
      <c r="BG142" s="5173" t="n"/>
      <c r="BH142" s="5173" t="n"/>
      <c r="BI142" s="5173" t="n"/>
      <c r="BJ142" s="5173" t="n"/>
      <c r="BK142" s="5173" t="n"/>
      <c r="BL142" s="5173" t="n"/>
      <c r="BM142" s="5173" t="n"/>
      <c r="BN142" s="5173" t="n"/>
      <c r="BO142" s="5173" t="n"/>
      <c r="BP142" s="5173" t="n"/>
      <c r="BQ142" s="5173" t="n"/>
      <c r="BR142" s="5781" t="inlineStr">
        <is>
          <t>1.3.3</t>
        </is>
      </c>
      <c r="BS142" s="5173" t="n"/>
      <c r="BT142" s="5767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</row>
    <row r="143">
      <c r="A143" s="5793" t="inlineStr">
        <is>
          <t>УК-3</t>
        </is>
      </c>
      <c r="B143" s="5173" t="n"/>
      <c r="C143" s="5173" t="n"/>
      <c r="D143" s="5767" t="n"/>
      <c r="E143" s="5995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43" s="5173" t="n"/>
      <c r="G143" s="5173" t="n"/>
      <c r="H143" s="5173" t="n"/>
      <c r="I143" s="5173" t="n"/>
      <c r="J143" s="5173" t="n"/>
      <c r="K143" s="5173" t="n"/>
      <c r="L143" s="5173" t="n"/>
      <c r="M143" s="5173" t="n"/>
      <c r="N143" s="5173" t="n"/>
      <c r="O143" s="5173" t="n"/>
      <c r="P143" s="5173" t="n"/>
      <c r="Q143" s="5173" t="n"/>
      <c r="R143" s="5173" t="n"/>
      <c r="S143" s="5173" t="n"/>
      <c r="T143" s="5173" t="n"/>
      <c r="U143" s="5173" t="n"/>
      <c r="V143" s="5173" t="n"/>
      <c r="W143" s="5173" t="n"/>
      <c r="X143" s="5173" t="n"/>
      <c r="Y143" s="5173" t="n"/>
      <c r="Z143" s="5173" t="n"/>
      <c r="AA143" s="5173" t="n"/>
      <c r="AB143" s="5173" t="n"/>
      <c r="AC143" s="5173" t="n"/>
      <c r="AD143" s="5173" t="n"/>
      <c r="AE143" s="5173" t="n"/>
      <c r="AF143" s="5173" t="n"/>
      <c r="AG143" s="5173" t="n"/>
      <c r="AH143" s="5173" t="n"/>
      <c r="AI143" s="5173" t="n"/>
      <c r="AJ143" s="5173" t="n"/>
      <c r="AK143" s="5173" t="n"/>
      <c r="AL143" s="5173" t="n"/>
      <c r="AM143" s="5173" t="n"/>
      <c r="AN143" s="5173" t="n"/>
      <c r="AO143" s="5173" t="n"/>
      <c r="AP143" s="5173" t="n"/>
      <c r="AQ143" s="5173" t="n"/>
      <c r="AR143" s="5173" t="n"/>
      <c r="AS143" s="5173" t="n"/>
      <c r="AT143" s="5173" t="n"/>
      <c r="AU143" s="5173" t="n"/>
      <c r="AV143" s="5173" t="n"/>
      <c r="AW143" s="5173" t="n"/>
      <c r="AX143" s="5173" t="n"/>
      <c r="AY143" s="5173" t="n"/>
      <c r="AZ143" s="5173" t="n"/>
      <c r="BA143" s="5173" t="n"/>
      <c r="BB143" s="5173" t="n"/>
      <c r="BC143" s="5173" t="n"/>
      <c r="BD143" s="5173" t="n"/>
      <c r="BE143" s="5173" t="n"/>
      <c r="BF143" s="5173" t="n"/>
      <c r="BG143" s="5173" t="n"/>
      <c r="BH143" s="5173" t="n"/>
      <c r="BI143" s="5173" t="n"/>
      <c r="BJ143" s="5173" t="n"/>
      <c r="BK143" s="5173" t="n"/>
      <c r="BL143" s="5173" t="n"/>
      <c r="BM143" s="5173" t="n"/>
      <c r="BN143" s="5173" t="n"/>
      <c r="BO143" s="5173" t="n"/>
      <c r="BP143" s="5173" t="n"/>
      <c r="BQ143" s="5173" t="n"/>
      <c r="BR143" s="5781" t="inlineStr">
        <is>
          <t>1.2</t>
        </is>
      </c>
      <c r="BS143" s="5173" t="n"/>
      <c r="BT143" s="5767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</row>
    <row r="144">
      <c r="A144" s="5793" t="inlineStr">
        <is>
          <t>УК-4</t>
        </is>
      </c>
      <c r="B144" s="5173" t="n"/>
      <c r="C144" s="5173" t="n"/>
      <c r="D144" s="5767" t="n"/>
      <c r="E144" s="5995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44" s="5173" t="n"/>
      <c r="G144" s="5173" t="n"/>
      <c r="H144" s="5173" t="n"/>
      <c r="I144" s="5173" t="n"/>
      <c r="J144" s="5173" t="n"/>
      <c r="K144" s="5173" t="n"/>
      <c r="L144" s="5173" t="n"/>
      <c r="M144" s="5173" t="n"/>
      <c r="N144" s="5173" t="n"/>
      <c r="O144" s="5173" t="n"/>
      <c r="P144" s="5173" t="n"/>
      <c r="Q144" s="5173" t="n"/>
      <c r="R144" s="5173" t="n"/>
      <c r="S144" s="5173" t="n"/>
      <c r="T144" s="5173" t="n"/>
      <c r="U144" s="5173" t="n"/>
      <c r="V144" s="5173" t="n"/>
      <c r="W144" s="5173" t="n"/>
      <c r="X144" s="5173" t="n"/>
      <c r="Y144" s="5173" t="n"/>
      <c r="Z144" s="5173" t="n"/>
      <c r="AA144" s="5173" t="n"/>
      <c r="AB144" s="5173" t="n"/>
      <c r="AC144" s="5173" t="n"/>
      <c r="AD144" s="5173" t="n"/>
      <c r="AE144" s="5173" t="n"/>
      <c r="AF144" s="5173" t="n"/>
      <c r="AG144" s="5173" t="n"/>
      <c r="AH144" s="5173" t="n"/>
      <c r="AI144" s="5173" t="n"/>
      <c r="AJ144" s="5173" t="n"/>
      <c r="AK144" s="5173" t="n"/>
      <c r="AL144" s="5173" t="n"/>
      <c r="AM144" s="5173" t="n"/>
      <c r="AN144" s="5173" t="n"/>
      <c r="AO144" s="5173" t="n"/>
      <c r="AP144" s="5173" t="n"/>
      <c r="AQ144" s="5173" t="n"/>
      <c r="AR144" s="5173" t="n"/>
      <c r="AS144" s="5173" t="n"/>
      <c r="AT144" s="5173" t="n"/>
      <c r="AU144" s="5173" t="n"/>
      <c r="AV144" s="5173" t="n"/>
      <c r="AW144" s="5173" t="n"/>
      <c r="AX144" s="5173" t="n"/>
      <c r="AY144" s="5173" t="n"/>
      <c r="AZ144" s="5173" t="n"/>
      <c r="BA144" s="5173" t="n"/>
      <c r="BB144" s="5173" t="n"/>
      <c r="BC144" s="5173" t="n"/>
      <c r="BD144" s="5173" t="n"/>
      <c r="BE144" s="5173" t="n"/>
      <c r="BF144" s="5173" t="n"/>
      <c r="BG144" s="5173" t="n"/>
      <c r="BH144" s="5173" t="n"/>
      <c r="BI144" s="5173" t="n"/>
      <c r="BJ144" s="5173" t="n"/>
      <c r="BK144" s="5173" t="n"/>
      <c r="BL144" s="5173" t="n"/>
      <c r="BM144" s="5173" t="n"/>
      <c r="BN144" s="5173" t="n"/>
      <c r="BO144" s="5173" t="n"/>
      <c r="BP144" s="5173" t="n"/>
      <c r="BQ144" s="5173" t="n"/>
      <c r="BR144" s="5781" t="inlineStr">
        <is>
          <t>1.2, 2.1.3</t>
        </is>
      </c>
      <c r="BS144" s="5173" t="n"/>
      <c r="BT144" s="5767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</row>
    <row r="145">
      <c r="A145" s="5793" t="inlineStr">
        <is>
          <t>УК-5</t>
        </is>
      </c>
      <c r="B145" s="5173" t="n"/>
      <c r="C145" s="5173" t="n"/>
      <c r="D145" s="5767" t="n"/>
      <c r="E145" s="5995" t="inlineStr">
        <is>
          <t>Быть способным к саморазвитию и совершенствованию в профессиональной деятельности</t>
        </is>
      </c>
      <c r="F145" s="5173" t="n"/>
      <c r="G145" s="5173" t="n"/>
      <c r="H145" s="5173" t="n"/>
      <c r="I145" s="5173" t="n"/>
      <c r="J145" s="5173" t="n"/>
      <c r="K145" s="5173" t="n"/>
      <c r="L145" s="5173" t="n"/>
      <c r="M145" s="5173" t="n"/>
      <c r="N145" s="5173" t="n"/>
      <c r="O145" s="5173" t="n"/>
      <c r="P145" s="5173" t="n"/>
      <c r="Q145" s="5173" t="n"/>
      <c r="R145" s="5173" t="n"/>
      <c r="S145" s="5173" t="n"/>
      <c r="T145" s="5173" t="n"/>
      <c r="U145" s="5173" t="n"/>
      <c r="V145" s="5173" t="n"/>
      <c r="W145" s="5173" t="n"/>
      <c r="X145" s="5173" t="n"/>
      <c r="Y145" s="5173" t="n"/>
      <c r="Z145" s="5173" t="n"/>
      <c r="AA145" s="5173" t="n"/>
      <c r="AB145" s="5173" t="n"/>
      <c r="AC145" s="5173" t="n"/>
      <c r="AD145" s="5173" t="n"/>
      <c r="AE145" s="5173" t="n"/>
      <c r="AF145" s="5173" t="n"/>
      <c r="AG145" s="5173" t="n"/>
      <c r="AH145" s="5173" t="n"/>
      <c r="AI145" s="5173" t="n"/>
      <c r="AJ145" s="5173" t="n"/>
      <c r="AK145" s="5173" t="n"/>
      <c r="AL145" s="5173" t="n"/>
      <c r="AM145" s="5173" t="n"/>
      <c r="AN145" s="5173" t="n"/>
      <c r="AO145" s="5173" t="n"/>
      <c r="AP145" s="5173" t="n"/>
      <c r="AQ145" s="5173" t="n"/>
      <c r="AR145" s="5173" t="n"/>
      <c r="AS145" s="5173" t="n"/>
      <c r="AT145" s="5173" t="n"/>
      <c r="AU145" s="5173" t="n"/>
      <c r="AV145" s="5173" t="n"/>
      <c r="AW145" s="5173" t="n"/>
      <c r="AX145" s="5173" t="n"/>
      <c r="AY145" s="5173" t="n"/>
      <c r="AZ145" s="5173" t="n"/>
      <c r="BA145" s="5173" t="n"/>
      <c r="BB145" s="5173" t="n"/>
      <c r="BC145" s="5173" t="n"/>
      <c r="BD145" s="5173" t="n"/>
      <c r="BE145" s="5173" t="n"/>
      <c r="BF145" s="5173" t="n"/>
      <c r="BG145" s="5173" t="n"/>
      <c r="BH145" s="5173" t="n"/>
      <c r="BI145" s="5173" t="n"/>
      <c r="BJ145" s="5173" t="n"/>
      <c r="BK145" s="5173" t="n"/>
      <c r="BL145" s="5173" t="n"/>
      <c r="BM145" s="5173" t="n"/>
      <c r="BN145" s="5173" t="n"/>
      <c r="BO145" s="5173" t="n"/>
      <c r="BP145" s="5173" t="n"/>
      <c r="BQ145" s="5173" t="n"/>
      <c r="BR145" s="5996" t="inlineStr">
        <is>
          <t>1.6, 1.7.2, 1.8.2, 2.3.2, 2.5.1, 2.6.1, 2.6.2, 2.7.3, 2.7.4</t>
        </is>
      </c>
      <c r="BS145" s="5173" t="n"/>
      <c r="BT145" s="5767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</row>
    <row r="146">
      <c r="A146" s="5793" t="inlineStr">
        <is>
          <t>УК-6</t>
        </is>
      </c>
      <c r="B146" s="5173" t="n"/>
      <c r="C146" s="5173" t="n"/>
      <c r="D146" s="5767" t="n"/>
      <c r="E146" s="5995" t="inlineStr">
        <is>
          <t>Проявлять инициативу и адаптироваться к изменениям в профессиональной деятельности</t>
        </is>
      </c>
      <c r="F146" s="5173" t="n"/>
      <c r="G146" s="5173" t="n"/>
      <c r="H146" s="5173" t="n"/>
      <c r="I146" s="5173" t="n"/>
      <c r="J146" s="5173" t="n"/>
      <c r="K146" s="5173" t="n"/>
      <c r="L146" s="5173" t="n"/>
      <c r="M146" s="5173" t="n"/>
      <c r="N146" s="5173" t="n"/>
      <c r="O146" s="5173" t="n"/>
      <c r="P146" s="5173" t="n"/>
      <c r="Q146" s="5173" t="n"/>
      <c r="R146" s="5173" t="n"/>
      <c r="S146" s="5173" t="n"/>
      <c r="T146" s="5173" t="n"/>
      <c r="U146" s="5173" t="n"/>
      <c r="V146" s="5173" t="n"/>
      <c r="W146" s="5173" t="n"/>
      <c r="X146" s="5173" t="n"/>
      <c r="Y146" s="5173" t="n"/>
      <c r="Z146" s="5173" t="n"/>
      <c r="AA146" s="5173" t="n"/>
      <c r="AB146" s="5173" t="n"/>
      <c r="AC146" s="5173" t="n"/>
      <c r="AD146" s="5173" t="n"/>
      <c r="AE146" s="5173" t="n"/>
      <c r="AF146" s="5173" t="n"/>
      <c r="AG146" s="5173" t="n"/>
      <c r="AH146" s="5173" t="n"/>
      <c r="AI146" s="5173" t="n"/>
      <c r="AJ146" s="5173" t="n"/>
      <c r="AK146" s="5173" t="n"/>
      <c r="AL146" s="5173" t="n"/>
      <c r="AM146" s="5173" t="n"/>
      <c r="AN146" s="5173" t="n"/>
      <c r="AO146" s="5173" t="n"/>
      <c r="AP146" s="5173" t="n"/>
      <c r="AQ146" s="5173" t="n"/>
      <c r="AR146" s="5173" t="n"/>
      <c r="AS146" s="5173" t="n"/>
      <c r="AT146" s="5173" t="n"/>
      <c r="AU146" s="5173" t="n"/>
      <c r="AV146" s="5173" t="n"/>
      <c r="AW146" s="5173" t="n"/>
      <c r="AX146" s="5173" t="n"/>
      <c r="AY146" s="5173" t="n"/>
      <c r="AZ146" s="5173" t="n"/>
      <c r="BA146" s="5173" t="n"/>
      <c r="BB146" s="5173" t="n"/>
      <c r="BC146" s="5173" t="n"/>
      <c r="BD146" s="5173" t="n"/>
      <c r="BE146" s="5173" t="n"/>
      <c r="BF146" s="5173" t="n"/>
      <c r="BG146" s="5173" t="n"/>
      <c r="BH146" s="5173" t="n"/>
      <c r="BI146" s="5173" t="n"/>
      <c r="BJ146" s="5173" t="n"/>
      <c r="BK146" s="5173" t="n"/>
      <c r="BL146" s="5173" t="n"/>
      <c r="BM146" s="5173" t="n"/>
      <c r="BN146" s="5173" t="n"/>
      <c r="BO146" s="5173" t="n"/>
      <c r="BP146" s="5173" t="n"/>
      <c r="BQ146" s="5173" t="n"/>
      <c r="BR146" s="5996" t="inlineStr">
        <is>
          <t>1.6, 1.7.2, 1.8.2, 2.3.2, 2.5.1, 2.6.1, 2.6.2, 2.7.3, 2.7.4</t>
        </is>
      </c>
      <c r="BS146" s="5173" t="n"/>
      <c r="BT146" s="5767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</row>
    <row r="147">
      <c r="A147" s="5793" t="inlineStr">
        <is>
          <t>УК-7</t>
        </is>
      </c>
      <c r="B147" s="5173" t="n"/>
      <c r="C147" s="5173" t="n"/>
      <c r="D147" s="5767" t="n"/>
      <c r="E147" s="5995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47" s="5173" t="n"/>
      <c r="G147" s="5173" t="n"/>
      <c r="H147" s="5173" t="n"/>
      <c r="I147" s="5173" t="n"/>
      <c r="J147" s="5173" t="n"/>
      <c r="K147" s="5173" t="n"/>
      <c r="L147" s="5173" t="n"/>
      <c r="M147" s="5173" t="n"/>
      <c r="N147" s="5173" t="n"/>
      <c r="O147" s="5173" t="n"/>
      <c r="P147" s="5173" t="n"/>
      <c r="Q147" s="5173" t="n"/>
      <c r="R147" s="5173" t="n"/>
      <c r="S147" s="5173" t="n"/>
      <c r="T147" s="5173" t="n"/>
      <c r="U147" s="5173" t="n"/>
      <c r="V147" s="5173" t="n"/>
      <c r="W147" s="5173" t="n"/>
      <c r="X147" s="5173" t="n"/>
      <c r="Y147" s="5173" t="n"/>
      <c r="Z147" s="5173" t="n"/>
      <c r="AA147" s="5173" t="n"/>
      <c r="AB147" s="5173" t="n"/>
      <c r="AC147" s="5173" t="n"/>
      <c r="AD147" s="5173" t="n"/>
      <c r="AE147" s="5173" t="n"/>
      <c r="AF147" s="5173" t="n"/>
      <c r="AG147" s="5173" t="n"/>
      <c r="AH147" s="5173" t="n"/>
      <c r="AI147" s="5173" t="n"/>
      <c r="AJ147" s="5173" t="n"/>
      <c r="AK147" s="5173" t="n"/>
      <c r="AL147" s="5173" t="n"/>
      <c r="AM147" s="5173" t="n"/>
      <c r="AN147" s="5173" t="n"/>
      <c r="AO147" s="5173" t="n"/>
      <c r="AP147" s="5173" t="n"/>
      <c r="AQ147" s="5173" t="n"/>
      <c r="AR147" s="5173" t="n"/>
      <c r="AS147" s="5173" t="n"/>
      <c r="AT147" s="5173" t="n"/>
      <c r="AU147" s="5173" t="n"/>
      <c r="AV147" s="5173" t="n"/>
      <c r="AW147" s="5173" t="n"/>
      <c r="AX147" s="5173" t="n"/>
      <c r="AY147" s="5173" t="n"/>
      <c r="AZ147" s="5173" t="n"/>
      <c r="BA147" s="5173" t="n"/>
      <c r="BB147" s="5173" t="n"/>
      <c r="BC147" s="5173" t="n"/>
      <c r="BD147" s="5173" t="n"/>
      <c r="BE147" s="5173" t="n"/>
      <c r="BF147" s="5173" t="n"/>
      <c r="BG147" s="5173" t="n"/>
      <c r="BH147" s="5173" t="n"/>
      <c r="BI147" s="5173" t="n"/>
      <c r="BJ147" s="5173" t="n"/>
      <c r="BK147" s="5173" t="n"/>
      <c r="BL147" s="5173" t="n"/>
      <c r="BM147" s="5173" t="n"/>
      <c r="BN147" s="5173" t="n"/>
      <c r="BO147" s="5173" t="n"/>
      <c r="BP147" s="5173" t="n"/>
      <c r="BQ147" s="5173" t="n"/>
      <c r="BR147" s="5781" t="inlineStr">
        <is>
          <t>1.1.1</t>
        </is>
      </c>
      <c r="BS147" s="5173" t="n"/>
      <c r="BT147" s="5767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</row>
    <row r="148">
      <c r="A148" s="5793" t="inlineStr">
        <is>
          <t>УК-8</t>
        </is>
      </c>
      <c r="B148" s="5173" t="n"/>
      <c r="C148" s="5173" t="n"/>
      <c r="D148" s="5767" t="n"/>
      <c r="E148" s="5995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48" s="5173" t="n"/>
      <c r="G148" s="5173" t="n"/>
      <c r="H148" s="5173" t="n"/>
      <c r="I148" s="5173" t="n"/>
      <c r="J148" s="5173" t="n"/>
      <c r="K148" s="5173" t="n"/>
      <c r="L148" s="5173" t="n"/>
      <c r="M148" s="5173" t="n"/>
      <c r="N148" s="5173" t="n"/>
      <c r="O148" s="5173" t="n"/>
      <c r="P148" s="5173" t="n"/>
      <c r="Q148" s="5173" t="n"/>
      <c r="R148" s="5173" t="n"/>
      <c r="S148" s="5173" t="n"/>
      <c r="T148" s="5173" t="n"/>
      <c r="U148" s="5173" t="n"/>
      <c r="V148" s="5173" t="n"/>
      <c r="W148" s="5173" t="n"/>
      <c r="X148" s="5173" t="n"/>
      <c r="Y148" s="5173" t="n"/>
      <c r="Z148" s="5173" t="n"/>
      <c r="AA148" s="5173" t="n"/>
      <c r="AB148" s="5173" t="n"/>
      <c r="AC148" s="5173" t="n"/>
      <c r="AD148" s="5173" t="n"/>
      <c r="AE148" s="5173" t="n"/>
      <c r="AF148" s="5173" t="n"/>
      <c r="AG148" s="5173" t="n"/>
      <c r="AH148" s="5173" t="n"/>
      <c r="AI148" s="5173" t="n"/>
      <c r="AJ148" s="5173" t="n"/>
      <c r="AK148" s="5173" t="n"/>
      <c r="AL148" s="5173" t="n"/>
      <c r="AM148" s="5173" t="n"/>
      <c r="AN148" s="5173" t="n"/>
      <c r="AO148" s="5173" t="n"/>
      <c r="AP148" s="5173" t="n"/>
      <c r="AQ148" s="5173" t="n"/>
      <c r="AR148" s="5173" t="n"/>
      <c r="AS148" s="5173" t="n"/>
      <c r="AT148" s="5173" t="n"/>
      <c r="AU148" s="5173" t="n"/>
      <c r="AV148" s="5173" t="n"/>
      <c r="AW148" s="5173" t="n"/>
      <c r="AX148" s="5173" t="n"/>
      <c r="AY148" s="5173" t="n"/>
      <c r="AZ148" s="5173" t="n"/>
      <c r="BA148" s="5173" t="n"/>
      <c r="BB148" s="5173" t="n"/>
      <c r="BC148" s="5173" t="n"/>
      <c r="BD148" s="5173" t="n"/>
      <c r="BE148" s="5173" t="n"/>
      <c r="BF148" s="5173" t="n"/>
      <c r="BG148" s="5173" t="n"/>
      <c r="BH148" s="5173" t="n"/>
      <c r="BI148" s="5173" t="n"/>
      <c r="BJ148" s="5173" t="n"/>
      <c r="BK148" s="5173" t="n"/>
      <c r="BL148" s="5173" t="n"/>
      <c r="BM148" s="5173" t="n"/>
      <c r="BN148" s="5173" t="n"/>
      <c r="BO148" s="5173" t="n"/>
      <c r="BP148" s="5173" t="n"/>
      <c r="BQ148" s="5173" t="n"/>
      <c r="BR148" s="5781" t="inlineStr">
        <is>
          <t>1.1.3</t>
        </is>
      </c>
      <c r="BS148" s="5173" t="n"/>
      <c r="BT148" s="5767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</row>
    <row r="149">
      <c r="A149" s="5793" t="inlineStr">
        <is>
          <t>УК-9</t>
        </is>
      </c>
      <c r="B149" s="5173" t="n"/>
      <c r="C149" s="5173" t="n"/>
      <c r="D149" s="5767" t="n"/>
      <c r="E149" s="5995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49" s="5173" t="n"/>
      <c r="G149" s="5173" t="n"/>
      <c r="H149" s="5173" t="n"/>
      <c r="I149" s="5173" t="n"/>
      <c r="J149" s="5173" t="n"/>
      <c r="K149" s="5173" t="n"/>
      <c r="L149" s="5173" t="n"/>
      <c r="M149" s="5173" t="n"/>
      <c r="N149" s="5173" t="n"/>
      <c r="O149" s="5173" t="n"/>
      <c r="P149" s="5173" t="n"/>
      <c r="Q149" s="5173" t="n"/>
      <c r="R149" s="5173" t="n"/>
      <c r="S149" s="5173" t="n"/>
      <c r="T149" s="5173" t="n"/>
      <c r="U149" s="5173" t="n"/>
      <c r="V149" s="5173" t="n"/>
      <c r="W149" s="5173" t="n"/>
      <c r="X149" s="5173" t="n"/>
      <c r="Y149" s="5173" t="n"/>
      <c r="Z149" s="5173" t="n"/>
      <c r="AA149" s="5173" t="n"/>
      <c r="AB149" s="5173" t="n"/>
      <c r="AC149" s="5173" t="n"/>
      <c r="AD149" s="5173" t="n"/>
      <c r="AE149" s="5173" t="n"/>
      <c r="AF149" s="5173" t="n"/>
      <c r="AG149" s="5173" t="n"/>
      <c r="AH149" s="5173" t="n"/>
      <c r="AI149" s="5173" t="n"/>
      <c r="AJ149" s="5173" t="n"/>
      <c r="AK149" s="5173" t="n"/>
      <c r="AL149" s="5173" t="n"/>
      <c r="AM149" s="5173" t="n"/>
      <c r="AN149" s="5173" t="n"/>
      <c r="AO149" s="5173" t="n"/>
      <c r="AP149" s="5173" t="n"/>
      <c r="AQ149" s="5173" t="n"/>
      <c r="AR149" s="5173" t="n"/>
      <c r="AS149" s="5173" t="n"/>
      <c r="AT149" s="5173" t="n"/>
      <c r="AU149" s="5173" t="n"/>
      <c r="AV149" s="5173" t="n"/>
      <c r="AW149" s="5173" t="n"/>
      <c r="AX149" s="5173" t="n"/>
      <c r="AY149" s="5173" t="n"/>
      <c r="AZ149" s="5173" t="n"/>
      <c r="BA149" s="5173" t="n"/>
      <c r="BB149" s="5173" t="n"/>
      <c r="BC149" s="5173" t="n"/>
      <c r="BD149" s="5173" t="n"/>
      <c r="BE149" s="5173" t="n"/>
      <c r="BF149" s="5173" t="n"/>
      <c r="BG149" s="5173" t="n"/>
      <c r="BH149" s="5173" t="n"/>
      <c r="BI149" s="5173" t="n"/>
      <c r="BJ149" s="5173" t="n"/>
      <c r="BK149" s="5173" t="n"/>
      <c r="BL149" s="5173" t="n"/>
      <c r="BM149" s="5173" t="n"/>
      <c r="BN149" s="5173" t="n"/>
      <c r="BO149" s="5173" t="n"/>
      <c r="BP149" s="5173" t="n"/>
      <c r="BQ149" s="5173" t="n"/>
      <c r="BR149" s="5781" t="inlineStr">
        <is>
          <t>1.1.2</t>
        </is>
      </c>
      <c r="BS149" s="5173" t="n"/>
      <c r="BT149" s="5767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</row>
    <row r="150">
      <c r="A150" s="255" t="inlineStr">
        <is>
          <t>УК-10</t>
        </is>
      </c>
      <c r="B150" s="201" t="n"/>
      <c r="C150" s="201" t="n"/>
      <c r="D150" s="200" t="n"/>
      <c r="E150" s="5995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50" s="5173" t="n"/>
      <c r="G150" s="5173" t="n"/>
      <c r="H150" s="5173" t="n"/>
      <c r="I150" s="5173" t="n"/>
      <c r="J150" s="5173" t="n"/>
      <c r="K150" s="5173" t="n"/>
      <c r="L150" s="5173" t="n"/>
      <c r="M150" s="5173" t="n"/>
      <c r="N150" s="5173" t="n"/>
      <c r="O150" s="5173" t="n"/>
      <c r="P150" s="5173" t="n"/>
      <c r="Q150" s="5173" t="n"/>
      <c r="R150" s="5173" t="n"/>
      <c r="S150" s="5173" t="n"/>
      <c r="T150" s="5173" t="n"/>
      <c r="U150" s="5173" t="n"/>
      <c r="V150" s="5173" t="n"/>
      <c r="W150" s="5173" t="n"/>
      <c r="X150" s="5173" t="n"/>
      <c r="Y150" s="5173" t="n"/>
      <c r="Z150" s="5173" t="n"/>
      <c r="AA150" s="5173" t="n"/>
      <c r="AB150" s="5173" t="n"/>
      <c r="AC150" s="5173" t="n"/>
      <c r="AD150" s="5173" t="n"/>
      <c r="AE150" s="5173" t="n"/>
      <c r="AF150" s="5173" t="n"/>
      <c r="AG150" s="5173" t="n"/>
      <c r="AH150" s="5173" t="n"/>
      <c r="AI150" s="5173" t="n"/>
      <c r="AJ150" s="5173" t="n"/>
      <c r="AK150" s="5173" t="n"/>
      <c r="AL150" s="5173" t="n"/>
      <c r="AM150" s="5173" t="n"/>
      <c r="AN150" s="5173" t="n"/>
      <c r="AO150" s="5173" t="n"/>
      <c r="AP150" s="5173" t="n"/>
      <c r="AQ150" s="5173" t="n"/>
      <c r="AR150" s="5173" t="n"/>
      <c r="AS150" s="5173" t="n"/>
      <c r="AT150" s="5173" t="n"/>
      <c r="AU150" s="5173" t="n"/>
      <c r="AV150" s="5173" t="n"/>
      <c r="AW150" s="5173" t="n"/>
      <c r="AX150" s="5173" t="n"/>
      <c r="AY150" s="5173" t="n"/>
      <c r="AZ150" s="5173" t="n"/>
      <c r="BA150" s="5173" t="n"/>
      <c r="BB150" s="5173" t="n"/>
      <c r="BC150" s="5173" t="n"/>
      <c r="BD150" s="5173" t="n"/>
      <c r="BE150" s="5173" t="n"/>
      <c r="BF150" s="5173" t="n"/>
      <c r="BG150" s="5173" t="n"/>
      <c r="BH150" s="5173" t="n"/>
      <c r="BI150" s="5173" t="n"/>
      <c r="BJ150" s="5173" t="n"/>
      <c r="BK150" s="5173" t="n"/>
      <c r="BL150" s="5173" t="n"/>
      <c r="BM150" s="5173" t="n"/>
      <c r="BN150" s="5173" t="n"/>
      <c r="BO150" s="5173" t="n"/>
      <c r="BP150" s="5173" t="n"/>
      <c r="BQ150" s="5173" t="n"/>
      <c r="BR150" s="5997" t="inlineStr">
        <is>
          <t>2.9.1</t>
        </is>
      </c>
      <c r="BS150" s="201" t="n"/>
      <c r="BT150" s="200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</row>
    <row r="151">
      <c r="A151" s="5793" t="inlineStr">
        <is>
          <t>УК-12</t>
        </is>
      </c>
      <c r="B151" s="5173" t="n"/>
      <c r="C151" s="5173" t="n"/>
      <c r="D151" s="5767" t="n"/>
      <c r="E151" s="5995" t="inlineStr">
        <is>
          <t>Обладать способностью анализировать происходящие в обществе процессы, осуществлять их социологическую диагностику, прогнозировать, упреждать или минимизировать последствия кризисных явлений в различных сферах жизнедеятельности</t>
        </is>
      </c>
      <c r="F151" s="5173" t="n"/>
      <c r="G151" s="5173" t="n"/>
      <c r="H151" s="5173" t="n"/>
      <c r="I151" s="5173" t="n"/>
      <c r="J151" s="5173" t="n"/>
      <c r="K151" s="5173" t="n"/>
      <c r="L151" s="5173" t="n"/>
      <c r="M151" s="5173" t="n"/>
      <c r="N151" s="5173" t="n"/>
      <c r="O151" s="5173" t="n"/>
      <c r="P151" s="5173" t="n"/>
      <c r="Q151" s="5173" t="n"/>
      <c r="R151" s="5173" t="n"/>
      <c r="S151" s="5173" t="n"/>
      <c r="T151" s="5173" t="n"/>
      <c r="U151" s="5173" t="n"/>
      <c r="V151" s="5173" t="n"/>
      <c r="W151" s="5173" t="n"/>
      <c r="X151" s="5173" t="n"/>
      <c r="Y151" s="5173" t="n"/>
      <c r="Z151" s="5173" t="n"/>
      <c r="AA151" s="5173" t="n"/>
      <c r="AB151" s="5173" t="n"/>
      <c r="AC151" s="5173" t="n"/>
      <c r="AD151" s="5173" t="n"/>
      <c r="AE151" s="5173" t="n"/>
      <c r="AF151" s="5173" t="n"/>
      <c r="AG151" s="5173" t="n"/>
      <c r="AH151" s="5173" t="n"/>
      <c r="AI151" s="5173" t="n"/>
      <c r="AJ151" s="5173" t="n"/>
      <c r="AK151" s="5173" t="n"/>
      <c r="AL151" s="5173" t="n"/>
      <c r="AM151" s="5173" t="n"/>
      <c r="AN151" s="5173" t="n"/>
      <c r="AO151" s="5173" t="n"/>
      <c r="AP151" s="5173" t="n"/>
      <c r="AQ151" s="5173" t="n"/>
      <c r="AR151" s="5173" t="n"/>
      <c r="AS151" s="5173" t="n"/>
      <c r="AT151" s="5173" t="n"/>
      <c r="AU151" s="5173" t="n"/>
      <c r="AV151" s="5173" t="n"/>
      <c r="AW151" s="5173" t="n"/>
      <c r="AX151" s="5173" t="n"/>
      <c r="AY151" s="5173" t="n"/>
      <c r="AZ151" s="5173" t="n"/>
      <c r="BA151" s="5173" t="n"/>
      <c r="BB151" s="5173" t="n"/>
      <c r="BC151" s="5173" t="n"/>
      <c r="BD151" s="5173" t="n"/>
      <c r="BE151" s="5173" t="n"/>
      <c r="BF151" s="5173" t="n"/>
      <c r="BG151" s="5173" t="n"/>
      <c r="BH151" s="5173" t="n"/>
      <c r="BI151" s="5173" t="n"/>
      <c r="BJ151" s="5173" t="n"/>
      <c r="BK151" s="5173" t="n"/>
      <c r="BL151" s="5173" t="n"/>
      <c r="BM151" s="5173" t="n"/>
      <c r="BN151" s="5173" t="n"/>
      <c r="BO151" s="5173" t="n"/>
      <c r="BP151" s="5173" t="n"/>
      <c r="BQ151" s="5173" t="n"/>
      <c r="BR151" s="5998" t="inlineStr">
        <is>
          <t>2.1.3</t>
        </is>
      </c>
      <c r="BS151" s="5173" t="n"/>
      <c r="BT151" s="5771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</row>
    <row r="152">
      <c r="A152" s="5793" t="inlineStr">
        <is>
          <t>УК-13</t>
        </is>
      </c>
      <c r="B152" s="5173" t="n"/>
      <c r="C152" s="5173" t="n"/>
      <c r="D152" s="5767" t="n"/>
      <c r="E152" s="5995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52" s="5173" t="n"/>
      <c r="G152" s="5173" t="n"/>
      <c r="H152" s="5173" t="n"/>
      <c r="I152" s="5173" t="n"/>
      <c r="J152" s="5173" t="n"/>
      <c r="K152" s="5173" t="n"/>
      <c r="L152" s="5173" t="n"/>
      <c r="M152" s="5173" t="n"/>
      <c r="N152" s="5173" t="n"/>
      <c r="O152" s="5173" t="n"/>
      <c r="P152" s="5173" t="n"/>
      <c r="Q152" s="5173" t="n"/>
      <c r="R152" s="5173" t="n"/>
      <c r="S152" s="5173" t="n"/>
      <c r="T152" s="5173" t="n"/>
      <c r="U152" s="5173" t="n"/>
      <c r="V152" s="5173" t="n"/>
      <c r="W152" s="5173" t="n"/>
      <c r="X152" s="5173" t="n"/>
      <c r="Y152" s="5173" t="n"/>
      <c r="Z152" s="5173" t="n"/>
      <c r="AA152" s="5173" t="n"/>
      <c r="AB152" s="5173" t="n"/>
      <c r="AC152" s="5173" t="n"/>
      <c r="AD152" s="5173" t="n"/>
      <c r="AE152" s="5173" t="n"/>
      <c r="AF152" s="5173" t="n"/>
      <c r="AG152" s="5173" t="n"/>
      <c r="AH152" s="5173" t="n"/>
      <c r="AI152" s="5173" t="n"/>
      <c r="AJ152" s="5173" t="n"/>
      <c r="AK152" s="5173" t="n"/>
      <c r="AL152" s="5173" t="n"/>
      <c r="AM152" s="5173" t="n"/>
      <c r="AN152" s="5173" t="n"/>
      <c r="AO152" s="5173" t="n"/>
      <c r="AP152" s="5173" t="n"/>
      <c r="AQ152" s="5173" t="n"/>
      <c r="AR152" s="5173" t="n"/>
      <c r="AS152" s="5173" t="n"/>
      <c r="AT152" s="5173" t="n"/>
      <c r="AU152" s="5173" t="n"/>
      <c r="AV152" s="5173" t="n"/>
      <c r="AW152" s="5173" t="n"/>
      <c r="AX152" s="5173" t="n"/>
      <c r="AY152" s="5173" t="n"/>
      <c r="AZ152" s="5173" t="n"/>
      <c r="BA152" s="5173" t="n"/>
      <c r="BB152" s="5173" t="n"/>
      <c r="BC152" s="5173" t="n"/>
      <c r="BD152" s="5173" t="n"/>
      <c r="BE152" s="5173" t="n"/>
      <c r="BF152" s="5173" t="n"/>
      <c r="BG152" s="5173" t="n"/>
      <c r="BH152" s="5173" t="n"/>
      <c r="BI152" s="5173" t="n"/>
      <c r="BJ152" s="5173" t="n"/>
      <c r="BK152" s="5173" t="n"/>
      <c r="BL152" s="5173" t="n"/>
      <c r="BM152" s="5173" t="n"/>
      <c r="BN152" s="5173" t="n"/>
      <c r="BO152" s="5173" t="n"/>
      <c r="BP152" s="5173" t="n"/>
      <c r="BQ152" s="5173" t="n"/>
      <c r="BR152" s="5998" t="inlineStr">
        <is>
          <t>2.1.1</t>
        </is>
      </c>
      <c r="BS152" s="5173" t="n"/>
      <c r="BT152" s="5771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</row>
    <row r="153">
      <c r="A153" s="5793" t="inlineStr">
        <is>
          <t>УК-14</t>
        </is>
      </c>
      <c r="B153" s="5173" t="n"/>
      <c r="C153" s="5173" t="n"/>
      <c r="D153" s="5767" t="n"/>
      <c r="E153" s="5995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53" s="5173" t="n"/>
      <c r="G153" s="5173" t="n"/>
      <c r="H153" s="5173" t="n"/>
      <c r="I153" s="5173" t="n"/>
      <c r="J153" s="5173" t="n"/>
      <c r="K153" s="5173" t="n"/>
      <c r="L153" s="5173" t="n"/>
      <c r="M153" s="5173" t="n"/>
      <c r="N153" s="5173" t="n"/>
      <c r="O153" s="5173" t="n"/>
      <c r="P153" s="5173" t="n"/>
      <c r="Q153" s="5173" t="n"/>
      <c r="R153" s="5173" t="n"/>
      <c r="S153" s="5173" t="n"/>
      <c r="T153" s="5173" t="n"/>
      <c r="U153" s="5173" t="n"/>
      <c r="V153" s="5173" t="n"/>
      <c r="W153" s="5173" t="n"/>
      <c r="X153" s="5173" t="n"/>
      <c r="Y153" s="5173" t="n"/>
      <c r="Z153" s="5173" t="n"/>
      <c r="AA153" s="5173" t="n"/>
      <c r="AB153" s="5173" t="n"/>
      <c r="AC153" s="5173" t="n"/>
      <c r="AD153" s="5173" t="n"/>
      <c r="AE153" s="5173" t="n"/>
      <c r="AF153" s="5173" t="n"/>
      <c r="AG153" s="5173" t="n"/>
      <c r="AH153" s="5173" t="n"/>
      <c r="AI153" s="5173" t="n"/>
      <c r="AJ153" s="5173" t="n"/>
      <c r="AK153" s="5173" t="n"/>
      <c r="AL153" s="5173" t="n"/>
      <c r="AM153" s="5173" t="n"/>
      <c r="AN153" s="5173" t="n"/>
      <c r="AO153" s="5173" t="n"/>
      <c r="AP153" s="5173" t="n"/>
      <c r="AQ153" s="5173" t="n"/>
      <c r="AR153" s="5173" t="n"/>
      <c r="AS153" s="5173" t="n"/>
      <c r="AT153" s="5173" t="n"/>
      <c r="AU153" s="5173" t="n"/>
      <c r="AV153" s="5173" t="n"/>
      <c r="AW153" s="5173" t="n"/>
      <c r="AX153" s="5173" t="n"/>
      <c r="AY153" s="5173" t="n"/>
      <c r="AZ153" s="5173" t="n"/>
      <c r="BA153" s="5173" t="n"/>
      <c r="BB153" s="5173" t="n"/>
      <c r="BC153" s="5173" t="n"/>
      <c r="BD153" s="5173" t="n"/>
      <c r="BE153" s="5173" t="n"/>
      <c r="BF153" s="5173" t="n"/>
      <c r="BG153" s="5173" t="n"/>
      <c r="BH153" s="5173" t="n"/>
      <c r="BI153" s="5173" t="n"/>
      <c r="BJ153" s="5173" t="n"/>
      <c r="BK153" s="5173" t="n"/>
      <c r="BL153" s="5173" t="n"/>
      <c r="BM153" s="5173" t="n"/>
      <c r="BN153" s="5173" t="n"/>
      <c r="BO153" s="5173" t="n"/>
      <c r="BP153" s="5173" t="n"/>
      <c r="BQ153" s="5173" t="n"/>
      <c r="BR153" s="5998" t="inlineStr">
        <is>
          <t>2.1.2</t>
        </is>
      </c>
      <c r="BS153" s="5173" t="n"/>
      <c r="BT153" s="5771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</row>
    <row r="154">
      <c r="A154" s="5793" t="inlineStr">
        <is>
          <t>УК-15</t>
        </is>
      </c>
      <c r="B154" s="5173" t="n"/>
      <c r="C154" s="5173" t="n"/>
      <c r="D154" s="5767" t="n"/>
      <c r="E154" s="5995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54" s="5173" t="n"/>
      <c r="G154" s="5173" t="n"/>
      <c r="H154" s="5173" t="n"/>
      <c r="I154" s="5173" t="n"/>
      <c r="J154" s="5173" t="n"/>
      <c r="K154" s="5173" t="n"/>
      <c r="L154" s="5173" t="n"/>
      <c r="M154" s="5173" t="n"/>
      <c r="N154" s="5173" t="n"/>
      <c r="O154" s="5173" t="n"/>
      <c r="P154" s="5173" t="n"/>
      <c r="Q154" s="5173" t="n"/>
      <c r="R154" s="5173" t="n"/>
      <c r="S154" s="5173" t="n"/>
      <c r="T154" s="5173" t="n"/>
      <c r="U154" s="5173" t="n"/>
      <c r="V154" s="5173" t="n"/>
      <c r="W154" s="5173" t="n"/>
      <c r="X154" s="5173" t="n"/>
      <c r="Y154" s="5173" t="n"/>
      <c r="Z154" s="5173" t="n"/>
      <c r="AA154" s="5173" t="n"/>
      <c r="AB154" s="5173" t="n"/>
      <c r="AC154" s="5173" t="n"/>
      <c r="AD154" s="5173" t="n"/>
      <c r="AE154" s="5173" t="n"/>
      <c r="AF154" s="5173" t="n"/>
      <c r="AG154" s="5173" t="n"/>
      <c r="AH154" s="5173" t="n"/>
      <c r="AI154" s="5173" t="n"/>
      <c r="AJ154" s="5173" t="n"/>
      <c r="AK154" s="5173" t="n"/>
      <c r="AL154" s="5173" t="n"/>
      <c r="AM154" s="5173" t="n"/>
      <c r="AN154" s="5173" t="n"/>
      <c r="AO154" s="5173" t="n"/>
      <c r="AP154" s="5173" t="n"/>
      <c r="AQ154" s="5173" t="n"/>
      <c r="AR154" s="5173" t="n"/>
      <c r="AS154" s="5173" t="n"/>
      <c r="AT154" s="5173" t="n"/>
      <c r="AU154" s="5173" t="n"/>
      <c r="AV154" s="5173" t="n"/>
      <c r="AW154" s="5173" t="n"/>
      <c r="AX154" s="5173" t="n"/>
      <c r="AY154" s="5173" t="n"/>
      <c r="AZ154" s="5173" t="n"/>
      <c r="BA154" s="5173" t="n"/>
      <c r="BB154" s="5173" t="n"/>
      <c r="BC154" s="5173" t="n"/>
      <c r="BD154" s="5173" t="n"/>
      <c r="BE154" s="5173" t="n"/>
      <c r="BF154" s="5173" t="n"/>
      <c r="BG154" s="5173" t="n"/>
      <c r="BH154" s="5173" t="n"/>
      <c r="BI154" s="5173" t="n"/>
      <c r="BJ154" s="5173" t="n"/>
      <c r="BK154" s="5173" t="n"/>
      <c r="BL154" s="5173" t="n"/>
      <c r="BM154" s="5173" t="n"/>
      <c r="BN154" s="5173" t="n"/>
      <c r="BO154" s="5173" t="n"/>
      <c r="BP154" s="5173" t="n"/>
      <c r="BQ154" s="5173" t="n"/>
      <c r="BR154" s="5998" t="inlineStr">
        <is>
          <t>2.1.3</t>
        </is>
      </c>
      <c r="BS154" s="5173" t="n"/>
      <c r="BT154" s="5771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</row>
    <row r="155">
      <c r="A155" s="5793" t="inlineStr">
        <is>
          <t>БПК-1</t>
        </is>
      </c>
      <c r="B155" s="5173" t="n"/>
      <c r="C155" s="5173" t="n"/>
      <c r="D155" s="5767" t="n"/>
      <c r="E155" s="5995" t="inlineStr">
        <is>
          <t>Применять основные математические понятия и методы для анализа и решения профессиональных задач</t>
        </is>
      </c>
      <c r="F155" s="5173" t="n"/>
      <c r="G155" s="5173" t="n"/>
      <c r="H155" s="5173" t="n"/>
      <c r="I155" s="5173" t="n"/>
      <c r="J155" s="5173" t="n"/>
      <c r="K155" s="5173" t="n"/>
      <c r="L155" s="5173" t="n"/>
      <c r="M155" s="5173" t="n"/>
      <c r="N155" s="5173" t="n"/>
      <c r="O155" s="5173" t="n"/>
      <c r="P155" s="5173" t="n"/>
      <c r="Q155" s="5173" t="n"/>
      <c r="R155" s="5173" t="n"/>
      <c r="S155" s="5173" t="n"/>
      <c r="T155" s="5173" t="n"/>
      <c r="U155" s="5173" t="n"/>
      <c r="V155" s="5173" t="n"/>
      <c r="W155" s="5173" t="n"/>
      <c r="X155" s="5173" t="n"/>
      <c r="Y155" s="5173" t="n"/>
      <c r="Z155" s="5173" t="n"/>
      <c r="AA155" s="5173" t="n"/>
      <c r="AB155" s="5173" t="n"/>
      <c r="AC155" s="5173" t="n"/>
      <c r="AD155" s="5173" t="n"/>
      <c r="AE155" s="5173" t="n"/>
      <c r="AF155" s="5173" t="n"/>
      <c r="AG155" s="5173" t="n"/>
      <c r="AH155" s="5173" t="n"/>
      <c r="AI155" s="5173" t="n"/>
      <c r="AJ155" s="5173" t="n"/>
      <c r="AK155" s="5173" t="n"/>
      <c r="AL155" s="5173" t="n"/>
      <c r="AM155" s="5173" t="n"/>
      <c r="AN155" s="5173" t="n"/>
      <c r="AO155" s="5173" t="n"/>
      <c r="AP155" s="5173" t="n"/>
      <c r="AQ155" s="5173" t="n"/>
      <c r="AR155" s="5173" t="n"/>
      <c r="AS155" s="5173" t="n"/>
      <c r="AT155" s="5173" t="n"/>
      <c r="AU155" s="5173" t="n"/>
      <c r="AV155" s="5173" t="n"/>
      <c r="AW155" s="5173" t="n"/>
      <c r="AX155" s="5173" t="n"/>
      <c r="AY155" s="5173" t="n"/>
      <c r="AZ155" s="5173" t="n"/>
      <c r="BA155" s="5173" t="n"/>
      <c r="BB155" s="5173" t="n"/>
      <c r="BC155" s="5173" t="n"/>
      <c r="BD155" s="5173" t="n"/>
      <c r="BE155" s="5173" t="n"/>
      <c r="BF155" s="5173" t="n"/>
      <c r="BG155" s="5173" t="n"/>
      <c r="BH155" s="5173" t="n"/>
      <c r="BI155" s="5173" t="n"/>
      <c r="BJ155" s="5173" t="n"/>
      <c r="BK155" s="5173" t="n"/>
      <c r="BL155" s="5173" t="n"/>
      <c r="BM155" s="5173" t="n"/>
      <c r="BN155" s="5173" t="n"/>
      <c r="BO155" s="5173" t="n"/>
      <c r="BP155" s="5173" t="n"/>
      <c r="BQ155" s="5173" t="n"/>
      <c r="BR155" s="5998" t="inlineStr">
        <is>
          <t>1.3.1</t>
        </is>
      </c>
      <c r="BS155" s="5173" t="n"/>
      <c r="BT155" s="5771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</row>
    <row r="156">
      <c r="A156" s="5793" t="inlineStr">
        <is>
          <t>БПК-2</t>
        </is>
      </c>
      <c r="B156" s="5173" t="n"/>
      <c r="C156" s="5173" t="n"/>
      <c r="D156" s="5767" t="n"/>
      <c r="E156" s="5995" t="inlineStr">
        <is>
          <t>Владеть междисциплинарным подходом к решению проблем, обладать навыками применения фундаментальных научных знаний для решения теоретических и практических задач</t>
        </is>
      </c>
      <c r="F156" s="5173" t="n"/>
      <c r="G156" s="5173" t="n"/>
      <c r="H156" s="5173" t="n"/>
      <c r="I156" s="5173" t="n"/>
      <c r="J156" s="5173" t="n"/>
      <c r="K156" s="5173" t="n"/>
      <c r="L156" s="5173" t="n"/>
      <c r="M156" s="5173" t="n"/>
      <c r="N156" s="5173" t="n"/>
      <c r="O156" s="5173" t="n"/>
      <c r="P156" s="5173" t="n"/>
      <c r="Q156" s="5173" t="n"/>
      <c r="R156" s="5173" t="n"/>
      <c r="S156" s="5173" t="n"/>
      <c r="T156" s="5173" t="n"/>
      <c r="U156" s="5173" t="n"/>
      <c r="V156" s="5173" t="n"/>
      <c r="W156" s="5173" t="n"/>
      <c r="X156" s="5173" t="n"/>
      <c r="Y156" s="5173" t="n"/>
      <c r="Z156" s="5173" t="n"/>
      <c r="AA156" s="5173" t="n"/>
      <c r="AB156" s="5173" t="n"/>
      <c r="AC156" s="5173" t="n"/>
      <c r="AD156" s="5173" t="n"/>
      <c r="AE156" s="5173" t="n"/>
      <c r="AF156" s="5173" t="n"/>
      <c r="AG156" s="5173" t="n"/>
      <c r="AH156" s="5173" t="n"/>
      <c r="AI156" s="5173" t="n"/>
      <c r="AJ156" s="5173" t="n"/>
      <c r="AK156" s="5173" t="n"/>
      <c r="AL156" s="5173" t="n"/>
      <c r="AM156" s="5173" t="n"/>
      <c r="AN156" s="5173" t="n"/>
      <c r="AO156" s="5173" t="n"/>
      <c r="AP156" s="5173" t="n"/>
      <c r="AQ156" s="5173" t="n"/>
      <c r="AR156" s="5173" t="n"/>
      <c r="AS156" s="5173" t="n"/>
      <c r="AT156" s="5173" t="n"/>
      <c r="AU156" s="5173" t="n"/>
      <c r="AV156" s="5173" t="n"/>
      <c r="AW156" s="5173" t="n"/>
      <c r="AX156" s="5173" t="n"/>
      <c r="AY156" s="5173" t="n"/>
      <c r="AZ156" s="5173" t="n"/>
      <c r="BA156" s="5173" t="n"/>
      <c r="BB156" s="5173" t="n"/>
      <c r="BC156" s="5173" t="n"/>
      <c r="BD156" s="5173" t="n"/>
      <c r="BE156" s="5173" t="n"/>
      <c r="BF156" s="5173" t="n"/>
      <c r="BG156" s="5173" t="n"/>
      <c r="BH156" s="5173" t="n"/>
      <c r="BI156" s="5173" t="n"/>
      <c r="BJ156" s="5173" t="n"/>
      <c r="BK156" s="5173" t="n"/>
      <c r="BL156" s="5173" t="n"/>
      <c r="BM156" s="5173" t="n"/>
      <c r="BN156" s="5173" t="n"/>
      <c r="BO156" s="5173" t="n"/>
      <c r="BP156" s="5173" t="n"/>
      <c r="BQ156" s="5173" t="n"/>
      <c r="BR156" s="5998" t="inlineStr">
        <is>
          <t>1.3.2</t>
        </is>
      </c>
      <c r="BS156" s="5173" t="n"/>
      <c r="BT156" s="5771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</row>
    <row r="157">
      <c r="A157" s="5793" t="inlineStr">
        <is>
          <t>БПК-3</t>
        </is>
      </c>
      <c r="B157" s="5173" t="n"/>
      <c r="C157" s="5173" t="n"/>
      <c r="D157" s="5767" t="n"/>
      <c r="E157" s="5995" t="inlineStr">
        <is>
          <t>Применять базовые теоретические знания и практические навыки для решения теоретических и практических задач в области создания и совершенствования инновационных технологий в отрасли</t>
        </is>
      </c>
      <c r="F157" s="5173" t="n"/>
      <c r="G157" s="5173" t="n"/>
      <c r="H157" s="5173" t="n"/>
      <c r="I157" s="5173" t="n"/>
      <c r="J157" s="5173" t="n"/>
      <c r="K157" s="5173" t="n"/>
      <c r="L157" s="5173" t="n"/>
      <c r="M157" s="5173" t="n"/>
      <c r="N157" s="5173" t="n"/>
      <c r="O157" s="5173" t="n"/>
      <c r="P157" s="5173" t="n"/>
      <c r="Q157" s="5173" t="n"/>
      <c r="R157" s="5173" t="n"/>
      <c r="S157" s="5173" t="n"/>
      <c r="T157" s="5173" t="n"/>
      <c r="U157" s="5173" t="n"/>
      <c r="V157" s="5173" t="n"/>
      <c r="W157" s="5173" t="n"/>
      <c r="X157" s="5173" t="n"/>
      <c r="Y157" s="5173" t="n"/>
      <c r="Z157" s="5173" t="n"/>
      <c r="AA157" s="5173" t="n"/>
      <c r="AB157" s="5173" t="n"/>
      <c r="AC157" s="5173" t="n"/>
      <c r="AD157" s="5173" t="n"/>
      <c r="AE157" s="5173" t="n"/>
      <c r="AF157" s="5173" t="n"/>
      <c r="AG157" s="5173" t="n"/>
      <c r="AH157" s="5173" t="n"/>
      <c r="AI157" s="5173" t="n"/>
      <c r="AJ157" s="5173" t="n"/>
      <c r="AK157" s="5173" t="n"/>
      <c r="AL157" s="5173" t="n"/>
      <c r="AM157" s="5173" t="n"/>
      <c r="AN157" s="5173" t="n"/>
      <c r="AO157" s="5173" t="n"/>
      <c r="AP157" s="5173" t="n"/>
      <c r="AQ157" s="5173" t="n"/>
      <c r="AR157" s="5173" t="n"/>
      <c r="AS157" s="5173" t="n"/>
      <c r="AT157" s="5173" t="n"/>
      <c r="AU157" s="5173" t="n"/>
      <c r="AV157" s="5173" t="n"/>
      <c r="AW157" s="5173" t="n"/>
      <c r="AX157" s="5173" t="n"/>
      <c r="AY157" s="5173" t="n"/>
      <c r="AZ157" s="5173" t="n"/>
      <c r="BA157" s="5173" t="n"/>
      <c r="BB157" s="5173" t="n"/>
      <c r="BC157" s="5173" t="n"/>
      <c r="BD157" s="5173" t="n"/>
      <c r="BE157" s="5173" t="n"/>
      <c r="BF157" s="5173" t="n"/>
      <c r="BG157" s="5173" t="n"/>
      <c r="BH157" s="5173" t="n"/>
      <c r="BI157" s="5173" t="n"/>
      <c r="BJ157" s="5173" t="n"/>
      <c r="BK157" s="5173" t="n"/>
      <c r="BL157" s="5173" t="n"/>
      <c r="BM157" s="5173" t="n"/>
      <c r="BN157" s="5173" t="n"/>
      <c r="BO157" s="5173" t="n"/>
      <c r="BP157" s="5173" t="n"/>
      <c r="BQ157" s="5173" t="n"/>
      <c r="BR157" s="5998" t="inlineStr">
        <is>
          <t>1.3.4</t>
        </is>
      </c>
      <c r="BS157" s="5173" t="n"/>
      <c r="BT157" s="5771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</row>
    <row r="158">
      <c r="A158" s="5793" t="inlineStr">
        <is>
          <t>БПК-4</t>
        </is>
      </c>
      <c r="B158" s="5173" t="n"/>
      <c r="C158" s="5173" t="n"/>
      <c r="D158" s="5767" t="n"/>
      <c r="E158" s="5995" t="inlineStr">
        <is>
          <t>Применять полевые и лабораторные методы исследования почв для определения способа лесовосстановления в целях улучшения плодородия почв и продуктивности лесных насаждений</t>
        </is>
      </c>
      <c r="F158" s="5173" t="n"/>
      <c r="G158" s="5173" t="n"/>
      <c r="H158" s="5173" t="n"/>
      <c r="I158" s="5173" t="n"/>
      <c r="J158" s="5173" t="n"/>
      <c r="K158" s="5173" t="n"/>
      <c r="L158" s="5173" t="n"/>
      <c r="M158" s="5173" t="n"/>
      <c r="N158" s="5173" t="n"/>
      <c r="O158" s="5173" t="n"/>
      <c r="P158" s="5173" t="n"/>
      <c r="Q158" s="5173" t="n"/>
      <c r="R158" s="5173" t="n"/>
      <c r="S158" s="5173" t="n"/>
      <c r="T158" s="5173" t="n"/>
      <c r="U158" s="5173" t="n"/>
      <c r="V158" s="5173" t="n"/>
      <c r="W158" s="5173" t="n"/>
      <c r="X158" s="5173" t="n"/>
      <c r="Y158" s="5173" t="n"/>
      <c r="Z158" s="5173" t="n"/>
      <c r="AA158" s="5173" t="n"/>
      <c r="AB158" s="5173" t="n"/>
      <c r="AC158" s="5173" t="n"/>
      <c r="AD158" s="5173" t="n"/>
      <c r="AE158" s="5173" t="n"/>
      <c r="AF158" s="5173" t="n"/>
      <c r="AG158" s="5173" t="n"/>
      <c r="AH158" s="5173" t="n"/>
      <c r="AI158" s="5173" t="n"/>
      <c r="AJ158" s="5173" t="n"/>
      <c r="AK158" s="5173" t="n"/>
      <c r="AL158" s="5173" t="n"/>
      <c r="AM158" s="5173" t="n"/>
      <c r="AN158" s="5173" t="n"/>
      <c r="AO158" s="5173" t="n"/>
      <c r="AP158" s="5173" t="n"/>
      <c r="AQ158" s="5173" t="n"/>
      <c r="AR158" s="5173" t="n"/>
      <c r="AS158" s="5173" t="n"/>
      <c r="AT158" s="5173" t="n"/>
      <c r="AU158" s="5173" t="n"/>
      <c r="AV158" s="5173" t="n"/>
      <c r="AW158" s="5173" t="n"/>
      <c r="AX158" s="5173" t="n"/>
      <c r="AY158" s="5173" t="n"/>
      <c r="AZ158" s="5173" t="n"/>
      <c r="BA158" s="5173" t="n"/>
      <c r="BB158" s="5173" t="n"/>
      <c r="BC158" s="5173" t="n"/>
      <c r="BD158" s="5173" t="n"/>
      <c r="BE158" s="5173" t="n"/>
      <c r="BF158" s="5173" t="n"/>
      <c r="BG158" s="5173" t="n"/>
      <c r="BH158" s="5173" t="n"/>
      <c r="BI158" s="5173" t="n"/>
      <c r="BJ158" s="5173" t="n"/>
      <c r="BK158" s="5173" t="n"/>
      <c r="BL158" s="5173" t="n"/>
      <c r="BM158" s="5173" t="n"/>
      <c r="BN158" s="5173" t="n"/>
      <c r="BO158" s="5173" t="n"/>
      <c r="BP158" s="5173" t="n"/>
      <c r="BQ158" s="5173" t="n"/>
      <c r="BR158" s="5998" t="inlineStr">
        <is>
          <t>1.3.5</t>
        </is>
      </c>
      <c r="BS158" s="5173" t="n"/>
      <c r="BT158" s="5771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</row>
    <row r="159">
      <c r="A159" s="5793" t="inlineStr">
        <is>
          <t>БПК-5</t>
        </is>
      </c>
      <c r="B159" s="5173" t="n"/>
      <c r="C159" s="5173" t="n"/>
      <c r="D159" s="5767" t="n"/>
      <c r="E159" s="5995" t="inlineStr">
        <is>
          <t>Идентифицировать виды растений, применять их как индикаторы лесных сообществ и определять ресурсы растительного сырья для решения профессиональных задач</t>
        </is>
      </c>
      <c r="F159" s="5173" t="n"/>
      <c r="G159" s="5173" t="n"/>
      <c r="H159" s="5173" t="n"/>
      <c r="I159" s="5173" t="n"/>
      <c r="J159" s="5173" t="n"/>
      <c r="K159" s="5173" t="n"/>
      <c r="L159" s="5173" t="n"/>
      <c r="M159" s="5173" t="n"/>
      <c r="N159" s="5173" t="n"/>
      <c r="O159" s="5173" t="n"/>
      <c r="P159" s="5173" t="n"/>
      <c r="Q159" s="5173" t="n"/>
      <c r="R159" s="5173" t="n"/>
      <c r="S159" s="5173" t="n"/>
      <c r="T159" s="5173" t="n"/>
      <c r="U159" s="5173" t="n"/>
      <c r="V159" s="5173" t="n"/>
      <c r="W159" s="5173" t="n"/>
      <c r="X159" s="5173" t="n"/>
      <c r="Y159" s="5173" t="n"/>
      <c r="Z159" s="5173" t="n"/>
      <c r="AA159" s="5173" t="n"/>
      <c r="AB159" s="5173" t="n"/>
      <c r="AC159" s="5173" t="n"/>
      <c r="AD159" s="5173" t="n"/>
      <c r="AE159" s="5173" t="n"/>
      <c r="AF159" s="5173" t="n"/>
      <c r="AG159" s="5173" t="n"/>
      <c r="AH159" s="5173" t="n"/>
      <c r="AI159" s="5173" t="n"/>
      <c r="AJ159" s="5173" t="n"/>
      <c r="AK159" s="5173" t="n"/>
      <c r="AL159" s="5173" t="n"/>
      <c r="AM159" s="5173" t="n"/>
      <c r="AN159" s="5173" t="n"/>
      <c r="AO159" s="5173" t="n"/>
      <c r="AP159" s="5173" t="n"/>
      <c r="AQ159" s="5173" t="n"/>
      <c r="AR159" s="5173" t="n"/>
      <c r="AS159" s="5173" t="n"/>
      <c r="AT159" s="5173" t="n"/>
      <c r="AU159" s="5173" t="n"/>
      <c r="AV159" s="5173" t="n"/>
      <c r="AW159" s="5173" t="n"/>
      <c r="AX159" s="5173" t="n"/>
      <c r="AY159" s="5173" t="n"/>
      <c r="AZ159" s="5173" t="n"/>
      <c r="BA159" s="5173" t="n"/>
      <c r="BB159" s="5173" t="n"/>
      <c r="BC159" s="5173" t="n"/>
      <c r="BD159" s="5173" t="n"/>
      <c r="BE159" s="5173" t="n"/>
      <c r="BF159" s="5173" t="n"/>
      <c r="BG159" s="5173" t="n"/>
      <c r="BH159" s="5173" t="n"/>
      <c r="BI159" s="5173" t="n"/>
      <c r="BJ159" s="5173" t="n"/>
      <c r="BK159" s="5173" t="n"/>
      <c r="BL159" s="5173" t="n"/>
      <c r="BM159" s="5173" t="n"/>
      <c r="BN159" s="5173" t="n"/>
      <c r="BO159" s="5173" t="n"/>
      <c r="BP159" s="5173" t="n"/>
      <c r="BQ159" s="5173" t="n"/>
      <c r="BR159" s="5998" t="inlineStr">
        <is>
          <t>1.4.1</t>
        </is>
      </c>
      <c r="BS159" s="5173" t="n"/>
      <c r="BT159" s="5771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</row>
    <row r="160">
      <c r="A160" s="5793" t="inlineStr">
        <is>
          <t>БПК-6</t>
        </is>
      </c>
      <c r="B160" s="5173" t="n"/>
      <c r="C160" s="5173" t="n"/>
      <c r="D160" s="5767" t="n"/>
      <c r="E160" s="5995" t="inlineStr">
        <is>
          <t>Использовать знание механизмов жизненных процессов, протекающих в растениях и микроорганизмах, для повышения продуктивности и устойчивости растений</t>
        </is>
      </c>
      <c r="F160" s="5173" t="n"/>
      <c r="G160" s="5173" t="n"/>
      <c r="H160" s="5173" t="n"/>
      <c r="I160" s="5173" t="n"/>
      <c r="J160" s="5173" t="n"/>
      <c r="K160" s="5173" t="n"/>
      <c r="L160" s="5173" t="n"/>
      <c r="M160" s="5173" t="n"/>
      <c r="N160" s="5173" t="n"/>
      <c r="O160" s="5173" t="n"/>
      <c r="P160" s="5173" t="n"/>
      <c r="Q160" s="5173" t="n"/>
      <c r="R160" s="5173" t="n"/>
      <c r="S160" s="5173" t="n"/>
      <c r="T160" s="5173" t="n"/>
      <c r="U160" s="5173" t="n"/>
      <c r="V160" s="5173" t="n"/>
      <c r="W160" s="5173" t="n"/>
      <c r="X160" s="5173" t="n"/>
      <c r="Y160" s="5173" t="n"/>
      <c r="Z160" s="5173" t="n"/>
      <c r="AA160" s="5173" t="n"/>
      <c r="AB160" s="5173" t="n"/>
      <c r="AC160" s="5173" t="n"/>
      <c r="AD160" s="5173" t="n"/>
      <c r="AE160" s="5173" t="n"/>
      <c r="AF160" s="5173" t="n"/>
      <c r="AG160" s="5173" t="n"/>
      <c r="AH160" s="5173" t="n"/>
      <c r="AI160" s="5173" t="n"/>
      <c r="AJ160" s="5173" t="n"/>
      <c r="AK160" s="5173" t="n"/>
      <c r="AL160" s="5173" t="n"/>
      <c r="AM160" s="5173" t="n"/>
      <c r="AN160" s="5173" t="n"/>
      <c r="AO160" s="5173" t="n"/>
      <c r="AP160" s="5173" t="n"/>
      <c r="AQ160" s="5173" t="n"/>
      <c r="AR160" s="5173" t="n"/>
      <c r="AS160" s="5173" t="n"/>
      <c r="AT160" s="5173" t="n"/>
      <c r="AU160" s="5173" t="n"/>
      <c r="AV160" s="5173" t="n"/>
      <c r="AW160" s="5173" t="n"/>
      <c r="AX160" s="5173" t="n"/>
      <c r="AY160" s="5173" t="n"/>
      <c r="AZ160" s="5173" t="n"/>
      <c r="BA160" s="5173" t="n"/>
      <c r="BB160" s="5173" t="n"/>
      <c r="BC160" s="5173" t="n"/>
      <c r="BD160" s="5173" t="n"/>
      <c r="BE160" s="5173" t="n"/>
      <c r="BF160" s="5173" t="n"/>
      <c r="BG160" s="5173" t="n"/>
      <c r="BH160" s="5173" t="n"/>
      <c r="BI160" s="5173" t="n"/>
      <c r="BJ160" s="5173" t="n"/>
      <c r="BK160" s="5173" t="n"/>
      <c r="BL160" s="5173" t="n"/>
      <c r="BM160" s="5173" t="n"/>
      <c r="BN160" s="5173" t="n"/>
      <c r="BO160" s="5173" t="n"/>
      <c r="BP160" s="5173" t="n"/>
      <c r="BQ160" s="5173" t="n"/>
      <c r="BR160" s="5998" t="inlineStr">
        <is>
          <t>1.4.2</t>
        </is>
      </c>
      <c r="BS160" s="5173" t="n"/>
      <c r="BT160" s="5771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</row>
    <row r="161">
      <c r="A161" s="5793" t="inlineStr">
        <is>
          <t>БПК-7</t>
        </is>
      </c>
      <c r="B161" s="5173" t="n"/>
      <c r="C161" s="5173" t="n"/>
      <c r="D161" s="5767" t="n"/>
      <c r="E161" s="5995" t="inlineStr">
        <is>
          <t>Идентифицировать видовое разнообразие древесной растительности, оценивать их значение в создании и сохранении биосферы, владеть характеристиками лесообразующих древесных видов для рационального использования дендрофлоры</t>
        </is>
      </c>
      <c r="F161" s="5173" t="n"/>
      <c r="G161" s="5173" t="n"/>
      <c r="H161" s="5173" t="n"/>
      <c r="I161" s="5173" t="n"/>
      <c r="J161" s="5173" t="n"/>
      <c r="K161" s="5173" t="n"/>
      <c r="L161" s="5173" t="n"/>
      <c r="M161" s="5173" t="n"/>
      <c r="N161" s="5173" t="n"/>
      <c r="O161" s="5173" t="n"/>
      <c r="P161" s="5173" t="n"/>
      <c r="Q161" s="5173" t="n"/>
      <c r="R161" s="5173" t="n"/>
      <c r="S161" s="5173" t="n"/>
      <c r="T161" s="5173" t="n"/>
      <c r="U161" s="5173" t="n"/>
      <c r="V161" s="5173" t="n"/>
      <c r="W161" s="5173" t="n"/>
      <c r="X161" s="5173" t="n"/>
      <c r="Y161" s="5173" t="n"/>
      <c r="Z161" s="5173" t="n"/>
      <c r="AA161" s="5173" t="n"/>
      <c r="AB161" s="5173" t="n"/>
      <c r="AC161" s="5173" t="n"/>
      <c r="AD161" s="5173" t="n"/>
      <c r="AE161" s="5173" t="n"/>
      <c r="AF161" s="5173" t="n"/>
      <c r="AG161" s="5173" t="n"/>
      <c r="AH161" s="5173" t="n"/>
      <c r="AI161" s="5173" t="n"/>
      <c r="AJ161" s="5173" t="n"/>
      <c r="AK161" s="5173" t="n"/>
      <c r="AL161" s="5173" t="n"/>
      <c r="AM161" s="5173" t="n"/>
      <c r="AN161" s="5173" t="n"/>
      <c r="AO161" s="5173" t="n"/>
      <c r="AP161" s="5173" t="n"/>
      <c r="AQ161" s="5173" t="n"/>
      <c r="AR161" s="5173" t="n"/>
      <c r="AS161" s="5173" t="n"/>
      <c r="AT161" s="5173" t="n"/>
      <c r="AU161" s="5173" t="n"/>
      <c r="AV161" s="5173" t="n"/>
      <c r="AW161" s="5173" t="n"/>
      <c r="AX161" s="5173" t="n"/>
      <c r="AY161" s="5173" t="n"/>
      <c r="AZ161" s="5173" t="n"/>
      <c r="BA161" s="5173" t="n"/>
      <c r="BB161" s="5173" t="n"/>
      <c r="BC161" s="5173" t="n"/>
      <c r="BD161" s="5173" t="n"/>
      <c r="BE161" s="5173" t="n"/>
      <c r="BF161" s="5173" t="n"/>
      <c r="BG161" s="5173" t="n"/>
      <c r="BH161" s="5173" t="n"/>
      <c r="BI161" s="5173" t="n"/>
      <c r="BJ161" s="5173" t="n"/>
      <c r="BK161" s="5173" t="n"/>
      <c r="BL161" s="5173" t="n"/>
      <c r="BM161" s="5173" t="n"/>
      <c r="BN161" s="5173" t="n"/>
      <c r="BO161" s="5173" t="n"/>
      <c r="BP161" s="5173" t="n"/>
      <c r="BQ161" s="5173" t="n"/>
      <c r="BR161" s="5998" t="inlineStr">
        <is>
          <t>1.4.3</t>
        </is>
      </c>
      <c r="BS161" s="5173" t="n"/>
      <c r="BT161" s="5771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</row>
    <row r="162">
      <c r="A162" s="5793" t="inlineStr">
        <is>
          <t>БПК-8</t>
        </is>
      </c>
      <c r="B162" s="5173" t="n"/>
      <c r="C162" s="5173" t="n"/>
      <c r="D162" s="5767" t="n"/>
      <c r="E162" s="5995" t="inlineStr">
        <is>
          <t>Проводить диагностику основных болезней лесных древесных растений, осуществлять лесопатологический мониторинг и назначать защитные мероприятия</t>
        </is>
      </c>
      <c r="F162" s="5173" t="n"/>
      <c r="G162" s="5173" t="n"/>
      <c r="H162" s="5173" t="n"/>
      <c r="I162" s="5173" t="n"/>
      <c r="J162" s="5173" t="n"/>
      <c r="K162" s="5173" t="n"/>
      <c r="L162" s="5173" t="n"/>
      <c r="M162" s="5173" t="n"/>
      <c r="N162" s="5173" t="n"/>
      <c r="O162" s="5173" t="n"/>
      <c r="P162" s="5173" t="n"/>
      <c r="Q162" s="5173" t="n"/>
      <c r="R162" s="5173" t="n"/>
      <c r="S162" s="5173" t="n"/>
      <c r="T162" s="5173" t="n"/>
      <c r="U162" s="5173" t="n"/>
      <c r="V162" s="5173" t="n"/>
      <c r="W162" s="5173" t="n"/>
      <c r="X162" s="5173" t="n"/>
      <c r="Y162" s="5173" t="n"/>
      <c r="Z162" s="5173" t="n"/>
      <c r="AA162" s="5173" t="n"/>
      <c r="AB162" s="5173" t="n"/>
      <c r="AC162" s="5173" t="n"/>
      <c r="AD162" s="5173" t="n"/>
      <c r="AE162" s="5173" t="n"/>
      <c r="AF162" s="5173" t="n"/>
      <c r="AG162" s="5173" t="n"/>
      <c r="AH162" s="5173" t="n"/>
      <c r="AI162" s="5173" t="n"/>
      <c r="AJ162" s="5173" t="n"/>
      <c r="AK162" s="5173" t="n"/>
      <c r="AL162" s="5173" t="n"/>
      <c r="AM162" s="5173" t="n"/>
      <c r="AN162" s="5173" t="n"/>
      <c r="AO162" s="5173" t="n"/>
      <c r="AP162" s="5173" t="n"/>
      <c r="AQ162" s="5173" t="n"/>
      <c r="AR162" s="5173" t="n"/>
      <c r="AS162" s="5173" t="n"/>
      <c r="AT162" s="5173" t="n"/>
      <c r="AU162" s="5173" t="n"/>
      <c r="AV162" s="5173" t="n"/>
      <c r="AW162" s="5173" t="n"/>
      <c r="AX162" s="5173" t="n"/>
      <c r="AY162" s="5173" t="n"/>
      <c r="AZ162" s="5173" t="n"/>
      <c r="BA162" s="5173" t="n"/>
      <c r="BB162" s="5173" t="n"/>
      <c r="BC162" s="5173" t="n"/>
      <c r="BD162" s="5173" t="n"/>
      <c r="BE162" s="5173" t="n"/>
      <c r="BF162" s="5173" t="n"/>
      <c r="BG162" s="5173" t="n"/>
      <c r="BH162" s="5173" t="n"/>
      <c r="BI162" s="5173" t="n"/>
      <c r="BJ162" s="5173" t="n"/>
      <c r="BK162" s="5173" t="n"/>
      <c r="BL162" s="5173" t="n"/>
      <c r="BM162" s="5173" t="n"/>
      <c r="BN162" s="5173" t="n"/>
      <c r="BO162" s="5173" t="n"/>
      <c r="BP162" s="5173" t="n"/>
      <c r="BQ162" s="5173" t="n"/>
      <c r="BR162" s="5998" t="inlineStr">
        <is>
          <t>1.5.1</t>
        </is>
      </c>
      <c r="BS162" s="5173" t="n"/>
      <c r="BT162" s="5771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</row>
    <row r="163">
      <c r="A163" s="5793" t="inlineStr">
        <is>
          <t>БПК-9</t>
        </is>
      </c>
      <c r="B163" s="5173" t="n"/>
      <c r="C163" s="5173" t="n"/>
      <c r="D163" s="5767" t="n"/>
      <c r="E163" s="5995" t="inlineStr">
        <is>
          <t>Определять основные хозяйственно значимые таксоны вредителей леса, владеть подходами к назначению и проведению мероприятий по профилактике и защите леса от вредных насекомых</t>
        </is>
      </c>
      <c r="F163" s="5173" t="n"/>
      <c r="G163" s="5173" t="n"/>
      <c r="H163" s="5173" t="n"/>
      <c r="I163" s="5173" t="n"/>
      <c r="J163" s="5173" t="n"/>
      <c r="K163" s="5173" t="n"/>
      <c r="L163" s="5173" t="n"/>
      <c r="M163" s="5173" t="n"/>
      <c r="N163" s="5173" t="n"/>
      <c r="O163" s="5173" t="n"/>
      <c r="P163" s="5173" t="n"/>
      <c r="Q163" s="5173" t="n"/>
      <c r="R163" s="5173" t="n"/>
      <c r="S163" s="5173" t="n"/>
      <c r="T163" s="5173" t="n"/>
      <c r="U163" s="5173" t="n"/>
      <c r="V163" s="5173" t="n"/>
      <c r="W163" s="5173" t="n"/>
      <c r="X163" s="5173" t="n"/>
      <c r="Y163" s="5173" t="n"/>
      <c r="Z163" s="5173" t="n"/>
      <c r="AA163" s="5173" t="n"/>
      <c r="AB163" s="5173" t="n"/>
      <c r="AC163" s="5173" t="n"/>
      <c r="AD163" s="5173" t="n"/>
      <c r="AE163" s="5173" t="n"/>
      <c r="AF163" s="5173" t="n"/>
      <c r="AG163" s="5173" t="n"/>
      <c r="AH163" s="5173" t="n"/>
      <c r="AI163" s="5173" t="n"/>
      <c r="AJ163" s="5173" t="n"/>
      <c r="AK163" s="5173" t="n"/>
      <c r="AL163" s="5173" t="n"/>
      <c r="AM163" s="5173" t="n"/>
      <c r="AN163" s="5173" t="n"/>
      <c r="AO163" s="5173" t="n"/>
      <c r="AP163" s="5173" t="n"/>
      <c r="AQ163" s="5173" t="n"/>
      <c r="AR163" s="5173" t="n"/>
      <c r="AS163" s="5173" t="n"/>
      <c r="AT163" s="5173" t="n"/>
      <c r="AU163" s="5173" t="n"/>
      <c r="AV163" s="5173" t="n"/>
      <c r="AW163" s="5173" t="n"/>
      <c r="AX163" s="5173" t="n"/>
      <c r="AY163" s="5173" t="n"/>
      <c r="AZ163" s="5173" t="n"/>
      <c r="BA163" s="5173" t="n"/>
      <c r="BB163" s="5173" t="n"/>
      <c r="BC163" s="5173" t="n"/>
      <c r="BD163" s="5173" t="n"/>
      <c r="BE163" s="5173" t="n"/>
      <c r="BF163" s="5173" t="n"/>
      <c r="BG163" s="5173" t="n"/>
      <c r="BH163" s="5173" t="n"/>
      <c r="BI163" s="5173" t="n"/>
      <c r="BJ163" s="5173" t="n"/>
      <c r="BK163" s="5173" t="n"/>
      <c r="BL163" s="5173" t="n"/>
      <c r="BM163" s="5173" t="n"/>
      <c r="BN163" s="5173" t="n"/>
      <c r="BO163" s="5173" t="n"/>
      <c r="BP163" s="5173" t="n"/>
      <c r="BQ163" s="5173" t="n"/>
      <c r="BR163" s="5998" t="inlineStr">
        <is>
          <t>1.5.2</t>
        </is>
      </c>
      <c r="BS163" s="5173" t="n"/>
      <c r="BT163" s="5771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</row>
    <row r="164">
      <c r="A164" s="5793" t="inlineStr">
        <is>
          <t>БПК-10</t>
        </is>
      </c>
      <c r="B164" s="5173" t="n"/>
      <c r="C164" s="5173" t="n"/>
      <c r="D164" s="5767" t="n"/>
      <c r="E164" s="5995" t="inlineStr">
        <is>
          <t>Организовывать работы по заготовке, переработке и хранению лесных семян, выращиванию посадочного материала в лесных питомниках, производству лесных культур и защитных насаждений с использованием современных технологий</t>
        </is>
      </c>
      <c r="F164" s="5173" t="n"/>
      <c r="G164" s="5173" t="n"/>
      <c r="H164" s="5173" t="n"/>
      <c r="I164" s="5173" t="n"/>
      <c r="J164" s="5173" t="n"/>
      <c r="K164" s="5173" t="n"/>
      <c r="L164" s="5173" t="n"/>
      <c r="M164" s="5173" t="n"/>
      <c r="N164" s="5173" t="n"/>
      <c r="O164" s="5173" t="n"/>
      <c r="P164" s="5173" t="n"/>
      <c r="Q164" s="5173" t="n"/>
      <c r="R164" s="5173" t="n"/>
      <c r="S164" s="5173" t="n"/>
      <c r="T164" s="5173" t="n"/>
      <c r="U164" s="5173" t="n"/>
      <c r="V164" s="5173" t="n"/>
      <c r="W164" s="5173" t="n"/>
      <c r="X164" s="5173" t="n"/>
      <c r="Y164" s="5173" t="n"/>
      <c r="Z164" s="5173" t="n"/>
      <c r="AA164" s="5173" t="n"/>
      <c r="AB164" s="5173" t="n"/>
      <c r="AC164" s="5173" t="n"/>
      <c r="AD164" s="5173" t="n"/>
      <c r="AE164" s="5173" t="n"/>
      <c r="AF164" s="5173" t="n"/>
      <c r="AG164" s="5173" t="n"/>
      <c r="AH164" s="5173" t="n"/>
      <c r="AI164" s="5173" t="n"/>
      <c r="AJ164" s="5173" t="n"/>
      <c r="AK164" s="5173" t="n"/>
      <c r="AL164" s="5173" t="n"/>
      <c r="AM164" s="5173" t="n"/>
      <c r="AN164" s="5173" t="n"/>
      <c r="AO164" s="5173" t="n"/>
      <c r="AP164" s="5173" t="n"/>
      <c r="AQ164" s="5173" t="n"/>
      <c r="AR164" s="5173" t="n"/>
      <c r="AS164" s="5173" t="n"/>
      <c r="AT164" s="5173" t="n"/>
      <c r="AU164" s="5173" t="n"/>
      <c r="AV164" s="5173" t="n"/>
      <c r="AW164" s="5173" t="n"/>
      <c r="AX164" s="5173" t="n"/>
      <c r="AY164" s="5173" t="n"/>
      <c r="AZ164" s="5173" t="n"/>
      <c r="BA164" s="5173" t="n"/>
      <c r="BB164" s="5173" t="n"/>
      <c r="BC164" s="5173" t="n"/>
      <c r="BD164" s="5173" t="n"/>
      <c r="BE164" s="5173" t="n"/>
      <c r="BF164" s="5173" t="n"/>
      <c r="BG164" s="5173" t="n"/>
      <c r="BH164" s="5173" t="n"/>
      <c r="BI164" s="5173" t="n"/>
      <c r="BJ164" s="5173" t="n"/>
      <c r="BK164" s="5173" t="n"/>
      <c r="BL164" s="5173" t="n"/>
      <c r="BM164" s="5173" t="n"/>
      <c r="BN164" s="5173" t="n"/>
      <c r="BO164" s="5173" t="n"/>
      <c r="BP164" s="5173" t="n"/>
      <c r="BQ164" s="5173" t="n"/>
      <c r="BR164" s="5998" t="inlineStr">
        <is>
          <t>1.6</t>
        </is>
      </c>
      <c r="BS164" s="5173" t="n"/>
      <c r="BT164" s="5771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</row>
    <row r="165">
      <c r="A165" s="5793" t="inlineStr">
        <is>
          <t>БПК-11</t>
        </is>
      </c>
      <c r="B165" s="5173" t="n"/>
      <c r="C165" s="5173" t="n"/>
      <c r="D165" s="5767" t="n"/>
      <c r="E165" s="5995" t="inlineStr">
        <is>
          <t>Определять компоненты лесных насаждений и признаки древостоя, учитывать закономерности возобновления леса, формирования, роста и развития лесных насаждений при решении профессиональных задач</t>
        </is>
      </c>
      <c r="F165" s="5173" t="n"/>
      <c r="G165" s="5173" t="n"/>
      <c r="H165" s="5173" t="n"/>
      <c r="I165" s="5173" t="n"/>
      <c r="J165" s="5173" t="n"/>
      <c r="K165" s="5173" t="n"/>
      <c r="L165" s="5173" t="n"/>
      <c r="M165" s="5173" t="n"/>
      <c r="N165" s="5173" t="n"/>
      <c r="O165" s="5173" t="n"/>
      <c r="P165" s="5173" t="n"/>
      <c r="Q165" s="5173" t="n"/>
      <c r="R165" s="5173" t="n"/>
      <c r="S165" s="5173" t="n"/>
      <c r="T165" s="5173" t="n"/>
      <c r="U165" s="5173" t="n"/>
      <c r="V165" s="5173" t="n"/>
      <c r="W165" s="5173" t="n"/>
      <c r="X165" s="5173" t="n"/>
      <c r="Y165" s="5173" t="n"/>
      <c r="Z165" s="5173" t="n"/>
      <c r="AA165" s="5173" t="n"/>
      <c r="AB165" s="5173" t="n"/>
      <c r="AC165" s="5173" t="n"/>
      <c r="AD165" s="5173" t="n"/>
      <c r="AE165" s="5173" t="n"/>
      <c r="AF165" s="5173" t="n"/>
      <c r="AG165" s="5173" t="n"/>
      <c r="AH165" s="5173" t="n"/>
      <c r="AI165" s="5173" t="n"/>
      <c r="AJ165" s="5173" t="n"/>
      <c r="AK165" s="5173" t="n"/>
      <c r="AL165" s="5173" t="n"/>
      <c r="AM165" s="5173" t="n"/>
      <c r="AN165" s="5173" t="n"/>
      <c r="AO165" s="5173" t="n"/>
      <c r="AP165" s="5173" t="n"/>
      <c r="AQ165" s="5173" t="n"/>
      <c r="AR165" s="5173" t="n"/>
      <c r="AS165" s="5173" t="n"/>
      <c r="AT165" s="5173" t="n"/>
      <c r="AU165" s="5173" t="n"/>
      <c r="AV165" s="5173" t="n"/>
      <c r="AW165" s="5173" t="n"/>
      <c r="AX165" s="5173" t="n"/>
      <c r="AY165" s="5173" t="n"/>
      <c r="AZ165" s="5173" t="n"/>
      <c r="BA165" s="5173" t="n"/>
      <c r="BB165" s="5173" t="n"/>
      <c r="BC165" s="5173" t="n"/>
      <c r="BD165" s="5173" t="n"/>
      <c r="BE165" s="5173" t="n"/>
      <c r="BF165" s="5173" t="n"/>
      <c r="BG165" s="5173" t="n"/>
      <c r="BH165" s="5173" t="n"/>
      <c r="BI165" s="5173" t="n"/>
      <c r="BJ165" s="5173" t="n"/>
      <c r="BK165" s="5173" t="n"/>
      <c r="BL165" s="5173" t="n"/>
      <c r="BM165" s="5173" t="n"/>
      <c r="BN165" s="5173" t="n"/>
      <c r="BO165" s="5173" t="n"/>
      <c r="BP165" s="5173" t="n"/>
      <c r="BQ165" s="5173" t="n"/>
      <c r="BR165" s="5998" t="inlineStr">
        <is>
          <t>1.7.1</t>
        </is>
      </c>
      <c r="BS165" s="5173" t="n"/>
      <c r="BT165" s="5771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</row>
    <row r="166">
      <c r="A166" s="5793" t="inlineStr">
        <is>
          <t>БПК-12</t>
        </is>
      </c>
      <c r="B166" s="5173" t="n"/>
      <c r="C166" s="5173" t="n"/>
      <c r="D166" s="5767" t="n"/>
      <c r="E166" s="5995" t="inlineStr">
        <is>
          <t>Обосновывать и проектировать системы и способы рубок леса, их организационно-технические элементы, назначать необходимые виды лесоводственного ухода, мероприятия по содействию естественному возобновлению и повышению продуктивности лесов</t>
        </is>
      </c>
      <c r="F166" s="5173" t="n"/>
      <c r="G166" s="5173" t="n"/>
      <c r="H166" s="5173" t="n"/>
      <c r="I166" s="5173" t="n"/>
      <c r="J166" s="5173" t="n"/>
      <c r="K166" s="5173" t="n"/>
      <c r="L166" s="5173" t="n"/>
      <c r="M166" s="5173" t="n"/>
      <c r="N166" s="5173" t="n"/>
      <c r="O166" s="5173" t="n"/>
      <c r="P166" s="5173" t="n"/>
      <c r="Q166" s="5173" t="n"/>
      <c r="R166" s="5173" t="n"/>
      <c r="S166" s="5173" t="n"/>
      <c r="T166" s="5173" t="n"/>
      <c r="U166" s="5173" t="n"/>
      <c r="V166" s="5173" t="n"/>
      <c r="W166" s="5173" t="n"/>
      <c r="X166" s="5173" t="n"/>
      <c r="Y166" s="5173" t="n"/>
      <c r="Z166" s="5173" t="n"/>
      <c r="AA166" s="5173" t="n"/>
      <c r="AB166" s="5173" t="n"/>
      <c r="AC166" s="5173" t="n"/>
      <c r="AD166" s="5173" t="n"/>
      <c r="AE166" s="5173" t="n"/>
      <c r="AF166" s="5173" t="n"/>
      <c r="AG166" s="5173" t="n"/>
      <c r="AH166" s="5173" t="n"/>
      <c r="AI166" s="5173" t="n"/>
      <c r="AJ166" s="5173" t="n"/>
      <c r="AK166" s="5173" t="n"/>
      <c r="AL166" s="5173" t="n"/>
      <c r="AM166" s="5173" t="n"/>
      <c r="AN166" s="5173" t="n"/>
      <c r="AO166" s="5173" t="n"/>
      <c r="AP166" s="5173" t="n"/>
      <c r="AQ166" s="5173" t="n"/>
      <c r="AR166" s="5173" t="n"/>
      <c r="AS166" s="5173" t="n"/>
      <c r="AT166" s="5173" t="n"/>
      <c r="AU166" s="5173" t="n"/>
      <c r="AV166" s="5173" t="n"/>
      <c r="AW166" s="5173" t="n"/>
      <c r="AX166" s="5173" t="n"/>
      <c r="AY166" s="5173" t="n"/>
      <c r="AZ166" s="5173" t="n"/>
      <c r="BA166" s="5173" t="n"/>
      <c r="BB166" s="5173" t="n"/>
      <c r="BC166" s="5173" t="n"/>
      <c r="BD166" s="5173" t="n"/>
      <c r="BE166" s="5173" t="n"/>
      <c r="BF166" s="5173" t="n"/>
      <c r="BG166" s="5173" t="n"/>
      <c r="BH166" s="5173" t="n"/>
      <c r="BI166" s="5173" t="n"/>
      <c r="BJ166" s="5173" t="n"/>
      <c r="BK166" s="5173" t="n"/>
      <c r="BL166" s="5173" t="n"/>
      <c r="BM166" s="5173" t="n"/>
      <c r="BN166" s="5173" t="n"/>
      <c r="BO166" s="5173" t="n"/>
      <c r="BP166" s="5173" t="n"/>
      <c r="BQ166" s="5173" t="n"/>
      <c r="BR166" s="5998" t="inlineStr">
        <is>
          <t>1.7.2</t>
        </is>
      </c>
      <c r="BS166" s="5173" t="n"/>
      <c r="BT166" s="5771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</row>
    <row r="167">
      <c r="A167" s="5793" t="inlineStr">
        <is>
          <t>БПК-13</t>
        </is>
      </c>
      <c r="B167" s="5173" t="n"/>
      <c r="C167" s="5173" t="n"/>
      <c r="D167" s="5767" t="n"/>
      <c r="E167" s="5995" t="inlineStr">
        <is>
          <t>Проводить качественную и количественную оценку лесных ресурсов, объектов лесного фонда и заготовленной древесной продукции</t>
        </is>
      </c>
      <c r="F167" s="5173" t="n"/>
      <c r="G167" s="5173" t="n"/>
      <c r="H167" s="5173" t="n"/>
      <c r="I167" s="5173" t="n"/>
      <c r="J167" s="5173" t="n"/>
      <c r="K167" s="5173" t="n"/>
      <c r="L167" s="5173" t="n"/>
      <c r="M167" s="5173" t="n"/>
      <c r="N167" s="5173" t="n"/>
      <c r="O167" s="5173" t="n"/>
      <c r="P167" s="5173" t="n"/>
      <c r="Q167" s="5173" t="n"/>
      <c r="R167" s="5173" t="n"/>
      <c r="S167" s="5173" t="n"/>
      <c r="T167" s="5173" t="n"/>
      <c r="U167" s="5173" t="n"/>
      <c r="V167" s="5173" t="n"/>
      <c r="W167" s="5173" t="n"/>
      <c r="X167" s="5173" t="n"/>
      <c r="Y167" s="5173" t="n"/>
      <c r="Z167" s="5173" t="n"/>
      <c r="AA167" s="5173" t="n"/>
      <c r="AB167" s="5173" t="n"/>
      <c r="AC167" s="5173" t="n"/>
      <c r="AD167" s="5173" t="n"/>
      <c r="AE167" s="5173" t="n"/>
      <c r="AF167" s="5173" t="n"/>
      <c r="AG167" s="5173" t="n"/>
      <c r="AH167" s="5173" t="n"/>
      <c r="AI167" s="5173" t="n"/>
      <c r="AJ167" s="5173" t="n"/>
      <c r="AK167" s="5173" t="n"/>
      <c r="AL167" s="5173" t="n"/>
      <c r="AM167" s="5173" t="n"/>
      <c r="AN167" s="5173" t="n"/>
      <c r="AO167" s="5173" t="n"/>
      <c r="AP167" s="5173" t="n"/>
      <c r="AQ167" s="5173" t="n"/>
      <c r="AR167" s="5173" t="n"/>
      <c r="AS167" s="5173" t="n"/>
      <c r="AT167" s="5173" t="n"/>
      <c r="AU167" s="5173" t="n"/>
      <c r="AV167" s="5173" t="n"/>
      <c r="AW167" s="5173" t="n"/>
      <c r="AX167" s="5173" t="n"/>
      <c r="AY167" s="5173" t="n"/>
      <c r="AZ167" s="5173" t="n"/>
      <c r="BA167" s="5173" t="n"/>
      <c r="BB167" s="5173" t="n"/>
      <c r="BC167" s="5173" t="n"/>
      <c r="BD167" s="5173" t="n"/>
      <c r="BE167" s="5173" t="n"/>
      <c r="BF167" s="5173" t="n"/>
      <c r="BG167" s="5173" t="n"/>
      <c r="BH167" s="5173" t="n"/>
      <c r="BI167" s="5173" t="n"/>
      <c r="BJ167" s="5173" t="n"/>
      <c r="BK167" s="5173" t="n"/>
      <c r="BL167" s="5173" t="n"/>
      <c r="BM167" s="5173" t="n"/>
      <c r="BN167" s="5173" t="n"/>
      <c r="BO167" s="5173" t="n"/>
      <c r="BP167" s="5173" t="n"/>
      <c r="BQ167" s="5173" t="n"/>
      <c r="BR167" s="5998" t="inlineStr">
        <is>
          <t>1.8.1</t>
        </is>
      </c>
      <c r="BS167" s="5173" t="n"/>
      <c r="BT167" s="5771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</row>
    <row r="168">
      <c r="A168" s="5793" t="inlineStr">
        <is>
          <t>БПК-14</t>
        </is>
      </c>
      <c r="B168" s="5173" t="n"/>
      <c r="C168" s="5173" t="n"/>
      <c r="D168" s="5767" t="n"/>
      <c r="E168" s="5995" t="inlineStr">
        <is>
          <t>Выполнять подготовительные, полевые и камеральные лесоустроительные работы, использовать материалы инвентаризации лесов при ведении лесного хозяйства</t>
        </is>
      </c>
      <c r="F168" s="5173" t="n"/>
      <c r="G168" s="5173" t="n"/>
      <c r="H168" s="5173" t="n"/>
      <c r="I168" s="5173" t="n"/>
      <c r="J168" s="5173" t="n"/>
      <c r="K168" s="5173" t="n"/>
      <c r="L168" s="5173" t="n"/>
      <c r="M168" s="5173" t="n"/>
      <c r="N168" s="5173" t="n"/>
      <c r="O168" s="5173" t="n"/>
      <c r="P168" s="5173" t="n"/>
      <c r="Q168" s="5173" t="n"/>
      <c r="R168" s="5173" t="n"/>
      <c r="S168" s="5173" t="n"/>
      <c r="T168" s="5173" t="n"/>
      <c r="U168" s="5173" t="n"/>
      <c r="V168" s="5173" t="n"/>
      <c r="W168" s="5173" t="n"/>
      <c r="X168" s="5173" t="n"/>
      <c r="Y168" s="5173" t="n"/>
      <c r="Z168" s="5173" t="n"/>
      <c r="AA168" s="5173" t="n"/>
      <c r="AB168" s="5173" t="n"/>
      <c r="AC168" s="5173" t="n"/>
      <c r="AD168" s="5173" t="n"/>
      <c r="AE168" s="5173" t="n"/>
      <c r="AF168" s="5173" t="n"/>
      <c r="AG168" s="5173" t="n"/>
      <c r="AH168" s="5173" t="n"/>
      <c r="AI168" s="5173" t="n"/>
      <c r="AJ168" s="5173" t="n"/>
      <c r="AK168" s="5173" t="n"/>
      <c r="AL168" s="5173" t="n"/>
      <c r="AM168" s="5173" t="n"/>
      <c r="AN168" s="5173" t="n"/>
      <c r="AO168" s="5173" t="n"/>
      <c r="AP168" s="5173" t="n"/>
      <c r="AQ168" s="5173" t="n"/>
      <c r="AR168" s="5173" t="n"/>
      <c r="AS168" s="5173" t="n"/>
      <c r="AT168" s="5173" t="n"/>
      <c r="AU168" s="5173" t="n"/>
      <c r="AV168" s="5173" t="n"/>
      <c r="AW168" s="5173" t="n"/>
      <c r="AX168" s="5173" t="n"/>
      <c r="AY168" s="5173" t="n"/>
      <c r="AZ168" s="5173" t="n"/>
      <c r="BA168" s="5173" t="n"/>
      <c r="BB168" s="5173" t="n"/>
      <c r="BC168" s="5173" t="n"/>
      <c r="BD168" s="5173" t="n"/>
      <c r="BE168" s="5173" t="n"/>
      <c r="BF168" s="5173" t="n"/>
      <c r="BG168" s="5173" t="n"/>
      <c r="BH168" s="5173" t="n"/>
      <c r="BI168" s="5173" t="n"/>
      <c r="BJ168" s="5173" t="n"/>
      <c r="BK168" s="5173" t="n"/>
      <c r="BL168" s="5173" t="n"/>
      <c r="BM168" s="5173" t="n"/>
      <c r="BN168" s="5173" t="n"/>
      <c r="BO168" s="5173" t="n"/>
      <c r="BP168" s="5173" t="n"/>
      <c r="BQ168" s="5173" t="n"/>
      <c r="BR168" s="5998" t="inlineStr">
        <is>
          <t>1.8.2</t>
        </is>
      </c>
      <c r="BS168" s="5173" t="n"/>
      <c r="BT168" s="5771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</row>
    <row r="169">
      <c r="A169" s="5793" t="inlineStr">
        <is>
          <t>БПК-15</t>
        </is>
      </c>
      <c r="B169" s="5173" t="n"/>
      <c r="C169" s="5173" t="n"/>
      <c r="D169" s="5767" t="n"/>
      <c r="E169" s="5995" t="inlineStr">
        <is>
          <t>Разрабатывать и выполнять графические изображения для проектно-сметной и другой документации с учетом требований ГОСТов ЕСКД</t>
        </is>
      </c>
      <c r="F169" s="5173" t="n"/>
      <c r="G169" s="5173" t="n"/>
      <c r="H169" s="5173" t="n"/>
      <c r="I169" s="5173" t="n"/>
      <c r="J169" s="5173" t="n"/>
      <c r="K169" s="5173" t="n"/>
      <c r="L169" s="5173" t="n"/>
      <c r="M169" s="5173" t="n"/>
      <c r="N169" s="5173" t="n"/>
      <c r="O169" s="5173" t="n"/>
      <c r="P169" s="5173" t="n"/>
      <c r="Q169" s="5173" t="n"/>
      <c r="R169" s="5173" t="n"/>
      <c r="S169" s="5173" t="n"/>
      <c r="T169" s="5173" t="n"/>
      <c r="U169" s="5173" t="n"/>
      <c r="V169" s="5173" t="n"/>
      <c r="W169" s="5173" t="n"/>
      <c r="X169" s="5173" t="n"/>
      <c r="Y169" s="5173" t="n"/>
      <c r="Z169" s="5173" t="n"/>
      <c r="AA169" s="5173" t="n"/>
      <c r="AB169" s="5173" t="n"/>
      <c r="AC169" s="5173" t="n"/>
      <c r="AD169" s="5173" t="n"/>
      <c r="AE169" s="5173" t="n"/>
      <c r="AF169" s="5173" t="n"/>
      <c r="AG169" s="5173" t="n"/>
      <c r="AH169" s="5173" t="n"/>
      <c r="AI169" s="5173" t="n"/>
      <c r="AJ169" s="5173" t="n"/>
      <c r="AK169" s="5173" t="n"/>
      <c r="AL169" s="5173" t="n"/>
      <c r="AM169" s="5173" t="n"/>
      <c r="AN169" s="5173" t="n"/>
      <c r="AO169" s="5173" t="n"/>
      <c r="AP169" s="5173" t="n"/>
      <c r="AQ169" s="5173" t="n"/>
      <c r="AR169" s="5173" t="n"/>
      <c r="AS169" s="5173" t="n"/>
      <c r="AT169" s="5173" t="n"/>
      <c r="AU169" s="5173" t="n"/>
      <c r="AV169" s="5173" t="n"/>
      <c r="AW169" s="5173" t="n"/>
      <c r="AX169" s="5173" t="n"/>
      <c r="AY169" s="5173" t="n"/>
      <c r="AZ169" s="5173" t="n"/>
      <c r="BA169" s="5173" t="n"/>
      <c r="BB169" s="5173" t="n"/>
      <c r="BC169" s="5173" t="n"/>
      <c r="BD169" s="5173" t="n"/>
      <c r="BE169" s="5173" t="n"/>
      <c r="BF169" s="5173" t="n"/>
      <c r="BG169" s="5173" t="n"/>
      <c r="BH169" s="5173" t="n"/>
      <c r="BI169" s="5173" t="n"/>
      <c r="BJ169" s="5173" t="n"/>
      <c r="BK169" s="5173" t="n"/>
      <c r="BL169" s="5173" t="n"/>
      <c r="BM169" s="5173" t="n"/>
      <c r="BN169" s="5173" t="n"/>
      <c r="BO169" s="5173" t="n"/>
      <c r="BP169" s="5173" t="n"/>
      <c r="BQ169" s="5173" t="n"/>
      <c r="BR169" s="5998" t="inlineStr">
        <is>
          <t>1.9.1</t>
        </is>
      </c>
      <c r="BS169" s="5173" t="n"/>
      <c r="BT169" s="5771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</row>
    <row r="170">
      <c r="A170" s="5793" t="inlineStr">
        <is>
          <t>БПК-16</t>
        </is>
      </c>
      <c r="B170" s="5173" t="n"/>
      <c r="C170" s="5173" t="n"/>
      <c r="D170" s="5767" t="n"/>
      <c r="E170" s="5995" t="inlineStr">
        <is>
          <t>Производить инженерно-геодезические работы при лесоустройстве, отводах лесосек, других основных и вспомогательных работах в лесном хозяйстве</t>
        </is>
      </c>
      <c r="F170" s="5173" t="n"/>
      <c r="G170" s="5173" t="n"/>
      <c r="H170" s="5173" t="n"/>
      <c r="I170" s="5173" t="n"/>
      <c r="J170" s="5173" t="n"/>
      <c r="K170" s="5173" t="n"/>
      <c r="L170" s="5173" t="n"/>
      <c r="M170" s="5173" t="n"/>
      <c r="N170" s="5173" t="n"/>
      <c r="O170" s="5173" t="n"/>
      <c r="P170" s="5173" t="n"/>
      <c r="Q170" s="5173" t="n"/>
      <c r="R170" s="5173" t="n"/>
      <c r="S170" s="5173" t="n"/>
      <c r="T170" s="5173" t="n"/>
      <c r="U170" s="5173" t="n"/>
      <c r="V170" s="5173" t="n"/>
      <c r="W170" s="5173" t="n"/>
      <c r="X170" s="5173" t="n"/>
      <c r="Y170" s="5173" t="n"/>
      <c r="Z170" s="5173" t="n"/>
      <c r="AA170" s="5173" t="n"/>
      <c r="AB170" s="5173" t="n"/>
      <c r="AC170" s="5173" t="n"/>
      <c r="AD170" s="5173" t="n"/>
      <c r="AE170" s="5173" t="n"/>
      <c r="AF170" s="5173" t="n"/>
      <c r="AG170" s="5173" t="n"/>
      <c r="AH170" s="5173" t="n"/>
      <c r="AI170" s="5173" t="n"/>
      <c r="AJ170" s="5173" t="n"/>
      <c r="AK170" s="5173" t="n"/>
      <c r="AL170" s="5173" t="n"/>
      <c r="AM170" s="5173" t="n"/>
      <c r="AN170" s="5173" t="n"/>
      <c r="AO170" s="5173" t="n"/>
      <c r="AP170" s="5173" t="n"/>
      <c r="AQ170" s="5173" t="n"/>
      <c r="AR170" s="5173" t="n"/>
      <c r="AS170" s="5173" t="n"/>
      <c r="AT170" s="5173" t="n"/>
      <c r="AU170" s="5173" t="n"/>
      <c r="AV170" s="5173" t="n"/>
      <c r="AW170" s="5173" t="n"/>
      <c r="AX170" s="5173" t="n"/>
      <c r="AY170" s="5173" t="n"/>
      <c r="AZ170" s="5173" t="n"/>
      <c r="BA170" s="5173" t="n"/>
      <c r="BB170" s="5173" t="n"/>
      <c r="BC170" s="5173" t="n"/>
      <c r="BD170" s="5173" t="n"/>
      <c r="BE170" s="5173" t="n"/>
      <c r="BF170" s="5173" t="n"/>
      <c r="BG170" s="5173" t="n"/>
      <c r="BH170" s="5173" t="n"/>
      <c r="BI170" s="5173" t="n"/>
      <c r="BJ170" s="5173" t="n"/>
      <c r="BK170" s="5173" t="n"/>
      <c r="BL170" s="5173" t="n"/>
      <c r="BM170" s="5173" t="n"/>
      <c r="BN170" s="5173" t="n"/>
      <c r="BO170" s="5173" t="n"/>
      <c r="BP170" s="5173" t="n"/>
      <c r="BQ170" s="5173" t="n"/>
      <c r="BR170" s="5998" t="inlineStr">
        <is>
          <t>1.9.2</t>
        </is>
      </c>
      <c r="BS170" s="5173" t="n"/>
      <c r="BT170" s="5771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</row>
    <row r="171">
      <c r="A171" s="5793" t="inlineStr">
        <is>
          <t>БПК-17</t>
        </is>
      </c>
      <c r="B171" s="5173" t="n"/>
      <c r="C171" s="5173" t="n"/>
      <c r="D171" s="5767" t="n"/>
      <c r="E171" s="5995" t="inlineStr">
        <is>
          <t>Планировать полевой эксперимент, обрабатывать и интерпретировать результаты эксперимента</t>
        </is>
      </c>
      <c r="F171" s="5173" t="n"/>
      <c r="G171" s="5173" t="n"/>
      <c r="H171" s="5173" t="n"/>
      <c r="I171" s="5173" t="n"/>
      <c r="J171" s="5173" t="n"/>
      <c r="K171" s="5173" t="n"/>
      <c r="L171" s="5173" t="n"/>
      <c r="M171" s="5173" t="n"/>
      <c r="N171" s="5173" t="n"/>
      <c r="O171" s="5173" t="n"/>
      <c r="P171" s="5173" t="n"/>
      <c r="Q171" s="5173" t="n"/>
      <c r="R171" s="5173" t="n"/>
      <c r="S171" s="5173" t="n"/>
      <c r="T171" s="5173" t="n"/>
      <c r="U171" s="5173" t="n"/>
      <c r="V171" s="5173" t="n"/>
      <c r="W171" s="5173" t="n"/>
      <c r="X171" s="5173" t="n"/>
      <c r="Y171" s="5173" t="n"/>
      <c r="Z171" s="5173" t="n"/>
      <c r="AA171" s="5173" t="n"/>
      <c r="AB171" s="5173" t="n"/>
      <c r="AC171" s="5173" t="n"/>
      <c r="AD171" s="5173" t="n"/>
      <c r="AE171" s="5173" t="n"/>
      <c r="AF171" s="5173" t="n"/>
      <c r="AG171" s="5173" t="n"/>
      <c r="AH171" s="5173" t="n"/>
      <c r="AI171" s="5173" t="n"/>
      <c r="AJ171" s="5173" t="n"/>
      <c r="AK171" s="5173" t="n"/>
      <c r="AL171" s="5173" t="n"/>
      <c r="AM171" s="5173" t="n"/>
      <c r="AN171" s="5173" t="n"/>
      <c r="AO171" s="5173" t="n"/>
      <c r="AP171" s="5173" t="n"/>
      <c r="AQ171" s="5173" t="n"/>
      <c r="AR171" s="5173" t="n"/>
      <c r="AS171" s="5173" t="n"/>
      <c r="AT171" s="5173" t="n"/>
      <c r="AU171" s="5173" t="n"/>
      <c r="AV171" s="5173" t="n"/>
      <c r="AW171" s="5173" t="n"/>
      <c r="AX171" s="5173" t="n"/>
      <c r="AY171" s="5173" t="n"/>
      <c r="AZ171" s="5173" t="n"/>
      <c r="BA171" s="5173" t="n"/>
      <c r="BB171" s="5173" t="n"/>
      <c r="BC171" s="5173" t="n"/>
      <c r="BD171" s="5173" t="n"/>
      <c r="BE171" s="5173" t="n"/>
      <c r="BF171" s="5173" t="n"/>
      <c r="BG171" s="5173" t="n"/>
      <c r="BH171" s="5173" t="n"/>
      <c r="BI171" s="5173" t="n"/>
      <c r="BJ171" s="5173" t="n"/>
      <c r="BK171" s="5173" t="n"/>
      <c r="BL171" s="5173" t="n"/>
      <c r="BM171" s="5173" t="n"/>
      <c r="BN171" s="5173" t="n"/>
      <c r="BO171" s="5173" t="n"/>
      <c r="BP171" s="5173" t="n"/>
      <c r="BQ171" s="5173" t="n"/>
      <c r="BR171" s="5998" t="inlineStr">
        <is>
          <t>1.9.3</t>
        </is>
      </c>
      <c r="BS171" s="5173" t="n"/>
      <c r="BT171" s="5771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</row>
    <row r="172">
      <c r="A172" s="5793" t="inlineStr">
        <is>
          <t>БПК-18</t>
        </is>
      </c>
      <c r="B172" s="5173" t="n"/>
      <c r="C172" s="5173" t="n"/>
      <c r="D172" s="5767" t="n"/>
      <c r="E172" s="5995" t="inlineStr">
        <is>
          <t>Использовать геоинформационные системы при выполнении практических задач лесохозяйственной деятельности</t>
        </is>
      </c>
      <c r="F172" s="5173" t="n"/>
      <c r="G172" s="5173" t="n"/>
      <c r="H172" s="5173" t="n"/>
      <c r="I172" s="5173" t="n"/>
      <c r="J172" s="5173" t="n"/>
      <c r="K172" s="5173" t="n"/>
      <c r="L172" s="5173" t="n"/>
      <c r="M172" s="5173" t="n"/>
      <c r="N172" s="5173" t="n"/>
      <c r="O172" s="5173" t="n"/>
      <c r="P172" s="5173" t="n"/>
      <c r="Q172" s="5173" t="n"/>
      <c r="R172" s="5173" t="n"/>
      <c r="S172" s="5173" t="n"/>
      <c r="T172" s="5173" t="n"/>
      <c r="U172" s="5173" t="n"/>
      <c r="V172" s="5173" t="n"/>
      <c r="W172" s="5173" t="n"/>
      <c r="X172" s="5173" t="n"/>
      <c r="Y172" s="5173" t="n"/>
      <c r="Z172" s="5173" t="n"/>
      <c r="AA172" s="5173" t="n"/>
      <c r="AB172" s="5173" t="n"/>
      <c r="AC172" s="5173" t="n"/>
      <c r="AD172" s="5173" t="n"/>
      <c r="AE172" s="5173" t="n"/>
      <c r="AF172" s="5173" t="n"/>
      <c r="AG172" s="5173" t="n"/>
      <c r="AH172" s="5173" t="n"/>
      <c r="AI172" s="5173" t="n"/>
      <c r="AJ172" s="5173" t="n"/>
      <c r="AK172" s="5173" t="n"/>
      <c r="AL172" s="5173" t="n"/>
      <c r="AM172" s="5173" t="n"/>
      <c r="AN172" s="5173" t="n"/>
      <c r="AO172" s="5173" t="n"/>
      <c r="AP172" s="5173" t="n"/>
      <c r="AQ172" s="5173" t="n"/>
      <c r="AR172" s="5173" t="n"/>
      <c r="AS172" s="5173" t="n"/>
      <c r="AT172" s="5173" t="n"/>
      <c r="AU172" s="5173" t="n"/>
      <c r="AV172" s="5173" t="n"/>
      <c r="AW172" s="5173" t="n"/>
      <c r="AX172" s="5173" t="n"/>
      <c r="AY172" s="5173" t="n"/>
      <c r="AZ172" s="5173" t="n"/>
      <c r="BA172" s="5173" t="n"/>
      <c r="BB172" s="5173" t="n"/>
      <c r="BC172" s="5173" t="n"/>
      <c r="BD172" s="5173" t="n"/>
      <c r="BE172" s="5173" t="n"/>
      <c r="BF172" s="5173" t="n"/>
      <c r="BG172" s="5173" t="n"/>
      <c r="BH172" s="5173" t="n"/>
      <c r="BI172" s="5173" t="n"/>
      <c r="BJ172" s="5173" t="n"/>
      <c r="BK172" s="5173" t="n"/>
      <c r="BL172" s="5173" t="n"/>
      <c r="BM172" s="5173" t="n"/>
      <c r="BN172" s="5173" t="n"/>
      <c r="BO172" s="5173" t="n"/>
      <c r="BP172" s="5173" t="n"/>
      <c r="BQ172" s="5173" t="n"/>
      <c r="BR172" s="5998" t="inlineStr">
        <is>
          <t>1.10.1</t>
        </is>
      </c>
      <c r="BS172" s="5173" t="n"/>
      <c r="BT172" s="5771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</row>
    <row r="173">
      <c r="A173" s="5793" t="inlineStr">
        <is>
          <t>БПК-19</t>
        </is>
      </c>
      <c r="B173" s="5173" t="n"/>
      <c r="C173" s="5173" t="n"/>
      <c r="D173" s="5767" t="n"/>
      <c r="E173" s="5995" t="inlineStr">
        <is>
          <t>Выполнять визуальное и измерительное дешифрирование материалов аэро- и космической съемки лесов, производить топосъемку и оценку площадей лесонасаждений с использованием современных систем глобального позиционирования</t>
        </is>
      </c>
      <c r="F173" s="5173" t="n"/>
      <c r="G173" s="5173" t="n"/>
      <c r="H173" s="5173" t="n"/>
      <c r="I173" s="5173" t="n"/>
      <c r="J173" s="5173" t="n"/>
      <c r="K173" s="5173" t="n"/>
      <c r="L173" s="5173" t="n"/>
      <c r="M173" s="5173" t="n"/>
      <c r="N173" s="5173" t="n"/>
      <c r="O173" s="5173" t="n"/>
      <c r="P173" s="5173" t="n"/>
      <c r="Q173" s="5173" t="n"/>
      <c r="R173" s="5173" t="n"/>
      <c r="S173" s="5173" t="n"/>
      <c r="T173" s="5173" t="n"/>
      <c r="U173" s="5173" t="n"/>
      <c r="V173" s="5173" t="n"/>
      <c r="W173" s="5173" t="n"/>
      <c r="X173" s="5173" t="n"/>
      <c r="Y173" s="5173" t="n"/>
      <c r="Z173" s="5173" t="n"/>
      <c r="AA173" s="5173" t="n"/>
      <c r="AB173" s="5173" t="n"/>
      <c r="AC173" s="5173" t="n"/>
      <c r="AD173" s="5173" t="n"/>
      <c r="AE173" s="5173" t="n"/>
      <c r="AF173" s="5173" t="n"/>
      <c r="AG173" s="5173" t="n"/>
      <c r="AH173" s="5173" t="n"/>
      <c r="AI173" s="5173" t="n"/>
      <c r="AJ173" s="5173" t="n"/>
      <c r="AK173" s="5173" t="n"/>
      <c r="AL173" s="5173" t="n"/>
      <c r="AM173" s="5173" t="n"/>
      <c r="AN173" s="5173" t="n"/>
      <c r="AO173" s="5173" t="n"/>
      <c r="AP173" s="5173" t="n"/>
      <c r="AQ173" s="5173" t="n"/>
      <c r="AR173" s="5173" t="n"/>
      <c r="AS173" s="5173" t="n"/>
      <c r="AT173" s="5173" t="n"/>
      <c r="AU173" s="5173" t="n"/>
      <c r="AV173" s="5173" t="n"/>
      <c r="AW173" s="5173" t="n"/>
      <c r="AX173" s="5173" t="n"/>
      <c r="AY173" s="5173" t="n"/>
      <c r="AZ173" s="5173" t="n"/>
      <c r="BA173" s="5173" t="n"/>
      <c r="BB173" s="5173" t="n"/>
      <c r="BC173" s="5173" t="n"/>
      <c r="BD173" s="5173" t="n"/>
      <c r="BE173" s="5173" t="n"/>
      <c r="BF173" s="5173" t="n"/>
      <c r="BG173" s="5173" t="n"/>
      <c r="BH173" s="5173" t="n"/>
      <c r="BI173" s="5173" t="n"/>
      <c r="BJ173" s="5173" t="n"/>
      <c r="BK173" s="5173" t="n"/>
      <c r="BL173" s="5173" t="n"/>
      <c r="BM173" s="5173" t="n"/>
      <c r="BN173" s="5173" t="n"/>
      <c r="BO173" s="5173" t="n"/>
      <c r="BP173" s="5173" t="n"/>
      <c r="BQ173" s="5173" t="n"/>
      <c r="BR173" s="5998" t="inlineStr">
        <is>
          <t>1.10.2</t>
        </is>
      </c>
      <c r="BS173" s="5173" t="n"/>
      <c r="BT173" s="5771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</row>
    <row r="174">
      <c r="A174" s="5793" t="inlineStr">
        <is>
          <t>БПК-20</t>
        </is>
      </c>
      <c r="B174" s="5173" t="n"/>
      <c r="C174" s="5173" t="n"/>
      <c r="D174" s="5767" t="n"/>
      <c r="E174" s="5995" t="inlineStr">
        <is>
          <t>Применять специальное программное обеспечение для решения задач управления лесохозяйственным производством (АРМ) и лесоустроительного проектирования (СОЛИ)</t>
        </is>
      </c>
      <c r="F174" s="5173" t="n"/>
      <c r="G174" s="5173" t="n"/>
      <c r="H174" s="5173" t="n"/>
      <c r="I174" s="5173" t="n"/>
      <c r="J174" s="5173" t="n"/>
      <c r="K174" s="5173" t="n"/>
      <c r="L174" s="5173" t="n"/>
      <c r="M174" s="5173" t="n"/>
      <c r="N174" s="5173" t="n"/>
      <c r="O174" s="5173" t="n"/>
      <c r="P174" s="5173" t="n"/>
      <c r="Q174" s="5173" t="n"/>
      <c r="R174" s="5173" t="n"/>
      <c r="S174" s="5173" t="n"/>
      <c r="T174" s="5173" t="n"/>
      <c r="U174" s="5173" t="n"/>
      <c r="V174" s="5173" t="n"/>
      <c r="W174" s="5173" t="n"/>
      <c r="X174" s="5173" t="n"/>
      <c r="Y174" s="5173" t="n"/>
      <c r="Z174" s="5173" t="n"/>
      <c r="AA174" s="5173" t="n"/>
      <c r="AB174" s="5173" t="n"/>
      <c r="AC174" s="5173" t="n"/>
      <c r="AD174" s="5173" t="n"/>
      <c r="AE174" s="5173" t="n"/>
      <c r="AF174" s="5173" t="n"/>
      <c r="AG174" s="5173" t="n"/>
      <c r="AH174" s="5173" t="n"/>
      <c r="AI174" s="5173" t="n"/>
      <c r="AJ174" s="5173" t="n"/>
      <c r="AK174" s="5173" t="n"/>
      <c r="AL174" s="5173" t="n"/>
      <c r="AM174" s="5173" t="n"/>
      <c r="AN174" s="5173" t="n"/>
      <c r="AO174" s="5173" t="n"/>
      <c r="AP174" s="5173" t="n"/>
      <c r="AQ174" s="5173" t="n"/>
      <c r="AR174" s="5173" t="n"/>
      <c r="AS174" s="5173" t="n"/>
      <c r="AT174" s="5173" t="n"/>
      <c r="AU174" s="5173" t="n"/>
      <c r="AV174" s="5173" t="n"/>
      <c r="AW174" s="5173" t="n"/>
      <c r="AX174" s="5173" t="n"/>
      <c r="AY174" s="5173" t="n"/>
      <c r="AZ174" s="5173" t="n"/>
      <c r="BA174" s="5173" t="n"/>
      <c r="BB174" s="5173" t="n"/>
      <c r="BC174" s="5173" t="n"/>
      <c r="BD174" s="5173" t="n"/>
      <c r="BE174" s="5173" t="n"/>
      <c r="BF174" s="5173" t="n"/>
      <c r="BG174" s="5173" t="n"/>
      <c r="BH174" s="5173" t="n"/>
      <c r="BI174" s="5173" t="n"/>
      <c r="BJ174" s="5173" t="n"/>
      <c r="BK174" s="5173" t="n"/>
      <c r="BL174" s="5173" t="n"/>
      <c r="BM174" s="5173" t="n"/>
      <c r="BN174" s="5173" t="n"/>
      <c r="BO174" s="5173" t="n"/>
      <c r="BP174" s="5173" t="n"/>
      <c r="BQ174" s="5173" t="n"/>
      <c r="BR174" s="5998" t="inlineStr">
        <is>
          <t>1.10.3</t>
        </is>
      </c>
      <c r="BS174" s="5173" t="n"/>
      <c r="BT174" s="5771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</row>
    <row r="175">
      <c r="A175" s="5793" t="inlineStr">
        <is>
          <t>БПК-21</t>
        </is>
      </c>
      <c r="B175" s="5173" t="n"/>
      <c r="C175" s="5173" t="n"/>
      <c r="D175" s="5767" t="n"/>
      <c r="E175" s="5995" t="inlineStr">
        <is>
          <t>Дифференцировать органические вещества растительных клеток, влияющие на окружающую среду, и прогнозировать свойства веществ, применяемых в качестве средств защиты лесов, сельскохозяйственных и декоративных растений</t>
        </is>
      </c>
      <c r="F175" s="5173" t="n"/>
      <c r="G175" s="5173" t="n"/>
      <c r="H175" s="5173" t="n"/>
      <c r="I175" s="5173" t="n"/>
      <c r="J175" s="5173" t="n"/>
      <c r="K175" s="5173" t="n"/>
      <c r="L175" s="5173" t="n"/>
      <c r="M175" s="5173" t="n"/>
      <c r="N175" s="5173" t="n"/>
      <c r="O175" s="5173" t="n"/>
      <c r="P175" s="5173" t="n"/>
      <c r="Q175" s="5173" t="n"/>
      <c r="R175" s="5173" t="n"/>
      <c r="S175" s="5173" t="n"/>
      <c r="T175" s="5173" t="n"/>
      <c r="U175" s="5173" t="n"/>
      <c r="V175" s="5173" t="n"/>
      <c r="W175" s="5173" t="n"/>
      <c r="X175" s="5173" t="n"/>
      <c r="Y175" s="5173" t="n"/>
      <c r="Z175" s="5173" t="n"/>
      <c r="AA175" s="5173" t="n"/>
      <c r="AB175" s="5173" t="n"/>
      <c r="AC175" s="5173" t="n"/>
      <c r="AD175" s="5173" t="n"/>
      <c r="AE175" s="5173" t="n"/>
      <c r="AF175" s="5173" t="n"/>
      <c r="AG175" s="5173" t="n"/>
      <c r="AH175" s="5173" t="n"/>
      <c r="AI175" s="5173" t="n"/>
      <c r="AJ175" s="5173" t="n"/>
      <c r="AK175" s="5173" t="n"/>
      <c r="AL175" s="5173" t="n"/>
      <c r="AM175" s="5173" t="n"/>
      <c r="AN175" s="5173" t="n"/>
      <c r="AO175" s="5173" t="n"/>
      <c r="AP175" s="5173" t="n"/>
      <c r="AQ175" s="5173" t="n"/>
      <c r="AR175" s="5173" t="n"/>
      <c r="AS175" s="5173" t="n"/>
      <c r="AT175" s="5173" t="n"/>
      <c r="AU175" s="5173" t="n"/>
      <c r="AV175" s="5173" t="n"/>
      <c r="AW175" s="5173" t="n"/>
      <c r="AX175" s="5173" t="n"/>
      <c r="AY175" s="5173" t="n"/>
      <c r="AZ175" s="5173" t="n"/>
      <c r="BA175" s="5173" t="n"/>
      <c r="BB175" s="5173" t="n"/>
      <c r="BC175" s="5173" t="n"/>
      <c r="BD175" s="5173" t="n"/>
      <c r="BE175" s="5173" t="n"/>
      <c r="BF175" s="5173" t="n"/>
      <c r="BG175" s="5173" t="n"/>
      <c r="BH175" s="5173" t="n"/>
      <c r="BI175" s="5173" t="n"/>
      <c r="BJ175" s="5173" t="n"/>
      <c r="BK175" s="5173" t="n"/>
      <c r="BL175" s="5173" t="n"/>
      <c r="BM175" s="5173" t="n"/>
      <c r="BN175" s="5173" t="n"/>
      <c r="BO175" s="5173" t="n"/>
      <c r="BP175" s="5173" t="n"/>
      <c r="BQ175" s="5173" t="n"/>
      <c r="BR175" s="5998" t="inlineStr">
        <is>
          <t>2.9.2</t>
        </is>
      </c>
      <c r="BS175" s="5173" t="n"/>
      <c r="BT175" s="5771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</row>
    <row r="176">
      <c r="A176" s="5793" t="inlineStr">
        <is>
          <t>БПК-22</t>
        </is>
      </c>
      <c r="B176" s="5173" t="n"/>
      <c r="C176" s="5173" t="n"/>
      <c r="D176" s="5767" t="n"/>
      <c r="E176" s="5995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76" s="5173" t="n"/>
      <c r="G176" s="5173" t="n"/>
      <c r="H176" s="5173" t="n"/>
      <c r="I176" s="5173" t="n"/>
      <c r="J176" s="5173" t="n"/>
      <c r="K176" s="5173" t="n"/>
      <c r="L176" s="5173" t="n"/>
      <c r="M176" s="5173" t="n"/>
      <c r="N176" s="5173" t="n"/>
      <c r="O176" s="5173" t="n"/>
      <c r="P176" s="5173" t="n"/>
      <c r="Q176" s="5173" t="n"/>
      <c r="R176" s="5173" t="n"/>
      <c r="S176" s="5173" t="n"/>
      <c r="T176" s="5173" t="n"/>
      <c r="U176" s="5173" t="n"/>
      <c r="V176" s="5173" t="n"/>
      <c r="W176" s="5173" t="n"/>
      <c r="X176" s="5173" t="n"/>
      <c r="Y176" s="5173" t="n"/>
      <c r="Z176" s="5173" t="n"/>
      <c r="AA176" s="5173" t="n"/>
      <c r="AB176" s="5173" t="n"/>
      <c r="AC176" s="5173" t="n"/>
      <c r="AD176" s="5173" t="n"/>
      <c r="AE176" s="5173" t="n"/>
      <c r="AF176" s="5173" t="n"/>
      <c r="AG176" s="5173" t="n"/>
      <c r="AH176" s="5173" t="n"/>
      <c r="AI176" s="5173" t="n"/>
      <c r="AJ176" s="5173" t="n"/>
      <c r="AK176" s="5173" t="n"/>
      <c r="AL176" s="5173" t="n"/>
      <c r="AM176" s="5173" t="n"/>
      <c r="AN176" s="5173" t="n"/>
      <c r="AO176" s="5173" t="n"/>
      <c r="AP176" s="5173" t="n"/>
      <c r="AQ176" s="5173" t="n"/>
      <c r="AR176" s="5173" t="n"/>
      <c r="AS176" s="5173" t="n"/>
      <c r="AT176" s="5173" t="n"/>
      <c r="AU176" s="5173" t="n"/>
      <c r="AV176" s="5173" t="n"/>
      <c r="AW176" s="5173" t="n"/>
      <c r="AX176" s="5173" t="n"/>
      <c r="AY176" s="5173" t="n"/>
      <c r="AZ176" s="5173" t="n"/>
      <c r="BA176" s="5173" t="n"/>
      <c r="BB176" s="5173" t="n"/>
      <c r="BC176" s="5173" t="n"/>
      <c r="BD176" s="5173" t="n"/>
      <c r="BE176" s="5173" t="n"/>
      <c r="BF176" s="5173" t="n"/>
      <c r="BG176" s="5173" t="n"/>
      <c r="BH176" s="5173" t="n"/>
      <c r="BI176" s="5173" t="n"/>
      <c r="BJ176" s="5173" t="n"/>
      <c r="BK176" s="5173" t="n"/>
      <c r="BL176" s="5173" t="n"/>
      <c r="BM176" s="5173" t="n"/>
      <c r="BN176" s="5173" t="n"/>
      <c r="BO176" s="5173" t="n"/>
      <c r="BP176" s="5173" t="n"/>
      <c r="BQ176" s="5173" t="n"/>
      <c r="BR176" s="5998" t="inlineStr">
        <is>
          <t>2.9.4</t>
        </is>
      </c>
      <c r="BS176" s="5173" t="n"/>
      <c r="BT176" s="5771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</row>
    <row r="177">
      <c r="A177" s="5793" t="inlineStr">
        <is>
          <t>БПК-23</t>
        </is>
      </c>
      <c r="B177" s="5173" t="n"/>
      <c r="C177" s="5173" t="n"/>
      <c r="D177" s="5767" t="n"/>
      <c r="E177" s="5995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77" s="5173" t="n"/>
      <c r="G177" s="5173" t="n"/>
      <c r="H177" s="5173" t="n"/>
      <c r="I177" s="5173" t="n"/>
      <c r="J177" s="5173" t="n"/>
      <c r="K177" s="5173" t="n"/>
      <c r="L177" s="5173" t="n"/>
      <c r="M177" s="5173" t="n"/>
      <c r="N177" s="5173" t="n"/>
      <c r="O177" s="5173" t="n"/>
      <c r="P177" s="5173" t="n"/>
      <c r="Q177" s="5173" t="n"/>
      <c r="R177" s="5173" t="n"/>
      <c r="S177" s="5173" t="n"/>
      <c r="T177" s="5173" t="n"/>
      <c r="U177" s="5173" t="n"/>
      <c r="V177" s="5173" t="n"/>
      <c r="W177" s="5173" t="n"/>
      <c r="X177" s="5173" t="n"/>
      <c r="Y177" s="5173" t="n"/>
      <c r="Z177" s="5173" t="n"/>
      <c r="AA177" s="5173" t="n"/>
      <c r="AB177" s="5173" t="n"/>
      <c r="AC177" s="5173" t="n"/>
      <c r="AD177" s="5173" t="n"/>
      <c r="AE177" s="5173" t="n"/>
      <c r="AF177" s="5173" t="n"/>
      <c r="AG177" s="5173" t="n"/>
      <c r="AH177" s="5173" t="n"/>
      <c r="AI177" s="5173" t="n"/>
      <c r="AJ177" s="5173" t="n"/>
      <c r="AK177" s="5173" t="n"/>
      <c r="AL177" s="5173" t="n"/>
      <c r="AM177" s="5173" t="n"/>
      <c r="AN177" s="5173" t="n"/>
      <c r="AO177" s="5173" t="n"/>
      <c r="AP177" s="5173" t="n"/>
      <c r="AQ177" s="5173" t="n"/>
      <c r="AR177" s="5173" t="n"/>
      <c r="AS177" s="5173" t="n"/>
      <c r="AT177" s="5173" t="n"/>
      <c r="AU177" s="5173" t="n"/>
      <c r="AV177" s="5173" t="n"/>
      <c r="AW177" s="5173" t="n"/>
      <c r="AX177" s="5173" t="n"/>
      <c r="AY177" s="5173" t="n"/>
      <c r="AZ177" s="5173" t="n"/>
      <c r="BA177" s="5173" t="n"/>
      <c r="BB177" s="5173" t="n"/>
      <c r="BC177" s="5173" t="n"/>
      <c r="BD177" s="5173" t="n"/>
      <c r="BE177" s="5173" t="n"/>
      <c r="BF177" s="5173" t="n"/>
      <c r="BG177" s="5173" t="n"/>
      <c r="BH177" s="5173" t="n"/>
      <c r="BI177" s="5173" t="n"/>
      <c r="BJ177" s="5173" t="n"/>
      <c r="BK177" s="5173" t="n"/>
      <c r="BL177" s="5173" t="n"/>
      <c r="BM177" s="5173" t="n"/>
      <c r="BN177" s="5173" t="n"/>
      <c r="BO177" s="5173" t="n"/>
      <c r="BP177" s="5173" t="n"/>
      <c r="BQ177" s="5173" t="n"/>
      <c r="BR177" s="5998" t="inlineStr">
        <is>
          <t>2.9.7</t>
        </is>
      </c>
      <c r="BS177" s="5173" t="n"/>
      <c r="BT177" s="5771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</row>
    <row r="178">
      <c r="A178" s="5793" t="inlineStr">
        <is>
          <t>СК-1</t>
        </is>
      </c>
      <c r="B178" s="5173" t="n"/>
      <c r="C178" s="5173" t="n"/>
      <c r="D178" s="5767" t="n"/>
      <c r="E178" s="5995" t="inlineStr">
        <is>
          <t>Владеть методами и средствами экологических и метеорологических исследований для определения параметров экосистем</t>
        </is>
      </c>
      <c r="F178" s="5173" t="n"/>
      <c r="G178" s="5173" t="n"/>
      <c r="H178" s="5173" t="n"/>
      <c r="I178" s="5173" t="n"/>
      <c r="J178" s="5173" t="n"/>
      <c r="K178" s="5173" t="n"/>
      <c r="L178" s="5173" t="n"/>
      <c r="M178" s="5173" t="n"/>
      <c r="N178" s="5173" t="n"/>
      <c r="O178" s="5173" t="n"/>
      <c r="P178" s="5173" t="n"/>
      <c r="Q178" s="5173" t="n"/>
      <c r="R178" s="5173" t="n"/>
      <c r="S178" s="5173" t="n"/>
      <c r="T178" s="5173" t="n"/>
      <c r="U178" s="5173" t="n"/>
      <c r="V178" s="5173" t="n"/>
      <c r="W178" s="5173" t="n"/>
      <c r="X178" s="5173" t="n"/>
      <c r="Y178" s="5173" t="n"/>
      <c r="Z178" s="5173" t="n"/>
      <c r="AA178" s="5173" t="n"/>
      <c r="AB178" s="5173" t="n"/>
      <c r="AC178" s="5173" t="n"/>
      <c r="AD178" s="5173" t="n"/>
      <c r="AE178" s="5173" t="n"/>
      <c r="AF178" s="5173" t="n"/>
      <c r="AG178" s="5173" t="n"/>
      <c r="AH178" s="5173" t="n"/>
      <c r="AI178" s="5173" t="n"/>
      <c r="AJ178" s="5173" t="n"/>
      <c r="AK178" s="5173" t="n"/>
      <c r="AL178" s="5173" t="n"/>
      <c r="AM178" s="5173" t="n"/>
      <c r="AN178" s="5173" t="n"/>
      <c r="AO178" s="5173" t="n"/>
      <c r="AP178" s="5173" t="n"/>
      <c r="AQ178" s="5173" t="n"/>
      <c r="AR178" s="5173" t="n"/>
      <c r="AS178" s="5173" t="n"/>
      <c r="AT178" s="5173" t="n"/>
      <c r="AU178" s="5173" t="n"/>
      <c r="AV178" s="5173" t="n"/>
      <c r="AW178" s="5173" t="n"/>
      <c r="AX178" s="5173" t="n"/>
      <c r="AY178" s="5173" t="n"/>
      <c r="AZ178" s="5173" t="n"/>
      <c r="BA178" s="5173" t="n"/>
      <c r="BB178" s="5173" t="n"/>
      <c r="BC178" s="5173" t="n"/>
      <c r="BD178" s="5173" t="n"/>
      <c r="BE178" s="5173" t="n"/>
      <c r="BF178" s="5173" t="n"/>
      <c r="BG178" s="5173" t="n"/>
      <c r="BH178" s="5173" t="n"/>
      <c r="BI178" s="5173" t="n"/>
      <c r="BJ178" s="5173" t="n"/>
      <c r="BK178" s="5173" t="n"/>
      <c r="BL178" s="5173" t="n"/>
      <c r="BM178" s="5173" t="n"/>
      <c r="BN178" s="5173" t="n"/>
      <c r="BO178" s="5173" t="n"/>
      <c r="BP178" s="5173" t="n"/>
      <c r="BQ178" s="5173" t="n"/>
      <c r="BR178" s="5998" t="inlineStr">
        <is>
          <t>2.2</t>
        </is>
      </c>
      <c r="BS178" s="5173" t="n"/>
      <c r="BT178" s="5771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</row>
    <row r="179">
      <c r="A179" s="5793" t="inlineStr">
        <is>
          <t>СК-2</t>
        </is>
      </c>
      <c r="B179" s="5173" t="n"/>
      <c r="C179" s="5173" t="n"/>
      <c r="D179" s="5767" t="n"/>
      <c r="E179" s="5995" t="inlineStr">
        <is>
          <t>Планировать и реализовывать мероприятия по рациональному использованию и эффективной охране фауны лесов</t>
        </is>
      </c>
      <c r="F179" s="5173" t="n"/>
      <c r="G179" s="5173" t="n"/>
      <c r="H179" s="5173" t="n"/>
      <c r="I179" s="5173" t="n"/>
      <c r="J179" s="5173" t="n"/>
      <c r="K179" s="5173" t="n"/>
      <c r="L179" s="5173" t="n"/>
      <c r="M179" s="5173" t="n"/>
      <c r="N179" s="5173" t="n"/>
      <c r="O179" s="5173" t="n"/>
      <c r="P179" s="5173" t="n"/>
      <c r="Q179" s="5173" t="n"/>
      <c r="R179" s="5173" t="n"/>
      <c r="S179" s="5173" t="n"/>
      <c r="T179" s="5173" t="n"/>
      <c r="U179" s="5173" t="n"/>
      <c r="V179" s="5173" t="n"/>
      <c r="W179" s="5173" t="n"/>
      <c r="X179" s="5173" t="n"/>
      <c r="Y179" s="5173" t="n"/>
      <c r="Z179" s="5173" t="n"/>
      <c r="AA179" s="5173" t="n"/>
      <c r="AB179" s="5173" t="n"/>
      <c r="AC179" s="5173" t="n"/>
      <c r="AD179" s="5173" t="n"/>
      <c r="AE179" s="5173" t="n"/>
      <c r="AF179" s="5173" t="n"/>
      <c r="AG179" s="5173" t="n"/>
      <c r="AH179" s="5173" t="n"/>
      <c r="AI179" s="5173" t="n"/>
      <c r="AJ179" s="5173" t="n"/>
      <c r="AK179" s="5173" t="n"/>
      <c r="AL179" s="5173" t="n"/>
      <c r="AM179" s="5173" t="n"/>
      <c r="AN179" s="5173" t="n"/>
      <c r="AO179" s="5173" t="n"/>
      <c r="AP179" s="5173" t="n"/>
      <c r="AQ179" s="5173" t="n"/>
      <c r="AR179" s="5173" t="n"/>
      <c r="AS179" s="5173" t="n"/>
      <c r="AT179" s="5173" t="n"/>
      <c r="AU179" s="5173" t="n"/>
      <c r="AV179" s="5173" t="n"/>
      <c r="AW179" s="5173" t="n"/>
      <c r="AX179" s="5173" t="n"/>
      <c r="AY179" s="5173" t="n"/>
      <c r="AZ179" s="5173" t="n"/>
      <c r="BA179" s="5173" t="n"/>
      <c r="BB179" s="5173" t="n"/>
      <c r="BC179" s="5173" t="n"/>
      <c r="BD179" s="5173" t="n"/>
      <c r="BE179" s="5173" t="n"/>
      <c r="BF179" s="5173" t="n"/>
      <c r="BG179" s="5173" t="n"/>
      <c r="BH179" s="5173" t="n"/>
      <c r="BI179" s="5173" t="n"/>
      <c r="BJ179" s="5173" t="n"/>
      <c r="BK179" s="5173" t="n"/>
      <c r="BL179" s="5173" t="n"/>
      <c r="BM179" s="5173" t="n"/>
      <c r="BN179" s="5173" t="n"/>
      <c r="BO179" s="5173" t="n"/>
      <c r="BP179" s="5173" t="n"/>
      <c r="BQ179" s="5173" t="n"/>
      <c r="BR179" s="5998" t="inlineStr">
        <is>
          <t>2.3.1</t>
        </is>
      </c>
      <c r="BS179" s="5173" t="n"/>
      <c r="BT179" s="5771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</row>
    <row r="180">
      <c r="A180" s="5793" t="inlineStr">
        <is>
          <t>СК-3</t>
        </is>
      </c>
      <c r="B180" s="5173" t="n"/>
      <c r="C180" s="5173" t="n"/>
      <c r="D180" s="5767" t="n"/>
      <c r="E180" s="5995" t="inlineStr">
        <is>
          <t>Использовать методы генетики и селекции для повышения продуктивности и качества древесины лесных древесных видов, проектировать лесосеменные объекты на селекционной основе</t>
        </is>
      </c>
      <c r="F180" s="5173" t="n"/>
      <c r="G180" s="5173" t="n"/>
      <c r="H180" s="5173" t="n"/>
      <c r="I180" s="5173" t="n"/>
      <c r="J180" s="5173" t="n"/>
      <c r="K180" s="5173" t="n"/>
      <c r="L180" s="5173" t="n"/>
      <c r="M180" s="5173" t="n"/>
      <c r="N180" s="5173" t="n"/>
      <c r="O180" s="5173" t="n"/>
      <c r="P180" s="5173" t="n"/>
      <c r="Q180" s="5173" t="n"/>
      <c r="R180" s="5173" t="n"/>
      <c r="S180" s="5173" t="n"/>
      <c r="T180" s="5173" t="n"/>
      <c r="U180" s="5173" t="n"/>
      <c r="V180" s="5173" t="n"/>
      <c r="W180" s="5173" t="n"/>
      <c r="X180" s="5173" t="n"/>
      <c r="Y180" s="5173" t="n"/>
      <c r="Z180" s="5173" t="n"/>
      <c r="AA180" s="5173" t="n"/>
      <c r="AB180" s="5173" t="n"/>
      <c r="AC180" s="5173" t="n"/>
      <c r="AD180" s="5173" t="n"/>
      <c r="AE180" s="5173" t="n"/>
      <c r="AF180" s="5173" t="n"/>
      <c r="AG180" s="5173" t="n"/>
      <c r="AH180" s="5173" t="n"/>
      <c r="AI180" s="5173" t="n"/>
      <c r="AJ180" s="5173" t="n"/>
      <c r="AK180" s="5173" t="n"/>
      <c r="AL180" s="5173" t="n"/>
      <c r="AM180" s="5173" t="n"/>
      <c r="AN180" s="5173" t="n"/>
      <c r="AO180" s="5173" t="n"/>
      <c r="AP180" s="5173" t="n"/>
      <c r="AQ180" s="5173" t="n"/>
      <c r="AR180" s="5173" t="n"/>
      <c r="AS180" s="5173" t="n"/>
      <c r="AT180" s="5173" t="n"/>
      <c r="AU180" s="5173" t="n"/>
      <c r="AV180" s="5173" t="n"/>
      <c r="AW180" s="5173" t="n"/>
      <c r="AX180" s="5173" t="n"/>
      <c r="AY180" s="5173" t="n"/>
      <c r="AZ180" s="5173" t="n"/>
      <c r="BA180" s="5173" t="n"/>
      <c r="BB180" s="5173" t="n"/>
      <c r="BC180" s="5173" t="n"/>
      <c r="BD180" s="5173" t="n"/>
      <c r="BE180" s="5173" t="n"/>
      <c r="BF180" s="5173" t="n"/>
      <c r="BG180" s="5173" t="n"/>
      <c r="BH180" s="5173" t="n"/>
      <c r="BI180" s="5173" t="n"/>
      <c r="BJ180" s="5173" t="n"/>
      <c r="BK180" s="5173" t="n"/>
      <c r="BL180" s="5173" t="n"/>
      <c r="BM180" s="5173" t="n"/>
      <c r="BN180" s="5173" t="n"/>
      <c r="BO180" s="5173" t="n"/>
      <c r="BP180" s="5173" t="n"/>
      <c r="BQ180" s="5173" t="n"/>
      <c r="BR180" s="5998" t="inlineStr">
        <is>
          <t>2.3.2</t>
        </is>
      </c>
      <c r="BS180" s="5173" t="n"/>
      <c r="BT180" s="5771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</row>
    <row r="181">
      <c r="A181" s="5793" t="inlineStr">
        <is>
          <t>СК-4</t>
        </is>
      </c>
      <c r="B181" s="5173" t="n"/>
      <c r="C181" s="5173" t="n"/>
      <c r="D181" s="5767" t="n"/>
      <c r="E181" s="5995" t="inlineStr">
        <is>
          <t>Организовывать побочное пользование лесом и контролировать правильность его осуществления лесопользователями и населением</t>
        </is>
      </c>
      <c r="F181" s="5173" t="n"/>
      <c r="G181" s="5173" t="n"/>
      <c r="H181" s="5173" t="n"/>
      <c r="I181" s="5173" t="n"/>
      <c r="J181" s="5173" t="n"/>
      <c r="K181" s="5173" t="n"/>
      <c r="L181" s="5173" t="n"/>
      <c r="M181" s="5173" t="n"/>
      <c r="N181" s="5173" t="n"/>
      <c r="O181" s="5173" t="n"/>
      <c r="P181" s="5173" t="n"/>
      <c r="Q181" s="5173" t="n"/>
      <c r="R181" s="5173" t="n"/>
      <c r="S181" s="5173" t="n"/>
      <c r="T181" s="5173" t="n"/>
      <c r="U181" s="5173" t="n"/>
      <c r="V181" s="5173" t="n"/>
      <c r="W181" s="5173" t="n"/>
      <c r="X181" s="5173" t="n"/>
      <c r="Y181" s="5173" t="n"/>
      <c r="Z181" s="5173" t="n"/>
      <c r="AA181" s="5173" t="n"/>
      <c r="AB181" s="5173" t="n"/>
      <c r="AC181" s="5173" t="n"/>
      <c r="AD181" s="5173" t="n"/>
      <c r="AE181" s="5173" t="n"/>
      <c r="AF181" s="5173" t="n"/>
      <c r="AG181" s="5173" t="n"/>
      <c r="AH181" s="5173" t="n"/>
      <c r="AI181" s="5173" t="n"/>
      <c r="AJ181" s="5173" t="n"/>
      <c r="AK181" s="5173" t="n"/>
      <c r="AL181" s="5173" t="n"/>
      <c r="AM181" s="5173" t="n"/>
      <c r="AN181" s="5173" t="n"/>
      <c r="AO181" s="5173" t="n"/>
      <c r="AP181" s="5173" t="n"/>
      <c r="AQ181" s="5173" t="n"/>
      <c r="AR181" s="5173" t="n"/>
      <c r="AS181" s="5173" t="n"/>
      <c r="AT181" s="5173" t="n"/>
      <c r="AU181" s="5173" t="n"/>
      <c r="AV181" s="5173" t="n"/>
      <c r="AW181" s="5173" t="n"/>
      <c r="AX181" s="5173" t="n"/>
      <c r="AY181" s="5173" t="n"/>
      <c r="AZ181" s="5173" t="n"/>
      <c r="BA181" s="5173" t="n"/>
      <c r="BB181" s="5173" t="n"/>
      <c r="BC181" s="5173" t="n"/>
      <c r="BD181" s="5173" t="n"/>
      <c r="BE181" s="5173" t="n"/>
      <c r="BF181" s="5173" t="n"/>
      <c r="BG181" s="5173" t="n"/>
      <c r="BH181" s="5173" t="n"/>
      <c r="BI181" s="5173" t="n"/>
      <c r="BJ181" s="5173" t="n"/>
      <c r="BK181" s="5173" t="n"/>
      <c r="BL181" s="5173" t="n"/>
      <c r="BM181" s="5173" t="n"/>
      <c r="BN181" s="5173" t="n"/>
      <c r="BO181" s="5173" t="n"/>
      <c r="BP181" s="5173" t="n"/>
      <c r="BQ181" s="5173" t="n"/>
      <c r="BR181" s="5998" t="inlineStr">
        <is>
          <t>2.3.3</t>
        </is>
      </c>
      <c r="BS181" s="5173" t="n"/>
      <c r="BT181" s="5771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</row>
    <row r="182">
      <c r="A182" s="5793" t="inlineStr">
        <is>
          <t>СК-5</t>
        </is>
      </c>
      <c r="B182" s="5173" t="n"/>
      <c r="C182" s="5173" t="n"/>
      <c r="D182" s="5767" t="n"/>
      <c r="E182" s="5995" t="inlineStr">
        <is>
          <t>Определять древесные виды по образцам древесины, оценивать физико-механические свойства конкретных образцов, сортность и объемы лесоматериалов</t>
        </is>
      </c>
      <c r="F182" s="5173" t="n"/>
      <c r="G182" s="5173" t="n"/>
      <c r="H182" s="5173" t="n"/>
      <c r="I182" s="5173" t="n"/>
      <c r="J182" s="5173" t="n"/>
      <c r="K182" s="5173" t="n"/>
      <c r="L182" s="5173" t="n"/>
      <c r="M182" s="5173" t="n"/>
      <c r="N182" s="5173" t="n"/>
      <c r="O182" s="5173" t="n"/>
      <c r="P182" s="5173" t="n"/>
      <c r="Q182" s="5173" t="n"/>
      <c r="R182" s="5173" t="n"/>
      <c r="S182" s="5173" t="n"/>
      <c r="T182" s="5173" t="n"/>
      <c r="U182" s="5173" t="n"/>
      <c r="V182" s="5173" t="n"/>
      <c r="W182" s="5173" t="n"/>
      <c r="X182" s="5173" t="n"/>
      <c r="Y182" s="5173" t="n"/>
      <c r="Z182" s="5173" t="n"/>
      <c r="AA182" s="5173" t="n"/>
      <c r="AB182" s="5173" t="n"/>
      <c r="AC182" s="5173" t="n"/>
      <c r="AD182" s="5173" t="n"/>
      <c r="AE182" s="5173" t="n"/>
      <c r="AF182" s="5173" t="n"/>
      <c r="AG182" s="5173" t="n"/>
      <c r="AH182" s="5173" t="n"/>
      <c r="AI182" s="5173" t="n"/>
      <c r="AJ182" s="5173" t="n"/>
      <c r="AK182" s="5173" t="n"/>
      <c r="AL182" s="5173" t="n"/>
      <c r="AM182" s="5173" t="n"/>
      <c r="AN182" s="5173" t="n"/>
      <c r="AO182" s="5173" t="n"/>
      <c r="AP182" s="5173" t="n"/>
      <c r="AQ182" s="5173" t="n"/>
      <c r="AR182" s="5173" t="n"/>
      <c r="AS182" s="5173" t="n"/>
      <c r="AT182" s="5173" t="n"/>
      <c r="AU182" s="5173" t="n"/>
      <c r="AV182" s="5173" t="n"/>
      <c r="AW182" s="5173" t="n"/>
      <c r="AX182" s="5173" t="n"/>
      <c r="AY182" s="5173" t="n"/>
      <c r="AZ182" s="5173" t="n"/>
      <c r="BA182" s="5173" t="n"/>
      <c r="BB182" s="5173" t="n"/>
      <c r="BC182" s="5173" t="n"/>
      <c r="BD182" s="5173" t="n"/>
      <c r="BE182" s="5173" t="n"/>
      <c r="BF182" s="5173" t="n"/>
      <c r="BG182" s="5173" t="n"/>
      <c r="BH182" s="5173" t="n"/>
      <c r="BI182" s="5173" t="n"/>
      <c r="BJ182" s="5173" t="n"/>
      <c r="BK182" s="5173" t="n"/>
      <c r="BL182" s="5173" t="n"/>
      <c r="BM182" s="5173" t="n"/>
      <c r="BN182" s="5173" t="n"/>
      <c r="BO182" s="5173" t="n"/>
      <c r="BP182" s="5173" t="n"/>
      <c r="BQ182" s="5173" t="n"/>
      <c r="BR182" s="5998" t="inlineStr">
        <is>
          <t>2.3.4</t>
        </is>
      </c>
      <c r="BS182" s="5173" t="n"/>
      <c r="BT182" s="5771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</row>
    <row r="183">
      <c r="A183" s="5793" t="inlineStr">
        <is>
          <t>СК-6</t>
        </is>
      </c>
      <c r="B183" s="5173" t="n"/>
      <c r="C183" s="5173" t="n"/>
      <c r="D183" s="5767" t="n"/>
      <c r="E183" s="5995" t="inlineStr">
        <is>
          <t>Планировать и реализовывать мероприятия по охране, воспроизводству и рациональному использованию охотничьих ресурсов</t>
        </is>
      </c>
      <c r="F183" s="5173" t="n"/>
      <c r="G183" s="5173" t="n"/>
      <c r="H183" s="5173" t="n"/>
      <c r="I183" s="5173" t="n"/>
      <c r="J183" s="5173" t="n"/>
      <c r="K183" s="5173" t="n"/>
      <c r="L183" s="5173" t="n"/>
      <c r="M183" s="5173" t="n"/>
      <c r="N183" s="5173" t="n"/>
      <c r="O183" s="5173" t="n"/>
      <c r="P183" s="5173" t="n"/>
      <c r="Q183" s="5173" t="n"/>
      <c r="R183" s="5173" t="n"/>
      <c r="S183" s="5173" t="n"/>
      <c r="T183" s="5173" t="n"/>
      <c r="U183" s="5173" t="n"/>
      <c r="V183" s="5173" t="n"/>
      <c r="W183" s="5173" t="n"/>
      <c r="X183" s="5173" t="n"/>
      <c r="Y183" s="5173" t="n"/>
      <c r="Z183" s="5173" t="n"/>
      <c r="AA183" s="5173" t="n"/>
      <c r="AB183" s="5173" t="n"/>
      <c r="AC183" s="5173" t="n"/>
      <c r="AD183" s="5173" t="n"/>
      <c r="AE183" s="5173" t="n"/>
      <c r="AF183" s="5173" t="n"/>
      <c r="AG183" s="5173" t="n"/>
      <c r="AH183" s="5173" t="n"/>
      <c r="AI183" s="5173" t="n"/>
      <c r="AJ183" s="5173" t="n"/>
      <c r="AK183" s="5173" t="n"/>
      <c r="AL183" s="5173" t="n"/>
      <c r="AM183" s="5173" t="n"/>
      <c r="AN183" s="5173" t="n"/>
      <c r="AO183" s="5173" t="n"/>
      <c r="AP183" s="5173" t="n"/>
      <c r="AQ183" s="5173" t="n"/>
      <c r="AR183" s="5173" t="n"/>
      <c r="AS183" s="5173" t="n"/>
      <c r="AT183" s="5173" t="n"/>
      <c r="AU183" s="5173" t="n"/>
      <c r="AV183" s="5173" t="n"/>
      <c r="AW183" s="5173" t="n"/>
      <c r="AX183" s="5173" t="n"/>
      <c r="AY183" s="5173" t="n"/>
      <c r="AZ183" s="5173" t="n"/>
      <c r="BA183" s="5173" t="n"/>
      <c r="BB183" s="5173" t="n"/>
      <c r="BC183" s="5173" t="n"/>
      <c r="BD183" s="5173" t="n"/>
      <c r="BE183" s="5173" t="n"/>
      <c r="BF183" s="5173" t="n"/>
      <c r="BG183" s="5173" t="n"/>
      <c r="BH183" s="5173" t="n"/>
      <c r="BI183" s="5173" t="n"/>
      <c r="BJ183" s="5173" t="n"/>
      <c r="BK183" s="5173" t="n"/>
      <c r="BL183" s="5173" t="n"/>
      <c r="BM183" s="5173" t="n"/>
      <c r="BN183" s="5173" t="n"/>
      <c r="BO183" s="5173" t="n"/>
      <c r="BP183" s="5173" t="n"/>
      <c r="BQ183" s="5173" t="n"/>
      <c r="BR183" s="5998" t="inlineStr">
        <is>
          <t>2.3.5</t>
        </is>
      </c>
      <c r="BS183" s="5173" t="n"/>
      <c r="BT183" s="5771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</row>
    <row r="184">
      <c r="A184" s="5793" t="inlineStr">
        <is>
          <t>СК-7</t>
        </is>
      </c>
      <c r="B184" s="5173" t="n"/>
      <c r="C184" s="5173" t="n"/>
      <c r="D184" s="5767" t="n"/>
      <c r="E184" s="5995" t="inlineStr">
        <is>
          <t>Разрабатывать планы противопожарного устройства, подбирать оптимальные варианты стратегии, тактики и техники тушения лесных пожаров</t>
        </is>
      </c>
      <c r="F184" s="5173" t="n"/>
      <c r="G184" s="5173" t="n"/>
      <c r="H184" s="5173" t="n"/>
      <c r="I184" s="5173" t="n"/>
      <c r="J184" s="5173" t="n"/>
      <c r="K184" s="5173" t="n"/>
      <c r="L184" s="5173" t="n"/>
      <c r="M184" s="5173" t="n"/>
      <c r="N184" s="5173" t="n"/>
      <c r="O184" s="5173" t="n"/>
      <c r="P184" s="5173" t="n"/>
      <c r="Q184" s="5173" t="n"/>
      <c r="R184" s="5173" t="n"/>
      <c r="S184" s="5173" t="n"/>
      <c r="T184" s="5173" t="n"/>
      <c r="U184" s="5173" t="n"/>
      <c r="V184" s="5173" t="n"/>
      <c r="W184" s="5173" t="n"/>
      <c r="X184" s="5173" t="n"/>
      <c r="Y184" s="5173" t="n"/>
      <c r="Z184" s="5173" t="n"/>
      <c r="AA184" s="5173" t="n"/>
      <c r="AB184" s="5173" t="n"/>
      <c r="AC184" s="5173" t="n"/>
      <c r="AD184" s="5173" t="n"/>
      <c r="AE184" s="5173" t="n"/>
      <c r="AF184" s="5173" t="n"/>
      <c r="AG184" s="5173" t="n"/>
      <c r="AH184" s="5173" t="n"/>
      <c r="AI184" s="5173" t="n"/>
      <c r="AJ184" s="5173" t="n"/>
      <c r="AK184" s="5173" t="n"/>
      <c r="AL184" s="5173" t="n"/>
      <c r="AM184" s="5173" t="n"/>
      <c r="AN184" s="5173" t="n"/>
      <c r="AO184" s="5173" t="n"/>
      <c r="AP184" s="5173" t="n"/>
      <c r="AQ184" s="5173" t="n"/>
      <c r="AR184" s="5173" t="n"/>
      <c r="AS184" s="5173" t="n"/>
      <c r="AT184" s="5173" t="n"/>
      <c r="AU184" s="5173" t="n"/>
      <c r="AV184" s="5173" t="n"/>
      <c r="AW184" s="5173" t="n"/>
      <c r="AX184" s="5173" t="n"/>
      <c r="AY184" s="5173" t="n"/>
      <c r="AZ184" s="5173" t="n"/>
      <c r="BA184" s="5173" t="n"/>
      <c r="BB184" s="5173" t="n"/>
      <c r="BC184" s="5173" t="n"/>
      <c r="BD184" s="5173" t="n"/>
      <c r="BE184" s="5173" t="n"/>
      <c r="BF184" s="5173" t="n"/>
      <c r="BG184" s="5173" t="n"/>
      <c r="BH184" s="5173" t="n"/>
      <c r="BI184" s="5173" t="n"/>
      <c r="BJ184" s="5173" t="n"/>
      <c r="BK184" s="5173" t="n"/>
      <c r="BL184" s="5173" t="n"/>
      <c r="BM184" s="5173" t="n"/>
      <c r="BN184" s="5173" t="n"/>
      <c r="BO184" s="5173" t="n"/>
      <c r="BP184" s="5173" t="n"/>
      <c r="BQ184" s="5173" t="n"/>
      <c r="BR184" s="5998" t="inlineStr">
        <is>
          <t>2.4.1</t>
        </is>
      </c>
      <c r="BS184" s="5173" t="n"/>
      <c r="BT184" s="5771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</row>
    <row r="185">
      <c r="A185" s="5793" t="inlineStr">
        <is>
          <t>СК-8</t>
        </is>
      </c>
      <c r="B185" s="5173" t="n"/>
      <c r="C185" s="5173" t="n"/>
      <c r="D185" s="5767" t="n"/>
      <c r="E185" s="5995" t="inlineStr">
        <is>
          <t>Оценивать качественный уровень ведения лесного хозяйства на основе критериев экологически обоснованного, экономически эффективного и социально ответственного лесоуправления и лесопользования</t>
        </is>
      </c>
      <c r="F185" s="5173" t="n"/>
      <c r="G185" s="5173" t="n"/>
      <c r="H185" s="5173" t="n"/>
      <c r="I185" s="5173" t="n"/>
      <c r="J185" s="5173" t="n"/>
      <c r="K185" s="5173" t="n"/>
      <c r="L185" s="5173" t="n"/>
      <c r="M185" s="5173" t="n"/>
      <c r="N185" s="5173" t="n"/>
      <c r="O185" s="5173" t="n"/>
      <c r="P185" s="5173" t="n"/>
      <c r="Q185" s="5173" t="n"/>
      <c r="R185" s="5173" t="n"/>
      <c r="S185" s="5173" t="n"/>
      <c r="T185" s="5173" t="n"/>
      <c r="U185" s="5173" t="n"/>
      <c r="V185" s="5173" t="n"/>
      <c r="W185" s="5173" t="n"/>
      <c r="X185" s="5173" t="n"/>
      <c r="Y185" s="5173" t="n"/>
      <c r="Z185" s="5173" t="n"/>
      <c r="AA185" s="5173" t="n"/>
      <c r="AB185" s="5173" t="n"/>
      <c r="AC185" s="5173" t="n"/>
      <c r="AD185" s="5173" t="n"/>
      <c r="AE185" s="5173" t="n"/>
      <c r="AF185" s="5173" t="n"/>
      <c r="AG185" s="5173" t="n"/>
      <c r="AH185" s="5173" t="n"/>
      <c r="AI185" s="5173" t="n"/>
      <c r="AJ185" s="5173" t="n"/>
      <c r="AK185" s="5173" t="n"/>
      <c r="AL185" s="5173" t="n"/>
      <c r="AM185" s="5173" t="n"/>
      <c r="AN185" s="5173" t="n"/>
      <c r="AO185" s="5173" t="n"/>
      <c r="AP185" s="5173" t="n"/>
      <c r="AQ185" s="5173" t="n"/>
      <c r="AR185" s="5173" t="n"/>
      <c r="AS185" s="5173" t="n"/>
      <c r="AT185" s="5173" t="n"/>
      <c r="AU185" s="5173" t="n"/>
      <c r="AV185" s="5173" t="n"/>
      <c r="AW185" s="5173" t="n"/>
      <c r="AX185" s="5173" t="n"/>
      <c r="AY185" s="5173" t="n"/>
      <c r="AZ185" s="5173" t="n"/>
      <c r="BA185" s="5173" t="n"/>
      <c r="BB185" s="5173" t="n"/>
      <c r="BC185" s="5173" t="n"/>
      <c r="BD185" s="5173" t="n"/>
      <c r="BE185" s="5173" t="n"/>
      <c r="BF185" s="5173" t="n"/>
      <c r="BG185" s="5173" t="n"/>
      <c r="BH185" s="5173" t="n"/>
      <c r="BI185" s="5173" t="n"/>
      <c r="BJ185" s="5173" t="n"/>
      <c r="BK185" s="5173" t="n"/>
      <c r="BL185" s="5173" t="n"/>
      <c r="BM185" s="5173" t="n"/>
      <c r="BN185" s="5173" t="n"/>
      <c r="BO185" s="5173" t="n"/>
      <c r="BP185" s="5173" t="n"/>
      <c r="BQ185" s="5173" t="n"/>
      <c r="BR185" s="5998" t="inlineStr">
        <is>
          <t>2.4.2</t>
        </is>
      </c>
      <c r="BS185" s="5173" t="n"/>
      <c r="BT185" s="5771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  <c r="CN185" s="2" t="n"/>
      <c r="CO185" s="2" t="n"/>
      <c r="CP185" s="2" t="n"/>
      <c r="CQ185" s="2" t="n"/>
      <c r="CR185" s="2" t="n"/>
      <c r="CS185" s="2" t="n"/>
    </row>
    <row r="186">
      <c r="A186" s="5793" t="inlineStr">
        <is>
          <t>СК-9</t>
        </is>
      </c>
      <c r="B186" s="5173" t="n"/>
      <c r="C186" s="5173" t="n"/>
      <c r="D186" s="5767" t="n"/>
      <c r="E186" s="5995" t="inlineStr">
        <is>
          <t>Составлять проекты увеличения лесного капитала, сохранения ландшафтного и биологического разнообразия, давать экономическую оценку применяемых в лесном хозяйстве технологий и систем лесоуправления согласно концепции устойчивого развития</t>
        </is>
      </c>
      <c r="F186" s="5173" t="n"/>
      <c r="G186" s="5173" t="n"/>
      <c r="H186" s="5173" t="n"/>
      <c r="I186" s="5173" t="n"/>
      <c r="J186" s="5173" t="n"/>
      <c r="K186" s="5173" t="n"/>
      <c r="L186" s="5173" t="n"/>
      <c r="M186" s="5173" t="n"/>
      <c r="N186" s="5173" t="n"/>
      <c r="O186" s="5173" t="n"/>
      <c r="P186" s="5173" t="n"/>
      <c r="Q186" s="5173" t="n"/>
      <c r="R186" s="5173" t="n"/>
      <c r="S186" s="5173" t="n"/>
      <c r="T186" s="5173" t="n"/>
      <c r="U186" s="5173" t="n"/>
      <c r="V186" s="5173" t="n"/>
      <c r="W186" s="5173" t="n"/>
      <c r="X186" s="5173" t="n"/>
      <c r="Y186" s="5173" t="n"/>
      <c r="Z186" s="5173" t="n"/>
      <c r="AA186" s="5173" t="n"/>
      <c r="AB186" s="5173" t="n"/>
      <c r="AC186" s="5173" t="n"/>
      <c r="AD186" s="5173" t="n"/>
      <c r="AE186" s="5173" t="n"/>
      <c r="AF186" s="5173" t="n"/>
      <c r="AG186" s="5173" t="n"/>
      <c r="AH186" s="5173" t="n"/>
      <c r="AI186" s="5173" t="n"/>
      <c r="AJ186" s="5173" t="n"/>
      <c r="AK186" s="5173" t="n"/>
      <c r="AL186" s="5173" t="n"/>
      <c r="AM186" s="5173" t="n"/>
      <c r="AN186" s="5173" t="n"/>
      <c r="AO186" s="5173" t="n"/>
      <c r="AP186" s="5173" t="n"/>
      <c r="AQ186" s="5173" t="n"/>
      <c r="AR186" s="5173" t="n"/>
      <c r="AS186" s="5173" t="n"/>
      <c r="AT186" s="5173" t="n"/>
      <c r="AU186" s="5173" t="n"/>
      <c r="AV186" s="5173" t="n"/>
      <c r="AW186" s="5173" t="n"/>
      <c r="AX186" s="5173" t="n"/>
      <c r="AY186" s="5173" t="n"/>
      <c r="AZ186" s="5173" t="n"/>
      <c r="BA186" s="5173" t="n"/>
      <c r="BB186" s="5173" t="n"/>
      <c r="BC186" s="5173" t="n"/>
      <c r="BD186" s="5173" t="n"/>
      <c r="BE186" s="5173" t="n"/>
      <c r="BF186" s="5173" t="n"/>
      <c r="BG186" s="5173" t="n"/>
      <c r="BH186" s="5173" t="n"/>
      <c r="BI186" s="5173" t="n"/>
      <c r="BJ186" s="5173" t="n"/>
      <c r="BK186" s="5173" t="n"/>
      <c r="BL186" s="5173" t="n"/>
      <c r="BM186" s="5173" t="n"/>
      <c r="BN186" s="5173" t="n"/>
      <c r="BO186" s="5173" t="n"/>
      <c r="BP186" s="5173" t="n"/>
      <c r="BQ186" s="5173" t="n"/>
      <c r="BR186" s="5998" t="inlineStr">
        <is>
          <t>2.4.3</t>
        </is>
      </c>
      <c r="BS186" s="5173" t="n"/>
      <c r="BT186" s="5771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</row>
    <row r="187">
      <c r="A187" s="5793" t="inlineStr">
        <is>
          <t>СК-10</t>
        </is>
      </c>
      <c r="B187" s="5173" t="n"/>
      <c r="C187" s="5173" t="n"/>
      <c r="D187" s="5767" t="n"/>
      <c r="E187" s="5995" t="inlineStr">
        <is>
          <t>Владеть методами организации и ведения лесного хозяйства на осушенных землях, эффективно эксплуатировать, производить ремонт и реконструкцию гидролесомелиоративных систем в лесном фонде</t>
        </is>
      </c>
      <c r="F187" s="5173" t="n"/>
      <c r="G187" s="5173" t="n"/>
      <c r="H187" s="5173" t="n"/>
      <c r="I187" s="5173" t="n"/>
      <c r="J187" s="5173" t="n"/>
      <c r="K187" s="5173" t="n"/>
      <c r="L187" s="5173" t="n"/>
      <c r="M187" s="5173" t="n"/>
      <c r="N187" s="5173" t="n"/>
      <c r="O187" s="5173" t="n"/>
      <c r="P187" s="5173" t="n"/>
      <c r="Q187" s="5173" t="n"/>
      <c r="R187" s="5173" t="n"/>
      <c r="S187" s="5173" t="n"/>
      <c r="T187" s="5173" t="n"/>
      <c r="U187" s="5173" t="n"/>
      <c r="V187" s="5173" t="n"/>
      <c r="W187" s="5173" t="n"/>
      <c r="X187" s="5173" t="n"/>
      <c r="Y187" s="5173" t="n"/>
      <c r="Z187" s="5173" t="n"/>
      <c r="AA187" s="5173" t="n"/>
      <c r="AB187" s="5173" t="n"/>
      <c r="AC187" s="5173" t="n"/>
      <c r="AD187" s="5173" t="n"/>
      <c r="AE187" s="5173" t="n"/>
      <c r="AF187" s="5173" t="n"/>
      <c r="AG187" s="5173" t="n"/>
      <c r="AH187" s="5173" t="n"/>
      <c r="AI187" s="5173" t="n"/>
      <c r="AJ187" s="5173" t="n"/>
      <c r="AK187" s="5173" t="n"/>
      <c r="AL187" s="5173" t="n"/>
      <c r="AM187" s="5173" t="n"/>
      <c r="AN187" s="5173" t="n"/>
      <c r="AO187" s="5173" t="n"/>
      <c r="AP187" s="5173" t="n"/>
      <c r="AQ187" s="5173" t="n"/>
      <c r="AR187" s="5173" t="n"/>
      <c r="AS187" s="5173" t="n"/>
      <c r="AT187" s="5173" t="n"/>
      <c r="AU187" s="5173" t="n"/>
      <c r="AV187" s="5173" t="n"/>
      <c r="AW187" s="5173" t="n"/>
      <c r="AX187" s="5173" t="n"/>
      <c r="AY187" s="5173" t="n"/>
      <c r="AZ187" s="5173" t="n"/>
      <c r="BA187" s="5173" t="n"/>
      <c r="BB187" s="5173" t="n"/>
      <c r="BC187" s="5173" t="n"/>
      <c r="BD187" s="5173" t="n"/>
      <c r="BE187" s="5173" t="n"/>
      <c r="BF187" s="5173" t="n"/>
      <c r="BG187" s="5173" t="n"/>
      <c r="BH187" s="5173" t="n"/>
      <c r="BI187" s="5173" t="n"/>
      <c r="BJ187" s="5173" t="n"/>
      <c r="BK187" s="5173" t="n"/>
      <c r="BL187" s="5173" t="n"/>
      <c r="BM187" s="5173" t="n"/>
      <c r="BN187" s="5173" t="n"/>
      <c r="BO187" s="5173" t="n"/>
      <c r="BP187" s="5173" t="n"/>
      <c r="BQ187" s="5173" t="n"/>
      <c r="BR187" s="5998" t="inlineStr">
        <is>
          <t>2.4.4</t>
        </is>
      </c>
      <c r="BS187" s="5173" t="n"/>
      <c r="BT187" s="5771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  <c r="CN187" s="2" t="n"/>
      <c r="CO187" s="2" t="n"/>
      <c r="CP187" s="2" t="n"/>
      <c r="CQ187" s="2" t="n"/>
      <c r="CR187" s="2" t="n"/>
      <c r="CS187" s="2" t="n"/>
    </row>
    <row r="188">
      <c r="A188" s="5793" t="inlineStr">
        <is>
          <t>СК-11</t>
        </is>
      </c>
      <c r="B188" s="5173" t="n"/>
      <c r="C188" s="5173" t="n"/>
      <c r="D188" s="5767" t="n"/>
      <c r="E188" s="5995" t="inlineStr">
        <is>
          <t>Анализировать экономические результаты хозяйственной деятельности и организовывать эффективное управление структурными подразделениями лесохозяйственного учреждения в условиях обширного территориального рассредоточения и высокой опасности труда в лесу</t>
        </is>
      </c>
      <c r="F188" s="5173" t="n"/>
      <c r="G188" s="5173" t="n"/>
      <c r="H188" s="5173" t="n"/>
      <c r="I188" s="5173" t="n"/>
      <c r="J188" s="5173" t="n"/>
      <c r="K188" s="5173" t="n"/>
      <c r="L188" s="5173" t="n"/>
      <c r="M188" s="5173" t="n"/>
      <c r="N188" s="5173" t="n"/>
      <c r="O188" s="5173" t="n"/>
      <c r="P188" s="5173" t="n"/>
      <c r="Q188" s="5173" t="n"/>
      <c r="R188" s="5173" t="n"/>
      <c r="S188" s="5173" t="n"/>
      <c r="T188" s="5173" t="n"/>
      <c r="U188" s="5173" t="n"/>
      <c r="V188" s="5173" t="n"/>
      <c r="W188" s="5173" t="n"/>
      <c r="X188" s="5173" t="n"/>
      <c r="Y188" s="5173" t="n"/>
      <c r="Z188" s="5173" t="n"/>
      <c r="AA188" s="5173" t="n"/>
      <c r="AB188" s="5173" t="n"/>
      <c r="AC188" s="5173" t="n"/>
      <c r="AD188" s="5173" t="n"/>
      <c r="AE188" s="5173" t="n"/>
      <c r="AF188" s="5173" t="n"/>
      <c r="AG188" s="5173" t="n"/>
      <c r="AH188" s="5173" t="n"/>
      <c r="AI188" s="5173" t="n"/>
      <c r="AJ188" s="5173" t="n"/>
      <c r="AK188" s="5173" t="n"/>
      <c r="AL188" s="5173" t="n"/>
      <c r="AM188" s="5173" t="n"/>
      <c r="AN188" s="5173" t="n"/>
      <c r="AO188" s="5173" t="n"/>
      <c r="AP188" s="5173" t="n"/>
      <c r="AQ188" s="5173" t="n"/>
      <c r="AR188" s="5173" t="n"/>
      <c r="AS188" s="5173" t="n"/>
      <c r="AT188" s="5173" t="n"/>
      <c r="AU188" s="5173" t="n"/>
      <c r="AV188" s="5173" t="n"/>
      <c r="AW188" s="5173" t="n"/>
      <c r="AX188" s="5173" t="n"/>
      <c r="AY188" s="5173" t="n"/>
      <c r="AZ188" s="5173" t="n"/>
      <c r="BA188" s="5173" t="n"/>
      <c r="BB188" s="5173" t="n"/>
      <c r="BC188" s="5173" t="n"/>
      <c r="BD188" s="5173" t="n"/>
      <c r="BE188" s="5173" t="n"/>
      <c r="BF188" s="5173" t="n"/>
      <c r="BG188" s="5173" t="n"/>
      <c r="BH188" s="5173" t="n"/>
      <c r="BI188" s="5173" t="n"/>
      <c r="BJ188" s="5173" t="n"/>
      <c r="BK188" s="5173" t="n"/>
      <c r="BL188" s="5173" t="n"/>
      <c r="BM188" s="5173" t="n"/>
      <c r="BN188" s="5173" t="n"/>
      <c r="BO188" s="5173" t="n"/>
      <c r="BP188" s="5173" t="n"/>
      <c r="BQ188" s="5173" t="n"/>
      <c r="BR188" s="5998" t="inlineStr">
        <is>
          <t>2.5.1</t>
        </is>
      </c>
      <c r="BS188" s="5173" t="n"/>
      <c r="BT188" s="5771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  <c r="CN188" s="2" t="n"/>
      <c r="CO188" s="2" t="n"/>
      <c r="CP188" s="2" t="n"/>
      <c r="CQ188" s="2" t="n"/>
      <c r="CR188" s="2" t="n"/>
      <c r="CS188" s="2" t="n"/>
    </row>
    <row r="189">
      <c r="A189" s="5793" t="inlineStr">
        <is>
          <t>СК-12</t>
        </is>
      </c>
      <c r="B189" s="5173" t="n"/>
      <c r="C189" s="5173" t="n"/>
      <c r="D189" s="5767" t="n"/>
      <c r="E189" s="5995" t="inlineStr">
        <is>
          <t>Использовать правовые основы рационального использования, охраны, защиты и воспроизводства лесов, повышать их экологический и ресурсный потенциал, применять нормативные правовые акты для решения профессиональных задач</t>
        </is>
      </c>
      <c r="F189" s="5173" t="n"/>
      <c r="G189" s="5173" t="n"/>
      <c r="H189" s="5173" t="n"/>
      <c r="I189" s="5173" t="n"/>
      <c r="J189" s="5173" t="n"/>
      <c r="K189" s="5173" t="n"/>
      <c r="L189" s="5173" t="n"/>
      <c r="M189" s="5173" t="n"/>
      <c r="N189" s="5173" t="n"/>
      <c r="O189" s="5173" t="n"/>
      <c r="P189" s="5173" t="n"/>
      <c r="Q189" s="5173" t="n"/>
      <c r="R189" s="5173" t="n"/>
      <c r="S189" s="5173" t="n"/>
      <c r="T189" s="5173" t="n"/>
      <c r="U189" s="5173" t="n"/>
      <c r="V189" s="5173" t="n"/>
      <c r="W189" s="5173" t="n"/>
      <c r="X189" s="5173" t="n"/>
      <c r="Y189" s="5173" t="n"/>
      <c r="Z189" s="5173" t="n"/>
      <c r="AA189" s="5173" t="n"/>
      <c r="AB189" s="5173" t="n"/>
      <c r="AC189" s="5173" t="n"/>
      <c r="AD189" s="5173" t="n"/>
      <c r="AE189" s="5173" t="n"/>
      <c r="AF189" s="5173" t="n"/>
      <c r="AG189" s="5173" t="n"/>
      <c r="AH189" s="5173" t="n"/>
      <c r="AI189" s="5173" t="n"/>
      <c r="AJ189" s="5173" t="n"/>
      <c r="AK189" s="5173" t="n"/>
      <c r="AL189" s="5173" t="n"/>
      <c r="AM189" s="5173" t="n"/>
      <c r="AN189" s="5173" t="n"/>
      <c r="AO189" s="5173" t="n"/>
      <c r="AP189" s="5173" t="n"/>
      <c r="AQ189" s="5173" t="n"/>
      <c r="AR189" s="5173" t="n"/>
      <c r="AS189" s="5173" t="n"/>
      <c r="AT189" s="5173" t="n"/>
      <c r="AU189" s="5173" t="n"/>
      <c r="AV189" s="5173" t="n"/>
      <c r="AW189" s="5173" t="n"/>
      <c r="AX189" s="5173" t="n"/>
      <c r="AY189" s="5173" t="n"/>
      <c r="AZ189" s="5173" t="n"/>
      <c r="BA189" s="5173" t="n"/>
      <c r="BB189" s="5173" t="n"/>
      <c r="BC189" s="5173" t="n"/>
      <c r="BD189" s="5173" t="n"/>
      <c r="BE189" s="5173" t="n"/>
      <c r="BF189" s="5173" t="n"/>
      <c r="BG189" s="5173" t="n"/>
      <c r="BH189" s="5173" t="n"/>
      <c r="BI189" s="5173" t="n"/>
      <c r="BJ189" s="5173" t="n"/>
      <c r="BK189" s="5173" t="n"/>
      <c r="BL189" s="5173" t="n"/>
      <c r="BM189" s="5173" t="n"/>
      <c r="BN189" s="5173" t="n"/>
      <c r="BO189" s="5173" t="n"/>
      <c r="BP189" s="5173" t="n"/>
      <c r="BQ189" s="5173" t="n"/>
      <c r="BR189" s="5998" t="inlineStr">
        <is>
          <t>2.5.2</t>
        </is>
      </c>
      <c r="BS189" s="5173" t="n"/>
      <c r="BT189" s="5771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  <c r="CN189" s="2" t="n"/>
      <c r="CO189" s="2" t="n"/>
      <c r="CP189" s="2" t="n"/>
      <c r="CQ189" s="2" t="n"/>
      <c r="CR189" s="2" t="n"/>
      <c r="CS189" s="2" t="n"/>
    </row>
    <row r="190">
      <c r="A190" s="5793" t="inlineStr">
        <is>
          <t>СК-13</t>
        </is>
      </c>
      <c r="B190" s="5173" t="n"/>
      <c r="C190" s="5173" t="n"/>
      <c r="D190" s="5767" t="n"/>
      <c r="E190" s="5995" t="inlineStr">
        <is>
          <t>Эффективно и безопасно эксплуатировать технику на предприятиях лесного хозяйства, использовать прогрессивные механизированные методы выполнения технологических операций</t>
        </is>
      </c>
      <c r="F190" s="5173" t="n"/>
      <c r="G190" s="5173" t="n"/>
      <c r="H190" s="5173" t="n"/>
      <c r="I190" s="5173" t="n"/>
      <c r="J190" s="5173" t="n"/>
      <c r="K190" s="5173" t="n"/>
      <c r="L190" s="5173" t="n"/>
      <c r="M190" s="5173" t="n"/>
      <c r="N190" s="5173" t="n"/>
      <c r="O190" s="5173" t="n"/>
      <c r="P190" s="5173" t="n"/>
      <c r="Q190" s="5173" t="n"/>
      <c r="R190" s="5173" t="n"/>
      <c r="S190" s="5173" t="n"/>
      <c r="T190" s="5173" t="n"/>
      <c r="U190" s="5173" t="n"/>
      <c r="V190" s="5173" t="n"/>
      <c r="W190" s="5173" t="n"/>
      <c r="X190" s="5173" t="n"/>
      <c r="Y190" s="5173" t="n"/>
      <c r="Z190" s="5173" t="n"/>
      <c r="AA190" s="5173" t="n"/>
      <c r="AB190" s="5173" t="n"/>
      <c r="AC190" s="5173" t="n"/>
      <c r="AD190" s="5173" t="n"/>
      <c r="AE190" s="5173" t="n"/>
      <c r="AF190" s="5173" t="n"/>
      <c r="AG190" s="5173" t="n"/>
      <c r="AH190" s="5173" t="n"/>
      <c r="AI190" s="5173" t="n"/>
      <c r="AJ190" s="5173" t="n"/>
      <c r="AK190" s="5173" t="n"/>
      <c r="AL190" s="5173" t="n"/>
      <c r="AM190" s="5173" t="n"/>
      <c r="AN190" s="5173" t="n"/>
      <c r="AO190" s="5173" t="n"/>
      <c r="AP190" s="5173" t="n"/>
      <c r="AQ190" s="5173" t="n"/>
      <c r="AR190" s="5173" t="n"/>
      <c r="AS190" s="5173" t="n"/>
      <c r="AT190" s="5173" t="n"/>
      <c r="AU190" s="5173" t="n"/>
      <c r="AV190" s="5173" t="n"/>
      <c r="AW190" s="5173" t="n"/>
      <c r="AX190" s="5173" t="n"/>
      <c r="AY190" s="5173" t="n"/>
      <c r="AZ190" s="5173" t="n"/>
      <c r="BA190" s="5173" t="n"/>
      <c r="BB190" s="5173" t="n"/>
      <c r="BC190" s="5173" t="n"/>
      <c r="BD190" s="5173" t="n"/>
      <c r="BE190" s="5173" t="n"/>
      <c r="BF190" s="5173" t="n"/>
      <c r="BG190" s="5173" t="n"/>
      <c r="BH190" s="5173" t="n"/>
      <c r="BI190" s="5173" t="n"/>
      <c r="BJ190" s="5173" t="n"/>
      <c r="BK190" s="5173" t="n"/>
      <c r="BL190" s="5173" t="n"/>
      <c r="BM190" s="5173" t="n"/>
      <c r="BN190" s="5173" t="n"/>
      <c r="BO190" s="5173" t="n"/>
      <c r="BP190" s="5173" t="n"/>
      <c r="BQ190" s="5173" t="n"/>
      <c r="BR190" s="5998" t="inlineStr">
        <is>
          <t>2.6.1</t>
        </is>
      </c>
      <c r="BS190" s="5173" t="n"/>
      <c r="BT190" s="5771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  <c r="CN190" s="2" t="n"/>
      <c r="CO190" s="2" t="n"/>
      <c r="CP190" s="2" t="n"/>
      <c r="CQ190" s="2" t="n"/>
      <c r="CR190" s="2" t="n"/>
      <c r="CS190" s="2" t="n"/>
    </row>
    <row r="191">
      <c r="A191" s="5793" t="inlineStr">
        <is>
          <t>СК-14</t>
        </is>
      </c>
      <c r="B191" s="5173" t="n"/>
      <c r="C191" s="5173" t="n"/>
      <c r="D191" s="5767" t="n"/>
      <c r="E191" s="5995" t="inlineStr">
        <is>
          <t>Применять прогрессивные технологии в лесозаготовительном производстве, обработке древесины, рациональном использовании древесного сырья</t>
        </is>
      </c>
      <c r="F191" s="5173" t="n"/>
      <c r="G191" s="5173" t="n"/>
      <c r="H191" s="5173" t="n"/>
      <c r="I191" s="5173" t="n"/>
      <c r="J191" s="5173" t="n"/>
      <c r="K191" s="5173" t="n"/>
      <c r="L191" s="5173" t="n"/>
      <c r="M191" s="5173" t="n"/>
      <c r="N191" s="5173" t="n"/>
      <c r="O191" s="5173" t="n"/>
      <c r="P191" s="5173" t="n"/>
      <c r="Q191" s="5173" t="n"/>
      <c r="R191" s="5173" t="n"/>
      <c r="S191" s="5173" t="n"/>
      <c r="T191" s="5173" t="n"/>
      <c r="U191" s="5173" t="n"/>
      <c r="V191" s="5173" t="n"/>
      <c r="W191" s="5173" t="n"/>
      <c r="X191" s="5173" t="n"/>
      <c r="Y191" s="5173" t="n"/>
      <c r="Z191" s="5173" t="n"/>
      <c r="AA191" s="5173" t="n"/>
      <c r="AB191" s="5173" t="n"/>
      <c r="AC191" s="5173" t="n"/>
      <c r="AD191" s="5173" t="n"/>
      <c r="AE191" s="5173" t="n"/>
      <c r="AF191" s="5173" t="n"/>
      <c r="AG191" s="5173" t="n"/>
      <c r="AH191" s="5173" t="n"/>
      <c r="AI191" s="5173" t="n"/>
      <c r="AJ191" s="5173" t="n"/>
      <c r="AK191" s="5173" t="n"/>
      <c r="AL191" s="5173" t="n"/>
      <c r="AM191" s="5173" t="n"/>
      <c r="AN191" s="5173" t="n"/>
      <c r="AO191" s="5173" t="n"/>
      <c r="AP191" s="5173" t="n"/>
      <c r="AQ191" s="5173" t="n"/>
      <c r="AR191" s="5173" t="n"/>
      <c r="AS191" s="5173" t="n"/>
      <c r="AT191" s="5173" t="n"/>
      <c r="AU191" s="5173" t="n"/>
      <c r="AV191" s="5173" t="n"/>
      <c r="AW191" s="5173" t="n"/>
      <c r="AX191" s="5173" t="n"/>
      <c r="AY191" s="5173" t="n"/>
      <c r="AZ191" s="5173" t="n"/>
      <c r="BA191" s="5173" t="n"/>
      <c r="BB191" s="5173" t="n"/>
      <c r="BC191" s="5173" t="n"/>
      <c r="BD191" s="5173" t="n"/>
      <c r="BE191" s="5173" t="n"/>
      <c r="BF191" s="5173" t="n"/>
      <c r="BG191" s="5173" t="n"/>
      <c r="BH191" s="5173" t="n"/>
      <c r="BI191" s="5173" t="n"/>
      <c r="BJ191" s="5173" t="n"/>
      <c r="BK191" s="5173" t="n"/>
      <c r="BL191" s="5173" t="n"/>
      <c r="BM191" s="5173" t="n"/>
      <c r="BN191" s="5173" t="n"/>
      <c r="BO191" s="5173" t="n"/>
      <c r="BP191" s="5173" t="n"/>
      <c r="BQ191" s="5173" t="n"/>
      <c r="BR191" s="5998" t="inlineStr">
        <is>
          <t>2.6.2</t>
        </is>
      </c>
      <c r="BS191" s="5173" t="n"/>
      <c r="BT191" s="5771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  <c r="CN191" s="2" t="n"/>
      <c r="CO191" s="2" t="n"/>
      <c r="CP191" s="2" t="n"/>
      <c r="CQ191" s="2" t="n"/>
      <c r="CR191" s="2" t="n"/>
      <c r="CS191" s="2" t="n"/>
    </row>
    <row r="192">
      <c r="A192" s="5793" t="inlineStr">
        <is>
          <t>СК-20</t>
        </is>
      </c>
      <c r="B192" s="5173" t="n"/>
      <c r="C192" s="5173" t="n"/>
      <c r="D192" s="5767" t="n"/>
      <c r="E192" s="5995" t="inlineStr">
        <is>
          <t>Применять основные нормы комплексного проектирования озеленяемых территорий, эффективно эксплуатировать объекты озеленения</t>
        </is>
      </c>
      <c r="F192" s="5173" t="n"/>
      <c r="G192" s="5173" t="n"/>
      <c r="H192" s="5173" t="n"/>
      <c r="I192" s="5173" t="n"/>
      <c r="J192" s="5173" t="n"/>
      <c r="K192" s="5173" t="n"/>
      <c r="L192" s="5173" t="n"/>
      <c r="M192" s="5173" t="n"/>
      <c r="N192" s="5173" t="n"/>
      <c r="O192" s="5173" t="n"/>
      <c r="P192" s="5173" t="n"/>
      <c r="Q192" s="5173" t="n"/>
      <c r="R192" s="5173" t="n"/>
      <c r="S192" s="5173" t="n"/>
      <c r="T192" s="5173" t="n"/>
      <c r="U192" s="5173" t="n"/>
      <c r="V192" s="5173" t="n"/>
      <c r="W192" s="5173" t="n"/>
      <c r="X192" s="5173" t="n"/>
      <c r="Y192" s="5173" t="n"/>
      <c r="Z192" s="5173" t="n"/>
      <c r="AA192" s="5173" t="n"/>
      <c r="AB192" s="5173" t="n"/>
      <c r="AC192" s="5173" t="n"/>
      <c r="AD192" s="5173" t="n"/>
      <c r="AE192" s="5173" t="n"/>
      <c r="AF192" s="5173" t="n"/>
      <c r="AG192" s="5173" t="n"/>
      <c r="AH192" s="5173" t="n"/>
      <c r="AI192" s="5173" t="n"/>
      <c r="AJ192" s="5173" t="n"/>
      <c r="AK192" s="5173" t="n"/>
      <c r="AL192" s="5173" t="n"/>
      <c r="AM192" s="5173" t="n"/>
      <c r="AN192" s="5173" t="n"/>
      <c r="AO192" s="5173" t="n"/>
      <c r="AP192" s="5173" t="n"/>
      <c r="AQ192" s="5173" t="n"/>
      <c r="AR192" s="5173" t="n"/>
      <c r="AS192" s="5173" t="n"/>
      <c r="AT192" s="5173" t="n"/>
      <c r="AU192" s="5173" t="n"/>
      <c r="AV192" s="5173" t="n"/>
      <c r="AW192" s="5173" t="n"/>
      <c r="AX192" s="5173" t="n"/>
      <c r="AY192" s="5173" t="n"/>
      <c r="AZ192" s="5173" t="n"/>
      <c r="BA192" s="5173" t="n"/>
      <c r="BB192" s="5173" t="n"/>
      <c r="BC192" s="5173" t="n"/>
      <c r="BD192" s="5173" t="n"/>
      <c r="BE192" s="5173" t="n"/>
      <c r="BF192" s="5173" t="n"/>
      <c r="BG192" s="5173" t="n"/>
      <c r="BH192" s="5173" t="n"/>
      <c r="BI192" s="5173" t="n"/>
      <c r="BJ192" s="5173" t="n"/>
      <c r="BK192" s="5173" t="n"/>
      <c r="BL192" s="5173" t="n"/>
      <c r="BM192" s="5173" t="n"/>
      <c r="BN192" s="5173" t="n"/>
      <c r="BO192" s="5173" t="n"/>
      <c r="BP192" s="5173" t="n"/>
      <c r="BQ192" s="5173" t="n"/>
      <c r="BR192" s="5998" t="inlineStr">
        <is>
          <t>2.9.3</t>
        </is>
      </c>
      <c r="BS192" s="5173" t="n"/>
      <c r="BT192" s="5771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  <c r="CN192" s="2" t="n"/>
      <c r="CO192" s="2" t="n"/>
      <c r="CP192" s="2" t="n"/>
      <c r="CQ192" s="2" t="n"/>
      <c r="CR192" s="2" t="n"/>
      <c r="CS192" s="2" t="n"/>
    </row>
    <row r="193">
      <c r="A193" s="5793" t="inlineStr">
        <is>
          <t>СК-21</t>
        </is>
      </c>
      <c r="B193" s="5173" t="n"/>
      <c r="C193" s="5173" t="n"/>
      <c r="D193" s="5767" t="n"/>
      <c r="E193" s="5995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93" s="5173" t="n"/>
      <c r="G193" s="5173" t="n"/>
      <c r="H193" s="5173" t="n"/>
      <c r="I193" s="5173" t="n"/>
      <c r="J193" s="5173" t="n"/>
      <c r="K193" s="5173" t="n"/>
      <c r="L193" s="5173" t="n"/>
      <c r="M193" s="5173" t="n"/>
      <c r="N193" s="5173" t="n"/>
      <c r="O193" s="5173" t="n"/>
      <c r="P193" s="5173" t="n"/>
      <c r="Q193" s="5173" t="n"/>
      <c r="R193" s="5173" t="n"/>
      <c r="S193" s="5173" t="n"/>
      <c r="T193" s="5173" t="n"/>
      <c r="U193" s="5173" t="n"/>
      <c r="V193" s="5173" t="n"/>
      <c r="W193" s="5173" t="n"/>
      <c r="X193" s="5173" t="n"/>
      <c r="Y193" s="5173" t="n"/>
      <c r="Z193" s="5173" t="n"/>
      <c r="AA193" s="5173" t="n"/>
      <c r="AB193" s="5173" t="n"/>
      <c r="AC193" s="5173" t="n"/>
      <c r="AD193" s="5173" t="n"/>
      <c r="AE193" s="5173" t="n"/>
      <c r="AF193" s="5173" t="n"/>
      <c r="AG193" s="5173" t="n"/>
      <c r="AH193" s="5173" t="n"/>
      <c r="AI193" s="5173" t="n"/>
      <c r="AJ193" s="5173" t="n"/>
      <c r="AK193" s="5173" t="n"/>
      <c r="AL193" s="5173" t="n"/>
      <c r="AM193" s="5173" t="n"/>
      <c r="AN193" s="5173" t="n"/>
      <c r="AO193" s="5173" t="n"/>
      <c r="AP193" s="5173" t="n"/>
      <c r="AQ193" s="5173" t="n"/>
      <c r="AR193" s="5173" t="n"/>
      <c r="AS193" s="5173" t="n"/>
      <c r="AT193" s="5173" t="n"/>
      <c r="AU193" s="5173" t="n"/>
      <c r="AV193" s="5173" t="n"/>
      <c r="AW193" s="5173" t="n"/>
      <c r="AX193" s="5173" t="n"/>
      <c r="AY193" s="5173" t="n"/>
      <c r="AZ193" s="5173" t="n"/>
      <c r="BA193" s="5173" t="n"/>
      <c r="BB193" s="5173" t="n"/>
      <c r="BC193" s="5173" t="n"/>
      <c r="BD193" s="5173" t="n"/>
      <c r="BE193" s="5173" t="n"/>
      <c r="BF193" s="5173" t="n"/>
      <c r="BG193" s="5173" t="n"/>
      <c r="BH193" s="5173" t="n"/>
      <c r="BI193" s="5173" t="n"/>
      <c r="BJ193" s="5173" t="n"/>
      <c r="BK193" s="5173" t="n"/>
      <c r="BL193" s="5173" t="n"/>
      <c r="BM193" s="5173" t="n"/>
      <c r="BN193" s="5173" t="n"/>
      <c r="BO193" s="5173" t="n"/>
      <c r="BP193" s="5173" t="n"/>
      <c r="BQ193" s="5173" t="n"/>
      <c r="BR193" s="5998" t="inlineStr">
        <is>
          <t>2.9.5</t>
        </is>
      </c>
      <c r="BS193" s="5173" t="n"/>
      <c r="BT193" s="5771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  <c r="CN193" s="2" t="n"/>
      <c r="CO193" s="2" t="n"/>
      <c r="CP193" s="2" t="n"/>
      <c r="CQ193" s="2" t="n"/>
      <c r="CR193" s="2" t="n"/>
      <c r="CS193" s="2" t="n"/>
    </row>
    <row r="194">
      <c r="A194" s="5793" t="inlineStr">
        <is>
          <t>СК-22</t>
        </is>
      </c>
      <c r="B194" s="5173" t="n"/>
      <c r="C194" s="5173" t="n"/>
      <c r="D194" s="5767" t="n"/>
      <c r="E194" s="5995" t="inlineStr">
        <is>
          <t>Оценивать основные фонды и показатели экономической эффективности предприятий лесного хозяйства, рассчитывать себестоимость продукции и ее цену</t>
        </is>
      </c>
      <c r="F194" s="5173" t="n"/>
      <c r="G194" s="5173" t="n"/>
      <c r="H194" s="5173" t="n"/>
      <c r="I194" s="5173" t="n"/>
      <c r="J194" s="5173" t="n"/>
      <c r="K194" s="5173" t="n"/>
      <c r="L194" s="5173" t="n"/>
      <c r="M194" s="5173" t="n"/>
      <c r="N194" s="5173" t="n"/>
      <c r="O194" s="5173" t="n"/>
      <c r="P194" s="5173" t="n"/>
      <c r="Q194" s="5173" t="n"/>
      <c r="R194" s="5173" t="n"/>
      <c r="S194" s="5173" t="n"/>
      <c r="T194" s="5173" t="n"/>
      <c r="U194" s="5173" t="n"/>
      <c r="V194" s="5173" t="n"/>
      <c r="W194" s="5173" t="n"/>
      <c r="X194" s="5173" t="n"/>
      <c r="Y194" s="5173" t="n"/>
      <c r="Z194" s="5173" t="n"/>
      <c r="AA194" s="5173" t="n"/>
      <c r="AB194" s="5173" t="n"/>
      <c r="AC194" s="5173" t="n"/>
      <c r="AD194" s="5173" t="n"/>
      <c r="AE194" s="5173" t="n"/>
      <c r="AF194" s="5173" t="n"/>
      <c r="AG194" s="5173" t="n"/>
      <c r="AH194" s="5173" t="n"/>
      <c r="AI194" s="5173" t="n"/>
      <c r="AJ194" s="5173" t="n"/>
      <c r="AK194" s="5173" t="n"/>
      <c r="AL194" s="5173" t="n"/>
      <c r="AM194" s="5173" t="n"/>
      <c r="AN194" s="5173" t="n"/>
      <c r="AO194" s="5173" t="n"/>
      <c r="AP194" s="5173" t="n"/>
      <c r="AQ194" s="5173" t="n"/>
      <c r="AR194" s="5173" t="n"/>
      <c r="AS194" s="5173" t="n"/>
      <c r="AT194" s="5173" t="n"/>
      <c r="AU194" s="5173" t="n"/>
      <c r="AV194" s="5173" t="n"/>
      <c r="AW194" s="5173" t="n"/>
      <c r="AX194" s="5173" t="n"/>
      <c r="AY194" s="5173" t="n"/>
      <c r="AZ194" s="5173" t="n"/>
      <c r="BA194" s="5173" t="n"/>
      <c r="BB194" s="5173" t="n"/>
      <c r="BC194" s="5173" t="n"/>
      <c r="BD194" s="5173" t="n"/>
      <c r="BE194" s="5173" t="n"/>
      <c r="BF194" s="5173" t="n"/>
      <c r="BG194" s="5173" t="n"/>
      <c r="BH194" s="5173" t="n"/>
      <c r="BI194" s="5173" t="n"/>
      <c r="BJ194" s="5173" t="n"/>
      <c r="BK194" s="5173" t="n"/>
      <c r="BL194" s="5173" t="n"/>
      <c r="BM194" s="5173" t="n"/>
      <c r="BN194" s="5173" t="n"/>
      <c r="BO194" s="5173" t="n"/>
      <c r="BP194" s="5173" t="n"/>
      <c r="BQ194" s="5173" t="n"/>
      <c r="BR194" s="5998" t="inlineStr">
        <is>
          <t>2.9.6</t>
        </is>
      </c>
      <c r="BS194" s="5173" t="n"/>
      <c r="BT194" s="5771" t="n"/>
      <c r="BU194" s="2" t="n"/>
      <c r="BV194" s="2" t="n"/>
      <c r="BW194" s="2" t="n"/>
      <c r="BX194" s="2" t="n"/>
      <c r="BY194" s="2" t="n"/>
      <c r="BZ194" s="2" t="n"/>
      <c r="CA194" s="2" t="n"/>
      <c r="CB194" s="2" t="n"/>
      <c r="CC194" s="2" t="n"/>
      <c r="CD194" s="2" t="n"/>
      <c r="CE194" s="2" t="n"/>
      <c r="CF194" s="2" t="n"/>
      <c r="CG194" s="2" t="n"/>
      <c r="CH194" s="2" t="n"/>
      <c r="CI194" s="2" t="n"/>
      <c r="CJ194" s="2" t="n"/>
      <c r="CK194" s="2" t="n"/>
      <c r="CL194" s="2" t="n"/>
      <c r="CM194" s="2" t="n"/>
      <c r="CN194" s="2" t="n"/>
      <c r="CO194" s="2" t="n"/>
      <c r="CP194" s="2" t="n"/>
      <c r="CQ194" s="2" t="n"/>
      <c r="CR194" s="2" t="n"/>
      <c r="CS194" s="2" t="n"/>
    </row>
    <row r="195">
      <c r="A195" s="5793" t="inlineStr">
        <is>
          <t>СК-24</t>
        </is>
      </c>
      <c r="B195" s="5173" t="n"/>
      <c r="C195" s="5173" t="n"/>
      <c r="D195" s="5767" t="n"/>
      <c r="E195" s="5995" t="inlineStr">
        <is>
          <t>Оценивать биоразнообразие лесных экосистем, планировать мероприятия, направленные на сохранение видового и ландшафтного разнообразия, усиление экологических функций</t>
        </is>
      </c>
      <c r="F195" s="5173" t="n"/>
      <c r="G195" s="5173" t="n"/>
      <c r="H195" s="5173" t="n"/>
      <c r="I195" s="5173" t="n"/>
      <c r="J195" s="5173" t="n"/>
      <c r="K195" s="5173" t="n"/>
      <c r="L195" s="5173" t="n"/>
      <c r="M195" s="5173" t="n"/>
      <c r="N195" s="5173" t="n"/>
      <c r="O195" s="5173" t="n"/>
      <c r="P195" s="5173" t="n"/>
      <c r="Q195" s="5173" t="n"/>
      <c r="R195" s="5173" t="n"/>
      <c r="S195" s="5173" t="n"/>
      <c r="T195" s="5173" t="n"/>
      <c r="U195" s="5173" t="n"/>
      <c r="V195" s="5173" t="n"/>
      <c r="W195" s="5173" t="n"/>
      <c r="X195" s="5173" t="n"/>
      <c r="Y195" s="5173" t="n"/>
      <c r="Z195" s="5173" t="n"/>
      <c r="AA195" s="5173" t="n"/>
      <c r="AB195" s="5173" t="n"/>
      <c r="AC195" s="5173" t="n"/>
      <c r="AD195" s="5173" t="n"/>
      <c r="AE195" s="5173" t="n"/>
      <c r="AF195" s="5173" t="n"/>
      <c r="AG195" s="5173" t="n"/>
      <c r="AH195" s="5173" t="n"/>
      <c r="AI195" s="5173" t="n"/>
      <c r="AJ195" s="5173" t="n"/>
      <c r="AK195" s="5173" t="n"/>
      <c r="AL195" s="5173" t="n"/>
      <c r="AM195" s="5173" t="n"/>
      <c r="AN195" s="5173" t="n"/>
      <c r="AO195" s="5173" t="n"/>
      <c r="AP195" s="5173" t="n"/>
      <c r="AQ195" s="5173" t="n"/>
      <c r="AR195" s="5173" t="n"/>
      <c r="AS195" s="5173" t="n"/>
      <c r="AT195" s="5173" t="n"/>
      <c r="AU195" s="5173" t="n"/>
      <c r="AV195" s="5173" t="n"/>
      <c r="AW195" s="5173" t="n"/>
      <c r="AX195" s="5173" t="n"/>
      <c r="AY195" s="5173" t="n"/>
      <c r="AZ195" s="5173" t="n"/>
      <c r="BA195" s="5173" t="n"/>
      <c r="BB195" s="5173" t="n"/>
      <c r="BC195" s="5173" t="n"/>
      <c r="BD195" s="5173" t="n"/>
      <c r="BE195" s="5173" t="n"/>
      <c r="BF195" s="5173" t="n"/>
      <c r="BG195" s="5173" t="n"/>
      <c r="BH195" s="5173" t="n"/>
      <c r="BI195" s="5173" t="n"/>
      <c r="BJ195" s="5173" t="n"/>
      <c r="BK195" s="5173" t="n"/>
      <c r="BL195" s="5173" t="n"/>
      <c r="BM195" s="5173" t="n"/>
      <c r="BN195" s="5173" t="n"/>
      <c r="BO195" s="5173" t="n"/>
      <c r="BP195" s="5173" t="n"/>
      <c r="BQ195" s="5173" t="n"/>
      <c r="BR195" s="5998" t="inlineStr">
        <is>
          <t>2.7.1</t>
        </is>
      </c>
      <c r="BS195" s="5173" t="n"/>
      <c r="BT195" s="5771" t="n"/>
      <c r="BU195" s="2" t="n"/>
      <c r="BV195" s="2" t="n"/>
      <c r="BW195" s="2" t="n"/>
      <c r="BX195" s="2" t="n"/>
      <c r="BY195" s="2" t="n"/>
      <c r="BZ195" s="2" t="n"/>
      <c r="CA195" s="2" t="n"/>
      <c r="CB195" s="2" t="n"/>
      <c r="CC195" s="2" t="n"/>
      <c r="CD195" s="2" t="n"/>
      <c r="CE195" s="2" t="n"/>
      <c r="CF195" s="2" t="n"/>
      <c r="CG195" s="2" t="n"/>
      <c r="CH195" s="2" t="n"/>
      <c r="CI195" s="2" t="n"/>
      <c r="CJ195" s="2" t="n"/>
      <c r="CK195" s="2" t="n"/>
      <c r="CL195" s="2" t="n"/>
      <c r="CM195" s="2" t="n"/>
      <c r="CN195" s="2" t="n"/>
      <c r="CO195" s="2" t="n"/>
      <c r="CP195" s="2" t="n"/>
      <c r="CQ195" s="2" t="n"/>
      <c r="CR195" s="2" t="n"/>
      <c r="CS195" s="2" t="n"/>
    </row>
    <row r="196">
      <c r="A196" s="5793" t="inlineStr">
        <is>
          <t>СК-25</t>
        </is>
      </c>
      <c r="B196" s="5173" t="n"/>
      <c r="C196" s="5173" t="n"/>
      <c r="D196" s="5767" t="n"/>
      <c r="E196" s="5995" t="inlineStr">
        <is>
          <t>Определять уровень техногенного загрязнения лесных экосистем и принимать управленческие решения при ведении лесного мониторинга</t>
        </is>
      </c>
      <c r="F196" s="5173" t="n"/>
      <c r="G196" s="5173" t="n"/>
      <c r="H196" s="5173" t="n"/>
      <c r="I196" s="5173" t="n"/>
      <c r="J196" s="5173" t="n"/>
      <c r="K196" s="5173" t="n"/>
      <c r="L196" s="5173" t="n"/>
      <c r="M196" s="5173" t="n"/>
      <c r="N196" s="5173" t="n"/>
      <c r="O196" s="5173" t="n"/>
      <c r="P196" s="5173" t="n"/>
      <c r="Q196" s="5173" t="n"/>
      <c r="R196" s="5173" t="n"/>
      <c r="S196" s="5173" t="n"/>
      <c r="T196" s="5173" t="n"/>
      <c r="U196" s="5173" t="n"/>
      <c r="V196" s="5173" t="n"/>
      <c r="W196" s="5173" t="n"/>
      <c r="X196" s="5173" t="n"/>
      <c r="Y196" s="5173" t="n"/>
      <c r="Z196" s="5173" t="n"/>
      <c r="AA196" s="5173" t="n"/>
      <c r="AB196" s="5173" t="n"/>
      <c r="AC196" s="5173" t="n"/>
      <c r="AD196" s="5173" t="n"/>
      <c r="AE196" s="5173" t="n"/>
      <c r="AF196" s="5173" t="n"/>
      <c r="AG196" s="5173" t="n"/>
      <c r="AH196" s="5173" t="n"/>
      <c r="AI196" s="5173" t="n"/>
      <c r="AJ196" s="5173" t="n"/>
      <c r="AK196" s="5173" t="n"/>
      <c r="AL196" s="5173" t="n"/>
      <c r="AM196" s="5173" t="n"/>
      <c r="AN196" s="5173" t="n"/>
      <c r="AO196" s="5173" t="n"/>
      <c r="AP196" s="5173" t="n"/>
      <c r="AQ196" s="5173" t="n"/>
      <c r="AR196" s="5173" t="n"/>
      <c r="AS196" s="5173" t="n"/>
      <c r="AT196" s="5173" t="n"/>
      <c r="AU196" s="5173" t="n"/>
      <c r="AV196" s="5173" t="n"/>
      <c r="AW196" s="5173" t="n"/>
      <c r="AX196" s="5173" t="n"/>
      <c r="AY196" s="5173" t="n"/>
      <c r="AZ196" s="5173" t="n"/>
      <c r="BA196" s="5173" t="n"/>
      <c r="BB196" s="5173" t="n"/>
      <c r="BC196" s="5173" t="n"/>
      <c r="BD196" s="5173" t="n"/>
      <c r="BE196" s="5173" t="n"/>
      <c r="BF196" s="5173" t="n"/>
      <c r="BG196" s="5173" t="n"/>
      <c r="BH196" s="5173" t="n"/>
      <c r="BI196" s="5173" t="n"/>
      <c r="BJ196" s="5173" t="n"/>
      <c r="BK196" s="5173" t="n"/>
      <c r="BL196" s="5173" t="n"/>
      <c r="BM196" s="5173" t="n"/>
      <c r="BN196" s="5173" t="n"/>
      <c r="BO196" s="5173" t="n"/>
      <c r="BP196" s="5173" t="n"/>
      <c r="BQ196" s="5173" t="n"/>
      <c r="BR196" s="5998" t="inlineStr">
        <is>
          <t>2.7.2</t>
        </is>
      </c>
      <c r="BS196" s="5173" t="n"/>
      <c r="BT196" s="5771" t="n"/>
      <c r="BU196" s="2" t="n"/>
      <c r="BV196" s="2" t="n"/>
      <c r="BW196" s="2" t="n"/>
      <c r="BX196" s="2" t="n"/>
      <c r="BY196" s="2" t="n"/>
      <c r="BZ196" s="2" t="n"/>
      <c r="CA196" s="2" t="n"/>
      <c r="CB196" s="2" t="n"/>
      <c r="CC196" s="2" t="n"/>
      <c r="CD196" s="2" t="n"/>
      <c r="CE196" s="2" t="n"/>
      <c r="CF196" s="2" t="n"/>
      <c r="CG196" s="2" t="n"/>
      <c r="CH196" s="2" t="n"/>
      <c r="CI196" s="2" t="n"/>
      <c r="CJ196" s="2" t="n"/>
      <c r="CK196" s="2" t="n"/>
      <c r="CL196" s="2" t="n"/>
      <c r="CM196" s="2" t="n"/>
      <c r="CN196" s="2" t="n"/>
      <c r="CO196" s="2" t="n"/>
      <c r="CP196" s="2" t="n"/>
      <c r="CQ196" s="2" t="n"/>
      <c r="CR196" s="2" t="n"/>
      <c r="CS196" s="2" t="n"/>
    </row>
    <row r="197">
      <c r="A197" s="5793" t="inlineStr">
        <is>
          <t>СК-26</t>
        </is>
      </c>
      <c r="B197" s="5173" t="n"/>
      <c r="C197" s="5173" t="n"/>
      <c r="D197" s="5767" t="n"/>
      <c r="E197" s="5995" t="inlineStr">
        <is>
          <t>Обосновывать и проектировать элементы ландшафтных рубок, мероприятия по уходу за рекреационными объектами и рекреационному благоустройству</t>
        </is>
      </c>
      <c r="F197" s="5173" t="n"/>
      <c r="G197" s="5173" t="n"/>
      <c r="H197" s="5173" t="n"/>
      <c r="I197" s="5173" t="n"/>
      <c r="J197" s="5173" t="n"/>
      <c r="K197" s="5173" t="n"/>
      <c r="L197" s="5173" t="n"/>
      <c r="M197" s="5173" t="n"/>
      <c r="N197" s="5173" t="n"/>
      <c r="O197" s="5173" t="n"/>
      <c r="P197" s="5173" t="n"/>
      <c r="Q197" s="5173" t="n"/>
      <c r="R197" s="5173" t="n"/>
      <c r="S197" s="5173" t="n"/>
      <c r="T197" s="5173" t="n"/>
      <c r="U197" s="5173" t="n"/>
      <c r="V197" s="5173" t="n"/>
      <c r="W197" s="5173" t="n"/>
      <c r="X197" s="5173" t="n"/>
      <c r="Y197" s="5173" t="n"/>
      <c r="Z197" s="5173" t="n"/>
      <c r="AA197" s="5173" t="n"/>
      <c r="AB197" s="5173" t="n"/>
      <c r="AC197" s="5173" t="n"/>
      <c r="AD197" s="5173" t="n"/>
      <c r="AE197" s="5173" t="n"/>
      <c r="AF197" s="5173" t="n"/>
      <c r="AG197" s="5173" t="n"/>
      <c r="AH197" s="5173" t="n"/>
      <c r="AI197" s="5173" t="n"/>
      <c r="AJ197" s="5173" t="n"/>
      <c r="AK197" s="5173" t="n"/>
      <c r="AL197" s="5173" t="n"/>
      <c r="AM197" s="5173" t="n"/>
      <c r="AN197" s="5173" t="n"/>
      <c r="AO197" s="5173" t="n"/>
      <c r="AP197" s="5173" t="n"/>
      <c r="AQ197" s="5173" t="n"/>
      <c r="AR197" s="5173" t="n"/>
      <c r="AS197" s="5173" t="n"/>
      <c r="AT197" s="5173" t="n"/>
      <c r="AU197" s="5173" t="n"/>
      <c r="AV197" s="5173" t="n"/>
      <c r="AW197" s="5173" t="n"/>
      <c r="AX197" s="5173" t="n"/>
      <c r="AY197" s="5173" t="n"/>
      <c r="AZ197" s="5173" t="n"/>
      <c r="BA197" s="5173" t="n"/>
      <c r="BB197" s="5173" t="n"/>
      <c r="BC197" s="5173" t="n"/>
      <c r="BD197" s="5173" t="n"/>
      <c r="BE197" s="5173" t="n"/>
      <c r="BF197" s="5173" t="n"/>
      <c r="BG197" s="5173" t="n"/>
      <c r="BH197" s="5173" t="n"/>
      <c r="BI197" s="5173" t="n"/>
      <c r="BJ197" s="5173" t="n"/>
      <c r="BK197" s="5173" t="n"/>
      <c r="BL197" s="5173" t="n"/>
      <c r="BM197" s="5173" t="n"/>
      <c r="BN197" s="5173" t="n"/>
      <c r="BO197" s="5173" t="n"/>
      <c r="BP197" s="5173" t="n"/>
      <c r="BQ197" s="5173" t="n"/>
      <c r="BR197" s="5998" t="inlineStr">
        <is>
          <t>2.7.3</t>
        </is>
      </c>
      <c r="BS197" s="5173" t="n"/>
      <c r="BT197" s="5771" t="n"/>
      <c r="BU197" s="2" t="n"/>
      <c r="BV197" s="2" t="n"/>
      <c r="BW197" s="2" t="n"/>
      <c r="BX197" s="2" t="n"/>
      <c r="BY197" s="2" t="n"/>
      <c r="BZ197" s="2" t="n"/>
      <c r="CA197" s="2" t="n"/>
      <c r="CB197" s="2" t="n"/>
      <c r="CC197" s="2" t="n"/>
      <c r="CD197" s="2" t="n"/>
      <c r="CE197" s="2" t="n"/>
      <c r="CF197" s="2" t="n"/>
      <c r="CG197" s="2" t="n"/>
      <c r="CH197" s="2" t="n"/>
      <c r="CI197" s="2" t="n"/>
      <c r="CJ197" s="2" t="n"/>
      <c r="CK197" s="2" t="n"/>
      <c r="CL197" s="2" t="n"/>
      <c r="CM197" s="2" t="n"/>
      <c r="CN197" s="2" t="n"/>
      <c r="CO197" s="2" t="n"/>
      <c r="CP197" s="2" t="n"/>
      <c r="CQ197" s="2" t="n"/>
      <c r="CR197" s="2" t="n"/>
      <c r="CS197" s="2" t="n"/>
    </row>
    <row r="198">
      <c r="A198" s="5793" t="inlineStr">
        <is>
          <t>СК-27</t>
        </is>
      </c>
      <c r="B198" s="5173" t="n"/>
      <c r="C198" s="5173" t="n"/>
      <c r="D198" s="5767" t="n"/>
      <c r="E198" s="5995" t="inlineStr">
        <is>
          <t>Проектировать и назначать системы мероприятий в лесных экосистемах, нарушенных неблагоприятными воздействиями природного и антропогенного характера</t>
        </is>
      </c>
      <c r="F198" s="5173" t="n"/>
      <c r="G198" s="5173" t="n"/>
      <c r="H198" s="5173" t="n"/>
      <c r="I198" s="5173" t="n"/>
      <c r="J198" s="5173" t="n"/>
      <c r="K198" s="5173" t="n"/>
      <c r="L198" s="5173" t="n"/>
      <c r="M198" s="5173" t="n"/>
      <c r="N198" s="5173" t="n"/>
      <c r="O198" s="5173" t="n"/>
      <c r="P198" s="5173" t="n"/>
      <c r="Q198" s="5173" t="n"/>
      <c r="R198" s="5173" t="n"/>
      <c r="S198" s="5173" t="n"/>
      <c r="T198" s="5173" t="n"/>
      <c r="U198" s="5173" t="n"/>
      <c r="V198" s="5173" t="n"/>
      <c r="W198" s="5173" t="n"/>
      <c r="X198" s="5173" t="n"/>
      <c r="Y198" s="5173" t="n"/>
      <c r="Z198" s="5173" t="n"/>
      <c r="AA198" s="5173" t="n"/>
      <c r="AB198" s="5173" t="n"/>
      <c r="AC198" s="5173" t="n"/>
      <c r="AD198" s="5173" t="n"/>
      <c r="AE198" s="5173" t="n"/>
      <c r="AF198" s="5173" t="n"/>
      <c r="AG198" s="5173" t="n"/>
      <c r="AH198" s="5173" t="n"/>
      <c r="AI198" s="5173" t="n"/>
      <c r="AJ198" s="5173" t="n"/>
      <c r="AK198" s="5173" t="n"/>
      <c r="AL198" s="5173" t="n"/>
      <c r="AM198" s="5173" t="n"/>
      <c r="AN198" s="5173" t="n"/>
      <c r="AO198" s="5173" t="n"/>
      <c r="AP198" s="5173" t="n"/>
      <c r="AQ198" s="5173" t="n"/>
      <c r="AR198" s="5173" t="n"/>
      <c r="AS198" s="5173" t="n"/>
      <c r="AT198" s="5173" t="n"/>
      <c r="AU198" s="5173" t="n"/>
      <c r="AV198" s="5173" t="n"/>
      <c r="AW198" s="5173" t="n"/>
      <c r="AX198" s="5173" t="n"/>
      <c r="AY198" s="5173" t="n"/>
      <c r="AZ198" s="5173" t="n"/>
      <c r="BA198" s="5173" t="n"/>
      <c r="BB198" s="5173" t="n"/>
      <c r="BC198" s="5173" t="n"/>
      <c r="BD198" s="5173" t="n"/>
      <c r="BE198" s="5173" t="n"/>
      <c r="BF198" s="5173" t="n"/>
      <c r="BG198" s="5173" t="n"/>
      <c r="BH198" s="5173" t="n"/>
      <c r="BI198" s="5173" t="n"/>
      <c r="BJ198" s="5173" t="n"/>
      <c r="BK198" s="5173" t="n"/>
      <c r="BL198" s="5173" t="n"/>
      <c r="BM198" s="5173" t="n"/>
      <c r="BN198" s="5173" t="n"/>
      <c r="BO198" s="5173" t="n"/>
      <c r="BP198" s="5173" t="n"/>
      <c r="BQ198" s="5173" t="n"/>
      <c r="BR198" s="5998" t="inlineStr">
        <is>
          <t>2.7.4</t>
        </is>
      </c>
      <c r="BS198" s="5173" t="n"/>
      <c r="BT198" s="5771" t="n"/>
      <c r="BU198" s="2" t="n"/>
      <c r="BV198" s="2" t="n"/>
      <c r="BW198" s="2" t="n"/>
      <c r="BX198" s="2" t="n"/>
      <c r="BY198" s="2" t="n"/>
      <c r="BZ198" s="2" t="n"/>
      <c r="CA198" s="2" t="n"/>
      <c r="CB198" s="2" t="n"/>
      <c r="CC198" s="2" t="n"/>
      <c r="CD198" s="2" t="n"/>
      <c r="CE198" s="2" t="n"/>
      <c r="CF198" s="2" t="n"/>
      <c r="CG198" s="2" t="n"/>
      <c r="CH198" s="2" t="n"/>
      <c r="CI198" s="2" t="n"/>
      <c r="CJ198" s="2" t="n"/>
      <c r="CK198" s="2" t="n"/>
      <c r="CL198" s="2" t="n"/>
      <c r="CM198" s="2" t="n"/>
      <c r="CN198" s="2" t="n"/>
      <c r="CO198" s="2" t="n"/>
      <c r="CP198" s="2" t="n"/>
      <c r="CQ198" s="2" t="n"/>
      <c r="CR198" s="2" t="n"/>
      <c r="CS198" s="2" t="n"/>
    </row>
    <row r="199">
      <c r="A199" s="5793" t="inlineStr">
        <is>
          <t>СК-28</t>
        </is>
      </c>
      <c r="B199" s="5173" t="n"/>
      <c r="C199" s="5173" t="n"/>
      <c r="D199" s="5767" t="n"/>
      <c r="E199" s="5995" t="inlineStr">
        <is>
          <t>Решать современные теоретические и практические лесоводственные задачи, внедрять новые эффективные технологии лесовыращивания</t>
        </is>
      </c>
      <c r="F199" s="5173" t="n"/>
      <c r="G199" s="5173" t="n"/>
      <c r="H199" s="5173" t="n"/>
      <c r="I199" s="5173" t="n"/>
      <c r="J199" s="5173" t="n"/>
      <c r="K199" s="5173" t="n"/>
      <c r="L199" s="5173" t="n"/>
      <c r="M199" s="5173" t="n"/>
      <c r="N199" s="5173" t="n"/>
      <c r="O199" s="5173" t="n"/>
      <c r="P199" s="5173" t="n"/>
      <c r="Q199" s="5173" t="n"/>
      <c r="R199" s="5173" t="n"/>
      <c r="S199" s="5173" t="n"/>
      <c r="T199" s="5173" t="n"/>
      <c r="U199" s="5173" t="n"/>
      <c r="V199" s="5173" t="n"/>
      <c r="W199" s="5173" t="n"/>
      <c r="X199" s="5173" t="n"/>
      <c r="Y199" s="5173" t="n"/>
      <c r="Z199" s="5173" t="n"/>
      <c r="AA199" s="5173" t="n"/>
      <c r="AB199" s="5173" t="n"/>
      <c r="AC199" s="5173" t="n"/>
      <c r="AD199" s="5173" t="n"/>
      <c r="AE199" s="5173" t="n"/>
      <c r="AF199" s="5173" t="n"/>
      <c r="AG199" s="5173" t="n"/>
      <c r="AH199" s="5173" t="n"/>
      <c r="AI199" s="5173" t="n"/>
      <c r="AJ199" s="5173" t="n"/>
      <c r="AK199" s="5173" t="n"/>
      <c r="AL199" s="5173" t="n"/>
      <c r="AM199" s="5173" t="n"/>
      <c r="AN199" s="5173" t="n"/>
      <c r="AO199" s="5173" t="n"/>
      <c r="AP199" s="5173" t="n"/>
      <c r="AQ199" s="5173" t="n"/>
      <c r="AR199" s="5173" t="n"/>
      <c r="AS199" s="5173" t="n"/>
      <c r="AT199" s="5173" t="n"/>
      <c r="AU199" s="5173" t="n"/>
      <c r="AV199" s="5173" t="n"/>
      <c r="AW199" s="5173" t="n"/>
      <c r="AX199" s="5173" t="n"/>
      <c r="AY199" s="5173" t="n"/>
      <c r="AZ199" s="5173" t="n"/>
      <c r="BA199" s="5173" t="n"/>
      <c r="BB199" s="5173" t="n"/>
      <c r="BC199" s="5173" t="n"/>
      <c r="BD199" s="5173" t="n"/>
      <c r="BE199" s="5173" t="n"/>
      <c r="BF199" s="5173" t="n"/>
      <c r="BG199" s="5173" t="n"/>
      <c r="BH199" s="5173" t="n"/>
      <c r="BI199" s="5173" t="n"/>
      <c r="BJ199" s="5173" t="n"/>
      <c r="BK199" s="5173" t="n"/>
      <c r="BL199" s="5173" t="n"/>
      <c r="BM199" s="5173" t="n"/>
      <c r="BN199" s="5173" t="n"/>
      <c r="BO199" s="5173" t="n"/>
      <c r="BP199" s="5173" t="n"/>
      <c r="BQ199" s="5173" t="n"/>
      <c r="BR199" s="5998" t="inlineStr">
        <is>
          <t>2.7.5</t>
        </is>
      </c>
      <c r="BS199" s="5173" t="n"/>
      <c r="BT199" s="5771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</row>
    <row r="200">
      <c r="A200" s="5793" t="inlineStr">
        <is>
          <t>СК-44</t>
        </is>
      </c>
      <c r="B200" s="5173" t="n"/>
      <c r="C200" s="5173" t="n"/>
      <c r="D200" s="5767" t="n"/>
      <c r="E200" s="5995" t="inlineStr">
        <is>
          <t>Знать историю, основные этапы развития и организации лесного хозяйства, лесного опытного дела и высшего лесного образования Беларуси</t>
        </is>
      </c>
      <c r="F200" s="5173" t="n"/>
      <c r="G200" s="5173" t="n"/>
      <c r="H200" s="5173" t="n"/>
      <c r="I200" s="5173" t="n"/>
      <c r="J200" s="5173" t="n"/>
      <c r="K200" s="5173" t="n"/>
      <c r="L200" s="5173" t="n"/>
      <c r="M200" s="5173" t="n"/>
      <c r="N200" s="5173" t="n"/>
      <c r="O200" s="5173" t="n"/>
      <c r="P200" s="5173" t="n"/>
      <c r="Q200" s="5173" t="n"/>
      <c r="R200" s="5173" t="n"/>
      <c r="S200" s="5173" t="n"/>
      <c r="T200" s="5173" t="n"/>
      <c r="U200" s="5173" t="n"/>
      <c r="V200" s="5173" t="n"/>
      <c r="W200" s="5173" t="n"/>
      <c r="X200" s="5173" t="n"/>
      <c r="Y200" s="5173" t="n"/>
      <c r="Z200" s="5173" t="n"/>
      <c r="AA200" s="5173" t="n"/>
      <c r="AB200" s="5173" t="n"/>
      <c r="AC200" s="5173" t="n"/>
      <c r="AD200" s="5173" t="n"/>
      <c r="AE200" s="5173" t="n"/>
      <c r="AF200" s="5173" t="n"/>
      <c r="AG200" s="5173" t="n"/>
      <c r="AH200" s="5173" t="n"/>
      <c r="AI200" s="5173" t="n"/>
      <c r="AJ200" s="5173" t="n"/>
      <c r="AK200" s="5173" t="n"/>
      <c r="AL200" s="5173" t="n"/>
      <c r="AM200" s="5173" t="n"/>
      <c r="AN200" s="5173" t="n"/>
      <c r="AO200" s="5173" t="n"/>
      <c r="AP200" s="5173" t="n"/>
      <c r="AQ200" s="5173" t="n"/>
      <c r="AR200" s="5173" t="n"/>
      <c r="AS200" s="5173" t="n"/>
      <c r="AT200" s="5173" t="n"/>
      <c r="AU200" s="5173" t="n"/>
      <c r="AV200" s="5173" t="n"/>
      <c r="AW200" s="5173" t="n"/>
      <c r="AX200" s="5173" t="n"/>
      <c r="AY200" s="5173" t="n"/>
      <c r="AZ200" s="5173" t="n"/>
      <c r="BA200" s="5173" t="n"/>
      <c r="BB200" s="5173" t="n"/>
      <c r="BC200" s="5173" t="n"/>
      <c r="BD200" s="5173" t="n"/>
      <c r="BE200" s="5173" t="n"/>
      <c r="BF200" s="5173" t="n"/>
      <c r="BG200" s="5173" t="n"/>
      <c r="BH200" s="5173" t="n"/>
      <c r="BI200" s="5173" t="n"/>
      <c r="BJ200" s="5173" t="n"/>
      <c r="BK200" s="5173" t="n"/>
      <c r="BL200" s="5173" t="n"/>
      <c r="BM200" s="5173" t="n"/>
      <c r="BN200" s="5173" t="n"/>
      <c r="BO200" s="5173" t="n"/>
      <c r="BP200" s="5173" t="n"/>
      <c r="BQ200" s="5173" t="n"/>
      <c r="BR200" s="5998" t="inlineStr">
        <is>
          <t>2.8.1</t>
        </is>
      </c>
      <c r="BS200" s="5173" t="n"/>
      <c r="BT200" s="5771" t="n"/>
      <c r="BU200" s="2" t="n"/>
      <c r="BV200" s="2" t="n"/>
      <c r="BW200" s="2" t="n"/>
      <c r="BX200" s="2" t="n"/>
      <c r="BY200" s="2" t="n"/>
      <c r="BZ200" s="2" t="n"/>
      <c r="CA200" s="2" t="n"/>
      <c r="CB200" s="2" t="n"/>
      <c r="CC200" s="2" t="n"/>
      <c r="CD200" s="2" t="n"/>
      <c r="CE200" s="2" t="n"/>
      <c r="CF200" s="2" t="n"/>
      <c r="CG200" s="2" t="n"/>
      <c r="CH200" s="2" t="n"/>
      <c r="CI200" s="2" t="n"/>
      <c r="CJ200" s="2" t="n"/>
      <c r="CK200" s="2" t="n"/>
      <c r="CL200" s="2" t="n"/>
      <c r="CM200" s="2" t="n"/>
      <c r="CN200" s="2" t="n"/>
      <c r="CO200" s="2" t="n"/>
      <c r="CP200" s="2" t="n"/>
      <c r="CQ200" s="2" t="n"/>
      <c r="CR200" s="2" t="n"/>
      <c r="CS200" s="2" t="n"/>
    </row>
    <row r="201">
      <c r="A201" s="518" t="inlineStr">
        <is>
          <t>СК-45</t>
        </is>
      </c>
      <c r="B201" s="516" t="n"/>
      <c r="C201" s="516" t="n"/>
      <c r="D201" s="514" t="n"/>
      <c r="E201" s="5999" t="inlineStr">
        <is>
          <t>Осуществлять документооборот, знать и уметь применять на практике нормативно-правовые документы в области лесного хозяйства</t>
        </is>
      </c>
      <c r="F201" s="516" t="n"/>
      <c r="G201" s="516" t="n"/>
      <c r="H201" s="516" t="n"/>
      <c r="I201" s="516" t="n"/>
      <c r="J201" s="516" t="n"/>
      <c r="K201" s="516" t="n"/>
      <c r="L201" s="516" t="n"/>
      <c r="M201" s="516" t="n"/>
      <c r="N201" s="516" t="n"/>
      <c r="O201" s="516" t="n"/>
      <c r="P201" s="516" t="n"/>
      <c r="Q201" s="516" t="n"/>
      <c r="R201" s="516" t="n"/>
      <c r="S201" s="516" t="n"/>
      <c r="T201" s="516" t="n"/>
      <c r="U201" s="516" t="n"/>
      <c r="V201" s="516" t="n"/>
      <c r="W201" s="516" t="n"/>
      <c r="X201" s="516" t="n"/>
      <c r="Y201" s="516" t="n"/>
      <c r="Z201" s="516" t="n"/>
      <c r="AA201" s="516" t="n"/>
      <c r="AB201" s="516" t="n"/>
      <c r="AC201" s="516" t="n"/>
      <c r="AD201" s="516" t="n"/>
      <c r="AE201" s="516" t="n"/>
      <c r="AF201" s="516" t="n"/>
      <c r="AG201" s="516" t="n"/>
      <c r="AH201" s="516" t="n"/>
      <c r="AI201" s="516" t="n"/>
      <c r="AJ201" s="516" t="n"/>
      <c r="AK201" s="516" t="n"/>
      <c r="AL201" s="516" t="n"/>
      <c r="AM201" s="516" t="n"/>
      <c r="AN201" s="516" t="n"/>
      <c r="AO201" s="516" t="n"/>
      <c r="AP201" s="516" t="n"/>
      <c r="AQ201" s="516" t="n"/>
      <c r="AR201" s="516" t="n"/>
      <c r="AS201" s="516" t="n"/>
      <c r="AT201" s="516" t="n"/>
      <c r="AU201" s="516" t="n"/>
      <c r="AV201" s="516" t="n"/>
      <c r="AW201" s="516" t="n"/>
      <c r="AX201" s="516" t="n"/>
      <c r="AY201" s="516" t="n"/>
      <c r="AZ201" s="516" t="n"/>
      <c r="BA201" s="516" t="n"/>
      <c r="BB201" s="516" t="n"/>
      <c r="BC201" s="516" t="n"/>
      <c r="BD201" s="516" t="n"/>
      <c r="BE201" s="516" t="n"/>
      <c r="BF201" s="516" t="n"/>
      <c r="BG201" s="516" t="n"/>
      <c r="BH201" s="516" t="n"/>
      <c r="BI201" s="516" t="n"/>
      <c r="BJ201" s="516" t="n"/>
      <c r="BK201" s="516" t="n"/>
      <c r="BL201" s="516" t="n"/>
      <c r="BM201" s="516" t="n"/>
      <c r="BN201" s="516" t="n"/>
      <c r="BO201" s="516" t="n"/>
      <c r="BP201" s="516" t="n"/>
      <c r="BQ201" s="516" t="n"/>
      <c r="BR201" s="513" t="inlineStr">
        <is>
          <t>2.8.4</t>
        </is>
      </c>
      <c r="BS201" s="516" t="n"/>
      <c r="BT201" s="514" t="n"/>
      <c r="BU201" s="2" t="n"/>
      <c r="BV201" s="2" t="n"/>
      <c r="BW201" s="2" t="n"/>
      <c r="BX201" s="2" t="n"/>
      <c r="BY201" s="2" t="n"/>
      <c r="BZ201" s="2" t="n"/>
      <c r="CA201" s="2" t="n"/>
      <c r="CB201" s="2" t="n"/>
      <c r="CC201" s="2" t="n"/>
      <c r="CD201" s="2" t="n"/>
      <c r="CE201" s="2" t="n"/>
      <c r="CF201" s="2" t="n"/>
      <c r="CG201" s="2" t="n"/>
      <c r="CH201" s="2" t="n"/>
      <c r="CI201" s="2" t="n"/>
      <c r="CJ201" s="2" t="n"/>
      <c r="CK201" s="2" t="n"/>
      <c r="CL201" s="2" t="n"/>
      <c r="CM201" s="2" t="n"/>
      <c r="CN201" s="2" t="n"/>
      <c r="CO201" s="2" t="n"/>
      <c r="CP201" s="2" t="n"/>
      <c r="CQ201" s="2" t="n"/>
      <c r="CR201" s="2" t="n"/>
      <c r="CS201" s="2" t="n"/>
    </row>
    <row r="202">
      <c r="A202" s="140" t="n"/>
      <c r="B202" s="140" t="n"/>
      <c r="C202" s="140" t="n"/>
      <c r="D202" s="679" t="n"/>
      <c r="E202" s="679" t="n"/>
      <c r="F202" s="679" t="n"/>
      <c r="G202" s="679" t="n"/>
      <c r="H202" s="679" t="n"/>
      <c r="I202" s="679" t="n"/>
      <c r="J202" s="679" t="n"/>
      <c r="K202" s="679" t="n"/>
      <c r="L202" s="679" t="n"/>
      <c r="M202" s="679" t="n"/>
      <c r="N202" s="679" t="n"/>
      <c r="O202" s="679" t="n"/>
      <c r="P202" s="679" t="n"/>
      <c r="Q202" s="679" t="n"/>
      <c r="R202" s="679" t="n"/>
      <c r="S202" s="679" t="n"/>
      <c r="T202" s="679" t="n"/>
      <c r="U202" s="679" t="n"/>
      <c r="V202" s="679" t="n"/>
      <c r="W202" s="679" t="n"/>
      <c r="X202" s="679" t="n"/>
      <c r="Y202" s="679" t="n"/>
      <c r="Z202" s="679" t="n"/>
      <c r="AA202" s="679" t="n"/>
      <c r="AB202" s="679" t="n"/>
      <c r="AC202" s="679" t="n"/>
      <c r="AD202" s="679" t="n"/>
      <c r="AE202" s="679" t="n"/>
      <c r="AF202" s="679" t="n"/>
      <c r="AG202" s="679" t="n"/>
      <c r="AH202" s="679" t="n"/>
      <c r="AI202" s="679" t="n"/>
      <c r="AJ202" s="679" t="n"/>
      <c r="AK202" s="679" t="n"/>
      <c r="AL202" s="679" t="n"/>
      <c r="AM202" s="679" t="n"/>
      <c r="AN202" s="679" t="n"/>
      <c r="AO202" s="679" t="n"/>
      <c r="AP202" s="679" t="n"/>
      <c r="AQ202" s="679" t="n"/>
      <c r="AR202" s="679" t="n"/>
      <c r="AS202" s="679" t="n"/>
      <c r="AT202" s="679" t="n"/>
      <c r="AU202" s="679" t="n"/>
      <c r="AV202" s="679" t="n"/>
      <c r="AW202" s="679" t="n"/>
      <c r="AX202" s="679" t="n"/>
      <c r="AY202" s="679" t="n"/>
      <c r="AZ202" s="679" t="n"/>
      <c r="BA202" s="679" t="n"/>
      <c r="BB202" s="679" t="n"/>
      <c r="BC202" s="679" t="n"/>
      <c r="BD202" s="679" t="n"/>
      <c r="BE202" s="679" t="n"/>
      <c r="BF202" s="679" t="n"/>
      <c r="BG202" s="680" t="n"/>
      <c r="BH202" s="680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s="2" t="n"/>
      <c r="BZ202" s="2" t="n"/>
      <c r="CA202" s="2" t="n"/>
      <c r="CB202" s="2" t="n"/>
      <c r="CC202" s="2" t="n"/>
      <c r="CD202" s="2" t="n"/>
      <c r="CE202" s="2" t="n"/>
      <c r="CF202" s="2" t="n"/>
      <c r="CG202" s="2" t="n"/>
      <c r="CH202" s="2" t="n"/>
      <c r="CI202" s="2" t="n"/>
      <c r="CJ202" s="2" t="n"/>
      <c r="CK202" s="2" t="n"/>
      <c r="CL202" s="2" t="n"/>
      <c r="CM202" s="2" t="n"/>
      <c r="CN202" s="2" t="n"/>
      <c r="CO202" s="2" t="n"/>
      <c r="CP202" s="2" t="n"/>
      <c r="CQ202" s="2" t="n"/>
      <c r="CR202" s="2" t="n"/>
      <c r="CS202" s="2" t="n"/>
    </row>
    <row r="203">
      <c r="A203" s="681" t="inlineStr">
        <is>
          <t>д</t>
        </is>
      </c>
      <c r="B203" s="137" t="inlineStr">
        <is>
          <t>Дифференцированный зачет.</t>
        </is>
      </c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s="2" t="n"/>
      <c r="BZ203" s="2" t="n"/>
      <c r="CA203" s="2" t="n"/>
      <c r="CB203" s="2" t="n"/>
      <c r="CC203" s="2" t="n"/>
      <c r="CD203" s="2" t="n"/>
      <c r="CE203" s="2" t="n"/>
      <c r="CF203" s="2" t="n"/>
      <c r="CG203" s="2" t="n"/>
      <c r="CH203" s="2" t="n"/>
      <c r="CI203" s="2" t="n"/>
      <c r="CJ203" s="2" t="n"/>
      <c r="CK203" s="2" t="n"/>
      <c r="CL203" s="2" t="n"/>
      <c r="CM203" s="2" t="n"/>
      <c r="CN203" s="2" t="n"/>
      <c r="CO203" s="2" t="n"/>
      <c r="CP203" s="2" t="n"/>
      <c r="CQ203" s="2" t="n"/>
      <c r="CR203" s="2" t="n"/>
      <c r="CS203" s="2" t="n"/>
    </row>
    <row r="204">
      <c r="A204" s="682" t="inlineStr">
        <is>
          <t>*</t>
        </is>
      </c>
      <c r="B204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2" t="n"/>
      <c r="CJ204" s="2" t="n"/>
      <c r="CK204" s="2" t="n"/>
      <c r="CL204" s="2" t="n"/>
      <c r="CM204" s="2" t="n"/>
      <c r="CN204" s="2" t="n"/>
      <c r="CO204" s="2" t="n"/>
      <c r="CP204" s="2" t="n"/>
      <c r="CQ204" s="2" t="n"/>
      <c r="CR204" s="2" t="n"/>
      <c r="CS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s="2" t="n"/>
      <c r="BZ205" s="2" t="n"/>
      <c r="CA205" s="2" t="n"/>
      <c r="CB205" s="2" t="n"/>
      <c r="CC205" s="2" t="n"/>
      <c r="CD205" s="2" t="n"/>
      <c r="CE205" s="2" t="n"/>
      <c r="CF205" s="2" t="n"/>
      <c r="CG205" s="2" t="n"/>
      <c r="CH205" s="2" t="n"/>
      <c r="CI205" s="2" t="n"/>
      <c r="CJ205" s="2" t="n"/>
      <c r="CK205" s="2" t="n"/>
      <c r="CL205" s="2" t="n"/>
      <c r="CM205" s="2" t="n"/>
      <c r="CN205" s="2" t="n"/>
      <c r="CO205" s="2" t="n"/>
      <c r="CP205" s="2" t="n"/>
      <c r="CQ205" s="2" t="n"/>
      <c r="CR205" s="2" t="n"/>
      <c r="CS205" s="2" t="n"/>
    </row>
    <row r="206">
      <c r="A206" s="666" t="inlineStr">
        <is>
          <t>Проректор по учебной работе</t>
        </is>
      </c>
      <c r="B206" s="655" t="n"/>
      <c r="C206" s="655" t="n"/>
      <c r="D206" s="655" t="n"/>
      <c r="E206" s="655" t="n"/>
      <c r="F206" s="655" t="n"/>
      <c r="G206" s="655" t="n"/>
      <c r="H206" s="655" t="n"/>
      <c r="I206" s="655" t="n"/>
      <c r="J206" s="655" t="n"/>
      <c r="K206" s="655" t="n"/>
      <c r="L206" s="655" t="n"/>
      <c r="M206" s="659" t="n"/>
      <c r="N206" s="658" t="n"/>
      <c r="O206" s="659" t="n"/>
      <c r="P206" s="659" t="n"/>
      <c r="Q206" s="659" t="n"/>
      <c r="R206" s="659" t="n"/>
      <c r="S206" s="659" t="n"/>
      <c r="T206" s="659" t="n"/>
      <c r="U206" s="659" t="n"/>
      <c r="V206" s="659" t="n"/>
      <c r="W206" s="659" t="n"/>
      <c r="X206" s="659" t="n"/>
      <c r="Y206" s="659" t="n"/>
      <c r="Z206" s="655" t="inlineStr">
        <is>
          <t>А.А.Сакович</t>
        </is>
      </c>
      <c r="AA206" s="2" t="n"/>
      <c r="AB206" s="656" t="n"/>
      <c r="AC206" s="655" t="n"/>
      <c r="AD206" s="655" t="n"/>
      <c r="AE206" s="2" t="n"/>
      <c r="AF206" s="2" t="n"/>
      <c r="AG206" s="2" t="n"/>
      <c r="AH206" s="2" t="n"/>
      <c r="AI206" s="2" t="n"/>
      <c r="AJ206" s="2" t="n"/>
      <c r="AK206" s="668" t="n"/>
      <c r="AL206" s="668" t="n"/>
      <c r="AM206" s="668" t="n"/>
      <c r="AN206" s="668" t="n"/>
      <c r="AO206" s="668" t="n"/>
      <c r="AP206" s="655" t="inlineStr">
        <is>
          <t>Заведующий кафедрой лесоводства</t>
        </is>
      </c>
      <c r="AQ206" s="668" t="n"/>
      <c r="AR206" s="668" t="n"/>
      <c r="AS206" s="668" t="n"/>
      <c r="AT206" s="668" t="n"/>
      <c r="AU206" s="668" t="n"/>
      <c r="AV206" s="668" t="n"/>
      <c r="AW206" s="668" t="n"/>
      <c r="AX206" s="668" t="n"/>
      <c r="AY206" s="668" t="n"/>
      <c r="AZ206" s="667" t="n"/>
      <c r="BA206" s="659" t="n"/>
      <c r="BB206" s="659" t="n"/>
      <c r="BC206" s="659" t="n"/>
      <c r="BD206" s="659" t="n"/>
      <c r="BE206" s="659" t="n"/>
      <c r="BF206" s="659" t="n"/>
      <c r="BG206" s="659" t="n"/>
      <c r="BH206" s="659" t="n"/>
      <c r="BI206" s="659" t="n"/>
      <c r="BJ206" s="659" t="n"/>
      <c r="BK206" s="655" t="inlineStr">
        <is>
          <t>А.С.Клыш</t>
        </is>
      </c>
      <c r="BL206" s="665" t="n"/>
      <c r="BM206" s="656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s="2" t="n"/>
      <c r="BZ206" s="2" t="n"/>
      <c r="CA206" s="2" t="n"/>
      <c r="CB206" s="2" t="n"/>
      <c r="CC206" s="2" t="n"/>
      <c r="CD206" s="2" t="n"/>
      <c r="CE206" s="2" t="n"/>
      <c r="CF206" s="2" t="n"/>
      <c r="CG206" s="2" t="n"/>
      <c r="CH206" s="2" t="n"/>
      <c r="CI206" s="2" t="n"/>
      <c r="CJ206" s="2" t="n"/>
      <c r="CK206" s="2" t="n"/>
      <c r="CL206" s="2" t="n"/>
      <c r="CM206" s="2" t="n"/>
      <c r="CN206" s="2" t="n"/>
      <c r="CO206" s="2" t="n"/>
      <c r="CP206" s="2" t="n"/>
      <c r="CQ206" s="2" t="n"/>
      <c r="CR206" s="2" t="n"/>
      <c r="CS206" s="2" t="n"/>
    </row>
    <row r="207">
      <c r="A207" s="655" t="n"/>
      <c r="B207" s="655" t="n"/>
      <c r="C207" s="655" t="n"/>
      <c r="D207" s="655" t="n"/>
      <c r="E207" s="655" t="n"/>
      <c r="F207" s="655" t="n"/>
      <c r="G207" s="655" t="n"/>
      <c r="H207" s="655" t="n"/>
      <c r="I207" s="655" t="n"/>
      <c r="J207" s="655" t="n"/>
      <c r="K207" s="655" t="n"/>
      <c r="L207" s="655" t="n"/>
      <c r="M207" s="655" t="n"/>
      <c r="N207" s="2" t="n"/>
      <c r="O207" s="660" t="n"/>
      <c r="P207" s="660" t="n"/>
      <c r="Q207" s="660" t="n"/>
      <c r="R207" s="660" t="n"/>
      <c r="S207" s="664" t="n"/>
      <c r="T207" s="661" t="n">
        <v>2023</v>
      </c>
      <c r="U207" s="662" t="n"/>
      <c r="V207" s="655" t="n"/>
      <c r="W207" s="2" t="n"/>
      <c r="X207" s="2" t="n"/>
      <c r="Y207" s="2" t="n"/>
      <c r="Z207" s="655" t="n"/>
      <c r="AA207" s="655" t="n"/>
      <c r="AB207" s="655" t="n"/>
      <c r="AC207" s="2" t="n"/>
      <c r="AD207" s="2" t="n"/>
      <c r="AE207" s="2" t="n"/>
      <c r="AF207" s="663" t="n"/>
      <c r="AG207" s="2" t="n"/>
      <c r="AH207" s="2" t="n"/>
      <c r="AI207" s="2" t="n"/>
      <c r="AJ207" s="666" t="n"/>
      <c r="AK207" s="668" t="n"/>
      <c r="AL207" s="668" t="n"/>
      <c r="AM207" s="668" t="n"/>
      <c r="AN207" s="668" t="n"/>
      <c r="AO207" s="668" t="n"/>
      <c r="AP207" s="666" t="n"/>
      <c r="AQ207" s="668" t="n"/>
      <c r="AR207" s="668" t="n"/>
      <c r="AS207" s="668" t="n"/>
      <c r="AT207" s="668" t="n"/>
      <c r="AU207" s="668" t="n"/>
      <c r="AV207" s="668" t="n"/>
      <c r="AW207" s="668" t="n"/>
      <c r="AX207" s="668" t="n"/>
      <c r="AY207" s="668" t="n"/>
      <c r="AZ207" s="665" t="n"/>
      <c r="BA207" s="671" t="n"/>
      <c r="BB207" s="660" t="n"/>
      <c r="BC207" s="660" t="n"/>
      <c r="BD207" s="660" t="n"/>
      <c r="BE207" s="661" t="n">
        <v>2023</v>
      </c>
      <c r="BF207" s="662" t="n"/>
      <c r="BG207" s="655" t="n"/>
      <c r="BH207" s="655" t="n"/>
      <c r="BI207" s="656" t="n"/>
      <c r="BJ207" s="655" t="n"/>
      <c r="BK207" s="655" t="n"/>
      <c r="BL207" s="655" t="n"/>
      <c r="BM207" s="655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s="2" t="n"/>
      <c r="BZ207" s="2" t="n"/>
      <c r="CA207" s="2" t="n"/>
      <c r="CB207" s="2" t="n"/>
      <c r="CC207" s="2" t="n"/>
      <c r="CD207" s="2" t="n"/>
      <c r="CE207" s="2" t="n"/>
      <c r="CF207" s="2" t="n"/>
      <c r="CG207" s="2" t="n"/>
      <c r="CH207" s="2" t="n"/>
      <c r="CI207" s="2" t="n"/>
      <c r="CJ207" s="2" t="n"/>
      <c r="CK207" s="2" t="n"/>
      <c r="CL207" s="2" t="n"/>
      <c r="CM207" s="2" t="n"/>
      <c r="CN207" s="2" t="n"/>
      <c r="CO207" s="2" t="n"/>
      <c r="CP207" s="2" t="n"/>
      <c r="CQ207" s="2" t="n"/>
      <c r="CR207" s="2" t="n"/>
      <c r="CS207" s="2" t="n"/>
    </row>
    <row r="208">
      <c r="A208" s="655" t="n"/>
      <c r="B208" s="655" t="n"/>
      <c r="C208" s="655" t="n"/>
      <c r="D208" s="655" t="n"/>
      <c r="E208" s="655" t="n"/>
      <c r="F208" s="655" t="n"/>
      <c r="G208" s="655" t="n"/>
      <c r="H208" s="655" t="n"/>
      <c r="I208" s="655" t="n"/>
      <c r="J208" s="655" t="n"/>
      <c r="K208" s="655" t="n"/>
      <c r="L208" s="655" t="n"/>
      <c r="M208" s="655" t="n"/>
      <c r="N208" s="655" t="n"/>
      <c r="O208" s="655" t="n"/>
      <c r="P208" s="655" t="n"/>
      <c r="Q208" s="655" t="n"/>
      <c r="R208" s="655" t="n"/>
      <c r="S208" s="655" t="n"/>
      <c r="T208" s="655" t="n"/>
      <c r="U208" s="655" t="n"/>
      <c r="V208" s="655" t="n"/>
      <c r="W208" s="655" t="n"/>
      <c r="X208" s="655" t="n"/>
      <c r="Y208" s="655" t="n"/>
      <c r="Z208" s="655" t="n"/>
      <c r="AA208" s="655" t="n"/>
      <c r="AB208" s="655" t="n"/>
      <c r="AC208" s="665" t="n"/>
      <c r="AD208" s="665" t="n"/>
      <c r="AE208" s="2" t="n"/>
      <c r="AF208" s="663" t="n"/>
      <c r="AG208" s="2" t="n"/>
      <c r="AH208" s="2" t="n"/>
      <c r="AI208" s="2" t="n"/>
      <c r="AJ208" s="655" t="n"/>
      <c r="AK208" s="655" t="n"/>
      <c r="AL208" s="655" t="n"/>
      <c r="AM208" s="655" t="n"/>
      <c r="AN208" s="655" t="n"/>
      <c r="AO208" s="655" t="n"/>
      <c r="AP208" s="655" t="n"/>
      <c r="AQ208" s="655" t="n"/>
      <c r="AR208" s="655" t="n"/>
      <c r="AS208" s="655" t="n"/>
      <c r="AT208" s="655" t="n"/>
      <c r="AU208" s="655" t="n"/>
      <c r="AV208" s="655" t="n"/>
      <c r="AW208" s="655" t="n"/>
      <c r="AX208" s="655" t="n"/>
      <c r="AY208" s="655" t="n"/>
      <c r="AZ208" s="655" t="n"/>
      <c r="BA208" s="655" t="n"/>
      <c r="BB208" s="655" t="n"/>
      <c r="BC208" s="655" t="n"/>
      <c r="BD208" s="655" t="n"/>
      <c r="BE208" s="655" t="n"/>
      <c r="BF208" s="655" t="n"/>
      <c r="BG208" s="655" t="n"/>
      <c r="BH208" s="655" t="n"/>
      <c r="BI208" s="655" t="n"/>
      <c r="BJ208" s="655" t="n"/>
      <c r="BK208" s="2" t="n"/>
      <c r="BL208" s="655" t="n"/>
      <c r="BM208" s="665" t="n"/>
      <c r="BN208" s="665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s="2" t="n"/>
      <c r="BZ208" s="2" t="n"/>
      <c r="CA208" s="2" t="n"/>
      <c r="CB208" s="2" t="n"/>
      <c r="CC208" s="2" t="n"/>
      <c r="CD208" s="2" t="n"/>
      <c r="CE208" s="2" t="n"/>
      <c r="CF208" s="2" t="n"/>
      <c r="CG208" s="2" t="n"/>
      <c r="CH208" s="2" t="n"/>
      <c r="CI208" s="2" t="n"/>
      <c r="CJ208" s="2" t="n"/>
      <c r="CK208" s="2" t="n"/>
      <c r="CL208" s="2" t="n"/>
      <c r="CM208" s="2" t="n"/>
      <c r="CN208" s="2" t="n"/>
      <c r="CO208" s="2" t="n"/>
      <c r="CP208" s="2" t="n"/>
      <c r="CQ208" s="2" t="n"/>
      <c r="CR208" s="2" t="n"/>
      <c r="CS208" s="2" t="n"/>
    </row>
    <row r="209">
      <c r="A209" s="666" t="inlineStr">
        <is>
          <t>Декан факультета заочного образования</t>
        </is>
      </c>
      <c r="B209" s="666" t="n"/>
      <c r="C209" s="666" t="n"/>
      <c r="D209" s="666" t="n"/>
      <c r="E209" s="666" t="n"/>
      <c r="F209" s="666" t="n"/>
      <c r="G209" s="666" t="n"/>
      <c r="H209" s="666" t="n"/>
      <c r="I209" s="666" t="n"/>
      <c r="J209" s="666" t="n"/>
      <c r="K209" s="666" t="n"/>
      <c r="L209" s="666" t="n"/>
      <c r="M209" s="666" t="n"/>
      <c r="N209" s="667" t="n"/>
      <c r="O209" s="659" t="n"/>
      <c r="P209" s="659" t="n"/>
      <c r="Q209" s="659" t="n"/>
      <c r="R209" s="659" t="n"/>
      <c r="S209" s="659" t="n"/>
      <c r="T209" s="659" t="n"/>
      <c r="U209" s="659" t="n"/>
      <c r="V209" s="659" t="n"/>
      <c r="W209" s="659" t="n"/>
      <c r="X209" s="659" t="n"/>
      <c r="Y209" s="659" t="n"/>
      <c r="Z209" s="666" t="inlineStr">
        <is>
          <t>С.А.Прохорчик</t>
        </is>
      </c>
      <c r="AA209" s="2" t="n"/>
      <c r="AB209" s="2" t="n"/>
      <c r="AC209" s="2" t="n"/>
      <c r="AD209" s="2" t="n"/>
      <c r="AE209" s="2" t="n"/>
      <c r="AF209" s="663" t="n"/>
      <c r="AG209" s="2" t="n"/>
      <c r="AH209" s="2" t="n"/>
      <c r="AI209" s="2" t="n"/>
      <c r="AJ209" s="2" t="n"/>
      <c r="AK209" s="668" t="n"/>
      <c r="AL209" s="668" t="n"/>
      <c r="AM209" s="668" t="n"/>
      <c r="AN209" s="668" t="n"/>
      <c r="AO209" s="668" t="n"/>
      <c r="AP209" s="655" t="inlineStr">
        <is>
          <t>Рекомендован к утверждению научно-методическим советом БГТУ, протокол № 6  от  28.04.2023</t>
        </is>
      </c>
      <c r="AQ209" s="668" t="n"/>
      <c r="AR209" s="668" t="n"/>
      <c r="AS209" s="668" t="n"/>
      <c r="AT209" s="668" t="n"/>
      <c r="AU209" s="668" t="n"/>
      <c r="AV209" s="668" t="n"/>
      <c r="AW209" s="672" t="n"/>
      <c r="AX209" s="665" t="n"/>
      <c r="AY209" s="655" t="n"/>
      <c r="AZ209" s="655" t="n"/>
      <c r="BA209" s="655" t="n"/>
      <c r="BB209" s="655" t="n"/>
      <c r="BC209" s="655" t="n"/>
      <c r="BD209" s="655" t="n"/>
      <c r="BE209" s="655" t="n"/>
      <c r="BF209" s="655" t="n"/>
      <c r="BG209" s="655" t="n"/>
      <c r="BH209" s="655" t="n"/>
      <c r="BI209" s="655" t="n"/>
      <c r="BJ209" s="665" t="n"/>
      <c r="BK209" s="2" t="n"/>
      <c r="BL209" s="656" t="n"/>
      <c r="BM209" s="655" t="n"/>
      <c r="BN209" s="655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s="2" t="n"/>
      <c r="BZ209" s="2" t="n"/>
      <c r="CA209" s="2" t="n"/>
      <c r="CB209" s="2" t="n"/>
      <c r="CC209" s="2" t="n"/>
      <c r="CD209" s="2" t="n"/>
      <c r="CE209" s="2" t="n"/>
      <c r="CF209" s="2" t="n"/>
      <c r="CG209" s="2" t="n"/>
      <c r="CH209" s="2" t="n"/>
      <c r="CI209" s="2" t="n"/>
      <c r="CJ209" s="2" t="n"/>
      <c r="CK209" s="2" t="n"/>
      <c r="CL209" s="2" t="n"/>
      <c r="CM209" s="2" t="n"/>
      <c r="CN209" s="2" t="n"/>
      <c r="CO209" s="2" t="n"/>
      <c r="CP209" s="2" t="n"/>
      <c r="CQ209" s="2" t="n"/>
      <c r="CR209" s="2" t="n"/>
      <c r="CS209" s="2" t="n"/>
    </row>
    <row r="210">
      <c r="A210" s="668" t="n"/>
      <c r="B210" s="668" t="n"/>
      <c r="C210" s="668" t="n"/>
      <c r="D210" s="668" t="n"/>
      <c r="E210" s="668" t="n"/>
      <c r="F210" s="668" t="n"/>
      <c r="G210" s="668" t="n"/>
      <c r="H210" s="668" t="n"/>
      <c r="I210" s="668" t="n"/>
      <c r="J210" s="656" t="n"/>
      <c r="K210" s="656" t="n"/>
      <c r="L210" s="656" t="n"/>
      <c r="M210" s="6000" t="n"/>
      <c r="N210" s="665" t="n"/>
      <c r="O210" s="670" t="n"/>
      <c r="P210" s="670" t="n"/>
      <c r="Q210" s="671" t="n"/>
      <c r="R210" s="671" t="n"/>
      <c r="S210" s="6001" t="n"/>
      <c r="T210" s="661" t="n">
        <v>2023</v>
      </c>
      <c r="U210" s="662" t="n"/>
      <c r="V210" s="655" t="n"/>
      <c r="W210" s="655" t="n"/>
      <c r="X210" s="655" t="n"/>
      <c r="Y210" s="655" t="n"/>
      <c r="Z210" s="655" t="n"/>
      <c r="AA210" s="655" t="n"/>
      <c r="AB210" s="655" t="inlineStr">
        <is>
          <t> </t>
        </is>
      </c>
      <c r="AC210" s="665" t="n"/>
      <c r="AD210" s="665" t="n"/>
      <c r="AE210" s="2" t="n"/>
      <c r="AF210" s="663" t="n"/>
      <c r="AG210" s="2" t="n"/>
      <c r="AH210" s="2" t="n"/>
      <c r="AI210" s="2" t="n"/>
      <c r="AJ210" s="666" t="n"/>
      <c r="AK210" s="668" t="n"/>
      <c r="AL210" s="668" t="n"/>
      <c r="AM210" s="668" t="n"/>
      <c r="AN210" s="668" t="n"/>
      <c r="AO210" s="668" t="n"/>
      <c r="AP210" s="668" t="n"/>
      <c r="AQ210" s="668" t="n"/>
      <c r="AR210" s="668" t="n"/>
      <c r="AS210" s="668" t="n"/>
      <c r="AT210" s="668" t="n"/>
      <c r="AU210" s="668" t="n"/>
      <c r="AV210" s="668" t="n"/>
      <c r="AW210" s="668" t="n"/>
      <c r="AX210" s="665" t="n"/>
      <c r="AY210" s="2" t="n"/>
      <c r="AZ210" s="668" t="n"/>
      <c r="BA210" s="655" t="n"/>
      <c r="BB210" s="655" t="n"/>
      <c r="BC210" s="655" t="n"/>
      <c r="BD210" s="141" t="n"/>
      <c r="BE210" s="2" t="n"/>
      <c r="BF210" s="655" t="n"/>
      <c r="BG210" s="656" t="n"/>
      <c r="BH210" s="655" t="n"/>
      <c r="BI210" s="655" t="n"/>
      <c r="BJ210" s="655" t="n"/>
      <c r="BK210" s="2" t="n"/>
      <c r="BL210" s="655" t="n"/>
      <c r="BM210" s="665" t="n"/>
      <c r="BN210" s="665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s="2" t="n"/>
      <c r="BZ210" s="2" t="n"/>
      <c r="CA210" s="2" t="n"/>
      <c r="CB210" s="2" t="n"/>
      <c r="CC210" s="2" t="n"/>
      <c r="CD210" s="2" t="n"/>
      <c r="CE210" s="2" t="n"/>
      <c r="CF210" s="2" t="n"/>
      <c r="CG210" s="2" t="n"/>
      <c r="CH210" s="2" t="n"/>
      <c r="CI210" s="2" t="n"/>
      <c r="CJ210" s="2" t="n"/>
      <c r="CK210" s="2" t="n"/>
      <c r="CL210" s="2" t="n"/>
      <c r="CM210" s="2" t="n"/>
      <c r="CN210" s="2" t="n"/>
      <c r="CO210" s="2" t="n"/>
      <c r="CP210" s="2" t="n"/>
      <c r="CQ210" s="2" t="n"/>
      <c r="CR210" s="2" t="n"/>
      <c r="CS210" s="2" t="n"/>
    </row>
    <row r="211">
      <c r="A211" s="668" t="n"/>
      <c r="B211" s="668" t="n"/>
      <c r="C211" s="668" t="n"/>
      <c r="D211" s="668" t="n"/>
      <c r="E211" s="668" t="n"/>
      <c r="F211" s="668" t="n"/>
      <c r="G211" s="668" t="n"/>
      <c r="H211" s="668" t="n"/>
      <c r="I211" s="668" t="n"/>
      <c r="J211" s="668" t="n"/>
      <c r="K211" s="668" t="n"/>
      <c r="L211" s="668" t="n"/>
      <c r="M211" s="668" t="n"/>
      <c r="N211" s="655" t="n"/>
      <c r="O211" s="655" t="n"/>
      <c r="P211" s="655" t="n"/>
      <c r="Q211" s="655" t="n"/>
      <c r="R211" s="655" t="n"/>
      <c r="S211" s="655" t="n"/>
      <c r="T211" s="655" t="n"/>
      <c r="U211" s="655" t="n"/>
      <c r="V211" s="655" t="n"/>
      <c r="W211" s="655" t="n"/>
      <c r="X211" s="655" t="n"/>
      <c r="Y211" s="655" t="n"/>
      <c r="Z211" s="655" t="n"/>
      <c r="AA211" s="655" t="n"/>
      <c r="AB211" s="655" t="n"/>
      <c r="AC211" s="665" t="n"/>
      <c r="AD211" s="665" t="n"/>
      <c r="AE211" s="2" t="n"/>
      <c r="AF211" s="663" t="n"/>
      <c r="AG211" s="2" t="n"/>
      <c r="AH211" s="2" t="n"/>
      <c r="AI211" s="2" t="n"/>
      <c r="AJ211" s="2" t="n"/>
      <c r="AK211" s="2" t="n"/>
      <c r="AL211" s="663" t="n"/>
      <c r="AM211" s="663" t="n"/>
      <c r="AN211" s="663" t="n"/>
      <c r="AO211" s="663" t="n"/>
      <c r="AP211" s="663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s="2" t="n"/>
      <c r="BZ211" s="2" t="n"/>
      <c r="CA211" s="2" t="n"/>
      <c r="CB211" s="2" t="n"/>
      <c r="CC211" s="2" t="n"/>
      <c r="CD211" s="2" t="n"/>
      <c r="CE211" s="2" t="n"/>
      <c r="CF211" s="2" t="n"/>
      <c r="CG211" s="2" t="n"/>
      <c r="CH211" s="2" t="n"/>
      <c r="CI211" s="2" t="n"/>
      <c r="CJ211" s="2" t="n"/>
      <c r="CK211" s="2" t="n"/>
      <c r="CL211" s="2" t="n"/>
      <c r="CM211" s="2" t="n"/>
      <c r="CN211" s="2" t="n"/>
      <c r="CO211" s="2" t="n"/>
      <c r="CP211" s="2" t="n"/>
      <c r="CQ211" s="2" t="n"/>
      <c r="CR211" s="2" t="n"/>
      <c r="CS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655" t="n"/>
      <c r="AD212" s="655" t="n"/>
      <c r="AE212" s="2" t="n"/>
      <c r="AF212" s="663" t="n"/>
      <c r="AG212" s="2" t="n"/>
      <c r="AH212" s="2" t="n"/>
      <c r="AI212" s="2" t="n"/>
      <c r="AJ212" s="2" t="n"/>
      <c r="AK212" s="668" t="n"/>
      <c r="AL212" s="668" t="n"/>
      <c r="AM212" s="668" t="n"/>
      <c r="AN212" s="668" t="n"/>
      <c r="AO212" s="668" t="n"/>
      <c r="AP212" s="668" t="n"/>
      <c r="AQ212" s="668" t="n"/>
      <c r="AR212" s="668" t="n"/>
      <c r="AS212" s="668" t="n"/>
      <c r="AT212" s="668" t="n"/>
      <c r="AU212" s="668" t="n"/>
      <c r="AV212" s="668" t="n"/>
      <c r="AW212" s="672" t="n"/>
      <c r="AX212" s="665" t="n"/>
      <c r="AY212" s="655" t="n"/>
      <c r="AZ212" s="655" t="n"/>
      <c r="BA212" s="655" t="n"/>
      <c r="BB212" s="655" t="n"/>
      <c r="BC212" s="655" t="n"/>
      <c r="BD212" s="655" t="n"/>
      <c r="BE212" s="655" t="n"/>
      <c r="BF212" s="655" t="n"/>
      <c r="BG212" s="655" t="n"/>
      <c r="BH212" s="655" t="n"/>
      <c r="BI212" s="655" t="n"/>
      <c r="BJ212" s="665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665" t="n"/>
      <c r="AD213" s="665" t="n"/>
      <c r="AE213" s="2" t="n"/>
      <c r="AF213" s="663" t="n"/>
      <c r="AG213" s="2" t="n"/>
      <c r="AH213" s="2" t="n"/>
      <c r="AI213" s="2" t="n"/>
      <c r="AJ213" s="666" t="n"/>
      <c r="AK213" s="668" t="n"/>
      <c r="AL213" s="668" t="n"/>
      <c r="AM213" s="668" t="n"/>
      <c r="AN213" s="668" t="n"/>
      <c r="AO213" s="668" t="n"/>
      <c r="AP213" s="668" t="n"/>
      <c r="AQ213" s="668" t="n"/>
      <c r="AR213" s="668" t="n"/>
      <c r="AS213" s="668" t="n"/>
      <c r="AT213" s="668" t="n"/>
      <c r="AU213" s="668" t="n"/>
      <c r="AV213" s="668" t="n"/>
      <c r="AW213" s="668" t="n"/>
      <c r="AX213" s="665" t="n"/>
      <c r="AY213" s="2" t="n"/>
      <c r="AZ213" s="668" t="n"/>
      <c r="BA213" s="655" t="n"/>
      <c r="BB213" s="655" t="n"/>
      <c r="BC213" s="655" t="n"/>
      <c r="BD213" s="141" t="n"/>
      <c r="BE213" s="2" t="n"/>
      <c r="BF213" s="655" t="n"/>
      <c r="BG213" s="656" t="n"/>
      <c r="BH213" s="655" t="n"/>
      <c r="BI213" s="655" t="n"/>
      <c r="BJ213" s="655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s="2" t="n"/>
      <c r="BZ213" s="2" t="n"/>
      <c r="CA213" s="2" t="n"/>
      <c r="CB213" s="2" t="n"/>
      <c r="CC213" s="2" t="n"/>
      <c r="CD213" s="2" t="n"/>
      <c r="CE213" s="2" t="n"/>
      <c r="CF213" s="2" t="n"/>
      <c r="CG213" s="2" t="n"/>
      <c r="CH213" s="2" t="n"/>
      <c r="CI213" s="2" t="n"/>
      <c r="CJ213" s="2" t="n"/>
      <c r="CK213" s="2" t="n"/>
      <c r="CL213" s="2" t="n"/>
      <c r="CM213" s="2" t="n"/>
      <c r="CN213" s="2" t="n"/>
      <c r="CO213" s="2" t="n"/>
      <c r="CP213" s="2" t="n"/>
      <c r="CQ213" s="2" t="n"/>
      <c r="CR213" s="2" t="n"/>
      <c r="CS213" s="2" t="n"/>
    </row>
    <row r="214">
      <c r="A214" s="655" t="n"/>
      <c r="B214" s="655" t="n"/>
      <c r="C214" s="655" t="n"/>
      <c r="D214" s="655" t="n"/>
      <c r="E214" s="655" t="n"/>
      <c r="F214" s="655" t="n"/>
      <c r="G214" s="655" t="n"/>
      <c r="H214" s="655" t="n"/>
      <c r="I214" s="655" t="n"/>
      <c r="J214" s="655" t="n"/>
      <c r="K214" s="655" t="n"/>
      <c r="L214" s="655" t="n"/>
      <c r="M214" s="655" t="n"/>
      <c r="N214" s="655" t="n"/>
      <c r="O214" s="655" t="n"/>
      <c r="P214" s="655" t="n"/>
      <c r="Q214" s="655" t="n"/>
      <c r="R214" s="655" t="n"/>
      <c r="S214" s="655" t="n"/>
      <c r="T214" s="655" t="n"/>
      <c r="U214" s="655" t="n"/>
      <c r="V214" s="655" t="n"/>
      <c r="W214" s="655" t="n"/>
      <c r="X214" s="655" t="n"/>
      <c r="Y214" s="655" t="n"/>
      <c r="Z214" s="655" t="n"/>
      <c r="AA214" s="655" t="n"/>
      <c r="AB214" s="655" t="n"/>
      <c r="AC214" s="665" t="n"/>
      <c r="AD214" s="665" t="n"/>
      <c r="AE214" s="2" t="n"/>
      <c r="AF214" s="663" t="n"/>
      <c r="AG214" s="2" t="n"/>
      <c r="AH214" s="2" t="n"/>
      <c r="AI214" s="2" t="n"/>
      <c r="AJ214" s="2" t="n"/>
      <c r="AK214" s="2" t="n"/>
      <c r="AL214" s="663" t="n"/>
      <c r="AM214" s="663" t="n"/>
      <c r="AN214" s="663" t="n"/>
      <c r="AO214" s="663" t="n"/>
      <c r="AP214" s="663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s="2" t="n"/>
      <c r="BZ214" s="2" t="n"/>
      <c r="CA214" s="2" t="n"/>
      <c r="CB214" s="2" t="n"/>
      <c r="CC214" s="2" t="n"/>
      <c r="CD214" s="2" t="n"/>
      <c r="CE214" s="2" t="n"/>
      <c r="CF214" s="2" t="n"/>
      <c r="CG214" s="2" t="n"/>
      <c r="CH214" s="2" t="n"/>
      <c r="CI214" s="2" t="n"/>
      <c r="CJ214" s="2" t="n"/>
      <c r="CK214" s="2" t="n"/>
      <c r="CL214" s="2" t="n"/>
      <c r="CM214" s="2" t="n"/>
      <c r="CN214" s="2" t="n"/>
      <c r="CO214" s="2" t="n"/>
      <c r="CP214" s="2" t="n"/>
      <c r="CQ214" s="2" t="n"/>
      <c r="CR214" s="2" t="n"/>
      <c r="CS214" s="2" t="n"/>
    </row>
    <row r="215">
      <c r="A215" s="2" t="n"/>
      <c r="B215" s="668" t="n"/>
      <c r="C215" s="668" t="n"/>
      <c r="D215" s="668" t="n"/>
      <c r="E215" s="668" t="n"/>
      <c r="F215" s="668" t="n"/>
      <c r="G215" s="668" t="n"/>
      <c r="H215" s="668" t="n"/>
      <c r="I215" s="668" t="n"/>
      <c r="J215" s="668" t="n"/>
      <c r="K215" s="668" t="n"/>
      <c r="L215" s="668" t="n"/>
      <c r="M215" s="668" t="n"/>
      <c r="N215" s="665" t="n"/>
      <c r="O215" s="655" t="n"/>
      <c r="P215" s="655" t="n"/>
      <c r="Q215" s="655" t="n"/>
      <c r="R215" s="655" t="n"/>
      <c r="S215" s="655" t="n"/>
      <c r="T215" s="655" t="n"/>
      <c r="U215" s="655" t="n"/>
      <c r="V215" s="655" t="n"/>
      <c r="W215" s="655" t="n"/>
      <c r="X215" s="655" t="n"/>
      <c r="Y215" s="655" t="n"/>
      <c r="Z215" s="655" t="n"/>
      <c r="AA215" s="665" t="n"/>
      <c r="AB215" s="656" t="n"/>
      <c r="AC215" s="655" t="n"/>
      <c r="AD215" s="655" t="n"/>
      <c r="AE215" s="2" t="n"/>
      <c r="AF215" s="663" t="n"/>
      <c r="AG215" s="2" t="n"/>
      <c r="AH215" s="2" t="n"/>
      <c r="AI215" s="2" t="n"/>
      <c r="AJ215" s="2" t="n"/>
      <c r="AK215" s="2" t="n"/>
      <c r="AL215" s="2" t="n"/>
      <c r="AM215" s="663" t="n"/>
      <c r="AN215" s="663" t="n"/>
      <c r="AO215" s="663" t="n"/>
      <c r="AP215" s="663" t="n"/>
      <c r="AQ215" s="663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s="2" t="n"/>
      <c r="BZ215" s="2" t="n"/>
      <c r="CA215" s="2" t="n"/>
      <c r="CB215" s="2" t="n"/>
      <c r="CC215" s="2" t="n"/>
      <c r="CD215" s="2" t="n"/>
      <c r="CE215" s="2" t="n"/>
      <c r="CF215" s="2" t="n"/>
      <c r="CG215" s="2" t="n"/>
      <c r="CH215" s="2" t="n"/>
      <c r="CI215" s="2" t="n"/>
      <c r="CJ215" s="2" t="n"/>
      <c r="CK215" s="2" t="n"/>
      <c r="CL215" s="2" t="n"/>
      <c r="CM215" s="2" t="n"/>
      <c r="CN215" s="2" t="n"/>
      <c r="CO215" s="2" t="n"/>
      <c r="CP215" s="2" t="n"/>
      <c r="CQ215" s="2" t="n"/>
      <c r="CR215" s="2" t="n"/>
      <c r="CS215" s="2" t="n"/>
    </row>
    <row r="216">
      <c r="A216" s="666" t="n"/>
      <c r="B216" s="668" t="n"/>
      <c r="C216" s="668" t="n"/>
      <c r="D216" s="668" t="n"/>
      <c r="E216" s="668" t="n"/>
      <c r="F216" s="668" t="n"/>
      <c r="G216" s="668" t="n"/>
      <c r="H216" s="668" t="n"/>
      <c r="I216" s="668" t="n"/>
      <c r="J216" s="668" t="n"/>
      <c r="K216" s="668" t="n"/>
      <c r="L216" s="668" t="n"/>
      <c r="M216" s="668" t="n"/>
      <c r="N216" s="665" t="n"/>
      <c r="O216" s="668" t="n"/>
      <c r="P216" s="655" t="n"/>
      <c r="Q216" s="655" t="n"/>
      <c r="R216" s="655" t="n"/>
      <c r="S216" s="655" t="n"/>
      <c r="T216" s="141" t="n"/>
      <c r="U216" s="2" t="n"/>
      <c r="V216" s="655" t="n"/>
      <c r="W216" s="655" t="n"/>
      <c r="X216" s="656" t="n"/>
      <c r="Y216" s="655" t="n"/>
      <c r="Z216" s="655" t="n"/>
      <c r="AA216" s="655" t="n"/>
      <c r="AB216" s="655" t="n"/>
      <c r="AC216" s="665" t="n"/>
      <c r="AD216" s="665" t="n"/>
      <c r="AE216" s="2" t="n"/>
      <c r="AF216" s="663" t="n"/>
      <c r="AG216" s="2" t="n"/>
      <c r="AH216" s="2" t="n"/>
      <c r="AI216" s="2" t="n"/>
      <c r="AJ216" s="2" t="n"/>
      <c r="AK216" s="2" t="n"/>
      <c r="AL216" s="2" t="n"/>
      <c r="AM216" s="663" t="n"/>
      <c r="AN216" s="663" t="n"/>
      <c r="AO216" s="663" t="n"/>
      <c r="AP216" s="663" t="n"/>
      <c r="AQ216" s="663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s="2" t="n"/>
      <c r="BZ216" s="2" t="n"/>
      <c r="CA216" s="2" t="n"/>
      <c r="CB216" s="2" t="n"/>
      <c r="CC216" s="2" t="n"/>
      <c r="CD216" s="2" t="n"/>
      <c r="CE216" s="2" t="n"/>
      <c r="CF216" s="2" t="n"/>
      <c r="CG216" s="2" t="n"/>
      <c r="CH216" s="2" t="n"/>
      <c r="CI216" s="2" t="n"/>
      <c r="CJ216" s="2" t="n"/>
      <c r="CK216" s="2" t="n"/>
      <c r="CL216" s="2" t="n"/>
      <c r="CM216" s="2" t="n"/>
      <c r="CN216" s="2" t="n"/>
      <c r="CO216" s="2" t="n"/>
      <c r="CP216" s="2" t="n"/>
      <c r="CQ216" s="2" t="n"/>
      <c r="CR216" s="2" t="n"/>
      <c r="CS216" s="2" t="n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U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6002" t="n"/>
      <c r="C1" s="6002" t="n"/>
      <c r="D1" s="6002" t="n"/>
      <c r="E1" s="6002" t="n"/>
      <c r="F1" s="6002" t="n"/>
      <c r="G1" s="6002" t="n"/>
      <c r="H1" s="6002" t="n"/>
      <c r="I1" s="6002" t="n"/>
      <c r="J1" s="6002" t="n"/>
      <c r="K1" s="6002" t="n"/>
      <c r="L1" s="6002" t="n"/>
      <c r="M1" s="6002" t="n"/>
      <c r="N1" s="6002" t="n"/>
      <c r="O1" s="6002" t="n"/>
      <c r="P1" s="6002" t="n"/>
      <c r="Q1" s="6002" t="n"/>
      <c r="R1" s="6002" t="n"/>
      <c r="S1" s="6002" t="n"/>
      <c r="T1" s="6002" t="n"/>
      <c r="U1" s="6002" t="n"/>
      <c r="V1" s="6002" t="n"/>
      <c r="W1" s="6002" t="n"/>
      <c r="X1" s="6002" t="n"/>
      <c r="Y1" s="6002" t="n"/>
      <c r="Z1" s="6002" t="n"/>
      <c r="AA1" s="6002" t="n"/>
      <c r="AB1" s="6002" t="n"/>
      <c r="AC1" s="6002" t="n"/>
      <c r="AD1" s="6002" t="n"/>
      <c r="AE1" s="6002" t="n"/>
      <c r="AF1" s="6002" t="n"/>
      <c r="AG1" s="6002" t="n"/>
      <c r="AH1" s="6002" t="n"/>
      <c r="AI1" s="6002" t="n"/>
      <c r="AJ1" s="6002" t="n"/>
      <c r="AK1" s="6002" t="n"/>
      <c r="AL1" s="6002" t="n"/>
      <c r="AM1" s="6002" t="n"/>
      <c r="AN1" s="6002" t="n"/>
      <c r="AO1" s="6002" t="n"/>
      <c r="AP1" s="6002" t="n"/>
      <c r="AQ1" s="6002" t="n"/>
      <c r="AR1" s="6002" t="n"/>
      <c r="AS1" s="6002" t="n"/>
      <c r="AT1" s="6002" t="n"/>
      <c r="AU1" s="6002" t="n"/>
      <c r="AV1" s="6002" t="n"/>
      <c r="AW1" s="6002" t="n"/>
      <c r="AX1" s="6002" t="n"/>
      <c r="AY1" s="6002" t="n"/>
      <c r="AZ1" s="6002" t="n"/>
      <c r="BA1" s="6002" t="n"/>
      <c r="BB1" s="6002" t="n"/>
      <c r="BC1" s="6002" t="n"/>
      <c r="BD1" s="6002" t="n"/>
      <c r="BE1" s="6002" t="n"/>
      <c r="BF1" s="6002" t="n"/>
      <c r="BG1" s="6002" t="n"/>
      <c r="BH1" s="6002" t="n"/>
      <c r="BI1" s="6002" t="n"/>
      <c r="BJ1" s="6002" t="n"/>
      <c r="BK1" s="6002" t="n"/>
      <c r="BL1" s="6002" t="n"/>
      <c r="BM1" s="6002" t="n"/>
      <c r="BN1" s="6002" t="n"/>
      <c r="BO1" s="6002" t="n"/>
      <c r="BP1" s="6002" t="n"/>
      <c r="BQ1" s="6002" t="n"/>
      <c r="BR1" s="6002" t="n"/>
      <c r="BS1" s="1" t="n"/>
      <c r="BT1" s="6002" t="n"/>
      <c r="BU1" s="600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6002" t="n"/>
      <c r="Q2" s="6002" t="n"/>
      <c r="R2" s="7" t="n"/>
      <c r="S2" s="6002" t="n"/>
      <c r="T2" s="6002" t="n"/>
      <c r="U2" s="6002" t="n"/>
      <c r="V2" s="600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6002" t="n"/>
      <c r="BU2" s="6002" t="n"/>
    </row>
    <row r="3">
      <c r="A3" s="600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6002" t="n"/>
      <c r="R3" s="6002" t="n"/>
      <c r="S3" s="6002" t="n"/>
      <c r="T3" s="6002" t="n"/>
      <c r="U3" s="6002" t="n"/>
      <c r="V3" s="6002" t="n"/>
      <c r="W3" s="6002" t="n"/>
      <c r="X3" s="6002" t="n"/>
      <c r="Y3" s="6002" t="n"/>
      <c r="Z3" s="6002" t="n"/>
      <c r="AA3" s="6002" t="n"/>
      <c r="AB3" s="6002" t="n"/>
      <c r="AC3" s="6002" t="n"/>
      <c r="AD3" s="6002" t="n"/>
      <c r="AE3" s="6002" t="n"/>
      <c r="AF3" s="6002" t="n"/>
      <c r="AG3" s="6002" t="n"/>
      <c r="AH3" s="6002" t="n"/>
      <c r="AI3" s="6002" t="n"/>
      <c r="AJ3" s="6002" t="n"/>
      <c r="AK3" s="6002" t="n"/>
      <c r="AL3" s="6002" t="n"/>
      <c r="AM3" s="6002" t="n"/>
      <c r="AN3" s="6002" t="n"/>
      <c r="AO3" s="6002" t="n"/>
      <c r="AP3" s="6002" t="n"/>
      <c r="AQ3" s="6002" t="n"/>
      <c r="AR3" s="6002" t="n"/>
      <c r="AS3" s="6002" t="n"/>
      <c r="AT3" s="6002" t="n"/>
      <c r="AU3" s="6002" t="n"/>
      <c r="AV3" s="6002" t="n"/>
      <c r="AW3" s="6002" t="n"/>
      <c r="AX3" s="6002" t="n"/>
      <c r="AY3" s="6002" t="n"/>
      <c r="AZ3" s="6002" t="n"/>
      <c r="BA3" s="6002" t="n"/>
      <c r="BB3" s="6002" t="n"/>
      <c r="BC3" s="6002" t="n"/>
      <c r="BD3" s="6002" t="n"/>
      <c r="BE3" s="6002" t="n"/>
      <c r="BF3" s="6002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6002" t="n"/>
      <c r="BU3" s="6002" t="n"/>
    </row>
    <row r="4">
      <c r="A4" s="600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22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6002" t="n"/>
      <c r="BU4" s="6002" t="n"/>
    </row>
    <row r="5">
      <c r="A5" s="600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20" t="n"/>
      <c r="S5" s="21" t="inlineStr">
        <is>
          <t>Специальность: 6-05-0821-01 Лесное хозяйство</t>
        </is>
      </c>
      <c r="T5" s="6002" t="n"/>
      <c r="U5" s="6002" t="n"/>
      <c r="V5" s="6002" t="n"/>
      <c r="W5" s="6002" t="n"/>
      <c r="X5" s="6002" t="n"/>
      <c r="Y5" s="6002" t="n"/>
      <c r="Z5" s="6002" t="n"/>
      <c r="AA5" s="6002" t="n"/>
      <c r="AB5" s="6002" t="n"/>
      <c r="AC5" s="6002" t="n"/>
      <c r="AD5" s="6002" t="n"/>
      <c r="AE5" s="6002" t="n"/>
      <c r="AF5" s="6002" t="n"/>
      <c r="AG5" s="6002" t="n"/>
      <c r="AH5" s="6002" t="n"/>
      <c r="AI5" s="6002" t="n"/>
      <c r="AJ5" s="6002" t="n"/>
      <c r="AK5" s="6002" t="n"/>
      <c r="AL5" s="6002" t="n"/>
      <c r="AM5" s="6002" t="n"/>
      <c r="AN5" s="6002" t="n"/>
      <c r="AO5" s="6002" t="n"/>
      <c r="AP5" s="6002" t="n"/>
      <c r="AQ5" s="6002" t="n"/>
      <c r="AR5" s="6002" t="n"/>
      <c r="AS5" s="6002" t="n"/>
      <c r="AT5" s="6002" t="n"/>
      <c r="AU5" s="6002" t="n"/>
      <c r="AV5" s="6002" t="n"/>
      <c r="AW5" s="6002" t="n"/>
      <c r="AX5" s="6002" t="n"/>
      <c r="AY5" s="6002" t="n"/>
      <c r="AZ5" s="6002" t="n"/>
      <c r="BA5" s="6002" t="n"/>
      <c r="BB5" s="6002" t="n"/>
      <c r="BC5" s="6002" t="n"/>
      <c r="BD5" s="6002" t="n"/>
      <c r="BE5" s="6002" t="n"/>
      <c r="BF5" s="6002" t="n"/>
      <c r="BG5" s="6002" t="n"/>
      <c r="BH5" s="6002" t="n"/>
      <c r="BI5" s="22" t="inlineStr">
        <is>
          <t>Квалификация: Инженер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</row>
    <row r="6">
      <c r="A6" s="6002" t="n"/>
      <c r="B6" s="4" t="n"/>
      <c r="C6" s="4" t="n"/>
      <c r="D6" s="23" t="inlineStr">
        <is>
          <t>Регистрационный № 05-082-007/уч.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6002" t="n"/>
      <c r="BE6" s="6002" t="n"/>
      <c r="BF6" s="6002" t="n"/>
      <c r="BG6" s="6002" t="n"/>
      <c r="BH6" s="6002" t="n"/>
      <c r="BI6" s="22" t="n"/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</row>
    <row r="7">
      <c r="A7" s="600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" t="n"/>
      <c r="S7" s="26" t="n"/>
      <c r="T7" s="26" t="n"/>
      <c r="U7" s="6002" t="n"/>
      <c r="V7" s="6002" t="n"/>
      <c r="W7" s="26" t="n"/>
      <c r="X7" s="6002" t="n"/>
      <c r="Y7" s="6002" t="n"/>
      <c r="Z7" s="6002" t="n"/>
      <c r="AA7" s="6002" t="n"/>
      <c r="AB7" s="26" t="inlineStr">
        <is>
          <t>Профилизация:</t>
        </is>
      </c>
      <c r="AC7" s="6002" t="n"/>
      <c r="AD7" s="27" t="n"/>
      <c r="AE7" s="27" t="n"/>
      <c r="AF7" s="27" t="n"/>
      <c r="AG7" s="27" t="n"/>
      <c r="AH7" s="26" t="inlineStr">
        <is>
          <t>Лесоведение и лесоводство</t>
        </is>
      </c>
      <c r="AI7" s="6002" t="n"/>
      <c r="AJ7" s="6002" t="n"/>
      <c r="AK7" s="27" t="n"/>
      <c r="AL7" s="27" t="n"/>
      <c r="AM7" s="6002" t="n"/>
      <c r="AN7" s="27" t="n"/>
      <c r="AO7" s="27" t="n"/>
      <c r="AP7" s="27" t="n"/>
      <c r="AQ7" s="27" t="n"/>
      <c r="AR7" s="27" t="n"/>
      <c r="AS7" s="6002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6002" t="n"/>
      <c r="BE7" s="6002" t="n"/>
      <c r="BF7" s="6002" t="n"/>
      <c r="BG7" s="6002" t="n"/>
      <c r="BH7" s="6002" t="n"/>
      <c r="BI7" s="32" t="inlineStr">
        <is>
          <t>Степень: Бакалавр</t>
        </is>
      </c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</row>
    <row r="8">
      <c r="A8" s="600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" t="n"/>
      <c r="S8" s="4" t="n"/>
      <c r="T8" s="4" t="n"/>
      <c r="U8" s="600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n"/>
      <c r="AF8" s="6002" t="n"/>
      <c r="AG8" s="5" t="n"/>
      <c r="AH8" s="5" t="n"/>
      <c r="AI8" s="600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600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6002" t="n"/>
      <c r="BE8" s="6002" t="n"/>
      <c r="BF8" s="6002" t="n"/>
      <c r="BG8" s="6002" t="n"/>
      <c r="BH8" s="6002" t="n"/>
      <c r="BI8" s="6002" t="n"/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36" t="n"/>
      <c r="S9" s="43" t="inlineStr">
        <is>
          <t>Форма получения образования: заочная</t>
        </is>
      </c>
      <c r="T9" s="6002" t="n"/>
      <c r="U9" s="6002" t="n"/>
      <c r="V9" s="6002" t="n"/>
      <c r="W9" s="6002" t="n"/>
      <c r="X9" s="6002" t="n"/>
      <c r="Y9" s="6002" t="n"/>
      <c r="Z9" s="6002" t="n"/>
      <c r="AA9" s="6002" t="n"/>
      <c r="AB9" s="6002" t="n"/>
      <c r="AC9" s="6002" t="n"/>
      <c r="AD9" s="6002" t="n"/>
      <c r="AE9" s="6002" t="n"/>
      <c r="AF9" s="6002" t="n"/>
      <c r="AG9" s="6002" t="n"/>
      <c r="AH9" s="6002" t="n"/>
      <c r="AI9" s="6002" t="n"/>
      <c r="AJ9" s="6002" t="n"/>
      <c r="AK9" s="6002" t="n"/>
      <c r="AL9" s="6002" t="n"/>
      <c r="AM9" s="6002" t="n"/>
      <c r="AN9" s="6002" t="n"/>
      <c r="AO9" s="6002" t="n"/>
      <c r="AP9" s="6002" t="n"/>
      <c r="AQ9" s="6002" t="n"/>
      <c r="AR9" s="6002" t="n"/>
      <c r="AS9" s="6002" t="n"/>
      <c r="AT9" s="6002" t="n"/>
      <c r="AU9" s="6002" t="n"/>
      <c r="AV9" s="6002" t="n"/>
      <c r="AW9" s="6002" t="n"/>
      <c r="AX9" s="6002" t="n"/>
      <c r="AY9" s="6002" t="n"/>
      <c r="AZ9" s="6002" t="n"/>
      <c r="BA9" s="6002" t="n"/>
      <c r="BB9" s="6002" t="n"/>
      <c r="BC9" s="6002" t="n"/>
      <c r="BD9" s="6002" t="n"/>
      <c r="BE9" s="6002" t="n"/>
      <c r="BF9" s="6002" t="n"/>
      <c r="BG9" s="6002" t="n"/>
      <c r="BH9" s="6002" t="n"/>
      <c r="BI9" s="22" t="inlineStr">
        <is>
          <t>Срок обучения: 4 года</t>
        </is>
      </c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6002" t="n"/>
      <c r="S10" s="43" t="inlineStr">
        <is>
          <t>(интегрированная с образовательными программами среднего специального образования)</t>
        </is>
      </c>
      <c r="T10" s="6002" t="n"/>
      <c r="U10" s="6002" t="n"/>
      <c r="V10" s="6002" t="n"/>
      <c r="W10" s="6002" t="n"/>
      <c r="X10" s="6002" t="n"/>
      <c r="Y10" s="6002" t="n"/>
      <c r="Z10" s="6002" t="n"/>
      <c r="AA10" s="6002" t="n"/>
      <c r="AB10" s="6002" t="n"/>
      <c r="AC10" s="6002" t="n"/>
      <c r="AD10" s="6002" t="n"/>
      <c r="AE10" s="6002" t="n"/>
      <c r="AF10" s="6002" t="n"/>
      <c r="AG10" s="6002" t="n"/>
      <c r="AH10" s="6002" t="n"/>
      <c r="AI10" s="6002" t="n"/>
      <c r="AJ10" s="6002" t="n"/>
      <c r="AK10" s="6002" t="n"/>
      <c r="AL10" s="6002" t="n"/>
      <c r="AM10" s="6002" t="n"/>
      <c r="AN10" s="6002" t="n"/>
      <c r="AO10" s="6002" t="n"/>
      <c r="AP10" s="6002" t="n"/>
      <c r="AQ10" s="6002" t="n"/>
      <c r="AR10" s="6002" t="n"/>
      <c r="AS10" s="6002" t="n"/>
      <c r="AT10" s="6002" t="n"/>
      <c r="AU10" s="6002" t="n"/>
      <c r="AV10" s="6002" t="n"/>
      <c r="AW10" s="6002" t="n"/>
      <c r="AX10" s="6002" t="n"/>
      <c r="AY10" s="6002" t="n"/>
      <c r="AZ10" s="6002" t="n"/>
      <c r="BA10" s="6002" t="n"/>
      <c r="BB10" s="6002" t="n"/>
      <c r="BC10" s="6002" t="n"/>
      <c r="BD10" s="6002" t="n"/>
      <c r="BE10" s="6002" t="n"/>
      <c r="BF10" s="6002" t="n"/>
      <c r="BG10" s="6002" t="n"/>
      <c r="BH10" s="6002" t="n"/>
      <c r="BI10" s="6002" t="n"/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6002" t="n"/>
      <c r="S11" s="6002" t="n"/>
      <c r="T11" s="6002" t="n"/>
      <c r="U11" s="6002" t="n"/>
      <c r="V11" s="6002" t="n"/>
      <c r="W11" s="6002" t="n"/>
      <c r="X11" s="6002" t="n"/>
      <c r="Y11" s="6002" t="n"/>
      <c r="Z11" s="6002" t="n"/>
      <c r="AA11" s="6002" t="n"/>
      <c r="AB11" s="6002" t="n"/>
      <c r="AC11" s="6002" t="n"/>
      <c r="AD11" s="6002" t="n"/>
      <c r="AE11" s="6002" t="n"/>
      <c r="AF11" s="6002" t="n"/>
      <c r="AG11" s="6002" t="n"/>
      <c r="AH11" s="6002" t="n"/>
      <c r="AI11" s="6002" t="n"/>
      <c r="AJ11" s="6002" t="n"/>
      <c r="AK11" s="6002" t="n"/>
      <c r="AL11" s="6002" t="n"/>
      <c r="AM11" s="6002" t="n"/>
      <c r="AN11" s="6002" t="n"/>
      <c r="AO11" s="6002" t="n"/>
      <c r="AP11" s="6002" t="n"/>
      <c r="AQ11" s="6002" t="n"/>
      <c r="AR11" s="6002" t="n"/>
      <c r="AS11" s="6002" t="n"/>
      <c r="AT11" s="6002" t="n"/>
      <c r="AU11" s="6002" t="n"/>
      <c r="AV11" s="6002" t="n"/>
      <c r="AW11" s="6002" t="n"/>
      <c r="AX11" s="6002" t="n"/>
      <c r="AY11" s="6002" t="n"/>
      <c r="AZ11" s="6002" t="n"/>
      <c r="BA11" s="6002" t="n"/>
      <c r="BB11" s="6002" t="n"/>
      <c r="BC11" s="6002" t="n"/>
      <c r="BD11" s="36" t="n"/>
      <c r="BE11" s="6002" t="n"/>
      <c r="BF11" s="600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6002" t="n"/>
      <c r="BU11" s="6002" t="n"/>
    </row>
    <row r="12">
      <c r="A12" s="36" t="n"/>
      <c r="B12" s="35" t="n"/>
      <c r="C12" s="35" t="n"/>
      <c r="D12" s="35" t="n"/>
      <c r="E12" s="35" t="n"/>
      <c r="F12" s="35" t="n"/>
      <c r="G12" s="35" t="n"/>
      <c r="H12" s="35" t="n"/>
      <c r="I12" s="35" t="n"/>
      <c r="J12" s="35" t="n"/>
      <c r="K12" s="35" t="n"/>
      <c r="L12" s="35" t="n"/>
      <c r="M12" s="35" t="n"/>
      <c r="N12" s="36" t="n"/>
      <c r="O12" s="36" t="n"/>
      <c r="P12" s="37" t="n"/>
      <c r="Q12" s="37" t="n"/>
      <c r="R12" s="6002" t="n"/>
      <c r="S12" s="6002" t="n"/>
      <c r="T12" s="6002" t="n"/>
      <c r="U12" s="6002" t="n"/>
      <c r="V12" s="6002" t="n"/>
      <c r="W12" s="6002" t="n"/>
      <c r="X12" s="6002" t="n"/>
      <c r="Y12" s="6002" t="n"/>
      <c r="Z12" s="6002" t="n"/>
      <c r="AA12" s="6002" t="n"/>
      <c r="AB12" s="6002" t="n"/>
      <c r="AC12" s="4857" t="inlineStr">
        <is>
          <t>Специальность: 2-75 01 01  Лесное хозяйство</t>
        </is>
      </c>
      <c r="AD12" s="6002" t="n"/>
      <c r="AE12" s="6002" t="n"/>
      <c r="AF12" s="6002" t="n"/>
      <c r="AG12" s="6002" t="n"/>
      <c r="AH12" s="6002" t="n"/>
      <c r="AI12" s="6002" t="n"/>
      <c r="AJ12" s="6002" t="n"/>
      <c r="AK12" s="6002" t="n"/>
      <c r="AL12" s="6002" t="n"/>
      <c r="AM12" s="6002" t="n"/>
      <c r="AN12" s="6002" t="n"/>
      <c r="AO12" s="6002" t="n"/>
      <c r="AP12" s="6002" t="n"/>
      <c r="AQ12" s="6002" t="n"/>
      <c r="AR12" s="6002" t="n"/>
      <c r="AS12" s="6002" t="n"/>
      <c r="AT12" s="6002" t="n"/>
      <c r="AU12" s="6002" t="n"/>
      <c r="AV12" s="6002" t="n"/>
      <c r="AW12" s="6002" t="n"/>
      <c r="AX12" s="6002" t="n"/>
      <c r="AY12" s="6002" t="n"/>
      <c r="AZ12" s="6002" t="n"/>
      <c r="BA12" s="6002" t="n"/>
      <c r="BB12" s="6002" t="n"/>
      <c r="BC12" s="6002" t="n"/>
      <c r="BD12" s="36" t="n"/>
      <c r="BE12" s="6002" t="n"/>
      <c r="BF12" s="6002" t="n"/>
      <c r="BG12" s="22" t="n"/>
      <c r="BH12" s="36" t="n"/>
      <c r="BI12" s="40" t="n"/>
      <c r="BJ12" s="41" t="n"/>
      <c r="BK12" s="41" t="n"/>
      <c r="BL12" s="41" t="n"/>
      <c r="BM12" s="41" t="n"/>
      <c r="BN12" s="41" t="n"/>
      <c r="BO12" s="41" t="n"/>
      <c r="BP12" s="41" t="n"/>
      <c r="BQ12" s="41" t="n"/>
      <c r="BR12" s="41" t="n"/>
      <c r="BS12" s="41" t="n"/>
      <c r="BT12" s="6002" t="n"/>
      <c r="BU12" s="6002" t="n"/>
    </row>
    <row r="13">
      <c r="A13" s="145" t="n"/>
      <c r="B13" s="2163" t="n"/>
      <c r="C13" s="6002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6002" t="n"/>
      <c r="S13" s="2164" t="n"/>
      <c r="T13" s="145" t="n"/>
      <c r="U13" s="6002" t="n"/>
      <c r="V13" s="6002" t="n"/>
      <c r="W13" s="145" t="n"/>
      <c r="X13" s="145" t="n"/>
      <c r="Y13" s="145" t="n"/>
      <c r="Z13" s="142" t="n"/>
      <c r="AA13" s="142" t="n"/>
      <c r="AB13" s="145" t="n"/>
      <c r="AC13" s="4857" t="inlineStr">
        <is>
          <t>Квалификация специалиста: техник лесного хозяйства</t>
        </is>
      </c>
      <c r="AD13" s="6002" t="n"/>
      <c r="AE13" s="145" t="n"/>
      <c r="AF13" s="145" t="n"/>
      <c r="AG13" s="145" t="n"/>
      <c r="AH13" s="2164" t="n"/>
      <c r="AI13" s="145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6002" t="n"/>
      <c r="BE13" s="6002" t="n"/>
      <c r="BF13" s="145" t="n"/>
      <c r="BG13" s="145" t="n"/>
      <c r="BH13" s="145" t="n"/>
      <c r="BI13" s="145" t="n"/>
      <c r="BJ13" s="145" t="n"/>
      <c r="BK13" s="145" t="n"/>
      <c r="BL13" s="145" t="n"/>
      <c r="BM13" s="145" t="n"/>
      <c r="BN13" s="2163" t="n"/>
      <c r="BO13" s="2163" t="n"/>
      <c r="BP13" s="2163" t="n"/>
      <c r="BQ13" s="2163" t="n"/>
      <c r="BR13" s="2165" t="n"/>
      <c r="BS13" s="6002" t="n"/>
      <c r="BT13" s="6002" t="n"/>
      <c r="BU13" s="6002" t="n"/>
    </row>
    <row r="14">
      <c r="A14" s="2163" t="n"/>
      <c r="B14" s="2163" t="n"/>
      <c r="C14" s="6002" t="n"/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6002" t="n"/>
      <c r="S14" s="145" t="n"/>
      <c r="T14" s="145" t="n"/>
      <c r="U14" s="6002" t="n"/>
      <c r="V14" s="4857" t="n"/>
      <c r="W14" s="145" t="n"/>
      <c r="X14" s="145" t="n"/>
      <c r="Y14" s="145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6002" t="n"/>
      <c r="BE14" s="6002" t="n"/>
      <c r="BF14" s="137" t="n"/>
      <c r="BG14" s="137" t="n"/>
      <c r="BH14" s="137" t="n"/>
      <c r="BI14" s="137" t="n"/>
      <c r="BJ14" s="137" t="n"/>
      <c r="BK14" s="137" t="n"/>
      <c r="BL14" s="508" t="n"/>
      <c r="BM14" s="508" t="n"/>
      <c r="BN14" s="508" t="n"/>
      <c r="BO14" s="508" t="n"/>
      <c r="BP14" s="2163" t="n"/>
      <c r="BQ14" s="2163" t="n"/>
      <c r="BR14" s="2165" t="n"/>
      <c r="BS14" s="6002" t="n"/>
      <c r="BT14" s="6002" t="n"/>
      <c r="BU14" s="6002" t="n"/>
    </row>
    <row r="15">
      <c r="A15" s="6002" t="n"/>
      <c r="B15" s="696" t="inlineStr">
        <is>
          <t>I. График образовательного процесса</t>
        </is>
      </c>
      <c r="C15" s="47" t="n"/>
      <c r="D15" s="47" t="n"/>
      <c r="E15" s="47" t="n"/>
      <c r="F15" s="47" t="n"/>
      <c r="G15" s="47" t="n"/>
      <c r="H15" s="47" t="n"/>
      <c r="I15" s="47" t="n"/>
      <c r="J15" s="47" t="n"/>
      <c r="K15" s="47" t="n"/>
      <c r="L15" s="47" t="n"/>
      <c r="M15" s="47" t="n"/>
      <c r="N15" s="47" t="n"/>
      <c r="O15" s="47" t="n"/>
      <c r="P15" s="47" t="n"/>
      <c r="Q15" s="47" t="n"/>
      <c r="R15" s="47" t="n"/>
      <c r="S15" s="35" t="n"/>
      <c r="T15" s="35" t="n"/>
      <c r="U15" s="35" t="n"/>
      <c r="V15" s="35" t="n"/>
      <c r="W15" s="35" t="n"/>
      <c r="X15" s="35" t="n"/>
      <c r="Y15" s="35" t="n"/>
      <c r="Z15" s="35" t="n"/>
      <c r="AA15" s="35" t="n"/>
      <c r="AB15" s="35" t="n"/>
      <c r="AC15" s="35" t="n"/>
      <c r="AD15" s="35" t="n"/>
      <c r="AE15" s="35" t="n"/>
      <c r="AF15" s="35" t="n"/>
      <c r="AG15" s="35" t="n"/>
      <c r="AH15" s="35" t="n"/>
      <c r="AI15" s="35" t="n"/>
      <c r="AJ15" s="35" t="n"/>
      <c r="AK15" s="35" t="n"/>
      <c r="AL15" s="35" t="n"/>
      <c r="AM15" s="35" t="n"/>
      <c r="AN15" s="35" t="n"/>
      <c r="AO15" s="35" t="n"/>
      <c r="AP15" s="35" t="n"/>
      <c r="AQ15" s="35" t="n"/>
      <c r="AR15" s="35" t="n"/>
      <c r="AS15" s="35" t="n"/>
      <c r="AT15" s="35" t="n"/>
      <c r="AU15" s="35" t="n"/>
      <c r="AV15" s="35" t="n"/>
      <c r="AW15" s="35" t="n"/>
      <c r="AX15" s="35" t="n"/>
      <c r="AY15" s="6002" t="n"/>
      <c r="AZ15" s="696" t="inlineStr">
        <is>
          <t>II. Сводные данные по бюджету времени (в неделях)</t>
        </is>
      </c>
      <c r="BA15" s="6002" t="n"/>
      <c r="BB15" s="6002" t="n"/>
      <c r="BC15" s="6002" t="n"/>
      <c r="BD15" s="6002" t="n"/>
      <c r="BE15" s="49" t="n"/>
      <c r="BF15" s="49" t="n"/>
      <c r="BG15" s="49" t="n"/>
      <c r="BH15" s="49" t="n"/>
      <c r="BI15" s="49" t="n"/>
      <c r="BJ15" s="49" t="n"/>
      <c r="BK15" s="11" t="n"/>
      <c r="BL15" s="11" t="n"/>
      <c r="BM15" s="11" t="n"/>
      <c r="BN15" s="11" t="n"/>
      <c r="BO15" s="47" t="n"/>
      <c r="BP15" s="697" t="n"/>
      <c r="BQ15" s="53" t="n"/>
      <c r="BR15" s="6002" t="n"/>
      <c r="BS15" s="6002" t="n"/>
      <c r="BT15" s="6002" t="n"/>
      <c r="BU15" s="6002" t="n"/>
    </row>
    <row r="16">
      <c r="A16" s="6002" t="n"/>
      <c r="B16" s="4919" t="inlineStr">
        <is>
          <t>КУРСЫ</t>
        </is>
      </c>
      <c r="C16" s="161" t="inlineStr">
        <is>
          <t>СЕНТЯБРЬ</t>
        </is>
      </c>
      <c r="D16" s="6003" t="n"/>
      <c r="E16" s="6003" t="n"/>
      <c r="F16" s="6004" t="n"/>
      <c r="G16" s="58" t="n"/>
      <c r="H16" s="58" t="inlineStr">
        <is>
          <t>ОКТЯБРЬ</t>
        </is>
      </c>
      <c r="I16" s="6003" t="n"/>
      <c r="J16" s="6004" t="n"/>
      <c r="K16" s="58" t="n"/>
      <c r="L16" s="58" t="inlineStr">
        <is>
          <t>НОЯБРЬ</t>
        </is>
      </c>
      <c r="M16" s="6003" t="n"/>
      <c r="N16" s="6003" t="n"/>
      <c r="O16" s="6004" t="n"/>
      <c r="P16" s="58" t="inlineStr">
        <is>
          <t>ДЕКАБРЬ</t>
        </is>
      </c>
      <c r="Q16" s="6003" t="n"/>
      <c r="R16" s="6003" t="n"/>
      <c r="S16" s="6003" t="n"/>
      <c r="T16" s="6004" t="n"/>
      <c r="U16" s="58" t="n"/>
      <c r="V16" s="58" t="inlineStr">
        <is>
          <t>ЯНВАРЬ</t>
        </is>
      </c>
      <c r="W16" s="6003" t="n"/>
      <c r="X16" s="6004" t="n"/>
      <c r="Y16" s="58" t="n"/>
      <c r="Z16" s="58" t="inlineStr">
        <is>
          <t>ФЕВРАЛЬ</t>
        </is>
      </c>
      <c r="AA16" s="6003" t="n"/>
      <c r="AB16" s="6004" t="n"/>
      <c r="AC16" s="58" t="n"/>
      <c r="AD16" s="58" t="inlineStr">
        <is>
          <t>МАРТ</t>
        </is>
      </c>
      <c r="AE16" s="6003" t="n"/>
      <c r="AF16" s="6003" t="n"/>
      <c r="AG16" s="6004" t="n"/>
      <c r="AH16" s="58" t="n"/>
      <c r="AI16" s="58" t="inlineStr">
        <is>
          <t>АПРЕЛЬ</t>
        </is>
      </c>
      <c r="AJ16" s="6003" t="n"/>
      <c r="AK16" s="6004" t="n"/>
      <c r="AL16" s="58" t="n"/>
      <c r="AM16" s="58" t="inlineStr">
        <is>
          <t>МАЙ</t>
        </is>
      </c>
      <c r="AN16" s="6003" t="n"/>
      <c r="AO16" s="6003" t="n"/>
      <c r="AP16" s="6004" t="n"/>
      <c r="AQ16" s="58" t="inlineStr">
        <is>
          <t>ИЮНЬ</t>
        </is>
      </c>
      <c r="AR16" s="6003" t="n"/>
      <c r="AS16" s="6003" t="n"/>
      <c r="AT16" s="6004" t="n"/>
      <c r="AU16" s="58" t="n"/>
      <c r="AV16" s="58" t="inlineStr">
        <is>
          <t>ИЮЛЬ</t>
        </is>
      </c>
      <c r="AW16" s="6003" t="n"/>
      <c r="AX16" s="6004" t="n"/>
      <c r="AY16" s="58" t="n"/>
      <c r="AZ16" s="5262" t="inlineStr">
        <is>
          <t>АВГУСТ</t>
        </is>
      </c>
      <c r="BA16" s="6003" t="n"/>
      <c r="BB16" s="6003" t="n"/>
      <c r="BC16" s="6005" t="n"/>
      <c r="BD16" s="2167" t="inlineStr">
        <is>
          <t>Лабораторно-экзаменационная (установочная) сессия</t>
        </is>
      </c>
      <c r="BE16" s="6006" t="n"/>
      <c r="BF16" s="6007" t="n"/>
      <c r="BG16" s="62" t="inlineStr">
        <is>
          <t>Учебные практики</t>
        </is>
      </c>
      <c r="BH16" s="6007" t="n"/>
      <c r="BI16" s="62" t="inlineStr">
        <is>
          <t>Производственные  практики</t>
        </is>
      </c>
      <c r="BJ16" s="6007" t="n"/>
      <c r="BK16" s="62" t="inlineStr">
        <is>
          <t>Дипломное проектирование</t>
        </is>
      </c>
      <c r="BL16" s="6007" t="n"/>
      <c r="BM16" s="62" t="inlineStr">
        <is>
          <t>Итоговая аттестация</t>
        </is>
      </c>
      <c r="BN16" s="6007" t="n"/>
      <c r="BO16" s="1485" t="inlineStr">
        <is>
          <t>ВСЕГО</t>
        </is>
      </c>
      <c r="BP16" s="6008" t="n"/>
      <c r="BQ16" s="53" t="n"/>
      <c r="BR16" s="6002" t="n"/>
      <c r="BS16" s="6002" t="n"/>
      <c r="BT16" s="6002" t="n"/>
      <c r="BU16" s="6002" t="n"/>
    </row>
    <row r="17">
      <c r="A17" s="6002" t="n"/>
      <c r="B17" s="6009" t="n"/>
      <c r="C17" s="66" t="n">
        <v>1</v>
      </c>
      <c r="D17" s="67" t="n">
        <v>8</v>
      </c>
      <c r="E17" s="67" t="n">
        <v>15</v>
      </c>
      <c r="F17" s="67" t="n">
        <v>22</v>
      </c>
      <c r="G17" s="67" t="n">
        <v>29</v>
      </c>
      <c r="H17" s="67" t="n">
        <v>6</v>
      </c>
      <c r="I17" s="67" t="n">
        <v>13</v>
      </c>
      <c r="J17" s="67" t="n">
        <v>20</v>
      </c>
      <c r="K17" s="67" t="n">
        <v>27</v>
      </c>
      <c r="L17" s="67" t="n">
        <v>3</v>
      </c>
      <c r="M17" s="67" t="n">
        <v>10</v>
      </c>
      <c r="N17" s="67" t="n">
        <v>17</v>
      </c>
      <c r="O17" s="67" t="n">
        <v>24</v>
      </c>
      <c r="P17" s="67" t="n">
        <v>1</v>
      </c>
      <c r="Q17" s="67" t="n"/>
      <c r="R17" s="67" t="n">
        <v>8</v>
      </c>
      <c r="S17" s="67" t="n">
        <v>15</v>
      </c>
      <c r="T17" s="67" t="n">
        <v>22</v>
      </c>
      <c r="U17" s="67" t="n">
        <v>29</v>
      </c>
      <c r="V17" s="67" t="n">
        <v>5</v>
      </c>
      <c r="W17" s="67" t="n">
        <v>12</v>
      </c>
      <c r="X17" s="67" t="n">
        <v>19</v>
      </c>
      <c r="Y17" s="67" t="n">
        <v>26</v>
      </c>
      <c r="Z17" s="67" t="n">
        <v>2</v>
      </c>
      <c r="AA17" s="67" t="n">
        <v>9</v>
      </c>
      <c r="AB17" s="67" t="n">
        <v>16</v>
      </c>
      <c r="AC17" s="67" t="n">
        <v>23</v>
      </c>
      <c r="AD17" s="67" t="n">
        <v>2</v>
      </c>
      <c r="AE17" s="67" t="n">
        <v>9</v>
      </c>
      <c r="AF17" s="67" t="n">
        <v>16</v>
      </c>
      <c r="AG17" s="67" t="n">
        <v>23</v>
      </c>
      <c r="AH17" s="67" t="n">
        <v>30</v>
      </c>
      <c r="AI17" s="67" t="n">
        <v>6</v>
      </c>
      <c r="AJ17" s="67" t="n">
        <v>13</v>
      </c>
      <c r="AK17" s="67" t="n">
        <v>20</v>
      </c>
      <c r="AL17" s="67" t="n">
        <v>27</v>
      </c>
      <c r="AM17" s="67" t="n">
        <v>4</v>
      </c>
      <c r="AN17" s="67" t="n">
        <v>11</v>
      </c>
      <c r="AO17" s="67" t="n">
        <v>18</v>
      </c>
      <c r="AP17" s="67" t="n">
        <v>25</v>
      </c>
      <c r="AQ17" s="67" t="n">
        <v>1</v>
      </c>
      <c r="AR17" s="67" t="n">
        <v>8</v>
      </c>
      <c r="AS17" s="67" t="n">
        <v>15</v>
      </c>
      <c r="AT17" s="67" t="n">
        <v>22</v>
      </c>
      <c r="AU17" s="67" t="n">
        <v>29</v>
      </c>
      <c r="AV17" s="67" t="n">
        <v>6</v>
      </c>
      <c r="AW17" s="67" t="n">
        <v>13</v>
      </c>
      <c r="AX17" s="67" t="n">
        <v>20</v>
      </c>
      <c r="AY17" s="67" t="n">
        <v>27</v>
      </c>
      <c r="AZ17" s="67" t="n">
        <v>3</v>
      </c>
      <c r="BA17" s="67" t="n">
        <v>10</v>
      </c>
      <c r="BB17" s="67" t="n">
        <v>17</v>
      </c>
      <c r="BC17" s="68" t="n">
        <v>24</v>
      </c>
      <c r="BD17" s="6010" t="n"/>
      <c r="BE17" s="6002" t="n"/>
      <c r="BF17" s="6011" t="n"/>
      <c r="BG17" s="6012" t="n"/>
      <c r="BH17" s="6011" t="n"/>
      <c r="BI17" s="6012" t="n"/>
      <c r="BJ17" s="6011" t="n"/>
      <c r="BK17" s="6012" t="n"/>
      <c r="BL17" s="6011" t="n"/>
      <c r="BM17" s="6012" t="n"/>
      <c r="BN17" s="6011" t="n"/>
      <c r="BO17" s="6012" t="n"/>
      <c r="BP17" s="6013" t="n"/>
      <c r="BQ17" s="53" t="n"/>
      <c r="BR17" s="6002" t="n"/>
      <c r="BS17" s="6002" t="n"/>
      <c r="BT17" s="6002" t="n"/>
      <c r="BU17" s="6002" t="n"/>
    </row>
    <row r="18">
      <c r="A18" s="6002" t="n"/>
      <c r="B18" s="6009" t="n"/>
      <c r="C18" s="66" t="n">
        <v>7</v>
      </c>
      <c r="D18" s="67" t="n">
        <v>14</v>
      </c>
      <c r="E18" s="67" t="n">
        <v>21</v>
      </c>
      <c r="F18" s="67" t="n">
        <v>28</v>
      </c>
      <c r="G18" s="67" t="n">
        <v>5</v>
      </c>
      <c r="H18" s="67" t="n">
        <v>12</v>
      </c>
      <c r="I18" s="67" t="n">
        <v>19</v>
      </c>
      <c r="J18" s="67" t="n">
        <v>26</v>
      </c>
      <c r="K18" s="67" t="n">
        <v>2</v>
      </c>
      <c r="L18" s="67" t="n">
        <v>9</v>
      </c>
      <c r="M18" s="67" t="n">
        <v>16</v>
      </c>
      <c r="N18" s="67" t="n">
        <v>23</v>
      </c>
      <c r="O18" s="67" t="n">
        <v>30</v>
      </c>
      <c r="P18" s="67" t="n">
        <v>7</v>
      </c>
      <c r="Q18" s="67" t="n"/>
      <c r="R18" s="67" t="n">
        <v>14</v>
      </c>
      <c r="S18" s="67" t="n">
        <v>21</v>
      </c>
      <c r="T18" s="67" t="n">
        <v>28</v>
      </c>
      <c r="U18" s="67" t="n">
        <v>4</v>
      </c>
      <c r="V18" s="67" t="n">
        <v>11</v>
      </c>
      <c r="W18" s="67" t="n">
        <v>18</v>
      </c>
      <c r="X18" s="67" t="n">
        <v>25</v>
      </c>
      <c r="Y18" s="67" t="n">
        <v>1</v>
      </c>
      <c r="Z18" s="67" t="n">
        <v>8</v>
      </c>
      <c r="AA18" s="67" t="n">
        <v>15</v>
      </c>
      <c r="AB18" s="67" t="n">
        <v>22</v>
      </c>
      <c r="AC18" s="67" t="n">
        <v>1</v>
      </c>
      <c r="AD18" s="67" t="n">
        <v>8</v>
      </c>
      <c r="AE18" s="67" t="n">
        <v>15</v>
      </c>
      <c r="AF18" s="67" t="n">
        <v>22</v>
      </c>
      <c r="AG18" s="67" t="n">
        <v>29</v>
      </c>
      <c r="AH18" s="67" t="n">
        <v>5</v>
      </c>
      <c r="AI18" s="67" t="n">
        <v>12</v>
      </c>
      <c r="AJ18" s="67" t="n">
        <v>19</v>
      </c>
      <c r="AK18" s="67" t="n">
        <v>26</v>
      </c>
      <c r="AL18" s="67" t="n">
        <v>3</v>
      </c>
      <c r="AM18" s="67" t="n">
        <v>10</v>
      </c>
      <c r="AN18" s="67" t="n">
        <v>17</v>
      </c>
      <c r="AO18" s="67" t="n">
        <v>24</v>
      </c>
      <c r="AP18" s="67" t="n">
        <v>31</v>
      </c>
      <c r="AQ18" s="67" t="n">
        <v>7</v>
      </c>
      <c r="AR18" s="67" t="n">
        <v>14</v>
      </c>
      <c r="AS18" s="67" t="n">
        <v>21</v>
      </c>
      <c r="AT18" s="67" t="n">
        <v>28</v>
      </c>
      <c r="AU18" s="67" t="n">
        <v>5</v>
      </c>
      <c r="AV18" s="67" t="n">
        <v>12</v>
      </c>
      <c r="AW18" s="67" t="n">
        <v>19</v>
      </c>
      <c r="AX18" s="67" t="n">
        <v>26</v>
      </c>
      <c r="AY18" s="67" t="n">
        <v>2</v>
      </c>
      <c r="AZ18" s="67" t="n">
        <v>9</v>
      </c>
      <c r="BA18" s="67" t="n">
        <v>16</v>
      </c>
      <c r="BB18" s="67" t="n">
        <v>23</v>
      </c>
      <c r="BC18" s="68" t="n">
        <v>31</v>
      </c>
      <c r="BD18" s="6010" t="n"/>
      <c r="BE18" s="6002" t="n"/>
      <c r="BF18" s="6011" t="n"/>
      <c r="BG18" s="6012" t="n"/>
      <c r="BH18" s="6011" t="n"/>
      <c r="BI18" s="6012" t="n"/>
      <c r="BJ18" s="6011" t="n"/>
      <c r="BK18" s="6012" t="n"/>
      <c r="BL18" s="6011" t="n"/>
      <c r="BM18" s="6012" t="n"/>
      <c r="BN18" s="6011" t="n"/>
      <c r="BO18" s="6012" t="n"/>
      <c r="BP18" s="6013" t="n"/>
      <c r="BQ18" s="53" t="n"/>
      <c r="BR18" s="6002" t="n"/>
      <c r="BS18" s="6002" t="n"/>
      <c r="BT18" s="6002" t="n"/>
      <c r="BU18" s="6002" t="n"/>
    </row>
    <row r="19">
      <c r="A19" s="6002" t="n"/>
      <c r="B19" s="6014" t="n"/>
      <c r="C19" s="1486" t="n">
        <v>1</v>
      </c>
      <c r="D19" s="1487">
        <f>C19+1</f>
        <v/>
      </c>
      <c r="E19" s="1487">
        <f>D19+1</f>
        <v/>
      </c>
      <c r="F19" s="1487">
        <f>E19+1</f>
        <v/>
      </c>
      <c r="G19" s="1487">
        <f>F19+1</f>
        <v/>
      </c>
      <c r="H19" s="1487">
        <f>G19+1</f>
        <v/>
      </c>
      <c r="I19" s="1487">
        <f>H19+1</f>
        <v/>
      </c>
      <c r="J19" s="1487">
        <f>I19+1</f>
        <v/>
      </c>
      <c r="K19" s="1487">
        <f>J19+1</f>
        <v/>
      </c>
      <c r="L19" s="1487">
        <f>K19+1</f>
        <v/>
      </c>
      <c r="M19" s="1487">
        <f>L19+1</f>
        <v/>
      </c>
      <c r="N19" s="1487">
        <f>M19+1</f>
        <v/>
      </c>
      <c r="O19" s="1487">
        <f>N19+1</f>
        <v/>
      </c>
      <c r="P19" s="1487">
        <f>O19+1</f>
        <v/>
      </c>
      <c r="Q19" s="1487" t="n"/>
      <c r="R19" s="1487">
        <f>P19+1</f>
        <v/>
      </c>
      <c r="S19" s="1487">
        <f>R19+1</f>
        <v/>
      </c>
      <c r="T19" s="1487">
        <f>S19+1</f>
        <v/>
      </c>
      <c r="U19" s="1487">
        <f>T19+1</f>
        <v/>
      </c>
      <c r="V19" s="1487">
        <f>U19+1</f>
        <v/>
      </c>
      <c r="W19" s="1487">
        <f>V19+1</f>
        <v/>
      </c>
      <c r="X19" s="1487">
        <f>W19+1</f>
        <v/>
      </c>
      <c r="Y19" s="1487">
        <f>X19+1</f>
        <v/>
      </c>
      <c r="Z19" s="1487">
        <f>Y19+1</f>
        <v/>
      </c>
      <c r="AA19" s="1487">
        <f>Z19+1</f>
        <v/>
      </c>
      <c r="AB19" s="1487">
        <f>AA19+1</f>
        <v/>
      </c>
      <c r="AC19" s="1487">
        <f>AB19+1</f>
        <v/>
      </c>
      <c r="AD19" s="1487">
        <f>AC19+1</f>
        <v/>
      </c>
      <c r="AE19" s="1487">
        <f>AD19+1</f>
        <v/>
      </c>
      <c r="AF19" s="1487">
        <f>AE19+1</f>
        <v/>
      </c>
      <c r="AG19" s="1487">
        <f>AF19+1</f>
        <v/>
      </c>
      <c r="AH19" s="1487">
        <f>AG19+1</f>
        <v/>
      </c>
      <c r="AI19" s="1487">
        <f>AH19+1</f>
        <v/>
      </c>
      <c r="AJ19" s="1487">
        <f>AI19+1</f>
        <v/>
      </c>
      <c r="AK19" s="1487">
        <f>AJ19+1</f>
        <v/>
      </c>
      <c r="AL19" s="1487">
        <f>AK19+1</f>
        <v/>
      </c>
      <c r="AM19" s="1487">
        <f>AL19+1</f>
        <v/>
      </c>
      <c r="AN19" s="1487">
        <f>AM19+1</f>
        <v/>
      </c>
      <c r="AO19" s="1487">
        <f>AN19+1</f>
        <v/>
      </c>
      <c r="AP19" s="1487">
        <f>AO19+1</f>
        <v/>
      </c>
      <c r="AQ19" s="1487">
        <f>AP19+1</f>
        <v/>
      </c>
      <c r="AR19" s="1487">
        <f>AQ19+1</f>
        <v/>
      </c>
      <c r="AS19" s="1487">
        <f>AR19+1</f>
        <v/>
      </c>
      <c r="AT19" s="1487">
        <f>AS19+1</f>
        <v/>
      </c>
      <c r="AU19" s="1487">
        <f>AT19+1</f>
        <v/>
      </c>
      <c r="AV19" s="1487">
        <f>AU19+1</f>
        <v/>
      </c>
      <c r="AW19" s="1487">
        <f>AV19+1</f>
        <v/>
      </c>
      <c r="AX19" s="1487">
        <f>AW19+1</f>
        <v/>
      </c>
      <c r="AY19" s="1487">
        <f>AX19+1</f>
        <v/>
      </c>
      <c r="AZ19" s="1487">
        <f>AY19+1</f>
        <v/>
      </c>
      <c r="BA19" s="1487">
        <f>AZ19+1</f>
        <v/>
      </c>
      <c r="BB19" s="1487">
        <f>BA19+1</f>
        <v/>
      </c>
      <c r="BC19" s="1488">
        <f>BB19+1</f>
        <v/>
      </c>
      <c r="BD19" s="6015" t="n"/>
      <c r="BE19" s="6016" t="n"/>
      <c r="BF19" s="6017" t="n"/>
      <c r="BG19" s="6018" t="n"/>
      <c r="BH19" s="6017" t="n"/>
      <c r="BI19" s="6018" t="n"/>
      <c r="BJ19" s="6017" t="n"/>
      <c r="BK19" s="6018" t="n"/>
      <c r="BL19" s="6017" t="n"/>
      <c r="BM19" s="6018" t="n"/>
      <c r="BN19" s="6017" t="n"/>
      <c r="BO19" s="6018" t="n"/>
      <c r="BP19" s="6019" t="n"/>
      <c r="BQ19" s="53" t="n"/>
      <c r="BR19" s="6002" t="n"/>
      <c r="BS19" s="6002" t="n"/>
      <c r="BT19" s="6002" t="n"/>
      <c r="BU19" s="6002" t="n"/>
    </row>
    <row r="20">
      <c r="A20" s="6002" t="n"/>
      <c r="B20" s="1489" t="inlineStr">
        <is>
          <t>I</t>
        </is>
      </c>
      <c r="C20" s="6020" t="n"/>
      <c r="D20" s="6021" t="n"/>
      <c r="E20" s="3802" t="inlineStr">
        <is>
          <t>:</t>
        </is>
      </c>
      <c r="F20" s="3803" t="n"/>
      <c r="G20" s="3803" t="n"/>
      <c r="H20" s="3803" t="n"/>
      <c r="I20" s="3803" t="n"/>
      <c r="J20" s="3803" t="n"/>
      <c r="K20" s="3803" t="n"/>
      <c r="L20" s="3803" t="n"/>
      <c r="M20" s="3803" t="n"/>
      <c r="N20" s="3803" t="n"/>
      <c r="O20" s="3803" t="n"/>
      <c r="P20" s="3803" t="n"/>
      <c r="Q20" s="3803" t="n"/>
      <c r="R20" s="3803" t="n"/>
      <c r="S20" s="3803" t="n"/>
      <c r="T20" s="3802" t="n"/>
      <c r="U20" s="3802" t="n"/>
      <c r="V20" s="3802" t="n"/>
      <c r="W20" s="3802" t="inlineStr">
        <is>
          <t>:</t>
        </is>
      </c>
      <c r="X20" s="3802" t="inlineStr">
        <is>
          <t>:</t>
        </is>
      </c>
      <c r="Y20" s="3802" t="n"/>
      <c r="Z20" s="3803" t="n"/>
      <c r="AA20" s="3803" t="n"/>
      <c r="AB20" s="3803" t="n"/>
      <c r="AC20" s="3803" t="n"/>
      <c r="AD20" s="3803" t="n"/>
      <c r="AE20" s="3803" t="n"/>
      <c r="AF20" s="3803" t="n"/>
      <c r="AG20" s="3803" t="n"/>
      <c r="AH20" s="3803" t="n"/>
      <c r="AI20" s="3803" t="n"/>
      <c r="AJ20" s="3803" t="n"/>
      <c r="AK20" s="3803" t="n"/>
      <c r="AL20" s="3803" t="n"/>
      <c r="AM20" s="3803" t="n"/>
      <c r="AN20" s="3802" t="n"/>
      <c r="AO20" s="3802" t="n"/>
      <c r="AP20" s="3802" t="inlineStr">
        <is>
          <t>:</t>
        </is>
      </c>
      <c r="AQ20" s="3802" t="inlineStr">
        <is>
          <t>:</t>
        </is>
      </c>
      <c r="AR20" s="6022" t="n"/>
      <c r="AS20" s="3802" t="n"/>
      <c r="AT20" s="3802" t="n"/>
      <c r="AU20" s="6021" t="n"/>
      <c r="AV20" s="6021" t="n"/>
      <c r="AW20" s="6021" t="n"/>
      <c r="AX20" s="6023" t="n"/>
      <c r="AY20" s="6023" t="n"/>
      <c r="AZ20" s="6023" t="n"/>
      <c r="BA20" s="6023" t="n"/>
      <c r="BB20" s="6021" t="n"/>
      <c r="BC20" s="6024" t="n"/>
      <c r="BD20" s="90" t="n">
        <v>5</v>
      </c>
      <c r="BE20" s="6003" t="n"/>
      <c r="BF20" s="6004" t="n"/>
      <c r="BG20" s="91" t="n"/>
      <c r="BH20" s="6004" t="n"/>
      <c r="BI20" s="91" t="n"/>
      <c r="BJ20" s="6004" t="n"/>
      <c r="BK20" s="91" t="n"/>
      <c r="BL20" s="6004" t="n"/>
      <c r="BM20" s="91" t="n"/>
      <c r="BN20" s="6004" t="n"/>
      <c r="BO20" s="92">
        <f>SUM(BD20:BN20)</f>
        <v/>
      </c>
      <c r="BP20" s="6005" t="n"/>
      <c r="BQ20" s="53" t="n"/>
      <c r="BR20" s="6002" t="n"/>
      <c r="BS20" s="6002" t="n"/>
      <c r="BT20" s="6002" t="n"/>
      <c r="BU20" s="6002" t="n"/>
    </row>
    <row r="21">
      <c r="A21" s="6002" t="n"/>
      <c r="B21" s="1492" t="inlineStr">
        <is>
          <t>II</t>
        </is>
      </c>
      <c r="C21" s="6025" t="n"/>
      <c r="D21" s="6026" t="n"/>
      <c r="E21" s="3357" t="n"/>
      <c r="F21" s="3357" t="n"/>
      <c r="G21" s="3357" t="n"/>
      <c r="H21" s="3357" t="n"/>
      <c r="I21" s="3357" t="n"/>
      <c r="J21" s="3357" t="n"/>
      <c r="K21" s="3357" t="n"/>
      <c r="L21" s="3357" t="n"/>
      <c r="M21" s="3357" t="n"/>
      <c r="N21" s="3811" t="inlineStr">
        <is>
          <t>:</t>
        </is>
      </c>
      <c r="O21" s="3811" t="inlineStr">
        <is>
          <t>:</t>
        </is>
      </c>
      <c r="P21" s="3357" t="n"/>
      <c r="Q21" s="3357" t="n"/>
      <c r="R21" s="3357" t="n"/>
      <c r="S21" s="3357" t="n"/>
      <c r="T21" s="3811" t="n"/>
      <c r="U21" s="3811" t="n"/>
      <c r="V21" s="3811" t="n"/>
      <c r="W21" s="3811" t="n"/>
      <c r="X21" s="3357" t="n"/>
      <c r="Y21" s="3357" t="n"/>
      <c r="Z21" s="3357" t="n"/>
      <c r="AA21" s="3357" t="n"/>
      <c r="AB21" s="3357" t="n"/>
      <c r="AC21" s="3357" t="n"/>
      <c r="AD21" s="3357" t="n"/>
      <c r="AE21" s="3811" t="inlineStr">
        <is>
          <t>:</t>
        </is>
      </c>
      <c r="AF21" s="3811" t="inlineStr">
        <is>
          <t>:</t>
        </is>
      </c>
      <c r="AG21" s="3357" t="n"/>
      <c r="AH21" s="3357" t="n"/>
      <c r="AI21" s="3811" t="n"/>
      <c r="AJ21" s="3811" t="n"/>
      <c r="AK21" s="3811" t="n"/>
      <c r="AL21" s="3811" t="n"/>
      <c r="AM21" s="3811" t="n"/>
      <c r="AN21" s="3811" t="n"/>
      <c r="AO21" s="3811" t="n"/>
      <c r="AP21" s="3812" t="n"/>
      <c r="AQ21" s="3812" t="n"/>
      <c r="AR21" s="4536" t="n"/>
      <c r="AS21" s="3811" t="n"/>
      <c r="AT21" s="3811" t="n"/>
      <c r="AU21" s="6026" t="n"/>
      <c r="AV21" s="6026" t="n"/>
      <c r="AW21" s="6026" t="n"/>
      <c r="AX21" s="6026" t="n"/>
      <c r="AY21" s="6026" t="n"/>
      <c r="AZ21" s="6026" t="n"/>
      <c r="BA21" s="6026" t="n"/>
      <c r="BB21" s="6026" t="n"/>
      <c r="BC21" s="6027" t="n"/>
      <c r="BD21" s="102" t="n">
        <v>4</v>
      </c>
      <c r="BE21" s="6028" t="n"/>
      <c r="BF21" s="6029" t="n"/>
      <c r="BG21" s="105" t="n"/>
      <c r="BH21" s="6029" t="n"/>
      <c r="BI21" s="105" t="n"/>
      <c r="BJ21" s="6029" t="n"/>
      <c r="BK21" s="105" t="n"/>
      <c r="BL21" s="6029" t="n"/>
      <c r="BM21" s="105" t="n"/>
      <c r="BN21" s="6029" t="n"/>
      <c r="BO21" s="106">
        <f>SUM(BD21:BN21)</f>
        <v/>
      </c>
      <c r="BP21" s="6030" t="n"/>
      <c r="BQ21" s="53" t="n"/>
      <c r="BR21" s="6002" t="n"/>
      <c r="BS21" s="6002" t="n"/>
      <c r="BT21" s="6002" t="n"/>
      <c r="BU21" s="6002" t="n"/>
    </row>
    <row r="22">
      <c r="A22" s="6002" t="n"/>
      <c r="B22" s="1492" t="inlineStr">
        <is>
          <t>III</t>
        </is>
      </c>
      <c r="C22" s="6020" t="n"/>
      <c r="D22" s="6026" t="n"/>
      <c r="E22" s="3357" t="n"/>
      <c r="F22" s="3357" t="n"/>
      <c r="G22" s="3357" t="n"/>
      <c r="H22" s="3357" t="n"/>
      <c r="I22" s="3357" t="n"/>
      <c r="J22" s="3357" t="n"/>
      <c r="K22" s="3357" t="n"/>
      <c r="L22" s="3357" t="n"/>
      <c r="M22" s="3357" t="n"/>
      <c r="N22" s="3357" t="n"/>
      <c r="O22" s="3357" t="n"/>
      <c r="P22" s="3357" t="n"/>
      <c r="Q22" s="3357" t="n"/>
      <c r="R22" s="3357" t="n"/>
      <c r="S22" s="3811" t="n"/>
      <c r="T22" s="3811" t="n"/>
      <c r="U22" s="3811" t="n"/>
      <c r="V22" s="3811" t="inlineStr">
        <is>
          <t>:</t>
        </is>
      </c>
      <c r="W22" s="3811" t="inlineStr">
        <is>
          <t>:</t>
        </is>
      </c>
      <c r="X22" s="3811" t="inlineStr">
        <is>
          <t>:</t>
        </is>
      </c>
      <c r="Y22" s="3357" t="n"/>
      <c r="Z22" s="3357" t="n"/>
      <c r="AA22" s="3357" t="n"/>
      <c r="AB22" s="3357" t="n"/>
      <c r="AC22" s="3811" t="n"/>
      <c r="AD22" s="3811" t="n"/>
      <c r="AE22" s="3811" t="n"/>
      <c r="AF22" s="3811" t="n"/>
      <c r="AG22" s="3811" t="n"/>
      <c r="AH22" s="3811" t="n"/>
      <c r="AI22" s="3811" t="n"/>
      <c r="AJ22" s="3811" t="n"/>
      <c r="AK22" s="3811" t="n"/>
      <c r="AL22" s="3811" t="n"/>
      <c r="AM22" s="3811" t="n"/>
      <c r="AN22" s="3811" t="inlineStr">
        <is>
          <t>:</t>
        </is>
      </c>
      <c r="AO22" s="3811" t="inlineStr">
        <is>
          <t>:</t>
        </is>
      </c>
      <c r="AP22" s="3811" t="inlineStr">
        <is>
          <t>:</t>
        </is>
      </c>
      <c r="AQ22" s="3812" t="n"/>
      <c r="AR22" s="6031" t="n"/>
      <c r="AS22" s="3811" t="n"/>
      <c r="AT22" s="3811" t="n"/>
      <c r="AU22" s="6026" t="n"/>
      <c r="AV22" s="6021" t="n"/>
      <c r="AW22" s="6021" t="n"/>
      <c r="AX22" s="6026" t="n"/>
      <c r="AY22" s="6026" t="n"/>
      <c r="AZ22" s="6026" t="n"/>
      <c r="BA22" s="6026" t="n"/>
      <c r="BB22" s="6026" t="n"/>
      <c r="BC22" s="6027" t="n"/>
      <c r="BD22" s="102" t="n">
        <v>6</v>
      </c>
      <c r="BE22" s="6028" t="n"/>
      <c r="BF22" s="6029" t="n"/>
      <c r="BG22" s="105" t="n"/>
      <c r="BH22" s="6029" t="n"/>
      <c r="BI22" s="105" t="n"/>
      <c r="BJ22" s="6029" t="n"/>
      <c r="BK22" s="105" t="n"/>
      <c r="BL22" s="6029" t="n"/>
      <c r="BM22" s="105" t="n"/>
      <c r="BN22" s="6029" t="n"/>
      <c r="BO22" s="106">
        <f>SUM(BD22:BN22)</f>
        <v/>
      </c>
      <c r="BP22" s="6030" t="n"/>
      <c r="BQ22" s="53" t="n"/>
      <c r="BR22" s="6002" t="n"/>
      <c r="BS22" s="6002" t="n"/>
      <c r="BT22" s="6002" t="n"/>
      <c r="BU22" s="6002" t="n"/>
    </row>
    <row r="23">
      <c r="A23" s="6002" t="n"/>
      <c r="B23" s="1498" t="inlineStr">
        <is>
          <t>IV</t>
        </is>
      </c>
      <c r="C23" s="6032" t="n"/>
      <c r="D23" s="6033" t="n"/>
      <c r="E23" s="3816" t="n"/>
      <c r="F23" s="6034" t="inlineStr">
        <is>
          <t>О</t>
        </is>
      </c>
      <c r="G23" s="6035" t="inlineStr">
        <is>
          <t>О</t>
        </is>
      </c>
      <c r="H23" s="3816" t="inlineStr">
        <is>
          <t>Х</t>
        </is>
      </c>
      <c r="I23" s="3816" t="inlineStr">
        <is>
          <t>Х</t>
        </is>
      </c>
      <c r="J23" s="3816" t="inlineStr">
        <is>
          <t>Х</t>
        </is>
      </c>
      <c r="K23" s="3816" t="n"/>
      <c r="L23" s="3816" t="n"/>
      <c r="M23" s="3816" t="inlineStr">
        <is>
          <t>:</t>
        </is>
      </c>
      <c r="N23" s="3816" t="inlineStr">
        <is>
          <t>:</t>
        </is>
      </c>
      <c r="O23" s="3816" t="inlineStr">
        <is>
          <t>:</t>
        </is>
      </c>
      <c r="P23" s="3816" t="n"/>
      <c r="Q23" s="3816" t="n"/>
      <c r="R23" s="3816" t="n"/>
      <c r="S23" s="3816" t="n"/>
      <c r="T23" s="3816" t="n"/>
      <c r="U23" s="3816" t="n"/>
      <c r="V23" s="3816" t="n"/>
      <c r="W23" s="3816" t="n"/>
      <c r="X23" s="3816" t="n"/>
      <c r="Y23" s="3816" t="n"/>
      <c r="Z23" s="3816" t="n"/>
      <c r="AA23" s="3816" t="n"/>
      <c r="AB23" s="3816" t="n"/>
      <c r="AC23" s="1500" t="n"/>
      <c r="AD23" s="1500" t="n"/>
      <c r="AE23" s="3816" t="inlineStr">
        <is>
          <t>:</t>
        </is>
      </c>
      <c r="AF23" s="3816" t="inlineStr">
        <is>
          <t>:</t>
        </is>
      </c>
      <c r="AG23" s="3818" t="n"/>
      <c r="AH23" s="3818" t="n"/>
      <c r="AI23" s="3818" t="n"/>
      <c r="AJ23" s="3818" t="inlineStr">
        <is>
          <t>//</t>
        </is>
      </c>
      <c r="AK23" s="3818" t="inlineStr">
        <is>
          <t>/</t>
        </is>
      </c>
      <c r="AL23" s="3818" t="inlineStr">
        <is>
          <t>/</t>
        </is>
      </c>
      <c r="AM23" s="3818" t="inlineStr">
        <is>
          <t>/</t>
        </is>
      </c>
      <c r="AN23" s="3818" t="inlineStr">
        <is>
          <t>/</t>
        </is>
      </c>
      <c r="AO23" s="3818" t="inlineStr">
        <is>
          <t>/</t>
        </is>
      </c>
      <c r="AP23" s="3818" t="inlineStr">
        <is>
          <t>/</t>
        </is>
      </c>
      <c r="AQ23" s="3818" t="inlineStr">
        <is>
          <t>/</t>
        </is>
      </c>
      <c r="AR23" s="6036" t="inlineStr">
        <is>
          <t>/</t>
        </is>
      </c>
      <c r="AS23" s="6036" t="inlineStr">
        <is>
          <t>/</t>
        </is>
      </c>
      <c r="AT23" s="3818" t="inlineStr">
        <is>
          <t>//</t>
        </is>
      </c>
      <c r="AU23" s="6033" t="n"/>
      <c r="AV23" s="6037" t="n"/>
      <c r="AW23" s="6037" t="n"/>
      <c r="AX23" s="6037" t="n"/>
      <c r="AY23" s="6037" t="n"/>
      <c r="AZ23" s="6037" t="n"/>
      <c r="BA23" s="6037" t="n"/>
      <c r="BB23" s="6037" t="n"/>
      <c r="BC23" s="6038" t="n"/>
      <c r="BD23" s="121" t="n">
        <v>5</v>
      </c>
      <c r="BE23" s="6039" t="n"/>
      <c r="BF23" s="6040" t="n"/>
      <c r="BG23" s="124" t="n">
        <v>2</v>
      </c>
      <c r="BH23" s="6040" t="n"/>
      <c r="BI23" s="124" t="n">
        <v>3</v>
      </c>
      <c r="BJ23" s="6040" t="n"/>
      <c r="BK23" s="124" t="n">
        <v>9</v>
      </c>
      <c r="BL23" s="6040" t="n"/>
      <c r="BM23" s="124" t="n">
        <v>2</v>
      </c>
      <c r="BN23" s="6040" t="n"/>
      <c r="BO23" s="125">
        <f>SUM(BD23:BN23)</f>
        <v/>
      </c>
      <c r="BP23" s="6041" t="n"/>
      <c r="BQ23" s="53" t="n"/>
      <c r="BR23" s="6002" t="n"/>
      <c r="BS23" s="6002" t="n"/>
      <c r="BT23" s="6002" t="n"/>
      <c r="BU23" s="6002" t="n"/>
    </row>
    <row r="24">
      <c r="A24" s="146" t="n"/>
      <c r="B24" s="146" t="n"/>
      <c r="C24" s="128" t="n"/>
      <c r="D24" s="128" t="n"/>
      <c r="E24" s="128" t="n"/>
      <c r="F24" s="128" t="n"/>
      <c r="G24" s="128" t="n"/>
      <c r="H24" s="128" t="n"/>
      <c r="I24" s="128" t="n"/>
      <c r="J24" s="128" t="n"/>
      <c r="K24" s="128" t="n"/>
      <c r="L24" s="128" t="n"/>
      <c r="M24" s="128" t="n"/>
      <c r="N24" s="128" t="n"/>
      <c r="O24" s="128" t="n"/>
      <c r="P24" s="128" t="n"/>
      <c r="Q24" s="128" t="n"/>
      <c r="R24" s="128" t="n"/>
      <c r="S24" s="128" t="n"/>
      <c r="T24" s="128" t="n"/>
      <c r="U24" s="128" t="n"/>
      <c r="V24" s="128" t="n"/>
      <c r="W24" s="128" t="n"/>
      <c r="X24" s="128" t="n"/>
      <c r="Y24" s="128" t="n"/>
      <c r="Z24" s="128" t="n"/>
      <c r="AA24" s="128" t="n"/>
      <c r="AB24" s="128" t="n"/>
      <c r="AC24" s="128" t="n"/>
      <c r="AD24" s="128" t="n"/>
      <c r="AE24" s="128" t="n"/>
      <c r="AF24" s="128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8" t="n"/>
      <c r="AS24" s="128" t="n"/>
      <c r="AT24" s="128" t="n"/>
      <c r="AU24" s="128" t="n"/>
      <c r="AV24" s="128" t="n"/>
      <c r="AW24" s="128" t="n"/>
      <c r="AX24" s="128" t="n"/>
      <c r="AY24" s="128" t="n"/>
      <c r="AZ24" s="128" t="n"/>
      <c r="BA24" s="128" t="n"/>
      <c r="BB24" s="128" t="n"/>
      <c r="BC24" s="6002" t="n"/>
      <c r="BD24" s="2845">
        <f>SUM(BD20:BE23)</f>
        <v/>
      </c>
      <c r="BE24" s="6016" t="n"/>
      <c r="BF24" s="6017" t="n"/>
      <c r="BG24" s="2846">
        <f>SUM(BG20:BH23)</f>
        <v/>
      </c>
      <c r="BH24" s="6017" t="n"/>
      <c r="BI24" s="2846">
        <f>SUM(BI20:BJ23)</f>
        <v/>
      </c>
      <c r="BJ24" s="6017" t="n"/>
      <c r="BK24" s="2846">
        <f>SUM(BK20:BL23)</f>
        <v/>
      </c>
      <c r="BL24" s="6017" t="n"/>
      <c r="BM24" s="2846">
        <f>SUM(BM20:BN23)</f>
        <v/>
      </c>
      <c r="BN24" s="6017" t="n"/>
      <c r="BO24" s="2847">
        <f>SUM(BO20:BP23)</f>
        <v/>
      </c>
      <c r="BP24" s="6019" t="n"/>
      <c r="BQ24" s="53" t="n"/>
      <c r="BR24" s="6002" t="n"/>
      <c r="BS24" s="6002" t="n"/>
      <c r="BT24" s="6002" t="n"/>
      <c r="BU24" s="6002" t="n"/>
    </row>
    <row r="25">
      <c r="A25" s="146" t="n"/>
      <c r="B25" s="146" t="n"/>
      <c r="C25" s="137" t="inlineStr">
        <is>
          <t>Обозначения:</t>
        </is>
      </c>
      <c r="D25" s="138" t="n"/>
      <c r="E25" s="139" t="n"/>
      <c r="F25" s="139" t="n"/>
      <c r="G25" s="139" t="n"/>
      <c r="H25" s="138" t="n"/>
      <c r="I25" s="105" t="n"/>
      <c r="J25" s="140" t="inlineStr">
        <is>
          <t>−</t>
        </is>
      </c>
      <c r="K25" s="137" t="inlineStr">
        <is>
          <t>теоретическое обучение</t>
        </is>
      </c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41" t="n"/>
      <c r="U25" s="141" t="n"/>
      <c r="V25" s="142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43" t="inlineStr">
        <is>
          <t>О</t>
        </is>
      </c>
      <c r="AF25" s="140" t="inlineStr">
        <is>
          <t>−</t>
        </is>
      </c>
      <c r="AG25" s="137" t="inlineStr">
        <is>
          <t>учебная практика</t>
        </is>
      </c>
      <c r="AH25" s="141" t="n"/>
      <c r="AI25" s="142" t="n"/>
      <c r="AJ25" s="142" t="n"/>
      <c r="AK25" s="142" t="n"/>
      <c r="AL25" s="137" t="n"/>
      <c r="AM25" s="137" t="n"/>
      <c r="AN25" s="144" t="n"/>
      <c r="AO25" s="142" t="n"/>
      <c r="AP25" s="142" t="n"/>
      <c r="AQ25" s="142" t="n"/>
      <c r="AR25" s="141" t="n"/>
      <c r="AS25" s="143" t="inlineStr">
        <is>
          <t>/</t>
        </is>
      </c>
      <c r="AT25" s="140" t="inlineStr">
        <is>
          <t>−</t>
        </is>
      </c>
      <c r="AU25" s="137" t="inlineStr">
        <is>
          <t>дипломное проектирование</t>
        </is>
      </c>
      <c r="AV25" s="141" t="n"/>
      <c r="AW25" s="141" t="n"/>
      <c r="AX25" s="141" t="n"/>
      <c r="AY25" s="141" t="n"/>
      <c r="AZ25" s="141" t="n"/>
      <c r="BA25" s="141" t="n"/>
      <c r="BB25" s="137" t="n"/>
      <c r="BC25" s="137" t="n"/>
      <c r="BD25" s="137" t="n"/>
      <c r="BE25" s="145" t="n"/>
      <c r="BF25" s="139" t="n"/>
      <c r="BG25" s="139" t="n"/>
      <c r="BH25" s="139" t="n"/>
      <c r="BI25" s="146" t="n"/>
      <c r="BJ25" s="146" t="n"/>
      <c r="BK25" s="146" t="n"/>
      <c r="BL25" s="146" t="n"/>
      <c r="BM25" s="146" t="n"/>
      <c r="BN25" s="146" t="n"/>
      <c r="BO25" s="739" t="n"/>
      <c r="BP25" s="697" t="n"/>
      <c r="BQ25" s="53" t="n"/>
      <c r="BR25" s="6002" t="n"/>
      <c r="BS25" s="6002" t="n"/>
      <c r="BT25" s="6002" t="n"/>
      <c r="BU25" s="6002" t="n"/>
    </row>
    <row r="26">
      <c r="A26" s="6002" t="n"/>
      <c r="B26" s="6002" t="n"/>
      <c r="C26" s="148" t="n"/>
      <c r="D26" s="149" t="n"/>
      <c r="E26" s="148" t="n"/>
      <c r="F26" s="148" t="n"/>
      <c r="G26" s="148" t="n"/>
      <c r="H26" s="148" t="n"/>
      <c r="I26" s="137" t="n"/>
      <c r="J26" s="137" t="n"/>
      <c r="K26" s="137" t="n"/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37" t="n"/>
      <c r="U26" s="137" t="n"/>
      <c r="V26" s="137" t="n"/>
      <c r="W26" s="137" t="n"/>
      <c r="X26" s="137" t="n"/>
      <c r="Y26" s="137" t="n"/>
      <c r="Z26" s="137" t="n"/>
      <c r="AA26" s="137" t="n"/>
      <c r="AB26" s="137" t="n"/>
      <c r="AC26" s="137" t="n"/>
      <c r="AD26" s="137" t="n"/>
      <c r="AE26" s="137" t="n"/>
      <c r="AF26" s="137" t="n"/>
      <c r="AG26" s="137" t="n"/>
      <c r="AH26" s="137" t="n"/>
      <c r="AI26" s="137" t="n"/>
      <c r="AJ26" s="137" t="n"/>
      <c r="AK26" s="137" t="n"/>
      <c r="AL26" s="137" t="n"/>
      <c r="AM26" s="137" t="n"/>
      <c r="AN26" s="137" t="n"/>
      <c r="AO26" s="137" t="n"/>
      <c r="AP26" s="137" t="n"/>
      <c r="AQ26" s="137" t="n"/>
      <c r="AR26" s="137" t="n"/>
      <c r="AS26" s="137" t="n"/>
      <c r="AT26" s="137" t="n"/>
      <c r="AU26" s="137" t="n"/>
      <c r="AV26" s="137" t="n"/>
      <c r="AW26" s="137" t="n"/>
      <c r="AX26" s="137" t="n"/>
      <c r="AY26" s="137" t="n"/>
      <c r="AZ26" s="137" t="n"/>
      <c r="BA26" s="137" t="n"/>
      <c r="BB26" s="137" t="n"/>
      <c r="BC26" s="137" t="n"/>
      <c r="BD26" s="137" t="n"/>
      <c r="BE26" s="145" t="n"/>
      <c r="BF26" s="148" t="n"/>
      <c r="BG26" s="148" t="n"/>
      <c r="BH26" s="148" t="n"/>
      <c r="BI26" s="6002" t="n"/>
      <c r="BJ26" s="6002" t="n"/>
      <c r="BK26" s="6002" t="n"/>
      <c r="BL26" s="6002" t="n"/>
      <c r="BM26" s="6002" t="n"/>
      <c r="BN26" s="6002" t="n"/>
      <c r="BO26" s="149" t="n"/>
      <c r="BP26" s="697" t="n"/>
      <c r="BQ26" s="53" t="n"/>
      <c r="BR26" s="6002" t="n"/>
      <c r="BS26" s="6002" t="n"/>
      <c r="BT26" s="6002" t="n"/>
      <c r="BU26" s="6002" t="n"/>
    </row>
    <row r="27">
      <c r="A27" s="146" t="n"/>
      <c r="B27" s="146" t="n"/>
      <c r="C27" s="139" t="n"/>
      <c r="D27" s="139" t="n"/>
      <c r="E27" s="139" t="n"/>
      <c r="F27" s="139" t="n"/>
      <c r="G27" s="139" t="n"/>
      <c r="H27" s="138" t="n"/>
      <c r="I27" s="151" t="inlineStr">
        <is>
          <t>:</t>
        </is>
      </c>
      <c r="J27" s="140" t="inlineStr">
        <is>
          <t>−</t>
        </is>
      </c>
      <c r="K27" s="137" t="inlineStr">
        <is>
          <t>лабораторно-экзаменационная (установочная) сессия</t>
        </is>
      </c>
      <c r="L27" s="137" t="n"/>
      <c r="M27" s="137" t="n"/>
      <c r="N27" s="137" t="n"/>
      <c r="O27" s="137" t="n"/>
      <c r="P27" s="137" t="n"/>
      <c r="Q27" s="137" t="n"/>
      <c r="R27" s="137" t="n"/>
      <c r="S27" s="137" t="n"/>
      <c r="T27" s="141" t="n"/>
      <c r="U27" s="141" t="n"/>
      <c r="V27" s="142" t="n"/>
      <c r="W27" s="142" t="n"/>
      <c r="X27" s="142" t="n"/>
      <c r="Y27" s="142" t="n"/>
      <c r="Z27" s="142" t="n"/>
      <c r="AA27" s="142" t="n"/>
      <c r="AB27" s="142" t="n"/>
      <c r="AC27" s="142" t="n"/>
      <c r="AD27" s="142" t="n"/>
      <c r="AE27" s="151" t="inlineStr">
        <is>
          <t>Х</t>
        </is>
      </c>
      <c r="AF27" s="140" t="inlineStr">
        <is>
          <t>−</t>
        </is>
      </c>
      <c r="AG27" s="137" t="inlineStr">
        <is>
          <t>производственная практика</t>
        </is>
      </c>
      <c r="AH27" s="141" t="n"/>
      <c r="AI27" s="142" t="n"/>
      <c r="AJ27" s="142" t="n"/>
      <c r="AK27" s="142" t="n"/>
      <c r="AL27" s="137" t="n"/>
      <c r="AM27" s="137" t="n"/>
      <c r="AN27" s="144" t="n"/>
      <c r="AO27" s="142" t="n"/>
      <c r="AP27" s="142" t="n"/>
      <c r="AQ27" s="142" t="n"/>
      <c r="AR27" s="144" t="n"/>
      <c r="AS27" s="143" t="inlineStr">
        <is>
          <t>//</t>
        </is>
      </c>
      <c r="AT27" s="140" t="inlineStr">
        <is>
          <t>−</t>
        </is>
      </c>
      <c r="AU27" s="137" t="inlineStr">
        <is>
          <t>итоговая аттестация</t>
        </is>
      </c>
      <c r="AV27" s="144" t="n"/>
      <c r="AW27" s="144" t="n"/>
      <c r="AX27" s="144" t="n"/>
      <c r="AY27" s="144" t="n"/>
      <c r="AZ27" s="144" t="n"/>
      <c r="BA27" s="144" t="n"/>
      <c r="BB27" s="137" t="n"/>
      <c r="BC27" s="137" t="n"/>
      <c r="BD27" s="137" t="n"/>
      <c r="BE27" s="145" t="n"/>
      <c r="BF27" s="139" t="n"/>
      <c r="BG27" s="139" t="n"/>
      <c r="BH27" s="139" t="n"/>
      <c r="BI27" s="146" t="n"/>
      <c r="BJ27" s="146" t="n"/>
      <c r="BK27" s="146" t="n"/>
      <c r="BL27" s="146" t="n"/>
      <c r="BM27" s="146" t="n"/>
      <c r="BN27" s="146" t="n"/>
      <c r="BO27" s="739" t="n"/>
      <c r="BP27" s="697" t="n"/>
      <c r="BQ27" s="53" t="n"/>
      <c r="BR27" s="6002" t="n"/>
      <c r="BS27" s="6002" t="n"/>
      <c r="BT27" s="6002" t="n"/>
      <c r="BU27" s="6002" t="n"/>
    </row>
    <row r="28">
      <c r="A28" s="2185" t="n"/>
      <c r="B28" s="2185" t="n"/>
      <c r="C28" s="2186" t="n"/>
      <c r="D28" s="2186" t="n"/>
      <c r="E28" s="2186" t="n"/>
      <c r="F28" s="2186" t="n"/>
      <c r="G28" s="2186" t="n"/>
      <c r="H28" s="739" t="n"/>
      <c r="I28" s="2187" t="n"/>
      <c r="J28" s="2188" t="n"/>
      <c r="K28" s="2186" t="n"/>
      <c r="L28" s="2186" t="n"/>
      <c r="M28" s="2186" t="n"/>
      <c r="N28" s="2186" t="n"/>
      <c r="O28" s="2186" t="n"/>
      <c r="P28" s="2186" t="n"/>
      <c r="Q28" s="2186" t="n"/>
      <c r="R28" s="2186" t="n"/>
      <c r="S28" s="2186" t="n"/>
      <c r="T28" s="739" t="n"/>
      <c r="U28" s="739" t="n"/>
      <c r="V28" s="2189" t="n"/>
      <c r="W28" s="2189" t="n"/>
      <c r="X28" s="2189" t="n"/>
      <c r="Y28" s="2189" t="n"/>
      <c r="Z28" s="2189" t="n"/>
      <c r="AA28" s="2189" t="n"/>
      <c r="AB28" s="2189" t="n"/>
      <c r="AC28" s="2189" t="n"/>
      <c r="AD28" s="2189" t="n"/>
      <c r="AE28" s="2190" t="n"/>
      <c r="AF28" s="2191" t="n"/>
      <c r="AG28" s="2186" t="n"/>
      <c r="AH28" s="695" t="n"/>
      <c r="AI28" s="2192" t="n"/>
      <c r="AJ28" s="2189" t="n"/>
      <c r="AK28" s="2189" t="n"/>
      <c r="AL28" s="2186" t="n"/>
      <c r="AM28" s="2186" t="n"/>
      <c r="AN28" s="2193" t="n"/>
      <c r="AO28" s="2189" t="n"/>
      <c r="AP28" s="2189" t="n"/>
      <c r="AQ28" s="2189" t="n"/>
      <c r="AR28" s="2193" t="n"/>
      <c r="AS28" s="2194" t="n"/>
      <c r="AT28" s="2188" t="n"/>
      <c r="AU28" s="2186" t="n"/>
      <c r="AV28" s="2193" t="n"/>
      <c r="AW28" s="2193" t="n"/>
      <c r="AX28" s="2193" t="n"/>
      <c r="AY28" s="2193" t="n"/>
      <c r="AZ28" s="2193" t="n"/>
      <c r="BA28" s="2193" t="n"/>
      <c r="BB28" s="2186" t="n"/>
      <c r="BC28" s="2186" t="n"/>
      <c r="BD28" s="2186" t="n"/>
      <c r="BE28" s="2195" t="n"/>
      <c r="BF28" s="2195" t="n"/>
      <c r="BG28" s="2195" t="n"/>
      <c r="BH28" s="2195" t="n"/>
      <c r="BI28" s="2195" t="n"/>
      <c r="BJ28" s="2195" t="n"/>
      <c r="BK28" s="2195" t="n"/>
      <c r="BL28" s="2195" t="n"/>
      <c r="BM28" s="2195" t="n"/>
      <c r="BN28" s="2185" t="n"/>
      <c r="BO28" s="2185" t="n"/>
      <c r="BP28" s="2185" t="n"/>
      <c r="BQ28" s="2185" t="n"/>
      <c r="BR28" s="2185" t="n"/>
      <c r="BS28" s="6002" t="n"/>
      <c r="BT28" s="6002" t="n"/>
      <c r="BU28" s="6002" t="n"/>
    </row>
    <row r="29">
      <c r="A29" s="1504" t="inlineStr">
        <is>
          <t>III. План образовательного процесса</t>
        </is>
      </c>
      <c r="B29" s="6016" t="n"/>
      <c r="C29" s="6016" t="n"/>
      <c r="D29" s="6016" t="n"/>
      <c r="E29" s="6016" t="n"/>
      <c r="F29" s="6016" t="n"/>
      <c r="G29" s="6016" t="n"/>
      <c r="H29" s="6016" t="n"/>
      <c r="I29" s="6016" t="n"/>
      <c r="J29" s="6016" t="n"/>
      <c r="K29" s="6016" t="n"/>
      <c r="L29" s="6016" t="n"/>
      <c r="M29" s="6016" t="n"/>
      <c r="N29" s="6016" t="n"/>
      <c r="O29" s="6016" t="n"/>
      <c r="P29" s="6016" t="n"/>
      <c r="Q29" s="6016" t="n"/>
      <c r="R29" s="6016" t="n"/>
      <c r="S29" s="6016" t="n"/>
      <c r="T29" s="6016" t="n"/>
      <c r="U29" s="6016" t="n"/>
      <c r="V29" s="6016" t="n"/>
      <c r="W29" s="6016" t="n"/>
      <c r="X29" s="6016" t="n"/>
      <c r="Y29" s="6016" t="n"/>
      <c r="Z29" s="6016" t="n"/>
      <c r="AA29" s="6016" t="n"/>
      <c r="AB29" s="6016" t="n"/>
      <c r="AC29" s="6016" t="n"/>
      <c r="AD29" s="6016" t="n"/>
      <c r="AE29" s="6016" t="n"/>
      <c r="AF29" s="6016" t="n"/>
      <c r="AG29" s="6016" t="n"/>
      <c r="AH29" s="6016" t="n"/>
      <c r="AI29" s="6016" t="n"/>
      <c r="AJ29" s="6016" t="n"/>
      <c r="AK29" s="6016" t="n"/>
      <c r="AL29" s="6016" t="n"/>
      <c r="AM29" s="6016" t="n"/>
      <c r="AN29" s="6016" t="n"/>
      <c r="AO29" s="6016" t="n"/>
      <c r="AP29" s="6016" t="n"/>
      <c r="AQ29" s="6016" t="n"/>
      <c r="AR29" s="6016" t="n"/>
      <c r="AS29" s="6016" t="n"/>
      <c r="AT29" s="6016" t="n"/>
      <c r="AU29" s="6016" t="n"/>
      <c r="AV29" s="6016" t="n"/>
      <c r="AW29" s="6016" t="n"/>
      <c r="AX29" s="6016" t="n"/>
      <c r="AY29" s="6016" t="n"/>
      <c r="AZ29" s="6016" t="n"/>
      <c r="BA29" s="6016" t="n"/>
      <c r="BB29" s="6016" t="n"/>
      <c r="BC29" s="6016" t="n"/>
      <c r="BD29" s="6016" t="n"/>
      <c r="BE29" s="6016" t="n"/>
      <c r="BF29" s="6016" t="n"/>
      <c r="BG29" s="6016" t="n"/>
      <c r="BH29" s="6016" t="n"/>
      <c r="BI29" s="6016" t="n"/>
      <c r="BJ29" s="6016" t="n"/>
      <c r="BK29" s="6016" t="n"/>
      <c r="BL29" s="6016" t="n"/>
      <c r="BM29" s="6016" t="n"/>
      <c r="BN29" s="6016" t="n"/>
      <c r="BO29" s="6016" t="n"/>
      <c r="BP29" s="6016" t="n"/>
      <c r="BQ29" s="6016" t="n"/>
      <c r="BR29" s="6016" t="n"/>
      <c r="BS29" s="2196" t="n"/>
      <c r="BT29" s="6002" t="n"/>
      <c r="BU29" s="6002" t="n"/>
    </row>
    <row r="30">
      <c r="A30" s="2197" t="inlineStr">
        <is>
          <t>№
п/п</t>
        </is>
      </c>
      <c r="B30" s="6042" t="n"/>
      <c r="C30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0" s="6006" t="n"/>
      <c r="E30" s="6006" t="n"/>
      <c r="F30" s="6006" t="n"/>
      <c r="G30" s="6006" t="n"/>
      <c r="H30" s="6006" t="n"/>
      <c r="I30" s="6006" t="n"/>
      <c r="J30" s="6006" t="n"/>
      <c r="K30" s="6006" t="n"/>
      <c r="L30" s="6006" t="n"/>
      <c r="M30" s="6006" t="n"/>
      <c r="N30" s="6006" t="n"/>
      <c r="O30" s="6006" t="n"/>
      <c r="P30" s="6008" t="n"/>
      <c r="Q30" s="2200" t="n"/>
      <c r="R30" s="2200" t="inlineStr">
        <is>
          <t>Уровень ССО</t>
        </is>
      </c>
      <c r="S30" s="6043" t="n"/>
      <c r="T30" s="6043" t="n"/>
      <c r="U30" s="6044" t="n"/>
      <c r="V30" s="3351" t="inlineStr">
        <is>
          <t>Экзамены</t>
        </is>
      </c>
      <c r="W30" s="6042" t="n"/>
      <c r="X30" s="5275" t="inlineStr">
        <is>
          <t>Зачеты</t>
        </is>
      </c>
      <c r="Y30" s="6008" t="n"/>
      <c r="Z30" s="2204" t="inlineStr">
        <is>
          <t>Общее количество акад. часов по учебному плану для дневной формы</t>
        </is>
      </c>
      <c r="AA30" s="6042" t="n"/>
      <c r="AB30" s="5274" t="inlineStr">
        <is>
          <t>Количество аудиторных часов по учебному плану для дневной формы</t>
        </is>
      </c>
      <c r="AC30" s="6008" t="n"/>
      <c r="AD30" s="2200" t="inlineStr">
        <is>
          <t>ВСЕГО                  академических  часов</t>
        </is>
      </c>
      <c r="AE30" s="6008" t="n"/>
      <c r="AF30" s="2206" t="inlineStr">
        <is>
          <t>Количество аудиторных часов</t>
        </is>
      </c>
      <c r="AG30" s="6045" t="n"/>
      <c r="AH30" s="6045" t="n"/>
      <c r="AI30" s="6045" t="n"/>
      <c r="AJ30" s="6045" t="n"/>
      <c r="AK30" s="6045" t="n"/>
      <c r="AL30" s="6045" t="n"/>
      <c r="AM30" s="6045" t="n"/>
      <c r="AN30" s="6045" t="n"/>
      <c r="AO30" s="6046" t="n"/>
      <c r="AP30" s="2206" t="inlineStr">
        <is>
          <t>Распределение по курсам и семестрам</t>
        </is>
      </c>
      <c r="AQ30" s="6045" t="n"/>
      <c r="AR30" s="6045" t="n"/>
      <c r="AS30" s="6045" t="n"/>
      <c r="AT30" s="6045" t="n"/>
      <c r="AU30" s="6045" t="n"/>
      <c r="AV30" s="6045" t="n"/>
      <c r="AW30" s="6045" t="n"/>
      <c r="AX30" s="6045" t="n"/>
      <c r="AY30" s="6045" t="n"/>
      <c r="AZ30" s="6045" t="n"/>
      <c r="BA30" s="6045" t="n"/>
      <c r="BB30" s="6045" t="n"/>
      <c r="BC30" s="6045" t="n"/>
      <c r="BD30" s="6045" t="n"/>
      <c r="BE30" s="6045" t="n"/>
      <c r="BF30" s="6045" t="n"/>
      <c r="BG30" s="6045" t="n"/>
      <c r="BH30" s="6045" t="n"/>
      <c r="BI30" s="6045" t="n"/>
      <c r="BJ30" s="6045" t="n"/>
      <c r="BK30" s="6045" t="n"/>
      <c r="BL30" s="6045" t="n"/>
      <c r="BM30" s="6045" t="n"/>
      <c r="BN30" s="6046" t="n"/>
      <c r="BO30" s="2200" t="inlineStr">
        <is>
          <t>Всего зачетных единиц</t>
        </is>
      </c>
      <c r="BP30" s="6008" t="n"/>
      <c r="BQ30" s="5275" t="inlineStr">
        <is>
          <t>Кафедра</t>
        </is>
      </c>
      <c r="BR30" s="6008" t="n"/>
      <c r="BS30" s="6002" t="n"/>
      <c r="BT30" s="6002" t="n"/>
      <c r="BU30" s="6002" t="n"/>
    </row>
    <row r="31">
      <c r="A31" s="6010" t="n"/>
      <c r="B31" s="6047" t="n"/>
      <c r="C31" s="6048" t="n"/>
      <c r="D31" s="6002" t="n"/>
      <c r="E31" s="6002" t="n"/>
      <c r="F31" s="6002" t="n"/>
      <c r="G31" s="6002" t="n"/>
      <c r="H31" s="6002" t="n"/>
      <c r="I31" s="6002" t="n"/>
      <c r="J31" s="6002" t="n"/>
      <c r="K31" s="6002" t="n"/>
      <c r="L31" s="6002" t="n"/>
      <c r="M31" s="6002" t="n"/>
      <c r="N31" s="6002" t="n"/>
      <c r="O31" s="6002" t="n"/>
      <c r="P31" s="6013" t="n"/>
      <c r="Q31" s="6009" t="n"/>
      <c r="R31" s="2204" t="inlineStr">
        <is>
          <t>Количество ауд.часов</t>
        </is>
      </c>
      <c r="S31" s="2209" t="inlineStr">
        <is>
          <t>Количество экзаменов</t>
        </is>
      </c>
      <c r="T31" s="2209" t="inlineStr">
        <is>
          <t>Всего часов</t>
        </is>
      </c>
      <c r="U31" s="3352" t="inlineStr">
        <is>
          <t>Зачетных единиц</t>
        </is>
      </c>
      <c r="V31" s="6010" t="n"/>
      <c r="W31" s="6047" t="n"/>
      <c r="X31" s="6002" t="n"/>
      <c r="Y31" s="6013" t="n"/>
      <c r="Z31" s="6010" t="n"/>
      <c r="AA31" s="6047" t="n"/>
      <c r="AB31" s="6002" t="n"/>
      <c r="AC31" s="6013" t="n"/>
      <c r="AD31" s="6010" t="n"/>
      <c r="AE31" s="6013" t="n"/>
      <c r="AF31" s="5480" t="inlineStr">
        <is>
          <t>Всего</t>
        </is>
      </c>
      <c r="AG31" s="6049" t="n"/>
      <c r="AH31" s="2214" t="inlineStr">
        <is>
          <t>Из них</t>
        </is>
      </c>
      <c r="AI31" s="6050" t="n"/>
      <c r="AJ31" s="6050" t="n"/>
      <c r="AK31" s="6050" t="n"/>
      <c r="AL31" s="6050" t="n"/>
      <c r="AM31" s="6050" t="n"/>
      <c r="AN31" s="6050" t="n"/>
      <c r="AO31" s="6051" t="n"/>
      <c r="AP31" s="6052" t="inlineStr">
        <is>
          <t>I курс</t>
        </is>
      </c>
      <c r="AQ31" s="6050" t="n"/>
      <c r="AR31" s="6050" t="n"/>
      <c r="AS31" s="6050" t="n"/>
      <c r="AT31" s="6050" t="n"/>
      <c r="AU31" s="6050" t="n"/>
      <c r="AV31" s="6051" t="n"/>
      <c r="AW31" s="6052" t="inlineStr">
        <is>
          <t>II курс</t>
        </is>
      </c>
      <c r="AX31" s="6050" t="n"/>
      <c r="AY31" s="6050" t="n"/>
      <c r="AZ31" s="6050" t="n"/>
      <c r="BA31" s="6050" t="n"/>
      <c r="BB31" s="6051" t="n"/>
      <c r="BC31" s="2217" t="inlineStr">
        <is>
          <t>III курс</t>
        </is>
      </c>
      <c r="BD31" s="6050" t="n"/>
      <c r="BE31" s="6050" t="n"/>
      <c r="BF31" s="6050" t="n"/>
      <c r="BG31" s="6050" t="n"/>
      <c r="BH31" s="6051" t="n"/>
      <c r="BI31" s="2217" t="inlineStr">
        <is>
          <t>IV курс</t>
        </is>
      </c>
      <c r="BJ31" s="6050" t="n"/>
      <c r="BK31" s="6050" t="n"/>
      <c r="BL31" s="6050" t="n"/>
      <c r="BM31" s="6050" t="n"/>
      <c r="BN31" s="6051" t="n"/>
      <c r="BO31" s="6010" t="n"/>
      <c r="BP31" s="6013" t="n"/>
      <c r="BQ31" s="6002" t="n"/>
      <c r="BR31" s="6013" t="n"/>
      <c r="BS31" s="6002" t="n"/>
      <c r="BT31" s="6002" t="n"/>
      <c r="BU31" s="6002" t="n"/>
    </row>
    <row r="32">
      <c r="A32" s="6010" t="n"/>
      <c r="B32" s="6047" t="n"/>
      <c r="C32" s="6048" t="n"/>
      <c r="D32" s="6002" t="n"/>
      <c r="E32" s="6002" t="n"/>
      <c r="F32" s="6002" t="n"/>
      <c r="G32" s="6002" t="n"/>
      <c r="H32" s="6002" t="n"/>
      <c r="I32" s="6002" t="n"/>
      <c r="J32" s="6002" t="n"/>
      <c r="K32" s="6002" t="n"/>
      <c r="L32" s="6002" t="n"/>
      <c r="M32" s="6002" t="n"/>
      <c r="N32" s="6002" t="n"/>
      <c r="O32" s="6002" t="n"/>
      <c r="P32" s="6013" t="n"/>
      <c r="Q32" s="6009" t="n"/>
      <c r="R32" s="6053" t="n"/>
      <c r="S32" s="6054" t="n"/>
      <c r="T32" s="6054" t="n"/>
      <c r="U32" s="6055" t="n"/>
      <c r="V32" s="6010" t="n"/>
      <c r="W32" s="6047" t="n"/>
      <c r="X32" s="6002" t="n"/>
      <c r="Y32" s="6013" t="n"/>
      <c r="Z32" s="6010" t="n"/>
      <c r="AA32" s="6047" t="n"/>
      <c r="AB32" s="6002" t="n"/>
      <c r="AC32" s="6013" t="n"/>
      <c r="AD32" s="6010" t="n"/>
      <c r="AE32" s="6013" t="n"/>
      <c r="AF32" s="6010" t="n"/>
      <c r="AG32" s="6056" t="n"/>
      <c r="AH32" s="2220" t="inlineStr">
        <is>
          <t>Лекции</t>
        </is>
      </c>
      <c r="AI32" s="6057" t="n"/>
      <c r="AJ32" s="2222" t="inlineStr">
        <is>
          <t>Лабораторные</t>
        </is>
      </c>
      <c r="AK32" s="6057" t="n"/>
      <c r="AL32" s="2222" t="inlineStr">
        <is>
          <t>Практические</t>
        </is>
      </c>
      <c r="AM32" s="6057" t="n"/>
      <c r="AN32" s="2223" t="inlineStr">
        <is>
          <t>Семинарские</t>
        </is>
      </c>
      <c r="AO32" s="6058" t="n"/>
      <c r="AP32" s="6059" t="inlineStr">
        <is>
          <t>УС</t>
        </is>
      </c>
      <c r="AQ32" s="6060" t="inlineStr">
        <is>
          <t>1 семестр</t>
        </is>
      </c>
      <c r="AR32" s="6050" t="n"/>
      <c r="AS32" s="6061" t="n"/>
      <c r="AT32" s="6062" t="inlineStr">
        <is>
          <t>2 семестр</t>
        </is>
      </c>
      <c r="AU32" s="6050" t="n"/>
      <c r="AV32" s="6051" t="n"/>
      <c r="AW32" s="6063" t="inlineStr">
        <is>
          <t>3 семестр</t>
        </is>
      </c>
      <c r="AX32" s="6050" t="n"/>
      <c r="AY32" s="6061" t="n"/>
      <c r="AZ32" s="6062" t="inlineStr">
        <is>
          <t>4 семестр</t>
        </is>
      </c>
      <c r="BA32" s="6050" t="n"/>
      <c r="BB32" s="6051" t="n"/>
      <c r="BC32" s="3359" t="inlineStr">
        <is>
          <t>5 семестр</t>
        </is>
      </c>
      <c r="BD32" s="6050" t="n"/>
      <c r="BE32" s="6061" t="n"/>
      <c r="BF32" s="3358" t="inlineStr">
        <is>
          <t>6 семестр</t>
        </is>
      </c>
      <c r="BG32" s="6050" t="n"/>
      <c r="BH32" s="6051" t="n"/>
      <c r="BI32" s="3359" t="inlineStr">
        <is>
          <t>7 семестр</t>
        </is>
      </c>
      <c r="BJ32" s="6050" t="n"/>
      <c r="BK32" s="6061" t="n"/>
      <c r="BL32" s="3358" t="inlineStr">
        <is>
          <t>8 семестр</t>
        </is>
      </c>
      <c r="BM32" s="6050" t="n"/>
      <c r="BN32" s="6051" t="n"/>
      <c r="BO32" s="6010" t="n"/>
      <c r="BP32" s="6013" t="n"/>
      <c r="BQ32" s="6002" t="n"/>
      <c r="BR32" s="6013" t="n"/>
      <c r="BS32" s="6002" t="n"/>
      <c r="BT32" s="6002" t="n"/>
      <c r="BU32" s="6002" t="n"/>
    </row>
    <row r="33">
      <c r="A33" s="6010" t="n"/>
      <c r="B33" s="6047" t="n"/>
      <c r="C33" s="6048" t="n"/>
      <c r="D33" s="6002" t="n"/>
      <c r="E33" s="6002" t="n"/>
      <c r="F33" s="6002" t="n"/>
      <c r="G33" s="6002" t="n"/>
      <c r="H33" s="6002" t="n"/>
      <c r="I33" s="6002" t="n"/>
      <c r="J33" s="6002" t="n"/>
      <c r="K33" s="6002" t="n"/>
      <c r="L33" s="6002" t="n"/>
      <c r="M33" s="6002" t="n"/>
      <c r="N33" s="6002" t="n"/>
      <c r="O33" s="6002" t="n"/>
      <c r="P33" s="6013" t="n"/>
      <c r="Q33" s="6009" t="n"/>
      <c r="R33" s="6053" t="n"/>
      <c r="S33" s="6054" t="n"/>
      <c r="T33" s="6054" t="n"/>
      <c r="U33" s="6055" t="n"/>
      <c r="V33" s="6010" t="n"/>
      <c r="W33" s="6047" t="n"/>
      <c r="X33" s="6002" t="n"/>
      <c r="Y33" s="6013" t="n"/>
      <c r="Z33" s="6010" t="n"/>
      <c r="AA33" s="6047" t="n"/>
      <c r="AB33" s="6002" t="n"/>
      <c r="AC33" s="6013" t="n"/>
      <c r="AD33" s="6010" t="n"/>
      <c r="AE33" s="6013" t="n"/>
      <c r="AF33" s="6010" t="n"/>
      <c r="AG33" s="6056" t="n"/>
      <c r="AH33" s="6002" t="n"/>
      <c r="AI33" s="6064" t="n"/>
      <c r="AJ33" s="6065" t="n"/>
      <c r="AK33" s="6064" t="n"/>
      <c r="AL33" s="6065" t="n"/>
      <c r="AM33" s="6064" t="n"/>
      <c r="AN33" s="6065" t="n"/>
      <c r="AO33" s="6013" t="n"/>
      <c r="AP33" s="6066" t="n"/>
      <c r="AQ33" s="6067" t="n">
        <v>2</v>
      </c>
      <c r="AR33" s="6060" t="inlineStr">
        <is>
          <t>недели</t>
        </is>
      </c>
      <c r="AS33" s="6061" t="n"/>
      <c r="AT33" s="6068" t="n">
        <v>2</v>
      </c>
      <c r="AU33" s="6069" t="inlineStr">
        <is>
          <t>недели</t>
        </is>
      </c>
      <c r="AV33" s="6051" t="n"/>
      <c r="AW33" s="6068" t="n">
        <v>2</v>
      </c>
      <c r="AX33" s="6060" t="inlineStr">
        <is>
          <t>недели</t>
        </is>
      </c>
      <c r="AY33" s="6061" t="n"/>
      <c r="AZ33" s="6068" t="n">
        <v>2</v>
      </c>
      <c r="BA33" s="6069" t="inlineStr">
        <is>
          <t>недели</t>
        </is>
      </c>
      <c r="BB33" s="6051" t="n"/>
      <c r="BC33" s="2237" t="n">
        <v>3</v>
      </c>
      <c r="BD33" s="4928" t="inlineStr">
        <is>
          <t>недели</t>
        </is>
      </c>
      <c r="BE33" s="6061" t="n"/>
      <c r="BF33" s="2237" t="n">
        <v>3</v>
      </c>
      <c r="BG33" s="5282" t="inlineStr">
        <is>
          <t>недели</t>
        </is>
      </c>
      <c r="BH33" s="6051" t="n"/>
      <c r="BI33" s="2237" t="n">
        <v>3</v>
      </c>
      <c r="BJ33" s="4928" t="inlineStr">
        <is>
          <t>недели</t>
        </is>
      </c>
      <c r="BK33" s="6061" t="n"/>
      <c r="BL33" s="2237" t="n">
        <v>2</v>
      </c>
      <c r="BM33" s="5282" t="inlineStr">
        <is>
          <t>недели</t>
        </is>
      </c>
      <c r="BN33" s="6051" t="n"/>
      <c r="BO33" s="6010" t="n"/>
      <c r="BP33" s="6013" t="n"/>
      <c r="BQ33" s="6002" t="n"/>
      <c r="BR33" s="6013" t="n"/>
      <c r="BS33" s="6002" t="n"/>
      <c r="BT33" s="6002" t="n"/>
      <c r="BU33" s="6002" t="n"/>
    </row>
    <row r="34">
      <c r="A34" s="6015" t="n"/>
      <c r="B34" s="6070" t="n"/>
      <c r="C34" s="6071" t="n"/>
      <c r="D34" s="6016" t="n"/>
      <c r="E34" s="6016" t="n"/>
      <c r="F34" s="6016" t="n"/>
      <c r="G34" s="6016" t="n"/>
      <c r="H34" s="6016" t="n"/>
      <c r="I34" s="6016" t="n"/>
      <c r="J34" s="6016" t="n"/>
      <c r="K34" s="6016" t="n"/>
      <c r="L34" s="6016" t="n"/>
      <c r="M34" s="6016" t="n"/>
      <c r="N34" s="6016" t="n"/>
      <c r="O34" s="6016" t="n"/>
      <c r="P34" s="6019" t="n"/>
      <c r="Q34" s="6014" t="n"/>
      <c r="R34" s="6072" t="n"/>
      <c r="S34" s="6073" t="n"/>
      <c r="T34" s="6073" t="n"/>
      <c r="U34" s="6074" t="n"/>
      <c r="V34" s="6015" t="n"/>
      <c r="W34" s="6070" t="n"/>
      <c r="X34" s="6016" t="n"/>
      <c r="Y34" s="6019" t="n"/>
      <c r="Z34" s="6015" t="n"/>
      <c r="AA34" s="6070" t="n"/>
      <c r="AB34" s="6016" t="n"/>
      <c r="AC34" s="6019" t="n"/>
      <c r="AD34" s="6015" t="n"/>
      <c r="AE34" s="6019" t="n"/>
      <c r="AF34" s="6015" t="n"/>
      <c r="AG34" s="6075" t="n"/>
      <c r="AH34" s="6016" t="n"/>
      <c r="AI34" s="6076" t="n"/>
      <c r="AJ34" s="6077" t="n"/>
      <c r="AK34" s="6076" t="n"/>
      <c r="AL34" s="6077" t="n"/>
      <c r="AM34" s="6076" t="n"/>
      <c r="AN34" s="6077" t="n"/>
      <c r="AO34" s="6019" t="n"/>
      <c r="AP34" s="6078" t="inlineStr">
        <is>
          <t>Ауд. часов</t>
        </is>
      </c>
      <c r="AQ34" s="6079" t="inlineStr">
        <is>
          <t>Всего часов</t>
        </is>
      </c>
      <c r="AR34" s="6080" t="inlineStr">
        <is>
          <t>Ауд. часов</t>
        </is>
      </c>
      <c r="AS34" s="6081" t="inlineStr">
        <is>
          <t>Зач. единиц</t>
        </is>
      </c>
      <c r="AT34" s="6082" t="inlineStr">
        <is>
          <t>Всего часов</t>
        </is>
      </c>
      <c r="AU34" s="6083" t="inlineStr">
        <is>
          <t>Ауд. часов</t>
        </is>
      </c>
      <c r="AV34" s="6084" t="inlineStr">
        <is>
          <t>Зач. единиц</t>
        </is>
      </c>
      <c r="AW34" s="6085" t="inlineStr">
        <is>
          <t>Всего часов</t>
        </is>
      </c>
      <c r="AX34" s="6083" t="inlineStr">
        <is>
          <t>Ауд. часов</t>
        </is>
      </c>
      <c r="AY34" s="6086" t="inlineStr">
        <is>
          <t>Зач. единиц</t>
        </is>
      </c>
      <c r="AZ34" s="6082" t="inlineStr">
        <is>
          <t>Всего часов</t>
        </is>
      </c>
      <c r="BA34" s="6080" t="inlineStr">
        <is>
          <t>Ауд. часов</t>
        </is>
      </c>
      <c r="BB34" s="6087" t="inlineStr">
        <is>
          <t>Зач. единиц</t>
        </is>
      </c>
      <c r="BC34" s="2258" t="inlineStr">
        <is>
          <t>Всего часов</t>
        </is>
      </c>
      <c r="BD34" s="2259" t="inlineStr">
        <is>
          <t>Ауд. часов</t>
        </is>
      </c>
      <c r="BE34" s="2260" t="inlineStr">
        <is>
          <t>Зач. единиц</t>
        </is>
      </c>
      <c r="BF34" s="2261" t="inlineStr">
        <is>
          <t>Всего часов</t>
        </is>
      </c>
      <c r="BG34" s="2262" t="inlineStr">
        <is>
          <t>Ауд. часов</t>
        </is>
      </c>
      <c r="BH34" s="2263" t="inlineStr">
        <is>
          <t>Зач. единиц</t>
        </is>
      </c>
      <c r="BI34" s="2258" t="inlineStr">
        <is>
          <t>Всего часов</t>
        </is>
      </c>
      <c r="BJ34" s="2259" t="inlineStr">
        <is>
          <t>Ауд. часов</t>
        </is>
      </c>
      <c r="BK34" s="2260" t="inlineStr">
        <is>
          <t>Зач. единиц</t>
        </is>
      </c>
      <c r="BL34" s="2258" t="inlineStr">
        <is>
          <t>Всего часов</t>
        </is>
      </c>
      <c r="BM34" s="2262" t="inlineStr">
        <is>
          <t>Ауд. часов</t>
        </is>
      </c>
      <c r="BN34" s="3557" t="inlineStr">
        <is>
          <t>Зач. единиц</t>
        </is>
      </c>
      <c r="BO34" s="6015" t="n"/>
      <c r="BP34" s="6019" t="n"/>
      <c r="BQ34" s="6016" t="n"/>
      <c r="BR34" s="6019" t="n"/>
      <c r="BS34" s="6002" t="n"/>
      <c r="BT34" s="6002" t="n"/>
      <c r="BU34" s="6002" t="n"/>
    </row>
    <row r="35">
      <c r="A35" s="6088" t="inlineStr">
        <is>
          <t>1</t>
        </is>
      </c>
      <c r="B35" s="6089" t="n"/>
      <c r="C35" s="6090" t="inlineStr">
        <is>
          <t>Государственный компонент</t>
        </is>
      </c>
      <c r="D35" s="6043" t="n"/>
      <c r="E35" s="6043" t="n"/>
      <c r="F35" s="6043" t="n"/>
      <c r="G35" s="6043" t="n"/>
      <c r="H35" s="6043" t="n"/>
      <c r="I35" s="6043" t="n"/>
      <c r="J35" s="6043" t="n"/>
      <c r="K35" s="6043" t="n"/>
      <c r="L35" s="6043" t="n"/>
      <c r="M35" s="6043" t="n"/>
      <c r="N35" s="6043" t="n"/>
      <c r="O35" s="6043" t="n"/>
      <c r="P35" s="6044" t="n"/>
      <c r="Q35" s="6091" t="n"/>
      <c r="R35" s="6092">
        <f>SUM(R36:R72)</f>
        <v/>
      </c>
      <c r="S35" s="6093" t="n"/>
      <c r="T35" s="6093">
        <f>SUM(T36:T72)</f>
        <v/>
      </c>
      <c r="U35" s="6094">
        <f>SUM(U36:U72)</f>
        <v/>
      </c>
      <c r="V35" s="6095" t="n"/>
      <c r="W35" s="6070" t="n"/>
      <c r="X35" s="6096" t="n"/>
      <c r="Y35" s="6019" t="n"/>
      <c r="Z35" s="6097">
        <f>SUM(Z36:AA72)</f>
        <v/>
      </c>
      <c r="AA35" s="6098" t="n"/>
      <c r="AB35" s="6099">
        <f>SUM(AB36:AC72)</f>
        <v/>
      </c>
      <c r="AC35" s="6098" t="n"/>
      <c r="AD35" s="6097">
        <f>SUM(AD36:AE72)</f>
        <v/>
      </c>
      <c r="AE35" s="6098" t="n"/>
      <c r="AF35" s="6100">
        <f>SUM(AF36:AG72)</f>
        <v/>
      </c>
      <c r="AG35" s="6098" t="n"/>
      <c r="AH35" s="6097">
        <f>SUM(AH36:AI72)</f>
        <v/>
      </c>
      <c r="AI35" s="6098" t="n"/>
      <c r="AJ35" s="6099">
        <f>SUM(AJ36:AK72)</f>
        <v/>
      </c>
      <c r="AK35" s="6098" t="n"/>
      <c r="AL35" s="6097">
        <f>SUM(AL36:AM72)</f>
        <v/>
      </c>
      <c r="AM35" s="6098" t="n"/>
      <c r="AN35" s="6097">
        <f>SUM(AN36:AO72)</f>
        <v/>
      </c>
      <c r="AO35" s="6098" t="n"/>
      <c r="AP35" s="6101">
        <f>SUM(AP36:AP72)</f>
        <v/>
      </c>
      <c r="AQ35" s="6097">
        <f>SUM(AQ36:AQ72)</f>
        <v/>
      </c>
      <c r="AR35" s="6099">
        <f>SUM(AR36:AR72)</f>
        <v/>
      </c>
      <c r="AS35" s="6102">
        <f>SUM(AS36:AS72)</f>
        <v/>
      </c>
      <c r="AT35" s="6097">
        <f>SUM(AT36:AT72)</f>
        <v/>
      </c>
      <c r="AU35" s="6099">
        <f>SUM(AU36:AU72)</f>
        <v/>
      </c>
      <c r="AV35" s="6103">
        <f>SUM(AV36:AV72)</f>
        <v/>
      </c>
      <c r="AW35" s="6097">
        <f>SUM(AW36:AW72)</f>
        <v/>
      </c>
      <c r="AX35" s="6099">
        <f>SUM(AX36:AX72)</f>
        <v/>
      </c>
      <c r="AY35" s="6102">
        <f>SUM(AY36:AY72)</f>
        <v/>
      </c>
      <c r="AZ35" s="6097">
        <f>SUM(AZ36:AZ72)</f>
        <v/>
      </c>
      <c r="BA35" s="6099">
        <f>SUM(BA36:BA72)</f>
        <v/>
      </c>
      <c r="BB35" s="6103">
        <f>SUM(BB36:BB72)</f>
        <v/>
      </c>
      <c r="BC35" s="6097">
        <f>SUM(BC36:BC72)</f>
        <v/>
      </c>
      <c r="BD35" s="6099">
        <f>SUM(BD36:BD72)</f>
        <v/>
      </c>
      <c r="BE35" s="6104">
        <f>SUM(BE36:BE72)</f>
        <v/>
      </c>
      <c r="BF35" s="6105">
        <f>SUM(BF36:BF72)</f>
        <v/>
      </c>
      <c r="BG35" s="6099">
        <f>SUM(BG36:BG72)</f>
        <v/>
      </c>
      <c r="BH35" s="6106">
        <f>SUM(BH36:BH72)</f>
        <v/>
      </c>
      <c r="BI35" s="6097">
        <f>SUM(BI36:BI72)</f>
        <v/>
      </c>
      <c r="BJ35" s="6099">
        <f>SUM(BJ36:BJ72)</f>
        <v/>
      </c>
      <c r="BK35" s="6107">
        <f>SUM(BK36:BK72)</f>
        <v/>
      </c>
      <c r="BL35" s="6097">
        <f>SUM(BL36:BL72)</f>
        <v/>
      </c>
      <c r="BM35" s="6099">
        <f>SUM(BM36:BM72)</f>
        <v/>
      </c>
      <c r="BN35" s="6108">
        <f>SUM(BN36:BN72)</f>
        <v/>
      </c>
      <c r="BO35" s="6109">
        <f>SUM(BO36:BP72)</f>
        <v/>
      </c>
      <c r="BP35" s="6098" t="n"/>
      <c r="BQ35" s="6110" t="n"/>
      <c r="BR35" s="6098" t="n"/>
      <c r="BS35" s="6111" t="n">
        <v>111</v>
      </c>
      <c r="BT35" s="6002" t="n"/>
      <c r="BU35" s="6002" t="n"/>
    </row>
    <row r="36">
      <c r="A36" s="6112" t="inlineStr">
        <is>
          <t>1.1</t>
        </is>
      </c>
      <c r="B36" s="6113" t="n"/>
      <c r="C36" s="6114" t="inlineStr">
        <is>
          <t>Социально-гуманитарный модуль 1</t>
        </is>
      </c>
      <c r="D36" s="6115" t="n"/>
      <c r="E36" s="6115" t="n"/>
      <c r="F36" s="6115" t="n"/>
      <c r="G36" s="6115" t="n"/>
      <c r="H36" s="6115" t="n"/>
      <c r="I36" s="6115" t="n"/>
      <c r="J36" s="6115" t="n"/>
      <c r="K36" s="6115" t="n"/>
      <c r="L36" s="6115" t="n"/>
      <c r="M36" s="6115" t="n"/>
      <c r="N36" s="6115" t="n"/>
      <c r="O36" s="6115" t="n"/>
      <c r="P36" s="6116" t="n"/>
      <c r="Q36" s="6117" t="n"/>
      <c r="R36" s="6118" t="n"/>
      <c r="S36" s="6119" t="n"/>
      <c r="T36" s="6119" t="n"/>
      <c r="U36" s="6120" t="n"/>
      <c r="V36" s="6118" t="n"/>
      <c r="W36" s="6121" t="n"/>
      <c r="X36" s="6122" t="n"/>
      <c r="Y36" s="6123" t="n"/>
      <c r="Z36" s="6118" t="n"/>
      <c r="AA36" s="6121" t="n"/>
      <c r="AB36" s="6124" t="n"/>
      <c r="AC36" s="6116" t="n"/>
      <c r="AD36" s="6120" t="n"/>
      <c r="AE36" s="6123" t="n"/>
      <c r="AF36" s="6125" t="n"/>
      <c r="AG36" s="6126" t="n"/>
      <c r="AH36" s="6127" t="n"/>
      <c r="AI36" s="6128" t="n"/>
      <c r="AJ36" s="6129" t="n"/>
      <c r="AK36" s="6130" t="n"/>
      <c r="AL36" s="6129" t="n"/>
      <c r="AM36" s="6130" t="n"/>
      <c r="AN36" s="6131" t="n"/>
      <c r="AO36" s="6116" t="n"/>
      <c r="AP36" s="6132" t="n"/>
      <c r="AQ36" s="6133" t="n"/>
      <c r="AR36" s="6134" t="n"/>
      <c r="AS36" s="6135" t="n"/>
      <c r="AT36" s="6136" t="n"/>
      <c r="AU36" s="6134" t="n"/>
      <c r="AV36" s="6137" t="n"/>
      <c r="AW36" s="6136" t="n"/>
      <c r="AX36" s="6134" t="n"/>
      <c r="AY36" s="6135" t="n"/>
      <c r="AZ36" s="6136" t="n"/>
      <c r="BA36" s="6134" t="n"/>
      <c r="BB36" s="6138" t="n"/>
      <c r="BC36" s="6139" t="n"/>
      <c r="BD36" s="6134" t="n"/>
      <c r="BE36" s="6140" t="n"/>
      <c r="BF36" s="6136" t="n"/>
      <c r="BG36" s="6134" t="n"/>
      <c r="BH36" s="6138" t="n"/>
      <c r="BI36" s="6139" t="n"/>
      <c r="BJ36" s="6134" t="n"/>
      <c r="BK36" s="6141" t="n"/>
      <c r="BL36" s="6136" t="n"/>
      <c r="BM36" s="6142" t="n"/>
      <c r="BN36" s="6143" t="n"/>
      <c r="BO36" s="6144" t="n"/>
      <c r="BP36" s="6145" t="n"/>
      <c r="BQ36" s="6146" t="n"/>
      <c r="BR36" s="6145" t="n"/>
      <c r="BS36" s="6002" t="n"/>
      <c r="BT36" s="6002" t="n"/>
      <c r="BU36" s="6002" t="n"/>
    </row>
    <row r="37">
      <c r="A37" s="263" t="inlineStr">
        <is>
          <t>1.1.1</t>
        </is>
      </c>
      <c r="B37" s="6147" t="n"/>
      <c r="C37" s="6148" t="inlineStr">
        <is>
          <t>История белорусской государственности</t>
        </is>
      </c>
      <c r="D37" s="6149" t="n"/>
      <c r="E37" s="6149" t="n"/>
      <c r="F37" s="6149" t="n"/>
      <c r="G37" s="6149" t="n"/>
      <c r="H37" s="6149" t="n"/>
      <c r="I37" s="6149" t="n"/>
      <c r="J37" s="6149" t="n"/>
      <c r="K37" s="6149" t="n"/>
      <c r="L37" s="6149" t="n"/>
      <c r="M37" s="6149" t="n"/>
      <c r="N37" s="6149" t="n"/>
      <c r="O37" s="6149" t="n"/>
      <c r="P37" s="6150" t="n"/>
      <c r="Q37" s="6151" t="n"/>
      <c r="R37" s="6152" t="n"/>
      <c r="S37" s="6153" t="n"/>
      <c r="T37" s="6153" t="n"/>
      <c r="U37" s="6154" t="n"/>
      <c r="V37" s="6152" t="n">
        <v>2</v>
      </c>
      <c r="W37" s="6155" t="n"/>
      <c r="X37" s="6156" t="n"/>
      <c r="Y37" s="6150" t="n"/>
      <c r="Z37" s="6157" t="n">
        <v>108</v>
      </c>
      <c r="AA37" s="6158" t="n"/>
      <c r="AB37" s="6159" t="n">
        <v>54</v>
      </c>
      <c r="AC37" s="6160" t="n"/>
      <c r="AD37" s="6161">
        <f>Z37-T37</f>
        <v/>
      </c>
      <c r="AE37" s="6150" t="n"/>
      <c r="AF37" s="6162">
        <f>AR37+AU37+AX37+BA37+BD37+BG37+BJ37+BM37+AP37</f>
        <v/>
      </c>
      <c r="AG37" s="6163" t="n"/>
      <c r="AH37" s="6164" t="n">
        <v>8</v>
      </c>
      <c r="AI37" s="6165" t="n"/>
      <c r="AJ37" s="6166" t="n"/>
      <c r="AK37" s="6165" t="n"/>
      <c r="AL37" s="6166" t="n"/>
      <c r="AM37" s="6165" t="n"/>
      <c r="AN37" s="6167" t="n">
        <v>4</v>
      </c>
      <c r="AO37" s="6150" t="n"/>
      <c r="AP37" s="6168" t="n"/>
      <c r="AQ37" s="6169" t="n"/>
      <c r="AR37" s="6170" t="n">
        <v>2</v>
      </c>
      <c r="AS37" s="6171" t="n"/>
      <c r="AT37" s="6172" t="n">
        <v>108</v>
      </c>
      <c r="AU37" s="6170" t="n">
        <v>10</v>
      </c>
      <c r="AV37" s="6173" t="n">
        <v>3</v>
      </c>
      <c r="AW37" s="6174" t="n"/>
      <c r="AX37" s="6170" t="n"/>
      <c r="AY37" s="6171" t="n"/>
      <c r="AZ37" s="6172" t="n"/>
      <c r="BA37" s="6170" t="n"/>
      <c r="BB37" s="6173" t="n"/>
      <c r="BC37" s="6175" t="n"/>
      <c r="BD37" s="6176" t="n"/>
      <c r="BE37" s="6177" t="n"/>
      <c r="BF37" s="6178" t="n"/>
      <c r="BG37" s="6176" t="n"/>
      <c r="BH37" s="6154" t="n"/>
      <c r="BI37" s="6175" t="n"/>
      <c r="BJ37" s="6176" t="n"/>
      <c r="BK37" s="6177" t="n"/>
      <c r="BL37" s="6178" t="n"/>
      <c r="BM37" s="274" t="n"/>
      <c r="BN37" s="6154" t="n"/>
      <c r="BO37" s="6179">
        <f>AS37+AV37+AY37+BB37+BE37+BH37+BK37+BN37+U37</f>
        <v/>
      </c>
      <c r="BP37" s="6150" t="n"/>
      <c r="BQ37" s="6180" t="inlineStr">
        <is>
          <t>ИБиП</t>
        </is>
      </c>
      <c r="BR37" s="6150" t="n"/>
      <c r="BS37" s="6002">
        <f>(AB37-R37)*0.22</f>
        <v/>
      </c>
      <c r="BT37" s="6002" t="n"/>
      <c r="BU37" s="6002" t="n"/>
    </row>
    <row r="38">
      <c r="A38" s="263" t="inlineStr">
        <is>
          <t>1.1.2</t>
        </is>
      </c>
      <c r="B38" s="6147" t="n"/>
      <c r="C38" s="6181" t="inlineStr">
        <is>
          <t>Современная политэкономия</t>
        </is>
      </c>
      <c r="D38" s="6182" t="n"/>
      <c r="E38" s="6182" t="n"/>
      <c r="F38" s="6182" t="n"/>
      <c r="G38" s="6182" t="n"/>
      <c r="H38" s="6182" t="n"/>
      <c r="I38" s="6182" t="n"/>
      <c r="J38" s="6182" t="n"/>
      <c r="K38" s="6182" t="n"/>
      <c r="L38" s="6182" t="n"/>
      <c r="M38" s="6182" t="n"/>
      <c r="N38" s="6182" t="n"/>
      <c r="O38" s="6182" t="n"/>
      <c r="P38" s="6183" t="n"/>
      <c r="Q38" s="2403" t="n"/>
      <c r="R38" s="2570" t="n"/>
      <c r="S38" s="2568" t="n"/>
      <c r="T38" s="6153" t="n"/>
      <c r="U38" s="2569" t="n"/>
      <c r="V38" s="275" t="n">
        <v>5</v>
      </c>
      <c r="W38" s="6184" t="n"/>
      <c r="X38" s="6185" t="n"/>
      <c r="Y38" s="6183" t="n"/>
      <c r="Z38" s="6157" t="n">
        <v>108</v>
      </c>
      <c r="AA38" s="6158" t="n"/>
      <c r="AB38" s="6159" t="n">
        <v>54</v>
      </c>
      <c r="AC38" s="6160" t="n"/>
      <c r="AD38" s="6161">
        <f>Z38-T38</f>
        <v/>
      </c>
      <c r="AE38" s="6150" t="n"/>
      <c r="AF38" s="6162">
        <f>AR38+AU38+AX38+BA38+BD38+BG38+BJ38+BM38+AP38</f>
        <v/>
      </c>
      <c r="AG38" s="6163" t="n"/>
      <c r="AH38" s="6186" t="n">
        <v>8</v>
      </c>
      <c r="AI38" s="6160" t="n"/>
      <c r="AJ38" s="6187" t="n"/>
      <c r="AK38" s="6160" t="n"/>
      <c r="AL38" s="6187" t="n"/>
      <c r="AM38" s="6160" t="n"/>
      <c r="AN38" s="277" t="n">
        <v>4</v>
      </c>
      <c r="AO38" s="6188" t="n"/>
      <c r="AP38" s="6189" t="n"/>
      <c r="AQ38" s="6190" t="n"/>
      <c r="AR38" s="6191" t="n"/>
      <c r="AS38" s="6192" t="n"/>
      <c r="AT38" s="6193" t="n"/>
      <c r="AU38" s="6191" t="n"/>
      <c r="AV38" s="6194" t="n"/>
      <c r="AW38" s="6195" t="n"/>
      <c r="AX38" s="6191" t="n"/>
      <c r="AY38" s="6192" t="n"/>
      <c r="AZ38" s="6193" t="n"/>
      <c r="BA38" s="6191" t="n">
        <v>2</v>
      </c>
      <c r="BB38" s="6194" t="n"/>
      <c r="BC38" s="2795" t="n">
        <v>108</v>
      </c>
      <c r="BD38" s="2573" t="n">
        <v>10</v>
      </c>
      <c r="BE38" s="3079" t="n">
        <v>3</v>
      </c>
      <c r="BF38" s="4412" t="n"/>
      <c r="BG38" s="2573" t="n"/>
      <c r="BH38" s="2569" t="n"/>
      <c r="BI38" s="2795" t="n"/>
      <c r="BJ38" s="2573" t="n"/>
      <c r="BK38" s="3079" t="n"/>
      <c r="BL38" s="4412" t="n"/>
      <c r="BM38" s="2573" t="n"/>
      <c r="BN38" s="2569" t="n"/>
      <c r="BO38" s="6179">
        <f>AS38+AV38+AY38+BB38+BE38+BH38+BK38+BN38+U38</f>
        <v/>
      </c>
      <c r="BP38" s="6150" t="n"/>
      <c r="BQ38" s="6196" t="inlineStr">
        <is>
          <t>ЭТиМ</t>
        </is>
      </c>
      <c r="BR38" s="6188" t="n"/>
      <c r="BS38" s="6002">
        <f>(AB38-R38)*0.22</f>
        <v/>
      </c>
      <c r="BT38" s="6002" t="n"/>
      <c r="BU38" s="6002" t="n"/>
    </row>
    <row r="39">
      <c r="A39" s="263" t="inlineStr">
        <is>
          <t>1.1.3</t>
        </is>
      </c>
      <c r="B39" s="6147" t="n"/>
      <c r="C39" s="3283" t="inlineStr">
        <is>
          <t>Философия</t>
        </is>
      </c>
      <c r="D39" s="6002" t="n"/>
      <c r="E39" s="6002" t="n"/>
      <c r="F39" s="6002" t="n"/>
      <c r="G39" s="6002" t="n"/>
      <c r="H39" s="6002" t="n"/>
      <c r="I39" s="6002" t="n"/>
      <c r="J39" s="6002" t="n"/>
      <c r="K39" s="6002" t="n"/>
      <c r="L39" s="6002" t="n"/>
      <c r="M39" s="6002" t="n"/>
      <c r="N39" s="6002" t="n"/>
      <c r="O39" s="6002" t="n"/>
      <c r="P39" s="6013" t="n"/>
      <c r="Q39" s="10" t="n"/>
      <c r="R39" s="275" t="n"/>
      <c r="S39" s="2405" t="n"/>
      <c r="T39" s="6153" t="n"/>
      <c r="U39" s="280" t="n"/>
      <c r="V39" s="275" t="n">
        <v>4</v>
      </c>
      <c r="W39" s="6184" t="n"/>
      <c r="X39" s="6185" t="n"/>
      <c r="Y39" s="6183" t="n"/>
      <c r="Z39" s="6157" t="n">
        <v>108</v>
      </c>
      <c r="AA39" s="6158" t="n"/>
      <c r="AB39" s="6159" t="n">
        <v>54</v>
      </c>
      <c r="AC39" s="6160" t="n"/>
      <c r="AD39" s="6161">
        <f>Z39-T39</f>
        <v/>
      </c>
      <c r="AE39" s="6150" t="n"/>
      <c r="AF39" s="6162">
        <f>AR39+AU39+AX39+BA39+BD39+BG39+BJ39+BM39+AP39</f>
        <v/>
      </c>
      <c r="AG39" s="6163" t="n"/>
      <c r="AH39" s="6186" t="n">
        <v>8</v>
      </c>
      <c r="AI39" s="6160" t="n"/>
      <c r="AJ39" s="6187" t="n"/>
      <c r="AK39" s="6160" t="n"/>
      <c r="AL39" s="6187" t="n"/>
      <c r="AM39" s="6160" t="n"/>
      <c r="AN39" s="277" t="n">
        <v>4</v>
      </c>
      <c r="AO39" s="6188" t="n"/>
      <c r="AP39" s="6197" t="n"/>
      <c r="AQ39" s="6198" t="n"/>
      <c r="AR39" s="6199" t="n"/>
      <c r="AS39" s="6200" t="n"/>
      <c r="AT39" s="6201" t="n"/>
      <c r="AU39" s="6199" t="n"/>
      <c r="AV39" s="6202" t="n"/>
      <c r="AW39" s="6203" t="n"/>
      <c r="AX39" s="6199" t="n">
        <v>4</v>
      </c>
      <c r="AY39" s="6200" t="n"/>
      <c r="AZ39" s="6201" t="n">
        <v>108</v>
      </c>
      <c r="BA39" s="6199" t="n">
        <v>8</v>
      </c>
      <c r="BB39" s="6202" t="n">
        <v>3</v>
      </c>
      <c r="BC39" s="279" t="n"/>
      <c r="BD39" s="274" t="n"/>
      <c r="BE39" s="2410" t="n"/>
      <c r="BF39" s="6159" t="n"/>
      <c r="BG39" s="274" t="n"/>
      <c r="BH39" s="280" t="n"/>
      <c r="BI39" s="279" t="n"/>
      <c r="BJ39" s="274" t="n"/>
      <c r="BK39" s="2410" t="n"/>
      <c r="BL39" s="6159" t="n"/>
      <c r="BM39" s="274" t="n"/>
      <c r="BN39" s="280" t="n"/>
      <c r="BO39" s="6179">
        <f>AS39+AV39+AY39+BB39+BE39+BH39+BK39+BN39+U39</f>
        <v/>
      </c>
      <c r="BP39" s="6150" t="n"/>
      <c r="BQ39" s="6196" t="inlineStr">
        <is>
          <t>ФиП</t>
        </is>
      </c>
      <c r="BR39" s="6188" t="n"/>
      <c r="BS39" s="6002">
        <f>(AB39-R39)*0.22</f>
        <v/>
      </c>
      <c r="BT39" s="6002" t="n"/>
      <c r="BU39" s="6002" t="n"/>
    </row>
    <row r="40">
      <c r="A40" s="1608" t="inlineStr">
        <is>
          <t>1.2</t>
        </is>
      </c>
      <c r="B40" s="6147" t="n"/>
      <c r="C40" s="6204" t="inlineStr">
        <is>
          <t>Иностранный язык / Иностранный язык (профессиональная лексика)</t>
        </is>
      </c>
      <c r="D40" s="6205" t="n"/>
      <c r="E40" s="6205" t="n"/>
      <c r="F40" s="6205" t="n"/>
      <c r="G40" s="6205" t="n"/>
      <c r="H40" s="6205" t="n"/>
      <c r="I40" s="6205" t="n"/>
      <c r="J40" s="6205" t="n"/>
      <c r="K40" s="6205" t="n"/>
      <c r="L40" s="6205" t="n"/>
      <c r="M40" s="6205" t="n"/>
      <c r="N40" s="6205" t="n"/>
      <c r="O40" s="6205" t="n"/>
      <c r="P40" s="6206" t="n"/>
      <c r="Q40" s="2976" t="inlineStr">
        <is>
          <t>2085/2024</t>
        </is>
      </c>
      <c r="R40" s="2355" t="n">
        <v>20</v>
      </c>
      <c r="S40" s="2586" t="n"/>
      <c r="T40" s="6207">
        <f>R40*Z40/AB40</f>
        <v/>
      </c>
      <c r="U40" s="299" t="n">
        <v>1</v>
      </c>
      <c r="V40" s="300" t="n">
        <v>2</v>
      </c>
      <c r="W40" s="6184" t="n"/>
      <c r="X40" s="6208" t="n">
        <v>1</v>
      </c>
      <c r="Y40" s="6183" t="n"/>
      <c r="Z40" s="6209" t="n">
        <v>216</v>
      </c>
      <c r="AA40" s="6158" t="n"/>
      <c r="AB40" s="6210" t="n">
        <v>144</v>
      </c>
      <c r="AC40" s="6160" t="n"/>
      <c r="AD40" s="6211">
        <f>Z40-T40</f>
        <v/>
      </c>
      <c r="AE40" s="6150" t="n"/>
      <c r="AF40" s="6212">
        <f>AR40+AU40+AX40+BA40+BD40+BG40+BJ40+BM40+AP40</f>
        <v/>
      </c>
      <c r="AG40" s="6163" t="n"/>
      <c r="AH40" s="6213" t="n"/>
      <c r="AI40" s="6160" t="n"/>
      <c r="AJ40" s="6214" t="n"/>
      <c r="AK40" s="6160" t="n"/>
      <c r="AL40" s="6214" t="n">
        <v>30</v>
      </c>
      <c r="AM40" s="6160" t="n"/>
      <c r="AN40" s="303" t="n"/>
      <c r="AO40" s="6188" t="n"/>
      <c r="AP40" s="300" t="n">
        <v>10</v>
      </c>
      <c r="AQ40" s="2982" t="n">
        <v>92</v>
      </c>
      <c r="AR40" s="302" t="n">
        <v>10</v>
      </c>
      <c r="AS40" s="2355" t="n">
        <v>2</v>
      </c>
      <c r="AT40" s="6210" t="n">
        <v>94</v>
      </c>
      <c r="AU40" s="302" t="n">
        <v>10</v>
      </c>
      <c r="AV40" s="299" t="n">
        <v>3</v>
      </c>
      <c r="AW40" s="304" t="n"/>
      <c r="AX40" s="302" t="n"/>
      <c r="AY40" s="2355" t="n"/>
      <c r="AZ40" s="6210" t="n"/>
      <c r="BA40" s="302" t="n"/>
      <c r="BB40" s="299" t="n"/>
      <c r="BC40" s="304" t="n"/>
      <c r="BD40" s="302" t="n"/>
      <c r="BE40" s="2355" t="n"/>
      <c r="BF40" s="6210" t="n"/>
      <c r="BG40" s="302" t="n"/>
      <c r="BH40" s="299" t="n"/>
      <c r="BI40" s="304" t="n"/>
      <c r="BJ40" s="302" t="n"/>
      <c r="BK40" s="2355" t="n"/>
      <c r="BL40" s="6210" t="n"/>
      <c r="BM40" s="302" t="n"/>
      <c r="BN40" s="299" t="n"/>
      <c r="BO40" s="6215">
        <f>AS40+AV40+AY40+BB40+BE40+BH40+BK40+BN40+U40</f>
        <v/>
      </c>
      <c r="BP40" s="6150" t="n"/>
      <c r="BQ40" s="6216" t="inlineStr">
        <is>
          <t>МКиТП</t>
        </is>
      </c>
      <c r="BR40" s="6188" t="n"/>
      <c r="BS40" s="6217">
        <f>(AB40-R40)*0.22</f>
        <v/>
      </c>
      <c r="BT40" s="6002" t="n"/>
      <c r="BU40" s="6002" t="n"/>
    </row>
    <row r="41">
      <c r="A41" s="6218" t="inlineStr">
        <is>
          <t>1.3</t>
        </is>
      </c>
      <c r="B41" s="6147" t="n"/>
      <c r="C41" s="6219" t="inlineStr">
        <is>
          <t>Общеобразовательный модуль</t>
        </is>
      </c>
      <c r="D41" s="6205" t="n"/>
      <c r="E41" s="6205" t="n"/>
      <c r="F41" s="6205" t="n"/>
      <c r="G41" s="6205" t="n"/>
      <c r="H41" s="6205" t="n"/>
      <c r="I41" s="6205" t="n"/>
      <c r="J41" s="6205" t="n"/>
      <c r="K41" s="6205" t="n"/>
      <c r="L41" s="6205" t="n"/>
      <c r="M41" s="6205" t="n"/>
      <c r="N41" s="6205" t="n"/>
      <c r="O41" s="6205" t="n"/>
      <c r="P41" s="6206" t="n"/>
      <c r="Q41" s="6220" t="n"/>
      <c r="R41" s="6221" t="n"/>
      <c r="S41" s="6222" t="n"/>
      <c r="T41" s="6223" t="n"/>
      <c r="U41" s="6224" t="n"/>
      <c r="V41" s="6225" t="n"/>
      <c r="W41" s="6184" t="n"/>
      <c r="X41" s="6226" t="n"/>
      <c r="Y41" s="6183" t="n"/>
      <c r="Z41" s="6227" t="n"/>
      <c r="AA41" s="6184" t="n"/>
      <c r="AB41" s="6228" t="n"/>
      <c r="AC41" s="6183" t="n"/>
      <c r="AD41" s="6229" t="n"/>
      <c r="AE41" s="6150" t="n"/>
      <c r="AF41" s="6230" t="n"/>
      <c r="AG41" s="6163" t="n"/>
      <c r="AH41" s="6231" t="n"/>
      <c r="AI41" s="6160" t="n"/>
      <c r="AJ41" s="6232" t="n"/>
      <c r="AK41" s="6160" t="n"/>
      <c r="AL41" s="6232" t="n"/>
      <c r="AM41" s="6160" t="n"/>
      <c r="AN41" s="6233" t="n"/>
      <c r="AO41" s="6188" t="n"/>
      <c r="AP41" s="6225" t="n"/>
      <c r="AQ41" s="6234" t="n"/>
      <c r="AR41" s="6235" t="n"/>
      <c r="AS41" s="6221" t="n"/>
      <c r="AT41" s="6236" t="n"/>
      <c r="AU41" s="6235" t="n"/>
      <c r="AV41" s="6224" t="n"/>
      <c r="AW41" s="6237" t="n"/>
      <c r="AX41" s="6235" t="n"/>
      <c r="AY41" s="6221" t="n"/>
      <c r="AZ41" s="6236" t="n"/>
      <c r="BA41" s="6235" t="n"/>
      <c r="BB41" s="6224" t="n"/>
      <c r="BC41" s="6237" t="n"/>
      <c r="BD41" s="6235" t="n"/>
      <c r="BE41" s="6221" t="n"/>
      <c r="BF41" s="6236" t="n"/>
      <c r="BG41" s="6235" t="n"/>
      <c r="BH41" s="6224" t="n"/>
      <c r="BI41" s="6237" t="n"/>
      <c r="BJ41" s="6235" t="n"/>
      <c r="BK41" s="6221" t="n"/>
      <c r="BL41" s="6236" t="n"/>
      <c r="BM41" s="6235" t="n"/>
      <c r="BN41" s="6224" t="n"/>
      <c r="BO41" s="6238" t="n"/>
      <c r="BP41" s="6150" t="n"/>
      <c r="BQ41" s="6239" t="n"/>
      <c r="BR41" s="6188" t="n"/>
      <c r="BS41" s="6240">
        <f>(AB41-R41)*0.22</f>
        <v/>
      </c>
      <c r="BT41" s="6002" t="n"/>
      <c r="BU41" s="6002" t="n"/>
    </row>
    <row r="42">
      <c r="A42" s="263" t="inlineStr">
        <is>
          <t>1.3.1</t>
        </is>
      </c>
      <c r="B42" s="6147" t="n"/>
      <c r="C42" s="3265" t="inlineStr">
        <is>
          <t>Высшая математика</t>
        </is>
      </c>
      <c r="D42" s="6205" t="n"/>
      <c r="E42" s="6205" t="n"/>
      <c r="F42" s="6205" t="n"/>
      <c r="G42" s="6205" t="n"/>
      <c r="H42" s="6205" t="n"/>
      <c r="I42" s="6205" t="n"/>
      <c r="J42" s="6205" t="n"/>
      <c r="K42" s="6205" t="n"/>
      <c r="L42" s="6205" t="n"/>
      <c r="M42" s="6205" t="n"/>
      <c r="N42" s="6205" t="n"/>
      <c r="O42" s="6205" t="n"/>
      <c r="P42" s="6206" t="n"/>
      <c r="Q42" s="2929" t="n"/>
      <c r="R42" s="2410" t="n"/>
      <c r="S42" s="2405" t="n"/>
      <c r="T42" s="6153" t="n"/>
      <c r="U42" s="280" t="n"/>
      <c r="V42" s="275" t="n">
        <v>1</v>
      </c>
      <c r="W42" s="6184" t="n"/>
      <c r="X42" s="432" t="n">
        <v>2</v>
      </c>
      <c r="Y42" s="433" t="inlineStr">
        <is>
          <t>д</t>
        </is>
      </c>
      <c r="Z42" s="6157" t="n">
        <v>252</v>
      </c>
      <c r="AA42" s="6158" t="n"/>
      <c r="AB42" s="6159" t="n">
        <v>144</v>
      </c>
      <c r="AC42" s="6160" t="n"/>
      <c r="AD42" s="6161">
        <f>Z42-T42</f>
        <v/>
      </c>
      <c r="AE42" s="6150" t="n"/>
      <c r="AF42" s="6162">
        <f>AR42+AU42+AX42+BA42+BD42+BG42+BJ42+BM42+AP42</f>
        <v/>
      </c>
      <c r="AG42" s="6163" t="n"/>
      <c r="AH42" s="6186" t="n">
        <v>20</v>
      </c>
      <c r="AI42" s="6160" t="n"/>
      <c r="AJ42" s="6187" t="n"/>
      <c r="AK42" s="6160" t="n"/>
      <c r="AL42" s="6187" t="n">
        <v>20</v>
      </c>
      <c r="AM42" s="6160" t="n"/>
      <c r="AN42" s="277" t="n"/>
      <c r="AO42" s="6188" t="n"/>
      <c r="AP42" s="6197" t="n">
        <v>10</v>
      </c>
      <c r="AQ42" s="6198" t="n">
        <v>144</v>
      </c>
      <c r="AR42" s="6199" t="n">
        <v>18</v>
      </c>
      <c r="AS42" s="6200" t="n">
        <v>4</v>
      </c>
      <c r="AT42" s="6201" t="n">
        <v>108</v>
      </c>
      <c r="AU42" s="6199" t="n">
        <v>12</v>
      </c>
      <c r="AV42" s="6202" t="n">
        <v>3</v>
      </c>
      <c r="AW42" s="6203" t="n"/>
      <c r="AX42" s="6199" t="n"/>
      <c r="AY42" s="6200" t="n"/>
      <c r="AZ42" s="6201" t="n"/>
      <c r="BA42" s="6199" t="n"/>
      <c r="BB42" s="6202" t="n"/>
      <c r="BC42" s="279" t="n"/>
      <c r="BD42" s="274" t="n"/>
      <c r="BE42" s="2410" t="n"/>
      <c r="BF42" s="6159" t="n"/>
      <c r="BG42" s="274" t="n"/>
      <c r="BH42" s="280" t="n"/>
      <c r="BI42" s="279" t="n"/>
      <c r="BJ42" s="274" t="n"/>
      <c r="BK42" s="2410" t="n"/>
      <c r="BL42" s="6159" t="n"/>
      <c r="BM42" s="274" t="n"/>
      <c r="BN42" s="280" t="n"/>
      <c r="BO42" s="6179">
        <f>AS42+AV42+AY42+BB42+BE42+BH42+BK42+BN42+U42</f>
        <v/>
      </c>
      <c r="BP42" s="6150" t="n"/>
      <c r="BQ42" s="6196" t="inlineStr">
        <is>
          <t>ВМ</t>
        </is>
      </c>
      <c r="BR42" s="6188" t="n"/>
      <c r="BS42" s="6002">
        <f>(AB42-R42)*0.22</f>
        <v/>
      </c>
      <c r="BT42" s="6002" t="n"/>
      <c r="BU42" s="6002" t="n"/>
    </row>
    <row r="43">
      <c r="A43" s="263" t="inlineStr">
        <is>
          <t>1.3.2</t>
        </is>
      </c>
      <c r="B43" s="6147" t="n"/>
      <c r="C43" s="6181" t="inlineStr">
        <is>
          <t>Физика</t>
        </is>
      </c>
      <c r="D43" s="6182" t="n"/>
      <c r="E43" s="6182" t="n"/>
      <c r="F43" s="6182" t="n"/>
      <c r="G43" s="6182" t="n"/>
      <c r="H43" s="6182" t="n"/>
      <c r="I43" s="6182" t="n"/>
      <c r="J43" s="6182" t="n"/>
      <c r="K43" s="6182" t="n"/>
      <c r="L43" s="6182" t="n"/>
      <c r="M43" s="6182" t="n"/>
      <c r="N43" s="6182" t="n"/>
      <c r="O43" s="6182" t="n"/>
      <c r="P43" s="6183" t="n"/>
      <c r="Q43" s="267" t="n"/>
      <c r="R43" s="2410" t="n"/>
      <c r="S43" s="2405" t="n"/>
      <c r="T43" s="6153" t="n"/>
      <c r="U43" s="280" t="n"/>
      <c r="V43" s="275" t="n">
        <v>3</v>
      </c>
      <c r="W43" s="6184" t="n"/>
      <c r="X43" s="6185" t="n"/>
      <c r="Y43" s="6183" t="n"/>
      <c r="Z43" s="6157" t="n">
        <v>144</v>
      </c>
      <c r="AA43" s="6158" t="n"/>
      <c r="AB43" s="6159" t="n">
        <v>96</v>
      </c>
      <c r="AC43" s="6160" t="n"/>
      <c r="AD43" s="6161">
        <f>Z43-T43</f>
        <v/>
      </c>
      <c r="AE43" s="6150" t="n"/>
      <c r="AF43" s="6162">
        <f>AR43+AU43+AX43+BA43+BD43+BG43+BJ43+BM43+AP43</f>
        <v/>
      </c>
      <c r="AG43" s="6163" t="n"/>
      <c r="AH43" s="6186" t="n">
        <v>12</v>
      </c>
      <c r="AI43" s="6160" t="n"/>
      <c r="AJ43" s="6187" t="n">
        <v>8</v>
      </c>
      <c r="AK43" s="6160" t="n"/>
      <c r="AL43" s="6187" t="n">
        <v>4</v>
      </c>
      <c r="AM43" s="6160" t="n"/>
      <c r="AN43" s="277" t="n"/>
      <c r="AO43" s="6188" t="n"/>
      <c r="AP43" s="6197" t="n"/>
      <c r="AQ43" s="6198" t="n"/>
      <c r="AR43" s="6199" t="n"/>
      <c r="AS43" s="6200" t="n"/>
      <c r="AT43" s="6201" t="n"/>
      <c r="AU43" s="6199" t="n">
        <v>2</v>
      </c>
      <c r="AV43" s="6202" t="n"/>
      <c r="AW43" s="6203" t="n">
        <v>144</v>
      </c>
      <c r="AX43" s="6199" t="n">
        <v>22</v>
      </c>
      <c r="AY43" s="6200" t="n">
        <v>4</v>
      </c>
      <c r="AZ43" s="6201" t="n"/>
      <c r="BA43" s="6199" t="n"/>
      <c r="BB43" s="6202" t="n"/>
      <c r="BC43" s="279" t="n"/>
      <c r="BD43" s="274" t="n"/>
      <c r="BE43" s="2410" t="n"/>
      <c r="BF43" s="6159" t="n"/>
      <c r="BG43" s="274" t="n"/>
      <c r="BH43" s="280" t="n"/>
      <c r="BI43" s="279" t="n"/>
      <c r="BJ43" s="274" t="n"/>
      <c r="BK43" s="2410" t="n"/>
      <c r="BL43" s="6159" t="n"/>
      <c r="BM43" s="274" t="n"/>
      <c r="BN43" s="280" t="n"/>
      <c r="BO43" s="6179">
        <f>AS43+AV43+AY43+BB43+BE43+BH43+BK43+BN43+U43</f>
        <v/>
      </c>
      <c r="BP43" s="6150" t="n"/>
      <c r="BQ43" s="6196" t="inlineStr">
        <is>
          <t>Физики</t>
        </is>
      </c>
      <c r="BR43" s="6188" t="n"/>
      <c r="BS43" s="6002">
        <f>(AB43-R43)*0.22</f>
        <v/>
      </c>
      <c r="BT43" s="6002" t="n"/>
      <c r="BU43" s="6002" t="n"/>
    </row>
    <row r="44">
      <c r="A44" s="4124" t="inlineStr">
        <is>
          <t>1.3.3</t>
        </is>
      </c>
      <c r="B44" s="6147" t="n"/>
      <c r="C44" s="6241" t="inlineStr">
        <is>
          <t>Информатика / Информационные технологии</t>
        </is>
      </c>
      <c r="D44" s="6002" t="n"/>
      <c r="E44" s="6002" t="n"/>
      <c r="F44" s="6002" t="n"/>
      <c r="G44" s="6002" t="n"/>
      <c r="H44" s="6002" t="n"/>
      <c r="I44" s="6002" t="n"/>
      <c r="J44" s="6002" t="n"/>
      <c r="K44" s="6002" t="n"/>
      <c r="L44" s="6002" t="n"/>
      <c r="M44" s="6002" t="n"/>
      <c r="N44" s="6002" t="n"/>
      <c r="O44" s="6002" t="n"/>
      <c r="P44" s="6013" t="n"/>
      <c r="Q44" s="438" t="inlineStr">
        <is>
          <t>2050/2024</t>
        </is>
      </c>
      <c r="R44" s="2355" t="n">
        <v>24</v>
      </c>
      <c r="S44" s="2586" t="n"/>
      <c r="T44" s="6207" t="n">
        <v>36</v>
      </c>
      <c r="U44" s="299" t="n">
        <v>1</v>
      </c>
      <c r="V44" s="300" t="n"/>
      <c r="W44" s="6184" t="n"/>
      <c r="X44" s="1631" t="n">
        <v>2</v>
      </c>
      <c r="Y44" s="1632" t="inlineStr">
        <is>
          <t>д</t>
        </is>
      </c>
      <c r="Z44" s="6209" t="n">
        <v>108</v>
      </c>
      <c r="AA44" s="6158" t="n"/>
      <c r="AB44" s="6210" t="n">
        <v>64</v>
      </c>
      <c r="AC44" s="6160" t="n"/>
      <c r="AD44" s="6211">
        <f>Z44-T44</f>
        <v/>
      </c>
      <c r="AE44" s="6150" t="n"/>
      <c r="AF44" s="6212">
        <f>AR44+AU44+AX44+BA44+BD44+BG44+BJ44+BM44+AP44</f>
        <v/>
      </c>
      <c r="AG44" s="6163" t="n"/>
      <c r="AH44" s="6213" t="n">
        <v>6</v>
      </c>
      <c r="AI44" s="6160" t="n"/>
      <c r="AJ44" s="6214" t="n">
        <v>6</v>
      </c>
      <c r="AK44" s="6160" t="n"/>
      <c r="AL44" s="6214" t="n"/>
      <c r="AM44" s="6160" t="n"/>
      <c r="AN44" s="303" t="n"/>
      <c r="AO44" s="6188" t="n"/>
      <c r="AP44" s="300" t="n"/>
      <c r="AQ44" s="2982" t="n"/>
      <c r="AR44" s="302" t="n">
        <v>6</v>
      </c>
      <c r="AS44" s="2355" t="n"/>
      <c r="AT44" s="6210" t="n">
        <v>72</v>
      </c>
      <c r="AU44" s="302" t="n">
        <v>6</v>
      </c>
      <c r="AV44" s="299" t="n">
        <v>2</v>
      </c>
      <c r="AW44" s="304" t="n"/>
      <c r="AX44" s="302" t="n"/>
      <c r="AY44" s="2355" t="n"/>
      <c r="AZ44" s="6210" t="n"/>
      <c r="BA44" s="302" t="n"/>
      <c r="BB44" s="299" t="n"/>
      <c r="BC44" s="304" t="n"/>
      <c r="BD44" s="302" t="n"/>
      <c r="BE44" s="2355" t="n"/>
      <c r="BF44" s="6210" t="n"/>
      <c r="BG44" s="302" t="n"/>
      <c r="BH44" s="299" t="n"/>
      <c r="BI44" s="304" t="n"/>
      <c r="BJ44" s="302" t="n"/>
      <c r="BK44" s="2355" t="n"/>
      <c r="BL44" s="6210" t="n"/>
      <c r="BM44" s="302" t="n"/>
      <c r="BN44" s="299" t="n"/>
      <c r="BO44" s="6215">
        <f>AS44+AV44+AY44+BB44+BE44+BH44+BK44+BN44+U44</f>
        <v/>
      </c>
      <c r="BP44" s="6150" t="n"/>
      <c r="BQ44" s="6216" t="inlineStr">
        <is>
          <t>ИиВД</t>
        </is>
      </c>
      <c r="BR44" s="6188" t="n"/>
      <c r="BS44" s="6217">
        <f>(AB44-R44)*0.22</f>
        <v/>
      </c>
      <c r="BT44" s="6002" t="n"/>
      <c r="BU44" s="6002" t="n"/>
    </row>
    <row r="45">
      <c r="A45" s="4124" t="inlineStr">
        <is>
          <t>1.3.4</t>
        </is>
      </c>
      <c r="B45" s="6147" t="n"/>
      <c r="C45" s="6242" t="inlineStr">
        <is>
          <t>Общая и аналитическая химия</t>
        </is>
      </c>
      <c r="D45" s="6182" t="n"/>
      <c r="E45" s="6182" t="n"/>
      <c r="F45" s="6182" t="n"/>
      <c r="G45" s="6182" t="n"/>
      <c r="H45" s="6182" t="n"/>
      <c r="I45" s="6182" t="n"/>
      <c r="J45" s="6182" t="n"/>
      <c r="K45" s="6182" t="n"/>
      <c r="L45" s="6182" t="n"/>
      <c r="M45" s="6182" t="n"/>
      <c r="N45" s="6182" t="n"/>
      <c r="O45" s="6182" t="n"/>
      <c r="P45" s="6183" t="n"/>
      <c r="Q45" s="1610" t="inlineStr">
        <is>
          <t>2079/2024</t>
        </is>
      </c>
      <c r="R45" s="2355" t="n"/>
      <c r="S45" s="2586" t="n"/>
      <c r="T45" s="6207" t="n"/>
      <c r="U45" s="299" t="n"/>
      <c r="V45" s="300" t="n">
        <v>1</v>
      </c>
      <c r="W45" s="6184" t="n"/>
      <c r="X45" s="6208" t="n">
        <v>2</v>
      </c>
      <c r="Y45" s="6183" t="n"/>
      <c r="Z45" s="6209" t="n">
        <v>228</v>
      </c>
      <c r="AA45" s="6158" t="n"/>
      <c r="AB45" s="6210" t="n">
        <v>112</v>
      </c>
      <c r="AC45" s="6160" t="n"/>
      <c r="AD45" s="6211">
        <f>Z45-T45</f>
        <v/>
      </c>
      <c r="AE45" s="6150" t="n"/>
      <c r="AF45" s="6212">
        <f>AR45+AU45+AX45+BA45+BD45+BG45+BJ45+BM45+AP45</f>
        <v/>
      </c>
      <c r="AG45" s="6163" t="n"/>
      <c r="AH45" s="6213" t="n">
        <v>14</v>
      </c>
      <c r="AI45" s="6160" t="n"/>
      <c r="AJ45" s="6214" t="n">
        <v>12</v>
      </c>
      <c r="AK45" s="6160" t="n"/>
      <c r="AL45" s="6214" t="n"/>
      <c r="AM45" s="6160" t="n"/>
      <c r="AN45" s="303" t="n"/>
      <c r="AO45" s="6188" t="n"/>
      <c r="AP45" s="300" t="n">
        <v>6</v>
      </c>
      <c r="AQ45" s="2982" t="n">
        <v>120</v>
      </c>
      <c r="AR45" s="302" t="n">
        <v>10</v>
      </c>
      <c r="AS45" s="2355" t="n">
        <v>3</v>
      </c>
      <c r="AT45" s="6210" t="n">
        <v>108</v>
      </c>
      <c r="AU45" s="302" t="n">
        <v>10</v>
      </c>
      <c r="AV45" s="299" t="n">
        <v>3</v>
      </c>
      <c r="AW45" s="304" t="n"/>
      <c r="AX45" s="302" t="n"/>
      <c r="AY45" s="2355" t="n"/>
      <c r="AZ45" s="6210" t="n"/>
      <c r="BA45" s="302" t="n"/>
      <c r="BB45" s="299" t="n"/>
      <c r="BC45" s="304" t="n"/>
      <c r="BD45" s="302" t="n"/>
      <c r="BE45" s="2355" t="n"/>
      <c r="BF45" s="6210" t="n"/>
      <c r="BG45" s="302" t="n"/>
      <c r="BH45" s="299" t="n"/>
      <c r="BI45" s="304" t="n"/>
      <c r="BJ45" s="302" t="n"/>
      <c r="BK45" s="2355" t="n"/>
      <c r="BL45" s="6210" t="n"/>
      <c r="BM45" s="302" t="n"/>
      <c r="BN45" s="299" t="n"/>
      <c r="BO45" s="6215">
        <f>AS45+AV45+AY45+BB45+BE45+BH45+BK45+BN45+U45</f>
        <v/>
      </c>
      <c r="BP45" s="6150" t="n"/>
      <c r="BQ45" s="6216" t="inlineStr">
        <is>
          <t>ХТЭПиМЭТ, 
ФКиАХ</t>
        </is>
      </c>
      <c r="BR45" s="6188" t="n"/>
      <c r="BS45" s="6217">
        <f>(AB45-R45)*0.22</f>
        <v/>
      </c>
      <c r="BT45" s="6002" t="n"/>
      <c r="BU45" s="6002" t="n"/>
    </row>
    <row r="46">
      <c r="A46" s="4124" t="inlineStr">
        <is>
          <t>1.3.5</t>
        </is>
      </c>
      <c r="B46" s="6147" t="n"/>
      <c r="C46" s="6243" t="inlineStr">
        <is>
          <t>Почвоведение с основами земледелия/ Почвоведение</t>
        </is>
      </c>
      <c r="D46" s="6002" t="n"/>
      <c r="E46" s="6002" t="n"/>
      <c r="F46" s="6002" t="n"/>
      <c r="G46" s="6002" t="n"/>
      <c r="H46" s="6002" t="n"/>
      <c r="I46" s="6002" t="n"/>
      <c r="J46" s="6002" t="n"/>
      <c r="K46" s="6002" t="n"/>
      <c r="L46" s="6002" t="n"/>
      <c r="M46" s="6002" t="n"/>
      <c r="N46" s="6002" t="n"/>
      <c r="O46" s="6002" t="n"/>
      <c r="P46" s="6013" t="n"/>
      <c r="Q46" s="438" t="inlineStr">
        <is>
          <t>2098.1/2024</t>
        </is>
      </c>
      <c r="R46" s="2355" t="n">
        <v>48</v>
      </c>
      <c r="S46" s="2586" t="n">
        <v>1</v>
      </c>
      <c r="T46" s="6207" t="n">
        <v>80</v>
      </c>
      <c r="U46" s="299" t="n">
        <v>2</v>
      </c>
      <c r="V46" s="300" t="n">
        <v>5</v>
      </c>
      <c r="W46" s="6184" t="n"/>
      <c r="X46" s="6208" t="n">
        <v>4</v>
      </c>
      <c r="Y46" s="6183" t="n"/>
      <c r="Z46" s="6209" t="n">
        <v>228</v>
      </c>
      <c r="AA46" s="6158" t="n"/>
      <c r="AB46" s="6210" t="n">
        <v>138</v>
      </c>
      <c r="AC46" s="6160" t="n"/>
      <c r="AD46" s="6211">
        <f>Z46-T46</f>
        <v/>
      </c>
      <c r="AE46" s="6150" t="n"/>
      <c r="AF46" s="6212">
        <f>AR46+AU46+AX46+BA46+BD46+BG46+BJ46+BM46+AP46</f>
        <v/>
      </c>
      <c r="AG46" s="6163" t="n"/>
      <c r="AH46" s="6213" t="n">
        <v>10</v>
      </c>
      <c r="AI46" s="6160" t="n"/>
      <c r="AJ46" s="6214" t="n">
        <v>6</v>
      </c>
      <c r="AK46" s="6160" t="n"/>
      <c r="AL46" s="6214" t="n">
        <v>4</v>
      </c>
      <c r="AM46" s="6160" t="n"/>
      <c r="AN46" s="303" t="n"/>
      <c r="AO46" s="6188" t="n"/>
      <c r="AP46" s="300" t="n"/>
      <c r="AQ46" s="2982" t="n"/>
      <c r="AR46" s="302" t="n"/>
      <c r="AS46" s="2355" t="n"/>
      <c r="AT46" s="6210" t="n"/>
      <c r="AU46" s="302" t="n"/>
      <c r="AV46" s="299" t="n"/>
      <c r="AW46" s="304" t="n"/>
      <c r="AX46" s="302" t="n">
        <v>2</v>
      </c>
      <c r="AY46" s="2355" t="n"/>
      <c r="AZ46" s="6210" t="n">
        <v>74</v>
      </c>
      <c r="BA46" s="302" t="n">
        <v>8</v>
      </c>
      <c r="BB46" s="299" t="n">
        <v>2</v>
      </c>
      <c r="BC46" s="304" t="n">
        <v>74</v>
      </c>
      <c r="BD46" s="302" t="n">
        <v>10</v>
      </c>
      <c r="BE46" s="2355" t="n">
        <v>2</v>
      </c>
      <c r="BF46" s="6210" t="n"/>
      <c r="BG46" s="302" t="n"/>
      <c r="BH46" s="299" t="n"/>
      <c r="BI46" s="304" t="n"/>
      <c r="BJ46" s="302" t="n"/>
      <c r="BK46" s="2355" t="n"/>
      <c r="BL46" s="6210" t="n"/>
      <c r="BM46" s="302" t="n"/>
      <c r="BN46" s="299" t="n"/>
      <c r="BO46" s="6215">
        <f>AS46+AV46+AY46+BB46+BE46+BH46+BK46+BN46+U46</f>
        <v/>
      </c>
      <c r="BP46" s="6150" t="n"/>
      <c r="BQ46" s="6216" t="inlineStr">
        <is>
          <t>ЛКиП</t>
        </is>
      </c>
      <c r="BR46" s="6188" t="n"/>
      <c r="BS46" s="6217">
        <f>(AB46-R46)*0.22</f>
        <v/>
      </c>
      <c r="BT46" s="6002" t="n"/>
      <c r="BU46" s="6002" t="n"/>
    </row>
    <row r="47">
      <c r="A47" s="6218" t="inlineStr">
        <is>
          <t>1.4</t>
        </is>
      </c>
      <c r="B47" s="6147" t="n"/>
      <c r="C47" s="6219" t="inlineStr">
        <is>
          <t>Модуль «Флористические ресурсы»</t>
        </is>
      </c>
      <c r="D47" s="6205" t="n"/>
      <c r="E47" s="6205" t="n"/>
      <c r="F47" s="6205" t="n"/>
      <c r="G47" s="6205" t="n"/>
      <c r="H47" s="6205" t="n"/>
      <c r="I47" s="6205" t="n"/>
      <c r="J47" s="6205" t="n"/>
      <c r="K47" s="6205" t="n"/>
      <c r="L47" s="6205" t="n"/>
      <c r="M47" s="6205" t="n"/>
      <c r="N47" s="6205" t="n"/>
      <c r="O47" s="6205" t="n"/>
      <c r="P47" s="6206" t="n"/>
      <c r="Q47" s="6244" t="n"/>
      <c r="R47" s="6245" t="n"/>
      <c r="S47" s="6246" t="n"/>
      <c r="T47" s="6223" t="n"/>
      <c r="U47" s="6247" t="n"/>
      <c r="V47" s="6225" t="n"/>
      <c r="W47" s="6184" t="n"/>
      <c r="X47" s="6226" t="n"/>
      <c r="Y47" s="6183" t="n"/>
      <c r="Z47" s="6227" t="n"/>
      <c r="AA47" s="6184" t="n"/>
      <c r="AB47" s="6228" t="n"/>
      <c r="AC47" s="6183" t="n"/>
      <c r="AD47" s="6229" t="n"/>
      <c r="AE47" s="6150" t="n"/>
      <c r="AF47" s="6230" t="n"/>
      <c r="AG47" s="6163" t="n"/>
      <c r="AH47" s="6231" t="n"/>
      <c r="AI47" s="6160" t="n"/>
      <c r="AJ47" s="6232" t="n"/>
      <c r="AK47" s="6160" t="n"/>
      <c r="AL47" s="6232" t="n"/>
      <c r="AM47" s="6160" t="n"/>
      <c r="AN47" s="6233" t="n"/>
      <c r="AO47" s="6188" t="n"/>
      <c r="AP47" s="6248" t="n"/>
      <c r="AQ47" s="6249" t="n"/>
      <c r="AR47" s="6250" t="n"/>
      <c r="AS47" s="6245" t="n"/>
      <c r="AT47" s="6251" t="n"/>
      <c r="AU47" s="6250" t="n"/>
      <c r="AV47" s="6247" t="n"/>
      <c r="AW47" s="6252" t="n"/>
      <c r="AX47" s="6250" t="n"/>
      <c r="AY47" s="6245" t="n"/>
      <c r="AZ47" s="6253" t="n"/>
      <c r="BA47" s="6250" t="n"/>
      <c r="BB47" s="6247" t="n"/>
      <c r="BC47" s="6252" t="n"/>
      <c r="BD47" s="6235" t="n"/>
      <c r="BE47" s="6245" t="n"/>
      <c r="BF47" s="6253" t="n"/>
      <c r="BG47" s="6235" t="n"/>
      <c r="BH47" s="6247" t="n"/>
      <c r="BI47" s="6252" t="n"/>
      <c r="BJ47" s="6250" t="n"/>
      <c r="BK47" s="6245" t="n"/>
      <c r="BL47" s="6253" t="n"/>
      <c r="BM47" s="6254" t="n"/>
      <c r="BN47" s="6247" t="n"/>
      <c r="BO47" s="6238" t="n"/>
      <c r="BP47" s="6150" t="n"/>
      <c r="BQ47" s="6239" t="n"/>
      <c r="BR47" s="6188" t="n"/>
      <c r="BS47" s="6240">
        <f>(AB47-R47)*0.22</f>
        <v/>
      </c>
      <c r="BT47" s="6002" t="n"/>
      <c r="BU47" s="6002" t="n"/>
    </row>
    <row r="48">
      <c r="A48" s="263" t="inlineStr">
        <is>
          <t>1.4.1</t>
        </is>
      </c>
      <c r="B48" s="6147" t="n"/>
      <c r="C48" s="6181" t="inlineStr">
        <is>
          <t>Ботаника / Ботаника</t>
        </is>
      </c>
      <c r="D48" s="6182" t="n"/>
      <c r="E48" s="6182" t="n"/>
      <c r="F48" s="6182" t="n"/>
      <c r="G48" s="6182" t="n"/>
      <c r="H48" s="6182" t="n"/>
      <c r="I48" s="6182" t="n"/>
      <c r="J48" s="6182" t="n"/>
      <c r="K48" s="6182" t="n"/>
      <c r="L48" s="6182" t="n"/>
      <c r="M48" s="6182" t="n"/>
      <c r="N48" s="6182" t="n"/>
      <c r="O48" s="6182" t="n"/>
      <c r="P48" s="6183" t="n"/>
      <c r="Q48" s="267" t="n"/>
      <c r="R48" s="2410" t="n">
        <v>40</v>
      </c>
      <c r="S48" s="2405" t="n">
        <v>1</v>
      </c>
      <c r="T48" s="6153" t="n">
        <v>68</v>
      </c>
      <c r="U48" s="280" t="n">
        <v>2</v>
      </c>
      <c r="V48" s="275" t="n">
        <v>2</v>
      </c>
      <c r="W48" s="6184" t="n"/>
      <c r="X48" s="6185" t="n">
        <v>1</v>
      </c>
      <c r="Y48" s="6183" t="n"/>
      <c r="Z48" s="6157" t="n">
        <v>216</v>
      </c>
      <c r="AA48" s="6158" t="n"/>
      <c r="AB48" s="6159" t="n">
        <v>96</v>
      </c>
      <c r="AC48" s="6160" t="n"/>
      <c r="AD48" s="6161">
        <f>Z48-T48</f>
        <v/>
      </c>
      <c r="AE48" s="6150" t="n"/>
      <c r="AF48" s="6162">
        <f>AR48+AU48+AX48+BA48+BD48+BG48+BJ48+BM48+AP48</f>
        <v/>
      </c>
      <c r="AG48" s="6163" t="n"/>
      <c r="AH48" s="6186" t="n">
        <v>12</v>
      </c>
      <c r="AI48" s="6160" t="n"/>
      <c r="AJ48" s="6187" t="n">
        <v>8</v>
      </c>
      <c r="AK48" s="6160" t="n"/>
      <c r="AL48" s="6187" t="n"/>
      <c r="AM48" s="6160" t="n"/>
      <c r="AN48" s="277" t="n"/>
      <c r="AO48" s="6188" t="n"/>
      <c r="AP48" s="6197" t="n">
        <v>4</v>
      </c>
      <c r="AQ48" s="6198" t="n">
        <v>74</v>
      </c>
      <c r="AR48" s="6198" t="n">
        <v>10</v>
      </c>
      <c r="AS48" s="6200" t="n">
        <v>2</v>
      </c>
      <c r="AT48" s="6201" t="n">
        <v>74</v>
      </c>
      <c r="AU48" s="6255" t="n">
        <v>6</v>
      </c>
      <c r="AV48" s="6256" t="n">
        <v>2</v>
      </c>
      <c r="AW48" s="6203" t="n"/>
      <c r="AX48" s="6198" t="n"/>
      <c r="AY48" s="6200" t="n"/>
      <c r="AZ48" s="6201" t="n"/>
      <c r="BA48" s="6198" t="n"/>
      <c r="BB48" s="6202" t="n"/>
      <c r="BC48" s="279" t="n"/>
      <c r="BD48" s="2411" t="n"/>
      <c r="BE48" s="2410" t="n"/>
      <c r="BF48" s="6159" t="n"/>
      <c r="BG48" s="2411" t="n"/>
      <c r="BH48" s="280" t="n"/>
      <c r="BI48" s="279" t="n"/>
      <c r="BJ48" s="2411" t="n"/>
      <c r="BK48" s="2410" t="n"/>
      <c r="BL48" s="6159" t="n"/>
      <c r="BM48" s="2411" t="n"/>
      <c r="BN48" s="280" t="n"/>
      <c r="BO48" s="6179">
        <f>AS48+AV48+AY48+BB48+BE48+BH48+BK48+BN48+U48</f>
        <v/>
      </c>
      <c r="BP48" s="6150" t="n"/>
      <c r="BQ48" s="6196" t="inlineStr">
        <is>
          <t>ЛВ</t>
        </is>
      </c>
      <c r="BR48" s="6188" t="n"/>
      <c r="BS48" s="6002">
        <f>(AB48-R48)*0.22</f>
        <v/>
      </c>
      <c r="BT48" s="6002" t="n"/>
      <c r="BU48" s="6002" t="n"/>
    </row>
    <row r="49">
      <c r="A49" s="263" t="inlineStr">
        <is>
          <t>1.4.2</t>
        </is>
      </c>
      <c r="B49" s="6147" t="n"/>
      <c r="C49" s="3283" t="inlineStr">
        <is>
          <t>Физиология растений с основами микробиологии/ Ботаника</t>
        </is>
      </c>
      <c r="D49" s="6002" t="n"/>
      <c r="E49" s="6002" t="n"/>
      <c r="F49" s="6002" t="n"/>
      <c r="G49" s="6002" t="n"/>
      <c r="H49" s="6002" t="n"/>
      <c r="I49" s="6002" t="n"/>
      <c r="J49" s="6002" t="n"/>
      <c r="K49" s="6002" t="n"/>
      <c r="L49" s="6002" t="n"/>
      <c r="M49" s="6002" t="n"/>
      <c r="N49" s="6002" t="n"/>
      <c r="O49" s="6002" t="n"/>
      <c r="P49" s="6013" t="n"/>
      <c r="Q49" s="10" t="n"/>
      <c r="R49" s="6257" t="n">
        <v>32</v>
      </c>
      <c r="S49" s="2405" t="n"/>
      <c r="T49" s="6153">
        <f>R49*Z49/AB49</f>
        <v/>
      </c>
      <c r="U49" s="280" t="n">
        <v>1</v>
      </c>
      <c r="V49" s="275" t="n">
        <v>5</v>
      </c>
      <c r="W49" s="6184" t="n"/>
      <c r="X49" s="6185" t="n"/>
      <c r="Y49" s="6183" t="n"/>
      <c r="Z49" s="6157" t="n">
        <v>120</v>
      </c>
      <c r="AA49" s="6158" t="n"/>
      <c r="AB49" s="6159" t="n">
        <v>80</v>
      </c>
      <c r="AC49" s="6160" t="n"/>
      <c r="AD49" s="6161">
        <f>Z49-T49</f>
        <v/>
      </c>
      <c r="AE49" s="6150" t="n"/>
      <c r="AF49" s="6162">
        <f>AR49+AU49+AX49+BA49+BD49+BG49+BJ49+BM49+AP49</f>
        <v/>
      </c>
      <c r="AG49" s="6163" t="n"/>
      <c r="AH49" s="6186" t="n">
        <v>6</v>
      </c>
      <c r="AI49" s="6160" t="n"/>
      <c r="AJ49" s="6187" t="n">
        <v>6</v>
      </c>
      <c r="AK49" s="6160" t="n"/>
      <c r="AL49" s="6187" t="n"/>
      <c r="AM49" s="6160" t="n"/>
      <c r="AN49" s="277" t="n"/>
      <c r="AO49" s="6188" t="n"/>
      <c r="AP49" s="6197" t="n"/>
      <c r="AQ49" s="6198" t="n"/>
      <c r="AR49" s="6198" t="n"/>
      <c r="AS49" s="6200" t="n"/>
      <c r="AT49" s="6201" t="n"/>
      <c r="AU49" s="6198" t="n"/>
      <c r="AV49" s="6202" t="n"/>
      <c r="AW49" s="6203" t="n"/>
      <c r="AX49" s="6198" t="n"/>
      <c r="AY49" s="6200" t="n"/>
      <c r="AZ49" s="6201" t="n"/>
      <c r="BA49" s="6198" t="n">
        <v>2</v>
      </c>
      <c r="BB49" s="6202" t="n"/>
      <c r="BC49" s="279" t="n">
        <v>72</v>
      </c>
      <c r="BD49" s="2411" t="n">
        <v>10</v>
      </c>
      <c r="BE49" s="2410" t="n">
        <v>2</v>
      </c>
      <c r="BF49" s="6159" t="n"/>
      <c r="BG49" s="2411" t="n"/>
      <c r="BH49" s="280" t="n"/>
      <c r="BI49" s="279" t="n"/>
      <c r="BJ49" s="2411" t="n"/>
      <c r="BK49" s="2410" t="n"/>
      <c r="BL49" s="6159" t="n"/>
      <c r="BM49" s="2411" t="n"/>
      <c r="BN49" s="280" t="n"/>
      <c r="BO49" s="6179">
        <f>AS49+AV49+AY49+BB49+BE49+BH49+BK49+BN49+U49</f>
        <v/>
      </c>
      <c r="BP49" s="6150" t="n"/>
      <c r="BQ49" s="6196" t="inlineStr">
        <is>
          <t>ЛЗиД</t>
        </is>
      </c>
      <c r="BR49" s="6188" t="n"/>
      <c r="BS49" s="6002">
        <f>(AB49-R49)*0.22</f>
        <v/>
      </c>
      <c r="BT49" s="6002" t="n"/>
      <c r="BU49" s="6002" t="n"/>
    </row>
    <row r="50">
      <c r="A50" s="263" t="inlineStr">
        <is>
          <t>1.4.3</t>
        </is>
      </c>
      <c r="B50" s="6147" t="n"/>
      <c r="C50" s="3265" t="inlineStr">
        <is>
          <t>Дендрология / Дендрология</t>
        </is>
      </c>
      <c r="D50" s="6205" t="n"/>
      <c r="E50" s="6205" t="n"/>
      <c r="F50" s="6205" t="n"/>
      <c r="G50" s="6205" t="n"/>
      <c r="H50" s="6205" t="n"/>
      <c r="I50" s="6205" t="n"/>
      <c r="J50" s="6205" t="n"/>
      <c r="K50" s="6205" t="n"/>
      <c r="L50" s="6205" t="n"/>
      <c r="M50" s="6205" t="n"/>
      <c r="N50" s="6205" t="n"/>
      <c r="O50" s="6205" t="n"/>
      <c r="P50" s="6206" t="n"/>
      <c r="Q50" s="2929" t="n"/>
      <c r="R50" s="275" t="n">
        <v>40</v>
      </c>
      <c r="S50" s="2568" t="n">
        <v>1</v>
      </c>
      <c r="T50" s="6153" t="n">
        <v>72</v>
      </c>
      <c r="U50" s="2569" t="n">
        <v>2</v>
      </c>
      <c r="V50" s="275" t="n">
        <v>3</v>
      </c>
      <c r="W50" s="6184" t="n"/>
      <c r="X50" s="6185" t="n"/>
      <c r="Y50" s="6183" t="n"/>
      <c r="Z50" s="6157" t="n">
        <v>216</v>
      </c>
      <c r="AA50" s="6158" t="n"/>
      <c r="AB50" s="6159" t="n">
        <v>102</v>
      </c>
      <c r="AC50" s="6160" t="n"/>
      <c r="AD50" s="6161">
        <f>Z50-T50</f>
        <v/>
      </c>
      <c r="AE50" s="6150" t="n"/>
      <c r="AF50" s="6162">
        <f>AR50+AU50+AX50+BA50+BD50+BG50+BJ50+BM50+AP50</f>
        <v/>
      </c>
      <c r="AG50" s="6163" t="n"/>
      <c r="AH50" s="6186" t="n">
        <v>10</v>
      </c>
      <c r="AI50" s="6160" t="n"/>
      <c r="AJ50" s="6187" t="n">
        <v>6</v>
      </c>
      <c r="AK50" s="6160" t="n"/>
      <c r="AL50" s="6187" t="n"/>
      <c r="AM50" s="6160" t="n"/>
      <c r="AN50" s="277" t="n"/>
      <c r="AO50" s="6188" t="n"/>
      <c r="AP50" s="6189" t="n"/>
      <c r="AQ50" s="6190" t="n"/>
      <c r="AR50" s="6190" t="n"/>
      <c r="AS50" s="6192" t="n"/>
      <c r="AT50" s="6193" t="n"/>
      <c r="AU50" s="6190" t="n">
        <v>6</v>
      </c>
      <c r="AV50" s="6194" t="n"/>
      <c r="AW50" s="6195" t="n">
        <v>144</v>
      </c>
      <c r="AX50" s="6190" t="n">
        <v>10</v>
      </c>
      <c r="AY50" s="6192" t="n">
        <v>4</v>
      </c>
      <c r="AZ50" s="6193" t="n"/>
      <c r="BA50" s="6190" t="n"/>
      <c r="BB50" s="6194" t="n"/>
      <c r="BC50" s="2795" t="n"/>
      <c r="BD50" s="2572" t="n"/>
      <c r="BE50" s="3079" t="n"/>
      <c r="BF50" s="4412" t="n"/>
      <c r="BG50" s="2572" t="n"/>
      <c r="BH50" s="2569" t="n"/>
      <c r="BI50" s="2795" t="n"/>
      <c r="BJ50" s="2572" t="n"/>
      <c r="BK50" s="3079" t="n"/>
      <c r="BL50" s="4412" t="n"/>
      <c r="BM50" s="2572" t="n"/>
      <c r="BN50" s="2569" t="n"/>
      <c r="BO50" s="6179">
        <f>AS50+AV50+AY50+BB50+BE50+BH50+BK50+BN50+U50</f>
        <v/>
      </c>
      <c r="BP50" s="6150" t="n"/>
      <c r="BQ50" s="6196" t="inlineStr">
        <is>
          <t>ЛВ</t>
        </is>
      </c>
      <c r="BR50" s="6188" t="n"/>
      <c r="BS50" s="6002">
        <f>(AB50-R50)*0.22</f>
        <v/>
      </c>
      <c r="BT50" s="6002" t="n"/>
      <c r="BU50" s="6002" t="n"/>
    </row>
    <row r="51">
      <c r="A51" s="6258" t="inlineStr">
        <is>
          <t>1.5</t>
        </is>
      </c>
      <c r="B51" s="6184" t="n"/>
      <c r="C51" s="6219" t="inlineStr">
        <is>
          <t>Модуль «Защита леса»</t>
        </is>
      </c>
      <c r="D51" s="6205" t="n"/>
      <c r="E51" s="6205" t="n"/>
      <c r="F51" s="6205" t="n"/>
      <c r="G51" s="6205" t="n"/>
      <c r="H51" s="6205" t="n"/>
      <c r="I51" s="6205" t="n"/>
      <c r="J51" s="6205" t="n"/>
      <c r="K51" s="6205" t="n"/>
      <c r="L51" s="6205" t="n"/>
      <c r="M51" s="6205" t="n"/>
      <c r="N51" s="6205" t="n"/>
      <c r="O51" s="6205" t="n"/>
      <c r="P51" s="6206" t="n"/>
      <c r="Q51" s="6220" t="n"/>
      <c r="R51" s="6225" t="n"/>
      <c r="S51" s="6222" t="n"/>
      <c r="T51" s="6223" t="n"/>
      <c r="U51" s="6224" t="n"/>
      <c r="V51" s="6225" t="n"/>
      <c r="W51" s="6184" t="n"/>
      <c r="X51" s="6226" t="n"/>
      <c r="Y51" s="6183" t="n"/>
      <c r="Z51" s="6227" t="n"/>
      <c r="AA51" s="6184" t="n"/>
      <c r="AB51" s="6228" t="n"/>
      <c r="AC51" s="6183" t="n"/>
      <c r="AD51" s="6229" t="n"/>
      <c r="AE51" s="6150" t="n"/>
      <c r="AF51" s="6230" t="n"/>
      <c r="AG51" s="6163" t="n"/>
      <c r="AH51" s="6231" t="n"/>
      <c r="AI51" s="6160" t="n"/>
      <c r="AJ51" s="6232" t="n"/>
      <c r="AK51" s="6160" t="n"/>
      <c r="AL51" s="6232" t="n"/>
      <c r="AM51" s="6160" t="n"/>
      <c r="AN51" s="6233" t="n"/>
      <c r="AO51" s="6188" t="n"/>
      <c r="AP51" s="6225" t="n"/>
      <c r="AQ51" s="6234" t="n"/>
      <c r="AR51" s="6234" t="n"/>
      <c r="AS51" s="6221" t="n"/>
      <c r="AT51" s="6236" t="n"/>
      <c r="AU51" s="6234" t="n"/>
      <c r="AV51" s="6224" t="n"/>
      <c r="AW51" s="6237" t="n"/>
      <c r="AX51" s="6234" t="n"/>
      <c r="AY51" s="6221" t="n"/>
      <c r="AZ51" s="6236" t="n"/>
      <c r="BA51" s="6234" t="n"/>
      <c r="BB51" s="6224" t="n"/>
      <c r="BC51" s="6237" t="n"/>
      <c r="BD51" s="6234" t="n"/>
      <c r="BE51" s="6221" t="n"/>
      <c r="BF51" s="6236" t="n"/>
      <c r="BG51" s="6234" t="n"/>
      <c r="BH51" s="6224" t="n"/>
      <c r="BI51" s="6237" t="n"/>
      <c r="BJ51" s="6234" t="n"/>
      <c r="BK51" s="6221" t="n"/>
      <c r="BL51" s="6236" t="n"/>
      <c r="BM51" s="6234" t="n"/>
      <c r="BN51" s="6224" t="n"/>
      <c r="BO51" s="6238" t="n"/>
      <c r="BP51" s="6150" t="n"/>
      <c r="BQ51" s="6239" t="n"/>
      <c r="BR51" s="6188" t="n"/>
      <c r="BS51" s="6240">
        <f>(AB51-R51)*0.22</f>
        <v/>
      </c>
      <c r="BT51" s="6002" t="n"/>
      <c r="BU51" s="6002" t="n"/>
    </row>
    <row r="52">
      <c r="A52" s="6259" t="inlineStr">
        <is>
          <t>1.5.1</t>
        </is>
      </c>
      <c r="B52" s="6047" t="n"/>
      <c r="C52" s="6260" t="inlineStr">
        <is>
          <t>Лесная фитопотология / Защита и охрана леса</t>
        </is>
      </c>
      <c r="D52" s="6182" t="n"/>
      <c r="E52" s="6182" t="n"/>
      <c r="F52" s="6182" t="n"/>
      <c r="G52" s="6182" t="n"/>
      <c r="H52" s="6182" t="n"/>
      <c r="I52" s="6182" t="n"/>
      <c r="J52" s="6182" t="n"/>
      <c r="K52" s="6182" t="n"/>
      <c r="L52" s="6182" t="n"/>
      <c r="M52" s="6182" t="n"/>
      <c r="N52" s="6182" t="n"/>
      <c r="O52" s="6182" t="n"/>
      <c r="P52" s="6183" t="n"/>
      <c r="Q52" s="6261" t="n"/>
      <c r="R52" s="6225" t="n">
        <v>32</v>
      </c>
      <c r="S52" s="6222" t="n">
        <v>1</v>
      </c>
      <c r="T52" s="6223">
        <f>R52*Z52/AB52</f>
        <v/>
      </c>
      <c r="U52" s="6224" t="n">
        <v>1</v>
      </c>
      <c r="V52" s="6225" t="n">
        <v>7</v>
      </c>
      <c r="W52" s="6184" t="n"/>
      <c r="X52" s="6226" t="n"/>
      <c r="Y52" s="6183" t="n"/>
      <c r="Z52" s="6262" t="n">
        <v>120</v>
      </c>
      <c r="AA52" s="6158" t="n"/>
      <c r="AB52" s="6236" t="n">
        <v>80</v>
      </c>
      <c r="AC52" s="6160" t="n"/>
      <c r="AD52" s="6229">
        <f>Z52-T52</f>
        <v/>
      </c>
      <c r="AE52" s="6150" t="n"/>
      <c r="AF52" s="6230">
        <f>AR52+AU52+AX52+BA52+BD52+BG52+BJ52+BM52+AP52</f>
        <v/>
      </c>
      <c r="AG52" s="6163" t="n"/>
      <c r="AH52" s="6231" t="n">
        <v>6</v>
      </c>
      <c r="AI52" s="6160" t="n"/>
      <c r="AJ52" s="6232" t="n">
        <v>8</v>
      </c>
      <c r="AK52" s="6160" t="n"/>
      <c r="AL52" s="6232" t="n"/>
      <c r="AM52" s="6160" t="n"/>
      <c r="AN52" s="6233" t="n"/>
      <c r="AO52" s="6188" t="n"/>
      <c r="AP52" s="6225" t="n"/>
      <c r="AQ52" s="6234" t="n"/>
      <c r="AR52" s="6234" t="n"/>
      <c r="AS52" s="6221" t="n"/>
      <c r="AT52" s="6236" t="n"/>
      <c r="AU52" s="6234" t="n"/>
      <c r="AV52" s="6224" t="n"/>
      <c r="AW52" s="6237" t="n"/>
      <c r="AX52" s="6234" t="n"/>
      <c r="AY52" s="6221" t="n"/>
      <c r="AZ52" s="6236" t="n"/>
      <c r="BA52" s="6234" t="n"/>
      <c r="BB52" s="6224" t="n"/>
      <c r="BC52" s="6237" t="n"/>
      <c r="BD52" s="6234" t="n"/>
      <c r="BE52" s="6221" t="n"/>
      <c r="BF52" s="6236" t="n"/>
      <c r="BG52" s="6234" t="n">
        <v>4</v>
      </c>
      <c r="BH52" s="6224" t="n"/>
      <c r="BI52" s="6237" t="n">
        <v>72</v>
      </c>
      <c r="BJ52" s="6263" t="n">
        <v>10</v>
      </c>
      <c r="BK52" s="6264" t="n">
        <v>2</v>
      </c>
      <c r="BL52" s="6236" t="n"/>
      <c r="BM52" s="6234" t="n"/>
      <c r="BN52" s="6224" t="n"/>
      <c r="BO52" s="6238">
        <f>AS52+AV52+AY52+BB52+BE52+BH52+BK52+BN52+U52</f>
        <v/>
      </c>
      <c r="BP52" s="6150" t="n"/>
      <c r="BQ52" s="6239" t="n"/>
      <c r="BR52" s="6188" t="n"/>
      <c r="BS52" s="6240">
        <f>(AB52-R52)*0.22</f>
        <v/>
      </c>
      <c r="BT52" s="6002" t="n"/>
      <c r="BU52" s="6002" t="n"/>
    </row>
    <row r="53">
      <c r="A53" s="6265" t="inlineStr">
        <is>
          <t>1.5.2</t>
        </is>
      </c>
      <c r="B53" s="6184" t="n"/>
      <c r="C53" s="6266" t="inlineStr">
        <is>
          <t>Лесная энтомология /  Защита и охрана леса</t>
        </is>
      </c>
      <c r="D53" s="6002" t="n"/>
      <c r="E53" s="6002" t="n"/>
      <c r="F53" s="6002" t="n"/>
      <c r="G53" s="6002" t="n"/>
      <c r="H53" s="6002" t="n"/>
      <c r="I53" s="6002" t="n"/>
      <c r="J53" s="6002" t="n"/>
      <c r="K53" s="6002" t="n"/>
      <c r="L53" s="6002" t="n"/>
      <c r="M53" s="6002" t="n"/>
      <c r="N53" s="6002" t="n"/>
      <c r="O53" s="6002" t="n"/>
      <c r="P53" s="6013" t="n"/>
      <c r="Q53" s="6267" t="n"/>
      <c r="R53" s="6225" t="n">
        <v>32</v>
      </c>
      <c r="S53" s="6221" t="n"/>
      <c r="T53" s="6223">
        <f>R53*Z53/AB53</f>
        <v/>
      </c>
      <c r="U53" s="6224" t="n">
        <v>1</v>
      </c>
      <c r="V53" s="6225" t="n">
        <v>6</v>
      </c>
      <c r="W53" s="6184" t="n"/>
      <c r="X53" s="6226" t="n"/>
      <c r="Y53" s="6183" t="n"/>
      <c r="Z53" s="6262" t="n">
        <v>120</v>
      </c>
      <c r="AA53" s="6158" t="n"/>
      <c r="AB53" s="6236" t="n">
        <v>80</v>
      </c>
      <c r="AC53" s="6160" t="n"/>
      <c r="AD53" s="6229">
        <f>Z53-T53</f>
        <v/>
      </c>
      <c r="AE53" s="6150" t="n"/>
      <c r="AF53" s="6230">
        <f>AR53+AU53+AX53+BA53+BD53+BG53+BJ53+BM53+AP53</f>
        <v/>
      </c>
      <c r="AG53" s="6163" t="n"/>
      <c r="AH53" s="6231" t="n">
        <v>6</v>
      </c>
      <c r="AI53" s="6160" t="n"/>
      <c r="AJ53" s="6232" t="n">
        <v>8</v>
      </c>
      <c r="AK53" s="6160" t="n"/>
      <c r="AL53" s="6232" t="n"/>
      <c r="AM53" s="6160" t="n"/>
      <c r="AN53" s="6233" t="n"/>
      <c r="AO53" s="6188" t="n"/>
      <c r="AP53" s="6225" t="n"/>
      <c r="AQ53" s="6234" t="n"/>
      <c r="AR53" s="6234" t="n"/>
      <c r="AS53" s="6221" t="n"/>
      <c r="AT53" s="6236" t="n"/>
      <c r="AU53" s="6234" t="n"/>
      <c r="AV53" s="6224" t="n"/>
      <c r="AW53" s="6237" t="n"/>
      <c r="AX53" s="6234" t="n"/>
      <c r="AY53" s="6221" t="n"/>
      <c r="AZ53" s="6236" t="n"/>
      <c r="BA53" s="6234" t="n"/>
      <c r="BB53" s="6224" t="n"/>
      <c r="BC53" s="6237" t="n"/>
      <c r="BD53" s="6234" t="n">
        <v>6</v>
      </c>
      <c r="BE53" s="6221" t="n"/>
      <c r="BF53" s="6236" t="n">
        <v>72</v>
      </c>
      <c r="BG53" s="6234" t="n">
        <v>8</v>
      </c>
      <c r="BH53" s="6224" t="n">
        <v>2</v>
      </c>
      <c r="BI53" s="6237" t="n"/>
      <c r="BJ53" s="6234" t="n"/>
      <c r="BK53" s="6221" t="n"/>
      <c r="BL53" s="6236" t="n"/>
      <c r="BM53" s="6234" t="n"/>
      <c r="BN53" s="6224" t="n"/>
      <c r="BO53" s="6238">
        <f>AS53+AV53+AY53+BB53+BE53+BH53+BK53+BN53+U53</f>
        <v/>
      </c>
      <c r="BP53" s="6150" t="n"/>
      <c r="BQ53" s="6239" t="n"/>
      <c r="BR53" s="6188" t="n"/>
      <c r="BS53" s="6240">
        <f>(AB53-R53)*0.22</f>
        <v/>
      </c>
      <c r="BT53" s="6002" t="n"/>
      <c r="BU53" s="6002" t="n"/>
    </row>
    <row r="54">
      <c r="A54" s="6268" t="inlineStr">
        <is>
          <t>1.6</t>
        </is>
      </c>
      <c r="B54" s="6047" t="n"/>
      <c r="C54" s="6269" t="inlineStr">
        <is>
          <t>Лесные культуры и защитное лесоразведение/ Технология лесовыращивания</t>
        </is>
      </c>
      <c r="D54" s="6182" t="n"/>
      <c r="E54" s="6182" t="n"/>
      <c r="F54" s="6182" t="n"/>
      <c r="G54" s="6182" t="n"/>
      <c r="H54" s="6182" t="n"/>
      <c r="I54" s="6182" t="n"/>
      <c r="J54" s="6182" t="n"/>
      <c r="K54" s="6182" t="n"/>
      <c r="L54" s="6182" t="n"/>
      <c r="M54" s="6182" t="n"/>
      <c r="N54" s="6182" t="n"/>
      <c r="O54" s="6182" t="n"/>
      <c r="P54" s="6183" t="n"/>
      <c r="Q54" s="6270" t="n"/>
      <c r="R54" s="6225" t="n">
        <v>64</v>
      </c>
      <c r="S54" s="6221" t="n">
        <v>1</v>
      </c>
      <c r="T54" s="6223">
        <f>R54*Z54/AB54</f>
        <v/>
      </c>
      <c r="U54" s="6224" t="n">
        <v>2</v>
      </c>
      <c r="V54" s="6271" t="n">
        <v>6</v>
      </c>
      <c r="W54" s="6221" t="n">
        <v>7</v>
      </c>
      <c r="X54" s="6226" t="n"/>
      <c r="Y54" s="6183" t="n"/>
      <c r="Z54" s="6262" t="n">
        <v>240</v>
      </c>
      <c r="AA54" s="6158" t="n"/>
      <c r="AB54" s="6236" t="n">
        <v>160</v>
      </c>
      <c r="AC54" s="6160" t="n"/>
      <c r="AD54" s="6229">
        <f>Z54-T54</f>
        <v/>
      </c>
      <c r="AE54" s="6150" t="n"/>
      <c r="AF54" s="6230">
        <f>AR54+AU54+AX54+BA54+BD54+BG54+BJ54+BM54+AP54</f>
        <v/>
      </c>
      <c r="AG54" s="6163" t="n"/>
      <c r="AH54" s="6231" t="n">
        <v>10</v>
      </c>
      <c r="AI54" s="6160" t="n"/>
      <c r="AJ54" s="6232" t="n">
        <v>6</v>
      </c>
      <c r="AK54" s="6160" t="n"/>
      <c r="AL54" s="6232" t="n">
        <v>6</v>
      </c>
      <c r="AM54" s="6160" t="n"/>
      <c r="AN54" s="6233" t="n"/>
      <c r="AO54" s="6188" t="n"/>
      <c r="AP54" s="6225" t="n"/>
      <c r="AQ54" s="6234" t="n"/>
      <c r="AR54" s="6234" t="n"/>
      <c r="AS54" s="6221" t="n"/>
      <c r="AT54" s="6236" t="n"/>
      <c r="AU54" s="6234" t="n"/>
      <c r="AV54" s="6224" t="n"/>
      <c r="AW54" s="6237" t="n"/>
      <c r="AX54" s="6234" t="n"/>
      <c r="AY54" s="6221" t="n"/>
      <c r="AZ54" s="6236" t="n"/>
      <c r="BA54" s="6234" t="n"/>
      <c r="BB54" s="6224" t="n"/>
      <c r="BC54" s="6237" t="n"/>
      <c r="BD54" s="6234" t="n">
        <v>2</v>
      </c>
      <c r="BE54" s="6221" t="n"/>
      <c r="BF54" s="6236" t="n">
        <v>72</v>
      </c>
      <c r="BG54" s="6234" t="n">
        <v>12</v>
      </c>
      <c r="BH54" s="6224" t="n">
        <v>2</v>
      </c>
      <c r="BI54" s="6237" t="n">
        <v>72</v>
      </c>
      <c r="BJ54" s="6234" t="n">
        <v>8</v>
      </c>
      <c r="BK54" s="6221" t="n">
        <v>2</v>
      </c>
      <c r="BL54" s="6236" t="n"/>
      <c r="BM54" s="6234" t="n"/>
      <c r="BN54" s="6224" t="n"/>
      <c r="BO54" s="6238">
        <f>AS54+AV54+AY54+BB54+BE54+BH54+BK54+BN54+U54</f>
        <v/>
      </c>
      <c r="BP54" s="6150" t="n"/>
      <c r="BQ54" s="6239" t="n"/>
      <c r="BR54" s="6188" t="n"/>
      <c r="BS54" s="6240">
        <f>(AB54-R54)*0.22</f>
        <v/>
      </c>
      <c r="BT54" s="6002" t="n"/>
      <c r="BU54" s="6002" t="n"/>
    </row>
    <row r="55">
      <c r="A55" s="6010" t="n"/>
      <c r="B55" s="6047" t="n"/>
      <c r="C55" s="6260" t="inlineStr">
        <is>
          <t>Курсовой проект по учебной дисциплине «Лесные культуры и защитное лесоразведение»</t>
        </is>
      </c>
      <c r="D55" s="6182" t="n"/>
      <c r="E55" s="6182" t="n"/>
      <c r="F55" s="6182" t="n"/>
      <c r="G55" s="6182" t="n"/>
      <c r="H55" s="6182" t="n"/>
      <c r="I55" s="6182" t="n"/>
      <c r="J55" s="6182" t="n"/>
      <c r="K55" s="6182" t="n"/>
      <c r="L55" s="6182" t="n"/>
      <c r="M55" s="6182" t="n"/>
      <c r="N55" s="6182" t="n"/>
      <c r="O55" s="6182" t="n"/>
      <c r="P55" s="6183" t="n"/>
      <c r="Q55" s="6261" t="n"/>
      <c r="R55" s="6225" t="n"/>
      <c r="S55" s="6221" t="n"/>
      <c r="T55" s="6223" t="n"/>
      <c r="U55" s="6224" t="n"/>
      <c r="V55" s="6225" t="n"/>
      <c r="W55" s="6184" t="n"/>
      <c r="X55" s="6226" t="n"/>
      <c r="Y55" s="6183" t="n"/>
      <c r="Z55" s="6262" t="n">
        <v>40</v>
      </c>
      <c r="AA55" s="6158" t="n"/>
      <c r="AB55" s="6236" t="n"/>
      <c r="AC55" s="6160" t="n"/>
      <c r="AD55" s="6229">
        <f>Z55-T55</f>
        <v/>
      </c>
      <c r="AE55" s="6150" t="n"/>
      <c r="AF55" s="6230" t="n"/>
      <c r="AG55" s="6163" t="n"/>
      <c r="AH55" s="6231" t="n"/>
      <c r="AI55" s="6160" t="n"/>
      <c r="AJ55" s="6232" t="n"/>
      <c r="AK55" s="6160" t="n"/>
      <c r="AL55" s="6231" t="n"/>
      <c r="AM55" s="6160" t="n"/>
      <c r="AN55" s="6233" t="n"/>
      <c r="AO55" s="6188" t="n"/>
      <c r="AP55" s="6225" t="n"/>
      <c r="AQ55" s="6234" t="n"/>
      <c r="AR55" s="6234" t="n"/>
      <c r="AS55" s="6221" t="n"/>
      <c r="AT55" s="6236" t="n"/>
      <c r="AU55" s="6234" t="n"/>
      <c r="AV55" s="6224" t="n"/>
      <c r="AW55" s="6237" t="n"/>
      <c r="AX55" s="6234" t="n"/>
      <c r="AY55" s="6221" t="n"/>
      <c r="AZ55" s="6236" t="n"/>
      <c r="BA55" s="6234" t="n"/>
      <c r="BB55" s="6224" t="n"/>
      <c r="BC55" s="6237" t="n"/>
      <c r="BD55" s="6234" t="n"/>
      <c r="BE55" s="6221" t="n"/>
      <c r="BF55" s="6236" t="n">
        <v>40</v>
      </c>
      <c r="BG55" s="6234" t="n"/>
      <c r="BH55" s="6224" t="n">
        <v>1</v>
      </c>
      <c r="BI55" s="6237" t="n"/>
      <c r="BJ55" s="6234" t="n"/>
      <c r="BK55" s="6221" t="n"/>
      <c r="BL55" s="6236" t="n"/>
      <c r="BM55" s="6234" t="n"/>
      <c r="BN55" s="6224" t="n"/>
      <c r="BO55" s="6238">
        <f>AS55+AV55+AY55+BB55+BE55+BH55+BK55+BN55+U55</f>
        <v/>
      </c>
      <c r="BP55" s="6150" t="n"/>
      <c r="BQ55" s="6272" t="n"/>
      <c r="BR55" s="6206" t="n"/>
      <c r="BS55" s="6240">
        <f>(AB55-R55)*0.22</f>
        <v/>
      </c>
      <c r="BT55" s="6002" t="n"/>
      <c r="BU55" s="6002" t="n"/>
    </row>
    <row r="56">
      <c r="A56" s="6010" t="n"/>
      <c r="B56" s="6047" t="n"/>
      <c r="C56" s="6266" t="inlineStr">
        <is>
          <t>Курсовая работа по учебной дисциплине «Лесные культуры и защитное лесоразведение»</t>
        </is>
      </c>
      <c r="D56" s="6002" t="n"/>
      <c r="E56" s="6002" t="n"/>
      <c r="F56" s="6002" t="n"/>
      <c r="G56" s="6002" t="n"/>
      <c r="H56" s="6002" t="n"/>
      <c r="I56" s="6002" t="n"/>
      <c r="J56" s="6002" t="n"/>
      <c r="K56" s="6002" t="n"/>
      <c r="L56" s="6002" t="n"/>
      <c r="M56" s="6002" t="n"/>
      <c r="N56" s="6002" t="n"/>
      <c r="O56" s="6002" t="n"/>
      <c r="P56" s="6013" t="n"/>
      <c r="Q56" s="6267" t="n"/>
      <c r="R56" s="6225" t="n"/>
      <c r="S56" s="6221" t="n"/>
      <c r="T56" s="6223" t="n"/>
      <c r="U56" s="6224" t="n"/>
      <c r="V56" s="6225" t="n"/>
      <c r="W56" s="6184" t="n"/>
      <c r="X56" s="6226" t="n"/>
      <c r="Y56" s="6183" t="n"/>
      <c r="Z56" s="6262" t="n">
        <v>30</v>
      </c>
      <c r="AA56" s="6158" t="n"/>
      <c r="AB56" s="6236" t="n"/>
      <c r="AC56" s="6160" t="n"/>
      <c r="AD56" s="6229">
        <f>Z56-T56</f>
        <v/>
      </c>
      <c r="AE56" s="6150" t="n"/>
      <c r="AF56" s="6230" t="n"/>
      <c r="AG56" s="6163" t="n"/>
      <c r="AH56" s="6231" t="n"/>
      <c r="AI56" s="6160" t="n"/>
      <c r="AJ56" s="6232" t="n"/>
      <c r="AK56" s="6160" t="n"/>
      <c r="AL56" s="6231" t="n"/>
      <c r="AM56" s="6160" t="n"/>
      <c r="AN56" s="6233" t="n"/>
      <c r="AO56" s="6188" t="n"/>
      <c r="AP56" s="6225" t="n"/>
      <c r="AQ56" s="6234" t="n"/>
      <c r="AR56" s="6234" t="n"/>
      <c r="AS56" s="6221" t="n"/>
      <c r="AT56" s="6236" t="n"/>
      <c r="AU56" s="6234" t="n"/>
      <c r="AV56" s="6224" t="n"/>
      <c r="AW56" s="6237" t="n"/>
      <c r="AX56" s="6234" t="n"/>
      <c r="AY56" s="6221" t="n"/>
      <c r="AZ56" s="6236" t="n"/>
      <c r="BA56" s="6234" t="n"/>
      <c r="BB56" s="6224" t="n"/>
      <c r="BC56" s="6237" t="n"/>
      <c r="BD56" s="6234" t="n"/>
      <c r="BE56" s="6221" t="n"/>
      <c r="BF56" s="6236" t="n"/>
      <c r="BG56" s="6234" t="n"/>
      <c r="BH56" s="6224" t="n"/>
      <c r="BI56" s="6237" t="n">
        <v>30</v>
      </c>
      <c r="BJ56" s="6234" t="n"/>
      <c r="BK56" s="6221" t="n">
        <v>1</v>
      </c>
      <c r="BL56" s="6236" t="n"/>
      <c r="BM56" s="6235" t="n"/>
      <c r="BN56" s="6224" t="n"/>
      <c r="BO56" s="6238">
        <f>AS56+AV56+AY56+BB56+BE56+BH56+BK56+BN56+U56</f>
        <v/>
      </c>
      <c r="BP56" s="6150" t="n"/>
      <c r="BQ56" s="6273" t="n"/>
      <c r="BR56" s="6274" t="n"/>
      <c r="BS56" s="6240">
        <f>(AB56-R56)*0.22</f>
        <v/>
      </c>
      <c r="BT56" s="6002" t="n"/>
      <c r="BU56" s="6002" t="n"/>
    </row>
    <row r="57">
      <c r="A57" s="6275" t="inlineStr">
        <is>
          <t>1.7</t>
        </is>
      </c>
      <c r="B57" s="6184" t="n"/>
      <c r="C57" s="6219" t="inlineStr">
        <is>
          <t>Модуль «Лесоведение и лесоводство»</t>
        </is>
      </c>
      <c r="D57" s="6205" t="n"/>
      <c r="E57" s="6205" t="n"/>
      <c r="F57" s="6205" t="n"/>
      <c r="G57" s="6205" t="n"/>
      <c r="H57" s="6205" t="n"/>
      <c r="I57" s="6205" t="n"/>
      <c r="J57" s="6205" t="n"/>
      <c r="K57" s="6205" t="n"/>
      <c r="L57" s="6205" t="n"/>
      <c r="M57" s="6205" t="n"/>
      <c r="N57" s="6205" t="n"/>
      <c r="O57" s="6205" t="n"/>
      <c r="P57" s="6206" t="n"/>
      <c r="Q57" s="6220" t="n"/>
      <c r="R57" s="6225" t="n"/>
      <c r="S57" s="6221" t="n"/>
      <c r="T57" s="6223" t="n"/>
      <c r="U57" s="6224" t="n"/>
      <c r="V57" s="6225" t="n"/>
      <c r="W57" s="6184" t="n"/>
      <c r="X57" s="6226" t="n"/>
      <c r="Y57" s="6183" t="n"/>
      <c r="Z57" s="6227" t="n"/>
      <c r="AA57" s="6184" t="n"/>
      <c r="AB57" s="6228" t="n"/>
      <c r="AC57" s="6183" t="n"/>
      <c r="AD57" s="6229" t="n"/>
      <c r="AE57" s="6150" t="n"/>
      <c r="AF57" s="6230" t="n"/>
      <c r="AG57" s="6163" t="n"/>
      <c r="AH57" s="6231" t="n"/>
      <c r="AI57" s="6160" t="n"/>
      <c r="AJ57" s="6232" t="n"/>
      <c r="AK57" s="6160" t="n"/>
      <c r="AL57" s="6231" t="n"/>
      <c r="AM57" s="6160" t="n"/>
      <c r="AN57" s="6233" t="n"/>
      <c r="AO57" s="6188" t="n"/>
      <c r="AP57" s="6225" t="n"/>
      <c r="AQ57" s="6234" t="n"/>
      <c r="AR57" s="6234" t="n"/>
      <c r="AS57" s="6221" t="n"/>
      <c r="AT57" s="6236" t="n"/>
      <c r="AU57" s="6234" t="n"/>
      <c r="AV57" s="6224" t="n"/>
      <c r="AW57" s="6237" t="n"/>
      <c r="AX57" s="6234" t="n"/>
      <c r="AY57" s="6221" t="n"/>
      <c r="AZ57" s="6236" t="n"/>
      <c r="BA57" s="6235" t="n"/>
      <c r="BB57" s="6224" t="n"/>
      <c r="BC57" s="6263" t="n"/>
      <c r="BD57" s="6235" t="n"/>
      <c r="BE57" s="6221" t="n"/>
      <c r="BF57" s="6236" t="n"/>
      <c r="BG57" s="6235" t="n"/>
      <c r="BH57" s="6224" t="n"/>
      <c r="BI57" s="6237" t="n"/>
      <c r="BJ57" s="6235" t="n"/>
      <c r="BK57" s="6221" t="n"/>
      <c r="BL57" s="6236" t="n"/>
      <c r="BM57" s="6235" t="n"/>
      <c r="BN57" s="6224" t="n"/>
      <c r="BO57" s="6238" t="n"/>
      <c r="BP57" s="6150" t="n"/>
      <c r="BQ57" s="6239" t="n"/>
      <c r="BR57" s="6188" t="n"/>
      <c r="BS57" s="6240">
        <f>(AB57-R57)*0.22</f>
        <v/>
      </c>
      <c r="BT57" s="6002" t="n"/>
      <c r="BU57" s="6002" t="n"/>
    </row>
    <row r="58">
      <c r="A58" s="6276" t="inlineStr">
        <is>
          <t>1.7.1</t>
        </is>
      </c>
      <c r="B58" s="6047" t="n"/>
      <c r="C58" s="6181" t="inlineStr">
        <is>
          <t>Лесоведение / Лесоводство</t>
        </is>
      </c>
      <c r="D58" s="6182" t="n"/>
      <c r="E58" s="6182" t="n"/>
      <c r="F58" s="6182" t="n"/>
      <c r="G58" s="6182" t="n"/>
      <c r="H58" s="6182" t="n"/>
      <c r="I58" s="6182" t="n"/>
      <c r="J58" s="6182" t="n"/>
      <c r="K58" s="6182" t="n"/>
      <c r="L58" s="6182" t="n"/>
      <c r="M58" s="6182" t="n"/>
      <c r="N58" s="6182" t="n"/>
      <c r="O58" s="6182" t="n"/>
      <c r="P58" s="6183" t="n"/>
      <c r="Q58" s="267" t="n"/>
      <c r="R58" s="275" t="n">
        <v>24</v>
      </c>
      <c r="S58" s="2410" t="n"/>
      <c r="T58" s="6153" t="n">
        <v>40</v>
      </c>
      <c r="U58" s="280" t="n">
        <v>1</v>
      </c>
      <c r="V58" s="275" t="n">
        <v>4</v>
      </c>
      <c r="W58" s="6184" t="n"/>
      <c r="X58" s="6185" t="n"/>
      <c r="Y58" s="6183" t="n"/>
      <c r="Z58" s="6157" t="n">
        <v>108</v>
      </c>
      <c r="AA58" s="6158" t="n"/>
      <c r="AB58" s="6159" t="n">
        <v>64</v>
      </c>
      <c r="AC58" s="6160" t="n"/>
      <c r="AD58" s="6161">
        <f>Z58-T58</f>
        <v/>
      </c>
      <c r="AE58" s="6150" t="n"/>
      <c r="AF58" s="6162">
        <f>AR58+AU58+AX58+BA58+BD58+BG58+BJ58+BM58+AP58</f>
        <v/>
      </c>
      <c r="AG58" s="6163" t="n"/>
      <c r="AH58" s="6186" t="n">
        <v>4</v>
      </c>
      <c r="AI58" s="6160" t="n"/>
      <c r="AJ58" s="6187" t="n">
        <v>2</v>
      </c>
      <c r="AK58" s="6160" t="n"/>
      <c r="AL58" s="6186" t="n">
        <v>2</v>
      </c>
      <c r="AM58" s="6160" t="n"/>
      <c r="AN58" s="277" t="n"/>
      <c r="AO58" s="6188" t="n"/>
      <c r="AP58" s="6197" t="n"/>
      <c r="AQ58" s="6198" t="n"/>
      <c r="AR58" s="6199" t="n"/>
      <c r="AS58" s="6200" t="n"/>
      <c r="AT58" s="6201" t="n"/>
      <c r="AU58" s="6198" t="n"/>
      <c r="AV58" s="6202" t="n"/>
      <c r="AW58" s="6203" t="n"/>
      <c r="AX58" s="6198" t="n">
        <v>2</v>
      </c>
      <c r="AY58" s="6200" t="n"/>
      <c r="AZ58" s="6201" t="n">
        <v>68</v>
      </c>
      <c r="BA58" s="6199" t="n">
        <v>6</v>
      </c>
      <c r="BB58" s="6202" t="n">
        <v>2</v>
      </c>
      <c r="BC58" s="283" t="n"/>
      <c r="BD58" s="274" t="n"/>
      <c r="BE58" s="2410" t="n"/>
      <c r="BF58" s="6159" t="n"/>
      <c r="BG58" s="274" t="n"/>
      <c r="BH58" s="280" t="n"/>
      <c r="BI58" s="279" t="n"/>
      <c r="BJ58" s="274" t="n"/>
      <c r="BK58" s="2410" t="n"/>
      <c r="BL58" s="6159" t="n"/>
      <c r="BM58" s="274" t="n"/>
      <c r="BN58" s="280" t="n"/>
      <c r="BO58" s="6179">
        <f>AS58+AV58+AY58+BB58+BE58+BH58+BK58+BN58+U58</f>
        <v/>
      </c>
      <c r="BP58" s="6150" t="n"/>
      <c r="BQ58" s="6196" t="inlineStr">
        <is>
          <t>ЛВ</t>
        </is>
      </c>
      <c r="BR58" s="6188" t="n"/>
      <c r="BS58" s="6002">
        <f>(AB58-R58)*0.22</f>
        <v/>
      </c>
      <c r="BT58" s="6002" t="n"/>
      <c r="BU58" s="6002" t="n"/>
    </row>
    <row r="59">
      <c r="A59" s="2401" t="inlineStr">
        <is>
          <t>1.7.2</t>
        </is>
      </c>
      <c r="B59" s="6277" t="n"/>
      <c r="C59" s="6181" t="inlineStr">
        <is>
          <t>Лесоводство / Лесоводство</t>
        </is>
      </c>
      <c r="D59" s="6182" t="n"/>
      <c r="E59" s="6182" t="n"/>
      <c r="F59" s="6182" t="n"/>
      <c r="G59" s="6182" t="n"/>
      <c r="H59" s="6182" t="n"/>
      <c r="I59" s="6182" t="n"/>
      <c r="J59" s="6182" t="n"/>
      <c r="K59" s="6182" t="n"/>
      <c r="L59" s="6182" t="n"/>
      <c r="M59" s="6182" t="n"/>
      <c r="N59" s="6182" t="n"/>
      <c r="O59" s="6182" t="n"/>
      <c r="P59" s="6183" t="n"/>
      <c r="Q59" s="267" t="n"/>
      <c r="R59" s="275" t="n">
        <v>42</v>
      </c>
      <c r="S59" s="2410" t="n">
        <v>1</v>
      </c>
      <c r="T59" s="6153" t="n">
        <v>64</v>
      </c>
      <c r="U59" s="280" t="n">
        <v>2</v>
      </c>
      <c r="V59" s="275" t="n">
        <v>5</v>
      </c>
      <c r="W59" s="6184" t="n"/>
      <c r="X59" s="6185" t="n"/>
      <c r="Y59" s="6183" t="n"/>
      <c r="Z59" s="6157" t="n">
        <v>144</v>
      </c>
      <c r="AA59" s="6158" t="n"/>
      <c r="AB59" s="6159" t="n">
        <v>96</v>
      </c>
      <c r="AC59" s="6160" t="n"/>
      <c r="AD59" s="6161">
        <f>Z59-T59</f>
        <v/>
      </c>
      <c r="AE59" s="6150" t="n"/>
      <c r="AF59" s="6162">
        <f>AR59+AU59+AX59+BA59+BD59+BG59+BJ59+BM59+AP59</f>
        <v/>
      </c>
      <c r="AG59" s="6163" t="n"/>
      <c r="AH59" s="6186" t="n">
        <v>8</v>
      </c>
      <c r="AI59" s="6160" t="n"/>
      <c r="AJ59" s="6187" t="n">
        <v>4</v>
      </c>
      <c r="AK59" s="6160" t="n"/>
      <c r="AL59" s="6186" t="n">
        <v>6</v>
      </c>
      <c r="AM59" s="6160" t="n"/>
      <c r="AN59" s="277" t="n"/>
      <c r="AO59" s="6188" t="n"/>
      <c r="AP59" s="6197" t="n"/>
      <c r="AQ59" s="6198" t="n"/>
      <c r="AR59" s="6199" t="n"/>
      <c r="AS59" s="6200" t="n"/>
      <c r="AT59" s="6201" t="n"/>
      <c r="AU59" s="6198" t="n"/>
      <c r="AV59" s="6202" t="n"/>
      <c r="AW59" s="6203" t="n"/>
      <c r="AX59" s="6198" t="n"/>
      <c r="AY59" s="6200" t="n"/>
      <c r="AZ59" s="6201" t="n"/>
      <c r="BA59" s="6199" t="n">
        <v>2</v>
      </c>
      <c r="BB59" s="6202" t="n"/>
      <c r="BC59" s="283" t="n">
        <v>80</v>
      </c>
      <c r="BD59" s="274" t="n">
        <v>16</v>
      </c>
      <c r="BE59" s="2410" t="n">
        <v>2</v>
      </c>
      <c r="BF59" s="6159" t="n"/>
      <c r="BG59" s="274" t="n"/>
      <c r="BH59" s="280" t="n"/>
      <c r="BI59" s="279" t="n"/>
      <c r="BJ59" s="274" t="n"/>
      <c r="BK59" s="2410" t="n"/>
      <c r="BL59" s="6159" t="n"/>
      <c r="BM59" s="274" t="n"/>
      <c r="BN59" s="280" t="n"/>
      <c r="BO59" s="6179">
        <f>AS59+AV59+AY59+BB59+BE59+BH59+BK59+BN59+U59</f>
        <v/>
      </c>
      <c r="BP59" s="6150" t="n"/>
      <c r="BQ59" s="6196" t="inlineStr">
        <is>
          <t>ЛВ</t>
        </is>
      </c>
      <c r="BR59" s="6188" t="n"/>
      <c r="BS59" s="6002">
        <f>(AB59-R59)*0.22</f>
        <v/>
      </c>
      <c r="BT59" s="6002" t="n"/>
      <c r="BU59" s="6002" t="n"/>
    </row>
    <row r="60">
      <c r="A60" s="6278" t="n"/>
      <c r="B60" s="6279" t="n"/>
      <c r="C60" s="6266" t="inlineStr">
        <is>
          <t>Курсовой проект по учебной дисциплине «Лесоводство»</t>
        </is>
      </c>
      <c r="D60" s="6002" t="n"/>
      <c r="E60" s="6002" t="n"/>
      <c r="F60" s="6002" t="n"/>
      <c r="G60" s="6002" t="n"/>
      <c r="H60" s="6002" t="n"/>
      <c r="I60" s="6002" t="n"/>
      <c r="J60" s="6002" t="n"/>
      <c r="K60" s="6002" t="n"/>
      <c r="L60" s="6002" t="n"/>
      <c r="M60" s="6002" t="n"/>
      <c r="N60" s="6002" t="n"/>
      <c r="O60" s="6002" t="n"/>
      <c r="P60" s="6013" t="n"/>
      <c r="Q60" s="6267" t="n"/>
      <c r="R60" s="6225" t="n"/>
      <c r="S60" s="6221" t="n"/>
      <c r="T60" s="6223" t="n"/>
      <c r="U60" s="6224" t="n"/>
      <c r="V60" s="6225" t="n"/>
      <c r="W60" s="6184" t="n"/>
      <c r="X60" s="6226" t="n"/>
      <c r="Y60" s="6183" t="n"/>
      <c r="Z60" s="6262" t="n">
        <v>40</v>
      </c>
      <c r="AA60" s="6158" t="n"/>
      <c r="AB60" s="6236" t="n"/>
      <c r="AC60" s="6160" t="n"/>
      <c r="AD60" s="6229">
        <f>Z60-T60</f>
        <v/>
      </c>
      <c r="AE60" s="6150" t="n"/>
      <c r="AF60" s="6230" t="n"/>
      <c r="AG60" s="6163" t="n"/>
      <c r="AH60" s="6231" t="n"/>
      <c r="AI60" s="6160" t="n"/>
      <c r="AJ60" s="6232" t="n"/>
      <c r="AK60" s="6160" t="n"/>
      <c r="AL60" s="6231" t="n"/>
      <c r="AM60" s="6160" t="n"/>
      <c r="AN60" s="6233" t="n"/>
      <c r="AO60" s="6188" t="n"/>
      <c r="AP60" s="6225" t="n"/>
      <c r="AQ60" s="6234" t="n"/>
      <c r="AR60" s="6235" t="n"/>
      <c r="AS60" s="6221" t="n"/>
      <c r="AT60" s="6236" t="n"/>
      <c r="AU60" s="6234" t="n"/>
      <c r="AV60" s="6224" t="n"/>
      <c r="AW60" s="6237" t="n"/>
      <c r="AX60" s="6234" t="n"/>
      <c r="AY60" s="6221" t="n"/>
      <c r="AZ60" s="6236" t="n"/>
      <c r="BA60" s="6235" t="n"/>
      <c r="BB60" s="6224" t="n"/>
      <c r="BC60" s="6263" t="n">
        <v>40</v>
      </c>
      <c r="BD60" s="6235" t="n"/>
      <c r="BE60" s="6221" t="n">
        <v>1</v>
      </c>
      <c r="BF60" s="6236" t="n"/>
      <c r="BG60" s="6235" t="n"/>
      <c r="BH60" s="6224" t="n"/>
      <c r="BI60" s="6237" t="n"/>
      <c r="BJ60" s="6235" t="n"/>
      <c r="BK60" s="6221" t="n"/>
      <c r="BL60" s="6236" t="n"/>
      <c r="BM60" s="6235" t="n"/>
      <c r="BN60" s="6224" t="n"/>
      <c r="BO60" s="6238">
        <f>AS60+AV60+AY60+BB60+BE60+BH60+BK60+BN60+U60</f>
        <v/>
      </c>
      <c r="BP60" s="6150" t="n"/>
      <c r="BQ60" s="6239" t="n"/>
      <c r="BR60" s="6188" t="n"/>
      <c r="BS60" s="6002">
        <f>(AB60-R60)*0.22</f>
        <v/>
      </c>
      <c r="BT60" s="6002" t="n"/>
      <c r="BU60" s="6002" t="n"/>
    </row>
    <row r="61">
      <c r="A61" s="6280" t="inlineStr">
        <is>
          <t>1.8</t>
        </is>
      </c>
      <c r="B61" s="6277" t="n"/>
      <c r="C61" s="6219" t="inlineStr">
        <is>
          <t>Модуль «Лесоустройство и лесная таксация»</t>
        </is>
      </c>
      <c r="D61" s="6205" t="n"/>
      <c r="E61" s="6205" t="n"/>
      <c r="F61" s="6205" t="n"/>
      <c r="G61" s="6205" t="n"/>
      <c r="H61" s="6205" t="n"/>
      <c r="I61" s="6205" t="n"/>
      <c r="J61" s="6205" t="n"/>
      <c r="K61" s="6205" t="n"/>
      <c r="L61" s="6205" t="n"/>
      <c r="M61" s="6205" t="n"/>
      <c r="N61" s="6205" t="n"/>
      <c r="O61" s="6205" t="n"/>
      <c r="P61" s="6206" t="n"/>
      <c r="Q61" s="6220" t="n"/>
      <c r="R61" s="6225" t="n"/>
      <c r="S61" s="6221" t="n"/>
      <c r="T61" s="6223" t="n"/>
      <c r="U61" s="6224" t="n"/>
      <c r="V61" s="6225" t="n"/>
      <c r="W61" s="6184" t="n"/>
      <c r="X61" s="6226" t="n"/>
      <c r="Y61" s="6183" t="n"/>
      <c r="Z61" s="6227" t="n"/>
      <c r="AA61" s="6184" t="n"/>
      <c r="AB61" s="6228" t="n"/>
      <c r="AC61" s="6183" t="n"/>
      <c r="AD61" s="6229" t="n"/>
      <c r="AE61" s="6150" t="n"/>
      <c r="AF61" s="6230" t="n"/>
      <c r="AG61" s="6163" t="n"/>
      <c r="AH61" s="6231" t="n"/>
      <c r="AI61" s="6160" t="n"/>
      <c r="AJ61" s="6232" t="n"/>
      <c r="AK61" s="6160" t="n"/>
      <c r="AL61" s="6231" t="n"/>
      <c r="AM61" s="6160" t="n"/>
      <c r="AN61" s="6233" t="n"/>
      <c r="AO61" s="6188" t="n"/>
      <c r="AP61" s="6225" t="n"/>
      <c r="AQ61" s="6234" t="n"/>
      <c r="AR61" s="6235" t="n"/>
      <c r="AS61" s="6221" t="n"/>
      <c r="AT61" s="6236" t="n"/>
      <c r="AU61" s="6234" t="n"/>
      <c r="AV61" s="6224" t="n"/>
      <c r="AW61" s="6237" t="n"/>
      <c r="AX61" s="6234" t="n"/>
      <c r="AY61" s="6221" t="n"/>
      <c r="AZ61" s="6236" t="n"/>
      <c r="BA61" s="6235" t="n"/>
      <c r="BB61" s="6224" t="n"/>
      <c r="BC61" s="6263" t="n"/>
      <c r="BD61" s="6235" t="n"/>
      <c r="BE61" s="6221" t="n"/>
      <c r="BF61" s="6236" t="n"/>
      <c r="BG61" s="6235" t="n"/>
      <c r="BH61" s="6224" t="n"/>
      <c r="BI61" s="6237" t="n"/>
      <c r="BJ61" s="6235" t="n"/>
      <c r="BK61" s="6221" t="n"/>
      <c r="BL61" s="6236" t="n"/>
      <c r="BM61" s="6235" t="n"/>
      <c r="BN61" s="6224" t="n"/>
      <c r="BO61" s="6238" t="n"/>
      <c r="BP61" s="6150" t="n"/>
      <c r="BQ61" s="6239" t="n"/>
      <c r="BR61" s="6188" t="n"/>
      <c r="BS61" s="6240">
        <f>(AB61-R61)*0.22</f>
        <v/>
      </c>
      <c r="BT61" s="6002" t="n"/>
      <c r="BU61" s="6002" t="n"/>
    </row>
    <row r="62">
      <c r="A62" s="6281" t="inlineStr">
        <is>
          <t>1.8.1</t>
        </is>
      </c>
      <c r="B62" s="6184" t="n"/>
      <c r="C62" s="6181" t="inlineStr">
        <is>
          <t>Лесная таксация / Лесная таксация и лесоустройство</t>
        </is>
      </c>
      <c r="D62" s="6182" t="n"/>
      <c r="E62" s="6182" t="n"/>
      <c r="F62" s="6182" t="n"/>
      <c r="G62" s="6182" t="n"/>
      <c r="H62" s="6182" t="n"/>
      <c r="I62" s="6182" t="n"/>
      <c r="J62" s="6182" t="n"/>
      <c r="K62" s="6182" t="n"/>
      <c r="L62" s="6182" t="n"/>
      <c r="M62" s="6182" t="n"/>
      <c r="N62" s="6182" t="n"/>
      <c r="O62" s="6182" t="n"/>
      <c r="P62" s="6183" t="n"/>
      <c r="Q62" s="267" t="n"/>
      <c r="R62" s="275" t="n">
        <v>38</v>
      </c>
      <c r="S62" s="2410" t="n">
        <v>1</v>
      </c>
      <c r="T62" s="6153" t="n">
        <v>72</v>
      </c>
      <c r="U62" s="280" t="n">
        <v>2</v>
      </c>
      <c r="V62" s="275" t="n">
        <v>6</v>
      </c>
      <c r="W62" s="6184" t="n"/>
      <c r="X62" s="6185" t="n">
        <v>5</v>
      </c>
      <c r="Y62" s="6183" t="n"/>
      <c r="Z62" s="6157" t="n">
        <v>216</v>
      </c>
      <c r="AA62" s="6158" t="n"/>
      <c r="AB62" s="6159" t="n">
        <v>112</v>
      </c>
      <c r="AC62" s="6160" t="n"/>
      <c r="AD62" s="6161">
        <f>Z62-T62</f>
        <v/>
      </c>
      <c r="AE62" s="6150" t="n"/>
      <c r="AF62" s="6162">
        <f>AR62+AU62+AX62+BA62+BD62+BG62+BJ62+BM62+AP62</f>
        <v/>
      </c>
      <c r="AG62" s="6163" t="n"/>
      <c r="AH62" s="6186" t="n">
        <v>10</v>
      </c>
      <c r="AI62" s="6160" t="n"/>
      <c r="AJ62" s="6187" t="n">
        <v>10</v>
      </c>
      <c r="AK62" s="6160" t="n"/>
      <c r="AL62" s="6186" t="n"/>
      <c r="AM62" s="6160" t="n"/>
      <c r="AN62" s="277" t="n"/>
      <c r="AO62" s="6188" t="n"/>
      <c r="AP62" s="6197" t="n"/>
      <c r="AQ62" s="6198" t="n"/>
      <c r="AR62" s="6199" t="n"/>
      <c r="AS62" s="6200" t="n"/>
      <c r="AT62" s="6201" t="n"/>
      <c r="AU62" s="6198" t="n"/>
      <c r="AV62" s="6202" t="n"/>
      <c r="AW62" s="6203" t="n"/>
      <c r="AX62" s="6198" t="n"/>
      <c r="AY62" s="6200" t="n"/>
      <c r="AZ62" s="6201" t="n"/>
      <c r="BA62" s="6199" t="n">
        <v>4</v>
      </c>
      <c r="BB62" s="6202" t="n"/>
      <c r="BC62" s="283" t="n">
        <v>72</v>
      </c>
      <c r="BD62" s="274" t="n">
        <v>6</v>
      </c>
      <c r="BE62" s="2410" t="n">
        <v>2</v>
      </c>
      <c r="BF62" s="6159" t="n">
        <v>72</v>
      </c>
      <c r="BG62" s="274" t="n">
        <v>10</v>
      </c>
      <c r="BH62" s="280" t="n">
        <v>2</v>
      </c>
      <c r="BI62" s="279" t="n"/>
      <c r="BJ62" s="274" t="n"/>
      <c r="BK62" s="2410" t="n"/>
      <c r="BL62" s="6159" t="n"/>
      <c r="BM62" s="274" t="n"/>
      <c r="BN62" s="280" t="n"/>
      <c r="BO62" s="6179">
        <f>AS62+AV62+AY62+BB62+BE62+BH62+BK62+BN62+U62</f>
        <v/>
      </c>
      <c r="BP62" s="6150" t="n"/>
      <c r="BQ62" s="6196" t="inlineStr">
        <is>
          <t>ЛУ</t>
        </is>
      </c>
      <c r="BR62" s="6188" t="n"/>
      <c r="BS62" s="6002">
        <f>(AB62-R62)*0.22</f>
        <v/>
      </c>
      <c r="BT62" s="6002" t="n"/>
      <c r="BU62" s="6002" t="n"/>
    </row>
    <row r="63">
      <c r="A63" s="6282" t="inlineStr">
        <is>
          <t>1.8.2</t>
        </is>
      </c>
      <c r="B63" s="6277" t="n"/>
      <c r="C63" s="6283" t="inlineStr">
        <is>
          <t>Лесоустройство / Лесная таксация и лесоустройство</t>
        </is>
      </c>
      <c r="D63" s="6284" t="n"/>
      <c r="E63" s="6284" t="n"/>
      <c r="F63" s="6284" t="n"/>
      <c r="G63" s="6284" t="n"/>
      <c r="H63" s="6284" t="n"/>
      <c r="I63" s="6284" t="n"/>
      <c r="J63" s="6284" t="n"/>
      <c r="K63" s="6284" t="n"/>
      <c r="L63" s="6284" t="n"/>
      <c r="M63" s="6284" t="n"/>
      <c r="N63" s="6284" t="n"/>
      <c r="O63" s="6284" t="n"/>
      <c r="P63" s="6188" t="n"/>
      <c r="Q63" s="6261" t="n"/>
      <c r="R63" s="6225" t="n">
        <v>22</v>
      </c>
      <c r="S63" s="6221" t="n"/>
      <c r="T63" s="6223" t="n">
        <v>36</v>
      </c>
      <c r="U63" s="6224" t="n">
        <v>1</v>
      </c>
      <c r="V63" s="6225" t="n">
        <v>7</v>
      </c>
      <c r="W63" s="6184" t="n"/>
      <c r="X63" s="6226" t="n"/>
      <c r="Y63" s="6183" t="n"/>
      <c r="Z63" s="6262" t="n">
        <v>144</v>
      </c>
      <c r="AA63" s="6158" t="n"/>
      <c r="AB63" s="6236" t="n">
        <v>90</v>
      </c>
      <c r="AC63" s="6160" t="n"/>
      <c r="AD63" s="6229">
        <f>Z63-T63</f>
        <v/>
      </c>
      <c r="AE63" s="6150" t="n"/>
      <c r="AF63" s="6230">
        <f>AR63+AU63+AX63+BA63+BD63+BG63+BJ63+BM63+AP63</f>
        <v/>
      </c>
      <c r="AG63" s="6163" t="n"/>
      <c r="AH63" s="6231" t="n">
        <v>8</v>
      </c>
      <c r="AI63" s="6160" t="n"/>
      <c r="AJ63" s="6232" t="n"/>
      <c r="AK63" s="6160" t="n"/>
      <c r="AL63" s="6231" t="n">
        <v>8</v>
      </c>
      <c r="AM63" s="6160" t="n"/>
      <c r="AN63" s="6233" t="n"/>
      <c r="AO63" s="6188" t="n"/>
      <c r="AP63" s="6225" t="n"/>
      <c r="AQ63" s="6234" t="n"/>
      <c r="AR63" s="6235" t="n"/>
      <c r="AS63" s="6221" t="n"/>
      <c r="AT63" s="6236" t="n"/>
      <c r="AU63" s="6234" t="n"/>
      <c r="AV63" s="6224" t="n"/>
      <c r="AW63" s="6237" t="n"/>
      <c r="AX63" s="6234" t="n"/>
      <c r="AY63" s="6221" t="n"/>
      <c r="AZ63" s="6236" t="n"/>
      <c r="BA63" s="6235" t="n"/>
      <c r="BB63" s="6224" t="n"/>
      <c r="BC63" s="6263" t="n"/>
      <c r="BD63" s="6235" t="n"/>
      <c r="BE63" s="6221" t="n"/>
      <c r="BF63" s="6236" t="n"/>
      <c r="BG63" s="6235" t="n">
        <v>2</v>
      </c>
      <c r="BH63" s="6224" t="n"/>
      <c r="BI63" s="6237" t="n">
        <v>108</v>
      </c>
      <c r="BJ63" s="6235" t="n">
        <v>14</v>
      </c>
      <c r="BK63" s="6221" t="n">
        <v>3</v>
      </c>
      <c r="BL63" s="6236" t="n"/>
      <c r="BM63" s="6235" t="n"/>
      <c r="BN63" s="6224" t="n"/>
      <c r="BO63" s="6238">
        <f>AS63+AV63+AY63+BB63+BE63+BH63+BK63+BN63+U63</f>
        <v/>
      </c>
      <c r="BP63" s="6150" t="n"/>
      <c r="BQ63" s="6239" t="n"/>
      <c r="BR63" s="6188" t="n"/>
      <c r="BS63" s="6240">
        <f>(AB63-R63)*0.22</f>
        <v/>
      </c>
      <c r="BT63" s="6002" t="n"/>
      <c r="BU63" s="6002" t="n"/>
    </row>
    <row r="64">
      <c r="A64" s="6278" t="n"/>
      <c r="B64" s="6279" t="n"/>
      <c r="C64" s="6266" t="inlineStr">
        <is>
          <t>Курсовой проект по учебной дисциплине «Лесоустройство»</t>
        </is>
      </c>
      <c r="D64" s="6002" t="n"/>
      <c r="E64" s="6002" t="n"/>
      <c r="F64" s="6002" t="n"/>
      <c r="G64" s="6002" t="n"/>
      <c r="H64" s="6002" t="n"/>
      <c r="I64" s="6002" t="n"/>
      <c r="J64" s="6002" t="n"/>
      <c r="K64" s="6002" t="n"/>
      <c r="L64" s="6002" t="n"/>
      <c r="M64" s="6002" t="n"/>
      <c r="N64" s="6002" t="n"/>
      <c r="O64" s="6002" t="n"/>
      <c r="P64" s="6013" t="n"/>
      <c r="Q64" s="6267" t="n"/>
      <c r="R64" s="6225" t="n"/>
      <c r="S64" s="6221" t="n"/>
      <c r="T64" s="6223" t="n"/>
      <c r="U64" s="6224" t="n"/>
      <c r="V64" s="6225" t="n"/>
      <c r="W64" s="6184" t="n"/>
      <c r="X64" s="6226" t="n"/>
      <c r="Y64" s="6183" t="n"/>
      <c r="Z64" s="6262" t="n">
        <v>60</v>
      </c>
      <c r="AA64" s="6158" t="n"/>
      <c r="AB64" s="6236" t="n"/>
      <c r="AC64" s="6160" t="n"/>
      <c r="AD64" s="6229">
        <f>Z64-T64</f>
        <v/>
      </c>
      <c r="AE64" s="6150" t="n"/>
      <c r="AF64" s="6230" t="n"/>
      <c r="AG64" s="6163" t="n"/>
      <c r="AH64" s="6231" t="n"/>
      <c r="AI64" s="6160" t="n"/>
      <c r="AJ64" s="6232" t="n"/>
      <c r="AK64" s="6160" t="n"/>
      <c r="AL64" s="6231" t="n"/>
      <c r="AM64" s="6160" t="n"/>
      <c r="AN64" s="6233" t="n"/>
      <c r="AO64" s="6188" t="n"/>
      <c r="AP64" s="6225" t="n"/>
      <c r="AQ64" s="6234" t="n"/>
      <c r="AR64" s="6235" t="n"/>
      <c r="AS64" s="6221" t="n"/>
      <c r="AT64" s="6236" t="n"/>
      <c r="AU64" s="6234" t="n"/>
      <c r="AV64" s="6224" t="n"/>
      <c r="AW64" s="6237" t="n"/>
      <c r="AX64" s="6234" t="n"/>
      <c r="AY64" s="6221" t="n"/>
      <c r="AZ64" s="6236" t="n"/>
      <c r="BA64" s="6235" t="n"/>
      <c r="BB64" s="6224" t="n"/>
      <c r="BC64" s="6263" t="n"/>
      <c r="BD64" s="6235" t="n"/>
      <c r="BE64" s="6221" t="n"/>
      <c r="BF64" s="6236" t="n"/>
      <c r="BG64" s="6235" t="n"/>
      <c r="BH64" s="6224" t="n"/>
      <c r="BI64" s="6237" t="n"/>
      <c r="BJ64" s="6235" t="n"/>
      <c r="BK64" s="6221" t="n"/>
      <c r="BL64" s="6236" t="n">
        <v>60</v>
      </c>
      <c r="BM64" s="6235" t="n"/>
      <c r="BN64" s="6224" t="n">
        <v>2</v>
      </c>
      <c r="BO64" s="6238">
        <f>AS64+AV64+AY64+BB64+BE64+BH64+BK64+BN64+U64</f>
        <v/>
      </c>
      <c r="BP64" s="6150" t="n"/>
      <c r="BQ64" s="6239" t="n"/>
      <c r="BR64" s="6188" t="n"/>
      <c r="BS64" s="6240">
        <f>(AB64-R64)*0.22</f>
        <v/>
      </c>
      <c r="BT64" s="6002" t="n"/>
      <c r="BU64" s="6002" t="n"/>
    </row>
    <row r="65">
      <c r="A65" s="6275" t="inlineStr">
        <is>
          <t>1.9</t>
        </is>
      </c>
      <c r="B65" s="6184" t="n"/>
      <c r="C65" s="6219" t="inlineStr">
        <is>
          <t>Модуль «Общепрофессиональные дисциплины»</t>
        </is>
      </c>
      <c r="D65" s="6205" t="n"/>
      <c r="E65" s="6205" t="n"/>
      <c r="F65" s="6205" t="n"/>
      <c r="G65" s="6205" t="n"/>
      <c r="H65" s="6205" t="n"/>
      <c r="I65" s="6205" t="n"/>
      <c r="J65" s="6205" t="n"/>
      <c r="K65" s="6205" t="n"/>
      <c r="L65" s="6205" t="n"/>
      <c r="M65" s="6205" t="n"/>
      <c r="N65" s="6205" t="n"/>
      <c r="O65" s="6205" t="n"/>
      <c r="P65" s="6206" t="n"/>
      <c r="Q65" s="6220" t="n"/>
      <c r="R65" s="6225" t="n"/>
      <c r="S65" s="6221" t="n"/>
      <c r="T65" s="6223" t="n"/>
      <c r="U65" s="6224" t="n"/>
      <c r="V65" s="6225" t="n"/>
      <c r="W65" s="6184" t="n"/>
      <c r="X65" s="6226" t="n"/>
      <c r="Y65" s="6183" t="n"/>
      <c r="Z65" s="6227" t="n"/>
      <c r="AA65" s="6184" t="n"/>
      <c r="AB65" s="6228" t="n"/>
      <c r="AC65" s="6183" t="n"/>
      <c r="AD65" s="6229" t="n"/>
      <c r="AE65" s="6150" t="n"/>
      <c r="AF65" s="6230" t="n"/>
      <c r="AG65" s="6163" t="n"/>
      <c r="AH65" s="6231" t="n"/>
      <c r="AI65" s="6160" t="n"/>
      <c r="AJ65" s="6232" t="n"/>
      <c r="AK65" s="6160" t="n"/>
      <c r="AL65" s="6231" t="n"/>
      <c r="AM65" s="6160" t="n"/>
      <c r="AN65" s="6233" t="n"/>
      <c r="AO65" s="6188" t="n"/>
      <c r="AP65" s="6225" t="n"/>
      <c r="AQ65" s="6234" t="n"/>
      <c r="AR65" s="6235" t="n"/>
      <c r="AS65" s="6221" t="n"/>
      <c r="AT65" s="6236" t="n"/>
      <c r="AU65" s="6234" t="n"/>
      <c r="AV65" s="6224" t="n"/>
      <c r="AW65" s="6237" t="n"/>
      <c r="AX65" s="6234" t="n"/>
      <c r="AY65" s="6221" t="n"/>
      <c r="AZ65" s="6236" t="n"/>
      <c r="BA65" s="6235" t="n"/>
      <c r="BB65" s="6224" t="n"/>
      <c r="BC65" s="6263" t="n"/>
      <c r="BD65" s="6235" t="n"/>
      <c r="BE65" s="6221" t="n"/>
      <c r="BF65" s="6236" t="n"/>
      <c r="BG65" s="6235" t="n"/>
      <c r="BH65" s="6224" t="n"/>
      <c r="BI65" s="6237" t="n"/>
      <c r="BJ65" s="6235" t="n"/>
      <c r="BK65" s="6221" t="n"/>
      <c r="BL65" s="6236" t="n"/>
      <c r="BM65" s="6235" t="n"/>
      <c r="BN65" s="6224" t="n"/>
      <c r="BO65" s="6238" t="n"/>
      <c r="BP65" s="6150" t="n"/>
      <c r="BQ65" s="6239" t="n"/>
      <c r="BR65" s="6188" t="n"/>
      <c r="BS65" s="6240">
        <f>(AB65-R65)*0.22</f>
        <v/>
      </c>
      <c r="BT65" s="6002" t="n"/>
      <c r="BU65" s="6002" t="n"/>
    </row>
    <row r="66">
      <c r="A66" s="6285" t="inlineStr">
        <is>
          <t>1.9.1</t>
        </is>
      </c>
      <c r="B66" s="6184" t="n"/>
      <c r="C66" s="6286" t="inlineStr">
        <is>
          <t xml:space="preserve">Инженерная и машинная графика / Основы топографического черчения </t>
        </is>
      </c>
      <c r="D66" s="6205" t="n"/>
      <c r="E66" s="6205" t="n"/>
      <c r="F66" s="6205" t="n"/>
      <c r="G66" s="6205" t="n"/>
      <c r="H66" s="6205" t="n"/>
      <c r="I66" s="6205" t="n"/>
      <c r="J66" s="6205" t="n"/>
      <c r="K66" s="6205" t="n"/>
      <c r="L66" s="6205" t="n"/>
      <c r="M66" s="6205" t="n"/>
      <c r="N66" s="6205" t="n"/>
      <c r="O66" s="6205" t="n"/>
      <c r="P66" s="6206" t="n"/>
      <c r="Q66" s="1610" t="inlineStr">
        <is>
          <t>2030/2023</t>
        </is>
      </c>
      <c r="R66" s="300" t="n">
        <v>18</v>
      </c>
      <c r="S66" s="2355" t="n"/>
      <c r="T66" s="6207" t="n">
        <v>38</v>
      </c>
      <c r="U66" s="299" t="n">
        <v>1</v>
      </c>
      <c r="V66" s="300" t="n"/>
      <c r="W66" s="6184" t="n"/>
      <c r="X66" s="1631" t="n">
        <v>1</v>
      </c>
      <c r="Y66" s="1632" t="inlineStr">
        <is>
          <t>д</t>
        </is>
      </c>
      <c r="Z66" s="6209" t="n">
        <v>108</v>
      </c>
      <c r="AA66" s="6158" t="n"/>
      <c r="AB66" s="6210" t="n">
        <v>48</v>
      </c>
      <c r="AC66" s="6160" t="n"/>
      <c r="AD66" s="6211">
        <f>Z66-T66</f>
        <v/>
      </c>
      <c r="AE66" s="6150" t="n"/>
      <c r="AF66" s="6212">
        <f>AR66+AU66+AX66+BA66+BD66+BG66+BJ66+BM66+AP66</f>
        <v/>
      </c>
      <c r="AG66" s="6163" t="n"/>
      <c r="AH66" s="6213" t="n">
        <v>4</v>
      </c>
      <c r="AI66" s="6160" t="n"/>
      <c r="AJ66" s="6214" t="n"/>
      <c r="AK66" s="6160" t="n"/>
      <c r="AL66" s="6213" t="n">
        <v>6</v>
      </c>
      <c r="AM66" s="6160" t="n"/>
      <c r="AN66" s="303" t="n"/>
      <c r="AO66" s="6188" t="n"/>
      <c r="AP66" s="6197" t="n">
        <v>4</v>
      </c>
      <c r="AQ66" s="6198" t="n">
        <v>70</v>
      </c>
      <c r="AR66" s="6199" t="n">
        <v>6</v>
      </c>
      <c r="AS66" s="6200" t="n">
        <v>2</v>
      </c>
      <c r="AT66" s="6201" t="n"/>
      <c r="AU66" s="6198" t="n"/>
      <c r="AV66" s="6202" t="n"/>
      <c r="AW66" s="6203" t="n"/>
      <c r="AX66" s="6198" t="n"/>
      <c r="AY66" s="6200" t="n"/>
      <c r="AZ66" s="6201" t="n"/>
      <c r="BA66" s="6199" t="n"/>
      <c r="BB66" s="6202" t="n"/>
      <c r="BC66" s="301" t="n"/>
      <c r="BD66" s="302" t="n"/>
      <c r="BE66" s="2355" t="n"/>
      <c r="BF66" s="6210" t="n"/>
      <c r="BG66" s="302" t="n"/>
      <c r="BH66" s="299" t="n"/>
      <c r="BI66" s="304" t="n"/>
      <c r="BJ66" s="302" t="n"/>
      <c r="BK66" s="2355" t="n"/>
      <c r="BL66" s="6210" t="n"/>
      <c r="BM66" s="302" t="n"/>
      <c r="BN66" s="299" t="n"/>
      <c r="BO66" s="6215">
        <f>AS66+AV66+AY66+BB66+BE66+BH66+BK66+BN66+U66</f>
        <v/>
      </c>
      <c r="BP66" s="6150" t="n"/>
      <c r="BQ66" s="6196" t="inlineStr">
        <is>
          <t>ИГ</t>
        </is>
      </c>
      <c r="BR66" s="6188" t="n"/>
      <c r="BS66" s="6002">
        <f>(AB66-R66)*0.22</f>
        <v/>
      </c>
      <c r="BT66" s="6002" t="n"/>
      <c r="BU66" s="6002" t="n"/>
    </row>
    <row r="67">
      <c r="A67" s="3017" t="inlineStr">
        <is>
          <t>1.9.2</t>
        </is>
      </c>
      <c r="B67" s="6047" t="n"/>
      <c r="C67" s="3265" t="inlineStr">
        <is>
          <t>Инженерная геодезия / Геодезия</t>
        </is>
      </c>
      <c r="D67" s="6205" t="n"/>
      <c r="E67" s="6205" t="n"/>
      <c r="F67" s="6205" t="n"/>
      <c r="G67" s="6205" t="n"/>
      <c r="H67" s="6205" t="n"/>
      <c r="I67" s="6205" t="n"/>
      <c r="J67" s="6205" t="n"/>
      <c r="K67" s="6205" t="n"/>
      <c r="L67" s="6205" t="n"/>
      <c r="M67" s="6205" t="n"/>
      <c r="N67" s="6205" t="n"/>
      <c r="O67" s="6205" t="n"/>
      <c r="P67" s="6206" t="n"/>
      <c r="Q67" s="2929" t="n"/>
      <c r="R67" s="275" t="n">
        <v>38</v>
      </c>
      <c r="S67" s="2410" t="n">
        <v>1</v>
      </c>
      <c r="T67" s="6153" t="n">
        <v>72</v>
      </c>
      <c r="U67" s="280" t="n">
        <v>2</v>
      </c>
      <c r="V67" s="275" t="n">
        <v>4</v>
      </c>
      <c r="W67" s="6184" t="n"/>
      <c r="X67" s="6185" t="n">
        <v>3</v>
      </c>
      <c r="Y67" s="6183" t="n"/>
      <c r="Z67" s="6157" t="n">
        <v>216</v>
      </c>
      <c r="AA67" s="6158" t="n"/>
      <c r="AB67" s="6159" t="n">
        <v>112</v>
      </c>
      <c r="AC67" s="6160" t="n"/>
      <c r="AD67" s="6161">
        <f>Z67-T67</f>
        <v/>
      </c>
      <c r="AE67" s="6150" t="n"/>
      <c r="AF67" s="6162">
        <f>AR67+AU67+AX67+BA67+BD67+BG67+BJ67+BM67+AP67</f>
        <v/>
      </c>
      <c r="AG67" s="6163" t="n"/>
      <c r="AH67" s="6186" t="n">
        <v>12</v>
      </c>
      <c r="AI67" s="6160" t="n"/>
      <c r="AJ67" s="6186" t="n">
        <v>10</v>
      </c>
      <c r="AK67" s="6160" t="n"/>
      <c r="AL67" s="6186" t="n"/>
      <c r="AM67" s="6160" t="n"/>
      <c r="AN67" s="277" t="n"/>
      <c r="AO67" s="6188" t="n"/>
      <c r="AP67" s="6197" t="n"/>
      <c r="AQ67" s="6198" t="n"/>
      <c r="AR67" s="6199" t="n"/>
      <c r="AS67" s="6200" t="n"/>
      <c r="AT67" s="6201" t="n"/>
      <c r="AU67" s="6198" t="n">
        <v>2</v>
      </c>
      <c r="AV67" s="6202" t="n"/>
      <c r="AW67" s="6203" t="n">
        <v>72</v>
      </c>
      <c r="AX67" s="6198" t="n">
        <v>6</v>
      </c>
      <c r="AY67" s="6200" t="n">
        <v>2</v>
      </c>
      <c r="AZ67" s="6201" t="n">
        <v>72</v>
      </c>
      <c r="BA67" s="6199" t="n">
        <v>14</v>
      </c>
      <c r="BB67" s="6202" t="n">
        <v>2</v>
      </c>
      <c r="BC67" s="283" t="n"/>
      <c r="BD67" s="274" t="n"/>
      <c r="BE67" s="2410" t="n"/>
      <c r="BF67" s="6159" t="n"/>
      <c r="BG67" s="274" t="n"/>
      <c r="BH67" s="280" t="n"/>
      <c r="BI67" s="279" t="n"/>
      <c r="BJ67" s="274" t="n"/>
      <c r="BK67" s="2410" t="n"/>
      <c r="BL67" s="6159" t="n"/>
      <c r="BM67" s="274" t="n"/>
      <c r="BN67" s="280" t="n"/>
      <c r="BO67" s="6179">
        <f>AS67+AV67+AY67+BB67+BE67+BH67+BK67+BN67+U67</f>
        <v/>
      </c>
      <c r="BP67" s="6150" t="n"/>
      <c r="BQ67" s="6196" t="inlineStr">
        <is>
          <t>ЛУ</t>
        </is>
      </c>
      <c r="BR67" s="6188" t="n"/>
      <c r="BS67" s="6002">
        <f>(AB67-R67)*0.22</f>
        <v/>
      </c>
      <c r="BT67" s="6002" t="n"/>
      <c r="BU67" s="6002" t="n"/>
    </row>
    <row r="68">
      <c r="A68" s="2970" t="inlineStr">
        <is>
          <t>1.9.3</t>
        </is>
      </c>
      <c r="B68" s="6277" t="n"/>
      <c r="C68" s="3265" t="inlineStr">
        <is>
          <t>Лесная биометрия</t>
        </is>
      </c>
      <c r="D68" s="6205" t="n"/>
      <c r="E68" s="6205" t="n"/>
      <c r="F68" s="6205" t="n"/>
      <c r="G68" s="6205" t="n"/>
      <c r="H68" s="6205" t="n"/>
      <c r="I68" s="6205" t="n"/>
      <c r="J68" s="6205" t="n"/>
      <c r="K68" s="6205" t="n"/>
      <c r="L68" s="6205" t="n"/>
      <c r="M68" s="6205" t="n"/>
      <c r="N68" s="6205" t="n"/>
      <c r="O68" s="6205" t="n"/>
      <c r="P68" s="6206" t="n"/>
      <c r="Q68" s="2929" t="n"/>
      <c r="R68" s="275" t="n"/>
      <c r="S68" s="2410" t="n"/>
      <c r="T68" s="6153" t="n"/>
      <c r="U68" s="280" t="n"/>
      <c r="V68" s="275" t="n"/>
      <c r="W68" s="6184" t="n"/>
      <c r="X68" s="432" t="n">
        <v>5</v>
      </c>
      <c r="Y68" s="433" t="inlineStr">
        <is>
          <t>д</t>
        </is>
      </c>
      <c r="Z68" s="6157" t="n">
        <v>108</v>
      </c>
      <c r="AA68" s="6158" t="n"/>
      <c r="AB68" s="6159" t="n">
        <v>64</v>
      </c>
      <c r="AC68" s="6160" t="n"/>
      <c r="AD68" s="6161">
        <f>Z68-T68</f>
        <v/>
      </c>
      <c r="AE68" s="6150" t="n"/>
      <c r="AF68" s="6162">
        <f>AR68+AU68+AX68+BA68+BD68+BG68+BJ68+BM68+AP68</f>
        <v/>
      </c>
      <c r="AG68" s="6163" t="n"/>
      <c r="AH68" s="6186" t="n">
        <v>8</v>
      </c>
      <c r="AI68" s="6160" t="n"/>
      <c r="AJ68" s="6186" t="n">
        <v>8</v>
      </c>
      <c r="AK68" s="6160" t="n"/>
      <c r="AL68" s="6186" t="n"/>
      <c r="AM68" s="6160" t="n"/>
      <c r="AN68" s="277" t="n"/>
      <c r="AO68" s="6188" t="n"/>
      <c r="AP68" s="6197" t="n"/>
      <c r="AQ68" s="6198" t="n"/>
      <c r="AR68" s="6199" t="n"/>
      <c r="AS68" s="6200" t="n"/>
      <c r="AT68" s="6201" t="n"/>
      <c r="AU68" s="6198" t="n"/>
      <c r="AV68" s="6202" t="n"/>
      <c r="AW68" s="6203" t="n"/>
      <c r="AX68" s="6198" t="n"/>
      <c r="AY68" s="6200" t="n"/>
      <c r="AZ68" s="6201" t="n"/>
      <c r="BA68" s="6199" t="n">
        <v>4</v>
      </c>
      <c r="BB68" s="6202" t="n"/>
      <c r="BC68" s="283" t="n">
        <v>108</v>
      </c>
      <c r="BD68" s="274" t="n">
        <v>12</v>
      </c>
      <c r="BE68" s="2410" t="n">
        <v>3</v>
      </c>
      <c r="BF68" s="6159" t="n"/>
      <c r="BG68" s="274" t="n"/>
      <c r="BH68" s="280" t="n"/>
      <c r="BI68" s="279" t="n"/>
      <c r="BJ68" s="274" t="n"/>
      <c r="BK68" s="2410" t="n"/>
      <c r="BL68" s="6159" t="n"/>
      <c r="BM68" s="274" t="n"/>
      <c r="BN68" s="280" t="n"/>
      <c r="BO68" s="6179">
        <f>AS68+AV68+AY68+BB68+BE68+BH68+BK68+BN68+U68</f>
        <v/>
      </c>
      <c r="BP68" s="6150" t="n"/>
      <c r="BQ68" s="6196" t="inlineStr">
        <is>
          <t>ЛУ</t>
        </is>
      </c>
      <c r="BR68" s="6188" t="n"/>
      <c r="BS68" s="6002">
        <f>(AB68-R68)*0.22</f>
        <v/>
      </c>
      <c r="BT68" s="6002" t="n"/>
      <c r="BU68" s="6002" t="n"/>
    </row>
    <row r="69">
      <c r="A69" s="6287" t="inlineStr">
        <is>
          <t>1.10</t>
        </is>
      </c>
      <c r="B69" s="6277" t="n"/>
      <c r="C69" s="6269" t="inlineStr">
        <is>
          <t>Модуль «Информатизация лесной отрасли»</t>
        </is>
      </c>
      <c r="D69" s="6182" t="n"/>
      <c r="E69" s="6182" t="n"/>
      <c r="F69" s="6182" t="n"/>
      <c r="G69" s="6182" t="n"/>
      <c r="H69" s="6182" t="n"/>
      <c r="I69" s="6182" t="n"/>
      <c r="J69" s="6182" t="n"/>
      <c r="K69" s="6182" t="n"/>
      <c r="L69" s="6182" t="n"/>
      <c r="M69" s="6182" t="n"/>
      <c r="N69" s="6182" t="n"/>
      <c r="O69" s="6182" t="n"/>
      <c r="P69" s="6183" t="n"/>
      <c r="Q69" s="6270" t="n"/>
      <c r="R69" s="6225" t="n"/>
      <c r="S69" s="6221" t="n"/>
      <c r="T69" s="6223" t="n"/>
      <c r="U69" s="6224" t="n"/>
      <c r="V69" s="6225" t="n"/>
      <c r="W69" s="6184" t="n"/>
      <c r="X69" s="6226" t="n"/>
      <c r="Y69" s="6183" t="n"/>
      <c r="Z69" s="6227" t="n"/>
      <c r="AA69" s="6184" t="n"/>
      <c r="AB69" s="6228" t="n"/>
      <c r="AC69" s="6183" t="n"/>
      <c r="AD69" s="6229" t="n"/>
      <c r="AE69" s="6150" t="n"/>
      <c r="AF69" s="6230" t="n"/>
      <c r="AG69" s="6163" t="n"/>
      <c r="AH69" s="6231" t="n"/>
      <c r="AI69" s="6160" t="n"/>
      <c r="AJ69" s="6231" t="n"/>
      <c r="AK69" s="6160" t="n"/>
      <c r="AL69" s="6231" t="n"/>
      <c r="AM69" s="6160" t="n"/>
      <c r="AN69" s="6233" t="n"/>
      <c r="AO69" s="6188" t="n"/>
      <c r="AP69" s="6225" t="n"/>
      <c r="AQ69" s="6234" t="n"/>
      <c r="AR69" s="6235" t="n"/>
      <c r="AS69" s="6221" t="n"/>
      <c r="AT69" s="6236" t="n"/>
      <c r="AU69" s="6234" t="n"/>
      <c r="AV69" s="6224" t="n"/>
      <c r="AW69" s="6237" t="n"/>
      <c r="AX69" s="6234" t="n"/>
      <c r="AY69" s="6221" t="n"/>
      <c r="AZ69" s="6236" t="n"/>
      <c r="BA69" s="6235" t="n"/>
      <c r="BB69" s="6224" t="n"/>
      <c r="BC69" s="6263" t="n"/>
      <c r="BD69" s="6235" t="n"/>
      <c r="BE69" s="6221" t="n"/>
      <c r="BF69" s="6236" t="n"/>
      <c r="BG69" s="6235" t="n"/>
      <c r="BH69" s="6224" t="n"/>
      <c r="BI69" s="6237" t="n"/>
      <c r="BJ69" s="6235" t="n"/>
      <c r="BK69" s="6221" t="n"/>
      <c r="BL69" s="6236" t="n"/>
      <c r="BM69" s="6235" t="n"/>
      <c r="BN69" s="6224" t="n"/>
      <c r="BO69" s="6238" t="n"/>
      <c r="BP69" s="6150" t="n"/>
      <c r="BQ69" s="6239" t="n"/>
      <c r="BR69" s="6188" t="n"/>
      <c r="BS69" s="6240">
        <f>(AB69-R69)*0.22</f>
        <v/>
      </c>
      <c r="BT69" s="6002" t="n"/>
      <c r="BU69" s="6002" t="n"/>
    </row>
    <row r="70">
      <c r="A70" s="6288" t="inlineStr">
        <is>
          <t>1.10.1</t>
        </is>
      </c>
      <c r="B70" s="6184" t="n"/>
      <c r="C70" s="6266" t="inlineStr">
        <is>
          <t>Геоинформационные системы в лесном хозяйстве/ Информационные системы</t>
        </is>
      </c>
      <c r="D70" s="6002" t="n"/>
      <c r="E70" s="6002" t="n"/>
      <c r="F70" s="6002" t="n"/>
      <c r="G70" s="6002" t="n"/>
      <c r="H70" s="6002" t="n"/>
      <c r="I70" s="6002" t="n"/>
      <c r="J70" s="6002" t="n"/>
      <c r="K70" s="6002" t="n"/>
      <c r="L70" s="6002" t="n"/>
      <c r="M70" s="6002" t="n"/>
      <c r="N70" s="6002" t="n"/>
      <c r="O70" s="6002" t="n"/>
      <c r="P70" s="6013" t="n"/>
      <c r="Q70" s="6267" t="n"/>
      <c r="R70" s="6225" t="n">
        <v>20</v>
      </c>
      <c r="S70" s="6221" t="n"/>
      <c r="T70" s="6223" t="n">
        <v>36</v>
      </c>
      <c r="U70" s="6224" t="n">
        <v>1</v>
      </c>
      <c r="V70" s="6225" t="n"/>
      <c r="W70" s="6184" t="n"/>
      <c r="X70" s="6289" t="n">
        <v>6</v>
      </c>
      <c r="Y70" s="6290" t="inlineStr">
        <is>
          <t>д</t>
        </is>
      </c>
      <c r="Z70" s="6291" t="n">
        <v>108</v>
      </c>
      <c r="AA70" s="6184" t="n"/>
      <c r="AB70" s="6292" t="n">
        <v>64</v>
      </c>
      <c r="AC70" s="6277" t="n"/>
      <c r="AD70" s="6229">
        <f>Z70-T70</f>
        <v/>
      </c>
      <c r="AE70" s="6150" t="n"/>
      <c r="AF70" s="6230">
        <f>AR70+AU70+AX70+BA70+BD70+BG70+BJ70+BM70+AP70</f>
        <v/>
      </c>
      <c r="AG70" s="6163" t="n"/>
      <c r="AH70" s="6231" t="n">
        <v>6</v>
      </c>
      <c r="AI70" s="6160" t="n"/>
      <c r="AJ70" s="6231" t="n">
        <v>6</v>
      </c>
      <c r="AK70" s="6160" t="n"/>
      <c r="AL70" s="6231" t="n"/>
      <c r="AM70" s="6160" t="n"/>
      <c r="AN70" s="6233" t="n"/>
      <c r="AO70" s="6188" t="n"/>
      <c r="AP70" s="6225" t="n"/>
      <c r="AQ70" s="6234" t="n"/>
      <c r="AR70" s="6235" t="n"/>
      <c r="AS70" s="6221" t="n"/>
      <c r="AT70" s="6236" t="n"/>
      <c r="AU70" s="6234" t="n"/>
      <c r="AV70" s="6224" t="n"/>
      <c r="AW70" s="6237" t="n"/>
      <c r="AX70" s="6234" t="n"/>
      <c r="AY70" s="6221" t="n"/>
      <c r="AZ70" s="6236" t="n"/>
      <c r="BA70" s="6235" t="n"/>
      <c r="BB70" s="6224" t="n"/>
      <c r="BC70" s="6263" t="n"/>
      <c r="BD70" s="6235" t="n">
        <v>2</v>
      </c>
      <c r="BE70" s="6221" t="n"/>
      <c r="BF70" s="6236" t="n">
        <v>72</v>
      </c>
      <c r="BG70" s="6235" t="n">
        <v>10</v>
      </c>
      <c r="BH70" s="6224" t="n">
        <v>2</v>
      </c>
      <c r="BI70" s="6237" t="n"/>
      <c r="BJ70" s="6235" t="n"/>
      <c r="BK70" s="6221" t="n"/>
      <c r="BL70" s="6236" t="n"/>
      <c r="BM70" s="6235" t="n"/>
      <c r="BN70" s="6224" t="n"/>
      <c r="BO70" s="6238">
        <f>AS70+AV70+AY70+BB70+BE70+BH70+BK70+BN70+U70</f>
        <v/>
      </c>
      <c r="BP70" s="6150" t="n"/>
      <c r="BQ70" s="6239" t="n"/>
      <c r="BR70" s="6188" t="n"/>
      <c r="BS70" s="6240">
        <f>(AB70-R70)*0.22</f>
        <v/>
      </c>
      <c r="BT70" s="6002" t="n"/>
      <c r="BU70" s="6002" t="n"/>
    </row>
    <row r="71">
      <c r="A71" s="6288" t="inlineStr">
        <is>
          <t>1.10.2</t>
        </is>
      </c>
      <c r="B71" s="6184" t="n"/>
      <c r="C71" s="6293" t="inlineStr">
        <is>
          <t>Аэрокосмические методы и системы глобального позиционирования в лесном хозяйстве</t>
        </is>
      </c>
      <c r="D71" s="6205" t="n"/>
      <c r="E71" s="6205" t="n"/>
      <c r="F71" s="6205" t="n"/>
      <c r="G71" s="6205" t="n"/>
      <c r="H71" s="6205" t="n"/>
      <c r="I71" s="6205" t="n"/>
      <c r="J71" s="6205" t="n"/>
      <c r="K71" s="6205" t="n"/>
      <c r="L71" s="6205" t="n"/>
      <c r="M71" s="6205" t="n"/>
      <c r="N71" s="6205" t="n"/>
      <c r="O71" s="6205" t="n"/>
      <c r="P71" s="6206" t="n"/>
      <c r="Q71" s="6294" t="n"/>
      <c r="R71" s="6295" t="n"/>
      <c r="S71" s="6296" t="n"/>
      <c r="T71" s="6223" t="n"/>
      <c r="U71" s="6297" t="n"/>
      <c r="V71" s="6225" t="n">
        <v>8</v>
      </c>
      <c r="W71" s="6184" t="n"/>
      <c r="X71" s="6226" t="n"/>
      <c r="Y71" s="6183" t="n"/>
      <c r="Z71" s="6262" t="n">
        <v>120</v>
      </c>
      <c r="AA71" s="6158" t="n"/>
      <c r="AB71" s="6236" t="n">
        <v>80</v>
      </c>
      <c r="AC71" s="6160" t="n"/>
      <c r="AD71" s="6229">
        <f>Z71-T71</f>
        <v/>
      </c>
      <c r="AE71" s="6150" t="n"/>
      <c r="AF71" s="6230">
        <f>AR71+AU71+AX71+BA71+BD71+BG71+BJ71+BM71+AP71</f>
        <v/>
      </c>
      <c r="AG71" s="6163" t="n"/>
      <c r="AH71" s="6231" t="n">
        <v>10</v>
      </c>
      <c r="AI71" s="6160" t="n"/>
      <c r="AJ71" s="6232" t="n">
        <v>8</v>
      </c>
      <c r="AK71" s="6160" t="n"/>
      <c r="AL71" s="6254" t="n"/>
      <c r="AM71" s="6298" t="n"/>
      <c r="AN71" s="6233" t="n"/>
      <c r="AO71" s="6188" t="n"/>
      <c r="AP71" s="6295" t="n"/>
      <c r="AQ71" s="6254" t="n"/>
      <c r="AR71" s="6299" t="n"/>
      <c r="AS71" s="6296" t="n"/>
      <c r="AT71" s="6300" t="n"/>
      <c r="AU71" s="6299" t="n"/>
      <c r="AV71" s="6297" t="n"/>
      <c r="AW71" s="6301" t="n"/>
      <c r="AX71" s="6254" t="n"/>
      <c r="AY71" s="6296" t="n"/>
      <c r="AZ71" s="6236" t="n"/>
      <c r="BA71" s="6235" t="n"/>
      <c r="BB71" s="6302" t="n"/>
      <c r="BC71" s="6303" t="n"/>
      <c r="BD71" s="6299" t="n"/>
      <c r="BE71" s="6264" t="n"/>
      <c r="BF71" s="6236" t="n"/>
      <c r="BG71" s="6299" t="n"/>
      <c r="BH71" s="6302" t="n"/>
      <c r="BI71" s="6237" t="n"/>
      <c r="BJ71" s="6299" t="n">
        <v>2</v>
      </c>
      <c r="BK71" s="6296" t="n"/>
      <c r="BL71" s="6300" t="n">
        <v>120</v>
      </c>
      <c r="BM71" s="6299" t="n">
        <v>16</v>
      </c>
      <c r="BN71" s="6297" t="n">
        <v>3</v>
      </c>
      <c r="BO71" s="6238">
        <f>AS71+AV71+AY71+BB71+BE71+BH71+BK71+BN71+U71</f>
        <v/>
      </c>
      <c r="BP71" s="6150" t="n"/>
      <c r="BQ71" s="6304" t="n"/>
      <c r="BR71" s="6206" t="n"/>
      <c r="BS71" s="6240">
        <f>(AB71-R71)*0.22</f>
        <v/>
      </c>
      <c r="BT71" s="6002" t="n"/>
      <c r="BU71" s="6002" t="n"/>
    </row>
    <row r="72">
      <c r="A72" s="6305" t="inlineStr">
        <is>
          <t>1.10.3</t>
        </is>
      </c>
      <c r="B72" s="6070" t="n"/>
      <c r="C72" s="6306" t="inlineStr">
        <is>
          <t>Информационные системы и технологии в лесном хозяйстве / Информационные системы</t>
        </is>
      </c>
      <c r="D72" s="6307" t="n"/>
      <c r="E72" s="6307" t="n"/>
      <c r="F72" s="6307" t="n"/>
      <c r="G72" s="6307" t="n"/>
      <c r="H72" s="6307" t="n"/>
      <c r="I72" s="6307" t="n"/>
      <c r="J72" s="6307" t="n"/>
      <c r="K72" s="6307" t="n"/>
      <c r="L72" s="6307" t="n"/>
      <c r="M72" s="6307" t="n"/>
      <c r="N72" s="6307" t="n"/>
      <c r="O72" s="6307" t="n"/>
      <c r="P72" s="6308" t="n"/>
      <c r="Q72" s="6267" t="n"/>
      <c r="R72" s="6223" t="n"/>
      <c r="S72" s="6309" t="n"/>
      <c r="T72" s="6223" t="n"/>
      <c r="U72" s="6310" t="n"/>
      <c r="V72" s="6311" t="n"/>
      <c r="W72" s="6070" t="n"/>
      <c r="X72" s="6312" t="n">
        <v>8</v>
      </c>
      <c r="Y72" s="6019" t="n"/>
      <c r="Z72" s="6313" t="n">
        <v>108</v>
      </c>
      <c r="AA72" s="6277" t="n"/>
      <c r="AB72" s="6292" t="n">
        <v>48</v>
      </c>
      <c r="AC72" s="6277" t="n"/>
      <c r="AD72" s="6314">
        <f>Z72-T72</f>
        <v/>
      </c>
      <c r="AE72" s="6315" t="n"/>
      <c r="AF72" s="6230">
        <f>AR72+AU72+AX72+BA72+BD72+BG72+BJ72+BM72+AP72</f>
        <v/>
      </c>
      <c r="AG72" s="6163" t="n"/>
      <c r="AH72" s="6316" t="n">
        <v>4</v>
      </c>
      <c r="AI72" s="6076" t="n"/>
      <c r="AJ72" s="6317" t="n">
        <v>8</v>
      </c>
      <c r="AK72" s="6076" t="n"/>
      <c r="AL72" s="6318" t="n"/>
      <c r="AM72" s="6319" t="n"/>
      <c r="AN72" s="6320" t="n"/>
      <c r="AO72" s="6019" t="n"/>
      <c r="AP72" s="6321" t="n"/>
      <c r="AQ72" s="6322" t="n"/>
      <c r="AR72" s="6323" t="n"/>
      <c r="AS72" s="6324" t="n"/>
      <c r="AT72" s="6325" t="n"/>
      <c r="AU72" s="6323" t="n"/>
      <c r="AV72" s="6326" t="n"/>
      <c r="AW72" s="6327" t="n"/>
      <c r="AX72" s="6323" t="n"/>
      <c r="AY72" s="6324" t="n"/>
      <c r="AZ72" s="6328" t="n"/>
      <c r="BA72" s="6329" t="n"/>
      <c r="BB72" s="6330" t="n"/>
      <c r="BC72" s="6327" t="n"/>
      <c r="BD72" s="6323" t="n"/>
      <c r="BE72" s="6331" t="n"/>
      <c r="BF72" s="6328" t="n"/>
      <c r="BG72" s="6323" t="n"/>
      <c r="BH72" s="6330" t="n"/>
      <c r="BI72" s="6332" t="n"/>
      <c r="BJ72" s="6323" t="n">
        <v>4</v>
      </c>
      <c r="BK72" s="6324" t="n"/>
      <c r="BL72" s="6325" t="n">
        <v>108</v>
      </c>
      <c r="BM72" s="6323" t="n">
        <v>8</v>
      </c>
      <c r="BN72" s="6326" t="n">
        <v>3</v>
      </c>
      <c r="BO72" s="6333">
        <f>AS72+AV72+AY72+BB72+BE72+BH72+BK72+BN72+U72</f>
        <v/>
      </c>
      <c r="BP72" s="6315" t="n"/>
      <c r="BQ72" s="6334" t="n"/>
      <c r="BR72" s="6308" t="n"/>
      <c r="BS72" s="6240">
        <f>(AB72-R72)*0.22</f>
        <v/>
      </c>
      <c r="BT72" s="6002" t="n"/>
      <c r="BU72" s="6002" t="n"/>
    </row>
    <row r="73">
      <c r="A73" s="6335" t="inlineStr">
        <is>
          <t>2</t>
        </is>
      </c>
      <c r="B73" s="6336" t="n"/>
      <c r="C73" s="6090" t="inlineStr">
        <is>
          <t>Компонент учреждения образования</t>
        </is>
      </c>
      <c r="D73" s="6043" t="n"/>
      <c r="E73" s="6043" t="n"/>
      <c r="F73" s="6043" t="n"/>
      <c r="G73" s="6043" t="n"/>
      <c r="H73" s="6043" t="n"/>
      <c r="I73" s="6043" t="n"/>
      <c r="J73" s="6043" t="n"/>
      <c r="K73" s="6043" t="n"/>
      <c r="L73" s="6043" t="n"/>
      <c r="M73" s="6043" t="n"/>
      <c r="N73" s="6043" t="n"/>
      <c r="O73" s="6043" t="n"/>
      <c r="P73" s="6044" t="n"/>
      <c r="Q73" s="6337" t="n"/>
      <c r="R73" s="6338">
        <f>SUM(R74:R110)</f>
        <v/>
      </c>
      <c r="S73" s="6339" t="n"/>
      <c r="T73" s="6339">
        <f>SUM(T74:T110)</f>
        <v/>
      </c>
      <c r="U73" s="6340">
        <f>SUM(U74:U110)</f>
        <v/>
      </c>
      <c r="V73" s="6341" t="n"/>
      <c r="W73" s="6070" t="n"/>
      <c r="X73" s="6340" t="n"/>
      <c r="Y73" s="6044" t="n"/>
      <c r="Z73" s="6342">
        <f>SUM(Z74:AA113)</f>
        <v/>
      </c>
      <c r="AA73" s="6343" t="n"/>
      <c r="AB73" s="6344">
        <f>SUM(AB74:AC113)</f>
        <v/>
      </c>
      <c r="AC73" s="6044" t="n"/>
      <c r="AD73" s="6345">
        <f>SUM(AD74:AE113)</f>
        <v/>
      </c>
      <c r="AE73" s="6044" t="n"/>
      <c r="AF73" s="6346">
        <f>SUM(AF74:AG113)</f>
        <v/>
      </c>
      <c r="AG73" s="6347" t="n"/>
      <c r="AH73" s="6348">
        <f>SUM(AH74:AI113)</f>
        <v/>
      </c>
      <c r="AI73" s="6349" t="n"/>
      <c r="AJ73" s="6350">
        <f>SUM(AJ74:AK113)</f>
        <v/>
      </c>
      <c r="AK73" s="6349" t="n"/>
      <c r="AL73" s="6348">
        <f>SUM(AL74:AM113)</f>
        <v/>
      </c>
      <c r="AM73" s="6349" t="n"/>
      <c r="AN73" s="6351">
        <f>SUM(AN74:AO113)</f>
        <v/>
      </c>
      <c r="AO73" s="6044" t="n"/>
      <c r="AP73" s="6352">
        <f>SUM(AP74:AP113)</f>
        <v/>
      </c>
      <c r="AQ73" s="6353">
        <f>SUM(AQ74:AQ113)</f>
        <v/>
      </c>
      <c r="AR73" s="6350">
        <f>SUM(AR74:AR113)</f>
        <v/>
      </c>
      <c r="AS73" s="6354">
        <f>SUM(AS74:AS113)</f>
        <v/>
      </c>
      <c r="AT73" s="6355">
        <f>SUM(AT74:AT113)</f>
        <v/>
      </c>
      <c r="AU73" s="6350">
        <f>SUM(AU74:AU113)</f>
        <v/>
      </c>
      <c r="AV73" s="6351">
        <f>SUM(AV74:AV113)</f>
        <v/>
      </c>
      <c r="AW73" s="6353">
        <f>SUM(AW74:AW113)</f>
        <v/>
      </c>
      <c r="AX73" s="6354">
        <f>SUM(AX74:AX113)</f>
        <v/>
      </c>
      <c r="AY73" s="6354">
        <f>SUM(AY74:AY113)</f>
        <v/>
      </c>
      <c r="AZ73" s="6355">
        <f>SUM(AZ74:AZ113)</f>
        <v/>
      </c>
      <c r="BA73" s="6350">
        <f>SUM(BA74:BA113)</f>
        <v/>
      </c>
      <c r="BB73" s="6356">
        <f>SUM(BB74:BB113)</f>
        <v/>
      </c>
      <c r="BC73" s="6353">
        <f>SUM(BC74:BC113)</f>
        <v/>
      </c>
      <c r="BD73" s="6354">
        <f>SUM(BD74:BD113)</f>
        <v/>
      </c>
      <c r="BE73" s="6354">
        <f>SUM(BE74:BE113)</f>
        <v/>
      </c>
      <c r="BF73" s="6355">
        <f>SUM(BF74:BF113)</f>
        <v/>
      </c>
      <c r="BG73" s="6354">
        <f>SUM(BG74:BG113)</f>
        <v/>
      </c>
      <c r="BH73" s="6351">
        <f>SUM(BH74:BH113)</f>
        <v/>
      </c>
      <c r="BI73" s="6353">
        <f>SUM(BI74:BI113)</f>
        <v/>
      </c>
      <c r="BJ73" s="6354">
        <f>SUM(BJ74:BJ113)</f>
        <v/>
      </c>
      <c r="BK73" s="6351">
        <f>SUM(BK74:BK113)</f>
        <v/>
      </c>
      <c r="BL73" s="6353">
        <f>SUM(BL74:BL113)</f>
        <v/>
      </c>
      <c r="BM73" s="6354">
        <f>SUM(BM74:BM113)</f>
        <v/>
      </c>
      <c r="BN73" s="6351">
        <f>SUM(BN74:BN113)</f>
        <v/>
      </c>
      <c r="BO73" s="6357">
        <f>SUM(BO74:BP113)</f>
        <v/>
      </c>
      <c r="BP73" s="6044" t="n"/>
      <c r="BQ73" s="6358" t="n"/>
      <c r="BR73" s="6044" t="n"/>
      <c r="BS73" s="6240">
        <f>(AB73-R73)*0.22</f>
        <v/>
      </c>
      <c r="BT73" s="6359" t="n">
        <v>70</v>
      </c>
      <c r="BU73" s="6002" t="n"/>
    </row>
    <row r="74">
      <c r="A74" s="6360" t="inlineStr">
        <is>
          <t>2.1</t>
        </is>
      </c>
      <c r="B74" s="6361" t="n"/>
      <c r="C74" s="6362" t="inlineStr">
        <is>
          <t>Социально-гуманитарный модуль 2</t>
        </is>
      </c>
      <c r="D74" s="6363" t="n"/>
      <c r="E74" s="6363" t="n"/>
      <c r="F74" s="6363" t="n"/>
      <c r="G74" s="6363" t="n"/>
      <c r="H74" s="6363" t="n"/>
      <c r="I74" s="6363" t="n"/>
      <c r="J74" s="6363" t="n"/>
      <c r="K74" s="6363" t="n"/>
      <c r="L74" s="6363" t="n"/>
      <c r="M74" s="6363" t="n"/>
      <c r="N74" s="6363" t="n"/>
      <c r="O74" s="6363" t="n"/>
      <c r="P74" s="6364" t="n"/>
      <c r="Q74" s="6365" t="n"/>
      <c r="R74" s="6366" t="n"/>
      <c r="S74" s="6367" t="n"/>
      <c r="T74" s="6367" t="n"/>
      <c r="U74" s="6368" t="n"/>
      <c r="V74" s="6366" t="n"/>
      <c r="W74" s="6361" t="n"/>
      <c r="X74" s="6369" t="n"/>
      <c r="Y74" s="6364" t="n"/>
      <c r="Z74" s="6370" t="n"/>
      <c r="AA74" s="6361" t="n"/>
      <c r="AB74" s="6371" t="n"/>
      <c r="AC74" s="6364" t="n"/>
      <c r="AD74" s="6372" t="n"/>
      <c r="AE74" s="6274" t="n"/>
      <c r="AF74" s="6373" t="n"/>
      <c r="AG74" s="6374" t="n"/>
      <c r="AH74" s="6375" t="n"/>
      <c r="AI74" s="6376" t="n"/>
      <c r="AJ74" s="6375" t="n"/>
      <c r="AK74" s="6376" t="n"/>
      <c r="AL74" s="6375" t="n"/>
      <c r="AM74" s="6376" t="n"/>
      <c r="AN74" s="6377" t="n"/>
      <c r="AO74" s="6364" t="n"/>
      <c r="AP74" s="6366" t="n"/>
      <c r="AQ74" s="6375" t="n"/>
      <c r="AR74" s="6378" t="n"/>
      <c r="AS74" s="6379" t="n"/>
      <c r="AT74" s="6380" t="n"/>
      <c r="AU74" s="6375" t="n"/>
      <c r="AV74" s="6368" t="n"/>
      <c r="AW74" s="6381" t="n"/>
      <c r="AX74" s="6375" t="n"/>
      <c r="AY74" s="6379" t="n"/>
      <c r="AZ74" s="6380" t="n"/>
      <c r="BA74" s="6378" t="n"/>
      <c r="BB74" s="6368" t="n"/>
      <c r="BC74" s="6381" t="n"/>
      <c r="BD74" s="6378" t="n"/>
      <c r="BE74" s="6379" t="n"/>
      <c r="BF74" s="6380" t="n"/>
      <c r="BG74" s="6378" t="n"/>
      <c r="BH74" s="6368" t="n"/>
      <c r="BI74" s="6381" t="n"/>
      <c r="BJ74" s="6378" t="n"/>
      <c r="BK74" s="6379" t="n"/>
      <c r="BL74" s="6380" t="n"/>
      <c r="BM74" s="6378" t="n"/>
      <c r="BN74" s="6368" t="n"/>
      <c r="BO74" s="6382" t="n"/>
      <c r="BP74" s="6364" t="n"/>
      <c r="BQ74" s="6383" t="n"/>
      <c r="BR74" s="6364" t="n"/>
      <c r="BS74" s="6240">
        <f>(AB74-R74)*0.22</f>
        <v/>
      </c>
      <c r="BT74" s="6002" t="n"/>
      <c r="BU74" s="6002" t="n"/>
    </row>
    <row r="75">
      <c r="A75" s="6288" t="inlineStr">
        <is>
          <t>2.1.1</t>
        </is>
      </c>
      <c r="B75" s="6184" t="n"/>
      <c r="C75" s="6260" t="inlineStr">
        <is>
          <t xml:space="preserve">Политология </t>
        </is>
      </c>
      <c r="D75" s="6182" t="n"/>
      <c r="E75" s="6182" t="n"/>
      <c r="F75" s="6182" t="n"/>
      <c r="G75" s="6182" t="n"/>
      <c r="H75" s="6182" t="n"/>
      <c r="I75" s="6182" t="n"/>
      <c r="J75" s="6182" t="n"/>
      <c r="K75" s="6182" t="n"/>
      <c r="L75" s="6182" t="n"/>
      <c r="M75" s="6182" t="n"/>
      <c r="N75" s="6182" t="n"/>
      <c r="O75" s="6182" t="n"/>
      <c r="P75" s="6183" t="n"/>
      <c r="Q75" s="6261" t="n"/>
      <c r="R75" s="6225" t="n"/>
      <c r="S75" s="6222" t="n"/>
      <c r="T75" s="6222" t="n"/>
      <c r="U75" s="6224" t="n"/>
      <c r="V75" s="6225" t="n"/>
      <c r="W75" s="6184" t="n"/>
      <c r="X75" s="6289" t="n">
        <v>7</v>
      </c>
      <c r="Y75" s="6290" t="inlineStr">
        <is>
          <t>д</t>
        </is>
      </c>
      <c r="Z75" s="6384" t="n">
        <v>72</v>
      </c>
      <c r="AA75" s="6147" t="n"/>
      <c r="AB75" s="6236" t="n">
        <v>36</v>
      </c>
      <c r="AC75" s="6160" t="n"/>
      <c r="AD75" s="6229">
        <f>Z75-T75</f>
        <v/>
      </c>
      <c r="AE75" s="6150" t="n"/>
      <c r="AF75" s="6385">
        <f>AR75+AU75+AX75+BA75+BD75+BG75+BJ75+BM75+AP75</f>
        <v/>
      </c>
      <c r="AG75" s="6386" t="n"/>
      <c r="AH75" s="6231" t="n">
        <v>6</v>
      </c>
      <c r="AI75" s="6160" t="n"/>
      <c r="AJ75" s="6231" t="n"/>
      <c r="AK75" s="6160" t="n"/>
      <c r="AL75" s="6231" t="n"/>
      <c r="AM75" s="6160" t="n"/>
      <c r="AN75" s="6224" t="n">
        <v>2</v>
      </c>
      <c r="AO75" s="6188" t="n"/>
      <c r="AP75" s="6225" t="n"/>
      <c r="AQ75" s="6234" t="n"/>
      <c r="AR75" s="6235" t="n"/>
      <c r="AS75" s="6221" t="n"/>
      <c r="AT75" s="6236" t="n"/>
      <c r="AU75" s="6234" t="n"/>
      <c r="AV75" s="6224" t="n"/>
      <c r="AW75" s="6237" t="n"/>
      <c r="AX75" s="6234" t="n"/>
      <c r="AY75" s="6221" t="n"/>
      <c r="AZ75" s="6236" t="n"/>
      <c r="BA75" s="6235" t="n"/>
      <c r="BB75" s="6224" t="n"/>
      <c r="BC75" s="6237" t="n"/>
      <c r="BD75" s="6235" t="n"/>
      <c r="BE75" s="6221" t="n"/>
      <c r="BF75" s="6236" t="n"/>
      <c r="BG75" s="6235" t="n">
        <v>2</v>
      </c>
      <c r="BH75" s="6224" t="n"/>
      <c r="BI75" s="6237" t="n">
        <v>72</v>
      </c>
      <c r="BJ75" s="6235" t="n">
        <v>6</v>
      </c>
      <c r="BK75" s="6221" t="n">
        <v>2</v>
      </c>
      <c r="BL75" s="6236" t="n"/>
      <c r="BM75" s="6235" t="n"/>
      <c r="BN75" s="6224" t="n"/>
      <c r="BO75" s="6238">
        <f>AS75+AV75+AY75+BB75+BE75+BH75+BK75+BN75+U75</f>
        <v/>
      </c>
      <c r="BP75" s="6150" t="n"/>
      <c r="BQ75" s="6239" t="n"/>
      <c r="BR75" s="6188" t="n"/>
      <c r="BS75" s="6240">
        <f>(AB75-R75)*0.22</f>
        <v/>
      </c>
      <c r="BT75" s="6002" t="n"/>
      <c r="BU75" s="6002" t="n"/>
    </row>
    <row r="76">
      <c r="A76" s="6387" t="inlineStr">
        <is>
          <t>2.1.2</t>
        </is>
      </c>
      <c r="B76" s="6184" t="n"/>
      <c r="C76" s="6181" t="inlineStr">
        <is>
          <t xml:space="preserve">Основы права </t>
        </is>
      </c>
      <c r="D76" s="6182" t="n"/>
      <c r="E76" s="6182" t="n"/>
      <c r="F76" s="6182" t="n"/>
      <c r="G76" s="6182" t="n"/>
      <c r="H76" s="6182" t="n"/>
      <c r="I76" s="6182" t="n"/>
      <c r="J76" s="6182" t="n"/>
      <c r="K76" s="6182" t="n"/>
      <c r="L76" s="6182" t="n"/>
      <c r="M76" s="6182" t="n"/>
      <c r="N76" s="6182" t="n"/>
      <c r="O76" s="6182" t="n"/>
      <c r="P76" s="6183" t="n"/>
      <c r="Q76" s="267" t="n"/>
      <c r="R76" s="275" t="n"/>
      <c r="S76" s="2405" t="n"/>
      <c r="T76" s="2405" t="n"/>
      <c r="U76" s="280" t="n"/>
      <c r="V76" s="275" t="n"/>
      <c r="W76" s="6184" t="n"/>
      <c r="X76" s="432" t="n">
        <v>5</v>
      </c>
      <c r="Y76" s="433" t="inlineStr">
        <is>
          <t>д</t>
        </is>
      </c>
      <c r="Z76" s="270" t="n">
        <v>72</v>
      </c>
      <c r="AA76" s="6147" t="n"/>
      <c r="AB76" s="6159" t="n">
        <v>36</v>
      </c>
      <c r="AC76" s="6160" t="n"/>
      <c r="AD76" s="6161">
        <f>Z76-T76</f>
        <v/>
      </c>
      <c r="AE76" s="6150" t="n"/>
      <c r="AF76" s="6388">
        <f>AR76+AU76+AX76+BA76+BD76+BG76+BJ76+BM76+AP76</f>
        <v/>
      </c>
      <c r="AG76" s="6386" t="n"/>
      <c r="AH76" s="6186" t="n">
        <v>6</v>
      </c>
      <c r="AI76" s="6160" t="n"/>
      <c r="AJ76" s="6186" t="n"/>
      <c r="AK76" s="6160" t="n"/>
      <c r="AL76" s="6186" t="n"/>
      <c r="AM76" s="6160" t="n"/>
      <c r="AN76" s="280" t="n">
        <v>2</v>
      </c>
      <c r="AO76" s="6188" t="n"/>
      <c r="AP76" s="6197" t="n"/>
      <c r="AQ76" s="6198" t="n"/>
      <c r="AR76" s="6199" t="n"/>
      <c r="AS76" s="6200" t="n"/>
      <c r="AT76" s="6201" t="n"/>
      <c r="AU76" s="6198" t="n"/>
      <c r="AV76" s="6202" t="n"/>
      <c r="AW76" s="6203" t="n"/>
      <c r="AX76" s="6199" t="n"/>
      <c r="AY76" s="6200" t="n"/>
      <c r="AZ76" s="6201" t="n"/>
      <c r="BA76" s="6199" t="n">
        <v>2</v>
      </c>
      <c r="BB76" s="6202" t="n"/>
      <c r="BC76" s="279" t="n">
        <v>72</v>
      </c>
      <c r="BD76" s="274" t="n">
        <v>6</v>
      </c>
      <c r="BE76" s="2410" t="n">
        <v>2</v>
      </c>
      <c r="BF76" s="4412" t="n"/>
      <c r="BG76" s="274" t="n"/>
      <c r="BH76" s="280" t="n"/>
      <c r="BI76" s="279" t="n"/>
      <c r="BJ76" s="274" t="n"/>
      <c r="BK76" s="2410" t="n"/>
      <c r="BL76" s="6159" t="n"/>
      <c r="BM76" s="274" t="n"/>
      <c r="BN76" s="280" t="n"/>
      <c r="BO76" s="6179">
        <f>AS76+AV76+AY76+BB76+BE76+BH76+BK76+BN76+U76</f>
        <v/>
      </c>
      <c r="BP76" s="6150" t="n"/>
      <c r="BQ76" s="6196" t="inlineStr">
        <is>
          <t>ФиП</t>
        </is>
      </c>
      <c r="BR76" s="6188" t="n"/>
      <c r="BS76" s="6002">
        <f>(AB76-R76)*0.22</f>
        <v/>
      </c>
      <c r="BT76" s="6002" t="n"/>
      <c r="BU76" s="6002" t="n"/>
    </row>
    <row r="77">
      <c r="A77" s="6387" t="inlineStr">
        <is>
          <t>2.1.3</t>
        </is>
      </c>
      <c r="B77" s="6184" t="n"/>
      <c r="C77" s="6181" t="inlineStr">
        <is>
          <t>Личностно-профессиональное развитие специалиста / Социология</t>
        </is>
      </c>
      <c r="D77" s="6182" t="n"/>
      <c r="E77" s="6182" t="n"/>
      <c r="F77" s="6182" t="n"/>
      <c r="G77" s="6182" t="n"/>
      <c r="H77" s="6182" t="n"/>
      <c r="I77" s="6182" t="n"/>
      <c r="J77" s="6182" t="n"/>
      <c r="K77" s="6182" t="n"/>
      <c r="L77" s="6182" t="n"/>
      <c r="M77" s="6182" t="n"/>
      <c r="N77" s="6182" t="n"/>
      <c r="O77" s="6182" t="n"/>
      <c r="P77" s="6183" t="n"/>
      <c r="Q77" s="267" t="n"/>
      <c r="R77" s="275" t="n"/>
      <c r="S77" s="2405" t="n"/>
      <c r="T77" s="2405" t="n"/>
      <c r="U77" s="280" t="n"/>
      <c r="V77" s="275" t="n"/>
      <c r="W77" s="6184" t="n"/>
      <c r="X77" s="432" t="n">
        <v>1</v>
      </c>
      <c r="Y77" s="433" t="inlineStr">
        <is>
          <t>д</t>
        </is>
      </c>
      <c r="Z77" s="270" t="n">
        <v>72</v>
      </c>
      <c r="AA77" s="6147" t="n"/>
      <c r="AB77" s="6159" t="n">
        <v>36</v>
      </c>
      <c r="AC77" s="6160" t="n"/>
      <c r="AD77" s="6161">
        <f>Z77-T77</f>
        <v/>
      </c>
      <c r="AE77" s="6150" t="n"/>
      <c r="AF77" s="6388">
        <f>AR77+AU77+AX77+BA77+BD77+BG77+BJ77+BM77+AP77</f>
        <v/>
      </c>
      <c r="AG77" s="6386" t="n"/>
      <c r="AH77" s="6186" t="n">
        <v>6</v>
      </c>
      <c r="AI77" s="6160" t="n"/>
      <c r="AJ77" s="6186" t="n"/>
      <c r="AK77" s="6160" t="n"/>
      <c r="AL77" s="6186" t="n"/>
      <c r="AM77" s="6160" t="n"/>
      <c r="AN77" s="280" t="n">
        <v>2</v>
      </c>
      <c r="AO77" s="6188" t="n"/>
      <c r="AP77" s="6197" t="n">
        <v>2</v>
      </c>
      <c r="AQ77" s="6198" t="n">
        <v>72</v>
      </c>
      <c r="AR77" s="6199" t="n">
        <v>6</v>
      </c>
      <c r="AS77" s="6200" t="n">
        <v>2</v>
      </c>
      <c r="AT77" s="6201" t="n"/>
      <c r="AU77" s="6199" t="n"/>
      <c r="AV77" s="6202" t="n"/>
      <c r="AW77" s="6203" t="n"/>
      <c r="AX77" s="6199" t="n"/>
      <c r="AY77" s="6200" t="n"/>
      <c r="AZ77" s="6201" t="n"/>
      <c r="BA77" s="6199" t="n"/>
      <c r="BB77" s="6202" t="n"/>
      <c r="BC77" s="279" t="n"/>
      <c r="BD77" s="274" t="n"/>
      <c r="BE77" s="2410" t="n"/>
      <c r="BF77" s="6159" t="n"/>
      <c r="BG77" s="274" t="n"/>
      <c r="BH77" s="280" t="n"/>
      <c r="BI77" s="279" t="n"/>
      <c r="BJ77" s="274" t="n"/>
      <c r="BK77" s="2410" t="n"/>
      <c r="BL77" s="6159" t="n"/>
      <c r="BM77" s="274" t="n"/>
      <c r="BN77" s="280" t="n"/>
      <c r="BO77" s="6179">
        <f>AS77+AV77+AY77+BB77+BE77+BH77+BK77+BN77+U77</f>
        <v/>
      </c>
      <c r="BP77" s="6150" t="n"/>
      <c r="BQ77" s="6196" t="inlineStr">
        <is>
          <t>ИБиП / ФиП</t>
        </is>
      </c>
      <c r="BR77" s="6188" t="n"/>
      <c r="BS77" s="6002">
        <f>(AB77-R77)*0.22</f>
        <v/>
      </c>
      <c r="BT77" s="6002" t="n"/>
      <c r="BU77" s="6002" t="n"/>
    </row>
    <row r="78">
      <c r="A78" s="6389" t="inlineStr">
        <is>
          <t>2.2</t>
        </is>
      </c>
      <c r="B78" s="6184" t="n"/>
      <c r="C78" s="6390" t="inlineStr">
        <is>
          <t>Экология с основами метеорологии / Лесоводство</t>
        </is>
      </c>
      <c r="D78" s="6182" t="n"/>
      <c r="E78" s="6182" t="n"/>
      <c r="F78" s="6182" t="n"/>
      <c r="G78" s="6182" t="n"/>
      <c r="H78" s="6182" t="n"/>
      <c r="I78" s="6182" t="n"/>
      <c r="J78" s="6182" t="n"/>
      <c r="K78" s="6182" t="n"/>
      <c r="L78" s="6182" t="n"/>
      <c r="M78" s="6182" t="n"/>
      <c r="N78" s="6182" t="n"/>
      <c r="O78" s="6182" t="n"/>
      <c r="P78" s="6183" t="n"/>
      <c r="Q78" s="354" t="n"/>
      <c r="R78" s="275" t="n">
        <v>32</v>
      </c>
      <c r="S78" s="2405" t="n"/>
      <c r="T78" s="2405">
        <f>R78*Z78/AB78</f>
        <v/>
      </c>
      <c r="U78" s="280" t="n">
        <v>1</v>
      </c>
      <c r="V78" s="275" t="n">
        <v>3</v>
      </c>
      <c r="W78" s="6184" t="n"/>
      <c r="X78" s="6185" t="n"/>
      <c r="Y78" s="6183" t="n"/>
      <c r="Z78" s="270" t="n">
        <v>120</v>
      </c>
      <c r="AA78" s="6147" t="n"/>
      <c r="AB78" s="6159" t="n">
        <v>80</v>
      </c>
      <c r="AC78" s="6160" t="n"/>
      <c r="AD78" s="6161">
        <f>Z78-T78</f>
        <v/>
      </c>
      <c r="AE78" s="6150" t="n"/>
      <c r="AF78" s="6388">
        <f>AR78+AU78+AX78+BA78+BD78+BG78+BJ78+BM78+AP78</f>
        <v/>
      </c>
      <c r="AG78" s="6386" t="n"/>
      <c r="AH78" s="6186" t="n">
        <v>8</v>
      </c>
      <c r="AI78" s="6160" t="n"/>
      <c r="AJ78" s="6186" t="n">
        <v>4</v>
      </c>
      <c r="AK78" s="6160" t="n"/>
      <c r="AL78" s="6186" t="n">
        <v>4</v>
      </c>
      <c r="AM78" s="6160" t="n"/>
      <c r="AN78" s="280" t="n"/>
      <c r="AO78" s="6188" t="n"/>
      <c r="AP78" s="6197" t="n"/>
      <c r="AQ78" s="6198" t="n"/>
      <c r="AR78" s="6199" t="n"/>
      <c r="AS78" s="6200" t="n"/>
      <c r="AT78" s="6201" t="n"/>
      <c r="AU78" s="6199" t="n">
        <v>2</v>
      </c>
      <c r="AV78" s="6202" t="n"/>
      <c r="AW78" s="6203" t="n">
        <v>72</v>
      </c>
      <c r="AX78" s="6199" t="n">
        <v>14</v>
      </c>
      <c r="AY78" s="6200" t="n">
        <v>2</v>
      </c>
      <c r="AZ78" s="6201" t="n"/>
      <c r="BA78" s="6199" t="n"/>
      <c r="BB78" s="6202" t="n"/>
      <c r="BC78" s="279" t="n"/>
      <c r="BD78" s="274" t="n"/>
      <c r="BE78" s="2410" t="n"/>
      <c r="BF78" s="6159" t="n"/>
      <c r="BG78" s="274" t="n"/>
      <c r="BH78" s="280" t="n"/>
      <c r="BI78" s="279" t="n"/>
      <c r="BJ78" s="274" t="n"/>
      <c r="BK78" s="2410" t="n"/>
      <c r="BL78" s="6159" t="n"/>
      <c r="BM78" s="274" t="n"/>
      <c r="BN78" s="280" t="n"/>
      <c r="BO78" s="6179">
        <f>AS78+AV78+AY78+BB78+BE78+BH78+BK78+BN78+U78</f>
        <v/>
      </c>
      <c r="BP78" s="6150" t="n"/>
      <c r="BQ78" s="6196" t="inlineStr">
        <is>
          <t>ТПиО</t>
        </is>
      </c>
      <c r="BR78" s="6188" t="n"/>
      <c r="BS78" s="6002">
        <f>(AB78-R78)*0.22</f>
        <v/>
      </c>
      <c r="BT78" s="6002" t="n"/>
      <c r="BU78" s="6002" t="n"/>
    </row>
    <row r="79">
      <c r="A79" s="6391" t="inlineStr">
        <is>
          <t>2.3</t>
        </is>
      </c>
      <c r="B79" s="6184" t="n"/>
      <c r="C79" s="6269" t="inlineStr">
        <is>
          <t>Модуль «Древесные, недревесные и фаунистические ресурсы»</t>
        </is>
      </c>
      <c r="D79" s="6182" t="n"/>
      <c r="E79" s="6182" t="n"/>
      <c r="F79" s="6182" t="n"/>
      <c r="G79" s="6182" t="n"/>
      <c r="H79" s="6182" t="n"/>
      <c r="I79" s="6182" t="n"/>
      <c r="J79" s="6182" t="n"/>
      <c r="K79" s="6182" t="n"/>
      <c r="L79" s="6182" t="n"/>
      <c r="M79" s="6182" t="n"/>
      <c r="N79" s="6182" t="n"/>
      <c r="O79" s="6182" t="n"/>
      <c r="P79" s="6183" t="n"/>
      <c r="Q79" s="6270" t="n"/>
      <c r="R79" s="6225" t="n"/>
      <c r="S79" s="6222" t="n"/>
      <c r="T79" s="6222" t="n"/>
      <c r="U79" s="6224" t="n"/>
      <c r="V79" s="6225" t="n"/>
      <c r="W79" s="6184" t="n"/>
      <c r="X79" s="6226" t="n"/>
      <c r="Y79" s="6183" t="n"/>
      <c r="Z79" s="6227" t="n"/>
      <c r="AA79" s="6184" t="n"/>
      <c r="AB79" s="6228" t="n"/>
      <c r="AC79" s="6183" t="n"/>
      <c r="AD79" s="6229" t="n"/>
      <c r="AE79" s="6150" t="n"/>
      <c r="AF79" s="6385" t="n"/>
      <c r="AG79" s="6386" t="n"/>
      <c r="AH79" s="6231" t="n"/>
      <c r="AI79" s="6160" t="n"/>
      <c r="AJ79" s="6231" t="n"/>
      <c r="AK79" s="6160" t="n"/>
      <c r="AL79" s="6231" t="n"/>
      <c r="AM79" s="6160" t="n"/>
      <c r="AN79" s="6224" t="n"/>
      <c r="AO79" s="6188" t="n"/>
      <c r="AP79" s="6225" t="n"/>
      <c r="AQ79" s="6234" t="n"/>
      <c r="AR79" s="6235" t="n"/>
      <c r="AS79" s="6221" t="n"/>
      <c r="AT79" s="6236" t="n"/>
      <c r="AU79" s="6235" t="n"/>
      <c r="AV79" s="6224" t="n"/>
      <c r="AW79" s="6237" t="n"/>
      <c r="AX79" s="6235" t="n"/>
      <c r="AY79" s="6221" t="n"/>
      <c r="AZ79" s="6236" t="n"/>
      <c r="BA79" s="6235" t="n"/>
      <c r="BB79" s="6224" t="n"/>
      <c r="BC79" s="6237" t="n"/>
      <c r="BD79" s="6235" t="n"/>
      <c r="BE79" s="6221" t="n"/>
      <c r="BF79" s="6236" t="n"/>
      <c r="BG79" s="6235" t="n"/>
      <c r="BH79" s="6224" t="n"/>
      <c r="BI79" s="6237" t="n"/>
      <c r="BJ79" s="6235" t="n"/>
      <c r="BK79" s="6221" t="n"/>
      <c r="BL79" s="6236" t="n"/>
      <c r="BM79" s="6235" t="n"/>
      <c r="BN79" s="6224" t="n"/>
      <c r="BO79" s="6238" t="n"/>
      <c r="BP79" s="6150" t="n"/>
      <c r="BQ79" s="6239" t="n"/>
      <c r="BR79" s="6188" t="n"/>
      <c r="BS79" s="6240">
        <f>(AB79-R79)*0.22</f>
        <v/>
      </c>
      <c r="BT79" s="6002" t="n"/>
      <c r="BU79" s="6002" t="n"/>
    </row>
    <row r="80">
      <c r="A80" s="3017" t="inlineStr">
        <is>
          <t>2.3.1</t>
        </is>
      </c>
      <c r="B80" s="6047" t="n"/>
      <c r="C80" s="3283" t="inlineStr">
        <is>
          <t>Биология лесных зверей и птиц / Биология лесных зверей и птиц с основами охотоведения</t>
        </is>
      </c>
      <c r="D80" s="6002" t="n"/>
      <c r="E80" s="6002" t="n"/>
      <c r="F80" s="6002" t="n"/>
      <c r="G80" s="6002" t="n"/>
      <c r="H80" s="6002" t="n"/>
      <c r="I80" s="6002" t="n"/>
      <c r="J80" s="6002" t="n"/>
      <c r="K80" s="6002" t="n"/>
      <c r="L80" s="6002" t="n"/>
      <c r="M80" s="6002" t="n"/>
      <c r="N80" s="6002" t="n"/>
      <c r="O80" s="6002" t="n"/>
      <c r="P80" s="6013" t="n"/>
      <c r="Q80" s="10" t="n"/>
      <c r="R80" s="275" t="n">
        <v>20</v>
      </c>
      <c r="S80" s="2405" t="n"/>
      <c r="T80" s="2405">
        <f>R80*Z80/AB80</f>
        <v/>
      </c>
      <c r="U80" s="280" t="n">
        <v>1</v>
      </c>
      <c r="V80" s="275" t="n"/>
      <c r="W80" s="6184" t="n"/>
      <c r="X80" s="6185" t="n">
        <v>3</v>
      </c>
      <c r="Y80" s="6183" t="n"/>
      <c r="Z80" s="270" t="n">
        <v>108</v>
      </c>
      <c r="AA80" s="6147" t="n"/>
      <c r="AB80" s="6159" t="n">
        <v>60</v>
      </c>
      <c r="AC80" s="6160" t="n"/>
      <c r="AD80" s="6161">
        <f>Z80-T80</f>
        <v/>
      </c>
      <c r="AE80" s="6150" t="n"/>
      <c r="AF80" s="6388">
        <f>AR80+AU80+AX80+BA80+BD80+BG80+BJ80+BM80+AP80</f>
        <v/>
      </c>
      <c r="AG80" s="6386" t="n"/>
      <c r="AH80" s="6186" t="n">
        <v>6</v>
      </c>
      <c r="AI80" s="6160" t="n"/>
      <c r="AJ80" s="6186" t="n"/>
      <c r="AK80" s="6160" t="n"/>
      <c r="AL80" s="6186" t="n">
        <v>6</v>
      </c>
      <c r="AM80" s="6160" t="n"/>
      <c r="AN80" s="280" t="n"/>
      <c r="AO80" s="6188" t="n"/>
      <c r="AP80" s="6197" t="n"/>
      <c r="AQ80" s="6198" t="n"/>
      <c r="AR80" s="6199" t="n"/>
      <c r="AS80" s="6200" t="n"/>
      <c r="AT80" s="6201" t="n"/>
      <c r="AU80" s="6199" t="n">
        <v>2</v>
      </c>
      <c r="AV80" s="6202" t="n"/>
      <c r="AW80" s="6203" t="n">
        <v>72</v>
      </c>
      <c r="AX80" s="6199" t="n">
        <v>10</v>
      </c>
      <c r="AY80" s="6200" t="n">
        <v>2</v>
      </c>
      <c r="AZ80" s="6201" t="n"/>
      <c r="BA80" s="6199" t="n"/>
      <c r="BB80" s="6202" t="n"/>
      <c r="BC80" s="279" t="n"/>
      <c r="BD80" s="274" t="n"/>
      <c r="BE80" s="2410" t="n"/>
      <c r="BF80" s="6159" t="n"/>
      <c r="BG80" s="274" t="n"/>
      <c r="BH80" s="280" t="n"/>
      <c r="BI80" s="279" t="n"/>
      <c r="BJ80" s="274" t="n"/>
      <c r="BK80" s="2410" t="n"/>
      <c r="BL80" s="6159" t="n"/>
      <c r="BM80" s="274" t="n"/>
      <c r="BN80" s="280" t="n"/>
      <c r="BO80" s="6179">
        <f>AS80+AV80+AY80+BB80+BE80+BH80+BK80+BN80+U80</f>
        <v/>
      </c>
      <c r="BP80" s="6150" t="n"/>
      <c r="BQ80" s="6196" t="inlineStr">
        <is>
          <t>ТПиО</t>
        </is>
      </c>
      <c r="BR80" s="6188" t="n"/>
      <c r="BS80" s="6002">
        <f>(AB80-R80)*0.22</f>
        <v/>
      </c>
      <c r="BT80" s="6002" t="n"/>
      <c r="BU80" s="6002" t="n"/>
    </row>
    <row r="81">
      <c r="A81" s="6282" t="inlineStr">
        <is>
          <t>2.3.2</t>
        </is>
      </c>
      <c r="B81" s="6277" t="n"/>
      <c r="C81" s="6392" t="inlineStr">
        <is>
          <t>Генетика и селекция / Технология лесовыращивания</t>
        </is>
      </c>
      <c r="D81" s="6182" t="n"/>
      <c r="E81" s="6182" t="n"/>
      <c r="F81" s="6182" t="n"/>
      <c r="G81" s="6182" t="n"/>
      <c r="H81" s="6182" t="n"/>
      <c r="I81" s="6182" t="n"/>
      <c r="J81" s="6182" t="n"/>
      <c r="K81" s="6182" t="n"/>
      <c r="L81" s="6182" t="n"/>
      <c r="M81" s="6182" t="n"/>
      <c r="N81" s="6182" t="n"/>
      <c r="O81" s="6182" t="n"/>
      <c r="P81" s="6183" t="n"/>
      <c r="Q81" s="6261" t="n"/>
      <c r="R81" s="6225" t="n">
        <v>30</v>
      </c>
      <c r="S81" s="6222" t="n"/>
      <c r="T81" s="6222" t="n">
        <v>46</v>
      </c>
      <c r="U81" s="6224" t="n">
        <v>1</v>
      </c>
      <c r="V81" s="6225" t="n">
        <v>6</v>
      </c>
      <c r="W81" s="6184" t="n"/>
      <c r="X81" s="6226" t="n"/>
      <c r="Y81" s="6183" t="n"/>
      <c r="Z81" s="6384" t="n">
        <v>120</v>
      </c>
      <c r="AA81" s="6147" t="n"/>
      <c r="AB81" s="6236" t="n">
        <v>80</v>
      </c>
      <c r="AC81" s="6160" t="n"/>
      <c r="AD81" s="6229">
        <f>Z81-T81</f>
        <v/>
      </c>
      <c r="AE81" s="6150" t="n"/>
      <c r="AF81" s="6385">
        <f>AR81+AU81+AX81+BA81+BD81+BG81+BJ81+BM81+AP81</f>
        <v/>
      </c>
      <c r="AG81" s="6386" t="n"/>
      <c r="AH81" s="6231" t="n">
        <v>8</v>
      </c>
      <c r="AI81" s="6160" t="n"/>
      <c r="AJ81" s="6232" t="n">
        <v>4</v>
      </c>
      <c r="AK81" s="6160" t="n"/>
      <c r="AL81" s="6232" t="n">
        <v>4</v>
      </c>
      <c r="AM81" s="6160" t="n"/>
      <c r="AN81" s="6233" t="n"/>
      <c r="AO81" s="6188" t="n"/>
      <c r="AP81" s="6225" t="n"/>
      <c r="AQ81" s="6234" t="n"/>
      <c r="AR81" s="6235" t="n"/>
      <c r="AS81" s="6221" t="n"/>
      <c r="AT81" s="6236" t="n"/>
      <c r="AU81" s="6235" t="n"/>
      <c r="AV81" s="6224" t="n"/>
      <c r="AW81" s="6237" t="n"/>
      <c r="AX81" s="6235" t="n"/>
      <c r="AY81" s="6221" t="n"/>
      <c r="AZ81" s="6236" t="n"/>
      <c r="BA81" s="6235" t="n"/>
      <c r="BB81" s="6224" t="n"/>
      <c r="BC81" s="6237" t="n"/>
      <c r="BD81" s="6235" t="n">
        <v>6</v>
      </c>
      <c r="BE81" s="6221" t="n"/>
      <c r="BF81" s="6236" t="n">
        <v>74</v>
      </c>
      <c r="BG81" s="6235" t="n">
        <v>10</v>
      </c>
      <c r="BH81" s="6224" t="n">
        <v>2</v>
      </c>
      <c r="BI81" s="6237" t="n"/>
      <c r="BJ81" s="6235" t="n"/>
      <c r="BK81" s="6221" t="n"/>
      <c r="BL81" s="6236" t="n"/>
      <c r="BM81" s="6235" t="n"/>
      <c r="BN81" s="6224" t="n"/>
      <c r="BO81" s="6238">
        <f>AS81+AV81+AY81+BB81+BE81+BH81+BK81+BN81+U81</f>
        <v/>
      </c>
      <c r="BP81" s="6150" t="n"/>
      <c r="BQ81" s="6239" t="n"/>
      <c r="BR81" s="6188" t="n"/>
      <c r="BS81" s="6002">
        <f>(AB81-R81)*0.22</f>
        <v/>
      </c>
      <c r="BT81" s="6002" t="n"/>
      <c r="BU81" s="6002" t="n"/>
    </row>
    <row r="82">
      <c r="A82" s="6278" t="n"/>
      <c r="B82" s="6279" t="n"/>
      <c r="C82" s="6266" t="inlineStr">
        <is>
          <t>Курсовая работа по учебной дисциплине «Генетика и селекция»</t>
        </is>
      </c>
      <c r="D82" s="6002" t="n"/>
      <c r="E82" s="6002" t="n"/>
      <c r="F82" s="6002" t="n"/>
      <c r="G82" s="6002" t="n"/>
      <c r="H82" s="6002" t="n"/>
      <c r="I82" s="6002" t="n"/>
      <c r="J82" s="6002" t="n"/>
      <c r="K82" s="6002" t="n"/>
      <c r="L82" s="6002" t="n"/>
      <c r="M82" s="6002" t="n"/>
      <c r="N82" s="6002" t="n"/>
      <c r="O82" s="6002" t="n"/>
      <c r="P82" s="6013" t="n"/>
      <c r="Q82" s="6267" t="n"/>
      <c r="R82" s="6393" t="n"/>
      <c r="S82" s="6394" t="n"/>
      <c r="T82" s="6222" t="n"/>
      <c r="U82" s="6395" t="n"/>
      <c r="V82" s="6225" t="n"/>
      <c r="W82" s="6184" t="n"/>
      <c r="X82" s="6226" t="n"/>
      <c r="Y82" s="6183" t="n"/>
      <c r="Z82" s="6384" t="n">
        <v>30</v>
      </c>
      <c r="AA82" s="6147" t="n"/>
      <c r="AB82" s="6236" t="n"/>
      <c r="AC82" s="6160" t="n"/>
      <c r="AD82" s="6229">
        <f>Z82-T82</f>
        <v/>
      </c>
      <c r="AE82" s="6150" t="n"/>
      <c r="AF82" s="6385" t="n"/>
      <c r="AG82" s="6386" t="n"/>
      <c r="AH82" s="6231" t="n"/>
      <c r="AI82" s="6160" t="n"/>
      <c r="AJ82" s="6232" t="n"/>
      <c r="AK82" s="6160" t="n"/>
      <c r="AL82" s="6232" t="n"/>
      <c r="AM82" s="6160" t="n"/>
      <c r="AN82" s="6233" t="n"/>
      <c r="AO82" s="6188" t="n"/>
      <c r="AP82" s="6393" t="n"/>
      <c r="AQ82" s="6234" t="n"/>
      <c r="AR82" s="6235" t="n"/>
      <c r="AS82" s="6221" t="n"/>
      <c r="AT82" s="6236" t="n"/>
      <c r="AU82" s="6235" t="n"/>
      <c r="AV82" s="6224" t="n"/>
      <c r="AW82" s="6237" t="n"/>
      <c r="AX82" s="6235" t="n"/>
      <c r="AY82" s="6221" t="n"/>
      <c r="AZ82" s="6236" t="n"/>
      <c r="BA82" s="6235" t="n"/>
      <c r="BB82" s="6224" t="n"/>
      <c r="BC82" s="6237" t="n"/>
      <c r="BD82" s="6235" t="n"/>
      <c r="BE82" s="6221" t="n"/>
      <c r="BF82" s="6236" t="n">
        <v>30</v>
      </c>
      <c r="BG82" s="6235" t="n"/>
      <c r="BH82" s="6224" t="n">
        <v>1</v>
      </c>
      <c r="BI82" s="6237" t="n"/>
      <c r="BJ82" s="6235" t="n"/>
      <c r="BK82" s="6221" t="n"/>
      <c r="BL82" s="6236" t="n"/>
      <c r="BM82" s="6235" t="n"/>
      <c r="BN82" s="6224" t="n"/>
      <c r="BO82" s="6238">
        <f>AS82+AV82+AY82+BB82+BE82+BH82+BK82+BN82+U82</f>
        <v/>
      </c>
      <c r="BP82" s="6150" t="n"/>
      <c r="BQ82" s="6239" t="n"/>
      <c r="BR82" s="6188" t="n"/>
      <c r="BS82" s="6002">
        <f>(AB82-R82)*0.22</f>
        <v/>
      </c>
      <c r="BT82" s="6002" t="n"/>
      <c r="BU82" s="6002" t="n"/>
    </row>
    <row r="83">
      <c r="A83" s="6387" t="inlineStr">
        <is>
          <t>2.3.3</t>
        </is>
      </c>
      <c r="B83" s="6184" t="n"/>
      <c r="C83" s="6181" t="inlineStr">
        <is>
          <t>Недревесные ресурсы леса с основами пчеловодства и рыболовства / Технология лесопользования</t>
        </is>
      </c>
      <c r="D83" s="6182" t="n"/>
      <c r="E83" s="6182" t="n"/>
      <c r="F83" s="6182" t="n"/>
      <c r="G83" s="6182" t="n"/>
      <c r="H83" s="6182" t="n"/>
      <c r="I83" s="6182" t="n"/>
      <c r="J83" s="6182" t="n"/>
      <c r="K83" s="6182" t="n"/>
      <c r="L83" s="6182" t="n"/>
      <c r="M83" s="6182" t="n"/>
      <c r="N83" s="6182" t="n"/>
      <c r="O83" s="6182" t="n"/>
      <c r="P83" s="6183" t="n"/>
      <c r="Q83" s="2403" t="n"/>
      <c r="R83" s="2570" t="n">
        <v>30</v>
      </c>
      <c r="S83" s="2568" t="n">
        <v>1</v>
      </c>
      <c r="T83" s="2405" t="n">
        <v>48</v>
      </c>
      <c r="U83" s="2569" t="n">
        <v>1</v>
      </c>
      <c r="V83" s="275" t="n"/>
      <c r="W83" s="6184" t="n"/>
      <c r="X83" s="6185" t="n">
        <v>4</v>
      </c>
      <c r="Y83" s="6183" t="n"/>
      <c r="Z83" s="270" t="n">
        <v>120</v>
      </c>
      <c r="AA83" s="6147" t="n"/>
      <c r="AB83" s="6159" t="n">
        <v>76</v>
      </c>
      <c r="AC83" s="6160" t="n"/>
      <c r="AD83" s="6161">
        <f>Z83-T83</f>
        <v/>
      </c>
      <c r="AE83" s="6150" t="n"/>
      <c r="AF83" s="6388">
        <f>AR83+AU83+AX83+BA83+BD83+BG83+BJ83+BM83+AP83</f>
        <v/>
      </c>
      <c r="AG83" s="6386" t="n"/>
      <c r="AH83" s="6186" t="n">
        <v>6</v>
      </c>
      <c r="AI83" s="6160" t="n"/>
      <c r="AJ83" s="6187" t="n">
        <v>4</v>
      </c>
      <c r="AK83" s="6160" t="n"/>
      <c r="AL83" s="6187" t="n">
        <v>4</v>
      </c>
      <c r="AM83" s="6160" t="n"/>
      <c r="AN83" s="277" t="n"/>
      <c r="AO83" s="6188" t="n"/>
      <c r="AP83" s="6189" t="n"/>
      <c r="AQ83" s="6190" t="n"/>
      <c r="AR83" s="6191" t="n"/>
      <c r="AS83" s="6200" t="n"/>
      <c r="AT83" s="6201" t="n"/>
      <c r="AU83" s="6199" t="n"/>
      <c r="AV83" s="6202" t="n"/>
      <c r="AW83" s="6203" t="n"/>
      <c r="AX83" s="6199" t="n">
        <v>4</v>
      </c>
      <c r="AY83" s="6200" t="n"/>
      <c r="AZ83" s="6201" t="n">
        <v>72</v>
      </c>
      <c r="BA83" s="6199" t="n">
        <v>10</v>
      </c>
      <c r="BB83" s="6202" t="n">
        <v>2</v>
      </c>
      <c r="BC83" s="279" t="n"/>
      <c r="BD83" s="274" t="n"/>
      <c r="BE83" s="2410" t="n"/>
      <c r="BF83" s="6159" t="n"/>
      <c r="BG83" s="274" t="n"/>
      <c r="BH83" s="280" t="n"/>
      <c r="BI83" s="279" t="n"/>
      <c r="BJ83" s="274" t="n"/>
      <c r="BK83" s="2410" t="n"/>
      <c r="BL83" s="6159" t="n"/>
      <c r="BM83" s="274" t="n"/>
      <c r="BN83" s="280" t="n"/>
      <c r="BO83" s="6179">
        <f>AS83+AV83+AY83+BB83+BE83+BH83+BK83+BN83+U83</f>
        <v/>
      </c>
      <c r="BP83" s="6150" t="n"/>
      <c r="BQ83" s="6196" t="inlineStr">
        <is>
          <t>ЛЗиД</t>
        </is>
      </c>
      <c r="BR83" s="6188" t="n"/>
      <c r="BS83" s="6002">
        <f>(AB83-R83)*0.22</f>
        <v/>
      </c>
      <c r="BT83" s="6002" t="n"/>
      <c r="BU83" s="6002" t="n"/>
    </row>
    <row r="84">
      <c r="A84" s="6387" t="inlineStr">
        <is>
          <t>2.3.4</t>
        </is>
      </c>
      <c r="B84" s="6184" t="n"/>
      <c r="C84" s="6181" t="inlineStr">
        <is>
          <t>Лесное товароведение с основами древесиноведения / Лесное товароведение с основами древесиноведения</t>
        </is>
      </c>
      <c r="D84" s="6182" t="n"/>
      <c r="E84" s="6182" t="n"/>
      <c r="F84" s="6182" t="n"/>
      <c r="G84" s="6182" t="n"/>
      <c r="H84" s="6182" t="n"/>
      <c r="I84" s="6182" t="n"/>
      <c r="J84" s="6182" t="n"/>
      <c r="K84" s="6182" t="n"/>
      <c r="L84" s="6182" t="n"/>
      <c r="M84" s="6182" t="n"/>
      <c r="N84" s="6182" t="n"/>
      <c r="O84" s="6182" t="n"/>
      <c r="P84" s="6183" t="n"/>
      <c r="Q84" s="2403" t="n"/>
      <c r="R84" s="2570" t="n">
        <v>28</v>
      </c>
      <c r="S84" s="2568" t="n"/>
      <c r="T84" s="2405" t="n">
        <v>36</v>
      </c>
      <c r="U84" s="2569" t="n">
        <v>1</v>
      </c>
      <c r="V84" s="275" t="n"/>
      <c r="W84" s="6184" t="n"/>
      <c r="X84" s="432" t="n">
        <v>4</v>
      </c>
      <c r="Y84" s="433" t="inlineStr">
        <is>
          <t>д</t>
        </is>
      </c>
      <c r="Z84" s="270" t="n">
        <v>108</v>
      </c>
      <c r="AA84" s="6147" t="n"/>
      <c r="AB84" s="6159" t="n">
        <v>64</v>
      </c>
      <c r="AC84" s="6160" t="n"/>
      <c r="AD84" s="6161">
        <f>Z84-T84</f>
        <v/>
      </c>
      <c r="AE84" s="6150" t="n"/>
      <c r="AF84" s="6388">
        <f>AR84+AU84+AX84+BA84+BD84+BG84+BJ84+BM84+AP84</f>
        <v/>
      </c>
      <c r="AG84" s="6386" t="n"/>
      <c r="AH84" s="6186" t="n">
        <v>4</v>
      </c>
      <c r="AI84" s="6160" t="n"/>
      <c r="AJ84" s="6187" t="n">
        <v>4</v>
      </c>
      <c r="AK84" s="6160" t="n"/>
      <c r="AL84" s="6187" t="n"/>
      <c r="AM84" s="6160" t="n"/>
      <c r="AN84" s="277" t="n"/>
      <c r="AO84" s="6188" t="n"/>
      <c r="AP84" s="6189" t="n"/>
      <c r="AQ84" s="6198" t="n"/>
      <c r="AR84" s="6190" t="n"/>
      <c r="AS84" s="6200" t="n"/>
      <c r="AT84" s="6201" t="n"/>
      <c r="AU84" s="6198" t="n"/>
      <c r="AV84" s="6202" t="n"/>
      <c r="AW84" s="6203" t="n"/>
      <c r="AX84" s="6199" t="n">
        <v>2</v>
      </c>
      <c r="AY84" s="6200" t="n"/>
      <c r="AZ84" s="6201" t="n">
        <v>72</v>
      </c>
      <c r="BA84" s="6199" t="n">
        <v>6</v>
      </c>
      <c r="BB84" s="6202" t="n">
        <v>2</v>
      </c>
      <c r="BC84" s="2411" t="n"/>
      <c r="BD84" s="274" t="n"/>
      <c r="BE84" s="283" t="n"/>
      <c r="BF84" s="6159" t="n"/>
      <c r="BG84" s="274" t="n"/>
      <c r="BH84" s="280" t="n"/>
      <c r="BI84" s="2411" t="n"/>
      <c r="BJ84" s="274" t="n"/>
      <c r="BK84" s="2410" t="n"/>
      <c r="BL84" s="6159" t="n"/>
      <c r="BM84" s="2411" t="n"/>
      <c r="BN84" s="280" t="n"/>
      <c r="BO84" s="6179">
        <f>AS84+AV84+AY84+BB84+BE84+BH84+BK84+BN84+U84</f>
        <v/>
      </c>
      <c r="BP84" s="6150" t="n"/>
      <c r="BQ84" s="6196" t="inlineStr">
        <is>
          <t>ЛЗиД</t>
        </is>
      </c>
      <c r="BR84" s="6188" t="n"/>
      <c r="BS84" s="6002">
        <f>(AB84-R84)*0.22</f>
        <v/>
      </c>
      <c r="BT84" s="6002" t="n"/>
      <c r="BU84" s="6002" t="n"/>
    </row>
    <row r="85">
      <c r="A85" s="6288" t="inlineStr">
        <is>
          <t>2.3.5</t>
        </is>
      </c>
      <c r="B85" s="6184" t="n"/>
      <c r="C85" s="6283" t="inlineStr">
        <is>
          <t>Охотоведение и охотничье хозяйство / Биология лесных зверей и птиц с основами охотоведения</t>
        </is>
      </c>
      <c r="D85" s="6284" t="n"/>
      <c r="E85" s="6284" t="n"/>
      <c r="F85" s="6284" t="n"/>
      <c r="G85" s="6284" t="n"/>
      <c r="H85" s="6284" t="n"/>
      <c r="I85" s="6284" t="n"/>
      <c r="J85" s="6284" t="n"/>
      <c r="K85" s="6284" t="n"/>
      <c r="L85" s="6284" t="n"/>
      <c r="M85" s="6284" t="n"/>
      <c r="N85" s="6284" t="n"/>
      <c r="O85" s="6284" t="n"/>
      <c r="P85" s="6188" t="n"/>
      <c r="Q85" s="6261" t="n"/>
      <c r="R85" s="6225" t="n">
        <v>20</v>
      </c>
      <c r="S85" s="6221" t="n"/>
      <c r="T85" s="6222" t="n">
        <v>36</v>
      </c>
      <c r="U85" s="6224" t="n">
        <v>1</v>
      </c>
      <c r="V85" s="6225" t="n"/>
      <c r="W85" s="6184" t="n"/>
      <c r="X85" s="6224" t="n">
        <v>6</v>
      </c>
      <c r="Y85" s="6188" t="n"/>
      <c r="Z85" s="6384" t="n">
        <v>108</v>
      </c>
      <c r="AA85" s="6147" t="n"/>
      <c r="AB85" s="6236" t="n">
        <v>64</v>
      </c>
      <c r="AC85" s="6160" t="n"/>
      <c r="AD85" s="6229">
        <f>Z85-T85</f>
        <v/>
      </c>
      <c r="AE85" s="6150" t="n"/>
      <c r="AF85" s="6385">
        <f>AR85+AU85+AX85+BA85+BD85+BG85+BJ85+BM85+AP85</f>
        <v/>
      </c>
      <c r="AG85" s="6386" t="n"/>
      <c r="AH85" s="6231" t="n">
        <v>8</v>
      </c>
      <c r="AI85" s="6160" t="n"/>
      <c r="AJ85" s="6231" t="n"/>
      <c r="AK85" s="6160" t="n"/>
      <c r="AL85" s="6232" t="n">
        <v>6</v>
      </c>
      <c r="AM85" s="6160" t="n"/>
      <c r="AN85" s="6224" t="n"/>
      <c r="AO85" s="6188" t="n"/>
      <c r="AP85" s="6225" t="n"/>
      <c r="AQ85" s="6234" t="n"/>
      <c r="AR85" s="6235" t="n"/>
      <c r="AS85" s="6221" t="n"/>
      <c r="AT85" s="6236" t="n"/>
      <c r="AU85" s="6235" t="n"/>
      <c r="AV85" s="6224" t="n"/>
      <c r="AW85" s="6237" t="n"/>
      <c r="AX85" s="6235" t="n"/>
      <c r="AY85" s="6221" t="n"/>
      <c r="AZ85" s="6236" t="n"/>
      <c r="BA85" s="6234" t="n"/>
      <c r="BB85" s="6224" t="n"/>
      <c r="BC85" s="6237" t="n"/>
      <c r="BD85" s="6235" t="n">
        <v>2</v>
      </c>
      <c r="BE85" s="6221" t="n"/>
      <c r="BF85" s="6236" t="n">
        <v>72</v>
      </c>
      <c r="BG85" s="6235" t="n">
        <v>12</v>
      </c>
      <c r="BH85" s="6224" t="n">
        <v>2</v>
      </c>
      <c r="BI85" s="6263" t="n"/>
      <c r="BJ85" s="6235" t="n"/>
      <c r="BK85" s="6221" t="n"/>
      <c r="BL85" s="6236" t="n"/>
      <c r="BM85" s="6234" t="n"/>
      <c r="BN85" s="6224" t="n"/>
      <c r="BO85" s="6238">
        <f>AS85+AV85+AY85+BB85+BE85+BH85+BK85+BN85+U85</f>
        <v/>
      </c>
      <c r="BP85" s="6150" t="n"/>
      <c r="BQ85" s="6239" t="n"/>
      <c r="BR85" s="6188" t="n"/>
      <c r="BS85" s="6002">
        <f>(AB85-R85)*0.22</f>
        <v/>
      </c>
      <c r="BT85" s="6002" t="n"/>
      <c r="BU85" s="6002" t="n"/>
    </row>
    <row r="86">
      <c r="A86" s="6391" t="inlineStr">
        <is>
          <t>2.4</t>
        </is>
      </c>
      <c r="B86" s="6184" t="n"/>
      <c r="C86" s="6269" t="inlineStr">
        <is>
          <t>Модуль «Управление лесами и ведение лесного хозяйства»</t>
        </is>
      </c>
      <c r="D86" s="6182" t="n"/>
      <c r="E86" s="6182" t="n"/>
      <c r="F86" s="6182" t="n"/>
      <c r="G86" s="6182" t="n"/>
      <c r="H86" s="6182" t="n"/>
      <c r="I86" s="6182" t="n"/>
      <c r="J86" s="6182" t="n"/>
      <c r="K86" s="6182" t="n"/>
      <c r="L86" s="6182" t="n"/>
      <c r="M86" s="6182" t="n"/>
      <c r="N86" s="6182" t="n"/>
      <c r="O86" s="6182" t="n"/>
      <c r="P86" s="6183" t="n"/>
      <c r="Q86" s="6270" t="n"/>
      <c r="R86" s="6221" t="n"/>
      <c r="S86" s="6221" t="n"/>
      <c r="T86" s="6222" t="n"/>
      <c r="U86" s="6263" t="n"/>
      <c r="V86" s="6225" t="n"/>
      <c r="W86" s="6184" t="n"/>
      <c r="X86" s="6224" t="n"/>
      <c r="Y86" s="6188" t="n"/>
      <c r="Z86" s="6227" t="n"/>
      <c r="AA86" s="6184" t="n"/>
      <c r="AB86" s="6396" t="n"/>
      <c r="AC86" s="6188" t="n"/>
      <c r="AD86" s="6229" t="n"/>
      <c r="AE86" s="6150" t="n"/>
      <c r="AF86" s="6385" t="n"/>
      <c r="AG86" s="6386" t="n"/>
      <c r="AH86" s="6231" t="n"/>
      <c r="AI86" s="6160" t="n"/>
      <c r="AJ86" s="6232" t="n"/>
      <c r="AK86" s="6160" t="n"/>
      <c r="AL86" s="6232" t="n"/>
      <c r="AM86" s="6160" t="n"/>
      <c r="AN86" s="6224" t="n"/>
      <c r="AO86" s="6188" t="n"/>
      <c r="AP86" s="6225" t="n"/>
      <c r="AQ86" s="6234" t="n"/>
      <c r="AR86" s="6235" t="n"/>
      <c r="AS86" s="6221" t="n"/>
      <c r="AT86" s="6236" t="n"/>
      <c r="AU86" s="6235" t="n"/>
      <c r="AV86" s="6224" t="n"/>
      <c r="AW86" s="6237" t="n"/>
      <c r="AX86" s="6235" t="n"/>
      <c r="AY86" s="6221" t="n"/>
      <c r="AZ86" s="6236" t="n"/>
      <c r="BA86" s="6234" t="n"/>
      <c r="BB86" s="6224" t="n"/>
      <c r="BC86" s="6237" t="n"/>
      <c r="BD86" s="6235" t="n"/>
      <c r="BE86" s="6221" t="n"/>
      <c r="BF86" s="6236" t="n"/>
      <c r="BG86" s="6235" t="n"/>
      <c r="BH86" s="6224" t="n"/>
      <c r="BI86" s="6263" t="n"/>
      <c r="BJ86" s="6235" t="n"/>
      <c r="BK86" s="6221" t="n"/>
      <c r="BL86" s="6236" t="n"/>
      <c r="BM86" s="6234" t="n"/>
      <c r="BN86" s="6224" t="n"/>
      <c r="BO86" s="6238" t="n"/>
      <c r="BP86" s="6150" t="n"/>
      <c r="BQ86" s="6239" t="n"/>
      <c r="BR86" s="6188" t="n"/>
      <c r="BS86" s="6002">
        <f>(AB86-R86)*0.22</f>
        <v/>
      </c>
      <c r="BT86" s="6002" t="n"/>
      <c r="BU86" s="6002" t="n"/>
    </row>
    <row r="87">
      <c r="A87" s="6288" t="inlineStr">
        <is>
          <t>2.4.1</t>
        </is>
      </c>
      <c r="B87" s="6184" t="n"/>
      <c r="C87" s="6283" t="inlineStr">
        <is>
          <t xml:space="preserve">Лесная пирология с основами радиоэкологии / Защита и охрана леса </t>
        </is>
      </c>
      <c r="D87" s="6284" t="n"/>
      <c r="E87" s="6284" t="n"/>
      <c r="F87" s="6284" t="n"/>
      <c r="G87" s="6284" t="n"/>
      <c r="H87" s="6284" t="n"/>
      <c r="I87" s="6284" t="n"/>
      <c r="J87" s="6284" t="n"/>
      <c r="K87" s="6284" t="n"/>
      <c r="L87" s="6284" t="n"/>
      <c r="M87" s="6284" t="n"/>
      <c r="N87" s="6284" t="n"/>
      <c r="O87" s="6284" t="n"/>
      <c r="P87" s="6188" t="n"/>
      <c r="Q87" s="6261" t="n"/>
      <c r="R87" s="6225" t="n">
        <v>24</v>
      </c>
      <c r="S87" s="6221" t="n"/>
      <c r="T87" s="6222">
        <f>R87*Z87/AB87</f>
        <v/>
      </c>
      <c r="U87" s="6224" t="n">
        <v>1</v>
      </c>
      <c r="V87" s="6225" t="n">
        <v>7</v>
      </c>
      <c r="W87" s="6184" t="n"/>
      <c r="X87" s="6224" t="n"/>
      <c r="Y87" s="6188" t="n"/>
      <c r="Z87" s="6384" t="n">
        <v>108</v>
      </c>
      <c r="AA87" s="6147" t="n"/>
      <c r="AB87" s="6236" t="n">
        <v>72</v>
      </c>
      <c r="AC87" s="6160" t="n"/>
      <c r="AD87" s="6229">
        <f>Z87-T87</f>
        <v/>
      </c>
      <c r="AE87" s="6150" t="n"/>
      <c r="AF87" s="6385">
        <f>AR87+AU87+AX87+BA87+BD87+BG87+BJ87+BM87+AP87</f>
        <v/>
      </c>
      <c r="AG87" s="6386" t="n"/>
      <c r="AH87" s="6231" t="n">
        <v>8</v>
      </c>
      <c r="AI87" s="6160" t="n"/>
      <c r="AJ87" s="6232" t="n"/>
      <c r="AK87" s="6160" t="n"/>
      <c r="AL87" s="6232" t="n">
        <v>8</v>
      </c>
      <c r="AM87" s="6160" t="n"/>
      <c r="AN87" s="6224" t="n"/>
      <c r="AO87" s="6188" t="n"/>
      <c r="AP87" s="6225" t="n"/>
      <c r="AQ87" s="6234" t="n"/>
      <c r="AR87" s="6235" t="n"/>
      <c r="AS87" s="6221" t="n"/>
      <c r="AT87" s="6236" t="n"/>
      <c r="AU87" s="6235" t="n"/>
      <c r="AV87" s="6224" t="n"/>
      <c r="AW87" s="6237" t="n"/>
      <c r="AX87" s="6235" t="n"/>
      <c r="AY87" s="6221" t="n"/>
      <c r="AZ87" s="6236" t="n"/>
      <c r="BA87" s="6234" t="n"/>
      <c r="BB87" s="6224" t="n"/>
      <c r="BC87" s="6237" t="n"/>
      <c r="BD87" s="6235" t="n"/>
      <c r="BE87" s="6221" t="n"/>
      <c r="BF87" s="6236" t="n"/>
      <c r="BG87" s="6235" t="n">
        <v>4</v>
      </c>
      <c r="BH87" s="6224" t="n"/>
      <c r="BI87" s="6263" t="n">
        <v>72</v>
      </c>
      <c r="BJ87" s="6235" t="n">
        <v>12</v>
      </c>
      <c r="BK87" s="6221" t="n">
        <v>2</v>
      </c>
      <c r="BL87" s="6236" t="n"/>
      <c r="BM87" s="6234" t="n"/>
      <c r="BN87" s="6224" t="n"/>
      <c r="BO87" s="6238">
        <f>AS87+AV87+AY87+BB87+BE87+BH87+BK87+BN87+U87</f>
        <v/>
      </c>
      <c r="BP87" s="6150" t="n"/>
      <c r="BQ87" s="6239" t="n"/>
      <c r="BR87" s="6188" t="n"/>
      <c r="BS87" s="6002">
        <f>(AB87-R87)*0.22</f>
        <v/>
      </c>
      <c r="BT87" s="6002" t="n"/>
      <c r="BU87" s="6002" t="n"/>
    </row>
    <row r="88">
      <c r="A88" s="6288" t="inlineStr">
        <is>
          <t>2.4.2</t>
        </is>
      </c>
      <c r="B88" s="6184" t="n"/>
      <c r="C88" s="6397" t="inlineStr">
        <is>
          <t>Лесная сертификация / Правовое регулирование лесохозяйственной деятельности</t>
        </is>
      </c>
      <c r="D88" s="6002" t="n"/>
      <c r="E88" s="6002" t="n"/>
      <c r="F88" s="6002" t="n"/>
      <c r="G88" s="6002" t="n"/>
      <c r="H88" s="6002" t="n"/>
      <c r="I88" s="6002" t="n"/>
      <c r="J88" s="6002" t="n"/>
      <c r="K88" s="6002" t="n"/>
      <c r="L88" s="6002" t="n"/>
      <c r="M88" s="6002" t="n"/>
      <c r="N88" s="6002" t="n"/>
      <c r="O88" s="6002" t="n"/>
      <c r="P88" s="6013" t="n"/>
      <c r="Q88" s="6267" t="n"/>
      <c r="R88" s="6393" t="n">
        <v>12</v>
      </c>
      <c r="S88" s="6398" t="n"/>
      <c r="T88" s="6222" t="n">
        <v>24</v>
      </c>
      <c r="U88" s="6395" t="n">
        <v>1</v>
      </c>
      <c r="V88" s="6393" t="n"/>
      <c r="W88" s="6279" t="n"/>
      <c r="X88" s="6395" t="n">
        <v>6</v>
      </c>
      <c r="Y88" s="6274" t="n"/>
      <c r="Z88" s="6384" t="n">
        <v>96</v>
      </c>
      <c r="AA88" s="6147" t="n"/>
      <c r="AB88" s="6236" t="n">
        <v>54</v>
      </c>
      <c r="AC88" s="6160" t="n"/>
      <c r="AD88" s="6229">
        <f>Z88-T88</f>
        <v/>
      </c>
      <c r="AE88" s="6150" t="n"/>
      <c r="AF88" s="6385">
        <f>AR88+AU88+AX88+BA88+BD88+BG88+BJ88+BM88+AP88</f>
        <v/>
      </c>
      <c r="AG88" s="6386" t="n"/>
      <c r="AH88" s="6399" t="n">
        <v>6</v>
      </c>
      <c r="AI88" s="6158" t="n"/>
      <c r="AJ88" s="6250" t="n"/>
      <c r="AK88" s="6158" t="n"/>
      <c r="AL88" s="6250" t="n">
        <v>4</v>
      </c>
      <c r="AM88" s="6158" t="n"/>
      <c r="AN88" s="6395" t="n"/>
      <c r="AO88" s="6274" t="n"/>
      <c r="AP88" s="6393" t="n"/>
      <c r="AQ88" s="6234" t="n"/>
      <c r="AR88" s="6235" t="n"/>
      <c r="AS88" s="6221" t="n"/>
      <c r="AT88" s="6236" t="n"/>
      <c r="AU88" s="6235" t="n"/>
      <c r="AV88" s="6224" t="n"/>
      <c r="AW88" s="6237" t="n"/>
      <c r="AX88" s="6235" t="n"/>
      <c r="AY88" s="6221" t="n"/>
      <c r="AZ88" s="6236" t="n"/>
      <c r="BA88" s="6234" t="n"/>
      <c r="BB88" s="6224" t="n"/>
      <c r="BC88" s="6237" t="n"/>
      <c r="BD88" s="6235" t="n">
        <v>2</v>
      </c>
      <c r="BE88" s="6221" t="n"/>
      <c r="BF88" s="6236" t="n">
        <v>72</v>
      </c>
      <c r="BG88" s="6235" t="n">
        <v>8</v>
      </c>
      <c r="BH88" s="6224" t="n">
        <v>2</v>
      </c>
      <c r="BI88" s="6263" t="n"/>
      <c r="BJ88" s="6235" t="n"/>
      <c r="BK88" s="6221" t="n"/>
      <c r="BL88" s="6236" t="n"/>
      <c r="BM88" s="6234" t="n"/>
      <c r="BN88" s="6224" t="n"/>
      <c r="BO88" s="6238">
        <f>AS88+AV88+AY88+BB88+BE88+BH88+BK88+BN88+U88</f>
        <v/>
      </c>
      <c r="BP88" s="6150" t="n"/>
      <c r="BQ88" s="6239" t="n"/>
      <c r="BR88" s="6188" t="n"/>
      <c r="BS88" s="6002">
        <f>(AB88-R88)*0.22</f>
        <v/>
      </c>
      <c r="BT88" s="6002" t="n"/>
      <c r="BU88" s="6002" t="n"/>
    </row>
    <row r="89">
      <c r="A89" s="6400" t="inlineStr">
        <is>
          <t>2.4.3</t>
        </is>
      </c>
      <c r="B89" s="6284" t="n"/>
      <c r="C89" s="6260" t="inlineStr">
        <is>
          <t>Управление лесами и лесными ресурсами</t>
        </is>
      </c>
      <c r="D89" s="6182" t="n"/>
      <c r="E89" s="6182" t="n"/>
      <c r="F89" s="6182" t="n"/>
      <c r="G89" s="6182" t="n"/>
      <c r="H89" s="6182" t="n"/>
      <c r="I89" s="6182" t="n"/>
      <c r="J89" s="6182" t="n"/>
      <c r="K89" s="6182" t="n"/>
      <c r="L89" s="6182" t="n"/>
      <c r="M89" s="6182" t="n"/>
      <c r="N89" s="6182" t="n"/>
      <c r="O89" s="6182" t="n"/>
      <c r="P89" s="6183" t="n"/>
      <c r="Q89" s="6267" t="n"/>
      <c r="R89" s="6248" t="n"/>
      <c r="S89" s="6245" t="n"/>
      <c r="T89" s="6222" t="n"/>
      <c r="U89" s="6247" t="n"/>
      <c r="V89" s="6248" t="n"/>
      <c r="W89" s="6047" t="n"/>
      <c r="X89" s="6247" t="n">
        <v>8</v>
      </c>
      <c r="Y89" s="6013" t="n"/>
      <c r="Z89" s="6384" t="n">
        <v>96</v>
      </c>
      <c r="AA89" s="6147" t="n"/>
      <c r="AB89" s="6236" t="n">
        <v>54</v>
      </c>
      <c r="AC89" s="6160" t="n"/>
      <c r="AD89" s="6229">
        <f>Z89-T89</f>
        <v/>
      </c>
      <c r="AE89" s="6150" t="n"/>
      <c r="AF89" s="6385">
        <f>AR89+AU89+AX89+BA89+BD89+BG89+BJ89+BM89+AP89</f>
        <v/>
      </c>
      <c r="AG89" s="6386" t="n"/>
      <c r="AH89" s="6399" t="n">
        <v>8</v>
      </c>
      <c r="AI89" s="6158" t="n"/>
      <c r="AJ89" s="6250" t="n">
        <v>4</v>
      </c>
      <c r="AK89" s="6158" t="n"/>
      <c r="AL89" s="6250" t="n"/>
      <c r="AM89" s="6158" t="n"/>
      <c r="AN89" s="6247" t="n"/>
      <c r="AO89" s="6013" t="n"/>
      <c r="AP89" s="6248" t="n"/>
      <c r="AQ89" s="6399" t="n"/>
      <c r="AR89" s="6235" t="n"/>
      <c r="AS89" s="6221" t="n"/>
      <c r="AT89" s="6236" t="n"/>
      <c r="AU89" s="6235" t="n"/>
      <c r="AV89" s="6224" t="n"/>
      <c r="AW89" s="6237" t="n"/>
      <c r="AX89" s="6235" t="n"/>
      <c r="AY89" s="6221" t="n"/>
      <c r="AZ89" s="6236" t="n"/>
      <c r="BA89" s="6234" t="n"/>
      <c r="BB89" s="6224" t="n"/>
      <c r="BC89" s="6237" t="n"/>
      <c r="BD89" s="6235" t="n"/>
      <c r="BE89" s="6221" t="n"/>
      <c r="BF89" s="6236" t="n"/>
      <c r="BG89" s="6235" t="n"/>
      <c r="BH89" s="6224" t="n"/>
      <c r="BI89" s="6263" t="n"/>
      <c r="BJ89" s="6235" t="n">
        <v>2</v>
      </c>
      <c r="BK89" s="6221" t="n"/>
      <c r="BL89" s="6236" t="n">
        <v>96</v>
      </c>
      <c r="BM89" s="6234" t="n">
        <v>10</v>
      </c>
      <c r="BN89" s="6224" t="n">
        <v>3</v>
      </c>
      <c r="BO89" s="6238">
        <f>AS89+AV89+AY89+BB89+BE89+BH89+BK89+BN89+U89</f>
        <v/>
      </c>
      <c r="BP89" s="6150" t="n"/>
      <c r="BQ89" s="6239" t="n"/>
      <c r="BR89" s="6188" t="n"/>
      <c r="BS89" s="6002">
        <f>(AB89-R89)*0.22</f>
        <v/>
      </c>
      <c r="BT89" s="6002" t="n"/>
      <c r="BU89" s="6002" t="n"/>
    </row>
    <row r="90">
      <c r="A90" s="6387" t="inlineStr">
        <is>
          <t>2.4.4</t>
        </is>
      </c>
      <c r="B90" s="6184" t="n"/>
      <c r="C90" s="6401" t="inlineStr">
        <is>
          <t>Гидротехнические мелиорации и ведение лесного хозяйства на осушенных землях</t>
        </is>
      </c>
      <c r="D90" s="6284" t="n"/>
      <c r="E90" s="6284" t="n"/>
      <c r="F90" s="6284" t="n"/>
      <c r="G90" s="6284" t="n"/>
      <c r="H90" s="6284" t="n"/>
      <c r="I90" s="6284" t="n"/>
      <c r="J90" s="6284" t="n"/>
      <c r="K90" s="6284" t="n"/>
      <c r="L90" s="6284" t="n"/>
      <c r="M90" s="6284" t="n"/>
      <c r="N90" s="6284" t="n"/>
      <c r="O90" s="6284" t="n"/>
      <c r="P90" s="6188" t="n"/>
      <c r="Q90" s="267" t="n"/>
      <c r="R90" s="275" t="n"/>
      <c r="S90" s="2405" t="n"/>
      <c r="T90" s="2405" t="n"/>
      <c r="U90" s="280" t="n"/>
      <c r="V90" s="275" t="n"/>
      <c r="W90" s="6184" t="n"/>
      <c r="X90" s="280" t="n">
        <v>5</v>
      </c>
      <c r="Y90" s="6188" t="n"/>
      <c r="Z90" s="270" t="n">
        <v>96</v>
      </c>
      <c r="AA90" s="6147" t="n"/>
      <c r="AB90" s="6159" t="n">
        <v>62</v>
      </c>
      <c r="AC90" s="6160" t="n"/>
      <c r="AD90" s="6402">
        <f>Z90-T90</f>
        <v/>
      </c>
      <c r="AE90" s="6188" t="n"/>
      <c r="AF90" s="6388">
        <f>AR90+AU90+AX90+BA90+BD90+BG90+BJ90+BM90+AP90</f>
        <v/>
      </c>
      <c r="AG90" s="6386" t="n"/>
      <c r="AH90" s="6186" t="n">
        <v>6</v>
      </c>
      <c r="AI90" s="6160" t="n"/>
      <c r="AJ90" s="6186" t="n">
        <v>6</v>
      </c>
      <c r="AK90" s="6160" t="n"/>
      <c r="AL90" s="6186" t="n">
        <v>4</v>
      </c>
      <c r="AM90" s="6160" t="n"/>
      <c r="AN90" s="280" t="n"/>
      <c r="AO90" s="6188" t="n"/>
      <c r="AP90" s="6197" t="n"/>
      <c r="AQ90" s="6198" t="n"/>
      <c r="AR90" s="6198" t="n"/>
      <c r="AS90" s="6200" t="n"/>
      <c r="AT90" s="6201" t="n"/>
      <c r="AU90" s="6198" t="n"/>
      <c r="AV90" s="6202" t="n"/>
      <c r="AW90" s="6203" t="n"/>
      <c r="AX90" s="6198" t="n"/>
      <c r="AY90" s="6200" t="n"/>
      <c r="AZ90" s="6201" t="n"/>
      <c r="BA90" s="6198" t="n">
        <v>4</v>
      </c>
      <c r="BB90" s="6202" t="n"/>
      <c r="BC90" s="279" t="n">
        <v>96</v>
      </c>
      <c r="BD90" s="2411" t="n">
        <v>12</v>
      </c>
      <c r="BE90" s="2410" t="n">
        <v>3</v>
      </c>
      <c r="BF90" s="6159" t="n"/>
      <c r="BG90" s="2411" t="n"/>
      <c r="BH90" s="280" t="n"/>
      <c r="BI90" s="279" t="n"/>
      <c r="BJ90" s="2411" t="n"/>
      <c r="BK90" s="2410" t="n"/>
      <c r="BL90" s="6159" t="n"/>
      <c r="BM90" s="2411" t="n"/>
      <c r="BN90" s="280" t="n"/>
      <c r="BO90" s="268">
        <f>AS90+AV90+AY90+BB90+BE90+BH90+BK90+BN90+U90</f>
        <v/>
      </c>
      <c r="BP90" s="6188" t="n"/>
      <c r="BQ90" s="6196" t="inlineStr">
        <is>
          <t>ЛКиП</t>
        </is>
      </c>
      <c r="BR90" s="6188" t="n"/>
      <c r="BS90" s="6002">
        <f>(AB90-R90)*0.22</f>
        <v/>
      </c>
      <c r="BT90" s="6002" t="n"/>
      <c r="BU90" s="6002" t="n"/>
    </row>
    <row r="91">
      <c r="A91" s="680" t="n"/>
      <c r="B91" s="68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40" t="n"/>
      <c r="S91" s="140" t="n"/>
      <c r="T91" s="140" t="n"/>
      <c r="U91" s="140" t="n"/>
      <c r="V91" s="140" t="n"/>
      <c r="W91" s="140" t="n"/>
      <c r="X91" s="140" t="n"/>
      <c r="Y91" s="140" t="n"/>
      <c r="Z91" s="4181" t="n"/>
      <c r="AA91" s="4181" t="n"/>
      <c r="AB91" s="140" t="n"/>
      <c r="AC91" s="140" t="n"/>
      <c r="AD91" s="4181" t="n"/>
      <c r="AE91" s="140" t="n"/>
      <c r="AF91" s="140" t="n"/>
      <c r="AG91" s="140" t="n"/>
      <c r="AH91" s="140" t="n"/>
      <c r="AI91" s="140" t="n"/>
      <c r="AJ91" s="140" t="n"/>
      <c r="AK91" s="140" t="n"/>
      <c r="AL91" s="140" t="n"/>
      <c r="AM91" s="140" t="n"/>
      <c r="AN91" s="140" t="n"/>
      <c r="AO91" s="140" t="n"/>
      <c r="AP91" s="6403" t="n"/>
      <c r="AQ91" s="6403" t="n"/>
      <c r="AR91" s="6403" t="n"/>
      <c r="AS91" s="6403" t="n"/>
      <c r="AT91" s="6403" t="n"/>
      <c r="AU91" s="6403" t="n"/>
      <c r="AV91" s="6403" t="n"/>
      <c r="AW91" s="6403" t="n"/>
      <c r="AX91" s="6403" t="n"/>
      <c r="AY91" s="6403" t="n"/>
      <c r="AZ91" s="6403" t="n"/>
      <c r="BA91" s="6403" t="n"/>
      <c r="BB91" s="6403" t="n"/>
      <c r="BC91" s="140" t="n"/>
      <c r="BD91" s="140" t="n"/>
      <c r="BE91" s="140" t="n"/>
      <c r="BF91" s="140" t="n"/>
      <c r="BG91" s="140" t="n"/>
      <c r="BH91" s="140" t="n"/>
      <c r="BI91" s="140" t="n"/>
      <c r="BJ91" s="140" t="n"/>
      <c r="BK91" s="140" t="n"/>
      <c r="BL91" s="140" t="n"/>
      <c r="BM91" s="140" t="n"/>
      <c r="BN91" s="140" t="n"/>
      <c r="BO91" s="140" t="n"/>
      <c r="BP91" s="140" t="n"/>
      <c r="BQ91" s="6404" t="n"/>
      <c r="BR91" s="6404" t="n"/>
      <c r="BS91" s="6002" t="n"/>
      <c r="BT91" s="6002" t="n"/>
      <c r="BU91" s="6002" t="n"/>
    </row>
    <row r="92">
      <c r="A92" s="6405" t="inlineStr">
        <is>
          <t>№
п/п</t>
        </is>
      </c>
      <c r="B92" s="6406" t="n"/>
      <c r="C92" s="6407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2" s="6006" t="n"/>
      <c r="E92" s="6006" t="n"/>
      <c r="F92" s="6006" t="n"/>
      <c r="G92" s="6006" t="n"/>
      <c r="H92" s="6006" t="n"/>
      <c r="I92" s="6006" t="n"/>
      <c r="J92" s="6006" t="n"/>
      <c r="K92" s="6006" t="n"/>
      <c r="L92" s="6006" t="n"/>
      <c r="M92" s="6006" t="n"/>
      <c r="N92" s="6006" t="n"/>
      <c r="O92" s="6006" t="n"/>
      <c r="P92" s="6008" t="n"/>
      <c r="Q92" s="6408" t="n"/>
      <c r="R92" s="6409" t="inlineStr">
        <is>
          <t>Уровень ССО</t>
        </is>
      </c>
      <c r="S92" s="6043" t="n"/>
      <c r="T92" s="6043" t="n"/>
      <c r="U92" s="6044" t="n"/>
      <c r="V92" s="6405" t="inlineStr">
        <is>
          <t>Экзамены</t>
        </is>
      </c>
      <c r="W92" s="6406" t="n"/>
      <c r="X92" s="6410" t="inlineStr">
        <is>
          <t>Зачеты</t>
        </is>
      </c>
      <c r="Y92" s="6406" t="n"/>
      <c r="Z92" s="6411" t="inlineStr">
        <is>
          <t>Общее количество акад. часов по учебному плану для дневной формы</t>
        </is>
      </c>
      <c r="AA92" s="6042" t="n"/>
      <c r="AB92" s="6412" t="inlineStr">
        <is>
          <t>Количество аудиторных часов по учебному плану для дневной формы</t>
        </is>
      </c>
      <c r="AC92" s="6006" t="n"/>
      <c r="AD92" s="6409" t="inlineStr">
        <is>
          <t>ВСЕГО                  академических  часов</t>
        </is>
      </c>
      <c r="AE92" s="6008" t="n"/>
      <c r="AF92" s="6413" t="inlineStr">
        <is>
          <t>Количество аудиторных часов</t>
        </is>
      </c>
      <c r="AG92" s="6045" t="n"/>
      <c r="AH92" s="6045" t="n"/>
      <c r="AI92" s="6045" t="n"/>
      <c r="AJ92" s="6045" t="n"/>
      <c r="AK92" s="6045" t="n"/>
      <c r="AL92" s="6045" t="n"/>
      <c r="AM92" s="6045" t="n"/>
      <c r="AN92" s="6045" t="n"/>
      <c r="AO92" s="6046" t="n"/>
      <c r="AP92" s="6413" t="inlineStr">
        <is>
          <t>Распределение по курсам и семестрам</t>
        </is>
      </c>
      <c r="AQ92" s="6045" t="n"/>
      <c r="AR92" s="6045" t="n"/>
      <c r="AS92" s="6045" t="n"/>
      <c r="AT92" s="6045" t="n"/>
      <c r="AU92" s="6045" t="n"/>
      <c r="AV92" s="6045" t="n"/>
      <c r="AW92" s="6045" t="n"/>
      <c r="AX92" s="6045" t="n"/>
      <c r="AY92" s="6045" t="n"/>
      <c r="AZ92" s="6045" t="n"/>
      <c r="BA92" s="6045" t="n"/>
      <c r="BB92" s="6045" t="n"/>
      <c r="BC92" s="6045" t="n"/>
      <c r="BD92" s="6045" t="n"/>
      <c r="BE92" s="6045" t="n"/>
      <c r="BF92" s="6045" t="n"/>
      <c r="BG92" s="6045" t="n"/>
      <c r="BH92" s="6045" t="n"/>
      <c r="BI92" s="6045" t="n"/>
      <c r="BJ92" s="6045" t="n"/>
      <c r="BK92" s="6045" t="n"/>
      <c r="BL92" s="6045" t="n"/>
      <c r="BM92" s="6045" t="n"/>
      <c r="BN92" s="6046" t="n"/>
      <c r="BO92" s="6405" t="inlineStr">
        <is>
          <t>Всего зачетных единиц</t>
        </is>
      </c>
      <c r="BP92" s="6406" t="n"/>
      <c r="BQ92" s="6414" t="n"/>
      <c r="BR92" s="6406" t="n"/>
      <c r="BS92" s="6415" t="n"/>
      <c r="BT92" s="6002" t="n"/>
      <c r="BU92" s="6002" t="n"/>
    </row>
    <row r="93">
      <c r="A93" s="6010" t="n"/>
      <c r="B93" s="6416" t="n"/>
      <c r="C93" s="6048" t="n"/>
      <c r="D93" s="6002" t="n"/>
      <c r="E93" s="6002" t="n"/>
      <c r="F93" s="6002" t="n"/>
      <c r="G93" s="6002" t="n"/>
      <c r="H93" s="6002" t="n"/>
      <c r="I93" s="6002" t="n"/>
      <c r="J93" s="6002" t="n"/>
      <c r="K93" s="6002" t="n"/>
      <c r="L93" s="6002" t="n"/>
      <c r="M93" s="6002" t="n"/>
      <c r="N93" s="6002" t="n"/>
      <c r="O93" s="6002" t="n"/>
      <c r="P93" s="6013" t="n"/>
      <c r="Q93" s="6417" t="n"/>
      <c r="R93" s="6418" t="inlineStr">
        <is>
          <t>Количество ауд.часов</t>
        </is>
      </c>
      <c r="S93" s="6419" t="inlineStr">
        <is>
          <t>Количество экзаменов</t>
        </is>
      </c>
      <c r="T93" s="6420" t="inlineStr">
        <is>
          <t>Всего часов</t>
        </is>
      </c>
      <c r="U93" s="6421" t="inlineStr">
        <is>
          <t>Зачетных единиц</t>
        </is>
      </c>
      <c r="V93" s="6010" t="n"/>
      <c r="W93" s="6416" t="n"/>
      <c r="X93" s="6048" t="n"/>
      <c r="Y93" s="6416" t="n"/>
      <c r="Z93" s="6010" t="n"/>
      <c r="AA93" s="6047" t="n"/>
      <c r="AB93" s="6002" t="n"/>
      <c r="AC93" s="6002" t="n"/>
      <c r="AD93" s="6010" t="n"/>
      <c r="AE93" s="6013" t="n"/>
      <c r="AF93" s="6422" t="inlineStr">
        <is>
          <t>Всего</t>
        </is>
      </c>
      <c r="AG93" s="6423" t="n"/>
      <c r="AH93" s="6424" t="inlineStr">
        <is>
          <t>Из них</t>
        </is>
      </c>
      <c r="AI93" s="6050" t="n"/>
      <c r="AJ93" s="6050" t="n"/>
      <c r="AK93" s="6050" t="n"/>
      <c r="AL93" s="6050" t="n"/>
      <c r="AM93" s="6050" t="n"/>
      <c r="AN93" s="6050" t="n"/>
      <c r="AO93" s="6051" t="n"/>
      <c r="AP93" s="6425" t="inlineStr">
        <is>
          <t>I курс</t>
        </is>
      </c>
      <c r="AQ93" s="6426" t="n"/>
      <c r="AR93" s="6426" t="n"/>
      <c r="AS93" s="6426" t="n"/>
      <c r="AT93" s="6426" t="n"/>
      <c r="AU93" s="6426" t="n"/>
      <c r="AV93" s="6427" t="n"/>
      <c r="AW93" s="6428" t="inlineStr">
        <is>
          <t>II курс</t>
        </is>
      </c>
      <c r="AX93" s="6426" t="n"/>
      <c r="AY93" s="6426" t="n"/>
      <c r="AZ93" s="6426" t="n"/>
      <c r="BA93" s="6426" t="n"/>
      <c r="BB93" s="6429" t="n"/>
      <c r="BC93" s="6425" t="inlineStr">
        <is>
          <t>III курс</t>
        </is>
      </c>
      <c r="BD93" s="6426" t="n"/>
      <c r="BE93" s="6426" t="n"/>
      <c r="BF93" s="6426" t="n"/>
      <c r="BG93" s="6426" t="n"/>
      <c r="BH93" s="6427" t="n"/>
      <c r="BI93" s="6428" t="inlineStr">
        <is>
          <t>IV курс</t>
        </is>
      </c>
      <c r="BJ93" s="6426" t="n"/>
      <c r="BK93" s="6426" t="n"/>
      <c r="BL93" s="6426" t="n"/>
      <c r="BM93" s="6426" t="n"/>
      <c r="BN93" s="6429" t="n"/>
      <c r="BO93" s="6010" t="n"/>
      <c r="BP93" s="6416" t="n"/>
      <c r="BQ93" s="6002" t="n"/>
      <c r="BR93" s="6416" t="n"/>
      <c r="BS93" s="6415" t="n"/>
      <c r="BT93" s="6002" t="n"/>
      <c r="BU93" s="6002" t="n"/>
    </row>
    <row r="94">
      <c r="A94" s="6010" t="n"/>
      <c r="B94" s="6416" t="n"/>
      <c r="C94" s="6048" t="n"/>
      <c r="D94" s="6002" t="n"/>
      <c r="E94" s="6002" t="n"/>
      <c r="F94" s="6002" t="n"/>
      <c r="G94" s="6002" t="n"/>
      <c r="H94" s="6002" t="n"/>
      <c r="I94" s="6002" t="n"/>
      <c r="J94" s="6002" t="n"/>
      <c r="K94" s="6002" t="n"/>
      <c r="L94" s="6002" t="n"/>
      <c r="M94" s="6002" t="n"/>
      <c r="N94" s="6002" t="n"/>
      <c r="O94" s="6002" t="n"/>
      <c r="P94" s="6013" t="n"/>
      <c r="Q94" s="6417" t="n"/>
      <c r="R94" s="6053" t="n"/>
      <c r="S94" s="6054" t="n"/>
      <c r="T94" s="6002" t="n"/>
      <c r="U94" s="6055" t="n"/>
      <c r="V94" s="6010" t="n"/>
      <c r="W94" s="6416" t="n"/>
      <c r="X94" s="6048" t="n"/>
      <c r="Y94" s="6416" t="n"/>
      <c r="Z94" s="6010" t="n"/>
      <c r="AA94" s="6047" t="n"/>
      <c r="AB94" s="6002" t="n"/>
      <c r="AC94" s="6002" t="n"/>
      <c r="AD94" s="6010" t="n"/>
      <c r="AE94" s="6013" t="n"/>
      <c r="AF94" s="6010" t="n"/>
      <c r="AG94" s="6047" t="n"/>
      <c r="AH94" s="6430" t="inlineStr">
        <is>
          <t>Лекции</t>
        </is>
      </c>
      <c r="AI94" s="6057" t="n"/>
      <c r="AJ94" s="6431" t="inlineStr">
        <is>
          <t>Лабораторные</t>
        </is>
      </c>
      <c r="AK94" s="6057" t="n"/>
      <c r="AL94" s="6431" t="inlineStr">
        <is>
          <t>Практические</t>
        </is>
      </c>
      <c r="AM94" s="6057" t="n"/>
      <c r="AN94" s="6432" t="inlineStr">
        <is>
          <t>Семинарские</t>
        </is>
      </c>
      <c r="AO94" s="6058" t="n"/>
      <c r="AP94" s="6433" t="inlineStr">
        <is>
          <t>УС</t>
        </is>
      </c>
      <c r="AQ94" s="6434" t="inlineStr">
        <is>
          <t>1 семестр</t>
        </is>
      </c>
      <c r="AR94" s="6426" t="n"/>
      <c r="AS94" s="6429" t="n"/>
      <c r="AT94" s="6434" t="inlineStr">
        <is>
          <t>2 семестр</t>
        </is>
      </c>
      <c r="AU94" s="6426" t="n"/>
      <c r="AV94" s="6429" t="n"/>
      <c r="AW94" s="6434" t="inlineStr">
        <is>
          <t>3 семестр</t>
        </is>
      </c>
      <c r="AX94" s="6426" t="n"/>
      <c r="AY94" s="6429" t="n"/>
      <c r="AZ94" s="6434" t="inlineStr">
        <is>
          <t>4 семестр</t>
        </is>
      </c>
      <c r="BA94" s="6426" t="n"/>
      <c r="BB94" s="6429" t="n"/>
      <c r="BC94" s="6434" t="inlineStr">
        <is>
          <t>5 семестр</t>
        </is>
      </c>
      <c r="BD94" s="6426" t="n"/>
      <c r="BE94" s="6429" t="n"/>
      <c r="BF94" s="6435" t="inlineStr">
        <is>
          <t>6 семестр</t>
        </is>
      </c>
      <c r="BG94" s="6426" t="n"/>
      <c r="BH94" s="6427" t="n"/>
      <c r="BI94" s="6434" t="inlineStr">
        <is>
          <t>7 семестр</t>
        </is>
      </c>
      <c r="BJ94" s="6426" t="n"/>
      <c r="BK94" s="6429" t="n"/>
      <c r="BL94" s="6436" t="inlineStr">
        <is>
          <t>8 семестр</t>
        </is>
      </c>
      <c r="BM94" s="6426" t="n"/>
      <c r="BN94" s="6429" t="n"/>
      <c r="BO94" s="6010" t="n"/>
      <c r="BP94" s="6416" t="n"/>
      <c r="BQ94" s="6002" t="n"/>
      <c r="BR94" s="6416" t="n"/>
      <c r="BS94" s="6415" t="n"/>
      <c r="BT94" s="6002" t="n"/>
      <c r="BU94" s="6002" t="n"/>
    </row>
    <row r="95">
      <c r="A95" s="6010" t="n"/>
      <c r="B95" s="6416" t="n"/>
      <c r="C95" s="6048" t="n"/>
      <c r="D95" s="6002" t="n"/>
      <c r="E95" s="6002" t="n"/>
      <c r="F95" s="6002" t="n"/>
      <c r="G95" s="6002" t="n"/>
      <c r="H95" s="6002" t="n"/>
      <c r="I95" s="6002" t="n"/>
      <c r="J95" s="6002" t="n"/>
      <c r="K95" s="6002" t="n"/>
      <c r="L95" s="6002" t="n"/>
      <c r="M95" s="6002" t="n"/>
      <c r="N95" s="6002" t="n"/>
      <c r="O95" s="6002" t="n"/>
      <c r="P95" s="6013" t="n"/>
      <c r="Q95" s="6417" t="n"/>
      <c r="R95" s="6053" t="n"/>
      <c r="S95" s="6054" t="n"/>
      <c r="T95" s="6002" t="n"/>
      <c r="U95" s="6055" t="n"/>
      <c r="V95" s="6010" t="n"/>
      <c r="W95" s="6416" t="n"/>
      <c r="X95" s="6048" t="n"/>
      <c r="Y95" s="6416" t="n"/>
      <c r="Z95" s="6010" t="n"/>
      <c r="AA95" s="6047" t="n"/>
      <c r="AB95" s="6002" t="n"/>
      <c r="AC95" s="6002" t="n"/>
      <c r="AD95" s="6010" t="n"/>
      <c r="AE95" s="6013" t="n"/>
      <c r="AF95" s="6010" t="n"/>
      <c r="AG95" s="6047" t="n"/>
      <c r="AH95" s="6002" t="n"/>
      <c r="AI95" s="6064" t="n"/>
      <c r="AJ95" s="6065" t="n"/>
      <c r="AK95" s="6064" t="n"/>
      <c r="AL95" s="6065" t="n"/>
      <c r="AM95" s="6064" t="n"/>
      <c r="AN95" s="6065" t="n"/>
      <c r="AO95" s="6013" t="n"/>
      <c r="AP95" s="6053" t="n"/>
      <c r="AQ95" s="6437" t="inlineStr">
        <is>
          <t>2 недели</t>
        </is>
      </c>
      <c r="AR95" s="6050" t="n"/>
      <c r="AS95" s="6061" t="n"/>
      <c r="AT95" s="6438" t="inlineStr">
        <is>
          <t>2 недели</t>
        </is>
      </c>
      <c r="AU95" s="6050" t="n"/>
      <c r="AV95" s="6051" t="n"/>
      <c r="AW95" s="6439" t="inlineStr">
        <is>
          <t>2 недели</t>
        </is>
      </c>
      <c r="AX95" s="6426" t="n"/>
      <c r="AY95" s="6429" t="n"/>
      <c r="AZ95" s="6438" t="inlineStr">
        <is>
          <t>2 недели</t>
        </is>
      </c>
      <c r="BA95" s="6050" t="n"/>
      <c r="BB95" s="6051" t="n"/>
      <c r="BC95" s="6439" t="inlineStr">
        <is>
          <t>3 недели</t>
        </is>
      </c>
      <c r="BD95" s="6426" t="n"/>
      <c r="BE95" s="6429" t="n"/>
      <c r="BF95" s="6438" t="inlineStr">
        <is>
          <t>3 недели</t>
        </is>
      </c>
      <c r="BG95" s="6050" t="n"/>
      <c r="BH95" s="6051" t="n"/>
      <c r="BI95" s="6439" t="inlineStr">
        <is>
          <t>3 недели</t>
        </is>
      </c>
      <c r="BJ95" s="6426" t="n"/>
      <c r="BK95" s="6429" t="n"/>
      <c r="BL95" s="6438" t="inlineStr">
        <is>
          <t>2 недели</t>
        </is>
      </c>
      <c r="BM95" s="6050" t="n"/>
      <c r="BN95" s="6051" t="n"/>
      <c r="BO95" s="6010" t="n"/>
      <c r="BP95" s="6416" t="n"/>
      <c r="BQ95" s="6002" t="n"/>
      <c r="BR95" s="6416" t="n"/>
      <c r="BS95" s="6415" t="n"/>
      <c r="BT95" s="6002" t="n"/>
      <c r="BU95" s="6002" t="n"/>
    </row>
    <row r="96">
      <c r="A96" s="6440" t="n"/>
      <c r="B96" s="6441" t="n"/>
      <c r="C96" s="6071" t="n"/>
      <c r="D96" s="6016" t="n"/>
      <c r="E96" s="6016" t="n"/>
      <c r="F96" s="6016" t="n"/>
      <c r="G96" s="6016" t="n"/>
      <c r="H96" s="6016" t="n"/>
      <c r="I96" s="6016" t="n"/>
      <c r="J96" s="6016" t="n"/>
      <c r="K96" s="6016" t="n"/>
      <c r="L96" s="6016" t="n"/>
      <c r="M96" s="6016" t="n"/>
      <c r="N96" s="6016" t="n"/>
      <c r="O96" s="6016" t="n"/>
      <c r="P96" s="6019" t="n"/>
      <c r="Q96" s="6442" t="n"/>
      <c r="R96" s="6072" t="n"/>
      <c r="S96" s="6073" t="n"/>
      <c r="T96" s="6016" t="n"/>
      <c r="U96" s="6074" t="n"/>
      <c r="V96" s="6440" t="n"/>
      <c r="W96" s="6441" t="n"/>
      <c r="X96" s="6443" t="n"/>
      <c r="Y96" s="6441" t="n"/>
      <c r="Z96" s="6015" t="n"/>
      <c r="AA96" s="6070" t="n"/>
      <c r="AB96" s="6016" t="n"/>
      <c r="AC96" s="6016" t="n"/>
      <c r="AD96" s="6015" t="n"/>
      <c r="AE96" s="6019" t="n"/>
      <c r="AF96" s="6015" t="n"/>
      <c r="AG96" s="6070" t="n"/>
      <c r="AH96" s="6016" t="n"/>
      <c r="AI96" s="6076" t="n"/>
      <c r="AJ96" s="6077" t="n"/>
      <c r="AK96" s="6076" t="n"/>
      <c r="AL96" s="6077" t="n"/>
      <c r="AM96" s="6076" t="n"/>
      <c r="AN96" s="6077" t="n"/>
      <c r="AO96" s="6019" t="n"/>
      <c r="AP96" s="6444" t="inlineStr">
        <is>
          <t>Ауд. часов</t>
        </is>
      </c>
      <c r="AQ96" s="6445" t="inlineStr">
        <is>
          <t>Всего часов</t>
        </is>
      </c>
      <c r="AR96" s="6446" t="inlineStr">
        <is>
          <t>Ауд. часов</t>
        </is>
      </c>
      <c r="AS96" s="6447" t="inlineStr">
        <is>
          <t>Зач. единиц</t>
        </is>
      </c>
      <c r="AT96" s="6448" t="inlineStr">
        <is>
          <t>Всего часов</t>
        </is>
      </c>
      <c r="AU96" s="6449" t="inlineStr">
        <is>
          <t>Ауд. часов</t>
        </is>
      </c>
      <c r="AV96" s="6450" t="inlineStr">
        <is>
          <t>Зач. единиц</t>
        </is>
      </c>
      <c r="AW96" s="6451" t="inlineStr">
        <is>
          <t>Всего часов</t>
        </is>
      </c>
      <c r="AX96" s="6449" t="inlineStr">
        <is>
          <t>Ауд. часов</t>
        </is>
      </c>
      <c r="AY96" s="6452" t="inlineStr">
        <is>
          <t>Зач. единиц</t>
        </is>
      </c>
      <c r="AZ96" s="6448" t="inlineStr">
        <is>
          <t>Всего часов</t>
        </is>
      </c>
      <c r="BA96" s="6446" t="inlineStr">
        <is>
          <t>Ауд. часов</t>
        </is>
      </c>
      <c r="BB96" s="6453" t="inlineStr">
        <is>
          <t>Зач. единиц</t>
        </is>
      </c>
      <c r="BC96" s="6449" t="inlineStr">
        <is>
          <t>Всего часов</t>
        </is>
      </c>
      <c r="BD96" s="6454" t="inlineStr">
        <is>
          <t>Ауд. часов</t>
        </is>
      </c>
      <c r="BE96" s="6452" t="inlineStr">
        <is>
          <t>Зач. единиц</t>
        </is>
      </c>
      <c r="BF96" s="6448" t="inlineStr">
        <is>
          <t>Всего часов</t>
        </is>
      </c>
      <c r="BG96" s="6446" t="inlineStr">
        <is>
          <t>Ауд. часов</t>
        </is>
      </c>
      <c r="BH96" s="6453" t="inlineStr">
        <is>
          <t>Зач. единиц</t>
        </is>
      </c>
      <c r="BI96" s="6449" t="inlineStr">
        <is>
          <t>Всего часов</t>
        </is>
      </c>
      <c r="BJ96" s="6454" t="inlineStr">
        <is>
          <t>Ауд. часов</t>
        </is>
      </c>
      <c r="BK96" s="6452" t="inlineStr">
        <is>
          <t>Зач. единиц</t>
        </is>
      </c>
      <c r="BL96" s="6449" t="inlineStr">
        <is>
          <t>Всего часов</t>
        </is>
      </c>
      <c r="BM96" s="6446" t="inlineStr">
        <is>
          <t>Ауд. часов</t>
        </is>
      </c>
      <c r="BN96" s="6453" t="inlineStr">
        <is>
          <t>Зач. единиц</t>
        </is>
      </c>
      <c r="BO96" s="6440" t="n"/>
      <c r="BP96" s="6441" t="n"/>
      <c r="BQ96" s="6455" t="n"/>
      <c r="BR96" s="6441" t="n"/>
      <c r="BS96" s="6415" t="n"/>
      <c r="BT96" s="6002" t="n"/>
      <c r="BU96" s="6002" t="n"/>
    </row>
    <row r="97">
      <c r="A97" s="6391" t="inlineStr">
        <is>
          <t>2.5</t>
        </is>
      </c>
      <c r="B97" s="6184" t="n"/>
      <c r="C97" s="6456" t="inlineStr">
        <is>
          <t>Экономико-правовой модуль</t>
        </is>
      </c>
      <c r="D97" s="6284" t="n"/>
      <c r="E97" s="6284" t="n"/>
      <c r="F97" s="6284" t="n"/>
      <c r="G97" s="6284" t="n"/>
      <c r="H97" s="6284" t="n"/>
      <c r="I97" s="6284" t="n"/>
      <c r="J97" s="6284" t="n"/>
      <c r="K97" s="6284" t="n"/>
      <c r="L97" s="6284" t="n"/>
      <c r="M97" s="6284" t="n"/>
      <c r="N97" s="6284" t="n"/>
      <c r="O97" s="6284" t="n"/>
      <c r="P97" s="6188" t="n"/>
      <c r="Q97" s="6270" t="n"/>
      <c r="R97" s="6225" t="n"/>
      <c r="S97" s="6222" t="n"/>
      <c r="T97" s="6222" t="n"/>
      <c r="U97" s="6224" t="n"/>
      <c r="V97" s="6225" t="n"/>
      <c r="W97" s="6184" t="n"/>
      <c r="X97" s="6224" t="n"/>
      <c r="Y97" s="6188" t="n"/>
      <c r="Z97" s="6227" t="n"/>
      <c r="AA97" s="6184" t="n"/>
      <c r="AB97" s="6396" t="n"/>
      <c r="AC97" s="6188" t="n"/>
      <c r="AD97" s="6229" t="n"/>
      <c r="AE97" s="6150" t="n"/>
      <c r="AF97" s="6373" t="n"/>
      <c r="AG97" s="6374" t="n"/>
      <c r="AH97" s="6231" t="n"/>
      <c r="AI97" s="6160" t="n"/>
      <c r="AJ97" s="6231" t="n"/>
      <c r="AK97" s="6160" t="n"/>
      <c r="AL97" s="6231" t="n"/>
      <c r="AM97" s="6160" t="n"/>
      <c r="AN97" s="6224" t="n"/>
      <c r="AO97" s="6188" t="n"/>
      <c r="AP97" s="6393" t="n"/>
      <c r="AQ97" s="6399" t="n"/>
      <c r="AR97" s="6399" t="n"/>
      <c r="AS97" s="6398" t="n"/>
      <c r="AT97" s="6253" t="n"/>
      <c r="AU97" s="6399" t="n"/>
      <c r="AV97" s="6395" t="n"/>
      <c r="AW97" s="6252" t="n"/>
      <c r="AX97" s="6399" t="n"/>
      <c r="AY97" s="6398" t="n"/>
      <c r="AZ97" s="6253" t="n"/>
      <c r="BA97" s="6399" t="n"/>
      <c r="BB97" s="6395" t="n"/>
      <c r="BC97" s="6252" t="n"/>
      <c r="BD97" s="6399" t="n"/>
      <c r="BE97" s="6398" t="n"/>
      <c r="BF97" s="6253" t="n"/>
      <c r="BG97" s="6399" t="n"/>
      <c r="BH97" s="6395" t="n"/>
      <c r="BI97" s="6252" t="n"/>
      <c r="BJ97" s="6399" t="n"/>
      <c r="BK97" s="6398" t="n"/>
      <c r="BL97" s="6253" t="n"/>
      <c r="BM97" s="6399" t="n"/>
      <c r="BN97" s="6395" t="n"/>
      <c r="BO97" s="6238" t="n"/>
      <c r="BP97" s="6150" t="n"/>
      <c r="BQ97" s="6457" t="n"/>
      <c r="BR97" s="6274" t="n"/>
      <c r="BS97" s="6240">
        <f>(AB97-R97)*0.22</f>
        <v/>
      </c>
      <c r="BT97" s="6002" t="n"/>
      <c r="BU97" s="6002" t="n"/>
    </row>
    <row r="98">
      <c r="A98" s="6282" t="inlineStr">
        <is>
          <t>2.5.1</t>
        </is>
      </c>
      <c r="B98" s="6277" t="n"/>
      <c r="C98" s="6260" t="inlineStr">
        <is>
          <t>Организация производства и управление предприятием / Экономика организации</t>
        </is>
      </c>
      <c r="D98" s="6182" t="n"/>
      <c r="E98" s="6182" t="n"/>
      <c r="F98" s="6182" t="n"/>
      <c r="G98" s="6182" t="n"/>
      <c r="H98" s="6182" t="n"/>
      <c r="I98" s="6182" t="n"/>
      <c r="J98" s="6182" t="n"/>
      <c r="K98" s="6182" t="n"/>
      <c r="L98" s="6182" t="n"/>
      <c r="M98" s="6182" t="n"/>
      <c r="N98" s="6182" t="n"/>
      <c r="O98" s="6182" t="n"/>
      <c r="P98" s="6183" t="n"/>
      <c r="Q98" s="6261" t="n"/>
      <c r="R98" s="6225" t="n">
        <v>24</v>
      </c>
      <c r="S98" s="6222" t="n">
        <v>1</v>
      </c>
      <c r="T98" s="6222" t="n">
        <v>36</v>
      </c>
      <c r="U98" s="6224" t="n">
        <v>1</v>
      </c>
      <c r="V98" s="6225" t="n">
        <v>7</v>
      </c>
      <c r="W98" s="6184" t="n"/>
      <c r="X98" s="6224" t="n"/>
      <c r="Y98" s="6188" t="n"/>
      <c r="Z98" s="6225" t="n">
        <v>108</v>
      </c>
      <c r="AA98" s="6184" t="n"/>
      <c r="AB98" s="6224" t="n">
        <v>72</v>
      </c>
      <c r="AC98" s="6188" t="n"/>
      <c r="AD98" s="6458">
        <f>Z98-T98</f>
        <v/>
      </c>
      <c r="AE98" s="6188" t="n"/>
      <c r="AF98" s="6385">
        <f>AR98+AU98+AX98+BA98+BD98+BG98+BJ98+BM98+AP98</f>
        <v/>
      </c>
      <c r="AG98" s="6386" t="n"/>
      <c r="AH98" s="6231" t="n">
        <v>6</v>
      </c>
      <c r="AI98" s="6160" t="n"/>
      <c r="AJ98" s="6231" t="n"/>
      <c r="AK98" s="6160" t="n"/>
      <c r="AL98" s="6231" t="n">
        <v>4</v>
      </c>
      <c r="AM98" s="6160" t="n"/>
      <c r="AN98" s="6224" t="n"/>
      <c r="AO98" s="6188" t="n"/>
      <c r="AP98" s="6225" t="n"/>
      <c r="AQ98" s="6234" t="n"/>
      <c r="AR98" s="6234" t="n"/>
      <c r="AS98" s="6221" t="n"/>
      <c r="AT98" s="6236" t="n"/>
      <c r="AU98" s="6234" t="n"/>
      <c r="AV98" s="6224" t="n"/>
      <c r="AW98" s="6237" t="n"/>
      <c r="AX98" s="6234" t="n"/>
      <c r="AY98" s="6221" t="n"/>
      <c r="AZ98" s="6236" t="n"/>
      <c r="BA98" s="6234" t="n"/>
      <c r="BB98" s="6224" t="n"/>
      <c r="BC98" s="6237" t="n"/>
      <c r="BD98" s="6234" t="n"/>
      <c r="BE98" s="6221" t="n"/>
      <c r="BF98" s="6236" t="n"/>
      <c r="BG98" s="6234" t="n">
        <v>2</v>
      </c>
      <c r="BH98" s="6224" t="n"/>
      <c r="BI98" s="6237" t="n">
        <v>72</v>
      </c>
      <c r="BJ98" s="6234" t="n">
        <v>8</v>
      </c>
      <c r="BK98" s="6221" t="n">
        <v>2</v>
      </c>
      <c r="BL98" s="6236" t="n"/>
      <c r="BM98" s="6234" t="n"/>
      <c r="BN98" s="6224" t="n"/>
      <c r="BO98" s="6459">
        <f>AS98+AV98+AY98+BB98+BE98+BH98+BK98+BN98+U98</f>
        <v/>
      </c>
      <c r="BP98" s="6188" t="n"/>
      <c r="BQ98" s="6239" t="n"/>
      <c r="BR98" s="6188" t="n"/>
      <c r="BS98" s="6240">
        <f>(AB98-R98)*0.22</f>
        <v/>
      </c>
      <c r="BT98" s="6002" t="n"/>
      <c r="BU98" s="6002" t="n"/>
    </row>
    <row r="99">
      <c r="A99" s="6278" t="n"/>
      <c r="B99" s="6279" t="n"/>
      <c r="C99" s="6260" t="inlineStr">
        <is>
          <t>Курсовая работа по учебной дисциплине «Организация производства и управление предприятием»</t>
        </is>
      </c>
      <c r="D99" s="6182" t="n"/>
      <c r="E99" s="6182" t="n"/>
      <c r="F99" s="6182" t="n"/>
      <c r="G99" s="6182" t="n"/>
      <c r="H99" s="6182" t="n"/>
      <c r="I99" s="6182" t="n"/>
      <c r="J99" s="6182" t="n"/>
      <c r="K99" s="6182" t="n"/>
      <c r="L99" s="6182" t="n"/>
      <c r="M99" s="6182" t="n"/>
      <c r="N99" s="6182" t="n"/>
      <c r="O99" s="6182" t="n"/>
      <c r="P99" s="6183" t="n"/>
      <c r="Q99" s="6261" t="n"/>
      <c r="R99" s="6225" t="n"/>
      <c r="S99" s="6222" t="n"/>
      <c r="T99" s="6222" t="n"/>
      <c r="U99" s="6460" t="n"/>
      <c r="V99" s="6225" t="n"/>
      <c r="W99" s="6184" t="n"/>
      <c r="X99" s="6226" t="n"/>
      <c r="Y99" s="6183" t="n"/>
      <c r="Z99" s="6225" t="n">
        <v>30</v>
      </c>
      <c r="AA99" s="6184" t="n"/>
      <c r="AB99" s="6226" t="n"/>
      <c r="AC99" s="6183" t="n"/>
      <c r="AD99" s="6459" t="n">
        <v>30</v>
      </c>
      <c r="AE99" s="6188" t="n"/>
      <c r="AF99" s="6385" t="n"/>
      <c r="AG99" s="6386" t="n"/>
      <c r="AH99" s="6231" t="n"/>
      <c r="AI99" s="6160" t="n"/>
      <c r="AJ99" s="6232" t="n"/>
      <c r="AK99" s="6160" t="n"/>
      <c r="AL99" s="6232" t="n"/>
      <c r="AM99" s="6160" t="n"/>
      <c r="AN99" s="6233" t="n"/>
      <c r="AO99" s="6188" t="n"/>
      <c r="AP99" s="6225" t="n"/>
      <c r="AQ99" s="6234" t="n"/>
      <c r="AR99" s="6235" t="n"/>
      <c r="AS99" s="6264" t="n"/>
      <c r="AT99" s="6236" t="n"/>
      <c r="AU99" s="6235" t="n"/>
      <c r="AV99" s="6302" t="n"/>
      <c r="AW99" s="6237" t="n"/>
      <c r="AX99" s="6235" t="n"/>
      <c r="AY99" s="6264" t="n"/>
      <c r="AZ99" s="6236" t="n"/>
      <c r="BA99" s="6235" t="n"/>
      <c r="BB99" s="6302" t="n"/>
      <c r="BC99" s="6237" t="n"/>
      <c r="BD99" s="6235" t="n"/>
      <c r="BE99" s="6264" t="n"/>
      <c r="BF99" s="6236" t="n"/>
      <c r="BG99" s="6235" t="n"/>
      <c r="BH99" s="6302" t="n"/>
      <c r="BI99" s="6237" t="n">
        <v>30</v>
      </c>
      <c r="BJ99" s="6235" t="n"/>
      <c r="BK99" s="6264" t="n">
        <v>1</v>
      </c>
      <c r="BL99" s="6236" t="n"/>
      <c r="BM99" s="6235" t="n"/>
      <c r="BN99" s="6461" t="n"/>
      <c r="BO99" s="6459" t="n">
        <v>1</v>
      </c>
      <c r="BP99" s="6188" t="n"/>
      <c r="BQ99" s="6239" t="n"/>
      <c r="BR99" s="6188" t="n"/>
      <c r="BS99" s="6240">
        <f>(AB99-R99)*0.22</f>
        <v/>
      </c>
      <c r="BT99" s="6002" t="n"/>
      <c r="BU99" s="6002" t="n"/>
    </row>
    <row r="100">
      <c r="A100" s="6462" t="inlineStr">
        <is>
          <t>2.5.2</t>
        </is>
      </c>
      <c r="B100" s="6279" t="n"/>
      <c r="C100" s="6463" t="inlineStr">
        <is>
          <t>Лесное право / Правовое регулирование лесохозяйственной деятельности</t>
        </is>
      </c>
      <c r="D100" s="6273" t="n"/>
      <c r="E100" s="6273" t="n"/>
      <c r="F100" s="6273" t="n"/>
      <c r="G100" s="6273" t="n"/>
      <c r="H100" s="6273" t="n"/>
      <c r="I100" s="6273" t="n"/>
      <c r="J100" s="6273" t="n"/>
      <c r="K100" s="6273" t="n"/>
      <c r="L100" s="6273" t="n"/>
      <c r="M100" s="6273" t="n"/>
      <c r="N100" s="6273" t="n"/>
      <c r="O100" s="6273" t="n"/>
      <c r="P100" s="6274" t="n"/>
      <c r="Q100" s="6267" t="n"/>
      <c r="R100" s="6248" t="n">
        <v>12</v>
      </c>
      <c r="S100" s="6246" t="n"/>
      <c r="T100" s="6394">
        <f>R100*Z100/AB100</f>
        <v/>
      </c>
      <c r="U100" s="6464" t="n">
        <v>1</v>
      </c>
      <c r="V100" s="6393" t="n"/>
      <c r="W100" s="6279" t="n"/>
      <c r="X100" s="6464" t="n">
        <v>6</v>
      </c>
      <c r="Y100" s="6274" t="n"/>
      <c r="Z100" s="6248" t="n">
        <v>96</v>
      </c>
      <c r="AA100" s="6047" t="n"/>
      <c r="AB100" s="6247" t="n">
        <v>48</v>
      </c>
      <c r="AC100" s="6013" t="n"/>
      <c r="AD100" s="6247">
        <f>Z100-T100</f>
        <v/>
      </c>
      <c r="AE100" s="6013" t="n"/>
      <c r="AF100" s="6465">
        <f>AR100+AU100+AX100+BA100+BD100+BG100+BJ100+BM100+AP100</f>
        <v/>
      </c>
      <c r="AG100" s="6466" t="n"/>
      <c r="AH100" s="6399" t="n">
        <v>6</v>
      </c>
      <c r="AI100" s="6158" t="n"/>
      <c r="AJ100" s="6249" t="n"/>
      <c r="AK100" s="6064" t="n"/>
      <c r="AL100" s="6250" t="n">
        <v>4</v>
      </c>
      <c r="AM100" s="6158" t="n"/>
      <c r="AN100" s="6467" t="n"/>
      <c r="AO100" s="6274" t="n"/>
      <c r="AP100" s="6248" t="n"/>
      <c r="AQ100" s="6399" t="n"/>
      <c r="AR100" s="6250" t="n"/>
      <c r="AS100" s="6468" t="n"/>
      <c r="AT100" s="6253" t="n"/>
      <c r="AU100" s="6250" t="n"/>
      <c r="AV100" s="6247" t="n"/>
      <c r="AW100" s="6252" t="n"/>
      <c r="AX100" s="6250" t="n"/>
      <c r="AY100" s="6468" t="n"/>
      <c r="AZ100" s="6253" t="n"/>
      <c r="BA100" s="6250" t="n"/>
      <c r="BB100" s="6467" t="n"/>
      <c r="BC100" s="6252" t="n"/>
      <c r="BD100" s="6250" t="n">
        <v>2</v>
      </c>
      <c r="BE100" s="6468" t="n"/>
      <c r="BF100" s="6253" t="n">
        <v>72</v>
      </c>
      <c r="BG100" s="6250" t="n">
        <v>8</v>
      </c>
      <c r="BH100" s="6247" t="n">
        <v>2</v>
      </c>
      <c r="BI100" s="6469" t="n"/>
      <c r="BJ100" s="6250" t="n"/>
      <c r="BK100" s="6468" t="n"/>
      <c r="BL100" s="6251" t="n"/>
      <c r="BM100" s="6249" t="n"/>
      <c r="BN100" s="6467" t="n"/>
      <c r="BO100" s="6470">
        <f>U100+AS100+AV100+AY100+BB100+BE100+BH100+BK100+BN100</f>
        <v/>
      </c>
      <c r="BP100" s="6013" t="n"/>
      <c r="BQ100" s="6471" t="n"/>
      <c r="BR100" s="6013" t="n"/>
      <c r="BS100" s="6240">
        <f>(AB100-R100)*0.22</f>
        <v/>
      </c>
      <c r="BT100" s="6002" t="n"/>
      <c r="BU100" s="6002" t="n"/>
    </row>
    <row r="101">
      <c r="A101" s="6472" t="inlineStr">
        <is>
          <t>2.6</t>
        </is>
      </c>
      <c r="B101" s="6279" t="n"/>
      <c r="C101" s="6473" t="inlineStr">
        <is>
          <t>Модуль «Механизация в лесном хозяйстве»</t>
        </is>
      </c>
      <c r="D101" s="6273" t="n"/>
      <c r="E101" s="6273" t="n"/>
      <c r="F101" s="6273" t="n"/>
      <c r="G101" s="6273" t="n"/>
      <c r="H101" s="6273" t="n"/>
      <c r="I101" s="6273" t="n"/>
      <c r="J101" s="6273" t="n"/>
      <c r="K101" s="6273" t="n"/>
      <c r="L101" s="6273" t="n"/>
      <c r="M101" s="6273" t="n"/>
      <c r="N101" s="6273" t="n"/>
      <c r="O101" s="6273" t="n"/>
      <c r="P101" s="6274" t="n"/>
      <c r="Q101" s="6474" t="n"/>
      <c r="R101" s="6225" t="n"/>
      <c r="S101" s="6222" t="n"/>
      <c r="T101" s="6394" t="n"/>
      <c r="U101" s="6395" t="n"/>
      <c r="V101" s="6225" t="n"/>
      <c r="W101" s="6184" t="n"/>
      <c r="X101" s="6464" t="n"/>
      <c r="Y101" s="6274" t="n"/>
      <c r="Z101" s="6225" t="n"/>
      <c r="AA101" s="6184" t="n"/>
      <c r="AB101" s="6226" t="n"/>
      <c r="AC101" s="6183" t="n"/>
      <c r="AD101" s="6297" t="n"/>
      <c r="AE101" s="6206" t="n"/>
      <c r="AF101" s="6465" t="n"/>
      <c r="AG101" s="6466" t="n"/>
      <c r="AH101" s="6231" t="n"/>
      <c r="AI101" s="6160" t="n"/>
      <c r="AJ101" s="6232" t="n"/>
      <c r="AK101" s="6160" t="n"/>
      <c r="AL101" s="6250" t="n"/>
      <c r="AM101" s="6158" t="n"/>
      <c r="AN101" s="6395" t="n"/>
      <c r="AO101" s="6274" t="n"/>
      <c r="AP101" s="6225" t="n"/>
      <c r="AQ101" s="6399" t="n"/>
      <c r="AR101" s="6250" t="n"/>
      <c r="AS101" s="6468" t="n"/>
      <c r="AT101" s="6253" t="n"/>
      <c r="AU101" s="6250" t="n"/>
      <c r="AV101" s="6302" t="n"/>
      <c r="AW101" s="6237" t="n"/>
      <c r="AX101" s="6250" t="n"/>
      <c r="AY101" s="6468" t="n"/>
      <c r="AZ101" s="6253" t="n"/>
      <c r="BA101" s="6250" t="n"/>
      <c r="BB101" s="6467" t="n"/>
      <c r="BC101" s="6237" t="n"/>
      <c r="BD101" s="6250" t="n"/>
      <c r="BE101" s="6468" t="n"/>
      <c r="BF101" s="6253" t="n"/>
      <c r="BG101" s="6399" t="n"/>
      <c r="BH101" s="6302" t="n"/>
      <c r="BI101" s="6237" t="n"/>
      <c r="BJ101" s="6234" t="n"/>
      <c r="BK101" s="6468" t="n"/>
      <c r="BL101" s="6236" t="n"/>
      <c r="BM101" s="6235" t="n"/>
      <c r="BN101" s="6395" t="n"/>
      <c r="BO101" s="6475" t="n"/>
      <c r="BP101" s="6206" t="n"/>
      <c r="BQ101" s="6239" t="n"/>
      <c r="BR101" s="6188" t="n"/>
      <c r="BS101" s="6240">
        <f>(AB101-R101)*0.22</f>
        <v/>
      </c>
      <c r="BT101" s="6002" t="n"/>
      <c r="BU101" s="6002" t="n"/>
    </row>
    <row r="102">
      <c r="A102" s="2401" t="inlineStr">
        <is>
          <t>2.6.1</t>
        </is>
      </c>
      <c r="B102" s="6277" t="n"/>
      <c r="C102" s="6392" t="inlineStr">
        <is>
          <t>Механизация лесохозяйственных работ / Механизация лесного хозяйства</t>
        </is>
      </c>
      <c r="D102" s="6182" t="n"/>
      <c r="E102" s="6182" t="n"/>
      <c r="F102" s="6182" t="n"/>
      <c r="G102" s="6182" t="n"/>
      <c r="H102" s="6182" t="n"/>
      <c r="I102" s="6182" t="n"/>
      <c r="J102" s="6182" t="n"/>
      <c r="K102" s="6182" t="n"/>
      <c r="L102" s="6182" t="n"/>
      <c r="M102" s="6182" t="n"/>
      <c r="N102" s="6182" t="n"/>
      <c r="O102" s="6182" t="n"/>
      <c r="P102" s="6183" t="n"/>
      <c r="Q102" s="267" t="n"/>
      <c r="R102" s="275" t="n">
        <v>32</v>
      </c>
      <c r="S102" s="2405" t="n">
        <v>1</v>
      </c>
      <c r="T102" s="2568">
        <f>R102*Z102/AB102</f>
        <v/>
      </c>
      <c r="U102" s="280" t="n">
        <v>1</v>
      </c>
      <c r="V102" s="275" t="n">
        <v>4</v>
      </c>
      <c r="W102" s="6184" t="n"/>
      <c r="X102" s="280" t="n"/>
      <c r="Y102" s="6188" t="n"/>
      <c r="Z102" s="270" t="n">
        <v>120</v>
      </c>
      <c r="AA102" s="6147" t="n"/>
      <c r="AB102" s="6159" t="n">
        <v>80</v>
      </c>
      <c r="AC102" s="6160" t="n"/>
      <c r="AD102" s="268">
        <f>Z102-T102</f>
        <v/>
      </c>
      <c r="AE102" s="6188" t="n"/>
      <c r="AF102" s="6476">
        <f>AR102+AU102+AX102+BA102+BD102+BG102+BJ102+BM102+AP102</f>
        <v/>
      </c>
      <c r="AG102" s="6466" t="n"/>
      <c r="AH102" s="6186" t="n">
        <v>6</v>
      </c>
      <c r="AI102" s="6160" t="n"/>
      <c r="AJ102" s="6186" t="n">
        <v>2</v>
      </c>
      <c r="AK102" s="6160" t="n"/>
      <c r="AL102" s="6186" t="n">
        <v>4</v>
      </c>
      <c r="AM102" s="6160" t="n"/>
      <c r="AN102" s="280" t="n"/>
      <c r="AO102" s="6188" t="n"/>
      <c r="AP102" s="6189" t="n"/>
      <c r="AQ102" s="6190" t="n"/>
      <c r="AR102" s="6190" t="n"/>
      <c r="AS102" s="6192" t="n"/>
      <c r="AT102" s="6193" t="n"/>
      <c r="AU102" s="6190" t="n"/>
      <c r="AV102" s="6194" t="n"/>
      <c r="AW102" s="6195" t="n"/>
      <c r="AX102" s="6190" t="n">
        <v>4</v>
      </c>
      <c r="AY102" s="6192" t="n"/>
      <c r="AZ102" s="6193" t="n">
        <v>72</v>
      </c>
      <c r="BA102" s="6190" t="n">
        <v>8</v>
      </c>
      <c r="BB102" s="6194" t="n">
        <v>2</v>
      </c>
      <c r="BC102" s="2795" t="n"/>
      <c r="BD102" s="2572" t="n"/>
      <c r="BE102" s="3079" t="n"/>
      <c r="BF102" s="4412" t="n"/>
      <c r="BG102" s="2572" t="n"/>
      <c r="BH102" s="2531" t="n"/>
      <c r="BI102" s="6477" t="n"/>
      <c r="BJ102" s="2536" t="n"/>
      <c r="BK102" s="6478" t="n"/>
      <c r="BL102" s="6479" t="n"/>
      <c r="BM102" s="2536" t="n"/>
      <c r="BN102" s="2531" t="n"/>
      <c r="BO102" s="6480">
        <f>U102+AS102+AV102+AY102+BB102+BE102+BH102+BK102+BN102</f>
        <v/>
      </c>
      <c r="BP102" s="6206" t="n"/>
      <c r="BQ102" s="6481" t="inlineStr">
        <is>
          <t>ЛМДиТЛП, 
ЛКиП</t>
        </is>
      </c>
      <c r="BR102" s="6274" t="n"/>
      <c r="BS102" s="6482">
        <f>(AB102-R102)*0.22</f>
        <v/>
      </c>
      <c r="BT102" s="6002" t="n"/>
      <c r="BU102" s="6002" t="n"/>
    </row>
    <row r="103">
      <c r="A103" s="6278" t="n"/>
      <c r="B103" s="6279" t="n"/>
      <c r="C103" s="6266" t="inlineStr">
        <is>
          <t>Курсовой проект по учебной дисциплине «Механизация лесохозяйственных работ»</t>
        </is>
      </c>
      <c r="D103" s="6002" t="n"/>
      <c r="E103" s="6002" t="n"/>
      <c r="F103" s="6002" t="n"/>
      <c r="G103" s="6002" t="n"/>
      <c r="H103" s="6002" t="n"/>
      <c r="I103" s="6002" t="n"/>
      <c r="J103" s="6002" t="n"/>
      <c r="K103" s="6002" t="n"/>
      <c r="L103" s="6002" t="n"/>
      <c r="M103" s="6002" t="n"/>
      <c r="N103" s="6002" t="n"/>
      <c r="O103" s="6002" t="n"/>
      <c r="P103" s="6013" t="n"/>
      <c r="Q103" s="6267" t="n"/>
      <c r="R103" s="6225" t="n"/>
      <c r="S103" s="6222" t="n"/>
      <c r="T103" s="6394" t="n"/>
      <c r="U103" s="6224" t="n"/>
      <c r="V103" s="6225" t="n"/>
      <c r="W103" s="6184" t="n"/>
      <c r="X103" s="6224" t="n"/>
      <c r="Y103" s="6188" t="n"/>
      <c r="Z103" s="6384" t="n">
        <v>40</v>
      </c>
      <c r="AA103" s="6147" t="n"/>
      <c r="AB103" s="6236" t="n"/>
      <c r="AC103" s="6160" t="n"/>
      <c r="AD103" s="6297">
        <f>Z103-T103</f>
        <v/>
      </c>
      <c r="AE103" s="6206" t="n"/>
      <c r="AF103" s="6465" t="n"/>
      <c r="AG103" s="6466" t="n"/>
      <c r="AH103" s="6231" t="n"/>
      <c r="AI103" s="6160" t="n"/>
      <c r="AJ103" s="6231" t="n"/>
      <c r="AK103" s="6160" t="n"/>
      <c r="AL103" s="6231" t="n"/>
      <c r="AM103" s="6160" t="n"/>
      <c r="AN103" s="6224" t="n"/>
      <c r="AO103" s="6188" t="n"/>
      <c r="AP103" s="6225" t="n"/>
      <c r="AQ103" s="6234" t="n"/>
      <c r="AR103" s="6234" t="n"/>
      <c r="AS103" s="6221" t="n"/>
      <c r="AT103" s="6236" t="n"/>
      <c r="AU103" s="6234" t="n"/>
      <c r="AV103" s="6224" t="n"/>
      <c r="AW103" s="6237" t="n"/>
      <c r="AX103" s="6234" t="n"/>
      <c r="AY103" s="6221" t="n"/>
      <c r="AZ103" s="6236" t="n">
        <v>40</v>
      </c>
      <c r="BA103" s="6234" t="n"/>
      <c r="BB103" s="6224" t="n">
        <v>1</v>
      </c>
      <c r="BC103" s="6237" t="n"/>
      <c r="BD103" s="6234" t="n"/>
      <c r="BE103" s="6221" t="n"/>
      <c r="BF103" s="6236" t="n"/>
      <c r="BG103" s="6234" t="n"/>
      <c r="BH103" s="6224" t="n"/>
      <c r="BI103" s="6237" t="n"/>
      <c r="BJ103" s="6234" t="n"/>
      <c r="BK103" s="6221" t="n"/>
      <c r="BL103" s="6236" t="n"/>
      <c r="BM103" s="6234" t="n"/>
      <c r="BN103" s="6224" t="n"/>
      <c r="BO103" s="6475">
        <f>U103+AS103+AV103+AY103+BB103+BE103+BH103+BK103+BN103</f>
        <v/>
      </c>
      <c r="BP103" s="6206" t="n"/>
      <c r="BQ103" s="6239" t="n"/>
      <c r="BR103" s="6188" t="n"/>
      <c r="BS103" s="6482">
        <f>(AB103-R103)*0.22</f>
        <v/>
      </c>
      <c r="BT103" s="6002" t="n"/>
      <c r="BU103" s="6002" t="n"/>
    </row>
    <row r="104">
      <c r="A104" s="6282" t="inlineStr">
        <is>
          <t>2.6.2</t>
        </is>
      </c>
      <c r="B104" s="6277" t="n"/>
      <c r="C104" s="6293" t="inlineStr">
        <is>
          <t>Технология лесозаготовок и переработки древесины / Технология лесопользования</t>
        </is>
      </c>
      <c r="D104" s="6205" t="n"/>
      <c r="E104" s="6205" t="n"/>
      <c r="F104" s="6205" t="n"/>
      <c r="G104" s="6205" t="n"/>
      <c r="H104" s="6205" t="n"/>
      <c r="I104" s="6205" t="n"/>
      <c r="J104" s="6205" t="n"/>
      <c r="K104" s="6205" t="n"/>
      <c r="L104" s="6205" t="n"/>
      <c r="M104" s="6205" t="n"/>
      <c r="N104" s="6205" t="n"/>
      <c r="O104" s="6205" t="n"/>
      <c r="P104" s="6206" t="n"/>
      <c r="Q104" s="6294" t="n"/>
      <c r="R104" s="6225" t="n">
        <v>24</v>
      </c>
      <c r="S104" s="6222" t="n"/>
      <c r="T104" s="6394">
        <f>R104*Z104/AB104</f>
        <v/>
      </c>
      <c r="U104" s="6224" t="n">
        <v>1</v>
      </c>
      <c r="V104" s="6225" t="n">
        <v>6</v>
      </c>
      <c r="W104" s="6184" t="n"/>
      <c r="X104" s="6224" t="n"/>
      <c r="Y104" s="6188" t="n"/>
      <c r="Z104" s="6384" t="n">
        <v>108</v>
      </c>
      <c r="AA104" s="6147" t="n"/>
      <c r="AB104" s="6236" t="n">
        <v>72</v>
      </c>
      <c r="AC104" s="6160" t="n"/>
      <c r="AD104" s="6459">
        <f>Z104-T104</f>
        <v/>
      </c>
      <c r="AE104" s="6188" t="n"/>
      <c r="AF104" s="6465">
        <f>AR104+AU104+AX104+BA104+BD104+BG104+BJ104+BM104+AP104</f>
        <v/>
      </c>
      <c r="AG104" s="6466" t="n"/>
      <c r="AH104" s="6231" t="n">
        <v>8</v>
      </c>
      <c r="AI104" s="6160" t="n"/>
      <c r="AJ104" s="6231" t="n"/>
      <c r="AK104" s="6160" t="n"/>
      <c r="AL104" s="6231" t="n">
        <v>4</v>
      </c>
      <c r="AM104" s="6160" t="n"/>
      <c r="AN104" s="6224" t="n"/>
      <c r="AO104" s="6188" t="n"/>
      <c r="AP104" s="6225" t="n"/>
      <c r="AQ104" s="6234" t="n"/>
      <c r="AR104" s="6234" t="n"/>
      <c r="AS104" s="6221" t="n"/>
      <c r="AT104" s="6236" t="n"/>
      <c r="AU104" s="6234" t="n"/>
      <c r="AV104" s="6224" t="n"/>
      <c r="AW104" s="6237" t="n"/>
      <c r="AX104" s="6234" t="n"/>
      <c r="AY104" s="6221" t="n"/>
      <c r="AZ104" s="6236" t="n"/>
      <c r="BA104" s="6234" t="n"/>
      <c r="BB104" s="6224" t="n"/>
      <c r="BC104" s="6237" t="n"/>
      <c r="BD104" s="6234" t="n">
        <v>4</v>
      </c>
      <c r="BE104" s="6221" t="n"/>
      <c r="BF104" s="6236" t="n">
        <v>72</v>
      </c>
      <c r="BG104" s="6234" t="n">
        <v>8</v>
      </c>
      <c r="BH104" s="6224" t="n">
        <v>2</v>
      </c>
      <c r="BI104" s="6237" t="n"/>
      <c r="BJ104" s="6234" t="n"/>
      <c r="BK104" s="6221" t="n"/>
      <c r="BL104" s="6236" t="n"/>
      <c r="BM104" s="6234" t="n"/>
      <c r="BN104" s="6224" t="n"/>
      <c r="BO104" s="6475">
        <f>U104+AS104+AV104+AY104+BB104+BE104+BH104+BK104+BN104</f>
        <v/>
      </c>
      <c r="BP104" s="6206" t="n"/>
      <c r="BQ104" s="6239" t="n"/>
      <c r="BR104" s="6188" t="n"/>
      <c r="BS104" s="6240">
        <f>(AB104-R104)*0.22</f>
        <v/>
      </c>
      <c r="BT104" s="6002" t="n"/>
      <c r="BU104" s="6002" t="n"/>
    </row>
    <row r="105">
      <c r="A105" s="6278" t="n"/>
      <c r="B105" s="6279" t="n"/>
      <c r="C105" s="6260" t="inlineStr">
        <is>
          <t>Курсовой проект по учебной дисциплине «Технология лесозаготовок и переработки древесины»</t>
        </is>
      </c>
      <c r="D105" s="6182" t="n"/>
      <c r="E105" s="6182" t="n"/>
      <c r="F105" s="6182" t="n"/>
      <c r="G105" s="6182" t="n"/>
      <c r="H105" s="6182" t="n"/>
      <c r="I105" s="6182" t="n"/>
      <c r="J105" s="6182" t="n"/>
      <c r="K105" s="6182" t="n"/>
      <c r="L105" s="6182" t="n"/>
      <c r="M105" s="6182" t="n"/>
      <c r="N105" s="6182" t="n"/>
      <c r="O105" s="6182" t="n"/>
      <c r="P105" s="6183" t="n"/>
      <c r="Q105" s="6261" t="n"/>
      <c r="R105" s="6225" t="n"/>
      <c r="S105" s="6222" t="n"/>
      <c r="T105" s="6394" t="n"/>
      <c r="U105" s="6224" t="n"/>
      <c r="V105" s="6225" t="n"/>
      <c r="W105" s="6184" t="n"/>
      <c r="X105" s="6224" t="n"/>
      <c r="Y105" s="6188" t="n"/>
      <c r="Z105" s="6384" t="n">
        <v>60</v>
      </c>
      <c r="AA105" s="6147" t="n"/>
      <c r="AB105" s="6236" t="n"/>
      <c r="AC105" s="6160" t="n"/>
      <c r="AD105" s="6297">
        <f>Z105-T105</f>
        <v/>
      </c>
      <c r="AE105" s="6206" t="n"/>
      <c r="AF105" s="6465" t="n"/>
      <c r="AG105" s="6466" t="n"/>
      <c r="AH105" s="6231" t="n"/>
      <c r="AI105" s="6160" t="n"/>
      <c r="AJ105" s="6231" t="n"/>
      <c r="AK105" s="6160" t="n"/>
      <c r="AL105" s="6231" t="n"/>
      <c r="AM105" s="6160" t="n"/>
      <c r="AN105" s="6224" t="n"/>
      <c r="AO105" s="6188" t="n"/>
      <c r="AP105" s="6225" t="n"/>
      <c r="AQ105" s="6234" t="n"/>
      <c r="AR105" s="6234" t="n"/>
      <c r="AS105" s="6221" t="n"/>
      <c r="AT105" s="6236" t="n"/>
      <c r="AU105" s="6234" t="n"/>
      <c r="AV105" s="6224" t="n"/>
      <c r="AW105" s="6237" t="n"/>
      <c r="AX105" s="6234" t="n"/>
      <c r="AY105" s="6221" t="n"/>
      <c r="AZ105" s="6236" t="n"/>
      <c r="BA105" s="6234" t="n"/>
      <c r="BB105" s="6224" t="n"/>
      <c r="BC105" s="6237" t="n"/>
      <c r="BD105" s="6234" t="n"/>
      <c r="BE105" s="6221" t="n"/>
      <c r="BF105" s="6236" t="n">
        <v>60</v>
      </c>
      <c r="BG105" s="6234" t="n"/>
      <c r="BH105" s="6224" t="n">
        <v>2</v>
      </c>
      <c r="BI105" s="6237" t="n"/>
      <c r="BJ105" s="6234" t="n"/>
      <c r="BK105" s="6221" t="n"/>
      <c r="BL105" s="6236" t="n"/>
      <c r="BM105" s="6234" t="n"/>
      <c r="BN105" s="6224" t="n"/>
      <c r="BO105" s="6475">
        <f>U105+AS105+AV105+AY105+BB105+BE105+BH105+BK105+BN105</f>
        <v/>
      </c>
      <c r="BP105" s="6206" t="n"/>
      <c r="BQ105" s="6239" t="n"/>
      <c r="BR105" s="6188" t="n"/>
      <c r="BS105" s="6240">
        <f>(AB105-R105)*0.22</f>
        <v/>
      </c>
      <c r="BT105" s="6002" t="n"/>
      <c r="BU105" s="6002" t="n"/>
    </row>
    <row r="106">
      <c r="A106" s="6483" t="inlineStr">
        <is>
          <t>2.7</t>
        </is>
      </c>
      <c r="B106" s="6284" t="n"/>
      <c r="C106" s="6269" t="inlineStr">
        <is>
          <t>Модуль "Лесоведение и лесоводство"</t>
        </is>
      </c>
      <c r="D106" s="6182" t="n"/>
      <c r="E106" s="6182" t="n"/>
      <c r="F106" s="6182" t="n"/>
      <c r="G106" s="6182" t="n"/>
      <c r="H106" s="6182" t="n"/>
      <c r="I106" s="6182" t="n"/>
      <c r="J106" s="6182" t="n"/>
      <c r="K106" s="6182" t="n"/>
      <c r="L106" s="6182" t="n"/>
      <c r="M106" s="6182" t="n"/>
      <c r="N106" s="6182" t="n"/>
      <c r="O106" s="6182" t="n"/>
      <c r="P106" s="6183" t="n"/>
      <c r="Q106" s="6270" t="n"/>
      <c r="R106" s="6225" t="n"/>
      <c r="S106" s="6222" t="n"/>
      <c r="T106" s="6394" t="n"/>
      <c r="U106" s="6224" t="n"/>
      <c r="V106" s="6225" t="n"/>
      <c r="W106" s="6184" t="n"/>
      <c r="X106" s="6224" t="n"/>
      <c r="Y106" s="6188" t="n"/>
      <c r="Z106" s="6225" t="n"/>
      <c r="AA106" s="6184" t="n"/>
      <c r="AB106" s="6224" t="n"/>
      <c r="AC106" s="6188" t="n"/>
      <c r="AD106" s="6297" t="n"/>
      <c r="AE106" s="6206" t="n"/>
      <c r="AF106" s="6465" t="n"/>
      <c r="AG106" s="6466" t="n"/>
      <c r="AH106" s="6231" t="n"/>
      <c r="AI106" s="6160" t="n"/>
      <c r="AJ106" s="6231" t="n"/>
      <c r="AK106" s="6160" t="n"/>
      <c r="AL106" s="6232" t="n"/>
      <c r="AM106" s="6160" t="n"/>
      <c r="AN106" s="6224" t="n"/>
      <c r="AO106" s="6188" t="n"/>
      <c r="AP106" s="6225" t="n"/>
      <c r="AQ106" s="6234" t="n"/>
      <c r="AR106" s="6235" t="n"/>
      <c r="AS106" s="6221" t="n"/>
      <c r="AT106" s="6236" t="n"/>
      <c r="AU106" s="6234" t="n"/>
      <c r="AV106" s="6224" t="n"/>
      <c r="AW106" s="6237" t="n"/>
      <c r="AX106" s="6234" t="n"/>
      <c r="AY106" s="6221" t="n"/>
      <c r="AZ106" s="6236" t="n"/>
      <c r="BA106" s="6234" t="n"/>
      <c r="BB106" s="6224" t="n"/>
      <c r="BC106" s="6234" t="n"/>
      <c r="BD106" s="6234" t="n"/>
      <c r="BE106" s="6221" t="n"/>
      <c r="BF106" s="6236" t="n"/>
      <c r="BG106" s="6234" t="n"/>
      <c r="BH106" s="6224" t="n"/>
      <c r="BI106" s="6237" t="n"/>
      <c r="BJ106" s="6234" t="n"/>
      <c r="BK106" s="6221" t="n"/>
      <c r="BL106" s="6236" t="n"/>
      <c r="BM106" s="6234" t="n"/>
      <c r="BN106" s="6224" t="n"/>
      <c r="BO106" s="6459" t="n"/>
      <c r="BP106" s="6188" t="n"/>
      <c r="BQ106" s="6239" t="n"/>
      <c r="BR106" s="6188" t="n"/>
      <c r="BS106" s="6240">
        <f>(AB106-R106)*0.22</f>
        <v/>
      </c>
      <c r="BT106" s="6002" t="n"/>
      <c r="BU106" s="6002" t="n"/>
    </row>
    <row r="107">
      <c r="A107" s="6288" t="inlineStr">
        <is>
          <t>2.7.1</t>
        </is>
      </c>
      <c r="B107" s="6184" t="n"/>
      <c r="C107" s="6260" t="inlineStr">
        <is>
          <t>Охрана биоразнообразия в лесном хозяйстве / Защита и охрана леса</t>
        </is>
      </c>
      <c r="D107" s="6182" t="n"/>
      <c r="E107" s="6182" t="n"/>
      <c r="F107" s="6182" t="n"/>
      <c r="G107" s="6182" t="n"/>
      <c r="H107" s="6182" t="n"/>
      <c r="I107" s="6182" t="n"/>
      <c r="J107" s="6182" t="n"/>
      <c r="K107" s="6182" t="n"/>
      <c r="L107" s="6182" t="n"/>
      <c r="M107" s="6182" t="n"/>
      <c r="N107" s="6182" t="n"/>
      <c r="O107" s="6182" t="n"/>
      <c r="P107" s="6183" t="n"/>
      <c r="Q107" s="6261" t="n"/>
      <c r="R107" s="6225" t="n">
        <v>16</v>
      </c>
      <c r="S107" s="6222" t="n"/>
      <c r="T107" s="6394">
        <f>R107*Z107/AB107</f>
        <v/>
      </c>
      <c r="U107" s="6224" t="n">
        <v>1</v>
      </c>
      <c r="V107" s="6225" t="n"/>
      <c r="W107" s="6184" t="n"/>
      <c r="X107" s="6226" t="n">
        <v>8</v>
      </c>
      <c r="Y107" s="6183" t="n"/>
      <c r="Z107" s="6384" t="n">
        <v>108</v>
      </c>
      <c r="AA107" s="6147" t="n"/>
      <c r="AB107" s="6484" t="n">
        <v>48</v>
      </c>
      <c r="AC107" s="6206" t="n"/>
      <c r="AD107" s="6297">
        <f>Z107-T107</f>
        <v/>
      </c>
      <c r="AE107" s="6206" t="n"/>
      <c r="AF107" s="6465">
        <f>AR107+AU107+AX107+BA107+BD107+BG107+BJ107+BM107+AP107</f>
        <v/>
      </c>
      <c r="AG107" s="6466" t="n"/>
      <c r="AH107" s="6231" t="n">
        <v>4</v>
      </c>
      <c r="AI107" s="6160" t="n"/>
      <c r="AJ107" s="6232" t="n">
        <v>2</v>
      </c>
      <c r="AK107" s="6160" t="n"/>
      <c r="AL107" s="6232" t="n">
        <v>2</v>
      </c>
      <c r="AM107" s="6160" t="n"/>
      <c r="AN107" s="6224" t="n"/>
      <c r="AO107" s="6188" t="n"/>
      <c r="AP107" s="6225" t="n"/>
      <c r="AQ107" s="6234" t="n"/>
      <c r="AR107" s="6235" t="n"/>
      <c r="AS107" s="6221" t="n"/>
      <c r="AT107" s="6236" t="n"/>
      <c r="AU107" s="6235" t="n"/>
      <c r="AV107" s="6224" t="n"/>
      <c r="AW107" s="6237" t="n"/>
      <c r="AX107" s="6235" t="n"/>
      <c r="AY107" s="6221" t="n"/>
      <c r="AZ107" s="6236" t="n"/>
      <c r="BA107" s="6235" t="n"/>
      <c r="BB107" s="6224" t="n"/>
      <c r="BC107" s="6237" t="n"/>
      <c r="BD107" s="6235" t="n"/>
      <c r="BE107" s="6221" t="n"/>
      <c r="BF107" s="6263" t="n"/>
      <c r="BG107" s="6235" t="n"/>
      <c r="BH107" s="6224" t="n"/>
      <c r="BI107" s="6237" t="n"/>
      <c r="BJ107" s="6235" t="n">
        <v>2</v>
      </c>
      <c r="BK107" s="6221" t="n"/>
      <c r="BL107" s="6236" t="n">
        <v>72</v>
      </c>
      <c r="BM107" s="6235" t="n">
        <v>6</v>
      </c>
      <c r="BN107" s="6224" t="n">
        <v>2</v>
      </c>
      <c r="BO107" s="6459">
        <f>U107+AS107+AV107+AY107+BB107+BE107+BH107+BK107+BN107</f>
        <v/>
      </c>
      <c r="BP107" s="6188" t="n"/>
      <c r="BQ107" s="6239" t="n"/>
      <c r="BR107" s="6188" t="n"/>
      <c r="BS107" s="6240">
        <f>(AB107-R107)*0.22</f>
        <v/>
      </c>
      <c r="BT107" s="6002" t="n"/>
      <c r="BU107" s="6002" t="n"/>
    </row>
    <row r="108">
      <c r="A108" s="6265" t="inlineStr">
        <is>
          <t>2.7.2</t>
        </is>
      </c>
      <c r="B108" s="6184" t="n"/>
      <c r="C108" s="6260" t="inlineStr">
        <is>
          <t>Мониторинг лесных экосистем</t>
        </is>
      </c>
      <c r="D108" s="6182" t="n"/>
      <c r="E108" s="6182" t="n"/>
      <c r="F108" s="6182" t="n"/>
      <c r="G108" s="6182" t="n"/>
      <c r="H108" s="6182" t="n"/>
      <c r="I108" s="6182" t="n"/>
      <c r="J108" s="6182" t="n"/>
      <c r="K108" s="6182" t="n"/>
      <c r="L108" s="6182" t="n"/>
      <c r="M108" s="6182" t="n"/>
      <c r="N108" s="6182" t="n"/>
      <c r="O108" s="6182" t="n"/>
      <c r="P108" s="6183" t="n"/>
      <c r="Q108" s="6261" t="n"/>
      <c r="R108" s="6225" t="n"/>
      <c r="S108" s="6222" t="n"/>
      <c r="T108" s="6394" t="n"/>
      <c r="U108" s="6224" t="n"/>
      <c r="V108" s="6225" t="n"/>
      <c r="W108" s="6184" t="n"/>
      <c r="X108" s="6226" t="n">
        <v>7</v>
      </c>
      <c r="Y108" s="6183" t="n"/>
      <c r="Z108" s="6384" t="n">
        <v>108</v>
      </c>
      <c r="AA108" s="6147" t="n"/>
      <c r="AB108" s="6226" t="n">
        <v>64</v>
      </c>
      <c r="AC108" s="6183" t="n"/>
      <c r="AD108" s="6297">
        <f>Z108-T108</f>
        <v/>
      </c>
      <c r="AE108" s="6206" t="n"/>
      <c r="AF108" s="6465">
        <f>AR108+AU108+AX108+BA108+BD108+BG108+BJ108+BM108+AP108</f>
        <v/>
      </c>
      <c r="AG108" s="6466" t="n"/>
      <c r="AH108" s="6231" t="n">
        <v>8</v>
      </c>
      <c r="AI108" s="6160" t="n"/>
      <c r="AJ108" s="6232" t="n">
        <v>4</v>
      </c>
      <c r="AK108" s="6160" t="n"/>
      <c r="AL108" s="6232" t="n">
        <v>4</v>
      </c>
      <c r="AM108" s="6160" t="n"/>
      <c r="AN108" s="6224" t="n"/>
      <c r="AO108" s="6188" t="n"/>
      <c r="AP108" s="6225" t="n"/>
      <c r="AQ108" s="6234" t="n"/>
      <c r="AR108" s="6235" t="n"/>
      <c r="AS108" s="6221" t="n"/>
      <c r="AT108" s="6236" t="n"/>
      <c r="AU108" s="6235" t="n"/>
      <c r="AV108" s="6224" t="n"/>
      <c r="AW108" s="6237" t="n"/>
      <c r="AX108" s="6235" t="n"/>
      <c r="AY108" s="6221" t="n"/>
      <c r="AZ108" s="6236" t="n"/>
      <c r="BA108" s="6235" t="n"/>
      <c r="BB108" s="6224" t="n"/>
      <c r="BC108" s="6237" t="n"/>
      <c r="BD108" s="6235" t="n"/>
      <c r="BE108" s="6221" t="n"/>
      <c r="BF108" s="6236" t="n"/>
      <c r="BG108" s="6235" t="n">
        <v>4</v>
      </c>
      <c r="BH108" s="6395" t="n"/>
      <c r="BI108" s="6252" t="n">
        <v>108</v>
      </c>
      <c r="BJ108" s="6250" t="n">
        <v>12</v>
      </c>
      <c r="BK108" s="6398" t="n">
        <v>3</v>
      </c>
      <c r="BL108" s="6253" t="n"/>
      <c r="BM108" s="6235" t="n"/>
      <c r="BN108" s="6395" t="n"/>
      <c r="BO108" s="6470">
        <f>U108+AS108+AV108+AY108+BB108+BE108+BH108+BK108+BN108</f>
        <v/>
      </c>
      <c r="BP108" s="6013" t="n"/>
      <c r="BQ108" s="6457" t="n"/>
      <c r="BR108" s="6274" t="n"/>
      <c r="BS108" s="6240">
        <f>(AB108-R108)*0.22</f>
        <v/>
      </c>
      <c r="BT108" s="6002" t="n"/>
      <c r="BU108" s="6002" t="n"/>
    </row>
    <row r="109">
      <c r="A109" s="6485" t="inlineStr">
        <is>
          <t>2.7.3</t>
        </is>
      </c>
      <c r="B109" s="6047" t="n"/>
      <c r="C109" s="6266" t="inlineStr">
        <is>
          <t>Рекреационное лесоводство</t>
        </is>
      </c>
      <c r="D109" s="6002" t="n"/>
      <c r="E109" s="6002" t="n"/>
      <c r="F109" s="6002" t="n"/>
      <c r="G109" s="6002" t="n"/>
      <c r="H109" s="6002" t="n"/>
      <c r="I109" s="6002" t="n"/>
      <c r="J109" s="6002" t="n"/>
      <c r="K109" s="6002" t="n"/>
      <c r="L109" s="6002" t="n"/>
      <c r="M109" s="6002" t="n"/>
      <c r="N109" s="6002" t="n"/>
      <c r="O109" s="6002" t="n"/>
      <c r="P109" s="6013" t="n"/>
      <c r="Q109" s="6267" t="n"/>
      <c r="R109" s="6393" t="n"/>
      <c r="S109" s="6394" t="n"/>
      <c r="T109" s="6394" t="n"/>
      <c r="U109" s="6395" t="n"/>
      <c r="V109" s="6393" t="n">
        <v>8</v>
      </c>
      <c r="W109" s="6279" t="n"/>
      <c r="X109" s="6464" t="n"/>
      <c r="Y109" s="6274" t="n"/>
      <c r="Z109" s="6384" t="n">
        <v>108</v>
      </c>
      <c r="AA109" s="6147" t="n"/>
      <c r="AB109" s="6226" t="n">
        <v>64</v>
      </c>
      <c r="AC109" s="6183" t="n"/>
      <c r="AD109" s="6297">
        <f>Z109-T109</f>
        <v/>
      </c>
      <c r="AE109" s="6206" t="n"/>
      <c r="AF109" s="6465">
        <f>AR109+AU109+AX109+BA109+BD109+BG109+BJ109+BM109+AP109</f>
        <v/>
      </c>
      <c r="AG109" s="6466" t="n"/>
      <c r="AH109" s="6399" t="n">
        <v>8</v>
      </c>
      <c r="AI109" s="6158" t="n"/>
      <c r="AJ109" s="6250" t="n">
        <v>4</v>
      </c>
      <c r="AK109" s="6158" t="n"/>
      <c r="AL109" s="6250" t="n">
        <v>4</v>
      </c>
      <c r="AM109" s="6158" t="n"/>
      <c r="AN109" s="6395" t="n"/>
      <c r="AO109" s="6274" t="n"/>
      <c r="AP109" s="6393" t="n"/>
      <c r="AQ109" s="6399" t="n"/>
      <c r="AR109" s="6250" t="n"/>
      <c r="AS109" s="6398" t="n"/>
      <c r="AT109" s="6253" t="n"/>
      <c r="AU109" s="6250" t="n"/>
      <c r="AV109" s="6395" t="n"/>
      <c r="AW109" s="6252" t="n"/>
      <c r="AX109" s="6250" t="n"/>
      <c r="AY109" s="6398" t="n"/>
      <c r="AZ109" s="6253" t="n"/>
      <c r="BA109" s="6250" t="n"/>
      <c r="BB109" s="6395" t="n"/>
      <c r="BC109" s="6252" t="n"/>
      <c r="BD109" s="6250" t="n"/>
      <c r="BE109" s="6398" t="n"/>
      <c r="BF109" s="6253" t="n"/>
      <c r="BG109" s="6250" t="n"/>
      <c r="BH109" s="6395" t="n"/>
      <c r="BI109" s="6252" t="n"/>
      <c r="BJ109" s="6250" t="n">
        <v>4</v>
      </c>
      <c r="BK109" s="6398" t="n"/>
      <c r="BL109" s="6253" t="n">
        <v>108</v>
      </c>
      <c r="BM109" s="6250" t="n">
        <v>12</v>
      </c>
      <c r="BN109" s="6395" t="n">
        <v>3</v>
      </c>
      <c r="BO109" s="6459">
        <f>U109+AS109+AV109+AY109+BB109+BE109+BH109+BK109+BN109</f>
        <v/>
      </c>
      <c r="BP109" s="6188" t="n"/>
      <c r="BQ109" s="6457" t="n"/>
      <c r="BR109" s="6274" t="n"/>
      <c r="BS109" s="6240">
        <f>(AB109-R109)*0.22</f>
        <v/>
      </c>
      <c r="BT109" s="6002" t="n"/>
      <c r="BU109" s="6002" t="n"/>
    </row>
    <row r="110">
      <c r="A110" s="6010" t="n"/>
      <c r="B110" s="6047" t="n"/>
      <c r="C110" s="6293" t="inlineStr">
        <is>
          <t>Курсовая работа по учебной дисциплине «Рекреационное лесоводство»</t>
        </is>
      </c>
      <c r="D110" s="6205" t="n"/>
      <c r="E110" s="6205" t="n"/>
      <c r="F110" s="6205" t="n"/>
      <c r="G110" s="6205" t="n"/>
      <c r="H110" s="6205" t="n"/>
      <c r="I110" s="6205" t="n"/>
      <c r="J110" s="6205" t="n"/>
      <c r="K110" s="6205" t="n"/>
      <c r="L110" s="6205" t="n"/>
      <c r="M110" s="6205" t="n"/>
      <c r="N110" s="6205" t="n"/>
      <c r="O110" s="6205" t="n"/>
      <c r="P110" s="6206" t="n"/>
      <c r="Q110" s="6294" t="n"/>
      <c r="R110" s="6225" t="n"/>
      <c r="S110" s="6222" t="n"/>
      <c r="T110" s="6394" t="n"/>
      <c r="U110" s="6224" t="n"/>
      <c r="V110" s="6225" t="n"/>
      <c r="W110" s="6184" t="n"/>
      <c r="X110" s="6226" t="n"/>
      <c r="Y110" s="6183" t="n"/>
      <c r="Z110" s="6384" t="n">
        <v>30</v>
      </c>
      <c r="AA110" s="6147" t="n"/>
      <c r="AB110" s="6226" t="n"/>
      <c r="AC110" s="6183" t="n"/>
      <c r="AD110" s="6297">
        <f>Z110-T110</f>
        <v/>
      </c>
      <c r="AE110" s="6206" t="n"/>
      <c r="AF110" s="6465" t="n"/>
      <c r="AG110" s="6466" t="n"/>
      <c r="AH110" s="6231" t="n"/>
      <c r="AI110" s="6160" t="n"/>
      <c r="AJ110" s="6232" t="n"/>
      <c r="AK110" s="6160" t="n"/>
      <c r="AL110" s="6232" t="n"/>
      <c r="AM110" s="6160" t="n"/>
      <c r="AN110" s="6224" t="n"/>
      <c r="AO110" s="6188" t="n"/>
      <c r="AP110" s="6225" t="n"/>
      <c r="AQ110" s="6234" t="n"/>
      <c r="AR110" s="6235" t="n"/>
      <c r="AS110" s="6221" t="n"/>
      <c r="AT110" s="6236" t="n"/>
      <c r="AU110" s="6235" t="n"/>
      <c r="AV110" s="6224" t="n"/>
      <c r="AW110" s="6237" t="n"/>
      <c r="AX110" s="6235" t="n"/>
      <c r="AY110" s="6221" t="n"/>
      <c r="AZ110" s="6236" t="n"/>
      <c r="BA110" s="6235" t="n"/>
      <c r="BB110" s="6224" t="n"/>
      <c r="BC110" s="6237" t="n"/>
      <c r="BD110" s="6235" t="n"/>
      <c r="BE110" s="6221" t="n"/>
      <c r="BF110" s="6236" t="n"/>
      <c r="BG110" s="6235" t="n"/>
      <c r="BH110" s="6224" t="n"/>
      <c r="BI110" s="6237" t="n"/>
      <c r="BJ110" s="6235" t="n"/>
      <c r="BK110" s="6221" t="n"/>
      <c r="BL110" s="6236" t="n">
        <v>30</v>
      </c>
      <c r="BM110" s="6235" t="n"/>
      <c r="BN110" s="6224" t="n">
        <v>1</v>
      </c>
      <c r="BO110" s="6459">
        <f>U110+AS110+AV110+AY110+BB110+BE110+BH110+BK110+BN110</f>
        <v/>
      </c>
      <c r="BP110" s="6188" t="n"/>
      <c r="BQ110" s="6239" t="n"/>
      <c r="BR110" s="6188" t="n"/>
      <c r="BS110" s="6240">
        <f>(AB110-R110)*0.22</f>
        <v/>
      </c>
      <c r="BT110" s="6002" t="n"/>
      <c r="BU110" s="6002" t="n"/>
    </row>
    <row r="111">
      <c r="A111" s="6282" t="inlineStr">
        <is>
          <t>2.7.4</t>
        </is>
      </c>
      <c r="B111" s="6277" t="n"/>
      <c r="C111" s="6293" t="inlineStr">
        <is>
          <t>Климатоориентированное лесное хозяйство</t>
        </is>
      </c>
      <c r="D111" s="6205" t="n"/>
      <c r="E111" s="6205" t="n"/>
      <c r="F111" s="6205" t="n"/>
      <c r="G111" s="6205" t="n"/>
      <c r="H111" s="6205" t="n"/>
      <c r="I111" s="6205" t="n"/>
      <c r="J111" s="6205" t="n"/>
      <c r="K111" s="6205" t="n"/>
      <c r="L111" s="6205" t="n"/>
      <c r="M111" s="6205" t="n"/>
      <c r="N111" s="6205" t="n"/>
      <c r="O111" s="6205" t="n"/>
      <c r="P111" s="6206" t="n"/>
      <c r="Q111" s="6294" t="n"/>
      <c r="R111" s="6225" t="n"/>
      <c r="S111" s="6222" t="n"/>
      <c r="T111" s="6394" t="n"/>
      <c r="U111" s="6224" t="n"/>
      <c r="V111" s="6225" t="n"/>
      <c r="W111" s="6184" t="n"/>
      <c r="X111" s="6226" t="n">
        <v>7</v>
      </c>
      <c r="Y111" s="6183" t="n"/>
      <c r="Z111" s="6384" t="n">
        <v>108</v>
      </c>
      <c r="AA111" s="6147" t="n"/>
      <c r="AB111" s="6226" t="n">
        <v>64</v>
      </c>
      <c r="AC111" s="6183" t="n"/>
      <c r="AD111" s="6297">
        <f>Z111-T111</f>
        <v/>
      </c>
      <c r="AE111" s="6206" t="n"/>
      <c r="AF111" s="6465">
        <f>AR111+AU111+AX111+BA111+BD111+BG111+BJ111+BM111+AP111</f>
        <v/>
      </c>
      <c r="AG111" s="6466" t="n"/>
      <c r="AH111" s="6231" t="n">
        <v>8</v>
      </c>
      <c r="AI111" s="6160" t="n"/>
      <c r="AJ111" s="6232" t="n"/>
      <c r="AK111" s="6160" t="n"/>
      <c r="AL111" s="6232" t="n">
        <v>8</v>
      </c>
      <c r="AM111" s="6160" t="n"/>
      <c r="AN111" s="6224" t="n"/>
      <c r="AO111" s="6188" t="n"/>
      <c r="AP111" s="6225" t="n"/>
      <c r="AQ111" s="6234" t="n"/>
      <c r="AR111" s="6235" t="n"/>
      <c r="AS111" s="6221" t="n"/>
      <c r="AT111" s="6236" t="n"/>
      <c r="AU111" s="6235" t="n"/>
      <c r="AV111" s="6224" t="n"/>
      <c r="AW111" s="6237" t="n"/>
      <c r="AX111" s="6235" t="n"/>
      <c r="AY111" s="6221" t="n"/>
      <c r="AZ111" s="6236" t="n"/>
      <c r="BA111" s="6235" t="n"/>
      <c r="BB111" s="6224" t="n"/>
      <c r="BC111" s="6237" t="n"/>
      <c r="BD111" s="6235" t="n"/>
      <c r="BE111" s="6221" t="n"/>
      <c r="BF111" s="6236" t="n"/>
      <c r="BG111" s="6235" t="n">
        <v>8</v>
      </c>
      <c r="BH111" s="6224" t="n"/>
      <c r="BI111" s="6237" t="n">
        <v>108</v>
      </c>
      <c r="BJ111" s="6235" t="n">
        <v>8</v>
      </c>
      <c r="BK111" s="6221" t="n">
        <v>3</v>
      </c>
      <c r="BL111" s="6236" t="n"/>
      <c r="BM111" s="6235" t="n"/>
      <c r="BN111" s="6224" t="n"/>
      <c r="BO111" s="6459">
        <f>U111+AS111+AV111+AY111+BB111+BE111+BH111+BK111+BN111</f>
        <v/>
      </c>
      <c r="BP111" s="6188" t="n"/>
      <c r="BQ111" s="6239" t="n"/>
      <c r="BR111" s="6188" t="n"/>
      <c r="BS111" s="6240">
        <f>(AB111-R111)*0.22</f>
        <v/>
      </c>
      <c r="BT111" s="6002" t="n"/>
      <c r="BU111" s="6002" t="n"/>
    </row>
    <row r="112">
      <c r="A112" s="6278" t="n"/>
      <c r="B112" s="6279" t="n"/>
      <c r="C112" s="6260" t="inlineStr">
        <is>
          <t>Курсовой проект по учебной дисциплине «Климатоориентированное лесное хозяйство»</t>
        </is>
      </c>
      <c r="D112" s="6182" t="n"/>
      <c r="E112" s="6182" t="n"/>
      <c r="F112" s="6182" t="n"/>
      <c r="G112" s="6182" t="n"/>
      <c r="H112" s="6182" t="n"/>
      <c r="I112" s="6182" t="n"/>
      <c r="J112" s="6182" t="n"/>
      <c r="K112" s="6182" t="n"/>
      <c r="L112" s="6182" t="n"/>
      <c r="M112" s="6182" t="n"/>
      <c r="N112" s="6182" t="n"/>
      <c r="O112" s="6182" t="n"/>
      <c r="P112" s="6183" t="n"/>
      <c r="Q112" s="6261" t="n"/>
      <c r="R112" s="6225" t="n"/>
      <c r="S112" s="6222" t="n"/>
      <c r="T112" s="6394" t="n"/>
      <c r="U112" s="6224" t="n"/>
      <c r="V112" s="6225" t="n"/>
      <c r="W112" s="6184" t="n"/>
      <c r="X112" s="6226" t="n"/>
      <c r="Y112" s="6183" t="n"/>
      <c r="Z112" s="6384" t="n">
        <v>40</v>
      </c>
      <c r="AA112" s="6147" t="n"/>
      <c r="AB112" s="6226" t="n"/>
      <c r="AC112" s="6183" t="n"/>
      <c r="AD112" s="6297">
        <f>Z112-T112</f>
        <v/>
      </c>
      <c r="AE112" s="6206" t="n"/>
      <c r="AF112" s="6465" t="n"/>
      <c r="AG112" s="6466" t="n"/>
      <c r="AH112" s="6231" t="n"/>
      <c r="AI112" s="6160" t="n"/>
      <c r="AJ112" s="6232" t="n"/>
      <c r="AK112" s="6160" t="n"/>
      <c r="AL112" s="6232" t="n"/>
      <c r="AM112" s="6160" t="n"/>
      <c r="AN112" s="6224" t="n"/>
      <c r="AO112" s="6188" t="n"/>
      <c r="AP112" s="6225" t="n"/>
      <c r="AQ112" s="6234" t="n"/>
      <c r="AR112" s="6235" t="n"/>
      <c r="AS112" s="6221" t="n"/>
      <c r="AT112" s="6236" t="n"/>
      <c r="AU112" s="6235" t="n"/>
      <c r="AV112" s="6224" t="n"/>
      <c r="AW112" s="6237" t="n"/>
      <c r="AX112" s="6235" t="n"/>
      <c r="AY112" s="6221" t="n"/>
      <c r="AZ112" s="6236" t="n"/>
      <c r="BA112" s="6235" t="n"/>
      <c r="BB112" s="6224" t="n"/>
      <c r="BC112" s="6237" t="n"/>
      <c r="BD112" s="6235" t="n"/>
      <c r="BE112" s="6221" t="n"/>
      <c r="BF112" s="6236" t="n"/>
      <c r="BG112" s="6235" t="n"/>
      <c r="BH112" s="6224" t="n"/>
      <c r="BI112" s="6237" t="n">
        <v>40</v>
      </c>
      <c r="BJ112" s="6235" t="n"/>
      <c r="BK112" s="6221" t="n">
        <v>1</v>
      </c>
      <c r="BL112" s="6236" t="n"/>
      <c r="BM112" s="6235" t="n"/>
      <c r="BN112" s="6224" t="n"/>
      <c r="BO112" s="6459">
        <f>U112+AS112+AV112+AY112+BB112+BE112+BH112+BK112+BN112</f>
        <v/>
      </c>
      <c r="BP112" s="6188" t="n"/>
      <c r="BQ112" s="6239" t="n"/>
      <c r="BR112" s="6188" t="n"/>
      <c r="BS112" s="6240">
        <f>(AB112-R112)*0.22</f>
        <v/>
      </c>
      <c r="BT112" s="6002" t="n"/>
      <c r="BU112" s="6002" t="n"/>
    </row>
    <row r="113">
      <c r="A113" s="6485" t="inlineStr">
        <is>
          <t>2.7.5</t>
        </is>
      </c>
      <c r="B113" s="6047" t="n"/>
      <c r="C113" s="6293" t="inlineStr">
        <is>
          <t>Функциональные лесоводственные системы</t>
        </is>
      </c>
      <c r="D113" s="6205" t="n"/>
      <c r="E113" s="6205" t="n"/>
      <c r="F113" s="6205" t="n"/>
      <c r="G113" s="6205" t="n"/>
      <c r="H113" s="6205" t="n"/>
      <c r="I113" s="6205" t="n"/>
      <c r="J113" s="6205" t="n"/>
      <c r="K113" s="6205" t="n"/>
      <c r="L113" s="6205" t="n"/>
      <c r="M113" s="6205" t="n"/>
      <c r="N113" s="6205" t="n"/>
      <c r="O113" s="6205" t="n"/>
      <c r="P113" s="6206" t="n"/>
      <c r="Q113" s="6294" t="n"/>
      <c r="R113" s="6225" t="n"/>
      <c r="S113" s="6222" t="n"/>
      <c r="T113" s="6394" t="n"/>
      <c r="U113" s="6224" t="n"/>
      <c r="V113" s="6225" t="n"/>
      <c r="W113" s="6184" t="n"/>
      <c r="X113" s="6226" t="n">
        <v>8</v>
      </c>
      <c r="Y113" s="6183" t="n"/>
      <c r="Z113" s="6384" t="n">
        <v>96</v>
      </c>
      <c r="AA113" s="6147" t="n"/>
      <c r="AB113" s="6226" t="n">
        <v>54</v>
      </c>
      <c r="AC113" s="6183" t="n"/>
      <c r="AD113" s="6297">
        <f>Z113-T113</f>
        <v/>
      </c>
      <c r="AE113" s="6206" t="n"/>
      <c r="AF113" s="6465">
        <f>AR113+AU113+AX113+BA113+BD113+BG113+BJ113+BM113+AP113</f>
        <v/>
      </c>
      <c r="AG113" s="6466" t="n"/>
      <c r="AH113" s="6231" t="n">
        <v>8</v>
      </c>
      <c r="AI113" s="6160" t="n"/>
      <c r="AJ113" s="6232" t="n"/>
      <c r="AK113" s="6160" t="n"/>
      <c r="AL113" s="6232" t="n">
        <v>4</v>
      </c>
      <c r="AM113" s="6160" t="n"/>
      <c r="AN113" s="6224" t="n"/>
      <c r="AO113" s="6188" t="n"/>
      <c r="AP113" s="6225" t="n"/>
      <c r="AQ113" s="6234" t="n"/>
      <c r="AR113" s="6235" t="n"/>
      <c r="AS113" s="6221" t="n"/>
      <c r="AT113" s="6236" t="n"/>
      <c r="AU113" s="6235" t="n"/>
      <c r="AV113" s="6224" t="n"/>
      <c r="AW113" s="6237" t="n"/>
      <c r="AX113" s="6235" t="n"/>
      <c r="AY113" s="6221" t="n"/>
      <c r="AZ113" s="6236" t="n"/>
      <c r="BA113" s="6235" t="n"/>
      <c r="BB113" s="6224" t="n"/>
      <c r="BC113" s="6237" t="n"/>
      <c r="BD113" s="6235" t="n"/>
      <c r="BE113" s="6221" t="n"/>
      <c r="BF113" s="6236" t="n"/>
      <c r="BG113" s="6235" t="n"/>
      <c r="BH113" s="6224" t="n"/>
      <c r="BI113" s="6237" t="n"/>
      <c r="BJ113" s="6235" t="n">
        <v>2</v>
      </c>
      <c r="BK113" s="6221" t="n"/>
      <c r="BL113" s="6236" t="n">
        <v>96</v>
      </c>
      <c r="BM113" s="6235" t="n">
        <v>10</v>
      </c>
      <c r="BN113" s="6224" t="n">
        <v>3</v>
      </c>
      <c r="BO113" s="6470">
        <f>U113+AS113+AV113+AY113+BB113+BE113+BH113+BK113+BN113</f>
        <v/>
      </c>
      <c r="BP113" s="6013" t="n"/>
      <c r="BQ113" s="6239" t="n"/>
      <c r="BR113" s="6188" t="n"/>
      <c r="BS113" s="6240">
        <f>(AB113-R113)*0.22</f>
        <v/>
      </c>
      <c r="BT113" s="6002" t="n"/>
      <c r="BU113" s="6002" t="n"/>
    </row>
    <row r="114">
      <c r="A114" s="6287" t="inlineStr">
        <is>
          <t>2.8</t>
        </is>
      </c>
      <c r="B114" s="6277" t="n"/>
      <c r="C114" s="6269" t="inlineStr">
        <is>
          <t>Факультативные дисциплины</t>
        </is>
      </c>
      <c r="D114" s="6182" t="n"/>
      <c r="E114" s="6182" t="n"/>
      <c r="F114" s="6182" t="n"/>
      <c r="G114" s="6182" t="n"/>
      <c r="H114" s="6182" t="n"/>
      <c r="I114" s="6182" t="n"/>
      <c r="J114" s="6182" t="n"/>
      <c r="K114" s="6182" t="n"/>
      <c r="L114" s="6182" t="n"/>
      <c r="M114" s="6182" t="n"/>
      <c r="N114" s="6182" t="n"/>
      <c r="O114" s="6182" t="n"/>
      <c r="P114" s="6183" t="n"/>
      <c r="Q114" s="6270" t="n"/>
      <c r="R114" s="6225" t="n"/>
      <c r="S114" s="6222" t="n"/>
      <c r="T114" s="6222" t="n"/>
      <c r="U114" s="6224" t="n"/>
      <c r="V114" s="6225" t="n"/>
      <c r="W114" s="6184" t="n"/>
      <c r="X114" s="6226" t="n"/>
      <c r="Y114" s="6183" t="n"/>
      <c r="Z114" s="6225" t="n"/>
      <c r="AA114" s="6184" t="n"/>
      <c r="AB114" s="6226" t="n"/>
      <c r="AC114" s="6183" t="n"/>
      <c r="AD114" s="6459" t="n"/>
      <c r="AE114" s="6188" t="n"/>
      <c r="AF114" s="6385" t="n"/>
      <c r="AG114" s="6386" t="n"/>
      <c r="AH114" s="6231" t="n"/>
      <c r="AI114" s="6160" t="n"/>
      <c r="AJ114" s="6232" t="n"/>
      <c r="AK114" s="6160" t="n"/>
      <c r="AL114" s="6232" t="n"/>
      <c r="AM114" s="6160" t="n"/>
      <c r="AN114" s="6224" t="n"/>
      <c r="AO114" s="6188" t="n"/>
      <c r="AP114" s="6225" t="n"/>
      <c r="AQ114" s="6234" t="n"/>
      <c r="AR114" s="6235" t="n"/>
      <c r="AS114" s="6221" t="n"/>
      <c r="AT114" s="6236" t="n"/>
      <c r="AU114" s="6235" t="n"/>
      <c r="AV114" s="6224" t="n"/>
      <c r="AW114" s="6237" t="n"/>
      <c r="AX114" s="6235" t="n"/>
      <c r="AY114" s="6221" t="n"/>
      <c r="AZ114" s="6236" t="n"/>
      <c r="BA114" s="6235" t="n"/>
      <c r="BB114" s="6224" t="n"/>
      <c r="BC114" s="6237" t="n"/>
      <c r="BD114" s="6235" t="n"/>
      <c r="BE114" s="6221" t="n"/>
      <c r="BF114" s="6236" t="n"/>
      <c r="BG114" s="6235" t="n"/>
      <c r="BH114" s="6224" t="n"/>
      <c r="BI114" s="6237" t="n"/>
      <c r="BJ114" s="6235" t="n"/>
      <c r="BK114" s="6221" t="n"/>
      <c r="BL114" s="6236" t="n"/>
      <c r="BM114" s="6235" t="n"/>
      <c r="BN114" s="6224" t="n"/>
      <c r="BO114" s="6459" t="n"/>
      <c r="BP114" s="6188" t="n"/>
      <c r="BQ114" s="6239" t="n"/>
      <c r="BR114" s="6188" t="n"/>
      <c r="BS114" s="6240">
        <f>(AB114-R114)*0.22</f>
        <v/>
      </c>
      <c r="BT114" s="6002" t="n"/>
      <c r="BU114" s="6002" t="n"/>
    </row>
    <row r="115">
      <c r="A115" s="6486" t="inlineStr">
        <is>
          <t>2.8.1</t>
        </is>
      </c>
      <c r="B115" s="6277" t="n"/>
      <c r="C115" s="6487" t="inlineStr">
        <is>
          <t>История лесного дела</t>
        </is>
      </c>
      <c r="D115" s="6182" t="n"/>
      <c r="E115" s="6182" t="n"/>
      <c r="F115" s="6182" t="n"/>
      <c r="G115" s="6182" t="n"/>
      <c r="H115" s="6182" t="n"/>
      <c r="I115" s="6182" t="n"/>
      <c r="J115" s="6182" t="n"/>
      <c r="K115" s="6182" t="n"/>
      <c r="L115" s="6182" t="n"/>
      <c r="M115" s="6182" t="n"/>
      <c r="N115" s="6182" t="n"/>
      <c r="O115" s="6182" t="n"/>
      <c r="P115" s="6183" t="n"/>
      <c r="Q115" s="6488" t="n"/>
      <c r="R115" s="275" t="n"/>
      <c r="S115" s="2405" t="n"/>
      <c r="T115" s="2405" t="n"/>
      <c r="U115" s="280" t="n"/>
      <c r="V115" s="275" t="n"/>
      <c r="W115" s="6184" t="n"/>
      <c r="X115" s="2411" t="inlineStr">
        <is>
          <t>/1</t>
        </is>
      </c>
      <c r="Y115" s="6489" t="n"/>
      <c r="Z115" s="279" t="inlineStr">
        <is>
          <t>/72</t>
        </is>
      </c>
      <c r="AA115" s="6147" t="n"/>
      <c r="AB115" s="6159" t="inlineStr">
        <is>
          <t>/32</t>
        </is>
      </c>
      <c r="AC115" s="6160" t="n"/>
      <c r="AD115" s="268" t="inlineStr">
        <is>
          <t>/72</t>
        </is>
      </c>
      <c r="AE115" s="6188" t="n"/>
      <c r="AF115" s="6388" t="inlineStr">
        <is>
          <t>/8</t>
        </is>
      </c>
      <c r="AG115" s="6386" t="n"/>
      <c r="AH115" s="6186" t="inlineStr">
        <is>
          <t>/8</t>
        </is>
      </c>
      <c r="AI115" s="6160" t="n"/>
      <c r="AJ115" s="6187" t="n"/>
      <c r="AK115" s="6160" t="n"/>
      <c r="AL115" s="6187" t="n"/>
      <c r="AM115" s="6160" t="n"/>
      <c r="AN115" s="280" t="n"/>
      <c r="AO115" s="6188" t="n"/>
      <c r="AP115" s="6197" t="inlineStr">
        <is>
          <t>/2</t>
        </is>
      </c>
      <c r="AQ115" s="6198" t="inlineStr">
        <is>
          <t>/72</t>
        </is>
      </c>
      <c r="AR115" s="6199" t="inlineStr">
        <is>
          <t>/6</t>
        </is>
      </c>
      <c r="AS115" s="6490" t="n"/>
      <c r="AT115" s="6201" t="n"/>
      <c r="AU115" s="6199" t="n"/>
      <c r="AV115" s="6490" t="n"/>
      <c r="AW115" s="6203" t="n"/>
      <c r="AX115" s="6199" t="n"/>
      <c r="AY115" s="6491" t="n"/>
      <c r="AZ115" s="6198" t="n"/>
      <c r="BA115" s="6199" t="n"/>
      <c r="BB115" s="6256" t="n"/>
      <c r="BC115" s="2411" t="n"/>
      <c r="BD115" s="274" t="n"/>
      <c r="BE115" s="276" t="n"/>
      <c r="BF115" s="6159" t="n"/>
      <c r="BG115" s="274" t="n"/>
      <c r="BH115" s="276" t="n"/>
      <c r="BI115" s="279" t="n"/>
      <c r="BJ115" s="274" t="n"/>
      <c r="BK115" s="6492" t="n"/>
      <c r="BL115" s="6159" t="n"/>
      <c r="BM115" s="274" t="n"/>
      <c r="BN115" s="280" t="n"/>
      <c r="BO115" s="268" t="n"/>
      <c r="BP115" s="6188" t="n"/>
      <c r="BQ115" s="6196" t="inlineStr">
        <is>
          <t>ЛКиП</t>
        </is>
      </c>
      <c r="BR115" s="6188" t="n"/>
      <c r="BS115" s="6002">
        <f>(AB115-R115)*0.22</f>
        <v/>
      </c>
      <c r="BT115" s="6002" t="n"/>
      <c r="BU115" s="6002" t="n"/>
    </row>
    <row r="116">
      <c r="A116" s="6387" t="inlineStr">
        <is>
          <t>2.8.2</t>
        </is>
      </c>
      <c r="B116" s="6184" t="n"/>
      <c r="C116" s="6493" t="inlineStr">
        <is>
          <t>Великая Отечественная война советского народа (в контексте Второй мировой войны)</t>
        </is>
      </c>
      <c r="D116" s="6002" t="n"/>
      <c r="E116" s="6002" t="n"/>
      <c r="F116" s="6002" t="n"/>
      <c r="G116" s="6002" t="n"/>
      <c r="H116" s="6002" t="n"/>
      <c r="I116" s="6002" t="n"/>
      <c r="J116" s="6002" t="n"/>
      <c r="K116" s="6002" t="n"/>
      <c r="L116" s="6002" t="n"/>
      <c r="M116" s="6002" t="n"/>
      <c r="N116" s="6002" t="n"/>
      <c r="O116" s="6002" t="n"/>
      <c r="P116" s="6013" t="n"/>
      <c r="Q116" s="16" t="n"/>
      <c r="R116" s="275" t="n"/>
      <c r="S116" s="2405" t="n"/>
      <c r="T116" s="2405" t="n"/>
      <c r="U116" s="280" t="n"/>
      <c r="V116" s="275" t="n"/>
      <c r="W116" s="6184" t="n"/>
      <c r="X116" s="2411" t="n"/>
      <c r="Y116" s="6489" t="n"/>
      <c r="Z116" s="279" t="inlineStr">
        <is>
          <t>/10</t>
        </is>
      </c>
      <c r="AA116" s="6147" t="n"/>
      <c r="AB116" s="6159" t="inlineStr">
        <is>
          <t>/10</t>
        </is>
      </c>
      <c r="AC116" s="6160" t="n"/>
      <c r="AD116" s="268" t="inlineStr">
        <is>
          <t>/10</t>
        </is>
      </c>
      <c r="AE116" s="6188" t="n"/>
      <c r="AF116" s="6388" t="inlineStr">
        <is>
          <t>/4</t>
        </is>
      </c>
      <c r="AG116" s="6386" t="n"/>
      <c r="AH116" s="6186" t="inlineStr">
        <is>
          <t>/4</t>
        </is>
      </c>
      <c r="AI116" s="6160" t="n"/>
      <c r="AJ116" s="6187" t="n"/>
      <c r="AK116" s="6160" t="n"/>
      <c r="AL116" s="6187" t="n"/>
      <c r="AM116" s="6160" t="n"/>
      <c r="AN116" s="280" t="n"/>
      <c r="AO116" s="6188" t="n"/>
      <c r="AP116" s="6197" t="n"/>
      <c r="AQ116" s="6198" t="inlineStr">
        <is>
          <t>/10</t>
        </is>
      </c>
      <c r="AR116" s="6199" t="inlineStr">
        <is>
          <t>/4</t>
        </is>
      </c>
      <c r="AS116" s="6490" t="n"/>
      <c r="AT116" s="6201" t="n"/>
      <c r="AU116" s="6199" t="n"/>
      <c r="AV116" s="6490" t="n"/>
      <c r="AW116" s="6203" t="n"/>
      <c r="AX116" s="6199" t="n"/>
      <c r="AY116" s="6491" t="n"/>
      <c r="AZ116" s="6198" t="n"/>
      <c r="BA116" s="6199" t="n"/>
      <c r="BB116" s="6256" t="n"/>
      <c r="BC116" s="2411" t="n"/>
      <c r="BD116" s="274" t="n"/>
      <c r="BE116" s="276" t="n"/>
      <c r="BF116" s="6159" t="n"/>
      <c r="BG116" s="274" t="n"/>
      <c r="BH116" s="276" t="n"/>
      <c r="BI116" s="279" t="n"/>
      <c r="BJ116" s="274" t="n"/>
      <c r="BK116" s="6492" t="n"/>
      <c r="BL116" s="6159" t="n"/>
      <c r="BM116" s="274" t="n"/>
      <c r="BN116" s="280" t="n"/>
      <c r="BO116" s="268" t="n"/>
      <c r="BP116" s="6188" t="n"/>
      <c r="BQ116" s="6196" t="inlineStr">
        <is>
          <t>ИБиП</t>
        </is>
      </c>
      <c r="BR116" s="6188" t="n"/>
      <c r="BS116" s="6002">
        <f>(AB116-R116)*0.22</f>
        <v/>
      </c>
      <c r="BT116" s="6002" t="n"/>
      <c r="BU116" s="6002" t="n"/>
    </row>
    <row r="117">
      <c r="A117" s="6387" t="inlineStr">
        <is>
          <t>2.8.3</t>
        </is>
      </c>
      <c r="B117" s="6184" t="n"/>
      <c r="C117" s="6494" t="inlineStr">
        <is>
          <t>Коррупция и ее общественная опасность</t>
        </is>
      </c>
      <c r="D117" s="6182" t="n"/>
      <c r="E117" s="6182" t="n"/>
      <c r="F117" s="6182" t="n"/>
      <c r="G117" s="6182" t="n"/>
      <c r="H117" s="6182" t="n"/>
      <c r="I117" s="6182" t="n"/>
      <c r="J117" s="6182" t="n"/>
      <c r="K117" s="6182" t="n"/>
      <c r="L117" s="6182" t="n"/>
      <c r="M117" s="6182" t="n"/>
      <c r="N117" s="6182" t="n"/>
      <c r="O117" s="6182" t="n"/>
      <c r="P117" s="6183" t="n"/>
      <c r="Q117" s="6488" t="n"/>
      <c r="R117" s="275" t="n"/>
      <c r="S117" s="2405" t="n"/>
      <c r="T117" s="2405" t="n"/>
      <c r="U117" s="280" t="n"/>
      <c r="V117" s="275" t="n"/>
      <c r="W117" s="6184" t="n"/>
      <c r="X117" s="2411" t="n"/>
      <c r="Y117" s="6489" t="n"/>
      <c r="Z117" s="279" t="inlineStr">
        <is>
          <t>/10</t>
        </is>
      </c>
      <c r="AA117" s="6147" t="n"/>
      <c r="AB117" s="6159" t="inlineStr">
        <is>
          <t>/10</t>
        </is>
      </c>
      <c r="AC117" s="6160" t="n"/>
      <c r="AD117" s="268" t="inlineStr">
        <is>
          <t>/10</t>
        </is>
      </c>
      <c r="AE117" s="6188" t="n"/>
      <c r="AF117" s="6388" t="inlineStr">
        <is>
          <t>/4</t>
        </is>
      </c>
      <c r="AG117" s="6386" t="n"/>
      <c r="AH117" s="6186" t="inlineStr">
        <is>
          <t>/4</t>
        </is>
      </c>
      <c r="AI117" s="6160" t="n"/>
      <c r="AJ117" s="6187" t="n"/>
      <c r="AK117" s="6160" t="n"/>
      <c r="AL117" s="6187" t="n"/>
      <c r="AM117" s="6160" t="n"/>
      <c r="AN117" s="280" t="n"/>
      <c r="AO117" s="6188" t="n"/>
      <c r="AP117" s="6197" t="n"/>
      <c r="AQ117" s="6198" t="n"/>
      <c r="AR117" s="6199" t="n"/>
      <c r="AS117" s="6490" t="n"/>
      <c r="AT117" s="6201" t="inlineStr">
        <is>
          <t>/10</t>
        </is>
      </c>
      <c r="AU117" s="6199" t="inlineStr">
        <is>
          <t>/4</t>
        </is>
      </c>
      <c r="AV117" s="6490" t="n"/>
      <c r="AW117" s="6203" t="n"/>
      <c r="AX117" s="6199" t="n"/>
      <c r="AY117" s="6491" t="n"/>
      <c r="AZ117" s="6198" t="n"/>
      <c r="BA117" s="6199" t="n"/>
      <c r="BB117" s="6256" t="n"/>
      <c r="BC117" s="2411" t="n"/>
      <c r="BD117" s="274" t="n"/>
      <c r="BE117" s="276" t="n"/>
      <c r="BF117" s="6159" t="n"/>
      <c r="BG117" s="274" t="n"/>
      <c r="BH117" s="276" t="n"/>
      <c r="BI117" s="279" t="n"/>
      <c r="BJ117" s="274" t="n"/>
      <c r="BK117" s="6492" t="n"/>
      <c r="BL117" s="6159" t="n"/>
      <c r="BM117" s="274" t="n"/>
      <c r="BN117" s="280" t="n"/>
      <c r="BO117" s="268" t="n"/>
      <c r="BP117" s="6188" t="n"/>
      <c r="BQ117" s="6196" t="inlineStr">
        <is>
          <t>ФиП</t>
        </is>
      </c>
      <c r="BR117" s="6188" t="n"/>
      <c r="BS117" s="6002">
        <f>(AB117-R117)*0.22</f>
        <v/>
      </c>
      <c r="BT117" s="6002" t="n"/>
      <c r="BU117" s="6002" t="n"/>
    </row>
    <row r="118">
      <c r="A118" s="3017" t="inlineStr">
        <is>
          <t>2.8.6</t>
        </is>
      </c>
      <c r="B118" s="6047" t="n"/>
      <c r="C118" s="6495" t="inlineStr">
        <is>
          <t>Нормативная документация и документооборот в лесном хозяйстве</t>
        </is>
      </c>
      <c r="D118" s="6002" t="n"/>
      <c r="E118" s="6002" t="n"/>
      <c r="F118" s="6002" t="n"/>
      <c r="G118" s="6002" t="n"/>
      <c r="H118" s="6002" t="n"/>
      <c r="I118" s="6002" t="n"/>
      <c r="J118" s="6002" t="n"/>
      <c r="K118" s="6002" t="n"/>
      <c r="L118" s="6002" t="n"/>
      <c r="M118" s="6002" t="n"/>
      <c r="N118" s="6002" t="n"/>
      <c r="O118" s="6002" t="n"/>
      <c r="P118" s="6013" t="n"/>
      <c r="Q118" s="16" t="n"/>
      <c r="R118" s="275" t="n"/>
      <c r="S118" s="2405" t="n"/>
      <c r="T118" s="2405" t="n"/>
      <c r="U118" s="280" t="n"/>
      <c r="V118" s="275" t="n"/>
      <c r="W118" s="6184" t="n"/>
      <c r="X118" s="2411" t="inlineStr">
        <is>
          <t>/5-6</t>
        </is>
      </c>
      <c r="Y118" s="6489" t="n"/>
      <c r="Z118" s="279" t="inlineStr">
        <is>
          <t>/144</t>
        </is>
      </c>
      <c r="AA118" s="6147" t="n"/>
      <c r="AB118" s="6159" t="inlineStr">
        <is>
          <t xml:space="preserve"> /60</t>
        </is>
      </c>
      <c r="AC118" s="6160" t="n"/>
      <c r="AD118" s="268" t="inlineStr">
        <is>
          <t>/144</t>
        </is>
      </c>
      <c r="AE118" s="6188" t="n"/>
      <c r="AF118" s="6388" t="inlineStr">
        <is>
          <t>/14</t>
        </is>
      </c>
      <c r="AG118" s="6386" t="n"/>
      <c r="AH118" s="6186" t="inlineStr">
        <is>
          <t>/8</t>
        </is>
      </c>
      <c r="AI118" s="6160" t="n"/>
      <c r="AJ118" s="6187" t="n"/>
      <c r="AK118" s="6160" t="n"/>
      <c r="AL118" s="6187" t="inlineStr">
        <is>
          <t>/6</t>
        </is>
      </c>
      <c r="AM118" s="6160" t="n"/>
      <c r="AN118" s="280" t="n"/>
      <c r="AO118" s="6188" t="n"/>
      <c r="AP118" s="6197" t="n"/>
      <c r="AQ118" s="6198" t="n"/>
      <c r="AR118" s="6199" t="n"/>
      <c r="AS118" s="6490" t="n"/>
      <c r="AT118" s="6201" t="n"/>
      <c r="AU118" s="6199" t="n"/>
      <c r="AV118" s="6490" t="n"/>
      <c r="AW118" s="6203" t="n"/>
      <c r="AX118" s="6199" t="n"/>
      <c r="AY118" s="6491" t="n"/>
      <c r="AZ118" s="6198" t="n"/>
      <c r="BA118" s="6199" t="inlineStr">
        <is>
          <t>/2</t>
        </is>
      </c>
      <c r="BB118" s="6256" t="n"/>
      <c r="BC118" s="2411" t="inlineStr">
        <is>
          <t>/72</t>
        </is>
      </c>
      <c r="BD118" s="274" t="inlineStr">
        <is>
          <t>/6</t>
        </is>
      </c>
      <c r="BE118" s="276" t="n"/>
      <c r="BF118" s="6159" t="inlineStr">
        <is>
          <t>/72</t>
        </is>
      </c>
      <c r="BG118" s="274" t="inlineStr">
        <is>
          <t>/6</t>
        </is>
      </c>
      <c r="BH118" s="276" t="n"/>
      <c r="BI118" s="279" t="n"/>
      <c r="BJ118" s="274" t="n"/>
      <c r="BK118" s="6492" t="n"/>
      <c r="BL118" s="6159" t="n"/>
      <c r="BM118" s="274" t="n"/>
      <c r="BN118" s="280" t="n"/>
      <c r="BO118" s="268" t="n"/>
      <c r="BP118" s="6188" t="n"/>
      <c r="BQ118" s="6196" t="inlineStr">
        <is>
          <t>ЛКиП</t>
        </is>
      </c>
      <c r="BR118" s="6188" t="n"/>
      <c r="BS118" s="6002">
        <f>(AB118-R118)*0.22</f>
        <v/>
      </c>
      <c r="BT118" s="6002" t="n"/>
      <c r="BU118" s="6002" t="n"/>
    </row>
    <row r="119">
      <c r="A119" s="6391" t="inlineStr">
        <is>
          <t>2.9</t>
        </is>
      </c>
      <c r="B119" s="6184" t="n"/>
      <c r="C119" s="6496" t="inlineStr">
        <is>
          <t>Дополнительные виды обучения</t>
        </is>
      </c>
      <c r="D119" s="6182" t="n"/>
      <c r="E119" s="6182" t="n"/>
      <c r="F119" s="6182" t="n"/>
      <c r="G119" s="6182" t="n"/>
      <c r="H119" s="6182" t="n"/>
      <c r="I119" s="6182" t="n"/>
      <c r="J119" s="6182" t="n"/>
      <c r="K119" s="6182" t="n"/>
      <c r="L119" s="6182" t="n"/>
      <c r="M119" s="6182" t="n"/>
      <c r="N119" s="6182" t="n"/>
      <c r="O119" s="6182" t="n"/>
      <c r="P119" s="6183" t="n"/>
      <c r="Q119" s="6497" t="n"/>
      <c r="R119" s="6225" t="n"/>
      <c r="S119" s="6222" t="n"/>
      <c r="T119" s="6222" t="n"/>
      <c r="U119" s="6224" t="n"/>
      <c r="V119" s="6225" t="n"/>
      <c r="W119" s="6184" t="n"/>
      <c r="X119" s="6226" t="n"/>
      <c r="Y119" s="6183" t="n"/>
      <c r="Z119" s="6225" t="n"/>
      <c r="AA119" s="6184" t="n"/>
      <c r="AB119" s="6226" t="n"/>
      <c r="AC119" s="6183" t="n"/>
      <c r="AD119" s="6459" t="n"/>
      <c r="AE119" s="6188" t="n"/>
      <c r="AF119" s="6385" t="n"/>
      <c r="AG119" s="6386" t="n"/>
      <c r="AH119" s="6231" t="n"/>
      <c r="AI119" s="6160" t="n"/>
      <c r="AJ119" s="6232" t="n"/>
      <c r="AK119" s="6160" t="n"/>
      <c r="AL119" s="6232" t="n"/>
      <c r="AM119" s="6160" t="n"/>
      <c r="AN119" s="6224" t="n"/>
      <c r="AO119" s="6188" t="n"/>
      <c r="AP119" s="6225" t="n"/>
      <c r="AQ119" s="6234" t="n"/>
      <c r="AR119" s="6235" t="n"/>
      <c r="AS119" s="6221" t="n"/>
      <c r="AT119" s="6236" t="n"/>
      <c r="AU119" s="6235" t="n"/>
      <c r="AV119" s="6224" t="n"/>
      <c r="AW119" s="6237" t="n"/>
      <c r="AX119" s="6235" t="n"/>
      <c r="AY119" s="6221" t="n"/>
      <c r="AZ119" s="6236" t="n"/>
      <c r="BA119" s="6235" t="n"/>
      <c r="BB119" s="6224" t="n"/>
      <c r="BC119" s="6263" t="n"/>
      <c r="BD119" s="6234" t="n"/>
      <c r="BE119" s="6221" t="n"/>
      <c r="BF119" s="6236" t="n"/>
      <c r="BG119" s="6235" t="n"/>
      <c r="BH119" s="6224" t="n"/>
      <c r="BI119" s="6237" t="n"/>
      <c r="BJ119" s="6235" t="n"/>
      <c r="BK119" s="6221" t="n"/>
      <c r="BL119" s="6236" t="n"/>
      <c r="BM119" s="6235" t="n"/>
      <c r="BN119" s="6224" t="n"/>
      <c r="BO119" s="6459" t="n"/>
      <c r="BP119" s="6188" t="n"/>
      <c r="BQ119" s="6239" t="n"/>
      <c r="BR119" s="6188" t="n"/>
      <c r="BS119" s="6240">
        <f>(AB119-R119)*0.22</f>
        <v/>
      </c>
      <c r="BT119" s="6002" t="n"/>
      <c r="BU119" s="6002" t="n"/>
    </row>
    <row r="120">
      <c r="A120" s="3017" t="inlineStr">
        <is>
          <t>2.9.1</t>
        </is>
      </c>
      <c r="B120" s="6047" t="n"/>
      <c r="C120" s="6493" t="inlineStr">
        <is>
          <t>Белорусский язык (профессиональная лексика)</t>
        </is>
      </c>
      <c r="D120" s="6002" t="n"/>
      <c r="E120" s="6002" t="n"/>
      <c r="F120" s="6002" t="n"/>
      <c r="G120" s="6002" t="n"/>
      <c r="H120" s="6002" t="n"/>
      <c r="I120" s="6002" t="n"/>
      <c r="J120" s="6002" t="n"/>
      <c r="K120" s="6002" t="n"/>
      <c r="L120" s="6002" t="n"/>
      <c r="M120" s="6002" t="n"/>
      <c r="N120" s="6002" t="n"/>
      <c r="O120" s="6002" t="n"/>
      <c r="P120" s="6013" t="n"/>
      <c r="Q120" s="16" t="n"/>
      <c r="R120" s="275" t="n"/>
      <c r="S120" s="2405" t="n"/>
      <c r="T120" s="2405" t="n"/>
      <c r="U120" s="280" t="n"/>
      <c r="V120" s="275" t="n"/>
      <c r="W120" s="6184" t="n"/>
      <c r="X120" s="2411" t="inlineStr">
        <is>
          <t>/1</t>
        </is>
      </c>
      <c r="Y120" s="6489" t="n"/>
      <c r="Z120" s="279" t="inlineStr">
        <is>
          <t>/72</t>
        </is>
      </c>
      <c r="AA120" s="6147" t="n"/>
      <c r="AB120" s="6159" t="inlineStr">
        <is>
          <t>/32</t>
        </is>
      </c>
      <c r="AC120" s="6160" t="n"/>
      <c r="AD120" s="268" t="inlineStr">
        <is>
          <t>/72</t>
        </is>
      </c>
      <c r="AE120" s="6188" t="n"/>
      <c r="AF120" s="6388" t="inlineStr">
        <is>
          <t>/8</t>
        </is>
      </c>
      <c r="AG120" s="6386" t="n"/>
      <c r="AH120" s="6186" t="n"/>
      <c r="AI120" s="6160" t="n"/>
      <c r="AJ120" s="6187" t="n"/>
      <c r="AK120" s="6160" t="n"/>
      <c r="AL120" s="6187" t="inlineStr">
        <is>
          <t>/8</t>
        </is>
      </c>
      <c r="AM120" s="6160" t="n"/>
      <c r="AN120" s="280" t="n"/>
      <c r="AO120" s="6188" t="n"/>
      <c r="AP120" s="6197" t="inlineStr">
        <is>
          <t>/2</t>
        </is>
      </c>
      <c r="AQ120" s="6198" t="inlineStr">
        <is>
          <t>/72</t>
        </is>
      </c>
      <c r="AR120" s="6199" t="inlineStr">
        <is>
          <t>/6</t>
        </is>
      </c>
      <c r="AS120" s="6490" t="n"/>
      <c r="AT120" s="6201" t="n"/>
      <c r="AU120" s="6199" t="n"/>
      <c r="AV120" s="6490" t="n"/>
      <c r="AW120" s="6203" t="n"/>
      <c r="AX120" s="6199" t="n"/>
      <c r="AY120" s="6491" t="n"/>
      <c r="AZ120" s="6198" t="n"/>
      <c r="BA120" s="6199" t="n"/>
      <c r="BB120" s="6256" t="n"/>
      <c r="BC120" s="2411" t="n"/>
      <c r="BD120" s="274" t="n"/>
      <c r="BE120" s="276" t="n"/>
      <c r="BF120" s="6159" t="n"/>
      <c r="BG120" s="274" t="n"/>
      <c r="BH120" s="276" t="n"/>
      <c r="BI120" s="279" t="n"/>
      <c r="BJ120" s="274" t="n"/>
      <c r="BK120" s="6492" t="n"/>
      <c r="BL120" s="2411" t="n"/>
      <c r="BM120" s="274" t="n"/>
      <c r="BN120" s="6498" t="n"/>
      <c r="BO120" s="268" t="n"/>
      <c r="BP120" s="6188" t="n"/>
      <c r="BQ120" s="6196" t="inlineStr">
        <is>
          <t>БФ</t>
        </is>
      </c>
      <c r="BR120" s="6188" t="n"/>
      <c r="BS120" s="6002">
        <f>(AB120-R120)*0.22</f>
        <v/>
      </c>
      <c r="BT120" s="6002" t="n"/>
      <c r="BU120" s="6002" t="n"/>
    </row>
    <row r="121">
      <c r="A121" s="6285" t="inlineStr">
        <is>
          <t>2.9.2</t>
        </is>
      </c>
      <c r="B121" s="6184" t="n"/>
      <c r="C121" s="6499" t="inlineStr">
        <is>
          <t>Органическая химия с основами биохимии растений</t>
        </is>
      </c>
      <c r="D121" s="6205" t="n"/>
      <c r="E121" s="6205" t="n"/>
      <c r="F121" s="6205" t="n"/>
      <c r="G121" s="6205" t="n"/>
      <c r="H121" s="6205" t="n"/>
      <c r="I121" s="6205" t="n"/>
      <c r="J121" s="6205" t="n"/>
      <c r="K121" s="6205" t="n"/>
      <c r="L121" s="6205" t="n"/>
      <c r="M121" s="6205" t="n"/>
      <c r="N121" s="6205" t="n"/>
      <c r="O121" s="6205" t="n"/>
      <c r="P121" s="6206" t="n"/>
      <c r="Q121" s="6500" t="inlineStr">
        <is>
          <t>2062/2024</t>
        </is>
      </c>
      <c r="R121" s="300" t="n"/>
      <c r="S121" s="2586" t="n"/>
      <c r="T121" s="2586" t="n"/>
      <c r="U121" s="299" t="n"/>
      <c r="V121" s="300" t="n"/>
      <c r="W121" s="6184" t="n"/>
      <c r="X121" s="301" t="inlineStr">
        <is>
          <t>/2</t>
        </is>
      </c>
      <c r="Y121" s="6284" t="n"/>
      <c r="Z121" s="1636" t="inlineStr">
        <is>
          <t>/88</t>
        </is>
      </c>
      <c r="AA121" s="6284" t="n"/>
      <c r="AB121" s="2586" t="inlineStr">
        <is>
          <t>/48</t>
        </is>
      </c>
      <c r="AC121" s="6501" t="n"/>
      <c r="AD121" s="452" t="inlineStr">
        <is>
          <t>/88</t>
        </is>
      </c>
      <c r="AE121" s="6188" t="n"/>
      <c r="AF121" s="6502" t="inlineStr">
        <is>
          <t>/12</t>
        </is>
      </c>
      <c r="AG121" s="6386" t="n"/>
      <c r="AH121" s="6213" t="inlineStr">
        <is>
          <t>/8</t>
        </is>
      </c>
      <c r="AI121" s="6160" t="n"/>
      <c r="AJ121" s="6214" t="inlineStr">
        <is>
          <t>/4</t>
        </is>
      </c>
      <c r="AK121" s="6160" t="n"/>
      <c r="AL121" s="6214" t="n"/>
      <c r="AM121" s="6160" t="n"/>
      <c r="AN121" s="299" t="n"/>
      <c r="AO121" s="6188" t="n"/>
      <c r="AP121" s="300" t="n"/>
      <c r="AQ121" s="2982" t="n"/>
      <c r="AR121" s="302" t="inlineStr">
        <is>
          <t>/2</t>
        </is>
      </c>
      <c r="AS121" s="4091" t="n"/>
      <c r="AT121" s="6210" t="inlineStr">
        <is>
          <t>/88</t>
        </is>
      </c>
      <c r="AU121" s="302" t="inlineStr">
        <is>
          <t>/10</t>
        </is>
      </c>
      <c r="AV121" s="4091" t="n"/>
      <c r="AW121" s="304" t="n"/>
      <c r="AX121" s="302" t="n"/>
      <c r="AY121" s="6503" t="n"/>
      <c r="AZ121" s="2982" t="n"/>
      <c r="BA121" s="302" t="n"/>
      <c r="BB121" s="6504" t="n"/>
      <c r="BC121" s="2982" t="n"/>
      <c r="BD121" s="302" t="n"/>
      <c r="BE121" s="4091" t="n"/>
      <c r="BF121" s="6210" t="n"/>
      <c r="BG121" s="302" t="n"/>
      <c r="BH121" s="4091" t="n"/>
      <c r="BI121" s="304" t="n"/>
      <c r="BJ121" s="302" t="n"/>
      <c r="BK121" s="6503" t="n"/>
      <c r="BL121" s="2982" t="n"/>
      <c r="BM121" s="302" t="n"/>
      <c r="BN121" s="6504" t="n"/>
      <c r="BO121" s="452" t="n"/>
      <c r="BP121" s="6188" t="n"/>
      <c r="BQ121" s="6216" t="inlineStr">
        <is>
          <t>ОХ</t>
        </is>
      </c>
      <c r="BR121" s="6188" t="n"/>
      <c r="BS121" s="6217">
        <f>(AB121-R121)*0.22</f>
        <v/>
      </c>
      <c r="BT121" s="6002" t="n"/>
      <c r="BU121" s="6002" t="n"/>
    </row>
    <row r="122">
      <c r="A122" s="6387" t="inlineStr">
        <is>
          <t>2.9.3</t>
        </is>
      </c>
      <c r="B122" s="6184" t="n"/>
      <c r="C122" s="6494" t="inlineStr">
        <is>
          <t>Основы садово-паркового хозяйства</t>
        </is>
      </c>
      <c r="D122" s="6182" t="n"/>
      <c r="E122" s="6182" t="n"/>
      <c r="F122" s="6182" t="n"/>
      <c r="G122" s="6182" t="n"/>
      <c r="H122" s="6182" t="n"/>
      <c r="I122" s="6182" t="n"/>
      <c r="J122" s="6182" t="n"/>
      <c r="K122" s="6182" t="n"/>
      <c r="L122" s="6182" t="n"/>
      <c r="M122" s="6182" t="n"/>
      <c r="N122" s="6182" t="n"/>
      <c r="O122" s="6182" t="n"/>
      <c r="P122" s="6183" t="n"/>
      <c r="Q122" s="6488" t="n"/>
      <c r="R122" s="275" t="n"/>
      <c r="S122" s="2410" t="n"/>
      <c r="T122" s="2410" t="n"/>
      <c r="U122" s="280" t="n"/>
      <c r="V122" s="275" t="n"/>
      <c r="W122" s="6184" t="n"/>
      <c r="X122" s="283" t="inlineStr">
        <is>
          <t>/4</t>
        </is>
      </c>
      <c r="Y122" s="6284" t="n"/>
      <c r="Z122" s="315" t="inlineStr">
        <is>
          <t xml:space="preserve"> /54</t>
        </is>
      </c>
      <c r="AA122" s="6284" t="n"/>
      <c r="AB122" s="2405" t="inlineStr">
        <is>
          <t>/32</t>
        </is>
      </c>
      <c r="AC122" s="6501" t="n"/>
      <c r="AD122" s="268" t="inlineStr">
        <is>
          <t>/54</t>
        </is>
      </c>
      <c r="AE122" s="6188" t="n"/>
      <c r="AF122" s="6388" t="inlineStr">
        <is>
          <t>/8</t>
        </is>
      </c>
      <c r="AG122" s="6386" t="n"/>
      <c r="AH122" s="6186" t="inlineStr">
        <is>
          <t>/4</t>
        </is>
      </c>
      <c r="AI122" s="6160" t="n"/>
      <c r="AJ122" s="6187" t="inlineStr">
        <is>
          <t>/4</t>
        </is>
      </c>
      <c r="AK122" s="6160" t="n"/>
      <c r="AL122" s="6187" t="n"/>
      <c r="AM122" s="6160" t="n"/>
      <c r="AN122" s="280" t="n"/>
      <c r="AO122" s="6188" t="n"/>
      <c r="AP122" s="6197" t="n"/>
      <c r="AQ122" s="6198" t="n"/>
      <c r="AR122" s="6199" t="n"/>
      <c r="AS122" s="6490" t="n"/>
      <c r="AT122" s="6201" t="n"/>
      <c r="AU122" s="6199" t="n"/>
      <c r="AV122" s="6490" t="n"/>
      <c r="AW122" s="6203" t="n"/>
      <c r="AX122" s="6199" t="inlineStr">
        <is>
          <t>/2</t>
        </is>
      </c>
      <c r="AY122" s="6491" t="n"/>
      <c r="AZ122" s="6198" t="inlineStr">
        <is>
          <t>/54</t>
        </is>
      </c>
      <c r="BA122" s="6199" t="inlineStr">
        <is>
          <t>/6</t>
        </is>
      </c>
      <c r="BB122" s="6256" t="n"/>
      <c r="BC122" s="2411" t="n"/>
      <c r="BD122" s="274" t="n"/>
      <c r="BE122" s="276" t="n"/>
      <c r="BF122" s="6159" t="n"/>
      <c r="BG122" s="274" t="n"/>
      <c r="BH122" s="276" t="n"/>
      <c r="BI122" s="279" t="n"/>
      <c r="BJ122" s="274" t="n"/>
      <c r="BK122" s="6492" t="n"/>
      <c r="BL122" s="2411" t="n"/>
      <c r="BM122" s="274" t="n"/>
      <c r="BN122" s="6498" t="n"/>
      <c r="BO122" s="268" t="n"/>
      <c r="BP122" s="6188" t="n"/>
      <c r="BQ122" s="6196" t="inlineStr">
        <is>
          <t>ЛПиСПС</t>
        </is>
      </c>
      <c r="BR122" s="6188" t="n"/>
      <c r="BS122" s="6002">
        <f>(AB122-R122)*0.22</f>
        <v/>
      </c>
      <c r="BT122" s="6002" t="n"/>
      <c r="BU122" s="6002" t="n"/>
    </row>
    <row r="123">
      <c r="A123" s="6387" t="inlineStr">
        <is>
          <t>2.9.4</t>
        </is>
      </c>
      <c r="B123" s="6184" t="n"/>
      <c r="C123" s="6505" t="inlineStr">
        <is>
          <t xml:space="preserve">Безопасность жизнедеятельности человека* </t>
        </is>
      </c>
      <c r="D123" s="6182" t="n"/>
      <c r="E123" s="6182" t="n"/>
      <c r="F123" s="6182" t="n"/>
      <c r="G123" s="6182" t="n"/>
      <c r="H123" s="6182" t="n"/>
      <c r="I123" s="6182" t="n"/>
      <c r="J123" s="6182" t="n"/>
      <c r="K123" s="6182" t="n"/>
      <c r="L123" s="6182" t="n"/>
      <c r="M123" s="6182" t="n"/>
      <c r="N123" s="6182" t="n"/>
      <c r="O123" s="6182" t="n"/>
      <c r="P123" s="6183" t="n"/>
      <c r="Q123" s="6488" t="n"/>
      <c r="R123" s="275" t="n"/>
      <c r="S123" s="2410" t="n"/>
      <c r="T123" s="2410" t="n"/>
      <c r="U123" s="280" t="n"/>
      <c r="V123" s="275" t="n"/>
      <c r="W123" s="6184" t="n"/>
      <c r="X123" s="283" t="inlineStr">
        <is>
          <t>/5</t>
        </is>
      </c>
      <c r="Y123" s="6284" t="n"/>
      <c r="Z123" s="315" t="inlineStr">
        <is>
          <t>/108</t>
        </is>
      </c>
      <c r="AA123" s="6284" t="n"/>
      <c r="AB123" s="2405" t="inlineStr">
        <is>
          <t>/64</t>
        </is>
      </c>
      <c r="AC123" s="6501" t="n"/>
      <c r="AD123" s="268" t="inlineStr">
        <is>
          <t>/108</t>
        </is>
      </c>
      <c r="AE123" s="6188" t="n"/>
      <c r="AF123" s="6388" t="inlineStr">
        <is>
          <t>/16</t>
        </is>
      </c>
      <c r="AG123" s="6386" t="n"/>
      <c r="AH123" s="6186" t="inlineStr">
        <is>
          <t>/8</t>
        </is>
      </c>
      <c r="AI123" s="6160" t="n"/>
      <c r="AJ123" s="6187" t="inlineStr">
        <is>
          <t>/4</t>
        </is>
      </c>
      <c r="AK123" s="6160" t="n"/>
      <c r="AL123" s="6187" t="inlineStr">
        <is>
          <t>/4</t>
        </is>
      </c>
      <c r="AM123" s="6160" t="n"/>
      <c r="AN123" s="280" t="n"/>
      <c r="AO123" s="6188" t="n"/>
      <c r="AP123" s="6197" t="n"/>
      <c r="AQ123" s="6198" t="n"/>
      <c r="AR123" s="6199" t="n"/>
      <c r="AS123" s="6490" t="n"/>
      <c r="AT123" s="6201" t="n"/>
      <c r="AU123" s="6199" t="n"/>
      <c r="AV123" s="6490" t="n"/>
      <c r="AW123" s="6203" t="n"/>
      <c r="AX123" s="6199" t="n"/>
      <c r="AY123" s="6491" t="n"/>
      <c r="AZ123" s="6198" t="n"/>
      <c r="BA123" s="6199" t="inlineStr">
        <is>
          <t>/4</t>
        </is>
      </c>
      <c r="BB123" s="6256" t="n"/>
      <c r="BC123" s="2411" t="inlineStr">
        <is>
          <t>/108</t>
        </is>
      </c>
      <c r="BD123" s="274" t="inlineStr">
        <is>
          <t>/12</t>
        </is>
      </c>
      <c r="BE123" s="276" t="n"/>
      <c r="BF123" s="6159" t="n"/>
      <c r="BG123" s="274" t="n"/>
      <c r="BH123" s="276" t="n"/>
      <c r="BI123" s="279" t="n"/>
      <c r="BJ123" s="274" t="n"/>
      <c r="BK123" s="6492" t="n"/>
      <c r="BL123" s="2411" t="n"/>
      <c r="BM123" s="274" t="n"/>
      <c r="BN123" s="6498" t="n"/>
      <c r="BO123" s="268" t="n"/>
      <c r="BP123" s="6188" t="n"/>
      <c r="BQ123" s="6196" t="inlineStr">
        <is>
          <t>БЖД</t>
        </is>
      </c>
      <c r="BR123" s="6188" t="n"/>
      <c r="BS123" s="6002">
        <f>(AB123-R123)*0.22</f>
        <v/>
      </c>
      <c r="BT123" s="6002" t="n"/>
      <c r="BU123" s="6002" t="n"/>
    </row>
    <row r="124">
      <c r="A124" s="6288" t="inlineStr">
        <is>
          <t>2.9.5</t>
        </is>
      </c>
      <c r="B124" s="6184" t="n"/>
      <c r="C124" s="6506" t="inlineStr">
        <is>
          <t>Основы управления интеллектуальной собственностью</t>
        </is>
      </c>
      <c r="D124" s="6182" t="n"/>
      <c r="E124" s="6182" t="n"/>
      <c r="F124" s="6182" t="n"/>
      <c r="G124" s="6182" t="n"/>
      <c r="H124" s="6182" t="n"/>
      <c r="I124" s="6182" t="n"/>
      <c r="J124" s="6182" t="n"/>
      <c r="K124" s="6182" t="n"/>
      <c r="L124" s="6182" t="n"/>
      <c r="M124" s="6182" t="n"/>
      <c r="N124" s="6182" t="n"/>
      <c r="O124" s="6182" t="n"/>
      <c r="P124" s="6183" t="n"/>
      <c r="Q124" s="6507" t="n"/>
      <c r="R124" s="6225" t="n"/>
      <c r="S124" s="6221" t="n"/>
      <c r="T124" s="6221" t="n"/>
      <c r="U124" s="6224" t="n"/>
      <c r="V124" s="6225" t="n"/>
      <c r="W124" s="6184" t="n"/>
      <c r="X124" s="6263" t="inlineStr">
        <is>
          <t>/6</t>
        </is>
      </c>
      <c r="Y124" s="6284" t="n"/>
      <c r="Z124" s="6271" t="inlineStr">
        <is>
          <t>/60</t>
        </is>
      </c>
      <c r="AA124" s="6284" t="n"/>
      <c r="AB124" s="6222" t="inlineStr">
        <is>
          <t>/34</t>
        </is>
      </c>
      <c r="AC124" s="6501" t="n"/>
      <c r="AD124" s="6459" t="inlineStr">
        <is>
          <t>/60</t>
        </is>
      </c>
      <c r="AE124" s="6188" t="n"/>
      <c r="AF124" s="6385" t="inlineStr">
        <is>
          <t>/8</t>
        </is>
      </c>
      <c r="AG124" s="6386" t="n"/>
      <c r="AH124" s="6231" t="inlineStr">
        <is>
          <t>/4</t>
        </is>
      </c>
      <c r="AI124" s="6160" t="n"/>
      <c r="AJ124" s="6232" t="n"/>
      <c r="AK124" s="6160" t="n"/>
      <c r="AL124" s="6232" t="inlineStr">
        <is>
          <t>/4</t>
        </is>
      </c>
      <c r="AM124" s="6160" t="n"/>
      <c r="AN124" s="6224" t="n"/>
      <c r="AO124" s="6188" t="n"/>
      <c r="AP124" s="6225" t="n"/>
      <c r="AQ124" s="6234" t="n"/>
      <c r="AR124" s="6235" t="n"/>
      <c r="AS124" s="6461" t="n"/>
      <c r="AT124" s="6236" t="n"/>
      <c r="AU124" s="6235" t="n"/>
      <c r="AV124" s="6461" t="n"/>
      <c r="AW124" s="6237" t="n"/>
      <c r="AX124" s="6235" t="n"/>
      <c r="AY124" s="6264" t="n"/>
      <c r="AZ124" s="6234" t="n"/>
      <c r="BA124" s="6235" t="n"/>
      <c r="BB124" s="6302" t="n"/>
      <c r="BC124" s="6234" t="n"/>
      <c r="BD124" s="6235" t="inlineStr">
        <is>
          <t>/2</t>
        </is>
      </c>
      <c r="BE124" s="6461" t="n"/>
      <c r="BF124" s="6236" t="inlineStr">
        <is>
          <t>/60</t>
        </is>
      </c>
      <c r="BG124" s="6235" t="inlineStr">
        <is>
          <t>/6</t>
        </is>
      </c>
      <c r="BH124" s="6461" t="n"/>
      <c r="BI124" s="6237" t="n"/>
      <c r="BJ124" s="6235" t="n"/>
      <c r="BK124" s="6264" t="n"/>
      <c r="BL124" s="6234" t="n"/>
      <c r="BM124" s="6235" t="n"/>
      <c r="BN124" s="6302" t="n"/>
      <c r="BO124" s="6459" t="n"/>
      <c r="BP124" s="6188" t="n"/>
      <c r="BQ124" s="6239" t="n"/>
      <c r="BR124" s="6188" t="n"/>
      <c r="BS124" s="6240">
        <f>(AB124-R124)*0.22</f>
        <v/>
      </c>
      <c r="BT124" s="6002" t="n"/>
      <c r="BU124" s="6002" t="n"/>
    </row>
    <row r="125">
      <c r="A125" s="6288" t="inlineStr">
        <is>
          <t>2.9.6</t>
        </is>
      </c>
      <c r="B125" s="6184" t="n"/>
      <c r="C125" s="6508" t="inlineStr">
        <is>
          <t>Экономика отрасли и основы внешнеторговой деятельности</t>
        </is>
      </c>
      <c r="D125" s="6002" t="n"/>
      <c r="E125" s="6002" t="n"/>
      <c r="F125" s="6002" t="n"/>
      <c r="G125" s="6002" t="n"/>
      <c r="H125" s="6002" t="n"/>
      <c r="I125" s="6002" t="n"/>
      <c r="J125" s="6002" t="n"/>
      <c r="K125" s="6002" t="n"/>
      <c r="L125" s="6002" t="n"/>
      <c r="M125" s="6002" t="n"/>
      <c r="N125" s="6002" t="n"/>
      <c r="O125" s="6002" t="n"/>
      <c r="P125" s="6013" t="n"/>
      <c r="Q125" s="6509" t="n"/>
      <c r="R125" s="6225" t="n"/>
      <c r="S125" s="6221" t="n"/>
      <c r="T125" s="6221" t="n"/>
      <c r="U125" s="6224" t="n"/>
      <c r="V125" s="6225" t="n"/>
      <c r="W125" s="6184" t="n"/>
      <c r="X125" s="6263" t="inlineStr">
        <is>
          <t>/6</t>
        </is>
      </c>
      <c r="Y125" s="6284" t="n"/>
      <c r="Z125" s="6271" t="inlineStr">
        <is>
          <t>/108</t>
        </is>
      </c>
      <c r="AA125" s="6284" t="n"/>
      <c r="AB125" s="6222" t="inlineStr">
        <is>
          <t>/64</t>
        </is>
      </c>
      <c r="AC125" s="6501" t="n"/>
      <c r="AD125" s="6459" t="inlineStr">
        <is>
          <t>/108</t>
        </is>
      </c>
      <c r="AE125" s="6188" t="n"/>
      <c r="AF125" s="6385" t="inlineStr">
        <is>
          <t>/16</t>
        </is>
      </c>
      <c r="AG125" s="6386" t="n"/>
      <c r="AH125" s="6231" t="inlineStr">
        <is>
          <t>/8</t>
        </is>
      </c>
      <c r="AI125" s="6160" t="n"/>
      <c r="AJ125" s="6232" t="n"/>
      <c r="AK125" s="6160" t="n"/>
      <c r="AL125" s="6232" t="inlineStr">
        <is>
          <t>/8</t>
        </is>
      </c>
      <c r="AM125" s="6160" t="n"/>
      <c r="AN125" s="6224" t="n"/>
      <c r="AO125" s="6188" t="n"/>
      <c r="AP125" s="6225" t="n"/>
      <c r="AQ125" s="6234" t="n"/>
      <c r="AR125" s="6235" t="n"/>
      <c r="AS125" s="6461" t="n"/>
      <c r="AT125" s="6236" t="n"/>
      <c r="AU125" s="6235" t="n"/>
      <c r="AV125" s="6461" t="n"/>
      <c r="AW125" s="6237" t="n"/>
      <c r="AX125" s="6235" t="n"/>
      <c r="AY125" s="6264" t="n"/>
      <c r="AZ125" s="6234" t="n"/>
      <c r="BA125" s="6235" t="n"/>
      <c r="BB125" s="6302" t="n"/>
      <c r="BC125" s="6234" t="n"/>
      <c r="BD125" s="6235" t="inlineStr">
        <is>
          <t>/4</t>
        </is>
      </c>
      <c r="BE125" s="6461" t="n"/>
      <c r="BF125" s="6236" t="inlineStr">
        <is>
          <t>/108</t>
        </is>
      </c>
      <c r="BG125" s="6235" t="inlineStr">
        <is>
          <t>/12</t>
        </is>
      </c>
      <c r="BH125" s="6461" t="n"/>
      <c r="BI125" s="6237" t="n"/>
      <c r="BJ125" s="6235" t="n"/>
      <c r="BK125" s="6264" t="n"/>
      <c r="BL125" s="6234" t="n"/>
      <c r="BM125" s="6235" t="n"/>
      <c r="BN125" s="6302" t="n"/>
      <c r="BO125" s="6459" t="n"/>
      <c r="BP125" s="6188" t="n"/>
      <c r="BQ125" s="6239" t="n"/>
      <c r="BR125" s="6188" t="n"/>
      <c r="BS125" s="6240">
        <f>(AB125-R125)*0.22</f>
        <v/>
      </c>
      <c r="BT125" s="6002" t="n"/>
      <c r="BU125" s="6002" t="n"/>
    </row>
    <row r="126">
      <c r="A126" s="6288" t="inlineStr">
        <is>
          <t>2.9.7</t>
        </is>
      </c>
      <c r="B126" s="6184" t="n"/>
      <c r="C126" s="6506" t="inlineStr">
        <is>
          <t>Охрана труда / Охрана труда</t>
        </is>
      </c>
      <c r="D126" s="6182" t="n"/>
      <c r="E126" s="6182" t="n"/>
      <c r="F126" s="6182" t="n"/>
      <c r="G126" s="6182" t="n"/>
      <c r="H126" s="6182" t="n"/>
      <c r="I126" s="6182" t="n"/>
      <c r="J126" s="6182" t="n"/>
      <c r="K126" s="6182" t="n"/>
      <c r="L126" s="6182" t="n"/>
      <c r="M126" s="6182" t="n"/>
      <c r="N126" s="6182" t="n"/>
      <c r="O126" s="6182" t="n"/>
      <c r="P126" s="6183" t="n"/>
      <c r="Q126" s="6507" t="n"/>
      <c r="R126" s="6225" t="n"/>
      <c r="S126" s="6221" t="n"/>
      <c r="T126" s="6221" t="n"/>
      <c r="U126" s="6224" t="n"/>
      <c r="V126" s="6225" t="n"/>
      <c r="W126" s="6184" t="n"/>
      <c r="X126" s="6263" t="inlineStr">
        <is>
          <t>/8</t>
        </is>
      </c>
      <c r="Y126" s="6284" t="n"/>
      <c r="Z126" s="6271" t="inlineStr">
        <is>
          <t>/108</t>
        </is>
      </c>
      <c r="AA126" s="6284" t="n"/>
      <c r="AB126" s="6222" t="inlineStr">
        <is>
          <t>/48</t>
        </is>
      </c>
      <c r="AC126" s="6501" t="n"/>
      <c r="AD126" s="6459" t="inlineStr">
        <is>
          <t>/108</t>
        </is>
      </c>
      <c r="AE126" s="6188" t="n"/>
      <c r="AF126" s="6385" t="inlineStr">
        <is>
          <t>/12</t>
        </is>
      </c>
      <c r="AG126" s="6386" t="n"/>
      <c r="AH126" s="6231" t="inlineStr">
        <is>
          <t>/6</t>
        </is>
      </c>
      <c r="AI126" s="6160" t="n"/>
      <c r="AJ126" s="6232" t="inlineStr">
        <is>
          <t>/4</t>
        </is>
      </c>
      <c r="AK126" s="6160" t="n"/>
      <c r="AL126" s="6232" t="n"/>
      <c r="AM126" s="6160" t="n"/>
      <c r="AN126" s="6224" t="n"/>
      <c r="AO126" s="6188" t="n"/>
      <c r="AP126" s="6225" t="n"/>
      <c r="AQ126" s="6234" t="n"/>
      <c r="AR126" s="6235" t="n"/>
      <c r="AS126" s="6461" t="n"/>
      <c r="AT126" s="6236" t="n"/>
      <c r="AU126" s="6235" t="n"/>
      <c r="AV126" s="6461" t="n"/>
      <c r="AW126" s="6237" t="n"/>
      <c r="AX126" s="6235" t="n"/>
      <c r="AY126" s="6264" t="n"/>
      <c r="AZ126" s="6234" t="n"/>
      <c r="BA126" s="6235" t="n"/>
      <c r="BB126" s="6302" t="n"/>
      <c r="BC126" s="6234" t="n"/>
      <c r="BD126" s="6235" t="n"/>
      <c r="BE126" s="6510" t="n"/>
      <c r="BF126" s="6236" t="n"/>
      <c r="BG126" s="6235" t="n"/>
      <c r="BH126" s="6461" t="n"/>
      <c r="BI126" s="6237" t="n"/>
      <c r="BJ126" s="6235" t="inlineStr">
        <is>
          <t>/2</t>
        </is>
      </c>
      <c r="BK126" s="6264" t="n"/>
      <c r="BL126" s="6234" t="inlineStr">
        <is>
          <t>/108</t>
        </is>
      </c>
      <c r="BM126" s="6235" t="inlineStr">
        <is>
          <t>/8</t>
        </is>
      </c>
      <c r="BN126" s="6302" t="n"/>
      <c r="BO126" s="6459" t="n"/>
      <c r="BP126" s="6188" t="n"/>
      <c r="BQ126" s="6239" t="n"/>
      <c r="BR126" s="6188" t="n"/>
      <c r="BS126" s="6240">
        <f>(AB126-R126)*0.22</f>
        <v/>
      </c>
      <c r="BT126" s="6002" t="n"/>
      <c r="BU126" s="6002" t="n"/>
    </row>
    <row r="127">
      <c r="A127" s="6511" t="inlineStr">
        <is>
          <t>2.9.8</t>
        </is>
      </c>
      <c r="B127" s="6512" t="n"/>
      <c r="C127" s="6513" t="inlineStr">
        <is>
          <t>Обзорные лекции по специальности</t>
        </is>
      </c>
      <c r="D127" s="6307" t="n"/>
      <c r="E127" s="6307" t="n"/>
      <c r="F127" s="6307" t="n"/>
      <c r="G127" s="6307" t="n"/>
      <c r="H127" s="6307" t="n"/>
      <c r="I127" s="6307" t="n"/>
      <c r="J127" s="6307" t="n"/>
      <c r="K127" s="6307" t="n"/>
      <c r="L127" s="6307" t="n"/>
      <c r="M127" s="6307" t="n"/>
      <c r="N127" s="6307" t="n"/>
      <c r="O127" s="6307" t="n"/>
      <c r="P127" s="6308" t="n"/>
      <c r="Q127" s="6514" t="n"/>
      <c r="R127" s="6321" t="n"/>
      <c r="S127" s="6515" t="n"/>
      <c r="T127" s="6515" t="n"/>
      <c r="U127" s="6516" t="n"/>
      <c r="V127" s="6321" t="n"/>
      <c r="W127" s="6512" t="n"/>
      <c r="X127" s="6517" t="n"/>
      <c r="Y127" s="6307" t="n"/>
      <c r="Z127" s="6327" t="inlineStr">
        <is>
          <t>/16</t>
        </is>
      </c>
      <c r="AA127" s="6518" t="n"/>
      <c r="AB127" s="6325" t="inlineStr">
        <is>
          <t>/16</t>
        </is>
      </c>
      <c r="AC127" s="6319" t="n"/>
      <c r="AD127" s="6519" t="inlineStr">
        <is>
          <t>/16</t>
        </is>
      </c>
      <c r="AE127" s="6308" t="n"/>
      <c r="AF127" s="6520" t="inlineStr">
        <is>
          <t>/16</t>
        </is>
      </c>
      <c r="AG127" s="6521" t="n"/>
      <c r="AH127" s="6322" t="inlineStr">
        <is>
          <t>/16</t>
        </is>
      </c>
      <c r="AI127" s="6319" t="n"/>
      <c r="AJ127" s="6318" t="n"/>
      <c r="AK127" s="6319" t="n"/>
      <c r="AL127" s="6318" t="n"/>
      <c r="AM127" s="6319" t="n"/>
      <c r="AN127" s="6516" t="n"/>
      <c r="AO127" s="6308" t="n"/>
      <c r="AP127" s="6321" t="n"/>
      <c r="AQ127" s="6322" t="n"/>
      <c r="AR127" s="6323" t="n"/>
      <c r="AS127" s="6522" t="n"/>
      <c r="AT127" s="6325" t="n"/>
      <c r="AU127" s="6323" t="n"/>
      <c r="AV127" s="6522" t="n"/>
      <c r="AW127" s="6327" t="n"/>
      <c r="AX127" s="6323" t="n"/>
      <c r="AY127" s="6324" t="n"/>
      <c r="AZ127" s="6322" t="n"/>
      <c r="BA127" s="6323" t="n"/>
      <c r="BB127" s="6326" t="n"/>
      <c r="BC127" s="6322" t="n"/>
      <c r="BD127" s="6323" t="n"/>
      <c r="BE127" s="6522" t="n"/>
      <c r="BF127" s="6325" t="n"/>
      <c r="BG127" s="6323" t="n"/>
      <c r="BH127" s="6522" t="n"/>
      <c r="BI127" s="6327" t="n"/>
      <c r="BJ127" s="6323" t="n"/>
      <c r="BK127" s="6324" t="n"/>
      <c r="BL127" s="6322" t="inlineStr">
        <is>
          <t>/16</t>
        </is>
      </c>
      <c r="BM127" s="6323" t="inlineStr">
        <is>
          <t>/16</t>
        </is>
      </c>
      <c r="BN127" s="6326" t="n"/>
      <c r="BO127" s="6519" t="n"/>
      <c r="BP127" s="6308" t="n"/>
      <c r="BQ127" s="6334" t="n"/>
      <c r="BR127" s="6308" t="n"/>
      <c r="BS127" s="6002" t="n"/>
      <c r="BT127" s="6002" t="n"/>
      <c r="BU127" s="6002" t="n"/>
    </row>
    <row r="128">
      <c r="A128" s="6523" t="n"/>
      <c r="B128" s="6523" t="n"/>
      <c r="C128" s="4497" t="n"/>
      <c r="D128" s="4497" t="n"/>
      <c r="E128" s="4497" t="n"/>
      <c r="F128" s="4497" t="n"/>
      <c r="G128" s="4497" t="n"/>
      <c r="H128" s="4497" t="n"/>
      <c r="I128" s="4497" t="n"/>
      <c r="J128" s="4497" t="n"/>
      <c r="K128" s="4497" t="n"/>
      <c r="L128" s="4497" t="n"/>
      <c r="M128" s="4497" t="n"/>
      <c r="N128" s="4497" t="n"/>
      <c r="O128" s="4497" t="n"/>
      <c r="P128" s="4497" t="n"/>
      <c r="Q128" s="4497" t="n"/>
      <c r="R128" s="3294" t="n"/>
      <c r="S128" s="3294" t="n"/>
      <c r="T128" s="3294" t="n"/>
      <c r="U128" s="3294" t="n"/>
      <c r="V128" s="3294" t="n"/>
      <c r="W128" s="3294" t="n"/>
      <c r="X128" s="3294" t="n"/>
      <c r="Y128" s="3294" t="n"/>
      <c r="Z128" s="3294" t="n"/>
      <c r="AA128" s="3294" t="n"/>
      <c r="AB128" s="3294" t="n"/>
      <c r="AC128" s="3294" t="n"/>
      <c r="AD128" s="3294" t="n"/>
      <c r="AE128" s="3294" t="n"/>
      <c r="AF128" s="3294" t="n"/>
      <c r="AG128" s="3294" t="n"/>
      <c r="AH128" s="3294" t="n"/>
      <c r="AI128" s="3294" t="n"/>
      <c r="AJ128" s="3294" t="n"/>
      <c r="AK128" s="3294" t="n"/>
      <c r="AL128" s="3294" t="n"/>
      <c r="AM128" s="3294" t="n"/>
      <c r="AN128" s="3294" t="n"/>
      <c r="AO128" s="3294" t="n"/>
      <c r="AP128" s="3294" t="n"/>
      <c r="AQ128" s="3294" t="n"/>
      <c r="AR128" s="3294" t="n"/>
      <c r="AS128" s="3294" t="n"/>
      <c r="AT128" s="3294" t="n"/>
      <c r="AU128" s="3294" t="n"/>
      <c r="AV128" s="3294" t="n"/>
      <c r="AW128" s="3294" t="n"/>
      <c r="AX128" s="3294" t="n"/>
      <c r="AY128" s="3294" t="n"/>
      <c r="AZ128" s="3294" t="n"/>
      <c r="BA128" s="3294" t="n"/>
      <c r="BB128" s="3294" t="n"/>
      <c r="BC128" s="3294" t="n"/>
      <c r="BD128" s="3294" t="n"/>
      <c r="BE128" s="3294" t="n"/>
      <c r="BF128" s="3294" t="n"/>
      <c r="BG128" s="3294" t="n"/>
      <c r="BH128" s="3294" t="n"/>
      <c r="BI128" s="3294" t="n"/>
      <c r="BJ128" s="3294" t="n"/>
      <c r="BK128" s="3294" t="n"/>
      <c r="BL128" s="3294" t="n"/>
      <c r="BM128" s="3294" t="n"/>
      <c r="BN128" s="3294" t="n"/>
      <c r="BO128" s="3294" t="n"/>
      <c r="BP128" s="3294" t="n"/>
      <c r="BQ128" s="3294" t="n"/>
      <c r="BR128" s="3294" t="n"/>
      <c r="BS128" s="6002" t="n"/>
      <c r="BT128" s="6002" t="n"/>
      <c r="BU128" s="6002" t="n"/>
    </row>
    <row r="129">
      <c r="A129" s="6524" t="inlineStr">
        <is>
          <t>Количество часов учебных занятий</t>
        </is>
      </c>
      <c r="B129" s="6363" t="n"/>
      <c r="C129" s="6363" t="n"/>
      <c r="D129" s="6363" t="n"/>
      <c r="E129" s="6363" t="n"/>
      <c r="F129" s="6363" t="n"/>
      <c r="G129" s="6363" t="n"/>
      <c r="H129" s="6363" t="n"/>
      <c r="I129" s="6363" t="n"/>
      <c r="J129" s="6363" t="n"/>
      <c r="K129" s="6363" t="n"/>
      <c r="L129" s="6363" t="n"/>
      <c r="M129" s="6363" t="n"/>
      <c r="N129" s="6363" t="n"/>
      <c r="O129" s="6363" t="n"/>
      <c r="P129" s="6364" t="n"/>
      <c r="Q129" s="6525" t="n"/>
      <c r="R129" s="2686">
        <f>R35+R73</f>
        <v/>
      </c>
      <c r="S129" s="3182" t="n"/>
      <c r="T129" s="6526">
        <f>T35+T73</f>
        <v/>
      </c>
      <c r="U129" s="3180">
        <f>U35+U73</f>
        <v/>
      </c>
      <c r="V129" s="2686" t="n"/>
      <c r="W129" s="6361" t="n"/>
      <c r="X129" s="3180" t="n"/>
      <c r="Y129" s="6364" t="n"/>
      <c r="Z129" s="6527">
        <f>Z35+Z73</f>
        <v/>
      </c>
      <c r="AA129" s="6361" t="n"/>
      <c r="AB129" s="6528">
        <f>AB35+AB73</f>
        <v/>
      </c>
      <c r="AC129" s="6364" t="n"/>
      <c r="AD129" s="6529">
        <f>AD35+AD73</f>
        <v/>
      </c>
      <c r="AE129" s="6364" t="n"/>
      <c r="AF129" s="6529">
        <f>AF35+AF73</f>
        <v/>
      </c>
      <c r="AG129" s="6364" t="n"/>
      <c r="AH129" s="6530">
        <f>AH35+AH73</f>
        <v/>
      </c>
      <c r="AI129" s="6376" t="n"/>
      <c r="AJ129" s="6531">
        <f>AJ35+AJ73</f>
        <v/>
      </c>
      <c r="AK129" s="6376" t="n"/>
      <c r="AL129" s="6531">
        <f>AL35+AL73</f>
        <v/>
      </c>
      <c r="AM129" s="6376" t="n"/>
      <c r="AN129" s="6532">
        <f>AN35+AN73</f>
        <v/>
      </c>
      <c r="AO129" s="6364" t="n"/>
      <c r="AP129" s="6527">
        <f>AP35+AP73</f>
        <v/>
      </c>
      <c r="AQ129" s="6533">
        <f>AQ35+AQ73</f>
        <v/>
      </c>
      <c r="AR129" s="2702">
        <f>AR35+AR73</f>
        <v/>
      </c>
      <c r="AS129" s="2702">
        <f>AS35+AS73</f>
        <v/>
      </c>
      <c r="AT129" s="6534">
        <f>AT35+AT73</f>
        <v/>
      </c>
      <c r="AU129" s="2702">
        <f>AU35+AU73</f>
        <v/>
      </c>
      <c r="AV129" s="2700">
        <f>AV35+AV73</f>
        <v/>
      </c>
      <c r="AW129" s="6535">
        <f>AW35+AW73</f>
        <v/>
      </c>
      <c r="AX129" s="2702">
        <f>AX35+AX73</f>
        <v/>
      </c>
      <c r="AY129" s="2702">
        <f>AY35+AY73</f>
        <v/>
      </c>
      <c r="AZ129" s="6534">
        <f>AZ35+AZ73</f>
        <v/>
      </c>
      <c r="BA129" s="2702">
        <f>BA35+BA73</f>
        <v/>
      </c>
      <c r="BB129" s="2700">
        <f>BB35+BB73</f>
        <v/>
      </c>
      <c r="BC129" s="6535">
        <f>BC35+BC73</f>
        <v/>
      </c>
      <c r="BD129" s="2702">
        <f>BD35+BD73</f>
        <v/>
      </c>
      <c r="BE129" s="2702">
        <f>BE35+BE73</f>
        <v/>
      </c>
      <c r="BF129" s="6534">
        <f>BF35+BF73</f>
        <v/>
      </c>
      <c r="BG129" s="2702">
        <f>BG35+BG73</f>
        <v/>
      </c>
      <c r="BH129" s="2700">
        <f>BH35+BH73</f>
        <v/>
      </c>
      <c r="BI129" s="6535">
        <f>BI35+BI73</f>
        <v/>
      </c>
      <c r="BJ129" s="2702">
        <f>BJ35+BJ73</f>
        <v/>
      </c>
      <c r="BK129" s="2702">
        <f>BK35+BK73</f>
        <v/>
      </c>
      <c r="BL129" s="6534">
        <f>BL35+BL73</f>
        <v/>
      </c>
      <c r="BM129" s="2702">
        <f>BM35+BM73</f>
        <v/>
      </c>
      <c r="BN129" s="2700">
        <f>BN35+BN73</f>
        <v/>
      </c>
      <c r="BO129" s="6529">
        <f>BO35+BO73</f>
        <v/>
      </c>
      <c r="BP129" s="6364" t="n"/>
      <c r="BQ129" s="6536" t="n"/>
      <c r="BR129" s="6364" t="n"/>
      <c r="BS129" s="6002" t="n"/>
      <c r="BT129" s="6002" t="n"/>
      <c r="BU129" s="6002" t="n"/>
    </row>
    <row r="130">
      <c r="A130" s="6537" t="inlineStr">
        <is>
          <t>Количество часов учебных занятий в неделю</t>
        </is>
      </c>
      <c r="B130" s="6273" t="n"/>
      <c r="C130" s="6273" t="n"/>
      <c r="D130" s="6273" t="n"/>
      <c r="E130" s="6273" t="n"/>
      <c r="F130" s="6273" t="n"/>
      <c r="G130" s="6273" t="n"/>
      <c r="H130" s="6273" t="n"/>
      <c r="I130" s="6273" t="n"/>
      <c r="J130" s="6273" t="n"/>
      <c r="K130" s="6273" t="n"/>
      <c r="L130" s="6273" t="n"/>
      <c r="M130" s="6273" t="n"/>
      <c r="N130" s="6273" t="n"/>
      <c r="O130" s="6273" t="n"/>
      <c r="P130" s="6538" t="n"/>
      <c r="Q130" s="4439" t="n"/>
      <c r="R130" s="3494" t="n"/>
      <c r="S130" s="6539" t="n"/>
      <c r="T130" s="6539" t="n"/>
      <c r="U130" s="6540" t="n"/>
      <c r="V130" s="3494" t="n"/>
      <c r="W130" s="6279" t="n"/>
      <c r="X130" s="3493" t="n"/>
      <c r="Y130" s="6274" t="n"/>
      <c r="Z130" s="3728">
        <f>T129+AD129</f>
        <v/>
      </c>
      <c r="AA130" s="6279" t="n"/>
      <c r="AB130" s="6541">
        <f>AQ129+AT129+AW129+AZ129+BC129+BF129+BI129+BL129</f>
        <v/>
      </c>
      <c r="AC130" s="6274" t="n"/>
      <c r="AD130" s="3746">
        <f>AQ129+AT129+AW129+AZ129+BC129+BF129+BZ129+BI129+BL129</f>
        <v/>
      </c>
      <c r="AE130" s="6274" t="n"/>
      <c r="AF130" s="3727">
        <f>(AB129)*0.22</f>
        <v/>
      </c>
      <c r="AG130" s="6274" t="n"/>
      <c r="AH130" s="6542">
        <f>AH129+AJ129+AL129+AN129</f>
        <v/>
      </c>
      <c r="AI130" s="6158" t="n"/>
      <c r="AJ130" s="6543">
        <f>AP129+AR129+AU129+AX129+BA129+BD129+BG129+BJ129+BM129</f>
        <v/>
      </c>
      <c r="AK130" s="6158" t="n"/>
      <c r="AL130" s="4807" t="n"/>
      <c r="AM130" s="6158" t="n"/>
      <c r="AN130" s="6544" t="n"/>
      <c r="AO130" s="6274" t="n"/>
      <c r="AP130" s="3494" t="n"/>
      <c r="AQ130" s="6545" t="n"/>
      <c r="AR130" s="6545">
        <f>AR129/AQ33</f>
        <v/>
      </c>
      <c r="AS130" s="6546" t="n"/>
      <c r="AT130" s="6547" t="n"/>
      <c r="AU130" s="6545">
        <f>AU129/AT33</f>
        <v/>
      </c>
      <c r="AV130" s="6540" t="n"/>
      <c r="AW130" s="6548" t="n"/>
      <c r="AX130" s="6545">
        <f>AX129/AW33</f>
        <v/>
      </c>
      <c r="AY130" s="6546" t="n"/>
      <c r="AZ130" s="6547" t="n"/>
      <c r="BA130" s="6545">
        <f>BA129/AZ33</f>
        <v/>
      </c>
      <c r="BB130" s="6540" t="n"/>
      <c r="BC130" s="6548" t="n"/>
      <c r="BD130" s="6545">
        <f>BD129/BC33</f>
        <v/>
      </c>
      <c r="BE130" s="6546" t="n"/>
      <c r="BF130" s="6547" t="n"/>
      <c r="BG130" s="6545">
        <f>BG129/BF33</f>
        <v/>
      </c>
      <c r="BH130" s="6540" t="n"/>
      <c r="BI130" s="6548" t="n"/>
      <c r="BJ130" s="6545">
        <f>BJ129/BI33</f>
        <v/>
      </c>
      <c r="BK130" s="6546" t="n"/>
      <c r="BL130" s="6547" t="n"/>
      <c r="BM130" s="6545">
        <f>BM129/BL33</f>
        <v/>
      </c>
      <c r="BN130" s="6540" t="n"/>
      <c r="BO130" s="6549">
        <f>BO129+X139+X141+X143+AU139+AU142+BC139</f>
        <v/>
      </c>
      <c r="BP130" s="6274" t="n"/>
      <c r="BQ130" s="6550" t="n"/>
      <c r="BR130" s="6274" t="n"/>
      <c r="BS130" s="6002" t="n"/>
      <c r="BT130" s="6002" t="n"/>
      <c r="BU130" s="6002" t="n"/>
    </row>
    <row r="131">
      <c r="A131" s="4249" t="inlineStr">
        <is>
          <t>Количество курсовых проектов</t>
        </is>
      </c>
      <c r="B131" s="6284" t="n"/>
      <c r="C131" s="6284" t="n"/>
      <c r="D131" s="6284" t="n"/>
      <c r="E131" s="6284" t="n"/>
      <c r="F131" s="6284" t="n"/>
      <c r="G131" s="6284" t="n"/>
      <c r="H131" s="6284" t="n"/>
      <c r="I131" s="6284" t="n"/>
      <c r="J131" s="6284" t="n"/>
      <c r="K131" s="6284" t="n"/>
      <c r="L131" s="6284" t="n"/>
      <c r="M131" s="6284" t="n"/>
      <c r="N131" s="6284" t="n"/>
      <c r="O131" s="6284" t="n"/>
      <c r="P131" s="6188" t="n"/>
      <c r="Q131" s="6551" t="n"/>
      <c r="R131" s="465" t="n"/>
      <c r="S131" s="6552" t="n"/>
      <c r="T131" s="6552" t="n"/>
      <c r="U131" s="359" t="n"/>
      <c r="V131" s="465" t="n"/>
      <c r="W131" s="6184" t="n"/>
      <c r="X131" s="6553" t="n"/>
      <c r="Y131" s="6183" t="n"/>
      <c r="Z131" s="465">
        <f>SUM(AQ131:BN131)</f>
        <v/>
      </c>
      <c r="AA131" s="6184" t="n"/>
      <c r="AB131" s="6554" t="n"/>
      <c r="AC131" s="6183" t="n"/>
      <c r="AD131" s="6555" t="n">
        <v>6</v>
      </c>
      <c r="AE131" s="6188" t="n"/>
      <c r="AF131" s="6555">
        <f>(AB129-R129)*0.22</f>
        <v/>
      </c>
      <c r="AG131" s="6188" t="n"/>
      <c r="AH131" s="6556" t="n"/>
      <c r="AI131" s="6160" t="n"/>
      <c r="AJ131" s="6557" t="n"/>
      <c r="AK131" s="6160" t="n"/>
      <c r="AL131" s="6557" t="n"/>
      <c r="AM131" s="6160" t="n"/>
      <c r="AN131" s="359" t="n"/>
      <c r="AO131" s="6188" t="n"/>
      <c r="AP131" s="465" t="n"/>
      <c r="AQ131" s="6558">
        <f>COUNTIF(AQ36:AQ113,40)+COUNTIF(AQ36:AQ113,60)</f>
        <v/>
      </c>
      <c r="AR131" s="6284" t="n"/>
      <c r="AS131" s="6184" t="n"/>
      <c r="AT131" s="6553">
        <f>COUNTIF(AT36:AT113,40)+COUNTIF(AT36:AT113,60)</f>
        <v/>
      </c>
      <c r="AU131" s="6182" t="n"/>
      <c r="AV131" s="6183" t="n"/>
      <c r="AW131" s="465">
        <f>COUNTIF(AW36:AW113,40)+COUNTIF(AW36:AW113,60)</f>
        <v/>
      </c>
      <c r="AX131" s="6284" t="n"/>
      <c r="AY131" s="6184" t="n"/>
      <c r="AZ131" s="6553">
        <f>COUNTIF(AZ36:AZ113,40)+COUNTIF(AZ36:AZ113,60)</f>
        <v/>
      </c>
      <c r="BA131" s="6182" t="n"/>
      <c r="BB131" s="6183" t="n"/>
      <c r="BC131" s="465">
        <f>COUNTIF(BC36:BC113,40)+COUNTIF(BC36:BC113,60)</f>
        <v/>
      </c>
      <c r="BD131" s="6284" t="n"/>
      <c r="BE131" s="6184" t="n"/>
      <c r="BF131" s="6553">
        <f>COUNTIF(BF36:BF113,40)+COUNTIF(BF36:BF113,60)</f>
        <v/>
      </c>
      <c r="BG131" s="6182" t="n"/>
      <c r="BH131" s="6183" t="n"/>
      <c r="BI131" s="465">
        <f>COUNTIF(BI36:BI113,40)+COUNTIF(BI36:BI113,60)</f>
        <v/>
      </c>
      <c r="BJ131" s="6284" t="n"/>
      <c r="BK131" s="6184" t="n"/>
      <c r="BL131" s="6553">
        <f>COUNTIF(BL36:BL113,40)+COUNTIF(BL36:BL113,60)</f>
        <v/>
      </c>
      <c r="BM131" s="6182" t="n"/>
      <c r="BN131" s="6183" t="n"/>
      <c r="BO131" s="6559" t="n"/>
      <c r="BP131" s="6188" t="n"/>
      <c r="BQ131" s="6560" t="n"/>
      <c r="BR131" s="6188" t="n"/>
      <c r="BS131" s="6002" t="n"/>
      <c r="BT131" s="6002" t="n"/>
      <c r="BU131" s="6002" t="n"/>
    </row>
    <row r="132">
      <c r="A132" s="4249" t="inlineStr">
        <is>
          <t>Количество курсовых работ</t>
        </is>
      </c>
      <c r="B132" s="6284" t="n"/>
      <c r="C132" s="6284" t="n"/>
      <c r="D132" s="6284" t="n"/>
      <c r="E132" s="6284" t="n"/>
      <c r="F132" s="6284" t="n"/>
      <c r="G132" s="6284" t="n"/>
      <c r="H132" s="6284" t="n"/>
      <c r="I132" s="6284" t="n"/>
      <c r="J132" s="6284" t="n"/>
      <c r="K132" s="6284" t="n"/>
      <c r="L132" s="6284" t="n"/>
      <c r="M132" s="6284" t="n"/>
      <c r="N132" s="6284" t="n"/>
      <c r="O132" s="6284" t="n"/>
      <c r="P132" s="6188" t="n"/>
      <c r="Q132" s="6551" t="n"/>
      <c r="R132" s="465" t="n"/>
      <c r="S132" s="6552" t="n"/>
      <c r="T132" s="6552" t="n"/>
      <c r="U132" s="359" t="n"/>
      <c r="V132" s="465" t="n"/>
      <c r="W132" s="6184" t="n"/>
      <c r="X132" s="6553" t="n"/>
      <c r="Y132" s="6183" t="n"/>
      <c r="Z132" s="465">
        <f>SUM(AQ132:BN132)</f>
        <v/>
      </c>
      <c r="AA132" s="6184" t="n"/>
      <c r="AB132" s="6553" t="n"/>
      <c r="AC132" s="6183" t="n"/>
      <c r="AD132" s="6555" t="n">
        <v>4</v>
      </c>
      <c r="AE132" s="6188" t="n"/>
      <c r="AF132" s="6555" t="n"/>
      <c r="AG132" s="6188" t="n"/>
      <c r="AH132" s="6556" t="n"/>
      <c r="AI132" s="6160" t="n"/>
      <c r="AJ132" s="6557" t="n"/>
      <c r="AK132" s="6160" t="n"/>
      <c r="AL132" s="6557" t="n"/>
      <c r="AM132" s="6160" t="n"/>
      <c r="AN132" s="359" t="n"/>
      <c r="AO132" s="6188" t="n"/>
      <c r="AP132" s="465" t="n"/>
      <c r="AQ132" s="6558">
        <f>COUNTIF(AQ36:AQ113,30)</f>
        <v/>
      </c>
      <c r="AR132" s="6284" t="n"/>
      <c r="AS132" s="6184" t="n"/>
      <c r="AT132" s="6553">
        <f>COUNTIF(AT36:AT113,30)</f>
        <v/>
      </c>
      <c r="AU132" s="6182" t="n"/>
      <c r="AV132" s="6183" t="n"/>
      <c r="AW132" s="465">
        <f>COUNTIF(AW36:AW113,30)</f>
        <v/>
      </c>
      <c r="AX132" s="6284" t="n"/>
      <c r="AY132" s="6184" t="n"/>
      <c r="AZ132" s="6553">
        <f>COUNTIF(AZ36:AZ113,30)</f>
        <v/>
      </c>
      <c r="BA132" s="6182" t="n"/>
      <c r="BB132" s="6183" t="n"/>
      <c r="BC132" s="465">
        <f>COUNTIF(BC36:BC113,30)</f>
        <v/>
      </c>
      <c r="BD132" s="6284" t="n"/>
      <c r="BE132" s="6184" t="n"/>
      <c r="BF132" s="6553">
        <f>COUNTIF(BF36:BF113,30)</f>
        <v/>
      </c>
      <c r="BG132" s="6182" t="n"/>
      <c r="BH132" s="6183" t="n"/>
      <c r="BI132" s="465">
        <f>COUNTIF(BI36:BI113,30)</f>
        <v/>
      </c>
      <c r="BJ132" s="6284" t="n"/>
      <c r="BK132" s="6184" t="n"/>
      <c r="BL132" s="6553">
        <f>COUNTIF(BL36:BL113,30)</f>
        <v/>
      </c>
      <c r="BM132" s="6182" t="n"/>
      <c r="BN132" s="6183" t="n"/>
      <c r="BO132" s="6559" t="n"/>
      <c r="BP132" s="6188" t="n"/>
      <c r="BQ132" s="6560" t="n"/>
      <c r="BR132" s="6188" t="n"/>
      <c r="BS132" s="6002" t="n"/>
      <c r="BT132" s="6002" t="n"/>
      <c r="BU132" s="6002" t="n"/>
    </row>
    <row r="133">
      <c r="A133" s="4438" t="inlineStr">
        <is>
          <t>Количество экзаменов</t>
        </is>
      </c>
      <c r="B133" s="6273" t="n"/>
      <c r="C133" s="6273" t="n"/>
      <c r="D133" s="6273" t="n"/>
      <c r="E133" s="6273" t="n"/>
      <c r="F133" s="6273" t="n"/>
      <c r="G133" s="6273" t="n"/>
      <c r="H133" s="6273" t="n"/>
      <c r="I133" s="6273" t="n"/>
      <c r="J133" s="6273" t="n"/>
      <c r="K133" s="6273" t="n"/>
      <c r="L133" s="6273" t="n"/>
      <c r="M133" s="6273" t="n"/>
      <c r="N133" s="6273" t="n"/>
      <c r="O133" s="6273" t="n"/>
      <c r="P133" s="6274" t="n"/>
      <c r="Q133" s="4439" t="n"/>
      <c r="R133" s="3494" t="n"/>
      <c r="S133" s="6539" t="n"/>
      <c r="T133" s="6539" t="n"/>
      <c r="U133" s="6540" t="n"/>
      <c r="V133" s="3494" t="n"/>
      <c r="W133" s="6279" t="n"/>
      <c r="X133" s="3493" t="n"/>
      <c r="Y133" s="6274" t="n"/>
      <c r="Z133" s="3494">
        <f>SUM(AQ133:BN133)</f>
        <v/>
      </c>
      <c r="AA133" s="6279" t="n"/>
      <c r="AB133" s="3493" t="n"/>
      <c r="AC133" s="6274" t="n"/>
      <c r="AD133" s="3727" t="n">
        <v>28</v>
      </c>
      <c r="AE133" s="6274" t="n"/>
      <c r="AF133" s="3727" t="n"/>
      <c r="AG133" s="6274" t="n"/>
      <c r="AH133" s="4806" t="n"/>
      <c r="AI133" s="6158" t="n"/>
      <c r="AJ133" s="4807" t="n"/>
      <c r="AK133" s="6158" t="n"/>
      <c r="AL133" s="4807" t="n"/>
      <c r="AM133" s="6158" t="n"/>
      <c r="AN133" s="6540" t="n"/>
      <c r="AO133" s="6274" t="n"/>
      <c r="AP133" s="3494" t="n"/>
      <c r="AQ133" s="6546">
        <f>COUNTIF(V35:W127,1)</f>
        <v/>
      </c>
      <c r="AR133" s="6273" t="n"/>
      <c r="AS133" s="6279" t="n"/>
      <c r="AT133" s="3493">
        <f>COUNTIF(V35:W127,2)</f>
        <v/>
      </c>
      <c r="AU133" s="6273" t="n"/>
      <c r="AV133" s="6274" t="n"/>
      <c r="AW133" s="3494">
        <f>COUNTIF(V35:W127,3)</f>
        <v/>
      </c>
      <c r="AX133" s="6273" t="n"/>
      <c r="AY133" s="6279" t="n"/>
      <c r="AZ133" s="3493">
        <f>COUNTIF(V35:W127,4)</f>
        <v/>
      </c>
      <c r="BA133" s="6273" t="n"/>
      <c r="BB133" s="6274" t="n"/>
      <c r="BC133" s="3494">
        <f>COUNTIF(V35:W127,5)</f>
        <v/>
      </c>
      <c r="BD133" s="6273" t="n"/>
      <c r="BE133" s="6279" t="n"/>
      <c r="BF133" s="3493">
        <f>COUNTIF(V35:W127,6)</f>
        <v/>
      </c>
      <c r="BG133" s="6273" t="n"/>
      <c r="BH133" s="6274" t="n"/>
      <c r="BI133" s="3494">
        <f>COUNTIF(V35:W127,7)</f>
        <v/>
      </c>
      <c r="BJ133" s="6273" t="n"/>
      <c r="BK133" s="6279" t="n"/>
      <c r="BL133" s="3493">
        <f>COUNTIF(V35:W127,8)</f>
        <v/>
      </c>
      <c r="BM133" s="6273" t="n"/>
      <c r="BN133" s="6274" t="n"/>
      <c r="BO133" s="6561" t="n"/>
      <c r="BP133" s="6274" t="n"/>
      <c r="BQ133" s="6550" t="n"/>
      <c r="BR133" s="6274" t="n"/>
      <c r="BS133" s="6002" t="n"/>
      <c r="BT133" s="6002" t="n"/>
      <c r="BU133" s="6002" t="n"/>
    </row>
    <row r="134">
      <c r="A134" s="6562" t="inlineStr">
        <is>
          <t>Количество зачетов</t>
        </is>
      </c>
      <c r="B134" s="6016" t="n"/>
      <c r="C134" s="6016" t="n"/>
      <c r="D134" s="6016" t="n"/>
      <c r="E134" s="6016" t="n"/>
      <c r="F134" s="6016" t="n"/>
      <c r="G134" s="6016" t="n"/>
      <c r="H134" s="6016" t="n"/>
      <c r="I134" s="6016" t="n"/>
      <c r="J134" s="6016" t="n"/>
      <c r="K134" s="6016" t="n"/>
      <c r="L134" s="6016" t="n"/>
      <c r="M134" s="6016" t="n"/>
      <c r="N134" s="6016" t="n"/>
      <c r="O134" s="6016" t="n"/>
      <c r="P134" s="6019" t="n"/>
      <c r="Q134" s="5445" t="n"/>
      <c r="R134" s="5721" t="n"/>
      <c r="S134" s="4909" t="n"/>
      <c r="T134" s="4909" t="n"/>
      <c r="U134" s="6563" t="n"/>
      <c r="V134" s="5721" t="n"/>
      <c r="W134" s="6070" t="n"/>
      <c r="X134" s="4910" t="n"/>
      <c r="Y134" s="6019" t="n"/>
      <c r="Z134" s="5721">
        <f>SUM(AQ134:BN134)</f>
        <v/>
      </c>
      <c r="AA134" s="6070" t="n"/>
      <c r="AB134" s="4910" t="n"/>
      <c r="AC134" s="6019" t="n"/>
      <c r="AD134" s="6564" t="n">
        <v>27</v>
      </c>
      <c r="AE134" s="6019" t="n"/>
      <c r="AF134" s="6565">
        <f>AP129+AR129+AU129+AX129+BA129+BD129+BG129+BJ129+BM129</f>
        <v/>
      </c>
      <c r="AG134" s="6019" t="n"/>
      <c r="AH134" s="6566" t="n"/>
      <c r="AI134" s="6076" t="n"/>
      <c r="AJ134" s="6567" t="n"/>
      <c r="AK134" s="6076" t="n"/>
      <c r="AL134" s="6567" t="n"/>
      <c r="AM134" s="6076" t="n"/>
      <c r="AN134" s="6563" t="n"/>
      <c r="AO134" s="6019" t="n"/>
      <c r="AP134" s="5721" t="n"/>
      <c r="AQ134" s="4903">
        <f>COUNTIF(X35:Y127,1)</f>
        <v/>
      </c>
      <c r="AR134" s="6016" t="n"/>
      <c r="AS134" s="6070" t="n"/>
      <c r="AT134" s="4910">
        <f>COUNTIF(X35:Y127,2)</f>
        <v/>
      </c>
      <c r="AU134" s="6016" t="n"/>
      <c r="AV134" s="6019" t="n"/>
      <c r="AW134" s="5721">
        <f>COUNTIF(X35:Y127,3)</f>
        <v/>
      </c>
      <c r="AX134" s="6016" t="n"/>
      <c r="AY134" s="6070" t="n"/>
      <c r="AZ134" s="4910">
        <f>COUNTIF(X35:Y127,4)</f>
        <v/>
      </c>
      <c r="BA134" s="6016" t="n"/>
      <c r="BB134" s="6019" t="n"/>
      <c r="BC134" s="5721">
        <f>COUNTIF(X35:Y127,5)</f>
        <v/>
      </c>
      <c r="BD134" s="6016" t="n"/>
      <c r="BE134" s="6070" t="n"/>
      <c r="BF134" s="4910">
        <f>COUNTIF(X35:Y127,6)</f>
        <v/>
      </c>
      <c r="BG134" s="6016" t="n"/>
      <c r="BH134" s="6019" t="n"/>
      <c r="BI134" s="5721">
        <f>COUNTIF(X35:Y127,7)</f>
        <v/>
      </c>
      <c r="BJ134" s="6016" t="n"/>
      <c r="BK134" s="6070" t="n"/>
      <c r="BL134" s="4910">
        <f>COUNTIF(X35:Y127,8)</f>
        <v/>
      </c>
      <c r="BM134" s="6016" t="n"/>
      <c r="BN134" s="6019" t="n"/>
      <c r="BO134" s="6568" t="n"/>
      <c r="BP134" s="6019" t="n"/>
      <c r="BQ134" s="6569" t="n"/>
      <c r="BR134" s="6019" t="n"/>
      <c r="BS134" s="6002" t="n"/>
      <c r="BT134" s="6002" t="n"/>
      <c r="BU134" s="6002" t="n"/>
    </row>
    <row r="135">
      <c r="A135" s="4287" t="n"/>
      <c r="B135" s="4287" t="n"/>
      <c r="C135" s="4287" t="n"/>
      <c r="D135" s="4287" t="n"/>
      <c r="E135" s="4287" t="n"/>
      <c r="F135" s="4287" t="n"/>
      <c r="G135" s="4287" t="n"/>
      <c r="H135" s="4287" t="n"/>
      <c r="I135" s="4287" t="n"/>
      <c r="J135" s="4287" t="n"/>
      <c r="K135" s="4287" t="n"/>
      <c r="L135" s="4287" t="n"/>
      <c r="M135" s="4287" t="n"/>
      <c r="N135" s="4287" t="n"/>
      <c r="O135" s="4287" t="n"/>
      <c r="P135" s="4287" t="n"/>
      <c r="Q135" s="4287" t="n"/>
      <c r="R135" s="152" t="n"/>
      <c r="S135" s="152" t="n"/>
      <c r="T135" s="152" t="n"/>
      <c r="U135" s="152" t="n"/>
      <c r="V135" s="152" t="n"/>
      <c r="W135" s="152" t="n"/>
      <c r="X135" s="152" t="n"/>
      <c r="Y135" s="152" t="n"/>
      <c r="Z135" s="152" t="n"/>
      <c r="AA135" s="152" t="n"/>
      <c r="AB135" s="152" t="n"/>
      <c r="AC135" s="152" t="n"/>
      <c r="AD135" s="6570" t="n"/>
      <c r="AE135" s="6570" t="n"/>
      <c r="AF135" s="6571" t="n"/>
      <c r="AG135" s="6570" t="n"/>
      <c r="AH135" s="152" t="n"/>
      <c r="AI135" s="152" t="n"/>
      <c r="AJ135" s="152" t="n"/>
      <c r="AK135" s="152" t="n"/>
      <c r="AL135" s="152" t="n"/>
      <c r="AM135" s="152" t="n"/>
      <c r="AN135" s="152" t="n"/>
      <c r="AO135" s="152" t="n"/>
      <c r="AP135" s="152" t="n"/>
      <c r="AQ135" s="152" t="n"/>
      <c r="AR135" s="152" t="n"/>
      <c r="AS135" s="152" t="n"/>
      <c r="AT135" s="152" t="n"/>
      <c r="AU135" s="152" t="n"/>
      <c r="AV135" s="152" t="n"/>
      <c r="AW135" s="152" t="n"/>
      <c r="AX135" s="152" t="n"/>
      <c r="AY135" s="152" t="n"/>
      <c r="AZ135" s="152" t="n"/>
      <c r="BA135" s="152" t="n"/>
      <c r="BB135" s="152" t="n"/>
      <c r="BC135" s="152" t="n"/>
      <c r="BD135" s="152" t="n"/>
      <c r="BE135" s="152" t="n"/>
      <c r="BF135" s="152" t="n"/>
      <c r="BG135" s="152" t="n"/>
      <c r="BH135" s="152" t="n"/>
      <c r="BI135" s="152" t="n"/>
      <c r="BJ135" s="152" t="n"/>
      <c r="BK135" s="152" t="n"/>
      <c r="BL135" s="152" t="n"/>
      <c r="BM135" s="152" t="n"/>
      <c r="BN135" s="152" t="n"/>
      <c r="BO135" s="6572" t="n"/>
      <c r="BP135" s="3349" t="n"/>
      <c r="BQ135" s="3349" t="n"/>
      <c r="BR135" s="3349" t="n"/>
      <c r="BS135" s="6002" t="n"/>
      <c r="BT135" s="6002" t="n"/>
      <c r="BU135" s="6002" t="n"/>
    </row>
    <row r="136">
      <c r="A136" s="2761" t="inlineStr">
        <is>
          <t>IV. Учебные практики</t>
        </is>
      </c>
      <c r="B136" s="6043" t="n"/>
      <c r="C136" s="6043" t="n"/>
      <c r="D136" s="6043" t="n"/>
      <c r="E136" s="6043" t="n"/>
      <c r="F136" s="6043" t="n"/>
      <c r="G136" s="6043" t="n"/>
      <c r="H136" s="6043" t="n"/>
      <c r="I136" s="6043" t="n"/>
      <c r="J136" s="6043" t="n"/>
      <c r="K136" s="6043" t="n"/>
      <c r="L136" s="6043" t="n"/>
      <c r="M136" s="6043" t="n"/>
      <c r="N136" s="6043" t="n"/>
      <c r="O136" s="6043" t="n"/>
      <c r="P136" s="6043" t="n"/>
      <c r="Q136" s="6043" t="n"/>
      <c r="R136" s="6043" t="n"/>
      <c r="S136" s="6043" t="n"/>
      <c r="T136" s="6043" t="n"/>
      <c r="U136" s="6043" t="n"/>
      <c r="V136" s="6043" t="n"/>
      <c r="W136" s="6043" t="n"/>
      <c r="X136" s="6043" t="n"/>
      <c r="Y136" s="6044" t="n"/>
      <c r="Z136" s="2762" t="inlineStr">
        <is>
          <t>V. Производственные практики</t>
        </is>
      </c>
      <c r="AA136" s="6043" t="n"/>
      <c r="AB136" s="6043" t="n"/>
      <c r="AC136" s="6043" t="n"/>
      <c r="AD136" s="6043" t="n"/>
      <c r="AE136" s="6043" t="n"/>
      <c r="AF136" s="6043" t="n"/>
      <c r="AG136" s="6043" t="n"/>
      <c r="AH136" s="6043" t="n"/>
      <c r="AI136" s="6043" t="n"/>
      <c r="AJ136" s="6043" t="n"/>
      <c r="AK136" s="6043" t="n"/>
      <c r="AL136" s="6043" t="n"/>
      <c r="AM136" s="6043" t="n"/>
      <c r="AN136" s="6043" t="n"/>
      <c r="AO136" s="6043" t="n"/>
      <c r="AP136" s="6043" t="n"/>
      <c r="AQ136" s="6043" t="n"/>
      <c r="AR136" s="6043" t="n"/>
      <c r="AS136" s="6043" t="n"/>
      <c r="AT136" s="6043" t="n"/>
      <c r="AU136" s="6043" t="n"/>
      <c r="AV136" s="6044" t="n"/>
      <c r="AW136" s="2761" t="inlineStr">
        <is>
          <t>VI. Дипломное проектирование</t>
        </is>
      </c>
      <c r="AX136" s="6043" t="n"/>
      <c r="AY136" s="6043" t="n"/>
      <c r="AZ136" s="6043" t="n"/>
      <c r="BA136" s="6043" t="n"/>
      <c r="BB136" s="6043" t="n"/>
      <c r="BC136" s="6043" t="n"/>
      <c r="BD136" s="6043" t="n"/>
      <c r="BE136" s="6044" t="n"/>
      <c r="BF136" s="2761" t="inlineStr">
        <is>
          <t>VII. Итоговая аттестация</t>
        </is>
      </c>
      <c r="BG136" s="6043" t="n"/>
      <c r="BH136" s="6043" t="n"/>
      <c r="BI136" s="6043" t="n"/>
      <c r="BJ136" s="6043" t="n"/>
      <c r="BK136" s="6043" t="n"/>
      <c r="BL136" s="6043" t="n"/>
      <c r="BM136" s="6043" t="n"/>
      <c r="BN136" s="6043" t="n"/>
      <c r="BO136" s="6043" t="n"/>
      <c r="BP136" s="6043" t="n"/>
      <c r="BQ136" s="6043" t="n"/>
      <c r="BR136" s="6044" t="n"/>
      <c r="BS136" s="6002" t="n"/>
      <c r="BT136" s="6002" t="n"/>
      <c r="BU136" s="6002" t="n"/>
    </row>
    <row r="137">
      <c r="A137" s="90" t="inlineStr">
        <is>
          <t>Название практики
(уровень высшего образования / уровень среднего специального образования)</t>
        </is>
      </c>
      <c r="B137" s="6006" t="n"/>
      <c r="C137" s="6006" t="n"/>
      <c r="D137" s="6006" t="n"/>
      <c r="E137" s="6006" t="n"/>
      <c r="F137" s="6006" t="n"/>
      <c r="G137" s="6006" t="n"/>
      <c r="H137" s="6006" t="n"/>
      <c r="I137" s="6006" t="n"/>
      <c r="J137" s="6007" t="n"/>
      <c r="K137" s="2763" t="inlineStr">
        <is>
          <t>Уровень среднего специального образования</t>
        </is>
      </c>
      <c r="L137" s="6045" t="n"/>
      <c r="M137" s="6045" t="n"/>
      <c r="N137" s="6045" t="n"/>
      <c r="O137" s="6045" t="n"/>
      <c r="P137" s="6573" t="n"/>
      <c r="Q137" s="3224" t="n"/>
      <c r="R137" s="2765" t="inlineStr">
        <is>
          <t>Уровень высшего образования</t>
        </is>
      </c>
      <c r="S137" s="6006" t="n"/>
      <c r="T137" s="6006" t="n"/>
      <c r="U137" s="6006" t="n"/>
      <c r="V137" s="6006" t="n"/>
      <c r="W137" s="6007" t="n"/>
      <c r="X137" s="2766" t="inlineStr">
        <is>
          <t>Всего зачетных единиц</t>
        </is>
      </c>
      <c r="Y137" s="6007" t="n"/>
      <c r="Z137" s="90" t="inlineStr">
        <is>
          <t>Название практики
(уровень высшего образования / уровень среднего специального образования)</t>
        </is>
      </c>
      <c r="AA137" s="6006" t="n"/>
      <c r="AB137" s="6006" t="n"/>
      <c r="AC137" s="6006" t="n"/>
      <c r="AD137" s="6006" t="n"/>
      <c r="AE137" s="6006" t="n"/>
      <c r="AF137" s="6006" t="n"/>
      <c r="AG137" s="6006" t="n"/>
      <c r="AH137" s="6007" t="n"/>
      <c r="AI137" s="2763" t="inlineStr">
        <is>
          <t>Уровень среднего специального образования</t>
        </is>
      </c>
      <c r="AJ137" s="6045" t="n"/>
      <c r="AK137" s="6045" t="n"/>
      <c r="AL137" s="6045" t="n"/>
      <c r="AM137" s="6045" t="n"/>
      <c r="AN137" s="6573" t="n"/>
      <c r="AO137" s="2767" t="inlineStr">
        <is>
          <t>Уровень высшего образования</t>
        </is>
      </c>
      <c r="AP137" s="6045" t="n"/>
      <c r="AQ137" s="6045" t="n"/>
      <c r="AR137" s="6045" t="n"/>
      <c r="AS137" s="6045" t="n"/>
      <c r="AT137" s="6573" t="n"/>
      <c r="AU137" s="2766" t="inlineStr">
        <is>
          <t>Всего зачетных единиц</t>
        </is>
      </c>
      <c r="AV137" s="6007" t="n"/>
      <c r="AW137" s="90" t="inlineStr">
        <is>
          <t>Семестр</t>
        </is>
      </c>
      <c r="AX137" s="6006" t="n"/>
      <c r="AY137" s="6007" t="n"/>
      <c r="AZ137" s="2768" t="inlineStr">
        <is>
          <t>Недель</t>
        </is>
      </c>
      <c r="BA137" s="6006" t="n"/>
      <c r="BB137" s="6007" t="n"/>
      <c r="BC137" s="2768" t="inlineStr">
        <is>
          <t>Зачетных единиц</t>
        </is>
      </c>
      <c r="BD137" s="6006" t="n"/>
      <c r="BE137" s="6007" t="n"/>
      <c r="BF137" s="3226" t="inlineStr">
        <is>
          <t>1. Государственный экзамен
2. Защита дипломного проекта (дипломной работы)</t>
        </is>
      </c>
      <c r="BG137" s="6006" t="n"/>
      <c r="BH137" s="6006" t="n"/>
      <c r="BI137" s="6006" t="n"/>
      <c r="BJ137" s="6006" t="n"/>
      <c r="BK137" s="6006" t="n"/>
      <c r="BL137" s="6006" t="n"/>
      <c r="BM137" s="6006" t="n"/>
      <c r="BN137" s="6006" t="n"/>
      <c r="BO137" s="6006" t="n"/>
      <c r="BP137" s="6006" t="n"/>
      <c r="BQ137" s="6006" t="n"/>
      <c r="BR137" s="6008" t="n"/>
      <c r="BS137" s="6002" t="n"/>
      <c r="BT137" s="6002" t="n"/>
      <c r="BU137" s="6002" t="n"/>
    </row>
    <row r="138">
      <c r="A138" s="6574" t="n"/>
      <c r="B138" s="6575" t="n"/>
      <c r="C138" s="6575" t="n"/>
      <c r="D138" s="6575" t="n"/>
      <c r="E138" s="6575" t="n"/>
      <c r="F138" s="6575" t="n"/>
      <c r="G138" s="6575" t="n"/>
      <c r="H138" s="6575" t="n"/>
      <c r="I138" s="6575" t="n"/>
      <c r="J138" s="6576" t="n"/>
      <c r="K138" s="2770" t="inlineStr">
        <is>
          <t>Недель</t>
        </is>
      </c>
      <c r="L138" s="6016" t="n"/>
      <c r="M138" s="6017" t="n"/>
      <c r="N138" s="2771" t="inlineStr">
        <is>
          <t>Зачетных единиц</t>
        </is>
      </c>
      <c r="O138" s="6577" t="n"/>
      <c r="P138" s="6578" t="n"/>
      <c r="Q138" s="2774" t="n"/>
      <c r="R138" s="2771" t="inlineStr">
        <is>
          <t>Недель</t>
        </is>
      </c>
      <c r="S138" s="6577" t="n"/>
      <c r="T138" s="6578" t="n"/>
      <c r="U138" s="2771" t="inlineStr">
        <is>
          <t>Зачетных единиц</t>
        </is>
      </c>
      <c r="V138" s="6577" t="n"/>
      <c r="W138" s="6578" t="n"/>
      <c r="X138" s="6579" t="n"/>
      <c r="Y138" s="6576" t="n"/>
      <c r="Z138" s="6574" t="n"/>
      <c r="AA138" s="6575" t="n"/>
      <c r="AB138" s="6575" t="n"/>
      <c r="AC138" s="6575" t="n"/>
      <c r="AD138" s="6575" t="n"/>
      <c r="AE138" s="6575" t="n"/>
      <c r="AF138" s="6575" t="n"/>
      <c r="AG138" s="6575" t="n"/>
      <c r="AH138" s="6576" t="n"/>
      <c r="AI138" s="2775" t="inlineStr">
        <is>
          <t>Недель</t>
        </is>
      </c>
      <c r="AJ138" s="6016" t="n"/>
      <c r="AK138" s="6017" t="n"/>
      <c r="AL138" s="2771" t="inlineStr">
        <is>
          <t>Зачетных единиц</t>
        </is>
      </c>
      <c r="AM138" s="6577" t="n"/>
      <c r="AN138" s="6578" t="n"/>
      <c r="AO138" s="2777" t="inlineStr">
        <is>
          <t>Недель</t>
        </is>
      </c>
      <c r="AP138" s="6577" t="n"/>
      <c r="AQ138" s="6578" t="n"/>
      <c r="AR138" s="2778" t="inlineStr">
        <is>
          <t>Зачетных единиц</t>
        </is>
      </c>
      <c r="AS138" s="6577" t="n"/>
      <c r="AT138" s="6578" t="n"/>
      <c r="AU138" s="6579" t="n"/>
      <c r="AV138" s="6576" t="n"/>
      <c r="AW138" s="6574" t="n"/>
      <c r="AX138" s="6575" t="n"/>
      <c r="AY138" s="6576" t="n"/>
      <c r="AZ138" s="6579" t="n"/>
      <c r="BA138" s="6575" t="n"/>
      <c r="BB138" s="6576" t="n"/>
      <c r="BC138" s="6579" t="n"/>
      <c r="BD138" s="6575" t="n"/>
      <c r="BE138" s="6576" t="n"/>
      <c r="BF138" s="6010" t="n"/>
      <c r="BG138" s="6002" t="n"/>
      <c r="BH138" s="6002" t="n"/>
      <c r="BI138" s="6002" t="n"/>
      <c r="BJ138" s="6002" t="n"/>
      <c r="BK138" s="6002" t="n"/>
      <c r="BL138" s="6002" t="n"/>
      <c r="BM138" s="6002" t="n"/>
      <c r="BN138" s="6002" t="n"/>
      <c r="BO138" s="6002" t="n"/>
      <c r="BP138" s="6002" t="n"/>
      <c r="BQ138" s="6002" t="n"/>
      <c r="BR138" s="6013" t="n"/>
      <c r="BS138" s="6002" t="n"/>
      <c r="BT138" s="6002" t="n"/>
      <c r="BU138" s="6002" t="n"/>
    </row>
    <row r="139">
      <c r="A139" s="3794" t="inlineStr">
        <is>
          <t>Первая учебная / По ботанике, по почвоведению, по геодезии, по технологии лесопользования, слесарная (ландшафтный дизайн)</t>
        </is>
      </c>
      <c r="B139" s="6006" t="n"/>
      <c r="C139" s="6006" t="n"/>
      <c r="D139" s="6006" t="n"/>
      <c r="E139" s="6006" t="n"/>
      <c r="F139" s="6006" t="n"/>
      <c r="G139" s="6006" t="n"/>
      <c r="H139" s="6006" t="n"/>
      <c r="I139" s="6006" t="n"/>
      <c r="J139" s="6042" t="n"/>
      <c r="K139" s="5459" t="n">
        <v>6.5</v>
      </c>
      <c r="L139" s="6006" t="n"/>
      <c r="M139" s="6042" t="n"/>
      <c r="N139" s="5459" t="n">
        <v>10</v>
      </c>
      <c r="O139" s="6006" t="n"/>
      <c r="P139" s="6042" t="n"/>
      <c r="Q139" s="6580" t="n"/>
      <c r="R139" s="5459" t="n"/>
      <c r="S139" s="6006" t="n"/>
      <c r="T139" s="6042" t="n"/>
      <c r="U139" s="5459" t="n"/>
      <c r="V139" s="6006" t="n"/>
      <c r="W139" s="6042" t="n"/>
      <c r="X139" s="5461">
        <f>N139+U139</f>
        <v/>
      </c>
      <c r="Y139" s="6008" t="n"/>
      <c r="Z139" s="5458" t="inlineStr">
        <is>
          <t>Технологическая / Технологическая</t>
        </is>
      </c>
      <c r="AA139" s="6006" t="n"/>
      <c r="AB139" s="6006" t="n"/>
      <c r="AC139" s="6006" t="n"/>
      <c r="AD139" s="6006" t="n"/>
      <c r="AE139" s="6006" t="n"/>
      <c r="AF139" s="6006" t="n"/>
      <c r="AG139" s="6006" t="n"/>
      <c r="AH139" s="6042" t="n"/>
      <c r="AI139" s="5459" t="n">
        <v>5</v>
      </c>
      <c r="AJ139" s="6006" t="n"/>
      <c r="AK139" s="6042" t="n"/>
      <c r="AL139" s="5459" t="n">
        <v>8</v>
      </c>
      <c r="AM139" s="6006" t="n"/>
      <c r="AN139" s="6042" t="n"/>
      <c r="AO139" s="6581" t="n"/>
      <c r="AP139" s="6006" t="n"/>
      <c r="AQ139" s="6042" t="n"/>
      <c r="AR139" s="5459" t="n"/>
      <c r="AS139" s="6006" t="n"/>
      <c r="AT139" s="6042" t="n"/>
      <c r="AU139" s="5461">
        <f>AL139+AR139</f>
        <v/>
      </c>
      <c r="AV139" s="6008" t="n"/>
      <c r="AW139" s="3233" t="n">
        <v>8</v>
      </c>
      <c r="AX139" s="6002" t="n"/>
      <c r="AY139" s="6011" t="n"/>
      <c r="AZ139" s="3228" t="n">
        <v>9</v>
      </c>
      <c r="BA139" s="6002" t="n"/>
      <c r="BB139" s="6011" t="n"/>
      <c r="BC139" s="3228" t="n">
        <v>14</v>
      </c>
      <c r="BD139" s="6002" t="n"/>
      <c r="BE139" s="6011" t="n"/>
      <c r="BF139" s="6010" t="n"/>
      <c r="BG139" s="6002" t="n"/>
      <c r="BH139" s="6002" t="n"/>
      <c r="BI139" s="6002" t="n"/>
      <c r="BJ139" s="6002" t="n"/>
      <c r="BK139" s="6002" t="n"/>
      <c r="BL139" s="6002" t="n"/>
      <c r="BM139" s="6002" t="n"/>
      <c r="BN139" s="6002" t="n"/>
      <c r="BO139" s="6002" t="n"/>
      <c r="BP139" s="6002" t="n"/>
      <c r="BQ139" s="6002" t="n"/>
      <c r="BR139" s="6013" t="n"/>
      <c r="BS139" s="6002" t="n"/>
      <c r="BT139" s="6002" t="n"/>
      <c r="BU139" s="6002" t="n"/>
    </row>
    <row r="140">
      <c r="A140" s="6582" t="n"/>
      <c r="B140" s="6426" t="n"/>
      <c r="C140" s="6426" t="n"/>
      <c r="D140" s="6426" t="n"/>
      <c r="E140" s="6426" t="n"/>
      <c r="F140" s="6426" t="n"/>
      <c r="G140" s="6426" t="n"/>
      <c r="H140" s="6426" t="n"/>
      <c r="I140" s="6426" t="n"/>
      <c r="J140" s="6583" t="n"/>
      <c r="K140" s="6584" t="n"/>
      <c r="L140" s="6426" t="n"/>
      <c r="M140" s="6583" t="n"/>
      <c r="N140" s="6584" t="n"/>
      <c r="O140" s="6426" t="n"/>
      <c r="P140" s="6583" t="n"/>
      <c r="Q140" s="6585" t="n"/>
      <c r="R140" s="6584" t="n"/>
      <c r="S140" s="6426" t="n"/>
      <c r="T140" s="6583" t="n"/>
      <c r="U140" s="6584" t="n"/>
      <c r="V140" s="6426" t="n"/>
      <c r="W140" s="6583" t="n"/>
      <c r="X140" s="6584" t="n"/>
      <c r="Y140" s="6427" t="n"/>
      <c r="Z140" s="6010" t="n"/>
      <c r="AA140" s="6002" t="n"/>
      <c r="AB140" s="6002" t="n"/>
      <c r="AC140" s="6002" t="n"/>
      <c r="AD140" s="6002" t="n"/>
      <c r="AE140" s="6002" t="n"/>
      <c r="AF140" s="6002" t="n"/>
      <c r="AG140" s="6002" t="n"/>
      <c r="AH140" s="6047" t="n"/>
      <c r="AI140" s="6048" t="n"/>
      <c r="AJ140" s="6002" t="n"/>
      <c r="AK140" s="6047" t="n"/>
      <c r="AL140" s="6048" t="n"/>
      <c r="AM140" s="6002" t="n"/>
      <c r="AN140" s="6047" t="n"/>
      <c r="AO140" s="6048" t="n"/>
      <c r="AP140" s="6002" t="n"/>
      <c r="AQ140" s="6047" t="n"/>
      <c r="AR140" s="6048" t="n"/>
      <c r="AS140" s="6002" t="n"/>
      <c r="AT140" s="6047" t="n"/>
      <c r="AU140" s="6048" t="n"/>
      <c r="AV140" s="6013" t="n"/>
      <c r="AW140" s="6002" t="n"/>
      <c r="AX140" s="6002" t="n"/>
      <c r="AY140" s="6011" t="n"/>
      <c r="AZ140" s="6048" t="n"/>
      <c r="BA140" s="6002" t="n"/>
      <c r="BB140" s="6011" t="n"/>
      <c r="BC140" s="6048" t="n"/>
      <c r="BD140" s="6002" t="n"/>
      <c r="BE140" s="6011" t="n"/>
      <c r="BF140" s="6010" t="n"/>
      <c r="BG140" s="6002" t="n"/>
      <c r="BH140" s="6002" t="n"/>
      <c r="BI140" s="6002" t="n"/>
      <c r="BJ140" s="6002" t="n"/>
      <c r="BK140" s="6002" t="n"/>
      <c r="BL140" s="6002" t="n"/>
      <c r="BM140" s="6002" t="n"/>
      <c r="BN140" s="6002" t="n"/>
      <c r="BO140" s="6002" t="n"/>
      <c r="BP140" s="6002" t="n"/>
      <c r="BQ140" s="6002" t="n"/>
      <c r="BR140" s="6013" t="n"/>
      <c r="BS140" s="6002" t="n"/>
      <c r="BT140" s="6002" t="n"/>
      <c r="BU140" s="6002" t="n"/>
    </row>
    <row r="141">
      <c r="A141" s="6586" t="inlineStr">
        <is>
          <t>Вторая учебная / По дендрологии, по защите и охране леса, для получения квалификации рабочего (служащего)</t>
        </is>
      </c>
      <c r="B141" s="6587" t="n"/>
      <c r="C141" s="6587" t="n"/>
      <c r="D141" s="6587" t="n"/>
      <c r="E141" s="6587" t="n"/>
      <c r="F141" s="6587" t="n"/>
      <c r="G141" s="6587" t="n"/>
      <c r="H141" s="6587" t="n"/>
      <c r="I141" s="6587" t="n"/>
      <c r="J141" s="6423" t="n"/>
      <c r="K141" s="6588" t="n">
        <v>6.5</v>
      </c>
      <c r="L141" s="6587" t="n"/>
      <c r="M141" s="6423" t="n"/>
      <c r="N141" s="6588" t="n">
        <v>10</v>
      </c>
      <c r="O141" s="6587" t="n"/>
      <c r="P141" s="6423" t="n"/>
      <c r="Q141" s="6589" t="n"/>
      <c r="R141" s="6590" t="n"/>
      <c r="S141" s="6587" t="n"/>
      <c r="T141" s="6423" t="n"/>
      <c r="U141" s="6590" t="n"/>
      <c r="V141" s="6587" t="n"/>
      <c r="W141" s="6423" t="n"/>
      <c r="X141" s="6591">
        <f>N141+U144</f>
        <v/>
      </c>
      <c r="Y141" s="6058" t="n"/>
      <c r="Z141" s="6582" t="n"/>
      <c r="AA141" s="6426" t="n"/>
      <c r="AB141" s="6426" t="n"/>
      <c r="AC141" s="6426" t="n"/>
      <c r="AD141" s="6426" t="n"/>
      <c r="AE141" s="6426" t="n"/>
      <c r="AF141" s="6426" t="n"/>
      <c r="AG141" s="6426" t="n"/>
      <c r="AH141" s="6583" t="n"/>
      <c r="AI141" s="6584" t="n"/>
      <c r="AJ141" s="6426" t="n"/>
      <c r="AK141" s="6583" t="n"/>
      <c r="AL141" s="6584" t="n"/>
      <c r="AM141" s="6426" t="n"/>
      <c r="AN141" s="6583" t="n"/>
      <c r="AO141" s="6584" t="n"/>
      <c r="AP141" s="6426" t="n"/>
      <c r="AQ141" s="6583" t="n"/>
      <c r="AR141" s="6584" t="n"/>
      <c r="AS141" s="6426" t="n"/>
      <c r="AT141" s="6583" t="n"/>
      <c r="AU141" s="6584" t="n"/>
      <c r="AV141" s="6427" t="n"/>
      <c r="AW141" s="6002" t="n"/>
      <c r="AX141" s="6002" t="n"/>
      <c r="AY141" s="6011" t="n"/>
      <c r="AZ141" s="6048" t="n"/>
      <c r="BA141" s="6002" t="n"/>
      <c r="BB141" s="6011" t="n"/>
      <c r="BC141" s="6048" t="n"/>
      <c r="BD141" s="6002" t="n"/>
      <c r="BE141" s="6011" t="n"/>
      <c r="BF141" s="6010" t="n"/>
      <c r="BG141" s="6002" t="n"/>
      <c r="BH141" s="6002" t="n"/>
      <c r="BI141" s="6002" t="n"/>
      <c r="BJ141" s="6002" t="n"/>
      <c r="BK141" s="6002" t="n"/>
      <c r="BL141" s="6002" t="n"/>
      <c r="BM141" s="6002" t="n"/>
      <c r="BN141" s="6002" t="n"/>
      <c r="BO141" s="6002" t="n"/>
      <c r="BP141" s="6002" t="n"/>
      <c r="BQ141" s="6002" t="n"/>
      <c r="BR141" s="6013" t="n"/>
      <c r="BS141" s="6002" t="n"/>
      <c r="BT141" s="6002" t="n"/>
      <c r="BU141" s="6002" t="n"/>
    </row>
    <row r="142">
      <c r="A142" s="6582" t="n"/>
      <c r="B142" s="6426" t="n"/>
      <c r="C142" s="6426" t="n"/>
      <c r="D142" s="6426" t="n"/>
      <c r="E142" s="6426" t="n"/>
      <c r="F142" s="6426" t="n"/>
      <c r="G142" s="6426" t="n"/>
      <c r="H142" s="6426" t="n"/>
      <c r="I142" s="6426" t="n"/>
      <c r="J142" s="6583" t="n"/>
      <c r="K142" s="6584" t="n"/>
      <c r="L142" s="6426" t="n"/>
      <c r="M142" s="6583" t="n"/>
      <c r="N142" s="6584" t="n"/>
      <c r="O142" s="6426" t="n"/>
      <c r="P142" s="6583" t="n"/>
      <c r="Q142" s="6585" t="n"/>
      <c r="R142" s="6584" t="n"/>
      <c r="S142" s="6426" t="n"/>
      <c r="T142" s="6583" t="n"/>
      <c r="U142" s="6584" t="n"/>
      <c r="V142" s="6426" t="n"/>
      <c r="W142" s="6583" t="n"/>
      <c r="X142" s="6584" t="n"/>
      <c r="Y142" s="6427" t="n"/>
      <c r="Z142" s="6592" t="inlineStr">
        <is>
          <t>Преддипломная</t>
        </is>
      </c>
      <c r="AA142" s="6002" t="n"/>
      <c r="AB142" s="6002" t="n"/>
      <c r="AC142" s="6002" t="n"/>
      <c r="AD142" s="6002" t="n"/>
      <c r="AE142" s="6002" t="n"/>
      <c r="AF142" s="6002" t="n"/>
      <c r="AG142" s="6002" t="n"/>
      <c r="AH142" s="6047" t="n"/>
      <c r="AI142" s="6593" t="n"/>
      <c r="AJ142" s="6002" t="n"/>
      <c r="AK142" s="6047" t="n"/>
      <c r="AL142" s="6593" t="n"/>
      <c r="AM142" s="6002" t="n"/>
      <c r="AN142" s="6047" t="n"/>
      <c r="AO142" s="6593" t="n">
        <v>3</v>
      </c>
      <c r="AP142" s="6002" t="n"/>
      <c r="AQ142" s="6047" t="n"/>
      <c r="AR142" s="6593" t="n">
        <v>5</v>
      </c>
      <c r="AS142" s="6002" t="n"/>
      <c r="AT142" s="6047" t="n"/>
      <c r="AU142" s="5469">
        <f>AR142+AL142</f>
        <v/>
      </c>
      <c r="AV142" s="6013" t="n"/>
      <c r="AW142" s="6002" t="n"/>
      <c r="AX142" s="6002" t="n"/>
      <c r="AY142" s="6011" t="n"/>
      <c r="AZ142" s="6048" t="n"/>
      <c r="BA142" s="6002" t="n"/>
      <c r="BB142" s="6011" t="n"/>
      <c r="BC142" s="6048" t="n"/>
      <c r="BD142" s="6002" t="n"/>
      <c r="BE142" s="6011" t="n"/>
      <c r="BF142" s="6010" t="n"/>
      <c r="BG142" s="6002" t="n"/>
      <c r="BH142" s="6002" t="n"/>
      <c r="BI142" s="6002" t="n"/>
      <c r="BJ142" s="6002" t="n"/>
      <c r="BK142" s="6002" t="n"/>
      <c r="BL142" s="6002" t="n"/>
      <c r="BM142" s="6002" t="n"/>
      <c r="BN142" s="6002" t="n"/>
      <c r="BO142" s="6002" t="n"/>
      <c r="BP142" s="6002" t="n"/>
      <c r="BQ142" s="6002" t="n"/>
      <c r="BR142" s="6013" t="n"/>
      <c r="BS142" s="6002" t="n"/>
      <c r="BT142" s="6002" t="n"/>
      <c r="BU142" s="6002" t="n"/>
    </row>
    <row r="143">
      <c r="A143" s="6594" t="inlineStr">
        <is>
          <t>Третья учебная / По экономике организации, по механизации лесного хозяйства, по технологии лесовыращивания, по лесоводству, по лесной таксации и лесоустройству</t>
        </is>
      </c>
      <c r="B143" s="6002" t="n"/>
      <c r="C143" s="6002" t="n"/>
      <c r="D143" s="6002" t="n"/>
      <c r="E143" s="6002" t="n"/>
      <c r="F143" s="6002" t="n"/>
      <c r="G143" s="6002" t="n"/>
      <c r="H143" s="6002" t="n"/>
      <c r="I143" s="6002" t="n"/>
      <c r="J143" s="6047" t="n"/>
      <c r="K143" s="6593" t="n">
        <v>7</v>
      </c>
      <c r="L143" s="6002" t="n"/>
      <c r="M143" s="6047" t="n"/>
      <c r="N143" s="6593" t="n">
        <v>9</v>
      </c>
      <c r="O143" s="6002" t="n"/>
      <c r="P143" s="6047" t="n"/>
      <c r="Q143" s="6595" t="n"/>
      <c r="R143" s="6593" t="n">
        <v>2</v>
      </c>
      <c r="S143" s="6002" t="n"/>
      <c r="T143" s="6047" t="n"/>
      <c r="U143" s="6593" t="n">
        <v>3</v>
      </c>
      <c r="V143" s="6002" t="n"/>
      <c r="W143" s="6047" t="n"/>
      <c r="X143" s="6596">
        <f>N143+U143</f>
        <v/>
      </c>
      <c r="Y143" s="6013" t="n"/>
      <c r="Z143" s="6010" t="n"/>
      <c r="AA143" s="6002" t="n"/>
      <c r="AB143" s="6002" t="n"/>
      <c r="AC143" s="6002" t="n"/>
      <c r="AD143" s="6002" t="n"/>
      <c r="AE143" s="6002" t="n"/>
      <c r="AF143" s="6002" t="n"/>
      <c r="AG143" s="6002" t="n"/>
      <c r="AH143" s="6047" t="n"/>
      <c r="AI143" s="6048" t="n"/>
      <c r="AJ143" s="6002" t="n"/>
      <c r="AK143" s="6047" t="n"/>
      <c r="AL143" s="6048" t="n"/>
      <c r="AM143" s="6002" t="n"/>
      <c r="AN143" s="6047" t="n"/>
      <c r="AO143" s="6048" t="n"/>
      <c r="AP143" s="6002" t="n"/>
      <c r="AQ143" s="6047" t="n"/>
      <c r="AR143" s="6048" t="n"/>
      <c r="AS143" s="6002" t="n"/>
      <c r="AT143" s="6047" t="n"/>
      <c r="AU143" s="6048" t="n"/>
      <c r="AV143" s="6013" t="n"/>
      <c r="AW143" s="6002" t="n"/>
      <c r="AX143" s="6002" t="n"/>
      <c r="AY143" s="6011" t="n"/>
      <c r="AZ143" s="6048" t="n"/>
      <c r="BA143" s="6002" t="n"/>
      <c r="BB143" s="6011" t="n"/>
      <c r="BC143" s="6048" t="n"/>
      <c r="BD143" s="6002" t="n"/>
      <c r="BE143" s="6011" t="n"/>
      <c r="BF143" s="6010" t="n"/>
      <c r="BG143" s="6002" t="n"/>
      <c r="BH143" s="6002" t="n"/>
      <c r="BI143" s="6002" t="n"/>
      <c r="BJ143" s="6002" t="n"/>
      <c r="BK143" s="6002" t="n"/>
      <c r="BL143" s="6002" t="n"/>
      <c r="BM143" s="6002" t="n"/>
      <c r="BN143" s="6002" t="n"/>
      <c r="BO143" s="6002" t="n"/>
      <c r="BP143" s="6002" t="n"/>
      <c r="BQ143" s="6002" t="n"/>
      <c r="BR143" s="6013" t="n"/>
      <c r="BS143" s="6002" t="n"/>
      <c r="BT143" s="6002" t="n"/>
      <c r="BU143" s="6002" t="n"/>
    </row>
    <row r="144">
      <c r="A144" s="6015" t="n"/>
      <c r="B144" s="6016" t="n"/>
      <c r="C144" s="6016" t="n"/>
      <c r="D144" s="6016" t="n"/>
      <c r="E144" s="6016" t="n"/>
      <c r="F144" s="6016" t="n"/>
      <c r="G144" s="6016" t="n"/>
      <c r="H144" s="6016" t="n"/>
      <c r="I144" s="6016" t="n"/>
      <c r="J144" s="6070" t="n"/>
      <c r="K144" s="6071" t="n"/>
      <c r="L144" s="6016" t="n"/>
      <c r="M144" s="6070" t="n"/>
      <c r="N144" s="6071" t="n"/>
      <c r="O144" s="6016" t="n"/>
      <c r="P144" s="6070" t="n"/>
      <c r="Q144" s="6597" t="n"/>
      <c r="R144" s="6071" t="n"/>
      <c r="S144" s="6016" t="n"/>
      <c r="T144" s="6070" t="n"/>
      <c r="U144" s="6071" t="n"/>
      <c r="V144" s="6016" t="n"/>
      <c r="W144" s="6070" t="n"/>
      <c r="X144" s="6071" t="n"/>
      <c r="Y144" s="6019" t="n"/>
      <c r="Z144" s="6015" t="n"/>
      <c r="AA144" s="6016" t="n"/>
      <c r="AB144" s="6016" t="n"/>
      <c r="AC144" s="6016" t="n"/>
      <c r="AD144" s="6016" t="n"/>
      <c r="AE144" s="6016" t="n"/>
      <c r="AF144" s="6016" t="n"/>
      <c r="AG144" s="6016" t="n"/>
      <c r="AH144" s="6070" t="n"/>
      <c r="AI144" s="6071" t="n"/>
      <c r="AJ144" s="6016" t="n"/>
      <c r="AK144" s="6070" t="n"/>
      <c r="AL144" s="6071" t="n"/>
      <c r="AM144" s="6016" t="n"/>
      <c r="AN144" s="6070" t="n"/>
      <c r="AO144" s="6071" t="n"/>
      <c r="AP144" s="6016" t="n"/>
      <c r="AQ144" s="6070" t="n"/>
      <c r="AR144" s="6071" t="n"/>
      <c r="AS144" s="6016" t="n"/>
      <c r="AT144" s="6070" t="n"/>
      <c r="AU144" s="6071" t="n"/>
      <c r="AV144" s="6019" t="n"/>
      <c r="AW144" s="6575" t="n"/>
      <c r="AX144" s="6575" t="n"/>
      <c r="AY144" s="6576" t="n"/>
      <c r="AZ144" s="6579" t="n"/>
      <c r="BA144" s="6575" t="n"/>
      <c r="BB144" s="6576" t="n"/>
      <c r="BC144" s="6579" t="n"/>
      <c r="BD144" s="6575" t="n"/>
      <c r="BE144" s="6576" t="n"/>
      <c r="BF144" s="6015" t="n"/>
      <c r="BG144" s="6016" t="n"/>
      <c r="BH144" s="6016" t="n"/>
      <c r="BI144" s="6016" t="n"/>
      <c r="BJ144" s="6016" t="n"/>
      <c r="BK144" s="6016" t="n"/>
      <c r="BL144" s="6016" t="n"/>
      <c r="BM144" s="6016" t="n"/>
      <c r="BN144" s="6016" t="n"/>
      <c r="BO144" s="6016" t="n"/>
      <c r="BP144" s="6016" t="n"/>
      <c r="BQ144" s="6016" t="n"/>
      <c r="BR144" s="6019" t="n"/>
      <c r="BS144" s="6002" t="n"/>
      <c r="BT144" s="6002" t="n"/>
      <c r="BU144" s="6002" t="n"/>
    </row>
    <row r="145">
      <c r="A145" s="6002" t="n"/>
      <c r="B145" s="6002" t="n"/>
      <c r="C145" s="6002" t="n"/>
      <c r="D145" s="6002" t="n"/>
      <c r="E145" s="6002" t="n"/>
      <c r="F145" s="6002" t="n"/>
      <c r="G145" s="6002" t="n"/>
      <c r="H145" s="6002" t="n"/>
      <c r="I145" s="6002" t="n"/>
      <c r="J145" s="6002" t="n"/>
      <c r="K145" s="6002" t="n"/>
      <c r="L145" s="6002" t="n"/>
      <c r="M145" s="6002" t="n"/>
      <c r="N145" s="6002" t="n"/>
      <c r="O145" s="6002" t="n"/>
      <c r="P145" s="6002" t="n"/>
      <c r="Q145" s="6002" t="n"/>
      <c r="R145" s="6002" t="n"/>
      <c r="S145" s="6002" t="n"/>
      <c r="T145" s="6002" t="n"/>
      <c r="U145" s="6002" t="n"/>
      <c r="V145" s="6002" t="n"/>
      <c r="W145" s="6002" t="n"/>
      <c r="X145" s="6002" t="n"/>
      <c r="Y145" s="6002" t="n"/>
      <c r="Z145" s="6002" t="n"/>
      <c r="AA145" s="6002" t="n"/>
      <c r="AB145" s="6002" t="n"/>
      <c r="AC145" s="6002" t="n"/>
      <c r="AD145" s="6002" t="n"/>
      <c r="AE145" s="6002" t="n"/>
      <c r="AF145" s="6002" t="n"/>
      <c r="AG145" s="6002" t="n"/>
      <c r="AH145" s="6002" t="n"/>
      <c r="AI145" s="6002" t="n"/>
      <c r="AJ145" s="6002" t="n"/>
      <c r="AK145" s="6002" t="n"/>
      <c r="AL145" s="6002" t="n"/>
      <c r="AM145" s="6002" t="n"/>
      <c r="AN145" s="6002" t="n"/>
      <c r="AO145" s="6002" t="n"/>
      <c r="AP145" s="6002" t="n"/>
      <c r="AQ145" s="6002" t="n"/>
      <c r="AR145" s="6002" t="n"/>
      <c r="AS145" s="6002" t="n"/>
      <c r="AT145" s="6002" t="n"/>
      <c r="AU145" s="6002" t="n"/>
      <c r="AV145" s="6002" t="n"/>
      <c r="AW145" s="6002" t="n"/>
      <c r="AX145" s="6002" t="n"/>
      <c r="AY145" s="6002" t="n"/>
      <c r="AZ145" s="6002" t="n"/>
      <c r="BA145" s="6002" t="n"/>
      <c r="BB145" s="6002" t="n"/>
      <c r="BC145" s="6002" t="n"/>
      <c r="BD145" s="6002" t="n"/>
      <c r="BE145" s="6002" t="n"/>
      <c r="BF145" s="6002" t="n"/>
      <c r="BG145" s="6002" t="n"/>
      <c r="BH145" s="6002" t="n"/>
      <c r="BI145" s="6002" t="n"/>
      <c r="BJ145" s="6002" t="n"/>
      <c r="BK145" s="6002" t="n"/>
      <c r="BL145" s="6002" t="n"/>
      <c r="BM145" s="6002" t="n"/>
      <c r="BN145" s="6002" t="n"/>
      <c r="BO145" s="6002" t="n"/>
      <c r="BP145" s="6002" t="n"/>
      <c r="BQ145" s="6002" t="n"/>
      <c r="BR145" s="6002" t="n"/>
      <c r="BS145" s="6002">
        <f>(AB145-R145)*0.22</f>
        <v/>
      </c>
      <c r="BT145" s="6002" t="n"/>
      <c r="BU145" s="6002" t="n"/>
    </row>
    <row r="146">
      <c r="A146" s="3778" t="inlineStr">
        <is>
          <t>VIII. Матрица компетенций</t>
        </is>
      </c>
      <c r="B146" s="6016" t="n"/>
      <c r="C146" s="6016" t="n"/>
      <c r="D146" s="6016" t="n"/>
      <c r="E146" s="6016" t="n"/>
      <c r="F146" s="6016" t="n"/>
      <c r="G146" s="6016" t="n"/>
      <c r="H146" s="6016" t="n"/>
      <c r="I146" s="6016" t="n"/>
      <c r="J146" s="6016" t="n"/>
      <c r="K146" s="6016" t="n"/>
      <c r="L146" s="6016" t="n"/>
      <c r="M146" s="6016" t="n"/>
      <c r="N146" s="6016" t="n"/>
      <c r="O146" s="6016" t="n"/>
      <c r="P146" s="6016" t="n"/>
      <c r="Q146" s="6016" t="n"/>
      <c r="R146" s="6016" t="n"/>
      <c r="S146" s="6016" t="n"/>
      <c r="T146" s="6016" t="n"/>
      <c r="U146" s="6016" t="n"/>
      <c r="V146" s="6016" t="n"/>
      <c r="W146" s="6016" t="n"/>
      <c r="X146" s="6016" t="n"/>
      <c r="Y146" s="6016" t="n"/>
      <c r="Z146" s="6016" t="n"/>
      <c r="AA146" s="6016" t="n"/>
      <c r="AB146" s="6016" t="n"/>
      <c r="AC146" s="6016" t="n"/>
      <c r="AD146" s="6016" t="n"/>
      <c r="AE146" s="6016" t="n"/>
      <c r="AF146" s="6016" t="n"/>
      <c r="AG146" s="6016" t="n"/>
      <c r="AH146" s="6016" t="n"/>
      <c r="AI146" s="6016" t="n"/>
      <c r="AJ146" s="6016" t="n"/>
      <c r="AK146" s="6016" t="n"/>
      <c r="AL146" s="6016" t="n"/>
      <c r="AM146" s="6016" t="n"/>
      <c r="AN146" s="6016" t="n"/>
      <c r="AO146" s="6016" t="n"/>
      <c r="AP146" s="6016" t="n"/>
      <c r="AQ146" s="6016" t="n"/>
      <c r="AR146" s="6016" t="n"/>
      <c r="AS146" s="6016" t="n"/>
      <c r="AT146" s="6016" t="n"/>
      <c r="AU146" s="6016" t="n"/>
      <c r="AV146" s="6016" t="n"/>
      <c r="AW146" s="6016" t="n"/>
      <c r="AX146" s="6016" t="n"/>
      <c r="AY146" s="6016" t="n"/>
      <c r="AZ146" s="6016" t="n"/>
      <c r="BA146" s="6016" t="n"/>
      <c r="BB146" s="6016" t="n"/>
      <c r="BC146" s="6016" t="n"/>
      <c r="BD146" s="6016" t="n"/>
      <c r="BE146" s="6016" t="n"/>
      <c r="BF146" s="6016" t="n"/>
      <c r="BG146" s="6016" t="n"/>
      <c r="BH146" s="6016" t="n"/>
      <c r="BI146" s="6016" t="n"/>
      <c r="BJ146" s="6016" t="n"/>
      <c r="BK146" s="6016" t="n"/>
      <c r="BL146" s="6016" t="n"/>
      <c r="BM146" s="6016" t="n"/>
      <c r="BN146" s="6016" t="n"/>
      <c r="BO146" s="6016" t="n"/>
      <c r="BP146" s="6016" t="n"/>
      <c r="BQ146" s="6016" t="n"/>
      <c r="BR146" s="6016" t="n"/>
      <c r="BS146" s="2196" t="n"/>
      <c r="BT146" s="2196" t="n"/>
      <c r="BU146" s="6002" t="n"/>
    </row>
    <row r="147">
      <c r="A147" s="5992" t="inlineStr">
        <is>
          <t>Код компетенции</t>
        </is>
      </c>
      <c r="B147" s="6598" t="n"/>
      <c r="C147" s="6598" t="n"/>
      <c r="D147" s="6599" t="n"/>
      <c r="E147" s="2200" t="inlineStr">
        <is>
          <t>Наименование компетенции</t>
        </is>
      </c>
      <c r="F147" s="6043" t="n"/>
      <c r="G147" s="6043" t="n"/>
      <c r="H147" s="6043" t="n"/>
      <c r="I147" s="6043" t="n"/>
      <c r="J147" s="6043" t="n"/>
      <c r="K147" s="6043" t="n"/>
      <c r="L147" s="6043" t="n"/>
      <c r="M147" s="6043" t="n"/>
      <c r="N147" s="6043" t="n"/>
      <c r="O147" s="6043" t="n"/>
      <c r="P147" s="6043" t="n"/>
      <c r="Q147" s="6043" t="n"/>
      <c r="R147" s="6043" t="n"/>
      <c r="S147" s="6043" t="n"/>
      <c r="T147" s="6043" t="n"/>
      <c r="U147" s="6043" t="n"/>
      <c r="V147" s="6043" t="n"/>
      <c r="W147" s="6043" t="n"/>
      <c r="X147" s="6043" t="n"/>
      <c r="Y147" s="6043" t="n"/>
      <c r="Z147" s="6043" t="n"/>
      <c r="AA147" s="6043" t="n"/>
      <c r="AB147" s="6043" t="n"/>
      <c r="AC147" s="6043" t="n"/>
      <c r="AD147" s="6043" t="n"/>
      <c r="AE147" s="6043" t="n"/>
      <c r="AF147" s="6043" t="n"/>
      <c r="AG147" s="6043" t="n"/>
      <c r="AH147" s="6043" t="n"/>
      <c r="AI147" s="6043" t="n"/>
      <c r="AJ147" s="6043" t="n"/>
      <c r="AK147" s="6043" t="n"/>
      <c r="AL147" s="6043" t="n"/>
      <c r="AM147" s="6043" t="n"/>
      <c r="AN147" s="6043" t="n"/>
      <c r="AO147" s="6043" t="n"/>
      <c r="AP147" s="6043" t="n"/>
      <c r="AQ147" s="6043" t="n"/>
      <c r="AR147" s="6043" t="n"/>
      <c r="AS147" s="6043" t="n"/>
      <c r="AT147" s="6043" t="n"/>
      <c r="AU147" s="6043" t="n"/>
      <c r="AV147" s="6043" t="n"/>
      <c r="AW147" s="6043" t="n"/>
      <c r="AX147" s="6043" t="n"/>
      <c r="AY147" s="6043" t="n"/>
      <c r="AZ147" s="6043" t="n"/>
      <c r="BA147" s="6043" t="n"/>
      <c r="BB147" s="6043" t="n"/>
      <c r="BC147" s="6043" t="n"/>
      <c r="BD147" s="6043" t="n"/>
      <c r="BE147" s="6043" t="n"/>
      <c r="BF147" s="6043" t="n"/>
      <c r="BG147" s="6043" t="n"/>
      <c r="BH147" s="6043" t="n"/>
      <c r="BI147" s="6043" t="n"/>
      <c r="BJ147" s="6043" t="n"/>
      <c r="BK147" s="6043" t="n"/>
      <c r="BL147" s="6043" t="n"/>
      <c r="BM147" s="6043" t="n"/>
      <c r="BN147" s="6044" t="n"/>
      <c r="BO147" s="3781" t="inlineStr">
        <is>
          <t>Код модуля, учебной дисциплины</t>
        </is>
      </c>
      <c r="BP147" s="6043" t="n"/>
      <c r="BQ147" s="6043" t="n"/>
      <c r="BR147" s="6044" t="n"/>
      <c r="BS147" s="6002" t="n"/>
      <c r="BT147" s="6002" t="n"/>
      <c r="BU147" s="6002" t="n"/>
    </row>
    <row r="148">
      <c r="A148" s="2795" t="inlineStr">
        <is>
          <t>УК-1</t>
        </is>
      </c>
      <c r="B148" s="6273" t="n"/>
      <c r="C148" s="6273" t="n"/>
      <c r="D148" s="6158" t="n"/>
      <c r="E148" s="6600" t="inlineStr">
        <is>
          <t>Владеть основами исследовательской деятельности, осуществлять поиск, анализ и синтез информации</t>
        </is>
      </c>
      <c r="F148" s="6363" t="n"/>
      <c r="G148" s="6363" t="n"/>
      <c r="H148" s="6363" t="n"/>
      <c r="I148" s="6363" t="n"/>
      <c r="J148" s="6363" t="n"/>
      <c r="K148" s="6363" t="n"/>
      <c r="L148" s="6363" t="n"/>
      <c r="M148" s="6363" t="n"/>
      <c r="N148" s="6363" t="n"/>
      <c r="O148" s="6363" t="n"/>
      <c r="P148" s="6363" t="n"/>
      <c r="Q148" s="6363" t="n"/>
      <c r="R148" s="6363" t="n"/>
      <c r="S148" s="6363" t="n"/>
      <c r="T148" s="6363" t="n"/>
      <c r="U148" s="6363" t="n"/>
      <c r="V148" s="6363" t="n"/>
      <c r="W148" s="6363" t="n"/>
      <c r="X148" s="6363" t="n"/>
      <c r="Y148" s="6363" t="n"/>
      <c r="Z148" s="6363" t="n"/>
      <c r="AA148" s="6363" t="n"/>
      <c r="AB148" s="6363" t="n"/>
      <c r="AC148" s="6363" t="n"/>
      <c r="AD148" s="6363" t="n"/>
      <c r="AE148" s="6363" t="n"/>
      <c r="AF148" s="6363" t="n"/>
      <c r="AG148" s="6363" t="n"/>
      <c r="AH148" s="6363" t="n"/>
      <c r="AI148" s="6363" t="n"/>
      <c r="AJ148" s="6363" t="n"/>
      <c r="AK148" s="6363" t="n"/>
      <c r="AL148" s="6363" t="n"/>
      <c r="AM148" s="6363" t="n"/>
      <c r="AN148" s="6363" t="n"/>
      <c r="AO148" s="6363" t="n"/>
      <c r="AP148" s="6363" t="n"/>
      <c r="AQ148" s="6363" t="n"/>
      <c r="AR148" s="6363" t="n"/>
      <c r="AS148" s="6363" t="n"/>
      <c r="AT148" s="6363" t="n"/>
      <c r="AU148" s="6363" t="n"/>
      <c r="AV148" s="6363" t="n"/>
      <c r="AW148" s="6363" t="n"/>
      <c r="AX148" s="6363" t="n"/>
      <c r="AY148" s="6363" t="n"/>
      <c r="AZ148" s="6363" t="n"/>
      <c r="BA148" s="6363" t="n"/>
      <c r="BB148" s="6363" t="n"/>
      <c r="BC148" s="6363" t="n"/>
      <c r="BD148" s="6363" t="n"/>
      <c r="BE148" s="6363" t="n"/>
      <c r="BF148" s="6363" t="n"/>
      <c r="BG148" s="6363" t="n"/>
      <c r="BH148" s="6363" t="n"/>
      <c r="BI148" s="6363" t="n"/>
      <c r="BJ148" s="6363" t="n"/>
      <c r="BK148" s="6363" t="n"/>
      <c r="BL148" s="6363" t="n"/>
      <c r="BM148" s="6363" t="n"/>
      <c r="BN148" s="6364" t="n"/>
      <c r="BO148" s="6601" t="inlineStr">
        <is>
          <t>1.6,  1.7.2, 1.8.2,  2.3.2, 2.5.1, 2.6.1, 2.6.2, 2.7.3, 2.7.4</t>
        </is>
      </c>
      <c r="BP148" s="6363" t="n"/>
      <c r="BQ148" s="6363" t="n"/>
      <c r="BR148" s="6364" t="n"/>
      <c r="BS148" s="6002" t="n"/>
      <c r="BT148" s="6002" t="n"/>
      <c r="BU148" s="6002" t="n"/>
    </row>
    <row r="149">
      <c r="A149" s="279" t="inlineStr">
        <is>
          <t>УК-2</t>
        </is>
      </c>
      <c r="B149" s="6284" t="n"/>
      <c r="C149" s="6284" t="n"/>
      <c r="D149" s="6147" t="n"/>
      <c r="E149" s="653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49" s="6284" t="n"/>
      <c r="G149" s="6284" t="n"/>
      <c r="H149" s="6284" t="n"/>
      <c r="I149" s="6284" t="n"/>
      <c r="J149" s="6284" t="n"/>
      <c r="K149" s="6284" t="n"/>
      <c r="L149" s="6284" t="n"/>
      <c r="M149" s="6284" t="n"/>
      <c r="N149" s="6284" t="n"/>
      <c r="O149" s="6284" t="n"/>
      <c r="P149" s="6284" t="n"/>
      <c r="Q149" s="6284" t="n"/>
      <c r="R149" s="6284" t="n"/>
      <c r="S149" s="6284" t="n"/>
      <c r="T149" s="6284" t="n"/>
      <c r="U149" s="6284" t="n"/>
      <c r="V149" s="6284" t="n"/>
      <c r="W149" s="6284" t="n"/>
      <c r="X149" s="6284" t="n"/>
      <c r="Y149" s="6284" t="n"/>
      <c r="Z149" s="6284" t="n"/>
      <c r="AA149" s="6284" t="n"/>
      <c r="AB149" s="6284" t="n"/>
      <c r="AC149" s="6284" t="n"/>
      <c r="AD149" s="6284" t="n"/>
      <c r="AE149" s="6284" t="n"/>
      <c r="AF149" s="6284" t="n"/>
      <c r="AG149" s="6284" t="n"/>
      <c r="AH149" s="6284" t="n"/>
      <c r="AI149" s="6284" t="n"/>
      <c r="AJ149" s="6284" t="n"/>
      <c r="AK149" s="6284" t="n"/>
      <c r="AL149" s="6284" t="n"/>
      <c r="AM149" s="6284" t="n"/>
      <c r="AN149" s="6284" t="n"/>
      <c r="AO149" s="6284" t="n"/>
      <c r="AP149" s="6284" t="n"/>
      <c r="AQ149" s="6284" t="n"/>
      <c r="AR149" s="6284" t="n"/>
      <c r="AS149" s="6284" t="n"/>
      <c r="AT149" s="6284" t="n"/>
      <c r="AU149" s="6284" t="n"/>
      <c r="AV149" s="6284" t="n"/>
      <c r="AW149" s="6284" t="n"/>
      <c r="AX149" s="6284" t="n"/>
      <c r="AY149" s="6284" t="n"/>
      <c r="AZ149" s="6284" t="n"/>
      <c r="BA149" s="6284" t="n"/>
      <c r="BB149" s="6284" t="n"/>
      <c r="BC149" s="6284" t="n"/>
      <c r="BD149" s="6284" t="n"/>
      <c r="BE149" s="6284" t="n"/>
      <c r="BF149" s="6284" t="n"/>
      <c r="BG149" s="6284" t="n"/>
      <c r="BH149" s="6284" t="n"/>
      <c r="BI149" s="6284" t="n"/>
      <c r="BJ149" s="6284" t="n"/>
      <c r="BK149" s="6284" t="n"/>
      <c r="BL149" s="6284" t="n"/>
      <c r="BM149" s="6284" t="n"/>
      <c r="BN149" s="6188" t="n"/>
      <c r="BO149" s="312" t="inlineStr">
        <is>
          <t>1.3.3</t>
        </is>
      </c>
      <c r="BP149" s="6284" t="n"/>
      <c r="BQ149" s="6284" t="n"/>
      <c r="BR149" s="6188" t="n"/>
      <c r="BS149" s="6002" t="n"/>
      <c r="BT149" s="6002" t="n"/>
      <c r="BU149" s="6002" t="n"/>
    </row>
    <row r="150">
      <c r="A150" s="279" t="inlineStr">
        <is>
          <t>УК-3</t>
        </is>
      </c>
      <c r="B150" s="6284" t="n"/>
      <c r="C150" s="6284" t="n"/>
      <c r="D150" s="6147" t="n"/>
      <c r="E150" s="653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50" s="6284" t="n"/>
      <c r="G150" s="6284" t="n"/>
      <c r="H150" s="6284" t="n"/>
      <c r="I150" s="6284" t="n"/>
      <c r="J150" s="6284" t="n"/>
      <c r="K150" s="6284" t="n"/>
      <c r="L150" s="6284" t="n"/>
      <c r="M150" s="6284" t="n"/>
      <c r="N150" s="6284" t="n"/>
      <c r="O150" s="6284" t="n"/>
      <c r="P150" s="6284" t="n"/>
      <c r="Q150" s="6284" t="n"/>
      <c r="R150" s="6284" t="n"/>
      <c r="S150" s="6284" t="n"/>
      <c r="T150" s="6284" t="n"/>
      <c r="U150" s="6284" t="n"/>
      <c r="V150" s="6284" t="n"/>
      <c r="W150" s="6284" t="n"/>
      <c r="X150" s="6284" t="n"/>
      <c r="Y150" s="6284" t="n"/>
      <c r="Z150" s="6284" t="n"/>
      <c r="AA150" s="6284" t="n"/>
      <c r="AB150" s="6284" t="n"/>
      <c r="AC150" s="6284" t="n"/>
      <c r="AD150" s="6284" t="n"/>
      <c r="AE150" s="6284" t="n"/>
      <c r="AF150" s="6284" t="n"/>
      <c r="AG150" s="6284" t="n"/>
      <c r="AH150" s="6284" t="n"/>
      <c r="AI150" s="6284" t="n"/>
      <c r="AJ150" s="6284" t="n"/>
      <c r="AK150" s="6284" t="n"/>
      <c r="AL150" s="6284" t="n"/>
      <c r="AM150" s="6284" t="n"/>
      <c r="AN150" s="6284" t="n"/>
      <c r="AO150" s="6284" t="n"/>
      <c r="AP150" s="6284" t="n"/>
      <c r="AQ150" s="6284" t="n"/>
      <c r="AR150" s="6284" t="n"/>
      <c r="AS150" s="6284" t="n"/>
      <c r="AT150" s="6284" t="n"/>
      <c r="AU150" s="6284" t="n"/>
      <c r="AV150" s="6284" t="n"/>
      <c r="AW150" s="6284" t="n"/>
      <c r="AX150" s="6284" t="n"/>
      <c r="AY150" s="6284" t="n"/>
      <c r="AZ150" s="6284" t="n"/>
      <c r="BA150" s="6284" t="n"/>
      <c r="BB150" s="6284" t="n"/>
      <c r="BC150" s="6284" t="n"/>
      <c r="BD150" s="6284" t="n"/>
      <c r="BE150" s="6284" t="n"/>
      <c r="BF150" s="6284" t="n"/>
      <c r="BG150" s="6284" t="n"/>
      <c r="BH150" s="6284" t="n"/>
      <c r="BI150" s="6284" t="n"/>
      <c r="BJ150" s="6284" t="n"/>
      <c r="BK150" s="6284" t="n"/>
      <c r="BL150" s="6284" t="n"/>
      <c r="BM150" s="6284" t="n"/>
      <c r="BN150" s="6188" t="n"/>
      <c r="BO150" s="312" t="inlineStr">
        <is>
          <t>1.2</t>
        </is>
      </c>
      <c r="BP150" s="6284" t="n"/>
      <c r="BQ150" s="6284" t="n"/>
      <c r="BR150" s="6188" t="n"/>
      <c r="BS150" s="6002" t="n"/>
      <c r="BT150" s="6002" t="n"/>
      <c r="BU150" s="6002" t="n"/>
    </row>
    <row r="151">
      <c r="A151" s="279" t="inlineStr">
        <is>
          <t>УК-4</t>
        </is>
      </c>
      <c r="B151" s="6284" t="n"/>
      <c r="C151" s="6284" t="n"/>
      <c r="D151" s="6147" t="n"/>
      <c r="E151" s="653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51" s="6284" t="n"/>
      <c r="G151" s="6284" t="n"/>
      <c r="H151" s="6284" t="n"/>
      <c r="I151" s="6284" t="n"/>
      <c r="J151" s="6284" t="n"/>
      <c r="K151" s="6284" t="n"/>
      <c r="L151" s="6284" t="n"/>
      <c r="M151" s="6284" t="n"/>
      <c r="N151" s="6284" t="n"/>
      <c r="O151" s="6284" t="n"/>
      <c r="P151" s="6284" t="n"/>
      <c r="Q151" s="6284" t="n"/>
      <c r="R151" s="6284" t="n"/>
      <c r="S151" s="6284" t="n"/>
      <c r="T151" s="6284" t="n"/>
      <c r="U151" s="6284" t="n"/>
      <c r="V151" s="6284" t="n"/>
      <c r="W151" s="6284" t="n"/>
      <c r="X151" s="6284" t="n"/>
      <c r="Y151" s="6284" t="n"/>
      <c r="Z151" s="6284" t="n"/>
      <c r="AA151" s="6284" t="n"/>
      <c r="AB151" s="6284" t="n"/>
      <c r="AC151" s="6284" t="n"/>
      <c r="AD151" s="6284" t="n"/>
      <c r="AE151" s="6284" t="n"/>
      <c r="AF151" s="6284" t="n"/>
      <c r="AG151" s="6284" t="n"/>
      <c r="AH151" s="6284" t="n"/>
      <c r="AI151" s="6284" t="n"/>
      <c r="AJ151" s="6284" t="n"/>
      <c r="AK151" s="6284" t="n"/>
      <c r="AL151" s="6284" t="n"/>
      <c r="AM151" s="6284" t="n"/>
      <c r="AN151" s="6284" t="n"/>
      <c r="AO151" s="6284" t="n"/>
      <c r="AP151" s="6284" t="n"/>
      <c r="AQ151" s="6284" t="n"/>
      <c r="AR151" s="6284" t="n"/>
      <c r="AS151" s="6284" t="n"/>
      <c r="AT151" s="6284" t="n"/>
      <c r="AU151" s="6284" t="n"/>
      <c r="AV151" s="6284" t="n"/>
      <c r="AW151" s="6284" t="n"/>
      <c r="AX151" s="6284" t="n"/>
      <c r="AY151" s="6284" t="n"/>
      <c r="AZ151" s="6284" t="n"/>
      <c r="BA151" s="6284" t="n"/>
      <c r="BB151" s="6284" t="n"/>
      <c r="BC151" s="6284" t="n"/>
      <c r="BD151" s="6284" t="n"/>
      <c r="BE151" s="6284" t="n"/>
      <c r="BF151" s="6284" t="n"/>
      <c r="BG151" s="6284" t="n"/>
      <c r="BH151" s="6284" t="n"/>
      <c r="BI151" s="6284" t="n"/>
      <c r="BJ151" s="6284" t="n"/>
      <c r="BK151" s="6284" t="n"/>
      <c r="BL151" s="6284" t="n"/>
      <c r="BM151" s="6284" t="n"/>
      <c r="BN151" s="6188" t="n"/>
      <c r="BO151" s="312" t="inlineStr">
        <is>
          <t>1.2, 2.1.3</t>
        </is>
      </c>
      <c r="BP151" s="6284" t="n"/>
      <c r="BQ151" s="6284" t="n"/>
      <c r="BR151" s="6188" t="n"/>
      <c r="BS151" s="6002" t="n"/>
      <c r="BT151" s="6002" t="n"/>
      <c r="BU151" s="6002" t="n"/>
    </row>
    <row r="152">
      <c r="A152" s="279" t="inlineStr">
        <is>
          <t>УК-5</t>
        </is>
      </c>
      <c r="B152" s="6284" t="n"/>
      <c r="C152" s="6284" t="n"/>
      <c r="D152" s="6147" t="n"/>
      <c r="E152" s="653" t="inlineStr">
        <is>
          <t>Быть способным к саморазвитию и совершенствованию в профессиональной деятельности</t>
        </is>
      </c>
      <c r="F152" s="6284" t="n"/>
      <c r="G152" s="6284" t="n"/>
      <c r="H152" s="6284" t="n"/>
      <c r="I152" s="6284" t="n"/>
      <c r="J152" s="6284" t="n"/>
      <c r="K152" s="6284" t="n"/>
      <c r="L152" s="6284" t="n"/>
      <c r="M152" s="6284" t="n"/>
      <c r="N152" s="6284" t="n"/>
      <c r="O152" s="6284" t="n"/>
      <c r="P152" s="6284" t="n"/>
      <c r="Q152" s="6284" t="n"/>
      <c r="R152" s="6284" t="n"/>
      <c r="S152" s="6284" t="n"/>
      <c r="T152" s="6284" t="n"/>
      <c r="U152" s="6284" t="n"/>
      <c r="V152" s="6284" t="n"/>
      <c r="W152" s="6284" t="n"/>
      <c r="X152" s="6284" t="n"/>
      <c r="Y152" s="6284" t="n"/>
      <c r="Z152" s="6284" t="n"/>
      <c r="AA152" s="6284" t="n"/>
      <c r="AB152" s="6284" t="n"/>
      <c r="AC152" s="6284" t="n"/>
      <c r="AD152" s="6284" t="n"/>
      <c r="AE152" s="6284" t="n"/>
      <c r="AF152" s="6284" t="n"/>
      <c r="AG152" s="6284" t="n"/>
      <c r="AH152" s="6284" t="n"/>
      <c r="AI152" s="6284" t="n"/>
      <c r="AJ152" s="6284" t="n"/>
      <c r="AK152" s="6284" t="n"/>
      <c r="AL152" s="6284" t="n"/>
      <c r="AM152" s="6284" t="n"/>
      <c r="AN152" s="6284" t="n"/>
      <c r="AO152" s="6284" t="n"/>
      <c r="AP152" s="6284" t="n"/>
      <c r="AQ152" s="6284" t="n"/>
      <c r="AR152" s="6284" t="n"/>
      <c r="AS152" s="6284" t="n"/>
      <c r="AT152" s="6284" t="n"/>
      <c r="AU152" s="6284" t="n"/>
      <c r="AV152" s="6284" t="n"/>
      <c r="AW152" s="6284" t="n"/>
      <c r="AX152" s="6284" t="n"/>
      <c r="AY152" s="6284" t="n"/>
      <c r="AZ152" s="6284" t="n"/>
      <c r="BA152" s="6284" t="n"/>
      <c r="BB152" s="6284" t="n"/>
      <c r="BC152" s="6284" t="n"/>
      <c r="BD152" s="6284" t="n"/>
      <c r="BE152" s="6284" t="n"/>
      <c r="BF152" s="6284" t="n"/>
      <c r="BG152" s="6284" t="n"/>
      <c r="BH152" s="6284" t="n"/>
      <c r="BI152" s="6284" t="n"/>
      <c r="BJ152" s="6284" t="n"/>
      <c r="BK152" s="6284" t="n"/>
      <c r="BL152" s="6284" t="n"/>
      <c r="BM152" s="6284" t="n"/>
      <c r="BN152" s="6188" t="n"/>
      <c r="BO152" s="6602" t="inlineStr">
        <is>
          <t>1.6, 1.7.2, 1.8.2, 2.3.2, 2.5.1, 2.6.1, 2.6.2, 2.7.3, 2.7.4</t>
        </is>
      </c>
      <c r="BP152" s="6284" t="n"/>
      <c r="BQ152" s="6284" t="n"/>
      <c r="BR152" s="6188" t="n"/>
      <c r="BS152" s="84" t="n"/>
      <c r="BT152" s="84" t="n"/>
      <c r="BU152" s="6002" t="n"/>
    </row>
    <row r="153">
      <c r="A153" s="279" t="inlineStr">
        <is>
          <t>УК-6</t>
        </is>
      </c>
      <c r="B153" s="6284" t="n"/>
      <c r="C153" s="6284" t="n"/>
      <c r="D153" s="6147" t="n"/>
      <c r="E153" s="653" t="inlineStr">
        <is>
          <t>Проявлять инициативу и адаптироваться к изменениям в профессиональной деятельности</t>
        </is>
      </c>
      <c r="F153" s="6284" t="n"/>
      <c r="G153" s="6284" t="n"/>
      <c r="H153" s="6284" t="n"/>
      <c r="I153" s="6284" t="n"/>
      <c r="J153" s="6284" t="n"/>
      <c r="K153" s="6284" t="n"/>
      <c r="L153" s="6284" t="n"/>
      <c r="M153" s="6284" t="n"/>
      <c r="N153" s="6284" t="n"/>
      <c r="O153" s="6284" t="n"/>
      <c r="P153" s="6284" t="n"/>
      <c r="Q153" s="6284" t="n"/>
      <c r="R153" s="6284" t="n"/>
      <c r="S153" s="6284" t="n"/>
      <c r="T153" s="6284" t="n"/>
      <c r="U153" s="6284" t="n"/>
      <c r="V153" s="6284" t="n"/>
      <c r="W153" s="6284" t="n"/>
      <c r="X153" s="6284" t="n"/>
      <c r="Y153" s="6284" t="n"/>
      <c r="Z153" s="6284" t="n"/>
      <c r="AA153" s="6284" t="n"/>
      <c r="AB153" s="6284" t="n"/>
      <c r="AC153" s="6284" t="n"/>
      <c r="AD153" s="6284" t="n"/>
      <c r="AE153" s="6284" t="n"/>
      <c r="AF153" s="6284" t="n"/>
      <c r="AG153" s="6284" t="n"/>
      <c r="AH153" s="6284" t="n"/>
      <c r="AI153" s="6284" t="n"/>
      <c r="AJ153" s="6284" t="n"/>
      <c r="AK153" s="6284" t="n"/>
      <c r="AL153" s="6284" t="n"/>
      <c r="AM153" s="6284" t="n"/>
      <c r="AN153" s="6284" t="n"/>
      <c r="AO153" s="6284" t="n"/>
      <c r="AP153" s="6284" t="n"/>
      <c r="AQ153" s="6284" t="n"/>
      <c r="AR153" s="6284" t="n"/>
      <c r="AS153" s="6284" t="n"/>
      <c r="AT153" s="6284" t="n"/>
      <c r="AU153" s="6284" t="n"/>
      <c r="AV153" s="6284" t="n"/>
      <c r="AW153" s="6284" t="n"/>
      <c r="AX153" s="6284" t="n"/>
      <c r="AY153" s="6284" t="n"/>
      <c r="AZ153" s="6284" t="n"/>
      <c r="BA153" s="6284" t="n"/>
      <c r="BB153" s="6284" t="n"/>
      <c r="BC153" s="6284" t="n"/>
      <c r="BD153" s="6284" t="n"/>
      <c r="BE153" s="6284" t="n"/>
      <c r="BF153" s="6284" t="n"/>
      <c r="BG153" s="6284" t="n"/>
      <c r="BH153" s="6284" t="n"/>
      <c r="BI153" s="6284" t="n"/>
      <c r="BJ153" s="6284" t="n"/>
      <c r="BK153" s="6284" t="n"/>
      <c r="BL153" s="6284" t="n"/>
      <c r="BM153" s="6284" t="n"/>
      <c r="BN153" s="6188" t="n"/>
      <c r="BO153" s="6602" t="inlineStr">
        <is>
          <t>1.6, 1.7.2, 1.8.2, 2.3.2, 2.5.1, 2.6.1, 2.6.2, 2.7.3, 2.7.4</t>
        </is>
      </c>
      <c r="BP153" s="6284" t="n"/>
      <c r="BQ153" s="6284" t="n"/>
      <c r="BR153" s="6188" t="n"/>
      <c r="BS153" s="84" t="n"/>
      <c r="BT153" s="84" t="n"/>
      <c r="BU153" s="6002" t="n"/>
    </row>
    <row r="154">
      <c r="A154" s="279" t="inlineStr">
        <is>
          <t>УК-7</t>
        </is>
      </c>
      <c r="B154" s="6284" t="n"/>
      <c r="C154" s="6284" t="n"/>
      <c r="D154" s="6147" t="n"/>
      <c r="E154" s="653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54" s="6284" t="n"/>
      <c r="G154" s="6284" t="n"/>
      <c r="H154" s="6284" t="n"/>
      <c r="I154" s="6284" t="n"/>
      <c r="J154" s="6284" t="n"/>
      <c r="K154" s="6284" t="n"/>
      <c r="L154" s="6284" t="n"/>
      <c r="M154" s="6284" t="n"/>
      <c r="N154" s="6284" t="n"/>
      <c r="O154" s="6284" t="n"/>
      <c r="P154" s="6284" t="n"/>
      <c r="Q154" s="6284" t="n"/>
      <c r="R154" s="6284" t="n"/>
      <c r="S154" s="6284" t="n"/>
      <c r="T154" s="6284" t="n"/>
      <c r="U154" s="6284" t="n"/>
      <c r="V154" s="6284" t="n"/>
      <c r="W154" s="6284" t="n"/>
      <c r="X154" s="6284" t="n"/>
      <c r="Y154" s="6284" t="n"/>
      <c r="Z154" s="6284" t="n"/>
      <c r="AA154" s="6284" t="n"/>
      <c r="AB154" s="6284" t="n"/>
      <c r="AC154" s="6284" t="n"/>
      <c r="AD154" s="6284" t="n"/>
      <c r="AE154" s="6284" t="n"/>
      <c r="AF154" s="6284" t="n"/>
      <c r="AG154" s="6284" t="n"/>
      <c r="AH154" s="6284" t="n"/>
      <c r="AI154" s="6284" t="n"/>
      <c r="AJ154" s="6284" t="n"/>
      <c r="AK154" s="6284" t="n"/>
      <c r="AL154" s="6284" t="n"/>
      <c r="AM154" s="6284" t="n"/>
      <c r="AN154" s="6284" t="n"/>
      <c r="AO154" s="6284" t="n"/>
      <c r="AP154" s="6284" t="n"/>
      <c r="AQ154" s="6284" t="n"/>
      <c r="AR154" s="6284" t="n"/>
      <c r="AS154" s="6284" t="n"/>
      <c r="AT154" s="6284" t="n"/>
      <c r="AU154" s="6284" t="n"/>
      <c r="AV154" s="6284" t="n"/>
      <c r="AW154" s="6284" t="n"/>
      <c r="AX154" s="6284" t="n"/>
      <c r="AY154" s="6284" t="n"/>
      <c r="AZ154" s="6284" t="n"/>
      <c r="BA154" s="6284" t="n"/>
      <c r="BB154" s="6284" t="n"/>
      <c r="BC154" s="6284" t="n"/>
      <c r="BD154" s="6284" t="n"/>
      <c r="BE154" s="6284" t="n"/>
      <c r="BF154" s="6284" t="n"/>
      <c r="BG154" s="6284" t="n"/>
      <c r="BH154" s="6284" t="n"/>
      <c r="BI154" s="6284" t="n"/>
      <c r="BJ154" s="6284" t="n"/>
      <c r="BK154" s="6284" t="n"/>
      <c r="BL154" s="6284" t="n"/>
      <c r="BM154" s="6284" t="n"/>
      <c r="BN154" s="6188" t="n"/>
      <c r="BO154" s="312" t="inlineStr">
        <is>
          <t>1.1.1</t>
        </is>
      </c>
      <c r="BP154" s="6284" t="n"/>
      <c r="BQ154" s="6284" t="n"/>
      <c r="BR154" s="6188" t="n"/>
      <c r="BS154" s="6002" t="n"/>
      <c r="BT154" s="6002" t="n"/>
      <c r="BU154" s="6002" t="n"/>
    </row>
    <row r="155">
      <c r="A155" s="279" t="inlineStr">
        <is>
          <t>УК-8</t>
        </is>
      </c>
      <c r="B155" s="6284" t="n"/>
      <c r="C155" s="6284" t="n"/>
      <c r="D155" s="6147" t="n"/>
      <c r="E155" s="653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55" s="6284" t="n"/>
      <c r="G155" s="6284" t="n"/>
      <c r="H155" s="6284" t="n"/>
      <c r="I155" s="6284" t="n"/>
      <c r="J155" s="6284" t="n"/>
      <c r="K155" s="6284" t="n"/>
      <c r="L155" s="6284" t="n"/>
      <c r="M155" s="6284" t="n"/>
      <c r="N155" s="6284" t="n"/>
      <c r="O155" s="6284" t="n"/>
      <c r="P155" s="6284" t="n"/>
      <c r="Q155" s="6284" t="n"/>
      <c r="R155" s="6284" t="n"/>
      <c r="S155" s="6284" t="n"/>
      <c r="T155" s="6284" t="n"/>
      <c r="U155" s="6284" t="n"/>
      <c r="V155" s="6284" t="n"/>
      <c r="W155" s="6284" t="n"/>
      <c r="X155" s="6284" t="n"/>
      <c r="Y155" s="6284" t="n"/>
      <c r="Z155" s="6284" t="n"/>
      <c r="AA155" s="6284" t="n"/>
      <c r="AB155" s="6284" t="n"/>
      <c r="AC155" s="6284" t="n"/>
      <c r="AD155" s="6284" t="n"/>
      <c r="AE155" s="6284" t="n"/>
      <c r="AF155" s="6284" t="n"/>
      <c r="AG155" s="6284" t="n"/>
      <c r="AH155" s="6284" t="n"/>
      <c r="AI155" s="6284" t="n"/>
      <c r="AJ155" s="6284" t="n"/>
      <c r="AK155" s="6284" t="n"/>
      <c r="AL155" s="6284" t="n"/>
      <c r="AM155" s="6284" t="n"/>
      <c r="AN155" s="6284" t="n"/>
      <c r="AO155" s="6284" t="n"/>
      <c r="AP155" s="6284" t="n"/>
      <c r="AQ155" s="6284" t="n"/>
      <c r="AR155" s="6284" t="n"/>
      <c r="AS155" s="6284" t="n"/>
      <c r="AT155" s="6284" t="n"/>
      <c r="AU155" s="6284" t="n"/>
      <c r="AV155" s="6284" t="n"/>
      <c r="AW155" s="6284" t="n"/>
      <c r="AX155" s="6284" t="n"/>
      <c r="AY155" s="6284" t="n"/>
      <c r="AZ155" s="6284" t="n"/>
      <c r="BA155" s="6284" t="n"/>
      <c r="BB155" s="6284" t="n"/>
      <c r="BC155" s="6284" t="n"/>
      <c r="BD155" s="6284" t="n"/>
      <c r="BE155" s="6284" t="n"/>
      <c r="BF155" s="6284" t="n"/>
      <c r="BG155" s="6284" t="n"/>
      <c r="BH155" s="6284" t="n"/>
      <c r="BI155" s="6284" t="n"/>
      <c r="BJ155" s="6284" t="n"/>
      <c r="BK155" s="6284" t="n"/>
      <c r="BL155" s="6284" t="n"/>
      <c r="BM155" s="6284" t="n"/>
      <c r="BN155" s="6188" t="n"/>
      <c r="BO155" s="312" t="inlineStr">
        <is>
          <t>1.1.3</t>
        </is>
      </c>
      <c r="BP155" s="6284" t="n"/>
      <c r="BQ155" s="6284" t="n"/>
      <c r="BR155" s="6188" t="n"/>
      <c r="BS155" s="6002" t="n"/>
      <c r="BT155" s="6002" t="n"/>
      <c r="BU155" s="6002" t="n"/>
    </row>
    <row r="156">
      <c r="A156" s="279" t="inlineStr">
        <is>
          <t>УК-9</t>
        </is>
      </c>
      <c r="B156" s="6284" t="n"/>
      <c r="C156" s="6284" t="n"/>
      <c r="D156" s="6147" t="n"/>
      <c r="E156" s="653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56" s="6284" t="n"/>
      <c r="G156" s="6284" t="n"/>
      <c r="H156" s="6284" t="n"/>
      <c r="I156" s="6284" t="n"/>
      <c r="J156" s="6284" t="n"/>
      <c r="K156" s="6284" t="n"/>
      <c r="L156" s="6284" t="n"/>
      <c r="M156" s="6284" t="n"/>
      <c r="N156" s="6284" t="n"/>
      <c r="O156" s="6284" t="n"/>
      <c r="P156" s="6284" t="n"/>
      <c r="Q156" s="6284" t="n"/>
      <c r="R156" s="6284" t="n"/>
      <c r="S156" s="6284" t="n"/>
      <c r="T156" s="6284" t="n"/>
      <c r="U156" s="6284" t="n"/>
      <c r="V156" s="6284" t="n"/>
      <c r="W156" s="6284" t="n"/>
      <c r="X156" s="6284" t="n"/>
      <c r="Y156" s="6284" t="n"/>
      <c r="Z156" s="6284" t="n"/>
      <c r="AA156" s="6284" t="n"/>
      <c r="AB156" s="6284" t="n"/>
      <c r="AC156" s="6284" t="n"/>
      <c r="AD156" s="6284" t="n"/>
      <c r="AE156" s="6284" t="n"/>
      <c r="AF156" s="6284" t="n"/>
      <c r="AG156" s="6284" t="n"/>
      <c r="AH156" s="6284" t="n"/>
      <c r="AI156" s="6284" t="n"/>
      <c r="AJ156" s="6284" t="n"/>
      <c r="AK156" s="6284" t="n"/>
      <c r="AL156" s="6284" t="n"/>
      <c r="AM156" s="6284" t="n"/>
      <c r="AN156" s="6284" t="n"/>
      <c r="AO156" s="6284" t="n"/>
      <c r="AP156" s="6284" t="n"/>
      <c r="AQ156" s="6284" t="n"/>
      <c r="AR156" s="6284" t="n"/>
      <c r="AS156" s="6284" t="n"/>
      <c r="AT156" s="6284" t="n"/>
      <c r="AU156" s="6284" t="n"/>
      <c r="AV156" s="6284" t="n"/>
      <c r="AW156" s="6284" t="n"/>
      <c r="AX156" s="6284" t="n"/>
      <c r="AY156" s="6284" t="n"/>
      <c r="AZ156" s="6284" t="n"/>
      <c r="BA156" s="6284" t="n"/>
      <c r="BB156" s="6284" t="n"/>
      <c r="BC156" s="6284" t="n"/>
      <c r="BD156" s="6284" t="n"/>
      <c r="BE156" s="6284" t="n"/>
      <c r="BF156" s="6284" t="n"/>
      <c r="BG156" s="6284" t="n"/>
      <c r="BH156" s="6284" t="n"/>
      <c r="BI156" s="6284" t="n"/>
      <c r="BJ156" s="6284" t="n"/>
      <c r="BK156" s="6284" t="n"/>
      <c r="BL156" s="6284" t="n"/>
      <c r="BM156" s="6284" t="n"/>
      <c r="BN156" s="6188" t="n"/>
      <c r="BO156" s="312" t="inlineStr">
        <is>
          <t>1.1.2</t>
        </is>
      </c>
      <c r="BP156" s="6284" t="n"/>
      <c r="BQ156" s="6284" t="n"/>
      <c r="BR156" s="6188" t="n"/>
      <c r="BS156" s="6002" t="n"/>
      <c r="BT156" s="6002" t="n"/>
      <c r="BU156" s="6002" t="n"/>
    </row>
    <row r="157">
      <c r="A157" s="2795" t="inlineStr">
        <is>
          <t>УК-10</t>
        </is>
      </c>
      <c r="B157" s="6273" t="n"/>
      <c r="C157" s="6273" t="n"/>
      <c r="D157" s="6158" t="n"/>
      <c r="E157" s="653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57" s="6284" t="n"/>
      <c r="G157" s="6284" t="n"/>
      <c r="H157" s="6284" t="n"/>
      <c r="I157" s="6284" t="n"/>
      <c r="J157" s="6284" t="n"/>
      <c r="K157" s="6284" t="n"/>
      <c r="L157" s="6284" t="n"/>
      <c r="M157" s="6284" t="n"/>
      <c r="N157" s="6284" t="n"/>
      <c r="O157" s="6284" t="n"/>
      <c r="P157" s="6284" t="n"/>
      <c r="Q157" s="6284" t="n"/>
      <c r="R157" s="6284" t="n"/>
      <c r="S157" s="6284" t="n"/>
      <c r="T157" s="6284" t="n"/>
      <c r="U157" s="6284" t="n"/>
      <c r="V157" s="6284" t="n"/>
      <c r="W157" s="6284" t="n"/>
      <c r="X157" s="6284" t="n"/>
      <c r="Y157" s="6284" t="n"/>
      <c r="Z157" s="6284" t="n"/>
      <c r="AA157" s="6284" t="n"/>
      <c r="AB157" s="6284" t="n"/>
      <c r="AC157" s="6284" t="n"/>
      <c r="AD157" s="6284" t="n"/>
      <c r="AE157" s="6284" t="n"/>
      <c r="AF157" s="6284" t="n"/>
      <c r="AG157" s="6284" t="n"/>
      <c r="AH157" s="6284" t="n"/>
      <c r="AI157" s="6284" t="n"/>
      <c r="AJ157" s="6284" t="n"/>
      <c r="AK157" s="6284" t="n"/>
      <c r="AL157" s="6284" t="n"/>
      <c r="AM157" s="6284" t="n"/>
      <c r="AN157" s="6284" t="n"/>
      <c r="AO157" s="6284" t="n"/>
      <c r="AP157" s="6284" t="n"/>
      <c r="AQ157" s="6284" t="n"/>
      <c r="AR157" s="6284" t="n"/>
      <c r="AS157" s="6284" t="n"/>
      <c r="AT157" s="6284" t="n"/>
      <c r="AU157" s="6284" t="n"/>
      <c r="AV157" s="6284" t="n"/>
      <c r="AW157" s="6284" t="n"/>
      <c r="AX157" s="6284" t="n"/>
      <c r="AY157" s="6284" t="n"/>
      <c r="AZ157" s="6284" t="n"/>
      <c r="BA157" s="6284" t="n"/>
      <c r="BB157" s="6284" t="n"/>
      <c r="BC157" s="6284" t="n"/>
      <c r="BD157" s="6284" t="n"/>
      <c r="BE157" s="6284" t="n"/>
      <c r="BF157" s="6284" t="n"/>
      <c r="BG157" s="6284" t="n"/>
      <c r="BH157" s="6284" t="n"/>
      <c r="BI157" s="6284" t="n"/>
      <c r="BJ157" s="6284" t="n"/>
      <c r="BK157" s="6284" t="n"/>
      <c r="BL157" s="6284" t="n"/>
      <c r="BM157" s="6284" t="n"/>
      <c r="BN157" s="6188" t="n"/>
      <c r="BO157" s="312" t="inlineStr">
        <is>
          <t>2.9.1</t>
        </is>
      </c>
      <c r="BP157" s="6284" t="n"/>
      <c r="BQ157" s="6284" t="n"/>
      <c r="BR157" s="6188" t="n"/>
      <c r="BS157" s="6002" t="n"/>
      <c r="BT157" s="6002" t="n"/>
      <c r="BU157" s="6002" t="n"/>
    </row>
    <row r="158">
      <c r="A158" s="279" t="inlineStr">
        <is>
          <t>УК-12</t>
        </is>
      </c>
      <c r="B158" s="6284" t="n"/>
      <c r="C158" s="6284" t="n"/>
      <c r="D158" s="6147" t="n"/>
      <c r="E158" s="653" t="inlineStr">
        <is>
          <t>Обладать способностью анализировать происходящие в обществе процессы, осуществлять их социологическую диагностику, прогнозировать, упреждать или минимизировать последствия кризисных явлений в различных сферах жизнедеятельности</t>
        </is>
      </c>
      <c r="F158" s="6284" t="n"/>
      <c r="G158" s="6284" t="n"/>
      <c r="H158" s="6284" t="n"/>
      <c r="I158" s="6284" t="n"/>
      <c r="J158" s="6284" t="n"/>
      <c r="K158" s="6284" t="n"/>
      <c r="L158" s="6284" t="n"/>
      <c r="M158" s="6284" t="n"/>
      <c r="N158" s="6284" t="n"/>
      <c r="O158" s="6284" t="n"/>
      <c r="P158" s="6284" t="n"/>
      <c r="Q158" s="6284" t="n"/>
      <c r="R158" s="6284" t="n"/>
      <c r="S158" s="6284" t="n"/>
      <c r="T158" s="6284" t="n"/>
      <c r="U158" s="6284" t="n"/>
      <c r="V158" s="6284" t="n"/>
      <c r="W158" s="6284" t="n"/>
      <c r="X158" s="6284" t="n"/>
      <c r="Y158" s="6284" t="n"/>
      <c r="Z158" s="6284" t="n"/>
      <c r="AA158" s="6284" t="n"/>
      <c r="AB158" s="6284" t="n"/>
      <c r="AC158" s="6284" t="n"/>
      <c r="AD158" s="6284" t="n"/>
      <c r="AE158" s="6284" t="n"/>
      <c r="AF158" s="6284" t="n"/>
      <c r="AG158" s="6284" t="n"/>
      <c r="AH158" s="6284" t="n"/>
      <c r="AI158" s="6284" t="n"/>
      <c r="AJ158" s="6284" t="n"/>
      <c r="AK158" s="6284" t="n"/>
      <c r="AL158" s="6284" t="n"/>
      <c r="AM158" s="6284" t="n"/>
      <c r="AN158" s="6284" t="n"/>
      <c r="AO158" s="6284" t="n"/>
      <c r="AP158" s="6284" t="n"/>
      <c r="AQ158" s="6284" t="n"/>
      <c r="AR158" s="6284" t="n"/>
      <c r="AS158" s="6284" t="n"/>
      <c r="AT158" s="6284" t="n"/>
      <c r="AU158" s="6284" t="n"/>
      <c r="AV158" s="6284" t="n"/>
      <c r="AW158" s="6284" t="n"/>
      <c r="AX158" s="6284" t="n"/>
      <c r="AY158" s="6284" t="n"/>
      <c r="AZ158" s="6284" t="n"/>
      <c r="BA158" s="6284" t="n"/>
      <c r="BB158" s="6284" t="n"/>
      <c r="BC158" s="6284" t="n"/>
      <c r="BD158" s="6284" t="n"/>
      <c r="BE158" s="6284" t="n"/>
      <c r="BF158" s="6284" t="n"/>
      <c r="BG158" s="6284" t="n"/>
      <c r="BH158" s="6284" t="n"/>
      <c r="BI158" s="6284" t="n"/>
      <c r="BJ158" s="6284" t="n"/>
      <c r="BK158" s="6284" t="n"/>
      <c r="BL158" s="6284" t="n"/>
      <c r="BM158" s="6284" t="n"/>
      <c r="BN158" s="6188" t="n"/>
      <c r="BO158" s="312" t="inlineStr">
        <is>
          <t>2.1.3</t>
        </is>
      </c>
      <c r="BP158" s="6284" t="n"/>
      <c r="BQ158" s="6284" t="n"/>
      <c r="BR158" s="6188" t="n"/>
      <c r="BS158" s="6002" t="n"/>
      <c r="BT158" s="6002" t="n"/>
      <c r="BU158" s="6002" t="n"/>
    </row>
    <row r="159">
      <c r="A159" s="279" t="inlineStr">
        <is>
          <t>УК-13</t>
        </is>
      </c>
      <c r="B159" s="6284" t="n"/>
      <c r="C159" s="6284" t="n"/>
      <c r="D159" s="6147" t="n"/>
      <c r="E159" s="653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59" s="6284" t="n"/>
      <c r="G159" s="6284" t="n"/>
      <c r="H159" s="6284" t="n"/>
      <c r="I159" s="6284" t="n"/>
      <c r="J159" s="6284" t="n"/>
      <c r="K159" s="6284" t="n"/>
      <c r="L159" s="6284" t="n"/>
      <c r="M159" s="6284" t="n"/>
      <c r="N159" s="6284" t="n"/>
      <c r="O159" s="6284" t="n"/>
      <c r="P159" s="6284" t="n"/>
      <c r="Q159" s="6284" t="n"/>
      <c r="R159" s="6284" t="n"/>
      <c r="S159" s="6284" t="n"/>
      <c r="T159" s="6284" t="n"/>
      <c r="U159" s="6284" t="n"/>
      <c r="V159" s="6284" t="n"/>
      <c r="W159" s="6284" t="n"/>
      <c r="X159" s="6284" t="n"/>
      <c r="Y159" s="6284" t="n"/>
      <c r="Z159" s="6284" t="n"/>
      <c r="AA159" s="6284" t="n"/>
      <c r="AB159" s="6284" t="n"/>
      <c r="AC159" s="6284" t="n"/>
      <c r="AD159" s="6284" t="n"/>
      <c r="AE159" s="6284" t="n"/>
      <c r="AF159" s="6284" t="n"/>
      <c r="AG159" s="6284" t="n"/>
      <c r="AH159" s="6284" t="n"/>
      <c r="AI159" s="6284" t="n"/>
      <c r="AJ159" s="6284" t="n"/>
      <c r="AK159" s="6284" t="n"/>
      <c r="AL159" s="6284" t="n"/>
      <c r="AM159" s="6284" t="n"/>
      <c r="AN159" s="6284" t="n"/>
      <c r="AO159" s="6284" t="n"/>
      <c r="AP159" s="6284" t="n"/>
      <c r="AQ159" s="6284" t="n"/>
      <c r="AR159" s="6284" t="n"/>
      <c r="AS159" s="6284" t="n"/>
      <c r="AT159" s="6284" t="n"/>
      <c r="AU159" s="6284" t="n"/>
      <c r="AV159" s="6284" t="n"/>
      <c r="AW159" s="6284" t="n"/>
      <c r="AX159" s="6284" t="n"/>
      <c r="AY159" s="6284" t="n"/>
      <c r="AZ159" s="6284" t="n"/>
      <c r="BA159" s="6284" t="n"/>
      <c r="BB159" s="6284" t="n"/>
      <c r="BC159" s="6284" t="n"/>
      <c r="BD159" s="6284" t="n"/>
      <c r="BE159" s="6284" t="n"/>
      <c r="BF159" s="6284" t="n"/>
      <c r="BG159" s="6284" t="n"/>
      <c r="BH159" s="6284" t="n"/>
      <c r="BI159" s="6284" t="n"/>
      <c r="BJ159" s="6284" t="n"/>
      <c r="BK159" s="6284" t="n"/>
      <c r="BL159" s="6284" t="n"/>
      <c r="BM159" s="6284" t="n"/>
      <c r="BN159" s="6188" t="n"/>
      <c r="BO159" s="312" t="inlineStr">
        <is>
          <t>2.1.1</t>
        </is>
      </c>
      <c r="BP159" s="6284" t="n"/>
      <c r="BQ159" s="6284" t="n"/>
      <c r="BR159" s="6188" t="n"/>
      <c r="BS159" s="6002" t="n"/>
      <c r="BT159" s="6002" t="n"/>
      <c r="BU159" s="6002" t="n"/>
    </row>
    <row r="160">
      <c r="A160" s="279" t="inlineStr">
        <is>
          <t>УК-14</t>
        </is>
      </c>
      <c r="B160" s="6284" t="n"/>
      <c r="C160" s="6284" t="n"/>
      <c r="D160" s="6147" t="n"/>
      <c r="E160" s="653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60" s="6284" t="n"/>
      <c r="G160" s="6284" t="n"/>
      <c r="H160" s="6284" t="n"/>
      <c r="I160" s="6284" t="n"/>
      <c r="J160" s="6284" t="n"/>
      <c r="K160" s="6284" t="n"/>
      <c r="L160" s="6284" t="n"/>
      <c r="M160" s="6284" t="n"/>
      <c r="N160" s="6284" t="n"/>
      <c r="O160" s="6284" t="n"/>
      <c r="P160" s="6284" t="n"/>
      <c r="Q160" s="6284" t="n"/>
      <c r="R160" s="6284" t="n"/>
      <c r="S160" s="6284" t="n"/>
      <c r="T160" s="6284" t="n"/>
      <c r="U160" s="6284" t="n"/>
      <c r="V160" s="6284" t="n"/>
      <c r="W160" s="6284" t="n"/>
      <c r="X160" s="6284" t="n"/>
      <c r="Y160" s="6284" t="n"/>
      <c r="Z160" s="6284" t="n"/>
      <c r="AA160" s="6284" t="n"/>
      <c r="AB160" s="6284" t="n"/>
      <c r="AC160" s="6284" t="n"/>
      <c r="AD160" s="6284" t="n"/>
      <c r="AE160" s="6284" t="n"/>
      <c r="AF160" s="6284" t="n"/>
      <c r="AG160" s="6284" t="n"/>
      <c r="AH160" s="6284" t="n"/>
      <c r="AI160" s="6284" t="n"/>
      <c r="AJ160" s="6284" t="n"/>
      <c r="AK160" s="6284" t="n"/>
      <c r="AL160" s="6284" t="n"/>
      <c r="AM160" s="6284" t="n"/>
      <c r="AN160" s="6284" t="n"/>
      <c r="AO160" s="6284" t="n"/>
      <c r="AP160" s="6284" t="n"/>
      <c r="AQ160" s="6284" t="n"/>
      <c r="AR160" s="6284" t="n"/>
      <c r="AS160" s="6284" t="n"/>
      <c r="AT160" s="6284" t="n"/>
      <c r="AU160" s="6284" t="n"/>
      <c r="AV160" s="6284" t="n"/>
      <c r="AW160" s="6284" t="n"/>
      <c r="AX160" s="6284" t="n"/>
      <c r="AY160" s="6284" t="n"/>
      <c r="AZ160" s="6284" t="n"/>
      <c r="BA160" s="6284" t="n"/>
      <c r="BB160" s="6284" t="n"/>
      <c r="BC160" s="6284" t="n"/>
      <c r="BD160" s="6284" t="n"/>
      <c r="BE160" s="6284" t="n"/>
      <c r="BF160" s="6284" t="n"/>
      <c r="BG160" s="6284" t="n"/>
      <c r="BH160" s="6284" t="n"/>
      <c r="BI160" s="6284" t="n"/>
      <c r="BJ160" s="6284" t="n"/>
      <c r="BK160" s="6284" t="n"/>
      <c r="BL160" s="6284" t="n"/>
      <c r="BM160" s="6284" t="n"/>
      <c r="BN160" s="6188" t="n"/>
      <c r="BO160" s="312" t="inlineStr">
        <is>
          <t>2.1.2</t>
        </is>
      </c>
      <c r="BP160" s="6284" t="n"/>
      <c r="BQ160" s="6284" t="n"/>
      <c r="BR160" s="6188" t="n"/>
      <c r="BS160" s="6002" t="n"/>
      <c r="BT160" s="6002" t="n"/>
      <c r="BU160" s="6002" t="n"/>
    </row>
    <row r="161">
      <c r="A161" s="279" t="inlineStr">
        <is>
          <t>УК-15</t>
        </is>
      </c>
      <c r="B161" s="6284" t="n"/>
      <c r="C161" s="6284" t="n"/>
      <c r="D161" s="6147" t="n"/>
      <c r="E161" s="653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61" s="6284" t="n"/>
      <c r="G161" s="6284" t="n"/>
      <c r="H161" s="6284" t="n"/>
      <c r="I161" s="6284" t="n"/>
      <c r="J161" s="6284" t="n"/>
      <c r="K161" s="6284" t="n"/>
      <c r="L161" s="6284" t="n"/>
      <c r="M161" s="6284" t="n"/>
      <c r="N161" s="6284" t="n"/>
      <c r="O161" s="6284" t="n"/>
      <c r="P161" s="6284" t="n"/>
      <c r="Q161" s="6284" t="n"/>
      <c r="R161" s="6284" t="n"/>
      <c r="S161" s="6284" t="n"/>
      <c r="T161" s="6284" t="n"/>
      <c r="U161" s="6284" t="n"/>
      <c r="V161" s="6284" t="n"/>
      <c r="W161" s="6284" t="n"/>
      <c r="X161" s="6284" t="n"/>
      <c r="Y161" s="6284" t="n"/>
      <c r="Z161" s="6284" t="n"/>
      <c r="AA161" s="6284" t="n"/>
      <c r="AB161" s="6284" t="n"/>
      <c r="AC161" s="6284" t="n"/>
      <c r="AD161" s="6284" t="n"/>
      <c r="AE161" s="6284" t="n"/>
      <c r="AF161" s="6284" t="n"/>
      <c r="AG161" s="6284" t="n"/>
      <c r="AH161" s="6284" t="n"/>
      <c r="AI161" s="6284" t="n"/>
      <c r="AJ161" s="6284" t="n"/>
      <c r="AK161" s="6284" t="n"/>
      <c r="AL161" s="6284" t="n"/>
      <c r="AM161" s="6284" t="n"/>
      <c r="AN161" s="6284" t="n"/>
      <c r="AO161" s="6284" t="n"/>
      <c r="AP161" s="6284" t="n"/>
      <c r="AQ161" s="6284" t="n"/>
      <c r="AR161" s="6284" t="n"/>
      <c r="AS161" s="6284" t="n"/>
      <c r="AT161" s="6284" t="n"/>
      <c r="AU161" s="6284" t="n"/>
      <c r="AV161" s="6284" t="n"/>
      <c r="AW161" s="6284" t="n"/>
      <c r="AX161" s="6284" t="n"/>
      <c r="AY161" s="6284" t="n"/>
      <c r="AZ161" s="6284" t="n"/>
      <c r="BA161" s="6284" t="n"/>
      <c r="BB161" s="6284" t="n"/>
      <c r="BC161" s="6284" t="n"/>
      <c r="BD161" s="6284" t="n"/>
      <c r="BE161" s="6284" t="n"/>
      <c r="BF161" s="6284" t="n"/>
      <c r="BG161" s="6284" t="n"/>
      <c r="BH161" s="6284" t="n"/>
      <c r="BI161" s="6284" t="n"/>
      <c r="BJ161" s="6284" t="n"/>
      <c r="BK161" s="6284" t="n"/>
      <c r="BL161" s="6284" t="n"/>
      <c r="BM161" s="6284" t="n"/>
      <c r="BN161" s="6188" t="n"/>
      <c r="BO161" s="312" t="inlineStr">
        <is>
          <t>2.1.3</t>
        </is>
      </c>
      <c r="BP161" s="6284" t="n"/>
      <c r="BQ161" s="6284" t="n"/>
      <c r="BR161" s="6188" t="n"/>
      <c r="BS161" s="6002" t="n"/>
      <c r="BT161" s="6002" t="n"/>
      <c r="BU161" s="6002" t="n"/>
    </row>
    <row r="162">
      <c r="A162" s="279" t="inlineStr">
        <is>
          <t>БПК-1</t>
        </is>
      </c>
      <c r="B162" s="6284" t="n"/>
      <c r="C162" s="6284" t="n"/>
      <c r="D162" s="6147" t="n"/>
      <c r="E162" s="653" t="inlineStr">
        <is>
          <t>Применять основные математические понятия и методы для анализа и решения профессиональных задач</t>
        </is>
      </c>
      <c r="F162" s="6284" t="n"/>
      <c r="G162" s="6284" t="n"/>
      <c r="H162" s="6284" t="n"/>
      <c r="I162" s="6284" t="n"/>
      <c r="J162" s="6284" t="n"/>
      <c r="K162" s="6284" t="n"/>
      <c r="L162" s="6284" t="n"/>
      <c r="M162" s="6284" t="n"/>
      <c r="N162" s="6284" t="n"/>
      <c r="O162" s="6284" t="n"/>
      <c r="P162" s="6284" t="n"/>
      <c r="Q162" s="6284" t="n"/>
      <c r="R162" s="6284" t="n"/>
      <c r="S162" s="6284" t="n"/>
      <c r="T162" s="6284" t="n"/>
      <c r="U162" s="6284" t="n"/>
      <c r="V162" s="6284" t="n"/>
      <c r="W162" s="6284" t="n"/>
      <c r="X162" s="6284" t="n"/>
      <c r="Y162" s="6284" t="n"/>
      <c r="Z162" s="6284" t="n"/>
      <c r="AA162" s="6284" t="n"/>
      <c r="AB162" s="6284" t="n"/>
      <c r="AC162" s="6284" t="n"/>
      <c r="AD162" s="6284" t="n"/>
      <c r="AE162" s="6284" t="n"/>
      <c r="AF162" s="6284" t="n"/>
      <c r="AG162" s="6284" t="n"/>
      <c r="AH162" s="6284" t="n"/>
      <c r="AI162" s="6284" t="n"/>
      <c r="AJ162" s="6284" t="n"/>
      <c r="AK162" s="6284" t="n"/>
      <c r="AL162" s="6284" t="n"/>
      <c r="AM162" s="6284" t="n"/>
      <c r="AN162" s="6284" t="n"/>
      <c r="AO162" s="6284" t="n"/>
      <c r="AP162" s="6284" t="n"/>
      <c r="AQ162" s="6284" t="n"/>
      <c r="AR162" s="6284" t="n"/>
      <c r="AS162" s="6284" t="n"/>
      <c r="AT162" s="6284" t="n"/>
      <c r="AU162" s="6284" t="n"/>
      <c r="AV162" s="6284" t="n"/>
      <c r="AW162" s="6284" t="n"/>
      <c r="AX162" s="6284" t="n"/>
      <c r="AY162" s="6284" t="n"/>
      <c r="AZ162" s="6284" t="n"/>
      <c r="BA162" s="6284" t="n"/>
      <c r="BB162" s="6284" t="n"/>
      <c r="BC162" s="6284" t="n"/>
      <c r="BD162" s="6284" t="n"/>
      <c r="BE162" s="6284" t="n"/>
      <c r="BF162" s="6284" t="n"/>
      <c r="BG162" s="6284" t="n"/>
      <c r="BH162" s="6284" t="n"/>
      <c r="BI162" s="6284" t="n"/>
      <c r="BJ162" s="6284" t="n"/>
      <c r="BK162" s="6284" t="n"/>
      <c r="BL162" s="6284" t="n"/>
      <c r="BM162" s="6284" t="n"/>
      <c r="BN162" s="6188" t="n"/>
      <c r="BO162" s="312" t="inlineStr">
        <is>
          <t>1.3.1</t>
        </is>
      </c>
      <c r="BP162" s="6284" t="n"/>
      <c r="BQ162" s="6284" t="n"/>
      <c r="BR162" s="6188" t="n"/>
      <c r="BS162" s="6002" t="n"/>
      <c r="BT162" s="6002" t="n"/>
      <c r="BU162" s="6002" t="n"/>
    </row>
    <row r="163">
      <c r="A163" s="279" t="inlineStr">
        <is>
          <t>БПК-2</t>
        </is>
      </c>
      <c r="B163" s="6284" t="n"/>
      <c r="C163" s="6284" t="n"/>
      <c r="D163" s="6147" t="n"/>
      <c r="E163" s="653" t="inlineStr">
        <is>
          <t>Владеть междисциплинарным подходом к решению проблем, обладать навыками применения фундаментальных научных знаний для решения теоретических и практических задач</t>
        </is>
      </c>
      <c r="F163" s="6284" t="n"/>
      <c r="G163" s="6284" t="n"/>
      <c r="H163" s="6284" t="n"/>
      <c r="I163" s="6284" t="n"/>
      <c r="J163" s="6284" t="n"/>
      <c r="K163" s="6284" t="n"/>
      <c r="L163" s="6284" t="n"/>
      <c r="M163" s="6284" t="n"/>
      <c r="N163" s="6284" t="n"/>
      <c r="O163" s="6284" t="n"/>
      <c r="P163" s="6284" t="n"/>
      <c r="Q163" s="6284" t="n"/>
      <c r="R163" s="6284" t="n"/>
      <c r="S163" s="6284" t="n"/>
      <c r="T163" s="6284" t="n"/>
      <c r="U163" s="6284" t="n"/>
      <c r="V163" s="6284" t="n"/>
      <c r="W163" s="6284" t="n"/>
      <c r="X163" s="6284" t="n"/>
      <c r="Y163" s="6284" t="n"/>
      <c r="Z163" s="6284" t="n"/>
      <c r="AA163" s="6284" t="n"/>
      <c r="AB163" s="6284" t="n"/>
      <c r="AC163" s="6284" t="n"/>
      <c r="AD163" s="6284" t="n"/>
      <c r="AE163" s="6284" t="n"/>
      <c r="AF163" s="6284" t="n"/>
      <c r="AG163" s="6284" t="n"/>
      <c r="AH163" s="6284" t="n"/>
      <c r="AI163" s="6284" t="n"/>
      <c r="AJ163" s="6284" t="n"/>
      <c r="AK163" s="6284" t="n"/>
      <c r="AL163" s="6284" t="n"/>
      <c r="AM163" s="6284" t="n"/>
      <c r="AN163" s="6284" t="n"/>
      <c r="AO163" s="6284" t="n"/>
      <c r="AP163" s="6284" t="n"/>
      <c r="AQ163" s="6284" t="n"/>
      <c r="AR163" s="6284" t="n"/>
      <c r="AS163" s="6284" t="n"/>
      <c r="AT163" s="6284" t="n"/>
      <c r="AU163" s="6284" t="n"/>
      <c r="AV163" s="6284" t="n"/>
      <c r="AW163" s="6284" t="n"/>
      <c r="AX163" s="6284" t="n"/>
      <c r="AY163" s="6284" t="n"/>
      <c r="AZ163" s="6284" t="n"/>
      <c r="BA163" s="6284" t="n"/>
      <c r="BB163" s="6284" t="n"/>
      <c r="BC163" s="6284" t="n"/>
      <c r="BD163" s="6284" t="n"/>
      <c r="BE163" s="6284" t="n"/>
      <c r="BF163" s="6284" t="n"/>
      <c r="BG163" s="6284" t="n"/>
      <c r="BH163" s="6284" t="n"/>
      <c r="BI163" s="6284" t="n"/>
      <c r="BJ163" s="6284" t="n"/>
      <c r="BK163" s="6284" t="n"/>
      <c r="BL163" s="6284" t="n"/>
      <c r="BM163" s="6284" t="n"/>
      <c r="BN163" s="6188" t="n"/>
      <c r="BO163" s="312" t="inlineStr">
        <is>
          <t>1.3.2</t>
        </is>
      </c>
      <c r="BP163" s="6284" t="n"/>
      <c r="BQ163" s="6284" t="n"/>
      <c r="BR163" s="6188" t="n"/>
      <c r="BS163" s="6002" t="n"/>
      <c r="BT163" s="6002" t="n"/>
      <c r="BU163" s="6002" t="n"/>
    </row>
    <row r="164">
      <c r="A164" s="279" t="inlineStr">
        <is>
          <t>БПК-3</t>
        </is>
      </c>
      <c r="B164" s="6284" t="n"/>
      <c r="C164" s="6284" t="n"/>
      <c r="D164" s="6147" t="n"/>
      <c r="E164" s="653" t="inlineStr">
        <is>
          <t>Применять базовые теоретические знания и практические навыки для решения теоретических и практических задач в области создания и совершенствования инновационных технологий в отрасли</t>
        </is>
      </c>
      <c r="F164" s="6284" t="n"/>
      <c r="G164" s="6284" t="n"/>
      <c r="H164" s="6284" t="n"/>
      <c r="I164" s="6284" t="n"/>
      <c r="J164" s="6284" t="n"/>
      <c r="K164" s="6284" t="n"/>
      <c r="L164" s="6284" t="n"/>
      <c r="M164" s="6284" t="n"/>
      <c r="N164" s="6284" t="n"/>
      <c r="O164" s="6284" t="n"/>
      <c r="P164" s="6284" t="n"/>
      <c r="Q164" s="6284" t="n"/>
      <c r="R164" s="6284" t="n"/>
      <c r="S164" s="6284" t="n"/>
      <c r="T164" s="6284" t="n"/>
      <c r="U164" s="6284" t="n"/>
      <c r="V164" s="6284" t="n"/>
      <c r="W164" s="6284" t="n"/>
      <c r="X164" s="6284" t="n"/>
      <c r="Y164" s="6284" t="n"/>
      <c r="Z164" s="6284" t="n"/>
      <c r="AA164" s="6284" t="n"/>
      <c r="AB164" s="6284" t="n"/>
      <c r="AC164" s="6284" t="n"/>
      <c r="AD164" s="6284" t="n"/>
      <c r="AE164" s="6284" t="n"/>
      <c r="AF164" s="6284" t="n"/>
      <c r="AG164" s="6284" t="n"/>
      <c r="AH164" s="6284" t="n"/>
      <c r="AI164" s="6284" t="n"/>
      <c r="AJ164" s="6284" t="n"/>
      <c r="AK164" s="6284" t="n"/>
      <c r="AL164" s="6284" t="n"/>
      <c r="AM164" s="6284" t="n"/>
      <c r="AN164" s="6284" t="n"/>
      <c r="AO164" s="6284" t="n"/>
      <c r="AP164" s="6284" t="n"/>
      <c r="AQ164" s="6284" t="n"/>
      <c r="AR164" s="6284" t="n"/>
      <c r="AS164" s="6284" t="n"/>
      <c r="AT164" s="6284" t="n"/>
      <c r="AU164" s="6284" t="n"/>
      <c r="AV164" s="6284" t="n"/>
      <c r="AW164" s="6284" t="n"/>
      <c r="AX164" s="6284" t="n"/>
      <c r="AY164" s="6284" t="n"/>
      <c r="AZ164" s="6284" t="n"/>
      <c r="BA164" s="6284" t="n"/>
      <c r="BB164" s="6284" t="n"/>
      <c r="BC164" s="6284" t="n"/>
      <c r="BD164" s="6284" t="n"/>
      <c r="BE164" s="6284" t="n"/>
      <c r="BF164" s="6284" t="n"/>
      <c r="BG164" s="6284" t="n"/>
      <c r="BH164" s="6284" t="n"/>
      <c r="BI164" s="6284" t="n"/>
      <c r="BJ164" s="6284" t="n"/>
      <c r="BK164" s="6284" t="n"/>
      <c r="BL164" s="6284" t="n"/>
      <c r="BM164" s="6284" t="n"/>
      <c r="BN164" s="6188" t="n"/>
      <c r="BO164" s="312" t="inlineStr">
        <is>
          <t>1.3.4</t>
        </is>
      </c>
      <c r="BP164" s="6284" t="n"/>
      <c r="BQ164" s="6284" t="n"/>
      <c r="BR164" s="6188" t="n"/>
      <c r="BS164" s="6002" t="n"/>
      <c r="BT164" s="6002" t="n"/>
      <c r="BU164" s="6002" t="n"/>
    </row>
    <row r="165">
      <c r="A165" s="279" t="inlineStr">
        <is>
          <t>БПК-4</t>
        </is>
      </c>
      <c r="B165" s="6284" t="n"/>
      <c r="C165" s="6284" t="n"/>
      <c r="D165" s="6147" t="n"/>
      <c r="E165" s="653" t="inlineStr">
        <is>
          <t>Применять полевые и лабораторные методы исследования почв для определения способа лесовосстановления в целях улучшения плодородия почв и продуктивности лесных насаждений</t>
        </is>
      </c>
      <c r="F165" s="6284" t="n"/>
      <c r="G165" s="6284" t="n"/>
      <c r="H165" s="6284" t="n"/>
      <c r="I165" s="6284" t="n"/>
      <c r="J165" s="6284" t="n"/>
      <c r="K165" s="6284" t="n"/>
      <c r="L165" s="6284" t="n"/>
      <c r="M165" s="6284" t="n"/>
      <c r="N165" s="6284" t="n"/>
      <c r="O165" s="6284" t="n"/>
      <c r="P165" s="6284" t="n"/>
      <c r="Q165" s="6284" t="n"/>
      <c r="R165" s="6284" t="n"/>
      <c r="S165" s="6284" t="n"/>
      <c r="T165" s="6284" t="n"/>
      <c r="U165" s="6284" t="n"/>
      <c r="V165" s="6284" t="n"/>
      <c r="W165" s="6284" t="n"/>
      <c r="X165" s="6284" t="n"/>
      <c r="Y165" s="6284" t="n"/>
      <c r="Z165" s="6284" t="n"/>
      <c r="AA165" s="6284" t="n"/>
      <c r="AB165" s="6284" t="n"/>
      <c r="AC165" s="6284" t="n"/>
      <c r="AD165" s="6284" t="n"/>
      <c r="AE165" s="6284" t="n"/>
      <c r="AF165" s="6284" t="n"/>
      <c r="AG165" s="6284" t="n"/>
      <c r="AH165" s="6284" t="n"/>
      <c r="AI165" s="6284" t="n"/>
      <c r="AJ165" s="6284" t="n"/>
      <c r="AK165" s="6284" t="n"/>
      <c r="AL165" s="6284" t="n"/>
      <c r="AM165" s="6284" t="n"/>
      <c r="AN165" s="6284" t="n"/>
      <c r="AO165" s="6284" t="n"/>
      <c r="AP165" s="6284" t="n"/>
      <c r="AQ165" s="6284" t="n"/>
      <c r="AR165" s="6284" t="n"/>
      <c r="AS165" s="6284" t="n"/>
      <c r="AT165" s="6284" t="n"/>
      <c r="AU165" s="6284" t="n"/>
      <c r="AV165" s="6284" t="n"/>
      <c r="AW165" s="6284" t="n"/>
      <c r="AX165" s="6284" t="n"/>
      <c r="AY165" s="6284" t="n"/>
      <c r="AZ165" s="6284" t="n"/>
      <c r="BA165" s="6284" t="n"/>
      <c r="BB165" s="6284" t="n"/>
      <c r="BC165" s="6284" t="n"/>
      <c r="BD165" s="6284" t="n"/>
      <c r="BE165" s="6284" t="n"/>
      <c r="BF165" s="6284" t="n"/>
      <c r="BG165" s="6284" t="n"/>
      <c r="BH165" s="6284" t="n"/>
      <c r="BI165" s="6284" t="n"/>
      <c r="BJ165" s="6284" t="n"/>
      <c r="BK165" s="6284" t="n"/>
      <c r="BL165" s="6284" t="n"/>
      <c r="BM165" s="6284" t="n"/>
      <c r="BN165" s="6188" t="n"/>
      <c r="BO165" s="312" t="inlineStr">
        <is>
          <t>1.3.5</t>
        </is>
      </c>
      <c r="BP165" s="6284" t="n"/>
      <c r="BQ165" s="6284" t="n"/>
      <c r="BR165" s="6188" t="n"/>
      <c r="BS165" s="6002" t="n"/>
      <c r="BT165" s="6002" t="n"/>
      <c r="BU165" s="6002" t="n"/>
    </row>
    <row r="166">
      <c r="A166" s="279" t="inlineStr">
        <is>
          <t>БПК-5</t>
        </is>
      </c>
      <c r="B166" s="6284" t="n"/>
      <c r="C166" s="6284" t="n"/>
      <c r="D166" s="6147" t="n"/>
      <c r="E166" s="653" t="inlineStr">
        <is>
          <t>Идентифицировать виды растений, применять их как индикаторы лесных сообществ и определять ресурсы растительного сырья для решения профессиональных задач</t>
        </is>
      </c>
      <c r="F166" s="6284" t="n"/>
      <c r="G166" s="6284" t="n"/>
      <c r="H166" s="6284" t="n"/>
      <c r="I166" s="6284" t="n"/>
      <c r="J166" s="6284" t="n"/>
      <c r="K166" s="6284" t="n"/>
      <c r="L166" s="6284" t="n"/>
      <c r="M166" s="6284" t="n"/>
      <c r="N166" s="6284" t="n"/>
      <c r="O166" s="6284" t="n"/>
      <c r="P166" s="6284" t="n"/>
      <c r="Q166" s="6284" t="n"/>
      <c r="R166" s="6284" t="n"/>
      <c r="S166" s="6284" t="n"/>
      <c r="T166" s="6284" t="n"/>
      <c r="U166" s="6284" t="n"/>
      <c r="V166" s="6284" t="n"/>
      <c r="W166" s="6284" t="n"/>
      <c r="X166" s="6284" t="n"/>
      <c r="Y166" s="6284" t="n"/>
      <c r="Z166" s="6284" t="n"/>
      <c r="AA166" s="6284" t="n"/>
      <c r="AB166" s="6284" t="n"/>
      <c r="AC166" s="6284" t="n"/>
      <c r="AD166" s="6284" t="n"/>
      <c r="AE166" s="6284" t="n"/>
      <c r="AF166" s="6284" t="n"/>
      <c r="AG166" s="6284" t="n"/>
      <c r="AH166" s="6284" t="n"/>
      <c r="AI166" s="6284" t="n"/>
      <c r="AJ166" s="6284" t="n"/>
      <c r="AK166" s="6284" t="n"/>
      <c r="AL166" s="6284" t="n"/>
      <c r="AM166" s="6284" t="n"/>
      <c r="AN166" s="6284" t="n"/>
      <c r="AO166" s="6284" t="n"/>
      <c r="AP166" s="6284" t="n"/>
      <c r="AQ166" s="6284" t="n"/>
      <c r="AR166" s="6284" t="n"/>
      <c r="AS166" s="6284" t="n"/>
      <c r="AT166" s="6284" t="n"/>
      <c r="AU166" s="6284" t="n"/>
      <c r="AV166" s="6284" t="n"/>
      <c r="AW166" s="6284" t="n"/>
      <c r="AX166" s="6284" t="n"/>
      <c r="AY166" s="6284" t="n"/>
      <c r="AZ166" s="6284" t="n"/>
      <c r="BA166" s="6284" t="n"/>
      <c r="BB166" s="6284" t="n"/>
      <c r="BC166" s="6284" t="n"/>
      <c r="BD166" s="6284" t="n"/>
      <c r="BE166" s="6284" t="n"/>
      <c r="BF166" s="6284" t="n"/>
      <c r="BG166" s="6284" t="n"/>
      <c r="BH166" s="6284" t="n"/>
      <c r="BI166" s="6284" t="n"/>
      <c r="BJ166" s="6284" t="n"/>
      <c r="BK166" s="6284" t="n"/>
      <c r="BL166" s="6284" t="n"/>
      <c r="BM166" s="6284" t="n"/>
      <c r="BN166" s="6188" t="n"/>
      <c r="BO166" s="312" t="inlineStr">
        <is>
          <t>1.4.1</t>
        </is>
      </c>
      <c r="BP166" s="6284" t="n"/>
      <c r="BQ166" s="6284" t="n"/>
      <c r="BR166" s="6188" t="n"/>
      <c r="BS166" s="6002" t="n"/>
      <c r="BT166" s="6002" t="n"/>
      <c r="BU166" s="6002" t="n"/>
    </row>
    <row r="167">
      <c r="A167" s="279" t="inlineStr">
        <is>
          <t>БПК-6</t>
        </is>
      </c>
      <c r="B167" s="6284" t="n"/>
      <c r="C167" s="6284" t="n"/>
      <c r="D167" s="6147" t="n"/>
      <c r="E167" s="653" t="inlineStr">
        <is>
          <t>Использовать знание механизмов жизненных процессов, протекающих в растениях и микроорганизмах, для повышения продуктивности и устойчивости растений</t>
        </is>
      </c>
      <c r="F167" s="6284" t="n"/>
      <c r="G167" s="6284" t="n"/>
      <c r="H167" s="6284" t="n"/>
      <c r="I167" s="6284" t="n"/>
      <c r="J167" s="6284" t="n"/>
      <c r="K167" s="6284" t="n"/>
      <c r="L167" s="6284" t="n"/>
      <c r="M167" s="6284" t="n"/>
      <c r="N167" s="6284" t="n"/>
      <c r="O167" s="6284" t="n"/>
      <c r="P167" s="6284" t="n"/>
      <c r="Q167" s="6284" t="n"/>
      <c r="R167" s="6284" t="n"/>
      <c r="S167" s="6284" t="n"/>
      <c r="T167" s="6284" t="n"/>
      <c r="U167" s="6284" t="n"/>
      <c r="V167" s="6284" t="n"/>
      <c r="W167" s="6284" t="n"/>
      <c r="X167" s="6284" t="n"/>
      <c r="Y167" s="6284" t="n"/>
      <c r="Z167" s="6284" t="n"/>
      <c r="AA167" s="6284" t="n"/>
      <c r="AB167" s="6284" t="n"/>
      <c r="AC167" s="6284" t="n"/>
      <c r="AD167" s="6284" t="n"/>
      <c r="AE167" s="6284" t="n"/>
      <c r="AF167" s="6284" t="n"/>
      <c r="AG167" s="6284" t="n"/>
      <c r="AH167" s="6284" t="n"/>
      <c r="AI167" s="6284" t="n"/>
      <c r="AJ167" s="6284" t="n"/>
      <c r="AK167" s="6284" t="n"/>
      <c r="AL167" s="6284" t="n"/>
      <c r="AM167" s="6284" t="n"/>
      <c r="AN167" s="6284" t="n"/>
      <c r="AO167" s="6284" t="n"/>
      <c r="AP167" s="6284" t="n"/>
      <c r="AQ167" s="6284" t="n"/>
      <c r="AR167" s="6284" t="n"/>
      <c r="AS167" s="6284" t="n"/>
      <c r="AT167" s="6284" t="n"/>
      <c r="AU167" s="6284" t="n"/>
      <c r="AV167" s="6284" t="n"/>
      <c r="AW167" s="6284" t="n"/>
      <c r="AX167" s="6284" t="n"/>
      <c r="AY167" s="6284" t="n"/>
      <c r="AZ167" s="6284" t="n"/>
      <c r="BA167" s="6284" t="n"/>
      <c r="BB167" s="6284" t="n"/>
      <c r="BC167" s="6284" t="n"/>
      <c r="BD167" s="6284" t="n"/>
      <c r="BE167" s="6284" t="n"/>
      <c r="BF167" s="6284" t="n"/>
      <c r="BG167" s="6284" t="n"/>
      <c r="BH167" s="6284" t="n"/>
      <c r="BI167" s="6284" t="n"/>
      <c r="BJ167" s="6284" t="n"/>
      <c r="BK167" s="6284" t="n"/>
      <c r="BL167" s="6284" t="n"/>
      <c r="BM167" s="6284" t="n"/>
      <c r="BN167" s="6188" t="n"/>
      <c r="BO167" s="312" t="inlineStr">
        <is>
          <t>1.4.2</t>
        </is>
      </c>
      <c r="BP167" s="6284" t="n"/>
      <c r="BQ167" s="6284" t="n"/>
      <c r="BR167" s="6188" t="n"/>
      <c r="BS167" s="6002" t="n"/>
      <c r="BT167" s="6002" t="n"/>
      <c r="BU167" s="6002" t="n"/>
    </row>
    <row r="168">
      <c r="A168" s="279" t="inlineStr">
        <is>
          <t>БПК-7</t>
        </is>
      </c>
      <c r="B168" s="6284" t="n"/>
      <c r="C168" s="6284" t="n"/>
      <c r="D168" s="6147" t="n"/>
      <c r="E168" s="653" t="inlineStr">
        <is>
          <t>Идентифицировать видовое разнообразие древесной растительности, оценивать их значение в создании и сохранении биосферы, владеть характеристиками лесообразующих древесных видов для рационального использования дендрофлоры</t>
        </is>
      </c>
      <c r="F168" s="6284" t="n"/>
      <c r="G168" s="6284" t="n"/>
      <c r="H168" s="6284" t="n"/>
      <c r="I168" s="6284" t="n"/>
      <c r="J168" s="6284" t="n"/>
      <c r="K168" s="6284" t="n"/>
      <c r="L168" s="6284" t="n"/>
      <c r="M168" s="6284" t="n"/>
      <c r="N168" s="6284" t="n"/>
      <c r="O168" s="6284" t="n"/>
      <c r="P168" s="6284" t="n"/>
      <c r="Q168" s="6284" t="n"/>
      <c r="R168" s="6284" t="n"/>
      <c r="S168" s="6284" t="n"/>
      <c r="T168" s="6284" t="n"/>
      <c r="U168" s="6284" t="n"/>
      <c r="V168" s="6284" t="n"/>
      <c r="W168" s="6284" t="n"/>
      <c r="X168" s="6284" t="n"/>
      <c r="Y168" s="6284" t="n"/>
      <c r="Z168" s="6284" t="n"/>
      <c r="AA168" s="6284" t="n"/>
      <c r="AB168" s="6284" t="n"/>
      <c r="AC168" s="6284" t="n"/>
      <c r="AD168" s="6284" t="n"/>
      <c r="AE168" s="6284" t="n"/>
      <c r="AF168" s="6284" t="n"/>
      <c r="AG168" s="6284" t="n"/>
      <c r="AH168" s="6284" t="n"/>
      <c r="AI168" s="6284" t="n"/>
      <c r="AJ168" s="6284" t="n"/>
      <c r="AK168" s="6284" t="n"/>
      <c r="AL168" s="6284" t="n"/>
      <c r="AM168" s="6284" t="n"/>
      <c r="AN168" s="6284" t="n"/>
      <c r="AO168" s="6284" t="n"/>
      <c r="AP168" s="6284" t="n"/>
      <c r="AQ168" s="6284" t="n"/>
      <c r="AR168" s="6284" t="n"/>
      <c r="AS168" s="6284" t="n"/>
      <c r="AT168" s="6284" t="n"/>
      <c r="AU168" s="6284" t="n"/>
      <c r="AV168" s="6284" t="n"/>
      <c r="AW168" s="6284" t="n"/>
      <c r="AX168" s="6284" t="n"/>
      <c r="AY168" s="6284" t="n"/>
      <c r="AZ168" s="6284" t="n"/>
      <c r="BA168" s="6284" t="n"/>
      <c r="BB168" s="6284" t="n"/>
      <c r="BC168" s="6284" t="n"/>
      <c r="BD168" s="6284" t="n"/>
      <c r="BE168" s="6284" t="n"/>
      <c r="BF168" s="6284" t="n"/>
      <c r="BG168" s="6284" t="n"/>
      <c r="BH168" s="6284" t="n"/>
      <c r="BI168" s="6284" t="n"/>
      <c r="BJ168" s="6284" t="n"/>
      <c r="BK168" s="6284" t="n"/>
      <c r="BL168" s="6284" t="n"/>
      <c r="BM168" s="6284" t="n"/>
      <c r="BN168" s="6188" t="n"/>
      <c r="BO168" s="312" t="inlineStr">
        <is>
          <t>1.4.3</t>
        </is>
      </c>
      <c r="BP168" s="6284" t="n"/>
      <c r="BQ168" s="6284" t="n"/>
      <c r="BR168" s="6188" t="n"/>
      <c r="BS168" s="6002" t="n"/>
      <c r="BT168" s="6002" t="n"/>
      <c r="BU168" s="6002" t="n"/>
    </row>
    <row r="169">
      <c r="A169" s="666" t="inlineStr">
        <is>
          <t>Проректор по учебной работе</t>
        </is>
      </c>
      <c r="B169" s="655" t="n"/>
      <c r="C169" s="655" t="n"/>
      <c r="D169" s="655" t="n"/>
      <c r="E169" s="655" t="n"/>
      <c r="F169" s="655" t="n"/>
      <c r="G169" s="655" t="n"/>
      <c r="H169" s="655" t="n"/>
      <c r="I169" s="655" t="n"/>
      <c r="J169" s="655" t="n"/>
      <c r="K169" s="655" t="n"/>
      <c r="L169" s="6603" t="n"/>
      <c r="M169" s="659" t="n"/>
      <c r="N169" s="658" t="n"/>
      <c r="O169" s="659" t="n"/>
      <c r="P169" s="659" t="n"/>
      <c r="Q169" s="659" t="n"/>
      <c r="R169" s="659" t="n"/>
      <c r="S169" s="659" t="n"/>
      <c r="T169" s="659" t="n"/>
      <c r="U169" s="659" t="n"/>
      <c r="V169" s="659" t="n"/>
      <c r="W169" s="659" t="n"/>
      <c r="X169" s="659" t="n"/>
      <c r="Y169" s="659" t="n"/>
      <c r="Z169" s="655" t="inlineStr">
        <is>
          <t>А.А.Сакович</t>
        </is>
      </c>
      <c r="AA169" s="6002" t="n"/>
      <c r="AB169" s="656" t="n"/>
      <c r="AC169" s="655" t="n"/>
      <c r="AD169" s="655" t="n"/>
      <c r="AE169" s="6002" t="n"/>
      <c r="AF169" s="6002" t="n"/>
      <c r="AG169" s="6002" t="n"/>
      <c r="AH169" s="6002" t="n"/>
      <c r="AI169" s="6002" t="n"/>
      <c r="AJ169" s="6002" t="n"/>
      <c r="AK169" s="668" t="n"/>
      <c r="AL169" s="668" t="n"/>
      <c r="AM169" s="668" t="n"/>
      <c r="AN169" s="668" t="n"/>
      <c r="AO169" s="668" t="n"/>
      <c r="AP169" s="655" t="inlineStr">
        <is>
          <t>Заведующий кафедрой лесоводства</t>
        </is>
      </c>
      <c r="AQ169" s="668" t="n"/>
      <c r="AR169" s="668" t="n"/>
      <c r="AS169" s="668" t="n"/>
      <c r="AT169" s="668" t="n"/>
      <c r="AU169" s="668" t="n"/>
      <c r="AV169" s="668" t="n"/>
      <c r="AW169" s="668" t="n"/>
      <c r="AX169" s="668" t="n"/>
      <c r="AY169" s="668" t="n"/>
      <c r="AZ169" s="667" t="n"/>
      <c r="BA169" s="659" t="n"/>
      <c r="BB169" s="659" t="n"/>
      <c r="BC169" s="659" t="n"/>
      <c r="BD169" s="659" t="n"/>
      <c r="BE169" s="659" t="n"/>
      <c r="BF169" s="659" t="n"/>
      <c r="BG169" s="659" t="n"/>
      <c r="BH169" s="659" t="n"/>
      <c r="BI169" s="659" t="n"/>
      <c r="BJ169" s="659" t="n"/>
      <c r="BK169" s="655" t="inlineStr">
        <is>
          <t>А.С.Клыш</t>
        </is>
      </c>
      <c r="BL169" s="665" t="n"/>
      <c r="BM169" s="656" t="n"/>
      <c r="BN169" s="6002" t="n"/>
      <c r="BO169" s="6002" t="n"/>
      <c r="BP169" s="6002" t="n"/>
      <c r="BQ169" s="6002" t="n"/>
      <c r="BR169" s="6002" t="n"/>
      <c r="BS169" s="6002" t="n"/>
      <c r="BT169" s="6002" t="n"/>
      <c r="BU169" s="6002" t="n"/>
    </row>
    <row r="170">
      <c r="A170" s="655" t="n"/>
      <c r="B170" s="655" t="n"/>
      <c r="C170" s="655" t="n"/>
      <c r="D170" s="655" t="n"/>
      <c r="E170" s="655" t="n"/>
      <c r="F170" s="655" t="n"/>
      <c r="G170" s="655" t="n"/>
      <c r="H170" s="655" t="n"/>
      <c r="I170" s="655" t="n"/>
      <c r="J170" s="655" t="n"/>
      <c r="K170" s="655" t="n"/>
      <c r="L170" s="655" t="n"/>
      <c r="M170" s="660" t="n"/>
      <c r="N170" s="3532" t="n"/>
      <c r="O170" s="660" t="n"/>
      <c r="P170" s="660" t="n"/>
      <c r="Q170" s="660" t="n"/>
      <c r="R170" s="660" t="n"/>
      <c r="S170" s="660" t="n"/>
      <c r="T170" s="661" t="n">
        <v>2023</v>
      </c>
      <c r="U170" s="6587" t="n"/>
      <c r="V170" s="655" t="n"/>
      <c r="W170" s="6002" t="n"/>
      <c r="X170" s="6002" t="n"/>
      <c r="Y170" s="6002" t="n"/>
      <c r="Z170" s="655" t="n"/>
      <c r="AA170" s="655" t="n"/>
      <c r="AB170" s="655" t="n"/>
      <c r="AC170" s="6002" t="n"/>
      <c r="AD170" s="6002" t="n"/>
      <c r="AE170" s="6002" t="n"/>
      <c r="AF170" s="663" t="n"/>
      <c r="AG170" s="6002" t="n"/>
      <c r="AH170" s="6002" t="n"/>
      <c r="AI170" s="6002" t="n"/>
      <c r="AJ170" s="666" t="n"/>
      <c r="AK170" s="668" t="n"/>
      <c r="AL170" s="668" t="n"/>
      <c r="AM170" s="668" t="n"/>
      <c r="AN170" s="668" t="n"/>
      <c r="AO170" s="668" t="n"/>
      <c r="AP170" s="666" t="n"/>
      <c r="AQ170" s="668" t="n"/>
      <c r="AR170" s="668" t="n"/>
      <c r="AS170" s="668" t="n"/>
      <c r="AT170" s="668" t="n"/>
      <c r="AU170" s="668" t="n"/>
      <c r="AV170" s="668" t="n"/>
      <c r="AW170" s="668" t="n"/>
      <c r="AX170" s="668" t="n"/>
      <c r="AY170" s="668" t="n"/>
      <c r="AZ170" s="665" t="n"/>
      <c r="BA170" s="671" t="n"/>
      <c r="BB170" s="660" t="n"/>
      <c r="BC170" s="660" t="n"/>
      <c r="BD170" s="660" t="n"/>
      <c r="BE170" s="661" t="n">
        <v>2023</v>
      </c>
      <c r="BF170" s="6587" t="n"/>
      <c r="BG170" s="655" t="n"/>
      <c r="BH170" s="655" t="n"/>
      <c r="BI170" s="656" t="n"/>
      <c r="BJ170" s="655" t="n"/>
      <c r="BK170" s="655" t="n"/>
      <c r="BL170" s="655" t="n"/>
      <c r="BM170" s="655" t="n"/>
      <c r="BN170" s="6002" t="n"/>
      <c r="BO170" s="6002" t="n"/>
      <c r="BP170" s="6002" t="n"/>
      <c r="BQ170" s="6002" t="n"/>
      <c r="BR170" s="6002" t="n"/>
      <c r="BS170" s="6002" t="n"/>
      <c r="BT170" s="6002" t="n"/>
      <c r="BU170" s="6002" t="n"/>
    </row>
    <row r="171">
      <c r="A171" s="655" t="n"/>
      <c r="B171" s="655" t="n"/>
      <c r="C171" s="655" t="n"/>
      <c r="D171" s="655" t="n"/>
      <c r="E171" s="655" t="n"/>
      <c r="F171" s="655" t="n"/>
      <c r="G171" s="655" t="n"/>
      <c r="H171" s="655" t="n"/>
      <c r="I171" s="655" t="n"/>
      <c r="J171" s="655" t="n"/>
      <c r="K171" s="655" t="n"/>
      <c r="L171" s="655" t="n"/>
      <c r="M171" s="655" t="n"/>
      <c r="N171" s="655" t="n"/>
      <c r="O171" s="655" t="n"/>
      <c r="P171" s="655" t="n"/>
      <c r="Q171" s="655" t="n"/>
      <c r="R171" s="655" t="n"/>
      <c r="S171" s="655" t="n"/>
      <c r="T171" s="655" t="n"/>
      <c r="U171" s="655" t="n"/>
      <c r="V171" s="655" t="n"/>
      <c r="W171" s="655" t="n"/>
      <c r="X171" s="655" t="n"/>
      <c r="Y171" s="655" t="n"/>
      <c r="Z171" s="655" t="n"/>
      <c r="AA171" s="655" t="n"/>
      <c r="AB171" s="655" t="n"/>
      <c r="AC171" s="665" t="n"/>
      <c r="AD171" s="665" t="n"/>
      <c r="AE171" s="6002" t="n"/>
      <c r="AF171" s="663" t="n"/>
      <c r="AG171" s="6002" t="n"/>
      <c r="AH171" s="6002" t="n"/>
      <c r="AI171" s="6002" t="n"/>
      <c r="AJ171" s="655" t="n"/>
      <c r="AK171" s="655" t="n"/>
      <c r="AL171" s="655" t="n"/>
      <c r="AM171" s="655" t="n"/>
      <c r="AN171" s="655" t="n"/>
      <c r="AO171" s="655" t="n"/>
      <c r="AP171" s="655" t="n"/>
      <c r="AQ171" s="655" t="n"/>
      <c r="AR171" s="655" t="n"/>
      <c r="AS171" s="655" t="n"/>
      <c r="AT171" s="655" t="n"/>
      <c r="AU171" s="655" t="n"/>
      <c r="AV171" s="655" t="n"/>
      <c r="AW171" s="655" t="n"/>
      <c r="AX171" s="655" t="n"/>
      <c r="AY171" s="655" t="n"/>
      <c r="AZ171" s="655" t="n"/>
      <c r="BA171" s="655" t="n"/>
      <c r="BB171" s="655" t="n"/>
      <c r="BC171" s="655" t="n"/>
      <c r="BD171" s="655" t="n"/>
      <c r="BE171" s="655" t="n"/>
      <c r="BF171" s="655" t="n"/>
      <c r="BG171" s="655" t="n"/>
      <c r="BH171" s="655" t="n"/>
      <c r="BI171" s="655" t="n"/>
      <c r="BJ171" s="655" t="n"/>
      <c r="BK171" s="6002" t="n"/>
      <c r="BL171" s="655" t="n"/>
      <c r="BM171" s="665" t="n"/>
      <c r="BN171" s="665" t="n"/>
      <c r="BO171" s="6002" t="n"/>
      <c r="BP171" s="6002" t="n"/>
      <c r="BQ171" s="6002" t="n"/>
      <c r="BR171" s="6002" t="n"/>
      <c r="BS171" s="6002" t="n"/>
      <c r="BT171" s="6002" t="n"/>
      <c r="BU171" s="6002" t="n"/>
    </row>
    <row r="172">
      <c r="A172" s="666" t="inlineStr">
        <is>
          <t>Декан факультета заочного образования</t>
        </is>
      </c>
      <c r="B172" s="666" t="n"/>
      <c r="C172" s="666" t="n"/>
      <c r="D172" s="666" t="n"/>
      <c r="E172" s="666" t="n"/>
      <c r="F172" s="666" t="n"/>
      <c r="G172" s="666" t="n"/>
      <c r="H172" s="666" t="n"/>
      <c r="I172" s="666" t="n"/>
      <c r="J172" s="666" t="n"/>
      <c r="K172" s="666" t="n"/>
      <c r="L172" s="666" t="n"/>
      <c r="M172" s="666" t="n"/>
      <c r="N172" s="667" t="n"/>
      <c r="O172" s="659" t="n"/>
      <c r="P172" s="659" t="n"/>
      <c r="Q172" s="659" t="n"/>
      <c r="R172" s="659" t="n"/>
      <c r="S172" s="659" t="n"/>
      <c r="T172" s="659" t="n"/>
      <c r="U172" s="659" t="n"/>
      <c r="V172" s="659" t="n"/>
      <c r="W172" s="659" t="n"/>
      <c r="X172" s="659" t="n"/>
      <c r="Y172" s="659" t="n"/>
      <c r="Z172" s="666" t="inlineStr">
        <is>
          <t>С.А.Прохорчик</t>
        </is>
      </c>
      <c r="AA172" s="6002" t="n"/>
      <c r="AB172" s="6002" t="n"/>
      <c r="AC172" s="6002" t="n"/>
      <c r="AD172" s="6002" t="n"/>
      <c r="AE172" s="6002" t="n"/>
      <c r="AF172" s="663" t="n"/>
      <c r="AG172" s="6002" t="n"/>
      <c r="AH172" s="6002" t="n"/>
      <c r="AI172" s="6002" t="n"/>
      <c r="AJ172" s="6002" t="n"/>
      <c r="AK172" s="668" t="n"/>
      <c r="AL172" s="668" t="n"/>
      <c r="AM172" s="668" t="n"/>
      <c r="AN172" s="668" t="n"/>
      <c r="AO172" s="668" t="n"/>
      <c r="AP172" s="655" t="inlineStr">
        <is>
          <t>Рекомендован к утверждению научно-методическим советом БГТУ, протокол № 6  от  28.04.2023</t>
        </is>
      </c>
      <c r="AQ172" s="668" t="n"/>
      <c r="AR172" s="668" t="n"/>
      <c r="AS172" s="668" t="n"/>
      <c r="AT172" s="668" t="n"/>
      <c r="AU172" s="668" t="n"/>
      <c r="AV172" s="668" t="n"/>
      <c r="AW172" s="672" t="n"/>
      <c r="AX172" s="665" t="n"/>
      <c r="AY172" s="655" t="n"/>
      <c r="AZ172" s="655" t="n"/>
      <c r="BA172" s="655" t="n"/>
      <c r="BB172" s="655" t="n"/>
      <c r="BC172" s="655" t="n"/>
      <c r="BD172" s="655" t="n"/>
      <c r="BE172" s="655" t="n"/>
      <c r="BF172" s="655" t="n"/>
      <c r="BG172" s="655" t="n"/>
      <c r="BH172" s="655" t="n"/>
      <c r="BI172" s="655" t="n"/>
      <c r="BJ172" s="665" t="n"/>
      <c r="BK172" s="6002" t="n"/>
      <c r="BL172" s="656" t="n"/>
      <c r="BM172" s="655" t="n"/>
      <c r="BN172" s="655" t="n"/>
      <c r="BO172" s="6002" t="n"/>
      <c r="BP172" s="6002" t="n"/>
      <c r="BQ172" s="6002" t="n"/>
      <c r="BR172" s="6002" t="n"/>
      <c r="BS172" s="6002" t="n"/>
      <c r="BT172" s="6002" t="n"/>
      <c r="BU172" s="6002" t="n"/>
    </row>
    <row r="173">
      <c r="A173" s="668" t="n"/>
      <c r="B173" s="668" t="n"/>
      <c r="C173" s="668" t="n"/>
      <c r="D173" s="668" t="n"/>
      <c r="E173" s="668" t="n"/>
      <c r="F173" s="668" t="n"/>
      <c r="G173" s="668" t="n"/>
      <c r="H173" s="668" t="n"/>
      <c r="I173" s="668" t="n"/>
      <c r="J173" s="656" t="n"/>
      <c r="K173" s="656" t="n"/>
      <c r="L173" s="6000" t="n"/>
      <c r="M173" s="6000" t="n"/>
      <c r="N173" s="669" t="n"/>
      <c r="O173" s="670" t="n"/>
      <c r="P173" s="670" t="n"/>
      <c r="Q173" s="670" t="n"/>
      <c r="R173" s="671" t="n"/>
      <c r="S173" s="671" t="n"/>
      <c r="T173" s="661" t="n">
        <v>2023</v>
      </c>
      <c r="U173" s="6587" t="n"/>
      <c r="V173" s="655" t="n"/>
      <c r="W173" s="655" t="n"/>
      <c r="X173" s="655" t="n"/>
      <c r="Y173" s="655" t="n"/>
      <c r="Z173" s="655" t="n"/>
      <c r="AA173" s="655" t="n"/>
      <c r="AB173" s="655" t="inlineStr">
        <is>
          <t> </t>
        </is>
      </c>
      <c r="AC173" s="665" t="n"/>
      <c r="AD173" s="665" t="n"/>
      <c r="AE173" s="6002" t="n"/>
      <c r="AF173" s="663" t="n"/>
      <c r="AG173" s="6002" t="n"/>
      <c r="AH173" s="6002" t="n"/>
      <c r="AI173" s="6002" t="n"/>
      <c r="AJ173" s="666" t="n"/>
      <c r="AK173" s="668" t="n"/>
      <c r="AL173" s="668" t="n"/>
      <c r="AM173" s="668" t="n"/>
      <c r="AN173" s="668" t="n"/>
      <c r="AO173" s="668" t="n"/>
      <c r="AP173" s="668" t="n"/>
      <c r="AQ173" s="668" t="n"/>
      <c r="AR173" s="668" t="n"/>
      <c r="AS173" s="668" t="n"/>
      <c r="AT173" s="668" t="n"/>
      <c r="AU173" s="668" t="n"/>
      <c r="AV173" s="668" t="n"/>
      <c r="AW173" s="668" t="n"/>
      <c r="AX173" s="665" t="n"/>
      <c r="AY173" s="6002" t="n"/>
      <c r="AZ173" s="668" t="n"/>
      <c r="BA173" s="655" t="n"/>
      <c r="BB173" s="655" t="n"/>
      <c r="BC173" s="655" t="n"/>
      <c r="BD173" s="141" t="n"/>
      <c r="BE173" s="6002" t="n"/>
      <c r="BF173" s="655" t="n"/>
      <c r="BG173" s="656" t="n"/>
      <c r="BH173" s="655" t="n"/>
      <c r="BI173" s="655" t="n"/>
      <c r="BJ173" s="655" t="n"/>
      <c r="BK173" s="6002" t="n"/>
      <c r="BL173" s="655" t="n"/>
      <c r="BM173" s="665" t="n"/>
      <c r="BN173" s="665" t="n"/>
      <c r="BO173" s="6002" t="n"/>
      <c r="BP173" s="6002" t="n"/>
      <c r="BQ173" s="6002" t="n"/>
      <c r="BR173" s="6002" t="n"/>
      <c r="BS173" s="6002" t="n"/>
      <c r="BT173" s="6002" t="n"/>
      <c r="BU173" s="6002" t="n"/>
    </row>
    <row r="174">
      <c r="A174" s="6" t="inlineStr">
        <is>
          <t>Продолжение учебного плана по специальности 6-05-0821-01 Лесное хозяйство, регистрационный № 05-082-007/уч.</t>
        </is>
      </c>
      <c r="B174" s="37" t="n"/>
      <c r="C174" s="37" t="n"/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6604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7" t="n"/>
      <c r="AI174" s="37" t="n"/>
      <c r="AJ174" s="37" t="n"/>
      <c r="AK174" s="37" t="n"/>
      <c r="AL174" s="37" t="n"/>
      <c r="AM174" s="37" t="n"/>
      <c r="AN174" s="37" t="n"/>
      <c r="AO174" s="37" t="n"/>
      <c r="AP174" s="37" t="n"/>
      <c r="AQ174" s="37" t="n"/>
      <c r="AR174" s="37" t="n"/>
      <c r="AS174" s="37" t="n"/>
      <c r="AT174" s="37" t="n"/>
      <c r="AU174" s="37" t="n"/>
      <c r="AV174" s="37" t="n"/>
      <c r="AW174" s="37" t="n"/>
      <c r="AX174" s="37" t="n"/>
      <c r="AY174" s="37" t="n"/>
      <c r="AZ174" s="37" t="n"/>
      <c r="BA174" s="37" t="n"/>
      <c r="BB174" s="37" t="n"/>
      <c r="BC174" s="37" t="n"/>
      <c r="BD174" s="37" t="n"/>
      <c r="BE174" s="37" t="n"/>
      <c r="BF174" s="37" t="n"/>
      <c r="BG174" s="37" t="n"/>
      <c r="BH174" s="37" t="n"/>
      <c r="BI174" s="37" t="n"/>
      <c r="BJ174" s="37" t="n"/>
      <c r="BK174" s="6002" t="n"/>
      <c r="BL174" s="6002" t="n"/>
      <c r="BM174" s="6002" t="n"/>
      <c r="BN174" s="6002" t="n"/>
      <c r="BO174" s="6002" t="n"/>
      <c r="BP174" s="6002" t="n"/>
      <c r="BQ174" s="6002" t="n"/>
      <c r="BR174" s="6002" t="n"/>
      <c r="BS174" s="6002" t="n"/>
      <c r="BT174" s="6002" t="n"/>
      <c r="BU174" s="6002" t="n"/>
    </row>
    <row r="175">
      <c r="A175" s="668" t="n"/>
      <c r="B175" s="668" t="n"/>
      <c r="C175" s="668" t="n"/>
      <c r="D175" s="668" t="n"/>
      <c r="E175" s="668" t="n"/>
      <c r="F175" s="668" t="n"/>
      <c r="G175" s="668" t="n"/>
      <c r="H175" s="668" t="n"/>
      <c r="I175" s="668" t="n"/>
      <c r="J175" s="656" t="n"/>
      <c r="K175" s="656" t="n"/>
      <c r="L175" s="656" t="n"/>
      <c r="M175" s="656" t="n"/>
      <c r="N175" s="665" t="n"/>
      <c r="O175" s="656" t="n"/>
      <c r="P175" s="656" t="n"/>
      <c r="Q175" s="656" t="n"/>
      <c r="R175" s="668" t="n"/>
      <c r="S175" s="668" t="n"/>
      <c r="T175" s="141" t="n"/>
      <c r="U175" s="6605" t="n"/>
      <c r="V175" s="655" t="n"/>
      <c r="W175" s="655" t="n"/>
      <c r="X175" s="655" t="n"/>
      <c r="Y175" s="655" t="n"/>
      <c r="Z175" s="655" t="n"/>
      <c r="AA175" s="655" t="n"/>
      <c r="AB175" s="655" t="n"/>
      <c r="AC175" s="665" t="n"/>
      <c r="AD175" s="665" t="n"/>
      <c r="AE175" s="6002" t="n"/>
      <c r="AF175" s="663" t="n"/>
      <c r="AG175" s="6002" t="n"/>
      <c r="AH175" s="6002" t="n"/>
      <c r="AI175" s="6002" t="n"/>
      <c r="AJ175" s="666" t="n"/>
      <c r="AK175" s="668" t="n"/>
      <c r="AL175" s="668" t="n"/>
      <c r="AM175" s="668" t="n"/>
      <c r="AN175" s="668" t="n"/>
      <c r="AO175" s="668" t="n"/>
      <c r="AP175" s="668" t="n"/>
      <c r="AQ175" s="668" t="n"/>
      <c r="AR175" s="668" t="n"/>
      <c r="AS175" s="668" t="n"/>
      <c r="AT175" s="668" t="n"/>
      <c r="AU175" s="668" t="n"/>
      <c r="AV175" s="668" t="n"/>
      <c r="AW175" s="668" t="n"/>
      <c r="AX175" s="665" t="n"/>
      <c r="AY175" s="6002" t="n"/>
      <c r="AZ175" s="668" t="n"/>
      <c r="BA175" s="655" t="n"/>
      <c r="BB175" s="655" t="n"/>
      <c r="BC175" s="655" t="n"/>
      <c r="BD175" s="141" t="n"/>
      <c r="BE175" s="6605" t="n"/>
      <c r="BF175" s="655" t="n"/>
      <c r="BG175" s="656" t="n"/>
      <c r="BH175" s="655" t="n"/>
      <c r="BI175" s="655" t="n"/>
      <c r="BJ175" s="655" t="n"/>
      <c r="BK175" s="6002" t="n"/>
      <c r="BL175" s="655" t="n"/>
      <c r="BM175" s="665" t="n"/>
      <c r="BN175" s="665" t="n"/>
      <c r="BO175" s="6002" t="n"/>
      <c r="BP175" s="6002" t="n"/>
      <c r="BQ175" s="6002" t="n"/>
      <c r="BR175" s="6002" t="n"/>
      <c r="BS175" s="6002" t="n"/>
      <c r="BT175" s="6002" t="n"/>
      <c r="BU175" s="6002" t="n"/>
    </row>
    <row r="176">
      <c r="A176" s="5992" t="inlineStr">
        <is>
          <t>Код компетенции</t>
        </is>
      </c>
      <c r="B176" s="6598" t="n"/>
      <c r="C176" s="6598" t="n"/>
      <c r="D176" s="6599" t="n"/>
      <c r="E176" s="2200" t="inlineStr">
        <is>
          <t>Наименование компетенции</t>
        </is>
      </c>
      <c r="F176" s="6043" t="n"/>
      <c r="G176" s="6043" t="n"/>
      <c r="H176" s="6043" t="n"/>
      <c r="I176" s="6043" t="n"/>
      <c r="J176" s="6043" t="n"/>
      <c r="K176" s="6043" t="n"/>
      <c r="L176" s="6043" t="n"/>
      <c r="M176" s="6043" t="n"/>
      <c r="N176" s="6043" t="n"/>
      <c r="O176" s="6043" t="n"/>
      <c r="P176" s="6043" t="n"/>
      <c r="Q176" s="6043" t="n"/>
      <c r="R176" s="6043" t="n"/>
      <c r="S176" s="6043" t="n"/>
      <c r="T176" s="6043" t="n"/>
      <c r="U176" s="6043" t="n"/>
      <c r="V176" s="6043" t="n"/>
      <c r="W176" s="6043" t="n"/>
      <c r="X176" s="6043" t="n"/>
      <c r="Y176" s="6043" t="n"/>
      <c r="Z176" s="6043" t="n"/>
      <c r="AA176" s="6043" t="n"/>
      <c r="AB176" s="6043" t="n"/>
      <c r="AC176" s="6043" t="n"/>
      <c r="AD176" s="6043" t="n"/>
      <c r="AE176" s="6043" t="n"/>
      <c r="AF176" s="6043" t="n"/>
      <c r="AG176" s="6043" t="n"/>
      <c r="AH176" s="6043" t="n"/>
      <c r="AI176" s="6043" t="n"/>
      <c r="AJ176" s="6043" t="n"/>
      <c r="AK176" s="6043" t="n"/>
      <c r="AL176" s="6043" t="n"/>
      <c r="AM176" s="6043" t="n"/>
      <c r="AN176" s="6043" t="n"/>
      <c r="AO176" s="6043" t="n"/>
      <c r="AP176" s="6043" t="n"/>
      <c r="AQ176" s="6043" t="n"/>
      <c r="AR176" s="6043" t="n"/>
      <c r="AS176" s="6043" t="n"/>
      <c r="AT176" s="6043" t="n"/>
      <c r="AU176" s="6043" t="n"/>
      <c r="AV176" s="6043" t="n"/>
      <c r="AW176" s="6043" t="n"/>
      <c r="AX176" s="6043" t="n"/>
      <c r="AY176" s="6043" t="n"/>
      <c r="AZ176" s="6043" t="n"/>
      <c r="BA176" s="6043" t="n"/>
      <c r="BB176" s="6043" t="n"/>
      <c r="BC176" s="6043" t="n"/>
      <c r="BD176" s="6043" t="n"/>
      <c r="BE176" s="6043" t="n"/>
      <c r="BF176" s="6043" t="n"/>
      <c r="BG176" s="6043" t="n"/>
      <c r="BH176" s="6043" t="n"/>
      <c r="BI176" s="6043" t="n"/>
      <c r="BJ176" s="6043" t="n"/>
      <c r="BK176" s="6043" t="n"/>
      <c r="BL176" s="6043" t="n"/>
      <c r="BM176" s="6043" t="n"/>
      <c r="BN176" s="6044" t="n"/>
      <c r="BO176" s="3781" t="inlineStr">
        <is>
          <t>Код модуля, учебной дисциплины</t>
        </is>
      </c>
      <c r="BP176" s="6043" t="n"/>
      <c r="BQ176" s="6043" t="n"/>
      <c r="BR176" s="6044" t="n"/>
      <c r="BS176" s="6002" t="n"/>
      <c r="BT176" s="6002" t="n"/>
      <c r="BU176" s="6002" t="n"/>
    </row>
    <row r="177">
      <c r="A177" s="279" t="inlineStr">
        <is>
          <t>БПК-8</t>
        </is>
      </c>
      <c r="B177" s="6284" t="n"/>
      <c r="C177" s="6284" t="n"/>
      <c r="D177" s="6147" t="n"/>
      <c r="E177" s="653" t="inlineStr">
        <is>
          <t>Проводить диагностику основных болезней лесных древесных растений, осуществлять лесопатологический мониторинг и назначать защитные мероприятия</t>
        </is>
      </c>
      <c r="F177" s="6284" t="n"/>
      <c r="G177" s="6284" t="n"/>
      <c r="H177" s="6284" t="n"/>
      <c r="I177" s="6284" t="n"/>
      <c r="J177" s="6284" t="n"/>
      <c r="K177" s="6284" t="n"/>
      <c r="L177" s="6284" t="n"/>
      <c r="M177" s="6284" t="n"/>
      <c r="N177" s="6284" t="n"/>
      <c r="O177" s="6284" t="n"/>
      <c r="P177" s="6284" t="n"/>
      <c r="Q177" s="6284" t="n"/>
      <c r="R177" s="6284" t="n"/>
      <c r="S177" s="6284" t="n"/>
      <c r="T177" s="6284" t="n"/>
      <c r="U177" s="6284" t="n"/>
      <c r="V177" s="6284" t="n"/>
      <c r="W177" s="6284" t="n"/>
      <c r="X177" s="6284" t="n"/>
      <c r="Y177" s="6284" t="n"/>
      <c r="Z177" s="6284" t="n"/>
      <c r="AA177" s="6284" t="n"/>
      <c r="AB177" s="6284" t="n"/>
      <c r="AC177" s="6284" t="n"/>
      <c r="AD177" s="6284" t="n"/>
      <c r="AE177" s="6284" t="n"/>
      <c r="AF177" s="6284" t="n"/>
      <c r="AG177" s="6284" t="n"/>
      <c r="AH177" s="6284" t="n"/>
      <c r="AI177" s="6284" t="n"/>
      <c r="AJ177" s="6284" t="n"/>
      <c r="AK177" s="6284" t="n"/>
      <c r="AL177" s="6284" t="n"/>
      <c r="AM177" s="6284" t="n"/>
      <c r="AN177" s="6284" t="n"/>
      <c r="AO177" s="6284" t="n"/>
      <c r="AP177" s="6284" t="n"/>
      <c r="AQ177" s="6284" t="n"/>
      <c r="AR177" s="6284" t="n"/>
      <c r="AS177" s="6284" t="n"/>
      <c r="AT177" s="6284" t="n"/>
      <c r="AU177" s="6284" t="n"/>
      <c r="AV177" s="6284" t="n"/>
      <c r="AW177" s="6284" t="n"/>
      <c r="AX177" s="6284" t="n"/>
      <c r="AY177" s="6284" t="n"/>
      <c r="AZ177" s="6284" t="n"/>
      <c r="BA177" s="6284" t="n"/>
      <c r="BB177" s="6284" t="n"/>
      <c r="BC177" s="6284" t="n"/>
      <c r="BD177" s="6284" t="n"/>
      <c r="BE177" s="6284" t="n"/>
      <c r="BF177" s="6284" t="n"/>
      <c r="BG177" s="6284" t="n"/>
      <c r="BH177" s="6284" t="n"/>
      <c r="BI177" s="6284" t="n"/>
      <c r="BJ177" s="6284" t="n"/>
      <c r="BK177" s="6284" t="n"/>
      <c r="BL177" s="6284" t="n"/>
      <c r="BM177" s="6284" t="n"/>
      <c r="BN177" s="6188" t="n"/>
      <c r="BO177" s="312" t="inlineStr">
        <is>
          <t>1.5.1</t>
        </is>
      </c>
      <c r="BP177" s="6284" t="n"/>
      <c r="BQ177" s="6284" t="n"/>
      <c r="BR177" s="6188" t="n"/>
      <c r="BS177" s="6002" t="n"/>
      <c r="BT177" s="6002" t="n"/>
      <c r="BU177" s="6002" t="n"/>
    </row>
    <row r="178">
      <c r="A178" s="279" t="inlineStr">
        <is>
          <t>БПК-9</t>
        </is>
      </c>
      <c r="B178" s="6284" t="n"/>
      <c r="C178" s="6284" t="n"/>
      <c r="D178" s="6147" t="n"/>
      <c r="E178" s="653" t="inlineStr">
        <is>
          <t>Определять основные хозяйственно значимые таксоны вредителей леса, владеть подходами к назначению и проведению мероприятий по профилактике и защите леса от вредных насекомых</t>
        </is>
      </c>
      <c r="F178" s="6284" t="n"/>
      <c r="G178" s="6284" t="n"/>
      <c r="H178" s="6284" t="n"/>
      <c r="I178" s="6284" t="n"/>
      <c r="J178" s="6284" t="n"/>
      <c r="K178" s="6284" t="n"/>
      <c r="L178" s="6284" t="n"/>
      <c r="M178" s="6284" t="n"/>
      <c r="N178" s="6284" t="n"/>
      <c r="O178" s="6284" t="n"/>
      <c r="P178" s="6284" t="n"/>
      <c r="Q178" s="6284" t="n"/>
      <c r="R178" s="6284" t="n"/>
      <c r="S178" s="6284" t="n"/>
      <c r="T178" s="6284" t="n"/>
      <c r="U178" s="6284" t="n"/>
      <c r="V178" s="6284" t="n"/>
      <c r="W178" s="6284" t="n"/>
      <c r="X178" s="6284" t="n"/>
      <c r="Y178" s="6284" t="n"/>
      <c r="Z178" s="6284" t="n"/>
      <c r="AA178" s="6284" t="n"/>
      <c r="AB178" s="6284" t="n"/>
      <c r="AC178" s="6284" t="n"/>
      <c r="AD178" s="6284" t="n"/>
      <c r="AE178" s="6284" t="n"/>
      <c r="AF178" s="6284" t="n"/>
      <c r="AG178" s="6284" t="n"/>
      <c r="AH178" s="6284" t="n"/>
      <c r="AI178" s="6284" t="n"/>
      <c r="AJ178" s="6284" t="n"/>
      <c r="AK178" s="6284" t="n"/>
      <c r="AL178" s="6284" t="n"/>
      <c r="AM178" s="6284" t="n"/>
      <c r="AN178" s="6284" t="n"/>
      <c r="AO178" s="6284" t="n"/>
      <c r="AP178" s="6284" t="n"/>
      <c r="AQ178" s="6284" t="n"/>
      <c r="AR178" s="6284" t="n"/>
      <c r="AS178" s="6284" t="n"/>
      <c r="AT178" s="6284" t="n"/>
      <c r="AU178" s="6284" t="n"/>
      <c r="AV178" s="6284" t="n"/>
      <c r="AW178" s="6284" t="n"/>
      <c r="AX178" s="6284" t="n"/>
      <c r="AY178" s="6284" t="n"/>
      <c r="AZ178" s="6284" t="n"/>
      <c r="BA178" s="6284" t="n"/>
      <c r="BB178" s="6284" t="n"/>
      <c r="BC178" s="6284" t="n"/>
      <c r="BD178" s="6284" t="n"/>
      <c r="BE178" s="6284" t="n"/>
      <c r="BF178" s="6284" t="n"/>
      <c r="BG178" s="6284" t="n"/>
      <c r="BH178" s="6284" t="n"/>
      <c r="BI178" s="6284" t="n"/>
      <c r="BJ178" s="6284" t="n"/>
      <c r="BK178" s="6284" t="n"/>
      <c r="BL178" s="6284" t="n"/>
      <c r="BM178" s="6284" t="n"/>
      <c r="BN178" s="6188" t="n"/>
      <c r="BO178" s="312" t="inlineStr">
        <is>
          <t>1.5.2</t>
        </is>
      </c>
      <c r="BP178" s="6284" t="n"/>
      <c r="BQ178" s="6284" t="n"/>
      <c r="BR178" s="6188" t="n"/>
      <c r="BS178" s="6002" t="n"/>
      <c r="BT178" s="6002" t="n"/>
      <c r="BU178" s="6002" t="n"/>
    </row>
    <row r="179">
      <c r="A179" s="279" t="inlineStr">
        <is>
          <t>БПК-10</t>
        </is>
      </c>
      <c r="B179" s="6284" t="n"/>
      <c r="C179" s="6284" t="n"/>
      <c r="D179" s="6147" t="n"/>
      <c r="E179" s="653" t="inlineStr">
        <is>
          <t>Организовывать работы по заготовке, переработке и хранению лесных семян, выращиванию посадочного материала в лесных питомниках, производству лесных культур и защитных насаждений с использованием современных технологий</t>
        </is>
      </c>
      <c r="F179" s="6284" t="n"/>
      <c r="G179" s="6284" t="n"/>
      <c r="H179" s="6284" t="n"/>
      <c r="I179" s="6284" t="n"/>
      <c r="J179" s="6284" t="n"/>
      <c r="K179" s="6284" t="n"/>
      <c r="L179" s="6284" t="n"/>
      <c r="M179" s="6284" t="n"/>
      <c r="N179" s="6284" t="n"/>
      <c r="O179" s="6284" t="n"/>
      <c r="P179" s="6284" t="n"/>
      <c r="Q179" s="6284" t="n"/>
      <c r="R179" s="6284" t="n"/>
      <c r="S179" s="6284" t="n"/>
      <c r="T179" s="6284" t="n"/>
      <c r="U179" s="6284" t="n"/>
      <c r="V179" s="6284" t="n"/>
      <c r="W179" s="6284" t="n"/>
      <c r="X179" s="6284" t="n"/>
      <c r="Y179" s="6284" t="n"/>
      <c r="Z179" s="6284" t="n"/>
      <c r="AA179" s="6284" t="n"/>
      <c r="AB179" s="6284" t="n"/>
      <c r="AC179" s="6284" t="n"/>
      <c r="AD179" s="6284" t="n"/>
      <c r="AE179" s="6284" t="n"/>
      <c r="AF179" s="6284" t="n"/>
      <c r="AG179" s="6284" t="n"/>
      <c r="AH179" s="6284" t="n"/>
      <c r="AI179" s="6284" t="n"/>
      <c r="AJ179" s="6284" t="n"/>
      <c r="AK179" s="6284" t="n"/>
      <c r="AL179" s="6284" t="n"/>
      <c r="AM179" s="6284" t="n"/>
      <c r="AN179" s="6284" t="n"/>
      <c r="AO179" s="6284" t="n"/>
      <c r="AP179" s="6284" t="n"/>
      <c r="AQ179" s="6284" t="n"/>
      <c r="AR179" s="6284" t="n"/>
      <c r="AS179" s="6284" t="n"/>
      <c r="AT179" s="6284" t="n"/>
      <c r="AU179" s="6284" t="n"/>
      <c r="AV179" s="6284" t="n"/>
      <c r="AW179" s="6284" t="n"/>
      <c r="AX179" s="6284" t="n"/>
      <c r="AY179" s="6284" t="n"/>
      <c r="AZ179" s="6284" t="n"/>
      <c r="BA179" s="6284" t="n"/>
      <c r="BB179" s="6284" t="n"/>
      <c r="BC179" s="6284" t="n"/>
      <c r="BD179" s="6284" t="n"/>
      <c r="BE179" s="6284" t="n"/>
      <c r="BF179" s="6284" t="n"/>
      <c r="BG179" s="6284" t="n"/>
      <c r="BH179" s="6284" t="n"/>
      <c r="BI179" s="6284" t="n"/>
      <c r="BJ179" s="6284" t="n"/>
      <c r="BK179" s="6284" t="n"/>
      <c r="BL179" s="6284" t="n"/>
      <c r="BM179" s="6284" t="n"/>
      <c r="BN179" s="6188" t="n"/>
      <c r="BO179" s="312" t="inlineStr">
        <is>
          <t>1.6</t>
        </is>
      </c>
      <c r="BP179" s="6284" t="n"/>
      <c r="BQ179" s="6284" t="n"/>
      <c r="BR179" s="6188" t="n"/>
      <c r="BS179" s="6002" t="n"/>
      <c r="BT179" s="6002" t="n"/>
      <c r="BU179" s="6002" t="n"/>
    </row>
    <row r="180">
      <c r="A180" s="279" t="inlineStr">
        <is>
          <t>БПК-11</t>
        </is>
      </c>
      <c r="B180" s="6284" t="n"/>
      <c r="C180" s="6284" t="n"/>
      <c r="D180" s="6147" t="n"/>
      <c r="E180" s="653" t="inlineStr">
        <is>
          <t>Определять компоненты лесных насаждений и признаки древостоя, учитывать закономерности возобновления леса, формирования, роста и развития лесных насаждений при решении профессиональных задач</t>
        </is>
      </c>
      <c r="F180" s="6284" t="n"/>
      <c r="G180" s="6284" t="n"/>
      <c r="H180" s="6284" t="n"/>
      <c r="I180" s="6284" t="n"/>
      <c r="J180" s="6284" t="n"/>
      <c r="K180" s="6284" t="n"/>
      <c r="L180" s="6284" t="n"/>
      <c r="M180" s="6284" t="n"/>
      <c r="N180" s="6284" t="n"/>
      <c r="O180" s="6284" t="n"/>
      <c r="P180" s="6284" t="n"/>
      <c r="Q180" s="6284" t="n"/>
      <c r="R180" s="6284" t="n"/>
      <c r="S180" s="6284" t="n"/>
      <c r="T180" s="6284" t="n"/>
      <c r="U180" s="6284" t="n"/>
      <c r="V180" s="6284" t="n"/>
      <c r="W180" s="6284" t="n"/>
      <c r="X180" s="6284" t="n"/>
      <c r="Y180" s="6284" t="n"/>
      <c r="Z180" s="6284" t="n"/>
      <c r="AA180" s="6284" t="n"/>
      <c r="AB180" s="6284" t="n"/>
      <c r="AC180" s="6284" t="n"/>
      <c r="AD180" s="6284" t="n"/>
      <c r="AE180" s="6284" t="n"/>
      <c r="AF180" s="6284" t="n"/>
      <c r="AG180" s="6284" t="n"/>
      <c r="AH180" s="6284" t="n"/>
      <c r="AI180" s="6284" t="n"/>
      <c r="AJ180" s="6284" t="n"/>
      <c r="AK180" s="6284" t="n"/>
      <c r="AL180" s="6284" t="n"/>
      <c r="AM180" s="6284" t="n"/>
      <c r="AN180" s="6284" t="n"/>
      <c r="AO180" s="6284" t="n"/>
      <c r="AP180" s="6284" t="n"/>
      <c r="AQ180" s="6284" t="n"/>
      <c r="AR180" s="6284" t="n"/>
      <c r="AS180" s="6284" t="n"/>
      <c r="AT180" s="6284" t="n"/>
      <c r="AU180" s="6284" t="n"/>
      <c r="AV180" s="6284" t="n"/>
      <c r="AW180" s="6284" t="n"/>
      <c r="AX180" s="6284" t="n"/>
      <c r="AY180" s="6284" t="n"/>
      <c r="AZ180" s="6284" t="n"/>
      <c r="BA180" s="6284" t="n"/>
      <c r="BB180" s="6284" t="n"/>
      <c r="BC180" s="6284" t="n"/>
      <c r="BD180" s="6284" t="n"/>
      <c r="BE180" s="6284" t="n"/>
      <c r="BF180" s="6284" t="n"/>
      <c r="BG180" s="6284" t="n"/>
      <c r="BH180" s="6284" t="n"/>
      <c r="BI180" s="6284" t="n"/>
      <c r="BJ180" s="6284" t="n"/>
      <c r="BK180" s="6284" t="n"/>
      <c r="BL180" s="6284" t="n"/>
      <c r="BM180" s="6284" t="n"/>
      <c r="BN180" s="6188" t="n"/>
      <c r="BO180" s="312" t="inlineStr">
        <is>
          <t>1.7.1</t>
        </is>
      </c>
      <c r="BP180" s="6284" t="n"/>
      <c r="BQ180" s="6284" t="n"/>
      <c r="BR180" s="6188" t="n"/>
      <c r="BS180" s="6002" t="n"/>
      <c r="BT180" s="6002" t="n"/>
      <c r="BU180" s="6002" t="n"/>
    </row>
    <row r="181">
      <c r="A181" s="279" t="inlineStr">
        <is>
          <t>БПК-12</t>
        </is>
      </c>
      <c r="B181" s="6284" t="n"/>
      <c r="C181" s="6284" t="n"/>
      <c r="D181" s="6147" t="n"/>
      <c r="E181" s="653" t="inlineStr">
        <is>
          <t>Обосновывать и проектировать системы и способы рубок леса, их организационно-технические элементы, назначать необходимые виды лесоводственного ухода, мероприятия по содействию естественному возобновлению и повышению продуктивности лесов</t>
        </is>
      </c>
      <c r="F181" s="6284" t="n"/>
      <c r="G181" s="6284" t="n"/>
      <c r="H181" s="6284" t="n"/>
      <c r="I181" s="6284" t="n"/>
      <c r="J181" s="6284" t="n"/>
      <c r="K181" s="6284" t="n"/>
      <c r="L181" s="6284" t="n"/>
      <c r="M181" s="6284" t="n"/>
      <c r="N181" s="6284" t="n"/>
      <c r="O181" s="6284" t="n"/>
      <c r="P181" s="6284" t="n"/>
      <c r="Q181" s="6284" t="n"/>
      <c r="R181" s="6284" t="n"/>
      <c r="S181" s="6284" t="n"/>
      <c r="T181" s="6284" t="n"/>
      <c r="U181" s="6284" t="n"/>
      <c r="V181" s="6284" t="n"/>
      <c r="W181" s="6284" t="n"/>
      <c r="X181" s="6284" t="n"/>
      <c r="Y181" s="6284" t="n"/>
      <c r="Z181" s="6284" t="n"/>
      <c r="AA181" s="6284" t="n"/>
      <c r="AB181" s="6284" t="n"/>
      <c r="AC181" s="6284" t="n"/>
      <c r="AD181" s="6284" t="n"/>
      <c r="AE181" s="6284" t="n"/>
      <c r="AF181" s="6284" t="n"/>
      <c r="AG181" s="6284" t="n"/>
      <c r="AH181" s="6284" t="n"/>
      <c r="AI181" s="6284" t="n"/>
      <c r="AJ181" s="6284" t="n"/>
      <c r="AK181" s="6284" t="n"/>
      <c r="AL181" s="6284" t="n"/>
      <c r="AM181" s="6284" t="n"/>
      <c r="AN181" s="6284" t="n"/>
      <c r="AO181" s="6284" t="n"/>
      <c r="AP181" s="6284" t="n"/>
      <c r="AQ181" s="6284" t="n"/>
      <c r="AR181" s="6284" t="n"/>
      <c r="AS181" s="6284" t="n"/>
      <c r="AT181" s="6284" t="n"/>
      <c r="AU181" s="6284" t="n"/>
      <c r="AV181" s="6284" t="n"/>
      <c r="AW181" s="6284" t="n"/>
      <c r="AX181" s="6284" t="n"/>
      <c r="AY181" s="6284" t="n"/>
      <c r="AZ181" s="6284" t="n"/>
      <c r="BA181" s="6284" t="n"/>
      <c r="BB181" s="6284" t="n"/>
      <c r="BC181" s="6284" t="n"/>
      <c r="BD181" s="6284" t="n"/>
      <c r="BE181" s="6284" t="n"/>
      <c r="BF181" s="6284" t="n"/>
      <c r="BG181" s="6284" t="n"/>
      <c r="BH181" s="6284" t="n"/>
      <c r="BI181" s="6284" t="n"/>
      <c r="BJ181" s="6284" t="n"/>
      <c r="BK181" s="6284" t="n"/>
      <c r="BL181" s="6284" t="n"/>
      <c r="BM181" s="6284" t="n"/>
      <c r="BN181" s="6188" t="n"/>
      <c r="BO181" s="312" t="inlineStr">
        <is>
          <t>1.7.2</t>
        </is>
      </c>
      <c r="BP181" s="6284" t="n"/>
      <c r="BQ181" s="6284" t="n"/>
      <c r="BR181" s="6188" t="n"/>
      <c r="BS181" s="6002" t="n"/>
      <c r="BT181" s="6002" t="n"/>
      <c r="BU181" s="6002" t="n"/>
    </row>
    <row r="182">
      <c r="A182" s="279" t="inlineStr">
        <is>
          <t>БПК-13</t>
        </is>
      </c>
      <c r="B182" s="6284" t="n"/>
      <c r="C182" s="6284" t="n"/>
      <c r="D182" s="6147" t="n"/>
      <c r="E182" s="653" t="inlineStr">
        <is>
          <t>Проводить качественную и количественную оценку лесных ресурсов, объектов лесного фонда и заготовленной древесной продукции</t>
        </is>
      </c>
      <c r="F182" s="6284" t="n"/>
      <c r="G182" s="6284" t="n"/>
      <c r="H182" s="6284" t="n"/>
      <c r="I182" s="6284" t="n"/>
      <c r="J182" s="6284" t="n"/>
      <c r="K182" s="6284" t="n"/>
      <c r="L182" s="6284" t="n"/>
      <c r="M182" s="6284" t="n"/>
      <c r="N182" s="6284" t="n"/>
      <c r="O182" s="6284" t="n"/>
      <c r="P182" s="6284" t="n"/>
      <c r="Q182" s="6284" t="n"/>
      <c r="R182" s="6284" t="n"/>
      <c r="S182" s="6284" t="n"/>
      <c r="T182" s="6284" t="n"/>
      <c r="U182" s="6284" t="n"/>
      <c r="V182" s="6284" t="n"/>
      <c r="W182" s="6284" t="n"/>
      <c r="X182" s="6284" t="n"/>
      <c r="Y182" s="6284" t="n"/>
      <c r="Z182" s="6284" t="n"/>
      <c r="AA182" s="6284" t="n"/>
      <c r="AB182" s="6284" t="n"/>
      <c r="AC182" s="6284" t="n"/>
      <c r="AD182" s="6284" t="n"/>
      <c r="AE182" s="6284" t="n"/>
      <c r="AF182" s="6284" t="n"/>
      <c r="AG182" s="6284" t="n"/>
      <c r="AH182" s="6284" t="n"/>
      <c r="AI182" s="6284" t="n"/>
      <c r="AJ182" s="6284" t="n"/>
      <c r="AK182" s="6284" t="n"/>
      <c r="AL182" s="6284" t="n"/>
      <c r="AM182" s="6284" t="n"/>
      <c r="AN182" s="6284" t="n"/>
      <c r="AO182" s="6284" t="n"/>
      <c r="AP182" s="6284" t="n"/>
      <c r="AQ182" s="6284" t="n"/>
      <c r="AR182" s="6284" t="n"/>
      <c r="AS182" s="6284" t="n"/>
      <c r="AT182" s="6284" t="n"/>
      <c r="AU182" s="6284" t="n"/>
      <c r="AV182" s="6284" t="n"/>
      <c r="AW182" s="6284" t="n"/>
      <c r="AX182" s="6284" t="n"/>
      <c r="AY182" s="6284" t="n"/>
      <c r="AZ182" s="6284" t="n"/>
      <c r="BA182" s="6284" t="n"/>
      <c r="BB182" s="6284" t="n"/>
      <c r="BC182" s="6284" t="n"/>
      <c r="BD182" s="6284" t="n"/>
      <c r="BE182" s="6284" t="n"/>
      <c r="BF182" s="6284" t="n"/>
      <c r="BG182" s="6284" t="n"/>
      <c r="BH182" s="6284" t="n"/>
      <c r="BI182" s="6284" t="n"/>
      <c r="BJ182" s="6284" t="n"/>
      <c r="BK182" s="6284" t="n"/>
      <c r="BL182" s="6284" t="n"/>
      <c r="BM182" s="6284" t="n"/>
      <c r="BN182" s="6188" t="n"/>
      <c r="BO182" s="312" t="inlineStr">
        <is>
          <t>1.8.1</t>
        </is>
      </c>
      <c r="BP182" s="6284" t="n"/>
      <c r="BQ182" s="6284" t="n"/>
      <c r="BR182" s="6188" t="n"/>
      <c r="BS182" s="6002" t="n"/>
      <c r="BT182" s="6002" t="n"/>
      <c r="BU182" s="6002" t="n"/>
    </row>
    <row r="183">
      <c r="A183" s="279" t="inlineStr">
        <is>
          <t>БПК-14</t>
        </is>
      </c>
      <c r="B183" s="6284" t="n"/>
      <c r="C183" s="6284" t="n"/>
      <c r="D183" s="6147" t="n"/>
      <c r="E183" s="653" t="inlineStr">
        <is>
          <t>Выполнять подготовительные, полевые и камеральные лесоустроительные работы, использовать материалы инвентаризации лесов при ведении лесного хозяйства</t>
        </is>
      </c>
      <c r="F183" s="6284" t="n"/>
      <c r="G183" s="6284" t="n"/>
      <c r="H183" s="6284" t="n"/>
      <c r="I183" s="6284" t="n"/>
      <c r="J183" s="6284" t="n"/>
      <c r="K183" s="6284" t="n"/>
      <c r="L183" s="6284" t="n"/>
      <c r="M183" s="6284" t="n"/>
      <c r="N183" s="6284" t="n"/>
      <c r="O183" s="6284" t="n"/>
      <c r="P183" s="6284" t="n"/>
      <c r="Q183" s="6284" t="n"/>
      <c r="R183" s="6284" t="n"/>
      <c r="S183" s="6284" t="n"/>
      <c r="T183" s="6284" t="n"/>
      <c r="U183" s="6284" t="n"/>
      <c r="V183" s="6284" t="n"/>
      <c r="W183" s="6284" t="n"/>
      <c r="X183" s="6284" t="n"/>
      <c r="Y183" s="6284" t="n"/>
      <c r="Z183" s="6284" t="n"/>
      <c r="AA183" s="6284" t="n"/>
      <c r="AB183" s="6284" t="n"/>
      <c r="AC183" s="6284" t="n"/>
      <c r="AD183" s="6284" t="n"/>
      <c r="AE183" s="6284" t="n"/>
      <c r="AF183" s="6284" t="n"/>
      <c r="AG183" s="6284" t="n"/>
      <c r="AH183" s="6284" t="n"/>
      <c r="AI183" s="6284" t="n"/>
      <c r="AJ183" s="6284" t="n"/>
      <c r="AK183" s="6284" t="n"/>
      <c r="AL183" s="6284" t="n"/>
      <c r="AM183" s="6284" t="n"/>
      <c r="AN183" s="6284" t="n"/>
      <c r="AO183" s="6284" t="n"/>
      <c r="AP183" s="6284" t="n"/>
      <c r="AQ183" s="6284" t="n"/>
      <c r="AR183" s="6284" t="n"/>
      <c r="AS183" s="6284" t="n"/>
      <c r="AT183" s="6284" t="n"/>
      <c r="AU183" s="6284" t="n"/>
      <c r="AV183" s="6284" t="n"/>
      <c r="AW183" s="6284" t="n"/>
      <c r="AX183" s="6284" t="n"/>
      <c r="AY183" s="6284" t="n"/>
      <c r="AZ183" s="6284" t="n"/>
      <c r="BA183" s="6284" t="n"/>
      <c r="BB183" s="6284" t="n"/>
      <c r="BC183" s="6284" t="n"/>
      <c r="BD183" s="6284" t="n"/>
      <c r="BE183" s="6284" t="n"/>
      <c r="BF183" s="6284" t="n"/>
      <c r="BG183" s="6284" t="n"/>
      <c r="BH183" s="6284" t="n"/>
      <c r="BI183" s="6284" t="n"/>
      <c r="BJ183" s="6284" t="n"/>
      <c r="BK183" s="6284" t="n"/>
      <c r="BL183" s="6284" t="n"/>
      <c r="BM183" s="6284" t="n"/>
      <c r="BN183" s="6188" t="n"/>
      <c r="BO183" s="312" t="inlineStr">
        <is>
          <t>1.8.2</t>
        </is>
      </c>
      <c r="BP183" s="6284" t="n"/>
      <c r="BQ183" s="6284" t="n"/>
      <c r="BR183" s="6188" t="n"/>
      <c r="BS183" s="6002" t="n"/>
      <c r="BT183" s="6002" t="n"/>
      <c r="BU183" s="6002" t="n"/>
    </row>
    <row r="184">
      <c r="A184" s="279" t="inlineStr">
        <is>
          <t>БПК-15</t>
        </is>
      </c>
      <c r="B184" s="6284" t="n"/>
      <c r="C184" s="6284" t="n"/>
      <c r="D184" s="6147" t="n"/>
      <c r="E184" s="653" t="inlineStr">
        <is>
          <t>Разрабатывать и выполнять графические изображения для проектно-сметной и другой документации с учетом требований ГОСТов ЕСКД</t>
        </is>
      </c>
      <c r="F184" s="6284" t="n"/>
      <c r="G184" s="6284" t="n"/>
      <c r="H184" s="6284" t="n"/>
      <c r="I184" s="6284" t="n"/>
      <c r="J184" s="6284" t="n"/>
      <c r="K184" s="6284" t="n"/>
      <c r="L184" s="6284" t="n"/>
      <c r="M184" s="6284" t="n"/>
      <c r="N184" s="6284" t="n"/>
      <c r="O184" s="6284" t="n"/>
      <c r="P184" s="6284" t="n"/>
      <c r="Q184" s="6284" t="n"/>
      <c r="R184" s="6284" t="n"/>
      <c r="S184" s="6284" t="n"/>
      <c r="T184" s="6284" t="n"/>
      <c r="U184" s="6284" t="n"/>
      <c r="V184" s="6284" t="n"/>
      <c r="W184" s="6284" t="n"/>
      <c r="X184" s="6284" t="n"/>
      <c r="Y184" s="6284" t="n"/>
      <c r="Z184" s="6284" t="n"/>
      <c r="AA184" s="6284" t="n"/>
      <c r="AB184" s="6284" t="n"/>
      <c r="AC184" s="6284" t="n"/>
      <c r="AD184" s="6284" t="n"/>
      <c r="AE184" s="6284" t="n"/>
      <c r="AF184" s="6284" t="n"/>
      <c r="AG184" s="6284" t="n"/>
      <c r="AH184" s="6284" t="n"/>
      <c r="AI184" s="6284" t="n"/>
      <c r="AJ184" s="6284" t="n"/>
      <c r="AK184" s="6284" t="n"/>
      <c r="AL184" s="6284" t="n"/>
      <c r="AM184" s="6284" t="n"/>
      <c r="AN184" s="6284" t="n"/>
      <c r="AO184" s="6284" t="n"/>
      <c r="AP184" s="6284" t="n"/>
      <c r="AQ184" s="6284" t="n"/>
      <c r="AR184" s="6284" t="n"/>
      <c r="AS184" s="6284" t="n"/>
      <c r="AT184" s="6284" t="n"/>
      <c r="AU184" s="6284" t="n"/>
      <c r="AV184" s="6284" t="n"/>
      <c r="AW184" s="6284" t="n"/>
      <c r="AX184" s="6284" t="n"/>
      <c r="AY184" s="6284" t="n"/>
      <c r="AZ184" s="6284" t="n"/>
      <c r="BA184" s="6284" t="n"/>
      <c r="BB184" s="6284" t="n"/>
      <c r="BC184" s="6284" t="n"/>
      <c r="BD184" s="6284" t="n"/>
      <c r="BE184" s="6284" t="n"/>
      <c r="BF184" s="6284" t="n"/>
      <c r="BG184" s="6284" t="n"/>
      <c r="BH184" s="6284" t="n"/>
      <c r="BI184" s="6284" t="n"/>
      <c r="BJ184" s="6284" t="n"/>
      <c r="BK184" s="6284" t="n"/>
      <c r="BL184" s="6284" t="n"/>
      <c r="BM184" s="6284" t="n"/>
      <c r="BN184" s="6188" t="n"/>
      <c r="BO184" s="312" t="inlineStr">
        <is>
          <t>1.9.1</t>
        </is>
      </c>
      <c r="BP184" s="6284" t="n"/>
      <c r="BQ184" s="6284" t="n"/>
      <c r="BR184" s="6188" t="n"/>
      <c r="BS184" s="6002" t="n"/>
      <c r="BT184" s="6002" t="n"/>
      <c r="BU184" s="6002" t="n"/>
    </row>
    <row r="185">
      <c r="A185" s="279" t="inlineStr">
        <is>
          <t>БПК-16</t>
        </is>
      </c>
      <c r="B185" s="6284" t="n"/>
      <c r="C185" s="6284" t="n"/>
      <c r="D185" s="6147" t="n"/>
      <c r="E185" s="653" t="inlineStr">
        <is>
          <t>Производить инженерно-геодезические работы при лесоустройстве, отводах лесосек, других основных и вспомогательных работах в лесном хозяйстве</t>
        </is>
      </c>
      <c r="F185" s="6284" t="n"/>
      <c r="G185" s="6284" t="n"/>
      <c r="H185" s="6284" t="n"/>
      <c r="I185" s="6284" t="n"/>
      <c r="J185" s="6284" t="n"/>
      <c r="K185" s="6284" t="n"/>
      <c r="L185" s="6284" t="n"/>
      <c r="M185" s="6284" t="n"/>
      <c r="N185" s="6284" t="n"/>
      <c r="O185" s="6284" t="n"/>
      <c r="P185" s="6284" t="n"/>
      <c r="Q185" s="6284" t="n"/>
      <c r="R185" s="6284" t="n"/>
      <c r="S185" s="6284" t="n"/>
      <c r="T185" s="6284" t="n"/>
      <c r="U185" s="6284" t="n"/>
      <c r="V185" s="6284" t="n"/>
      <c r="W185" s="6284" t="n"/>
      <c r="X185" s="6284" t="n"/>
      <c r="Y185" s="6284" t="n"/>
      <c r="Z185" s="6284" t="n"/>
      <c r="AA185" s="6284" t="n"/>
      <c r="AB185" s="6284" t="n"/>
      <c r="AC185" s="6284" t="n"/>
      <c r="AD185" s="6284" t="n"/>
      <c r="AE185" s="6284" t="n"/>
      <c r="AF185" s="6284" t="n"/>
      <c r="AG185" s="6284" t="n"/>
      <c r="AH185" s="6284" t="n"/>
      <c r="AI185" s="6284" t="n"/>
      <c r="AJ185" s="6284" t="n"/>
      <c r="AK185" s="6284" t="n"/>
      <c r="AL185" s="6284" t="n"/>
      <c r="AM185" s="6284" t="n"/>
      <c r="AN185" s="6284" t="n"/>
      <c r="AO185" s="6284" t="n"/>
      <c r="AP185" s="6284" t="n"/>
      <c r="AQ185" s="6284" t="n"/>
      <c r="AR185" s="6284" t="n"/>
      <c r="AS185" s="6284" t="n"/>
      <c r="AT185" s="6284" t="n"/>
      <c r="AU185" s="6284" t="n"/>
      <c r="AV185" s="6284" t="n"/>
      <c r="AW185" s="6284" t="n"/>
      <c r="AX185" s="6284" t="n"/>
      <c r="AY185" s="6284" t="n"/>
      <c r="AZ185" s="6284" t="n"/>
      <c r="BA185" s="6284" t="n"/>
      <c r="BB185" s="6284" t="n"/>
      <c r="BC185" s="6284" t="n"/>
      <c r="BD185" s="6284" t="n"/>
      <c r="BE185" s="6284" t="n"/>
      <c r="BF185" s="6284" t="n"/>
      <c r="BG185" s="6284" t="n"/>
      <c r="BH185" s="6284" t="n"/>
      <c r="BI185" s="6284" t="n"/>
      <c r="BJ185" s="6284" t="n"/>
      <c r="BK185" s="6284" t="n"/>
      <c r="BL185" s="6284" t="n"/>
      <c r="BM185" s="6284" t="n"/>
      <c r="BN185" s="6188" t="n"/>
      <c r="BO185" s="312" t="inlineStr">
        <is>
          <t>1.9.2</t>
        </is>
      </c>
      <c r="BP185" s="6284" t="n"/>
      <c r="BQ185" s="6284" t="n"/>
      <c r="BR185" s="6188" t="n"/>
      <c r="BS185" s="6002" t="n"/>
      <c r="BT185" s="6002" t="n"/>
      <c r="BU185" s="6002" t="n"/>
    </row>
    <row r="186">
      <c r="A186" s="279" t="inlineStr">
        <is>
          <t>БПК-17</t>
        </is>
      </c>
      <c r="B186" s="6284" t="n"/>
      <c r="C186" s="6284" t="n"/>
      <c r="D186" s="6147" t="n"/>
      <c r="E186" s="653" t="inlineStr">
        <is>
          <t>Планировать полевой эксперимент, обрабатывать и интерпретировать результаты эксперимента</t>
        </is>
      </c>
      <c r="F186" s="6284" t="n"/>
      <c r="G186" s="6284" t="n"/>
      <c r="H186" s="6284" t="n"/>
      <c r="I186" s="6284" t="n"/>
      <c r="J186" s="6284" t="n"/>
      <c r="K186" s="6284" t="n"/>
      <c r="L186" s="6284" t="n"/>
      <c r="M186" s="6284" t="n"/>
      <c r="N186" s="6284" t="n"/>
      <c r="O186" s="6284" t="n"/>
      <c r="P186" s="6284" t="n"/>
      <c r="Q186" s="6284" t="n"/>
      <c r="R186" s="6284" t="n"/>
      <c r="S186" s="6284" t="n"/>
      <c r="T186" s="6284" t="n"/>
      <c r="U186" s="6284" t="n"/>
      <c r="V186" s="6284" t="n"/>
      <c r="W186" s="6284" t="n"/>
      <c r="X186" s="6284" t="n"/>
      <c r="Y186" s="6284" t="n"/>
      <c r="Z186" s="6284" t="n"/>
      <c r="AA186" s="6284" t="n"/>
      <c r="AB186" s="6284" t="n"/>
      <c r="AC186" s="6284" t="n"/>
      <c r="AD186" s="6284" t="n"/>
      <c r="AE186" s="6284" t="n"/>
      <c r="AF186" s="6284" t="n"/>
      <c r="AG186" s="6284" t="n"/>
      <c r="AH186" s="6284" t="n"/>
      <c r="AI186" s="6284" t="n"/>
      <c r="AJ186" s="6284" t="n"/>
      <c r="AK186" s="6284" t="n"/>
      <c r="AL186" s="6284" t="n"/>
      <c r="AM186" s="6284" t="n"/>
      <c r="AN186" s="6284" t="n"/>
      <c r="AO186" s="6284" t="n"/>
      <c r="AP186" s="6284" t="n"/>
      <c r="AQ186" s="6284" t="n"/>
      <c r="AR186" s="6284" t="n"/>
      <c r="AS186" s="6284" t="n"/>
      <c r="AT186" s="6284" t="n"/>
      <c r="AU186" s="6284" t="n"/>
      <c r="AV186" s="6284" t="n"/>
      <c r="AW186" s="6284" t="n"/>
      <c r="AX186" s="6284" t="n"/>
      <c r="AY186" s="6284" t="n"/>
      <c r="AZ186" s="6284" t="n"/>
      <c r="BA186" s="6284" t="n"/>
      <c r="BB186" s="6284" t="n"/>
      <c r="BC186" s="6284" t="n"/>
      <c r="BD186" s="6284" t="n"/>
      <c r="BE186" s="6284" t="n"/>
      <c r="BF186" s="6284" t="n"/>
      <c r="BG186" s="6284" t="n"/>
      <c r="BH186" s="6284" t="n"/>
      <c r="BI186" s="6284" t="n"/>
      <c r="BJ186" s="6284" t="n"/>
      <c r="BK186" s="6284" t="n"/>
      <c r="BL186" s="6284" t="n"/>
      <c r="BM186" s="6284" t="n"/>
      <c r="BN186" s="6188" t="n"/>
      <c r="BO186" s="312" t="inlineStr">
        <is>
          <t>1.9.3</t>
        </is>
      </c>
      <c r="BP186" s="6284" t="n"/>
      <c r="BQ186" s="6284" t="n"/>
      <c r="BR186" s="6188" t="n"/>
      <c r="BS186" s="6002" t="n"/>
      <c r="BT186" s="6002" t="n"/>
      <c r="BU186" s="6002" t="n"/>
    </row>
    <row r="187">
      <c r="A187" s="279" t="inlineStr">
        <is>
          <t>БПК-18</t>
        </is>
      </c>
      <c r="B187" s="6284" t="n"/>
      <c r="C187" s="6284" t="n"/>
      <c r="D187" s="6147" t="n"/>
      <c r="E187" s="653" t="inlineStr">
        <is>
          <t>Использовать геоинформационные системы при выполнении практических задач лесохозяйственной деятельности</t>
        </is>
      </c>
      <c r="F187" s="6284" t="n"/>
      <c r="G187" s="6284" t="n"/>
      <c r="H187" s="6284" t="n"/>
      <c r="I187" s="6284" t="n"/>
      <c r="J187" s="6284" t="n"/>
      <c r="K187" s="6284" t="n"/>
      <c r="L187" s="6284" t="n"/>
      <c r="M187" s="6284" t="n"/>
      <c r="N187" s="6284" t="n"/>
      <c r="O187" s="6284" t="n"/>
      <c r="P187" s="6284" t="n"/>
      <c r="Q187" s="6284" t="n"/>
      <c r="R187" s="6284" t="n"/>
      <c r="S187" s="6284" t="n"/>
      <c r="T187" s="6284" t="n"/>
      <c r="U187" s="6284" t="n"/>
      <c r="V187" s="6284" t="n"/>
      <c r="W187" s="6284" t="n"/>
      <c r="X187" s="6284" t="n"/>
      <c r="Y187" s="6284" t="n"/>
      <c r="Z187" s="6284" t="n"/>
      <c r="AA187" s="6284" t="n"/>
      <c r="AB187" s="6284" t="n"/>
      <c r="AC187" s="6284" t="n"/>
      <c r="AD187" s="6284" t="n"/>
      <c r="AE187" s="6284" t="n"/>
      <c r="AF187" s="6284" t="n"/>
      <c r="AG187" s="6284" t="n"/>
      <c r="AH187" s="6284" t="n"/>
      <c r="AI187" s="6284" t="n"/>
      <c r="AJ187" s="6284" t="n"/>
      <c r="AK187" s="6284" t="n"/>
      <c r="AL187" s="6284" t="n"/>
      <c r="AM187" s="6284" t="n"/>
      <c r="AN187" s="6284" t="n"/>
      <c r="AO187" s="6284" t="n"/>
      <c r="AP187" s="6284" t="n"/>
      <c r="AQ187" s="6284" t="n"/>
      <c r="AR187" s="6284" t="n"/>
      <c r="AS187" s="6284" t="n"/>
      <c r="AT187" s="6284" t="n"/>
      <c r="AU187" s="6284" t="n"/>
      <c r="AV187" s="6284" t="n"/>
      <c r="AW187" s="6284" t="n"/>
      <c r="AX187" s="6284" t="n"/>
      <c r="AY187" s="6284" t="n"/>
      <c r="AZ187" s="6284" t="n"/>
      <c r="BA187" s="6284" t="n"/>
      <c r="BB187" s="6284" t="n"/>
      <c r="BC187" s="6284" t="n"/>
      <c r="BD187" s="6284" t="n"/>
      <c r="BE187" s="6284" t="n"/>
      <c r="BF187" s="6284" t="n"/>
      <c r="BG187" s="6284" t="n"/>
      <c r="BH187" s="6284" t="n"/>
      <c r="BI187" s="6284" t="n"/>
      <c r="BJ187" s="6284" t="n"/>
      <c r="BK187" s="6284" t="n"/>
      <c r="BL187" s="6284" t="n"/>
      <c r="BM187" s="6284" t="n"/>
      <c r="BN187" s="6188" t="n"/>
      <c r="BO187" s="312" t="inlineStr">
        <is>
          <t>1.10.1</t>
        </is>
      </c>
      <c r="BP187" s="6284" t="n"/>
      <c r="BQ187" s="6284" t="n"/>
      <c r="BR187" s="6188" t="n"/>
      <c r="BS187" s="6002" t="n"/>
      <c r="BT187" s="6002" t="n"/>
      <c r="BU187" s="6002" t="n"/>
    </row>
    <row r="188">
      <c r="A188" s="279" t="inlineStr">
        <is>
          <t>БПК-19</t>
        </is>
      </c>
      <c r="B188" s="6284" t="n"/>
      <c r="C188" s="6284" t="n"/>
      <c r="D188" s="6147" t="n"/>
      <c r="E188" s="653" t="inlineStr">
        <is>
          <t>Выполнять визуальное и измерительное дешифрирование материалов аэро- и космической съемки лесов, производить топосъемку и оценку площадей лесонасаждений с использованием современных систем глобального позиционирования</t>
        </is>
      </c>
      <c r="F188" s="6284" t="n"/>
      <c r="G188" s="6284" t="n"/>
      <c r="H188" s="6284" t="n"/>
      <c r="I188" s="6284" t="n"/>
      <c r="J188" s="6284" t="n"/>
      <c r="K188" s="6284" t="n"/>
      <c r="L188" s="6284" t="n"/>
      <c r="M188" s="6284" t="n"/>
      <c r="N188" s="6284" t="n"/>
      <c r="O188" s="6284" t="n"/>
      <c r="P188" s="6284" t="n"/>
      <c r="Q188" s="6284" t="n"/>
      <c r="R188" s="6284" t="n"/>
      <c r="S188" s="6284" t="n"/>
      <c r="T188" s="6284" t="n"/>
      <c r="U188" s="6284" t="n"/>
      <c r="V188" s="6284" t="n"/>
      <c r="W188" s="6284" t="n"/>
      <c r="X188" s="6284" t="n"/>
      <c r="Y188" s="6284" t="n"/>
      <c r="Z188" s="6284" t="n"/>
      <c r="AA188" s="6284" t="n"/>
      <c r="AB188" s="6284" t="n"/>
      <c r="AC188" s="6284" t="n"/>
      <c r="AD188" s="6284" t="n"/>
      <c r="AE188" s="6284" t="n"/>
      <c r="AF188" s="6284" t="n"/>
      <c r="AG188" s="6284" t="n"/>
      <c r="AH188" s="6284" t="n"/>
      <c r="AI188" s="6284" t="n"/>
      <c r="AJ188" s="6284" t="n"/>
      <c r="AK188" s="6284" t="n"/>
      <c r="AL188" s="6284" t="n"/>
      <c r="AM188" s="6284" t="n"/>
      <c r="AN188" s="6284" t="n"/>
      <c r="AO188" s="6284" t="n"/>
      <c r="AP188" s="6284" t="n"/>
      <c r="AQ188" s="6284" t="n"/>
      <c r="AR188" s="6284" t="n"/>
      <c r="AS188" s="6284" t="n"/>
      <c r="AT188" s="6284" t="n"/>
      <c r="AU188" s="6284" t="n"/>
      <c r="AV188" s="6284" t="n"/>
      <c r="AW188" s="6284" t="n"/>
      <c r="AX188" s="6284" t="n"/>
      <c r="AY188" s="6284" t="n"/>
      <c r="AZ188" s="6284" t="n"/>
      <c r="BA188" s="6284" t="n"/>
      <c r="BB188" s="6284" t="n"/>
      <c r="BC188" s="6284" t="n"/>
      <c r="BD188" s="6284" t="n"/>
      <c r="BE188" s="6284" t="n"/>
      <c r="BF188" s="6284" t="n"/>
      <c r="BG188" s="6284" t="n"/>
      <c r="BH188" s="6284" t="n"/>
      <c r="BI188" s="6284" t="n"/>
      <c r="BJ188" s="6284" t="n"/>
      <c r="BK188" s="6284" t="n"/>
      <c r="BL188" s="6284" t="n"/>
      <c r="BM188" s="6284" t="n"/>
      <c r="BN188" s="6188" t="n"/>
      <c r="BO188" s="312" t="inlineStr">
        <is>
          <t>1.10.2</t>
        </is>
      </c>
      <c r="BP188" s="6284" t="n"/>
      <c r="BQ188" s="6284" t="n"/>
      <c r="BR188" s="6188" t="n"/>
      <c r="BS188" s="6002" t="n"/>
      <c r="BT188" s="6002" t="n"/>
      <c r="BU188" s="6002" t="n"/>
    </row>
    <row r="189">
      <c r="A189" s="279" t="inlineStr">
        <is>
          <t>БПК-20</t>
        </is>
      </c>
      <c r="B189" s="6284" t="n"/>
      <c r="C189" s="6284" t="n"/>
      <c r="D189" s="6147" t="n"/>
      <c r="E189" s="653" t="inlineStr">
        <is>
          <t>Применять специальное программное обеспечение для решения задач управления лесохозяйственным производством (АРМ) и лесоустроительного проектирования (СОЛИ)</t>
        </is>
      </c>
      <c r="F189" s="6284" t="n"/>
      <c r="G189" s="6284" t="n"/>
      <c r="H189" s="6284" t="n"/>
      <c r="I189" s="6284" t="n"/>
      <c r="J189" s="6284" t="n"/>
      <c r="K189" s="6284" t="n"/>
      <c r="L189" s="6284" t="n"/>
      <c r="M189" s="6284" t="n"/>
      <c r="N189" s="6284" t="n"/>
      <c r="O189" s="6284" t="n"/>
      <c r="P189" s="6284" t="n"/>
      <c r="Q189" s="6284" t="n"/>
      <c r="R189" s="6284" t="n"/>
      <c r="S189" s="6284" t="n"/>
      <c r="T189" s="6284" t="n"/>
      <c r="U189" s="6284" t="n"/>
      <c r="V189" s="6284" t="n"/>
      <c r="W189" s="6284" t="n"/>
      <c r="X189" s="6284" t="n"/>
      <c r="Y189" s="6284" t="n"/>
      <c r="Z189" s="6284" t="n"/>
      <c r="AA189" s="6284" t="n"/>
      <c r="AB189" s="6284" t="n"/>
      <c r="AC189" s="6284" t="n"/>
      <c r="AD189" s="6284" t="n"/>
      <c r="AE189" s="6284" t="n"/>
      <c r="AF189" s="6284" t="n"/>
      <c r="AG189" s="6284" t="n"/>
      <c r="AH189" s="6284" t="n"/>
      <c r="AI189" s="6284" t="n"/>
      <c r="AJ189" s="6284" t="n"/>
      <c r="AK189" s="6284" t="n"/>
      <c r="AL189" s="6284" t="n"/>
      <c r="AM189" s="6284" t="n"/>
      <c r="AN189" s="6284" t="n"/>
      <c r="AO189" s="6284" t="n"/>
      <c r="AP189" s="6284" t="n"/>
      <c r="AQ189" s="6284" t="n"/>
      <c r="AR189" s="6284" t="n"/>
      <c r="AS189" s="6284" t="n"/>
      <c r="AT189" s="6284" t="n"/>
      <c r="AU189" s="6284" t="n"/>
      <c r="AV189" s="6284" t="n"/>
      <c r="AW189" s="6284" t="n"/>
      <c r="AX189" s="6284" t="n"/>
      <c r="AY189" s="6284" t="n"/>
      <c r="AZ189" s="6284" t="n"/>
      <c r="BA189" s="6284" t="n"/>
      <c r="BB189" s="6284" t="n"/>
      <c r="BC189" s="6284" t="n"/>
      <c r="BD189" s="6284" t="n"/>
      <c r="BE189" s="6284" t="n"/>
      <c r="BF189" s="6284" t="n"/>
      <c r="BG189" s="6284" t="n"/>
      <c r="BH189" s="6284" t="n"/>
      <c r="BI189" s="6284" t="n"/>
      <c r="BJ189" s="6284" t="n"/>
      <c r="BK189" s="6284" t="n"/>
      <c r="BL189" s="6284" t="n"/>
      <c r="BM189" s="6284" t="n"/>
      <c r="BN189" s="6188" t="n"/>
      <c r="BO189" s="312" t="inlineStr">
        <is>
          <t>1.10.3</t>
        </is>
      </c>
      <c r="BP189" s="6284" t="n"/>
      <c r="BQ189" s="6284" t="n"/>
      <c r="BR189" s="6188" t="n"/>
      <c r="BS189" s="6002" t="n"/>
      <c r="BT189" s="6002" t="n"/>
      <c r="BU189" s="6002" t="n"/>
    </row>
    <row r="190">
      <c r="A190" s="279" t="inlineStr">
        <is>
          <t>БПК-21</t>
        </is>
      </c>
      <c r="B190" s="6284" t="n"/>
      <c r="C190" s="6284" t="n"/>
      <c r="D190" s="6147" t="n"/>
      <c r="E190" s="653" t="inlineStr">
        <is>
          <t>Дифференцировать органические вещества растительных клеток, влияющие на окружающую среду, и прогнозировать свойства веществ, применяемых в качестве средств защиты лесов, сельскохозяйственных и декоративных растений</t>
        </is>
      </c>
      <c r="F190" s="6284" t="n"/>
      <c r="G190" s="6284" t="n"/>
      <c r="H190" s="6284" t="n"/>
      <c r="I190" s="6284" t="n"/>
      <c r="J190" s="6284" t="n"/>
      <c r="K190" s="6284" t="n"/>
      <c r="L190" s="6284" t="n"/>
      <c r="M190" s="6284" t="n"/>
      <c r="N190" s="6284" t="n"/>
      <c r="O190" s="6284" t="n"/>
      <c r="P190" s="6284" t="n"/>
      <c r="Q190" s="6284" t="n"/>
      <c r="R190" s="6284" t="n"/>
      <c r="S190" s="6284" t="n"/>
      <c r="T190" s="6284" t="n"/>
      <c r="U190" s="6284" t="n"/>
      <c r="V190" s="6284" t="n"/>
      <c r="W190" s="6284" t="n"/>
      <c r="X190" s="6284" t="n"/>
      <c r="Y190" s="6284" t="n"/>
      <c r="Z190" s="6284" t="n"/>
      <c r="AA190" s="6284" t="n"/>
      <c r="AB190" s="6284" t="n"/>
      <c r="AC190" s="6284" t="n"/>
      <c r="AD190" s="6284" t="n"/>
      <c r="AE190" s="6284" t="n"/>
      <c r="AF190" s="6284" t="n"/>
      <c r="AG190" s="6284" t="n"/>
      <c r="AH190" s="6284" t="n"/>
      <c r="AI190" s="6284" t="n"/>
      <c r="AJ190" s="6284" t="n"/>
      <c r="AK190" s="6284" t="n"/>
      <c r="AL190" s="6284" t="n"/>
      <c r="AM190" s="6284" t="n"/>
      <c r="AN190" s="6284" t="n"/>
      <c r="AO190" s="6284" t="n"/>
      <c r="AP190" s="6284" t="n"/>
      <c r="AQ190" s="6284" t="n"/>
      <c r="AR190" s="6284" t="n"/>
      <c r="AS190" s="6284" t="n"/>
      <c r="AT190" s="6284" t="n"/>
      <c r="AU190" s="6284" t="n"/>
      <c r="AV190" s="6284" t="n"/>
      <c r="AW190" s="6284" t="n"/>
      <c r="AX190" s="6284" t="n"/>
      <c r="AY190" s="6284" t="n"/>
      <c r="AZ190" s="6284" t="n"/>
      <c r="BA190" s="6284" t="n"/>
      <c r="BB190" s="6284" t="n"/>
      <c r="BC190" s="6284" t="n"/>
      <c r="BD190" s="6284" t="n"/>
      <c r="BE190" s="6284" t="n"/>
      <c r="BF190" s="6284" t="n"/>
      <c r="BG190" s="6284" t="n"/>
      <c r="BH190" s="6284" t="n"/>
      <c r="BI190" s="6284" t="n"/>
      <c r="BJ190" s="6284" t="n"/>
      <c r="BK190" s="6284" t="n"/>
      <c r="BL190" s="6284" t="n"/>
      <c r="BM190" s="6284" t="n"/>
      <c r="BN190" s="6188" t="n"/>
      <c r="BO190" s="312" t="inlineStr">
        <is>
          <t>2.9.2</t>
        </is>
      </c>
      <c r="BP190" s="6284" t="n"/>
      <c r="BQ190" s="6284" t="n"/>
      <c r="BR190" s="6188" t="n"/>
      <c r="BS190" s="6002" t="n"/>
      <c r="BT190" s="6002" t="n"/>
      <c r="BU190" s="6002" t="n"/>
    </row>
    <row r="191">
      <c r="A191" s="279" t="inlineStr">
        <is>
          <t>БПК-22</t>
        </is>
      </c>
      <c r="B191" s="6284" t="n"/>
      <c r="C191" s="6284" t="n"/>
      <c r="D191" s="6147" t="n"/>
      <c r="E191" s="653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91" s="6284" t="n"/>
      <c r="G191" s="6284" t="n"/>
      <c r="H191" s="6284" t="n"/>
      <c r="I191" s="6284" t="n"/>
      <c r="J191" s="6284" t="n"/>
      <c r="K191" s="6284" t="n"/>
      <c r="L191" s="6284" t="n"/>
      <c r="M191" s="6284" t="n"/>
      <c r="N191" s="6284" t="n"/>
      <c r="O191" s="6284" t="n"/>
      <c r="P191" s="6284" t="n"/>
      <c r="Q191" s="6284" t="n"/>
      <c r="R191" s="6284" t="n"/>
      <c r="S191" s="6284" t="n"/>
      <c r="T191" s="6284" t="n"/>
      <c r="U191" s="6284" t="n"/>
      <c r="V191" s="6284" t="n"/>
      <c r="W191" s="6284" t="n"/>
      <c r="X191" s="6284" t="n"/>
      <c r="Y191" s="6284" t="n"/>
      <c r="Z191" s="6284" t="n"/>
      <c r="AA191" s="6284" t="n"/>
      <c r="AB191" s="6284" t="n"/>
      <c r="AC191" s="6284" t="n"/>
      <c r="AD191" s="6284" t="n"/>
      <c r="AE191" s="6284" t="n"/>
      <c r="AF191" s="6284" t="n"/>
      <c r="AG191" s="6284" t="n"/>
      <c r="AH191" s="6284" t="n"/>
      <c r="AI191" s="6284" t="n"/>
      <c r="AJ191" s="6284" t="n"/>
      <c r="AK191" s="6284" t="n"/>
      <c r="AL191" s="6284" t="n"/>
      <c r="AM191" s="6284" t="n"/>
      <c r="AN191" s="6284" t="n"/>
      <c r="AO191" s="6284" t="n"/>
      <c r="AP191" s="6284" t="n"/>
      <c r="AQ191" s="6284" t="n"/>
      <c r="AR191" s="6284" t="n"/>
      <c r="AS191" s="6284" t="n"/>
      <c r="AT191" s="6284" t="n"/>
      <c r="AU191" s="6284" t="n"/>
      <c r="AV191" s="6284" t="n"/>
      <c r="AW191" s="6284" t="n"/>
      <c r="AX191" s="6284" t="n"/>
      <c r="AY191" s="6284" t="n"/>
      <c r="AZ191" s="6284" t="n"/>
      <c r="BA191" s="6284" t="n"/>
      <c r="BB191" s="6284" t="n"/>
      <c r="BC191" s="6284" t="n"/>
      <c r="BD191" s="6284" t="n"/>
      <c r="BE191" s="6284" t="n"/>
      <c r="BF191" s="6284" t="n"/>
      <c r="BG191" s="6284" t="n"/>
      <c r="BH191" s="6284" t="n"/>
      <c r="BI191" s="6284" t="n"/>
      <c r="BJ191" s="6284" t="n"/>
      <c r="BK191" s="6284" t="n"/>
      <c r="BL191" s="6284" t="n"/>
      <c r="BM191" s="6284" t="n"/>
      <c r="BN191" s="6188" t="n"/>
      <c r="BO191" s="312" t="inlineStr">
        <is>
          <t>2.9.4</t>
        </is>
      </c>
      <c r="BP191" s="6284" t="n"/>
      <c r="BQ191" s="6284" t="n"/>
      <c r="BR191" s="6188" t="n"/>
      <c r="BS191" s="6002" t="n"/>
      <c r="BT191" s="6002" t="n"/>
      <c r="BU191" s="6002" t="n"/>
    </row>
    <row r="192">
      <c r="A192" s="279" t="inlineStr">
        <is>
          <t>БПК-23</t>
        </is>
      </c>
      <c r="B192" s="6284" t="n"/>
      <c r="C192" s="6284" t="n"/>
      <c r="D192" s="6147" t="n"/>
      <c r="E192" s="653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92" s="6284" t="n"/>
      <c r="G192" s="6284" t="n"/>
      <c r="H192" s="6284" t="n"/>
      <c r="I192" s="6284" t="n"/>
      <c r="J192" s="6284" t="n"/>
      <c r="K192" s="6284" t="n"/>
      <c r="L192" s="6284" t="n"/>
      <c r="M192" s="6284" t="n"/>
      <c r="N192" s="6284" t="n"/>
      <c r="O192" s="6284" t="n"/>
      <c r="P192" s="6284" t="n"/>
      <c r="Q192" s="6284" t="n"/>
      <c r="R192" s="6284" t="n"/>
      <c r="S192" s="6284" t="n"/>
      <c r="T192" s="6284" t="n"/>
      <c r="U192" s="6284" t="n"/>
      <c r="V192" s="6284" t="n"/>
      <c r="W192" s="6284" t="n"/>
      <c r="X192" s="6284" t="n"/>
      <c r="Y192" s="6284" t="n"/>
      <c r="Z192" s="6284" t="n"/>
      <c r="AA192" s="6284" t="n"/>
      <c r="AB192" s="6284" t="n"/>
      <c r="AC192" s="6284" t="n"/>
      <c r="AD192" s="6284" t="n"/>
      <c r="AE192" s="6284" t="n"/>
      <c r="AF192" s="6284" t="n"/>
      <c r="AG192" s="6284" t="n"/>
      <c r="AH192" s="6284" t="n"/>
      <c r="AI192" s="6284" t="n"/>
      <c r="AJ192" s="6284" t="n"/>
      <c r="AK192" s="6284" t="n"/>
      <c r="AL192" s="6284" t="n"/>
      <c r="AM192" s="6284" t="n"/>
      <c r="AN192" s="6284" t="n"/>
      <c r="AO192" s="6284" t="n"/>
      <c r="AP192" s="6284" t="n"/>
      <c r="AQ192" s="6284" t="n"/>
      <c r="AR192" s="6284" t="n"/>
      <c r="AS192" s="6284" t="n"/>
      <c r="AT192" s="6284" t="n"/>
      <c r="AU192" s="6284" t="n"/>
      <c r="AV192" s="6284" t="n"/>
      <c r="AW192" s="6284" t="n"/>
      <c r="AX192" s="6284" t="n"/>
      <c r="AY192" s="6284" t="n"/>
      <c r="AZ192" s="6284" t="n"/>
      <c r="BA192" s="6284" t="n"/>
      <c r="BB192" s="6284" t="n"/>
      <c r="BC192" s="6284" t="n"/>
      <c r="BD192" s="6284" t="n"/>
      <c r="BE192" s="6284" t="n"/>
      <c r="BF192" s="6284" t="n"/>
      <c r="BG192" s="6284" t="n"/>
      <c r="BH192" s="6284" t="n"/>
      <c r="BI192" s="6284" t="n"/>
      <c r="BJ192" s="6284" t="n"/>
      <c r="BK192" s="6284" t="n"/>
      <c r="BL192" s="6284" t="n"/>
      <c r="BM192" s="6284" t="n"/>
      <c r="BN192" s="6188" t="n"/>
      <c r="BO192" s="312" t="inlineStr">
        <is>
          <t>2.9.7</t>
        </is>
      </c>
      <c r="BP192" s="6284" t="n"/>
      <c r="BQ192" s="6284" t="n"/>
      <c r="BR192" s="6188" t="n"/>
      <c r="BS192" s="6002" t="n"/>
      <c r="BT192" s="6002" t="n"/>
      <c r="BU192" s="6002" t="n"/>
    </row>
    <row r="193">
      <c r="A193" s="279" t="inlineStr">
        <is>
          <t>СК-1</t>
        </is>
      </c>
      <c r="B193" s="6284" t="n"/>
      <c r="C193" s="6284" t="n"/>
      <c r="D193" s="6147" t="n"/>
      <c r="E193" s="653" t="inlineStr">
        <is>
          <t>Владеть методами и средствами экологических и метеорологических исследований для определения параметров экосистем</t>
        </is>
      </c>
      <c r="F193" s="6284" t="n"/>
      <c r="G193" s="6284" t="n"/>
      <c r="H193" s="6284" t="n"/>
      <c r="I193" s="6284" t="n"/>
      <c r="J193" s="6284" t="n"/>
      <c r="K193" s="6284" t="n"/>
      <c r="L193" s="6284" t="n"/>
      <c r="M193" s="6284" t="n"/>
      <c r="N193" s="6284" t="n"/>
      <c r="O193" s="6284" t="n"/>
      <c r="P193" s="6284" t="n"/>
      <c r="Q193" s="6284" t="n"/>
      <c r="R193" s="6284" t="n"/>
      <c r="S193" s="6284" t="n"/>
      <c r="T193" s="6284" t="n"/>
      <c r="U193" s="6284" t="n"/>
      <c r="V193" s="6284" t="n"/>
      <c r="W193" s="6284" t="n"/>
      <c r="X193" s="6284" t="n"/>
      <c r="Y193" s="6284" t="n"/>
      <c r="Z193" s="6284" t="n"/>
      <c r="AA193" s="6284" t="n"/>
      <c r="AB193" s="6284" t="n"/>
      <c r="AC193" s="6284" t="n"/>
      <c r="AD193" s="6284" t="n"/>
      <c r="AE193" s="6284" t="n"/>
      <c r="AF193" s="6284" t="n"/>
      <c r="AG193" s="6284" t="n"/>
      <c r="AH193" s="6284" t="n"/>
      <c r="AI193" s="6284" t="n"/>
      <c r="AJ193" s="6284" t="n"/>
      <c r="AK193" s="6284" t="n"/>
      <c r="AL193" s="6284" t="n"/>
      <c r="AM193" s="6284" t="n"/>
      <c r="AN193" s="6284" t="n"/>
      <c r="AO193" s="6284" t="n"/>
      <c r="AP193" s="6284" t="n"/>
      <c r="AQ193" s="6284" t="n"/>
      <c r="AR193" s="6284" t="n"/>
      <c r="AS193" s="6284" t="n"/>
      <c r="AT193" s="6284" t="n"/>
      <c r="AU193" s="6284" t="n"/>
      <c r="AV193" s="6284" t="n"/>
      <c r="AW193" s="6284" t="n"/>
      <c r="AX193" s="6284" t="n"/>
      <c r="AY193" s="6284" t="n"/>
      <c r="AZ193" s="6284" t="n"/>
      <c r="BA193" s="6284" t="n"/>
      <c r="BB193" s="6284" t="n"/>
      <c r="BC193" s="6284" t="n"/>
      <c r="BD193" s="6284" t="n"/>
      <c r="BE193" s="6284" t="n"/>
      <c r="BF193" s="6284" t="n"/>
      <c r="BG193" s="6284" t="n"/>
      <c r="BH193" s="6284" t="n"/>
      <c r="BI193" s="6284" t="n"/>
      <c r="BJ193" s="6284" t="n"/>
      <c r="BK193" s="6284" t="n"/>
      <c r="BL193" s="6284" t="n"/>
      <c r="BM193" s="6284" t="n"/>
      <c r="BN193" s="6188" t="n"/>
      <c r="BO193" s="312" t="inlineStr">
        <is>
          <t>2.2</t>
        </is>
      </c>
      <c r="BP193" s="6284" t="n"/>
      <c r="BQ193" s="6284" t="n"/>
      <c r="BR193" s="6188" t="n"/>
      <c r="BS193" s="6002" t="n"/>
      <c r="BT193" s="6002" t="n"/>
      <c r="BU193" s="6002" t="n"/>
    </row>
    <row r="194">
      <c r="A194" s="279" t="inlineStr">
        <is>
          <t>СК-2</t>
        </is>
      </c>
      <c r="B194" s="6284" t="n"/>
      <c r="C194" s="6284" t="n"/>
      <c r="D194" s="6147" t="n"/>
      <c r="E194" s="653" t="inlineStr">
        <is>
          <t>Планировать и реализовывать мероприятия по рациональному использованию и эффективной охране фауны лесов</t>
        </is>
      </c>
      <c r="F194" s="6284" t="n"/>
      <c r="G194" s="6284" t="n"/>
      <c r="H194" s="6284" t="n"/>
      <c r="I194" s="6284" t="n"/>
      <c r="J194" s="6284" t="n"/>
      <c r="K194" s="6284" t="n"/>
      <c r="L194" s="6284" t="n"/>
      <c r="M194" s="6284" t="n"/>
      <c r="N194" s="6284" t="n"/>
      <c r="O194" s="6284" t="n"/>
      <c r="P194" s="6284" t="n"/>
      <c r="Q194" s="6284" t="n"/>
      <c r="R194" s="6284" t="n"/>
      <c r="S194" s="6284" t="n"/>
      <c r="T194" s="6284" t="n"/>
      <c r="U194" s="6284" t="n"/>
      <c r="V194" s="6284" t="n"/>
      <c r="W194" s="6284" t="n"/>
      <c r="X194" s="6284" t="n"/>
      <c r="Y194" s="6284" t="n"/>
      <c r="Z194" s="6284" t="n"/>
      <c r="AA194" s="6284" t="n"/>
      <c r="AB194" s="6284" t="n"/>
      <c r="AC194" s="6284" t="n"/>
      <c r="AD194" s="6284" t="n"/>
      <c r="AE194" s="6284" t="n"/>
      <c r="AF194" s="6284" t="n"/>
      <c r="AG194" s="6284" t="n"/>
      <c r="AH194" s="6284" t="n"/>
      <c r="AI194" s="6284" t="n"/>
      <c r="AJ194" s="6284" t="n"/>
      <c r="AK194" s="6284" t="n"/>
      <c r="AL194" s="6284" t="n"/>
      <c r="AM194" s="6284" t="n"/>
      <c r="AN194" s="6284" t="n"/>
      <c r="AO194" s="6284" t="n"/>
      <c r="AP194" s="6284" t="n"/>
      <c r="AQ194" s="6284" t="n"/>
      <c r="AR194" s="6284" t="n"/>
      <c r="AS194" s="6284" t="n"/>
      <c r="AT194" s="6284" t="n"/>
      <c r="AU194" s="6284" t="n"/>
      <c r="AV194" s="6284" t="n"/>
      <c r="AW194" s="6284" t="n"/>
      <c r="AX194" s="6284" t="n"/>
      <c r="AY194" s="6284" t="n"/>
      <c r="AZ194" s="6284" t="n"/>
      <c r="BA194" s="6284" t="n"/>
      <c r="BB194" s="6284" t="n"/>
      <c r="BC194" s="6284" t="n"/>
      <c r="BD194" s="6284" t="n"/>
      <c r="BE194" s="6284" t="n"/>
      <c r="BF194" s="6284" t="n"/>
      <c r="BG194" s="6284" t="n"/>
      <c r="BH194" s="6284" t="n"/>
      <c r="BI194" s="6284" t="n"/>
      <c r="BJ194" s="6284" t="n"/>
      <c r="BK194" s="6284" t="n"/>
      <c r="BL194" s="6284" t="n"/>
      <c r="BM194" s="6284" t="n"/>
      <c r="BN194" s="6188" t="n"/>
      <c r="BO194" s="312" t="inlineStr">
        <is>
          <t>2.3.1</t>
        </is>
      </c>
      <c r="BP194" s="6284" t="n"/>
      <c r="BQ194" s="6284" t="n"/>
      <c r="BR194" s="6188" t="n"/>
      <c r="BS194" s="6002" t="n"/>
      <c r="BT194" s="6002" t="n"/>
      <c r="BU194" s="6002" t="n"/>
    </row>
    <row r="195">
      <c r="A195" s="279" t="inlineStr">
        <is>
          <t>СК-3</t>
        </is>
      </c>
      <c r="B195" s="6284" t="n"/>
      <c r="C195" s="6284" t="n"/>
      <c r="D195" s="6147" t="n"/>
      <c r="E195" s="653" t="inlineStr">
        <is>
          <t>Использовать методы генетики и селекции для повышения продуктивности и качества древесины лесных древесных видов, проектировать лесосеменные объекты на селекционной основе</t>
        </is>
      </c>
      <c r="F195" s="6284" t="n"/>
      <c r="G195" s="6284" t="n"/>
      <c r="H195" s="6284" t="n"/>
      <c r="I195" s="6284" t="n"/>
      <c r="J195" s="6284" t="n"/>
      <c r="K195" s="6284" t="n"/>
      <c r="L195" s="6284" t="n"/>
      <c r="M195" s="6284" t="n"/>
      <c r="N195" s="6284" t="n"/>
      <c r="O195" s="6284" t="n"/>
      <c r="P195" s="6284" t="n"/>
      <c r="Q195" s="6284" t="n"/>
      <c r="R195" s="6284" t="n"/>
      <c r="S195" s="6284" t="n"/>
      <c r="T195" s="6284" t="n"/>
      <c r="U195" s="6284" t="n"/>
      <c r="V195" s="6284" t="n"/>
      <c r="W195" s="6284" t="n"/>
      <c r="X195" s="6284" t="n"/>
      <c r="Y195" s="6284" t="n"/>
      <c r="Z195" s="6284" t="n"/>
      <c r="AA195" s="6284" t="n"/>
      <c r="AB195" s="6284" t="n"/>
      <c r="AC195" s="6284" t="n"/>
      <c r="AD195" s="6284" t="n"/>
      <c r="AE195" s="6284" t="n"/>
      <c r="AF195" s="6284" t="n"/>
      <c r="AG195" s="6284" t="n"/>
      <c r="AH195" s="6284" t="n"/>
      <c r="AI195" s="6284" t="n"/>
      <c r="AJ195" s="6284" t="n"/>
      <c r="AK195" s="6284" t="n"/>
      <c r="AL195" s="6284" t="n"/>
      <c r="AM195" s="6284" t="n"/>
      <c r="AN195" s="6284" t="n"/>
      <c r="AO195" s="6284" t="n"/>
      <c r="AP195" s="6284" t="n"/>
      <c r="AQ195" s="6284" t="n"/>
      <c r="AR195" s="6284" t="n"/>
      <c r="AS195" s="6284" t="n"/>
      <c r="AT195" s="6284" t="n"/>
      <c r="AU195" s="6284" t="n"/>
      <c r="AV195" s="6284" t="n"/>
      <c r="AW195" s="6284" t="n"/>
      <c r="AX195" s="6284" t="n"/>
      <c r="AY195" s="6284" t="n"/>
      <c r="AZ195" s="6284" t="n"/>
      <c r="BA195" s="6284" t="n"/>
      <c r="BB195" s="6284" t="n"/>
      <c r="BC195" s="6284" t="n"/>
      <c r="BD195" s="6284" t="n"/>
      <c r="BE195" s="6284" t="n"/>
      <c r="BF195" s="6284" t="n"/>
      <c r="BG195" s="6284" t="n"/>
      <c r="BH195" s="6284" t="n"/>
      <c r="BI195" s="6284" t="n"/>
      <c r="BJ195" s="6284" t="n"/>
      <c r="BK195" s="6284" t="n"/>
      <c r="BL195" s="6284" t="n"/>
      <c r="BM195" s="6284" t="n"/>
      <c r="BN195" s="6188" t="n"/>
      <c r="BO195" s="312" t="inlineStr">
        <is>
          <t>2.3.2</t>
        </is>
      </c>
      <c r="BP195" s="6284" t="n"/>
      <c r="BQ195" s="6284" t="n"/>
      <c r="BR195" s="6188" t="n"/>
      <c r="BS195" s="6002" t="n"/>
      <c r="BT195" s="6002" t="n"/>
      <c r="BU195" s="6002" t="n"/>
    </row>
    <row r="196">
      <c r="A196" s="279" t="inlineStr">
        <is>
          <t>СК-4</t>
        </is>
      </c>
      <c r="B196" s="6284" t="n"/>
      <c r="C196" s="6284" t="n"/>
      <c r="D196" s="6147" t="n"/>
      <c r="E196" s="653" t="inlineStr">
        <is>
          <t>Организовывать побочное пользование лесом и контролировать правильность его осуществления лесопользователями и населением</t>
        </is>
      </c>
      <c r="F196" s="6284" t="n"/>
      <c r="G196" s="6284" t="n"/>
      <c r="H196" s="6284" t="n"/>
      <c r="I196" s="6284" t="n"/>
      <c r="J196" s="6284" t="n"/>
      <c r="K196" s="6284" t="n"/>
      <c r="L196" s="6284" t="n"/>
      <c r="M196" s="6284" t="n"/>
      <c r="N196" s="6284" t="n"/>
      <c r="O196" s="6284" t="n"/>
      <c r="P196" s="6284" t="n"/>
      <c r="Q196" s="6284" t="n"/>
      <c r="R196" s="6284" t="n"/>
      <c r="S196" s="6284" t="n"/>
      <c r="T196" s="6284" t="n"/>
      <c r="U196" s="6284" t="n"/>
      <c r="V196" s="6284" t="n"/>
      <c r="W196" s="6284" t="n"/>
      <c r="X196" s="6284" t="n"/>
      <c r="Y196" s="6284" t="n"/>
      <c r="Z196" s="6284" t="n"/>
      <c r="AA196" s="6284" t="n"/>
      <c r="AB196" s="6284" t="n"/>
      <c r="AC196" s="6284" t="n"/>
      <c r="AD196" s="6284" t="n"/>
      <c r="AE196" s="6284" t="n"/>
      <c r="AF196" s="6284" t="n"/>
      <c r="AG196" s="6284" t="n"/>
      <c r="AH196" s="6284" t="n"/>
      <c r="AI196" s="6284" t="n"/>
      <c r="AJ196" s="6284" t="n"/>
      <c r="AK196" s="6284" t="n"/>
      <c r="AL196" s="6284" t="n"/>
      <c r="AM196" s="6284" t="n"/>
      <c r="AN196" s="6284" t="n"/>
      <c r="AO196" s="6284" t="n"/>
      <c r="AP196" s="6284" t="n"/>
      <c r="AQ196" s="6284" t="n"/>
      <c r="AR196" s="6284" t="n"/>
      <c r="AS196" s="6284" t="n"/>
      <c r="AT196" s="6284" t="n"/>
      <c r="AU196" s="6284" t="n"/>
      <c r="AV196" s="6284" t="n"/>
      <c r="AW196" s="6284" t="n"/>
      <c r="AX196" s="6284" t="n"/>
      <c r="AY196" s="6284" t="n"/>
      <c r="AZ196" s="6284" t="n"/>
      <c r="BA196" s="6284" t="n"/>
      <c r="BB196" s="6284" t="n"/>
      <c r="BC196" s="6284" t="n"/>
      <c r="BD196" s="6284" t="n"/>
      <c r="BE196" s="6284" t="n"/>
      <c r="BF196" s="6284" t="n"/>
      <c r="BG196" s="6284" t="n"/>
      <c r="BH196" s="6284" t="n"/>
      <c r="BI196" s="6284" t="n"/>
      <c r="BJ196" s="6284" t="n"/>
      <c r="BK196" s="6284" t="n"/>
      <c r="BL196" s="6284" t="n"/>
      <c r="BM196" s="6284" t="n"/>
      <c r="BN196" s="6188" t="n"/>
      <c r="BO196" s="312" t="inlineStr">
        <is>
          <t>2.3.3</t>
        </is>
      </c>
      <c r="BP196" s="6284" t="n"/>
      <c r="BQ196" s="6284" t="n"/>
      <c r="BR196" s="6188" t="n"/>
      <c r="BS196" s="6002" t="n"/>
      <c r="BT196" s="6002" t="n"/>
      <c r="BU196" s="6002" t="n"/>
    </row>
    <row r="197">
      <c r="A197" s="279" t="inlineStr">
        <is>
          <t>СК-5</t>
        </is>
      </c>
      <c r="B197" s="6284" t="n"/>
      <c r="C197" s="6284" t="n"/>
      <c r="D197" s="6147" t="n"/>
      <c r="E197" s="653" t="inlineStr">
        <is>
          <t>Определять древесные виды по образцам древесины, оценивать физико-механические свойства конкретных образцов, сортность и объемы лесоматериалов</t>
        </is>
      </c>
      <c r="F197" s="6284" t="n"/>
      <c r="G197" s="6284" t="n"/>
      <c r="H197" s="6284" t="n"/>
      <c r="I197" s="6284" t="n"/>
      <c r="J197" s="6284" t="n"/>
      <c r="K197" s="6284" t="n"/>
      <c r="L197" s="6284" t="n"/>
      <c r="M197" s="6284" t="n"/>
      <c r="N197" s="6284" t="n"/>
      <c r="O197" s="6284" t="n"/>
      <c r="P197" s="6284" t="n"/>
      <c r="Q197" s="6284" t="n"/>
      <c r="R197" s="6284" t="n"/>
      <c r="S197" s="6284" t="n"/>
      <c r="T197" s="6284" t="n"/>
      <c r="U197" s="6284" t="n"/>
      <c r="V197" s="6284" t="n"/>
      <c r="W197" s="6284" t="n"/>
      <c r="X197" s="6284" t="n"/>
      <c r="Y197" s="6284" t="n"/>
      <c r="Z197" s="6284" t="n"/>
      <c r="AA197" s="6284" t="n"/>
      <c r="AB197" s="6284" t="n"/>
      <c r="AC197" s="6284" t="n"/>
      <c r="AD197" s="6284" t="n"/>
      <c r="AE197" s="6284" t="n"/>
      <c r="AF197" s="6284" t="n"/>
      <c r="AG197" s="6284" t="n"/>
      <c r="AH197" s="6284" t="n"/>
      <c r="AI197" s="6284" t="n"/>
      <c r="AJ197" s="6284" t="n"/>
      <c r="AK197" s="6284" t="n"/>
      <c r="AL197" s="6284" t="n"/>
      <c r="AM197" s="6284" t="n"/>
      <c r="AN197" s="6284" t="n"/>
      <c r="AO197" s="6284" t="n"/>
      <c r="AP197" s="6284" t="n"/>
      <c r="AQ197" s="6284" t="n"/>
      <c r="AR197" s="6284" t="n"/>
      <c r="AS197" s="6284" t="n"/>
      <c r="AT197" s="6284" t="n"/>
      <c r="AU197" s="6284" t="n"/>
      <c r="AV197" s="6284" t="n"/>
      <c r="AW197" s="6284" t="n"/>
      <c r="AX197" s="6284" t="n"/>
      <c r="AY197" s="6284" t="n"/>
      <c r="AZ197" s="6284" t="n"/>
      <c r="BA197" s="6284" t="n"/>
      <c r="BB197" s="6284" t="n"/>
      <c r="BC197" s="6284" t="n"/>
      <c r="BD197" s="6284" t="n"/>
      <c r="BE197" s="6284" t="n"/>
      <c r="BF197" s="6284" t="n"/>
      <c r="BG197" s="6284" t="n"/>
      <c r="BH197" s="6284" t="n"/>
      <c r="BI197" s="6284" t="n"/>
      <c r="BJ197" s="6284" t="n"/>
      <c r="BK197" s="6284" t="n"/>
      <c r="BL197" s="6284" t="n"/>
      <c r="BM197" s="6284" t="n"/>
      <c r="BN197" s="6188" t="n"/>
      <c r="BO197" s="312" t="inlineStr">
        <is>
          <t>2.3.4</t>
        </is>
      </c>
      <c r="BP197" s="6284" t="n"/>
      <c r="BQ197" s="6284" t="n"/>
      <c r="BR197" s="6188" t="n"/>
      <c r="BS197" s="6002" t="n"/>
      <c r="BT197" s="6002" t="n"/>
      <c r="BU197" s="6002" t="n"/>
    </row>
    <row r="198">
      <c r="A198" s="279" t="inlineStr">
        <is>
          <t>СК-6</t>
        </is>
      </c>
      <c r="B198" s="6284" t="n"/>
      <c r="C198" s="6284" t="n"/>
      <c r="D198" s="6147" t="n"/>
      <c r="E198" s="653" t="inlineStr">
        <is>
          <t>Планировать и реализовывать мероприятия по охране, воспроизводству и рациональному использованию охотничьих ресурсов</t>
        </is>
      </c>
      <c r="F198" s="6284" t="n"/>
      <c r="G198" s="6284" t="n"/>
      <c r="H198" s="6284" t="n"/>
      <c r="I198" s="6284" t="n"/>
      <c r="J198" s="6284" t="n"/>
      <c r="K198" s="6284" t="n"/>
      <c r="L198" s="6284" t="n"/>
      <c r="M198" s="6284" t="n"/>
      <c r="N198" s="6284" t="n"/>
      <c r="O198" s="6284" t="n"/>
      <c r="P198" s="6284" t="n"/>
      <c r="Q198" s="6284" t="n"/>
      <c r="R198" s="6284" t="n"/>
      <c r="S198" s="6284" t="n"/>
      <c r="T198" s="6284" t="n"/>
      <c r="U198" s="6284" t="n"/>
      <c r="V198" s="6284" t="n"/>
      <c r="W198" s="6284" t="n"/>
      <c r="X198" s="6284" t="n"/>
      <c r="Y198" s="6284" t="n"/>
      <c r="Z198" s="6284" t="n"/>
      <c r="AA198" s="6284" t="n"/>
      <c r="AB198" s="6284" t="n"/>
      <c r="AC198" s="6284" t="n"/>
      <c r="AD198" s="6284" t="n"/>
      <c r="AE198" s="6284" t="n"/>
      <c r="AF198" s="6284" t="n"/>
      <c r="AG198" s="6284" t="n"/>
      <c r="AH198" s="6284" t="n"/>
      <c r="AI198" s="6284" t="n"/>
      <c r="AJ198" s="6284" t="n"/>
      <c r="AK198" s="6284" t="n"/>
      <c r="AL198" s="6284" t="n"/>
      <c r="AM198" s="6284" t="n"/>
      <c r="AN198" s="6284" t="n"/>
      <c r="AO198" s="6284" t="n"/>
      <c r="AP198" s="6284" t="n"/>
      <c r="AQ198" s="6284" t="n"/>
      <c r="AR198" s="6284" t="n"/>
      <c r="AS198" s="6284" t="n"/>
      <c r="AT198" s="6284" t="n"/>
      <c r="AU198" s="6284" t="n"/>
      <c r="AV198" s="6284" t="n"/>
      <c r="AW198" s="6284" t="n"/>
      <c r="AX198" s="6284" t="n"/>
      <c r="AY198" s="6284" t="n"/>
      <c r="AZ198" s="6284" t="n"/>
      <c r="BA198" s="6284" t="n"/>
      <c r="BB198" s="6284" t="n"/>
      <c r="BC198" s="6284" t="n"/>
      <c r="BD198" s="6284" t="n"/>
      <c r="BE198" s="6284" t="n"/>
      <c r="BF198" s="6284" t="n"/>
      <c r="BG198" s="6284" t="n"/>
      <c r="BH198" s="6284" t="n"/>
      <c r="BI198" s="6284" t="n"/>
      <c r="BJ198" s="6284" t="n"/>
      <c r="BK198" s="6284" t="n"/>
      <c r="BL198" s="6284" t="n"/>
      <c r="BM198" s="6284" t="n"/>
      <c r="BN198" s="6188" t="n"/>
      <c r="BO198" s="312" t="inlineStr">
        <is>
          <t>2.3.5</t>
        </is>
      </c>
      <c r="BP198" s="6284" t="n"/>
      <c r="BQ198" s="6284" t="n"/>
      <c r="BR198" s="6188" t="n"/>
      <c r="BS198" s="6002" t="n"/>
      <c r="BT198" s="6002" t="n"/>
      <c r="BU198" s="6002" t="n"/>
    </row>
    <row r="199">
      <c r="A199" s="279" t="inlineStr">
        <is>
          <t>СК-7</t>
        </is>
      </c>
      <c r="B199" s="6284" t="n"/>
      <c r="C199" s="6284" t="n"/>
      <c r="D199" s="6147" t="n"/>
      <c r="E199" s="653" t="inlineStr">
        <is>
          <t>Разрабатывать планы противопожарного устройства, подбирать оптимальные варианты стратегии, тактики и техники тушения лесных пожаров</t>
        </is>
      </c>
      <c r="F199" s="6284" t="n"/>
      <c r="G199" s="6284" t="n"/>
      <c r="H199" s="6284" t="n"/>
      <c r="I199" s="6284" t="n"/>
      <c r="J199" s="6284" t="n"/>
      <c r="K199" s="6284" t="n"/>
      <c r="L199" s="6284" t="n"/>
      <c r="M199" s="6284" t="n"/>
      <c r="N199" s="6284" t="n"/>
      <c r="O199" s="6284" t="n"/>
      <c r="P199" s="6284" t="n"/>
      <c r="Q199" s="6284" t="n"/>
      <c r="R199" s="6284" t="n"/>
      <c r="S199" s="6284" t="n"/>
      <c r="T199" s="6284" t="n"/>
      <c r="U199" s="6284" t="n"/>
      <c r="V199" s="6284" t="n"/>
      <c r="W199" s="6284" t="n"/>
      <c r="X199" s="6284" t="n"/>
      <c r="Y199" s="6284" t="n"/>
      <c r="Z199" s="6284" t="n"/>
      <c r="AA199" s="6284" t="n"/>
      <c r="AB199" s="6284" t="n"/>
      <c r="AC199" s="6284" t="n"/>
      <c r="AD199" s="6284" t="n"/>
      <c r="AE199" s="6284" t="n"/>
      <c r="AF199" s="6284" t="n"/>
      <c r="AG199" s="6284" t="n"/>
      <c r="AH199" s="6284" t="n"/>
      <c r="AI199" s="6284" t="n"/>
      <c r="AJ199" s="6284" t="n"/>
      <c r="AK199" s="6284" t="n"/>
      <c r="AL199" s="6284" t="n"/>
      <c r="AM199" s="6284" t="n"/>
      <c r="AN199" s="6284" t="n"/>
      <c r="AO199" s="6284" t="n"/>
      <c r="AP199" s="6284" t="n"/>
      <c r="AQ199" s="6284" t="n"/>
      <c r="AR199" s="6284" t="n"/>
      <c r="AS199" s="6284" t="n"/>
      <c r="AT199" s="6284" t="n"/>
      <c r="AU199" s="6284" t="n"/>
      <c r="AV199" s="6284" t="n"/>
      <c r="AW199" s="6284" t="n"/>
      <c r="AX199" s="6284" t="n"/>
      <c r="AY199" s="6284" t="n"/>
      <c r="AZ199" s="6284" t="n"/>
      <c r="BA199" s="6284" t="n"/>
      <c r="BB199" s="6284" t="n"/>
      <c r="BC199" s="6284" t="n"/>
      <c r="BD199" s="6284" t="n"/>
      <c r="BE199" s="6284" t="n"/>
      <c r="BF199" s="6284" t="n"/>
      <c r="BG199" s="6284" t="n"/>
      <c r="BH199" s="6284" t="n"/>
      <c r="BI199" s="6284" t="n"/>
      <c r="BJ199" s="6284" t="n"/>
      <c r="BK199" s="6284" t="n"/>
      <c r="BL199" s="6284" t="n"/>
      <c r="BM199" s="6284" t="n"/>
      <c r="BN199" s="6188" t="n"/>
      <c r="BO199" s="312" t="inlineStr">
        <is>
          <t>2.4.1</t>
        </is>
      </c>
      <c r="BP199" s="6284" t="n"/>
      <c r="BQ199" s="6284" t="n"/>
      <c r="BR199" s="6188" t="n"/>
      <c r="BS199" s="6002" t="n"/>
      <c r="BT199" s="6002" t="n"/>
      <c r="BU199" s="6002" t="n"/>
    </row>
    <row r="200">
      <c r="A200" s="279" t="inlineStr">
        <is>
          <t>СК-8</t>
        </is>
      </c>
      <c r="B200" s="6284" t="n"/>
      <c r="C200" s="6284" t="n"/>
      <c r="D200" s="6147" t="n"/>
      <c r="E200" s="653" t="inlineStr">
        <is>
          <t>Оценивать качественный уровень ведения лесного хозяйства на основе критериев экологически обоснованного, экономически эффективного и социально ответственного лесоуправления и лесопользования</t>
        </is>
      </c>
      <c r="F200" s="6284" t="n"/>
      <c r="G200" s="6284" t="n"/>
      <c r="H200" s="6284" t="n"/>
      <c r="I200" s="6284" t="n"/>
      <c r="J200" s="6284" t="n"/>
      <c r="K200" s="6284" t="n"/>
      <c r="L200" s="6284" t="n"/>
      <c r="M200" s="6284" t="n"/>
      <c r="N200" s="6284" t="n"/>
      <c r="O200" s="6284" t="n"/>
      <c r="P200" s="6284" t="n"/>
      <c r="Q200" s="6284" t="n"/>
      <c r="R200" s="6284" t="n"/>
      <c r="S200" s="6284" t="n"/>
      <c r="T200" s="6284" t="n"/>
      <c r="U200" s="6284" t="n"/>
      <c r="V200" s="6284" t="n"/>
      <c r="W200" s="6284" t="n"/>
      <c r="X200" s="6284" t="n"/>
      <c r="Y200" s="6284" t="n"/>
      <c r="Z200" s="6284" t="n"/>
      <c r="AA200" s="6284" t="n"/>
      <c r="AB200" s="6284" t="n"/>
      <c r="AC200" s="6284" t="n"/>
      <c r="AD200" s="6284" t="n"/>
      <c r="AE200" s="6284" t="n"/>
      <c r="AF200" s="6284" t="n"/>
      <c r="AG200" s="6284" t="n"/>
      <c r="AH200" s="6284" t="n"/>
      <c r="AI200" s="6284" t="n"/>
      <c r="AJ200" s="6284" t="n"/>
      <c r="AK200" s="6284" t="n"/>
      <c r="AL200" s="6284" t="n"/>
      <c r="AM200" s="6284" t="n"/>
      <c r="AN200" s="6284" t="n"/>
      <c r="AO200" s="6284" t="n"/>
      <c r="AP200" s="6284" t="n"/>
      <c r="AQ200" s="6284" t="n"/>
      <c r="AR200" s="6284" t="n"/>
      <c r="AS200" s="6284" t="n"/>
      <c r="AT200" s="6284" t="n"/>
      <c r="AU200" s="6284" t="n"/>
      <c r="AV200" s="6284" t="n"/>
      <c r="AW200" s="6284" t="n"/>
      <c r="AX200" s="6284" t="n"/>
      <c r="AY200" s="6284" t="n"/>
      <c r="AZ200" s="6284" t="n"/>
      <c r="BA200" s="6284" t="n"/>
      <c r="BB200" s="6284" t="n"/>
      <c r="BC200" s="6284" t="n"/>
      <c r="BD200" s="6284" t="n"/>
      <c r="BE200" s="6284" t="n"/>
      <c r="BF200" s="6284" t="n"/>
      <c r="BG200" s="6284" t="n"/>
      <c r="BH200" s="6284" t="n"/>
      <c r="BI200" s="6284" t="n"/>
      <c r="BJ200" s="6284" t="n"/>
      <c r="BK200" s="6284" t="n"/>
      <c r="BL200" s="6284" t="n"/>
      <c r="BM200" s="6284" t="n"/>
      <c r="BN200" s="6188" t="n"/>
      <c r="BO200" s="312" t="inlineStr">
        <is>
          <t>2.4.2</t>
        </is>
      </c>
      <c r="BP200" s="6284" t="n"/>
      <c r="BQ200" s="6284" t="n"/>
      <c r="BR200" s="6188" t="n"/>
      <c r="BS200" s="6002" t="n"/>
      <c r="BT200" s="6002" t="n"/>
      <c r="BU200" s="6002" t="n"/>
    </row>
    <row r="201">
      <c r="A201" s="279" t="inlineStr">
        <is>
          <t>СК-9</t>
        </is>
      </c>
      <c r="B201" s="6284" t="n"/>
      <c r="C201" s="6284" t="n"/>
      <c r="D201" s="6147" t="n"/>
      <c r="E201" s="653" t="inlineStr">
        <is>
          <t>Составлять проекты увеличения лесного капитала, сохранения ландшафтного и биологического разнообразия, давать экономическую оценку применяемых в лесном хозяйстве технологий и систем лесоуправления согласно концепции устойчивого развития</t>
        </is>
      </c>
      <c r="F201" s="6284" t="n"/>
      <c r="G201" s="6284" t="n"/>
      <c r="H201" s="6284" t="n"/>
      <c r="I201" s="6284" t="n"/>
      <c r="J201" s="6284" t="n"/>
      <c r="K201" s="6284" t="n"/>
      <c r="L201" s="6284" t="n"/>
      <c r="M201" s="6284" t="n"/>
      <c r="N201" s="6284" t="n"/>
      <c r="O201" s="6284" t="n"/>
      <c r="P201" s="6284" t="n"/>
      <c r="Q201" s="6284" t="n"/>
      <c r="R201" s="6284" t="n"/>
      <c r="S201" s="6284" t="n"/>
      <c r="T201" s="6284" t="n"/>
      <c r="U201" s="6284" t="n"/>
      <c r="V201" s="6284" t="n"/>
      <c r="W201" s="6284" t="n"/>
      <c r="X201" s="6284" t="n"/>
      <c r="Y201" s="6284" t="n"/>
      <c r="Z201" s="6284" t="n"/>
      <c r="AA201" s="6284" t="n"/>
      <c r="AB201" s="6284" t="n"/>
      <c r="AC201" s="6284" t="n"/>
      <c r="AD201" s="6284" t="n"/>
      <c r="AE201" s="6284" t="n"/>
      <c r="AF201" s="6284" t="n"/>
      <c r="AG201" s="6284" t="n"/>
      <c r="AH201" s="6284" t="n"/>
      <c r="AI201" s="6284" t="n"/>
      <c r="AJ201" s="6284" t="n"/>
      <c r="AK201" s="6284" t="n"/>
      <c r="AL201" s="6284" t="n"/>
      <c r="AM201" s="6284" t="n"/>
      <c r="AN201" s="6284" t="n"/>
      <c r="AO201" s="6284" t="n"/>
      <c r="AP201" s="6284" t="n"/>
      <c r="AQ201" s="6284" t="n"/>
      <c r="AR201" s="6284" t="n"/>
      <c r="AS201" s="6284" t="n"/>
      <c r="AT201" s="6284" t="n"/>
      <c r="AU201" s="6284" t="n"/>
      <c r="AV201" s="6284" t="n"/>
      <c r="AW201" s="6284" t="n"/>
      <c r="AX201" s="6284" t="n"/>
      <c r="AY201" s="6284" t="n"/>
      <c r="AZ201" s="6284" t="n"/>
      <c r="BA201" s="6284" t="n"/>
      <c r="BB201" s="6284" t="n"/>
      <c r="BC201" s="6284" t="n"/>
      <c r="BD201" s="6284" t="n"/>
      <c r="BE201" s="6284" t="n"/>
      <c r="BF201" s="6284" t="n"/>
      <c r="BG201" s="6284" t="n"/>
      <c r="BH201" s="6284" t="n"/>
      <c r="BI201" s="6284" t="n"/>
      <c r="BJ201" s="6284" t="n"/>
      <c r="BK201" s="6284" t="n"/>
      <c r="BL201" s="6284" t="n"/>
      <c r="BM201" s="6284" t="n"/>
      <c r="BN201" s="6188" t="n"/>
      <c r="BO201" s="312" t="inlineStr">
        <is>
          <t>2.4.3</t>
        </is>
      </c>
      <c r="BP201" s="6284" t="n"/>
      <c r="BQ201" s="6284" t="n"/>
      <c r="BR201" s="6188" t="n"/>
      <c r="BS201" s="6002" t="n"/>
      <c r="BT201" s="6002" t="n"/>
      <c r="BU201" s="6002" t="n"/>
    </row>
    <row r="202">
      <c r="A202" s="279" t="inlineStr">
        <is>
          <t>СК-10</t>
        </is>
      </c>
      <c r="B202" s="6284" t="n"/>
      <c r="C202" s="6284" t="n"/>
      <c r="D202" s="6147" t="n"/>
      <c r="E202" s="653" t="inlineStr">
        <is>
          <t>Владеть методами организации и ведения лесного хозяйства на осушенных землях, эффективно эксплуатировать, производить ремонт и реконструкцию гидролесомелиоративных систем в лесном фонде</t>
        </is>
      </c>
      <c r="F202" s="6284" t="n"/>
      <c r="G202" s="6284" t="n"/>
      <c r="H202" s="6284" t="n"/>
      <c r="I202" s="6284" t="n"/>
      <c r="J202" s="6284" t="n"/>
      <c r="K202" s="6284" t="n"/>
      <c r="L202" s="6284" t="n"/>
      <c r="M202" s="6284" t="n"/>
      <c r="N202" s="6284" t="n"/>
      <c r="O202" s="6284" t="n"/>
      <c r="P202" s="6284" t="n"/>
      <c r="Q202" s="6284" t="n"/>
      <c r="R202" s="6284" t="n"/>
      <c r="S202" s="6284" t="n"/>
      <c r="T202" s="6284" t="n"/>
      <c r="U202" s="6284" t="n"/>
      <c r="V202" s="6284" t="n"/>
      <c r="W202" s="6284" t="n"/>
      <c r="X202" s="6284" t="n"/>
      <c r="Y202" s="6284" t="n"/>
      <c r="Z202" s="6284" t="n"/>
      <c r="AA202" s="6284" t="n"/>
      <c r="AB202" s="6284" t="n"/>
      <c r="AC202" s="6284" t="n"/>
      <c r="AD202" s="6284" t="n"/>
      <c r="AE202" s="6284" t="n"/>
      <c r="AF202" s="6284" t="n"/>
      <c r="AG202" s="6284" t="n"/>
      <c r="AH202" s="6284" t="n"/>
      <c r="AI202" s="6284" t="n"/>
      <c r="AJ202" s="6284" t="n"/>
      <c r="AK202" s="6284" t="n"/>
      <c r="AL202" s="6284" t="n"/>
      <c r="AM202" s="6284" t="n"/>
      <c r="AN202" s="6284" t="n"/>
      <c r="AO202" s="6284" t="n"/>
      <c r="AP202" s="6284" t="n"/>
      <c r="AQ202" s="6284" t="n"/>
      <c r="AR202" s="6284" t="n"/>
      <c r="AS202" s="6284" t="n"/>
      <c r="AT202" s="6284" t="n"/>
      <c r="AU202" s="6284" t="n"/>
      <c r="AV202" s="6284" t="n"/>
      <c r="AW202" s="6284" t="n"/>
      <c r="AX202" s="6284" t="n"/>
      <c r="AY202" s="6284" t="n"/>
      <c r="AZ202" s="6284" t="n"/>
      <c r="BA202" s="6284" t="n"/>
      <c r="BB202" s="6284" t="n"/>
      <c r="BC202" s="6284" t="n"/>
      <c r="BD202" s="6284" t="n"/>
      <c r="BE202" s="6284" t="n"/>
      <c r="BF202" s="6284" t="n"/>
      <c r="BG202" s="6284" t="n"/>
      <c r="BH202" s="6284" t="n"/>
      <c r="BI202" s="6284" t="n"/>
      <c r="BJ202" s="6284" t="n"/>
      <c r="BK202" s="6284" t="n"/>
      <c r="BL202" s="6284" t="n"/>
      <c r="BM202" s="6284" t="n"/>
      <c r="BN202" s="6188" t="n"/>
      <c r="BO202" s="312" t="inlineStr">
        <is>
          <t>2.4.4</t>
        </is>
      </c>
      <c r="BP202" s="6284" t="n"/>
      <c r="BQ202" s="6284" t="n"/>
      <c r="BR202" s="6188" t="n"/>
      <c r="BS202" s="6002" t="n"/>
      <c r="BT202" s="6002" t="n"/>
      <c r="BU202" s="6002" t="n"/>
    </row>
    <row r="203">
      <c r="A203" s="279" t="inlineStr">
        <is>
          <t>СК-11</t>
        </is>
      </c>
      <c r="B203" s="6284" t="n"/>
      <c r="C203" s="6284" t="n"/>
      <c r="D203" s="6147" t="n"/>
      <c r="E203" s="653" t="inlineStr">
        <is>
          <t>Анализировать экономические результаты хозяйственной деятельности и организовывать эффективное управление структурными подразделениями лесохозяйственного учреждения в условиях обширного территориального рассредоточения и высокой опасности труда в лесу</t>
        </is>
      </c>
      <c r="F203" s="6284" t="n"/>
      <c r="G203" s="6284" t="n"/>
      <c r="H203" s="6284" t="n"/>
      <c r="I203" s="6284" t="n"/>
      <c r="J203" s="6284" t="n"/>
      <c r="K203" s="6284" t="n"/>
      <c r="L203" s="6284" t="n"/>
      <c r="M203" s="6284" t="n"/>
      <c r="N203" s="6284" t="n"/>
      <c r="O203" s="6284" t="n"/>
      <c r="P203" s="6284" t="n"/>
      <c r="Q203" s="6284" t="n"/>
      <c r="R203" s="6284" t="n"/>
      <c r="S203" s="6284" t="n"/>
      <c r="T203" s="6284" t="n"/>
      <c r="U203" s="6284" t="n"/>
      <c r="V203" s="6284" t="n"/>
      <c r="W203" s="6284" t="n"/>
      <c r="X203" s="6284" t="n"/>
      <c r="Y203" s="6284" t="n"/>
      <c r="Z203" s="6284" t="n"/>
      <c r="AA203" s="6284" t="n"/>
      <c r="AB203" s="6284" t="n"/>
      <c r="AC203" s="6284" t="n"/>
      <c r="AD203" s="6284" t="n"/>
      <c r="AE203" s="6284" t="n"/>
      <c r="AF203" s="6284" t="n"/>
      <c r="AG203" s="6284" t="n"/>
      <c r="AH203" s="6284" t="n"/>
      <c r="AI203" s="6284" t="n"/>
      <c r="AJ203" s="6284" t="n"/>
      <c r="AK203" s="6284" t="n"/>
      <c r="AL203" s="6284" t="n"/>
      <c r="AM203" s="6284" t="n"/>
      <c r="AN203" s="6284" t="n"/>
      <c r="AO203" s="6284" t="n"/>
      <c r="AP203" s="6284" t="n"/>
      <c r="AQ203" s="6284" t="n"/>
      <c r="AR203" s="6284" t="n"/>
      <c r="AS203" s="6284" t="n"/>
      <c r="AT203" s="6284" t="n"/>
      <c r="AU203" s="6284" t="n"/>
      <c r="AV203" s="6284" t="n"/>
      <c r="AW203" s="6284" t="n"/>
      <c r="AX203" s="6284" t="n"/>
      <c r="AY203" s="6284" t="n"/>
      <c r="AZ203" s="6284" t="n"/>
      <c r="BA203" s="6284" t="n"/>
      <c r="BB203" s="6284" t="n"/>
      <c r="BC203" s="6284" t="n"/>
      <c r="BD203" s="6284" t="n"/>
      <c r="BE203" s="6284" t="n"/>
      <c r="BF203" s="6284" t="n"/>
      <c r="BG203" s="6284" t="n"/>
      <c r="BH203" s="6284" t="n"/>
      <c r="BI203" s="6284" t="n"/>
      <c r="BJ203" s="6284" t="n"/>
      <c r="BK203" s="6284" t="n"/>
      <c r="BL203" s="6284" t="n"/>
      <c r="BM203" s="6284" t="n"/>
      <c r="BN203" s="6188" t="n"/>
      <c r="BO203" s="312" t="inlineStr">
        <is>
          <t>2.5.1</t>
        </is>
      </c>
      <c r="BP203" s="6284" t="n"/>
      <c r="BQ203" s="6284" t="n"/>
      <c r="BR203" s="6188" t="n"/>
      <c r="BS203" s="6002" t="n"/>
      <c r="BT203" s="6002" t="n"/>
      <c r="BU203" s="6002" t="n"/>
    </row>
    <row r="204">
      <c r="A204" s="279" t="inlineStr">
        <is>
          <t>СК-12</t>
        </is>
      </c>
      <c r="B204" s="6284" t="n"/>
      <c r="C204" s="6284" t="n"/>
      <c r="D204" s="6147" t="n"/>
      <c r="E204" s="653" t="inlineStr">
        <is>
          <t>Использовать правовые основы рационального использования, охраны, защиты и воспроизводства лесов, повышать их экологический и ресурсный потенциал, применять нормативные правовые акты для решения профессиональных задач</t>
        </is>
      </c>
      <c r="F204" s="6284" t="n"/>
      <c r="G204" s="6284" t="n"/>
      <c r="H204" s="6284" t="n"/>
      <c r="I204" s="6284" t="n"/>
      <c r="J204" s="6284" t="n"/>
      <c r="K204" s="6284" t="n"/>
      <c r="L204" s="6284" t="n"/>
      <c r="M204" s="6284" t="n"/>
      <c r="N204" s="6284" t="n"/>
      <c r="O204" s="6284" t="n"/>
      <c r="P204" s="6284" t="n"/>
      <c r="Q204" s="6284" t="n"/>
      <c r="R204" s="6284" t="n"/>
      <c r="S204" s="6284" t="n"/>
      <c r="T204" s="6284" t="n"/>
      <c r="U204" s="6284" t="n"/>
      <c r="V204" s="6284" t="n"/>
      <c r="W204" s="6284" t="n"/>
      <c r="X204" s="6284" t="n"/>
      <c r="Y204" s="6284" t="n"/>
      <c r="Z204" s="6284" t="n"/>
      <c r="AA204" s="6284" t="n"/>
      <c r="AB204" s="6284" t="n"/>
      <c r="AC204" s="6284" t="n"/>
      <c r="AD204" s="6284" t="n"/>
      <c r="AE204" s="6284" t="n"/>
      <c r="AF204" s="6284" t="n"/>
      <c r="AG204" s="6284" t="n"/>
      <c r="AH204" s="6284" t="n"/>
      <c r="AI204" s="6284" t="n"/>
      <c r="AJ204" s="6284" t="n"/>
      <c r="AK204" s="6284" t="n"/>
      <c r="AL204" s="6284" t="n"/>
      <c r="AM204" s="6284" t="n"/>
      <c r="AN204" s="6284" t="n"/>
      <c r="AO204" s="6284" t="n"/>
      <c r="AP204" s="6284" t="n"/>
      <c r="AQ204" s="6284" t="n"/>
      <c r="AR204" s="6284" t="n"/>
      <c r="AS204" s="6284" t="n"/>
      <c r="AT204" s="6284" t="n"/>
      <c r="AU204" s="6284" t="n"/>
      <c r="AV204" s="6284" t="n"/>
      <c r="AW204" s="6284" t="n"/>
      <c r="AX204" s="6284" t="n"/>
      <c r="AY204" s="6284" t="n"/>
      <c r="AZ204" s="6284" t="n"/>
      <c r="BA204" s="6284" t="n"/>
      <c r="BB204" s="6284" t="n"/>
      <c r="BC204" s="6284" t="n"/>
      <c r="BD204" s="6284" t="n"/>
      <c r="BE204" s="6284" t="n"/>
      <c r="BF204" s="6284" t="n"/>
      <c r="BG204" s="6284" t="n"/>
      <c r="BH204" s="6284" t="n"/>
      <c r="BI204" s="6284" t="n"/>
      <c r="BJ204" s="6284" t="n"/>
      <c r="BK204" s="6284" t="n"/>
      <c r="BL204" s="6284" t="n"/>
      <c r="BM204" s="6284" t="n"/>
      <c r="BN204" s="6188" t="n"/>
      <c r="BO204" s="312" t="inlineStr">
        <is>
          <t>2.5.2</t>
        </is>
      </c>
      <c r="BP204" s="6284" t="n"/>
      <c r="BQ204" s="6284" t="n"/>
      <c r="BR204" s="6188" t="n"/>
      <c r="BS204" s="6002" t="n"/>
      <c r="BT204" s="6002" t="n"/>
      <c r="BU204" s="6002" t="n"/>
    </row>
    <row r="205">
      <c r="A205" s="279" t="inlineStr">
        <is>
          <t>СК-13</t>
        </is>
      </c>
      <c r="B205" s="6284" t="n"/>
      <c r="C205" s="6284" t="n"/>
      <c r="D205" s="6147" t="n"/>
      <c r="E205" s="653" t="inlineStr">
        <is>
          <t>Эффективно и безопасно эксплуатировать технику на предприятиях лесного хозяйства, использовать прогрессивные механизированные методы выполнения технологических операций</t>
        </is>
      </c>
      <c r="F205" s="6284" t="n"/>
      <c r="G205" s="6284" t="n"/>
      <c r="H205" s="6284" t="n"/>
      <c r="I205" s="6284" t="n"/>
      <c r="J205" s="6284" t="n"/>
      <c r="K205" s="6284" t="n"/>
      <c r="L205" s="6284" t="n"/>
      <c r="M205" s="6284" t="n"/>
      <c r="N205" s="6284" t="n"/>
      <c r="O205" s="6284" t="n"/>
      <c r="P205" s="6284" t="n"/>
      <c r="Q205" s="6284" t="n"/>
      <c r="R205" s="6284" t="n"/>
      <c r="S205" s="6284" t="n"/>
      <c r="T205" s="6284" t="n"/>
      <c r="U205" s="6284" t="n"/>
      <c r="V205" s="6284" t="n"/>
      <c r="W205" s="6284" t="n"/>
      <c r="X205" s="6284" t="n"/>
      <c r="Y205" s="6284" t="n"/>
      <c r="Z205" s="6284" t="n"/>
      <c r="AA205" s="6284" t="n"/>
      <c r="AB205" s="6284" t="n"/>
      <c r="AC205" s="6284" t="n"/>
      <c r="AD205" s="6284" t="n"/>
      <c r="AE205" s="6284" t="n"/>
      <c r="AF205" s="6284" t="n"/>
      <c r="AG205" s="6284" t="n"/>
      <c r="AH205" s="6284" t="n"/>
      <c r="AI205" s="6284" t="n"/>
      <c r="AJ205" s="6284" t="n"/>
      <c r="AK205" s="6284" t="n"/>
      <c r="AL205" s="6284" t="n"/>
      <c r="AM205" s="6284" t="n"/>
      <c r="AN205" s="6284" t="n"/>
      <c r="AO205" s="6284" t="n"/>
      <c r="AP205" s="6284" t="n"/>
      <c r="AQ205" s="6284" t="n"/>
      <c r="AR205" s="6284" t="n"/>
      <c r="AS205" s="6284" t="n"/>
      <c r="AT205" s="6284" t="n"/>
      <c r="AU205" s="6284" t="n"/>
      <c r="AV205" s="6284" t="n"/>
      <c r="AW205" s="6284" t="n"/>
      <c r="AX205" s="6284" t="n"/>
      <c r="AY205" s="6284" t="n"/>
      <c r="AZ205" s="6284" t="n"/>
      <c r="BA205" s="6284" t="n"/>
      <c r="BB205" s="6284" t="n"/>
      <c r="BC205" s="6284" t="n"/>
      <c r="BD205" s="6284" t="n"/>
      <c r="BE205" s="6284" t="n"/>
      <c r="BF205" s="6284" t="n"/>
      <c r="BG205" s="6284" t="n"/>
      <c r="BH205" s="6284" t="n"/>
      <c r="BI205" s="6284" t="n"/>
      <c r="BJ205" s="6284" t="n"/>
      <c r="BK205" s="6284" t="n"/>
      <c r="BL205" s="6284" t="n"/>
      <c r="BM205" s="6284" t="n"/>
      <c r="BN205" s="6188" t="n"/>
      <c r="BO205" s="312" t="inlineStr">
        <is>
          <t>2.6.1</t>
        </is>
      </c>
      <c r="BP205" s="6284" t="n"/>
      <c r="BQ205" s="6284" t="n"/>
      <c r="BR205" s="6188" t="n"/>
      <c r="BS205" s="6002" t="n"/>
      <c r="BT205" s="6002" t="n"/>
      <c r="BU205" s="6002" t="n"/>
    </row>
    <row r="206">
      <c r="A206" s="279" t="inlineStr">
        <is>
          <t>СК-14</t>
        </is>
      </c>
      <c r="B206" s="6284" t="n"/>
      <c r="C206" s="6284" t="n"/>
      <c r="D206" s="6147" t="n"/>
      <c r="E206" s="653" t="inlineStr">
        <is>
          <t>Применять прогрессивные технологии в лесозаготовительном производстве, обработке древесины, рациональном использовании древесного сырья</t>
        </is>
      </c>
      <c r="F206" s="6284" t="n"/>
      <c r="G206" s="6284" t="n"/>
      <c r="H206" s="6284" t="n"/>
      <c r="I206" s="6284" t="n"/>
      <c r="J206" s="6284" t="n"/>
      <c r="K206" s="6284" t="n"/>
      <c r="L206" s="6284" t="n"/>
      <c r="M206" s="6284" t="n"/>
      <c r="N206" s="6284" t="n"/>
      <c r="O206" s="6284" t="n"/>
      <c r="P206" s="6284" t="n"/>
      <c r="Q206" s="6284" t="n"/>
      <c r="R206" s="6284" t="n"/>
      <c r="S206" s="6284" t="n"/>
      <c r="T206" s="6284" t="n"/>
      <c r="U206" s="6284" t="n"/>
      <c r="V206" s="6284" t="n"/>
      <c r="W206" s="6284" t="n"/>
      <c r="X206" s="6284" t="n"/>
      <c r="Y206" s="6284" t="n"/>
      <c r="Z206" s="6284" t="n"/>
      <c r="AA206" s="6284" t="n"/>
      <c r="AB206" s="6284" t="n"/>
      <c r="AC206" s="6284" t="n"/>
      <c r="AD206" s="6284" t="n"/>
      <c r="AE206" s="6284" t="n"/>
      <c r="AF206" s="6284" t="n"/>
      <c r="AG206" s="6284" t="n"/>
      <c r="AH206" s="6284" t="n"/>
      <c r="AI206" s="6284" t="n"/>
      <c r="AJ206" s="6284" t="n"/>
      <c r="AK206" s="6284" t="n"/>
      <c r="AL206" s="6284" t="n"/>
      <c r="AM206" s="6284" t="n"/>
      <c r="AN206" s="6284" t="n"/>
      <c r="AO206" s="6284" t="n"/>
      <c r="AP206" s="6284" t="n"/>
      <c r="AQ206" s="6284" t="n"/>
      <c r="AR206" s="6284" t="n"/>
      <c r="AS206" s="6284" t="n"/>
      <c r="AT206" s="6284" t="n"/>
      <c r="AU206" s="6284" t="n"/>
      <c r="AV206" s="6284" t="n"/>
      <c r="AW206" s="6284" t="n"/>
      <c r="AX206" s="6284" t="n"/>
      <c r="AY206" s="6284" t="n"/>
      <c r="AZ206" s="6284" t="n"/>
      <c r="BA206" s="6284" t="n"/>
      <c r="BB206" s="6284" t="n"/>
      <c r="BC206" s="6284" t="n"/>
      <c r="BD206" s="6284" t="n"/>
      <c r="BE206" s="6284" t="n"/>
      <c r="BF206" s="6284" t="n"/>
      <c r="BG206" s="6284" t="n"/>
      <c r="BH206" s="6284" t="n"/>
      <c r="BI206" s="6284" t="n"/>
      <c r="BJ206" s="6284" t="n"/>
      <c r="BK206" s="6284" t="n"/>
      <c r="BL206" s="6284" t="n"/>
      <c r="BM206" s="6284" t="n"/>
      <c r="BN206" s="6188" t="n"/>
      <c r="BO206" s="312" t="inlineStr">
        <is>
          <t>2.6.2</t>
        </is>
      </c>
      <c r="BP206" s="6284" t="n"/>
      <c r="BQ206" s="6284" t="n"/>
      <c r="BR206" s="6188" t="n"/>
      <c r="BS206" s="6002" t="n"/>
      <c r="BT206" s="6002" t="n"/>
      <c r="BU206" s="6002" t="n"/>
    </row>
    <row r="207">
      <c r="A207" s="279" t="inlineStr">
        <is>
          <t>СК-20</t>
        </is>
      </c>
      <c r="B207" s="6284" t="n"/>
      <c r="C207" s="6284" t="n"/>
      <c r="D207" s="6147" t="n"/>
      <c r="E207" s="653" t="inlineStr">
        <is>
          <t>Применять основные нормы комплексного проектирования озеленяемых территорий, эффективно эксплуатировать объекты озеленения</t>
        </is>
      </c>
      <c r="F207" s="6284" t="n"/>
      <c r="G207" s="6284" t="n"/>
      <c r="H207" s="6284" t="n"/>
      <c r="I207" s="6284" t="n"/>
      <c r="J207" s="6284" t="n"/>
      <c r="K207" s="6284" t="n"/>
      <c r="L207" s="6284" t="n"/>
      <c r="M207" s="6284" t="n"/>
      <c r="N207" s="6284" t="n"/>
      <c r="O207" s="6284" t="n"/>
      <c r="P207" s="6284" t="n"/>
      <c r="Q207" s="6284" t="n"/>
      <c r="R207" s="6284" t="n"/>
      <c r="S207" s="6284" t="n"/>
      <c r="T207" s="6284" t="n"/>
      <c r="U207" s="6284" t="n"/>
      <c r="V207" s="6284" t="n"/>
      <c r="W207" s="6284" t="n"/>
      <c r="X207" s="6284" t="n"/>
      <c r="Y207" s="6284" t="n"/>
      <c r="Z207" s="6284" t="n"/>
      <c r="AA207" s="6284" t="n"/>
      <c r="AB207" s="6284" t="n"/>
      <c r="AC207" s="6284" t="n"/>
      <c r="AD207" s="6284" t="n"/>
      <c r="AE207" s="6284" t="n"/>
      <c r="AF207" s="6284" t="n"/>
      <c r="AG207" s="6284" t="n"/>
      <c r="AH207" s="6284" t="n"/>
      <c r="AI207" s="6284" t="n"/>
      <c r="AJ207" s="6284" t="n"/>
      <c r="AK207" s="6284" t="n"/>
      <c r="AL207" s="6284" t="n"/>
      <c r="AM207" s="6284" t="n"/>
      <c r="AN207" s="6284" t="n"/>
      <c r="AO207" s="6284" t="n"/>
      <c r="AP207" s="6284" t="n"/>
      <c r="AQ207" s="6284" t="n"/>
      <c r="AR207" s="6284" t="n"/>
      <c r="AS207" s="6284" t="n"/>
      <c r="AT207" s="6284" t="n"/>
      <c r="AU207" s="6284" t="n"/>
      <c r="AV207" s="6284" t="n"/>
      <c r="AW207" s="6284" t="n"/>
      <c r="AX207" s="6284" t="n"/>
      <c r="AY207" s="6284" t="n"/>
      <c r="AZ207" s="6284" t="n"/>
      <c r="BA207" s="6284" t="n"/>
      <c r="BB207" s="6284" t="n"/>
      <c r="BC207" s="6284" t="n"/>
      <c r="BD207" s="6284" t="n"/>
      <c r="BE207" s="6284" t="n"/>
      <c r="BF207" s="6284" t="n"/>
      <c r="BG207" s="6284" t="n"/>
      <c r="BH207" s="6284" t="n"/>
      <c r="BI207" s="6284" t="n"/>
      <c r="BJ207" s="6284" t="n"/>
      <c r="BK207" s="6284" t="n"/>
      <c r="BL207" s="6284" t="n"/>
      <c r="BM207" s="6284" t="n"/>
      <c r="BN207" s="6188" t="n"/>
      <c r="BO207" s="312" t="inlineStr">
        <is>
          <t>2.9.3</t>
        </is>
      </c>
      <c r="BP207" s="6284" t="n"/>
      <c r="BQ207" s="6284" t="n"/>
      <c r="BR207" s="6188" t="n"/>
      <c r="BS207" s="6002" t="n"/>
      <c r="BT207" s="6002" t="n"/>
      <c r="BU207" s="6002" t="n"/>
    </row>
    <row r="208">
      <c r="A208" s="279" t="inlineStr">
        <is>
          <t>СК-21</t>
        </is>
      </c>
      <c r="B208" s="6284" t="n"/>
      <c r="C208" s="6284" t="n"/>
      <c r="D208" s="6147" t="n"/>
      <c r="E208" s="653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208" s="6284" t="n"/>
      <c r="G208" s="6284" t="n"/>
      <c r="H208" s="6284" t="n"/>
      <c r="I208" s="6284" t="n"/>
      <c r="J208" s="6284" t="n"/>
      <c r="K208" s="6284" t="n"/>
      <c r="L208" s="6284" t="n"/>
      <c r="M208" s="6284" t="n"/>
      <c r="N208" s="6284" t="n"/>
      <c r="O208" s="6284" t="n"/>
      <c r="P208" s="6284" t="n"/>
      <c r="Q208" s="6284" t="n"/>
      <c r="R208" s="6284" t="n"/>
      <c r="S208" s="6284" t="n"/>
      <c r="T208" s="6284" t="n"/>
      <c r="U208" s="6284" t="n"/>
      <c r="V208" s="6284" t="n"/>
      <c r="W208" s="6284" t="n"/>
      <c r="X208" s="6284" t="n"/>
      <c r="Y208" s="6284" t="n"/>
      <c r="Z208" s="6284" t="n"/>
      <c r="AA208" s="6284" t="n"/>
      <c r="AB208" s="6284" t="n"/>
      <c r="AC208" s="6284" t="n"/>
      <c r="AD208" s="6284" t="n"/>
      <c r="AE208" s="6284" t="n"/>
      <c r="AF208" s="6284" t="n"/>
      <c r="AG208" s="6284" t="n"/>
      <c r="AH208" s="6284" t="n"/>
      <c r="AI208" s="6284" t="n"/>
      <c r="AJ208" s="6284" t="n"/>
      <c r="AK208" s="6284" t="n"/>
      <c r="AL208" s="6284" t="n"/>
      <c r="AM208" s="6284" t="n"/>
      <c r="AN208" s="6284" t="n"/>
      <c r="AO208" s="6284" t="n"/>
      <c r="AP208" s="6284" t="n"/>
      <c r="AQ208" s="6284" t="n"/>
      <c r="AR208" s="6284" t="n"/>
      <c r="AS208" s="6284" t="n"/>
      <c r="AT208" s="6284" t="n"/>
      <c r="AU208" s="6284" t="n"/>
      <c r="AV208" s="6284" t="n"/>
      <c r="AW208" s="6284" t="n"/>
      <c r="AX208" s="6284" t="n"/>
      <c r="AY208" s="6284" t="n"/>
      <c r="AZ208" s="6284" t="n"/>
      <c r="BA208" s="6284" t="n"/>
      <c r="BB208" s="6284" t="n"/>
      <c r="BC208" s="6284" t="n"/>
      <c r="BD208" s="6284" t="n"/>
      <c r="BE208" s="6284" t="n"/>
      <c r="BF208" s="6284" t="n"/>
      <c r="BG208" s="6284" t="n"/>
      <c r="BH208" s="6284" t="n"/>
      <c r="BI208" s="6284" t="n"/>
      <c r="BJ208" s="6284" t="n"/>
      <c r="BK208" s="6284" t="n"/>
      <c r="BL208" s="6284" t="n"/>
      <c r="BM208" s="6284" t="n"/>
      <c r="BN208" s="6188" t="n"/>
      <c r="BO208" s="312" t="inlineStr">
        <is>
          <t>2.9.5</t>
        </is>
      </c>
      <c r="BP208" s="6284" t="n"/>
      <c r="BQ208" s="6284" t="n"/>
      <c r="BR208" s="6188" t="n"/>
      <c r="BS208" s="6002" t="n"/>
      <c r="BT208" s="6002" t="n"/>
      <c r="BU208" s="6002" t="n"/>
    </row>
    <row r="209">
      <c r="A209" s="279" t="inlineStr">
        <is>
          <t>СК-22</t>
        </is>
      </c>
      <c r="B209" s="6284" t="n"/>
      <c r="C209" s="6284" t="n"/>
      <c r="D209" s="6147" t="n"/>
      <c r="E209" s="653" t="inlineStr">
        <is>
          <t>Оценивать основные фонды и показатели экономической эффективности предприятий лесного хозяйства, рассчитывать себестоимость продукции и ее цену</t>
        </is>
      </c>
      <c r="F209" s="6284" t="n"/>
      <c r="G209" s="6284" t="n"/>
      <c r="H209" s="6284" t="n"/>
      <c r="I209" s="6284" t="n"/>
      <c r="J209" s="6284" t="n"/>
      <c r="K209" s="6284" t="n"/>
      <c r="L209" s="6284" t="n"/>
      <c r="M209" s="6284" t="n"/>
      <c r="N209" s="6284" t="n"/>
      <c r="O209" s="6284" t="n"/>
      <c r="P209" s="6284" t="n"/>
      <c r="Q209" s="6284" t="n"/>
      <c r="R209" s="6284" t="n"/>
      <c r="S209" s="6284" t="n"/>
      <c r="T209" s="6284" t="n"/>
      <c r="U209" s="6284" t="n"/>
      <c r="V209" s="6284" t="n"/>
      <c r="W209" s="6284" t="n"/>
      <c r="X209" s="6284" t="n"/>
      <c r="Y209" s="6284" t="n"/>
      <c r="Z209" s="6284" t="n"/>
      <c r="AA209" s="6284" t="n"/>
      <c r="AB209" s="6284" t="n"/>
      <c r="AC209" s="6284" t="n"/>
      <c r="AD209" s="6284" t="n"/>
      <c r="AE209" s="6284" t="n"/>
      <c r="AF209" s="6284" t="n"/>
      <c r="AG209" s="6284" t="n"/>
      <c r="AH209" s="6284" t="n"/>
      <c r="AI209" s="6284" t="n"/>
      <c r="AJ209" s="6284" t="n"/>
      <c r="AK209" s="6284" t="n"/>
      <c r="AL209" s="6284" t="n"/>
      <c r="AM209" s="6284" t="n"/>
      <c r="AN209" s="6284" t="n"/>
      <c r="AO209" s="6284" t="n"/>
      <c r="AP209" s="6284" t="n"/>
      <c r="AQ209" s="6284" t="n"/>
      <c r="AR209" s="6284" t="n"/>
      <c r="AS209" s="6284" t="n"/>
      <c r="AT209" s="6284" t="n"/>
      <c r="AU209" s="6284" t="n"/>
      <c r="AV209" s="6284" t="n"/>
      <c r="AW209" s="6284" t="n"/>
      <c r="AX209" s="6284" t="n"/>
      <c r="AY209" s="6284" t="n"/>
      <c r="AZ209" s="6284" t="n"/>
      <c r="BA209" s="6284" t="n"/>
      <c r="BB209" s="6284" t="n"/>
      <c r="BC209" s="6284" t="n"/>
      <c r="BD209" s="6284" t="n"/>
      <c r="BE209" s="6284" t="n"/>
      <c r="BF209" s="6284" t="n"/>
      <c r="BG209" s="6284" t="n"/>
      <c r="BH209" s="6284" t="n"/>
      <c r="BI209" s="6284" t="n"/>
      <c r="BJ209" s="6284" t="n"/>
      <c r="BK209" s="6284" t="n"/>
      <c r="BL209" s="6284" t="n"/>
      <c r="BM209" s="6284" t="n"/>
      <c r="BN209" s="6188" t="n"/>
      <c r="BO209" s="312" t="inlineStr">
        <is>
          <t>2.9.6</t>
        </is>
      </c>
      <c r="BP209" s="6284" t="n"/>
      <c r="BQ209" s="6284" t="n"/>
      <c r="BR209" s="6188" t="n"/>
      <c r="BS209" s="6002" t="n"/>
      <c r="BT209" s="6002" t="n"/>
      <c r="BU209" s="6002" t="n"/>
    </row>
    <row r="210">
      <c r="A210" s="279" t="inlineStr">
        <is>
          <t>СК-24</t>
        </is>
      </c>
      <c r="B210" s="6284" t="n"/>
      <c r="C210" s="6284" t="n"/>
      <c r="D210" s="6147" t="n"/>
      <c r="E210" s="653" t="inlineStr">
        <is>
          <t>Оценивать биоразнообразие лесных экосистем, планировать мероприятия, направленные на сохранение видового и ландшафтного разнообразия, усиление экологических функций</t>
        </is>
      </c>
      <c r="F210" s="6284" t="n"/>
      <c r="G210" s="6284" t="n"/>
      <c r="H210" s="6284" t="n"/>
      <c r="I210" s="6284" t="n"/>
      <c r="J210" s="6284" t="n"/>
      <c r="K210" s="6284" t="n"/>
      <c r="L210" s="6284" t="n"/>
      <c r="M210" s="6284" t="n"/>
      <c r="N210" s="6284" t="n"/>
      <c r="O210" s="6284" t="n"/>
      <c r="P210" s="6284" t="n"/>
      <c r="Q210" s="6284" t="n"/>
      <c r="R210" s="6284" t="n"/>
      <c r="S210" s="6284" t="n"/>
      <c r="T210" s="6284" t="n"/>
      <c r="U210" s="6284" t="n"/>
      <c r="V210" s="6284" t="n"/>
      <c r="W210" s="6284" t="n"/>
      <c r="X210" s="6284" t="n"/>
      <c r="Y210" s="6284" t="n"/>
      <c r="Z210" s="6284" t="n"/>
      <c r="AA210" s="6284" t="n"/>
      <c r="AB210" s="6284" t="n"/>
      <c r="AC210" s="6284" t="n"/>
      <c r="AD210" s="6284" t="n"/>
      <c r="AE210" s="6284" t="n"/>
      <c r="AF210" s="6284" t="n"/>
      <c r="AG210" s="6284" t="n"/>
      <c r="AH210" s="6284" t="n"/>
      <c r="AI210" s="6284" t="n"/>
      <c r="AJ210" s="6284" t="n"/>
      <c r="AK210" s="6284" t="n"/>
      <c r="AL210" s="6284" t="n"/>
      <c r="AM210" s="6284" t="n"/>
      <c r="AN210" s="6284" t="n"/>
      <c r="AO210" s="6284" t="n"/>
      <c r="AP210" s="6284" t="n"/>
      <c r="AQ210" s="6284" t="n"/>
      <c r="AR210" s="6284" t="n"/>
      <c r="AS210" s="6284" t="n"/>
      <c r="AT210" s="6284" t="n"/>
      <c r="AU210" s="6284" t="n"/>
      <c r="AV210" s="6284" t="n"/>
      <c r="AW210" s="6284" t="n"/>
      <c r="AX210" s="6284" t="n"/>
      <c r="AY210" s="6284" t="n"/>
      <c r="AZ210" s="6284" t="n"/>
      <c r="BA210" s="6284" t="n"/>
      <c r="BB210" s="6284" t="n"/>
      <c r="BC210" s="6284" t="n"/>
      <c r="BD210" s="6284" t="n"/>
      <c r="BE210" s="6284" t="n"/>
      <c r="BF210" s="6284" t="n"/>
      <c r="BG210" s="6284" t="n"/>
      <c r="BH210" s="6284" t="n"/>
      <c r="BI210" s="6284" t="n"/>
      <c r="BJ210" s="6284" t="n"/>
      <c r="BK210" s="6284" t="n"/>
      <c r="BL210" s="6284" t="n"/>
      <c r="BM210" s="6284" t="n"/>
      <c r="BN210" s="6188" t="n"/>
      <c r="BO210" s="312" t="inlineStr">
        <is>
          <t>2.7.1</t>
        </is>
      </c>
      <c r="BP210" s="6284" t="n"/>
      <c r="BQ210" s="6284" t="n"/>
      <c r="BR210" s="6188" t="n"/>
      <c r="BS210" s="6002" t="n"/>
      <c r="BT210" s="6002" t="n"/>
      <c r="BU210" s="6002" t="n"/>
    </row>
    <row r="211">
      <c r="A211" s="279" t="inlineStr">
        <is>
          <t>СК-25</t>
        </is>
      </c>
      <c r="B211" s="6284" t="n"/>
      <c r="C211" s="6284" t="n"/>
      <c r="D211" s="6147" t="n"/>
      <c r="E211" s="653" t="inlineStr">
        <is>
          <t>Определять уровень техногенного загрязнения лесных экосистем и принимать управленческие решения при ведении лесного мониторинга</t>
        </is>
      </c>
      <c r="F211" s="6284" t="n"/>
      <c r="G211" s="6284" t="n"/>
      <c r="H211" s="6284" t="n"/>
      <c r="I211" s="6284" t="n"/>
      <c r="J211" s="6284" t="n"/>
      <c r="K211" s="6284" t="n"/>
      <c r="L211" s="6284" t="n"/>
      <c r="M211" s="6284" t="n"/>
      <c r="N211" s="6284" t="n"/>
      <c r="O211" s="6284" t="n"/>
      <c r="P211" s="6284" t="n"/>
      <c r="Q211" s="6284" t="n"/>
      <c r="R211" s="6284" t="n"/>
      <c r="S211" s="6284" t="n"/>
      <c r="T211" s="6284" t="n"/>
      <c r="U211" s="6284" t="n"/>
      <c r="V211" s="6284" t="n"/>
      <c r="W211" s="6284" t="n"/>
      <c r="X211" s="6284" t="n"/>
      <c r="Y211" s="6284" t="n"/>
      <c r="Z211" s="6284" t="n"/>
      <c r="AA211" s="6284" t="n"/>
      <c r="AB211" s="6284" t="n"/>
      <c r="AC211" s="6284" t="n"/>
      <c r="AD211" s="6284" t="n"/>
      <c r="AE211" s="6284" t="n"/>
      <c r="AF211" s="6284" t="n"/>
      <c r="AG211" s="6284" t="n"/>
      <c r="AH211" s="6284" t="n"/>
      <c r="AI211" s="6284" t="n"/>
      <c r="AJ211" s="6284" t="n"/>
      <c r="AK211" s="6284" t="n"/>
      <c r="AL211" s="6284" t="n"/>
      <c r="AM211" s="6284" t="n"/>
      <c r="AN211" s="6284" t="n"/>
      <c r="AO211" s="6284" t="n"/>
      <c r="AP211" s="6284" t="n"/>
      <c r="AQ211" s="6284" t="n"/>
      <c r="AR211" s="6284" t="n"/>
      <c r="AS211" s="6284" t="n"/>
      <c r="AT211" s="6284" t="n"/>
      <c r="AU211" s="6284" t="n"/>
      <c r="AV211" s="6284" t="n"/>
      <c r="AW211" s="6284" t="n"/>
      <c r="AX211" s="6284" t="n"/>
      <c r="AY211" s="6284" t="n"/>
      <c r="AZ211" s="6284" t="n"/>
      <c r="BA211" s="6284" t="n"/>
      <c r="BB211" s="6284" t="n"/>
      <c r="BC211" s="6284" t="n"/>
      <c r="BD211" s="6284" t="n"/>
      <c r="BE211" s="6284" t="n"/>
      <c r="BF211" s="6284" t="n"/>
      <c r="BG211" s="6284" t="n"/>
      <c r="BH211" s="6284" t="n"/>
      <c r="BI211" s="6284" t="n"/>
      <c r="BJ211" s="6284" t="n"/>
      <c r="BK211" s="6284" t="n"/>
      <c r="BL211" s="6284" t="n"/>
      <c r="BM211" s="6284" t="n"/>
      <c r="BN211" s="6188" t="n"/>
      <c r="BO211" s="312" t="inlineStr">
        <is>
          <t>2.7.2</t>
        </is>
      </c>
      <c r="BP211" s="6284" t="n"/>
      <c r="BQ211" s="6284" t="n"/>
      <c r="BR211" s="6188" t="n"/>
      <c r="BS211" s="6002" t="n"/>
      <c r="BT211" s="6002" t="n"/>
      <c r="BU211" s="6002" t="n"/>
    </row>
    <row r="212">
      <c r="A212" s="279" t="inlineStr">
        <is>
          <t>СК-26</t>
        </is>
      </c>
      <c r="B212" s="6284" t="n"/>
      <c r="C212" s="6284" t="n"/>
      <c r="D212" s="6147" t="n"/>
      <c r="E212" s="653" t="inlineStr">
        <is>
          <t>Обосновывать и проектировать элементы ландшафтных рубок, мероприятия по уходу за рекреационными объектами и рекреационному благоустройству</t>
        </is>
      </c>
      <c r="F212" s="6284" t="n"/>
      <c r="G212" s="6284" t="n"/>
      <c r="H212" s="6284" t="n"/>
      <c r="I212" s="6284" t="n"/>
      <c r="J212" s="6284" t="n"/>
      <c r="K212" s="6284" t="n"/>
      <c r="L212" s="6284" t="n"/>
      <c r="M212" s="6284" t="n"/>
      <c r="N212" s="6284" t="n"/>
      <c r="O212" s="6284" t="n"/>
      <c r="P212" s="6284" t="n"/>
      <c r="Q212" s="6284" t="n"/>
      <c r="R212" s="6284" t="n"/>
      <c r="S212" s="6284" t="n"/>
      <c r="T212" s="6284" t="n"/>
      <c r="U212" s="6284" t="n"/>
      <c r="V212" s="6284" t="n"/>
      <c r="W212" s="6284" t="n"/>
      <c r="X212" s="6284" t="n"/>
      <c r="Y212" s="6284" t="n"/>
      <c r="Z212" s="6284" t="n"/>
      <c r="AA212" s="6284" t="n"/>
      <c r="AB212" s="6284" t="n"/>
      <c r="AC212" s="6284" t="n"/>
      <c r="AD212" s="6284" t="n"/>
      <c r="AE212" s="6284" t="n"/>
      <c r="AF212" s="6284" t="n"/>
      <c r="AG212" s="6284" t="n"/>
      <c r="AH212" s="6284" t="n"/>
      <c r="AI212" s="6284" t="n"/>
      <c r="AJ212" s="6284" t="n"/>
      <c r="AK212" s="6284" t="n"/>
      <c r="AL212" s="6284" t="n"/>
      <c r="AM212" s="6284" t="n"/>
      <c r="AN212" s="6284" t="n"/>
      <c r="AO212" s="6284" t="n"/>
      <c r="AP212" s="6284" t="n"/>
      <c r="AQ212" s="6284" t="n"/>
      <c r="AR212" s="6284" t="n"/>
      <c r="AS212" s="6284" t="n"/>
      <c r="AT212" s="6284" t="n"/>
      <c r="AU212" s="6284" t="n"/>
      <c r="AV212" s="6284" t="n"/>
      <c r="AW212" s="6284" t="n"/>
      <c r="AX212" s="6284" t="n"/>
      <c r="AY212" s="6284" t="n"/>
      <c r="AZ212" s="6284" t="n"/>
      <c r="BA212" s="6284" t="n"/>
      <c r="BB212" s="6284" t="n"/>
      <c r="BC212" s="6284" t="n"/>
      <c r="BD212" s="6284" t="n"/>
      <c r="BE212" s="6284" t="n"/>
      <c r="BF212" s="6284" t="n"/>
      <c r="BG212" s="6284" t="n"/>
      <c r="BH212" s="6284" t="n"/>
      <c r="BI212" s="6284" t="n"/>
      <c r="BJ212" s="6284" t="n"/>
      <c r="BK212" s="6284" t="n"/>
      <c r="BL212" s="6284" t="n"/>
      <c r="BM212" s="6284" t="n"/>
      <c r="BN212" s="6188" t="n"/>
      <c r="BO212" s="312" t="inlineStr">
        <is>
          <t>2.7.3</t>
        </is>
      </c>
      <c r="BP212" s="6284" t="n"/>
      <c r="BQ212" s="6284" t="n"/>
      <c r="BR212" s="6188" t="n"/>
      <c r="BS212" s="6002" t="n"/>
      <c r="BT212" s="6002" t="n"/>
      <c r="BU212" s="6002" t="n"/>
    </row>
    <row r="213">
      <c r="A213" s="279" t="inlineStr">
        <is>
          <t>СК-27</t>
        </is>
      </c>
      <c r="B213" s="6284" t="n"/>
      <c r="C213" s="6284" t="n"/>
      <c r="D213" s="6147" t="n"/>
      <c r="E213" s="653" t="inlineStr">
        <is>
          <t>Проектировать и назначать системы мероприятий в лесных экосистемах, нарушенных неблагоприятными воздействиями природного и антропогенного характера</t>
        </is>
      </c>
      <c r="F213" s="6284" t="n"/>
      <c r="G213" s="6284" t="n"/>
      <c r="H213" s="6284" t="n"/>
      <c r="I213" s="6284" t="n"/>
      <c r="J213" s="6284" t="n"/>
      <c r="K213" s="6284" t="n"/>
      <c r="L213" s="6284" t="n"/>
      <c r="M213" s="6284" t="n"/>
      <c r="N213" s="6284" t="n"/>
      <c r="O213" s="6284" t="n"/>
      <c r="P213" s="6284" t="n"/>
      <c r="Q213" s="6284" t="n"/>
      <c r="R213" s="6284" t="n"/>
      <c r="S213" s="6284" t="n"/>
      <c r="T213" s="6284" t="n"/>
      <c r="U213" s="6284" t="n"/>
      <c r="V213" s="6284" t="n"/>
      <c r="W213" s="6284" t="n"/>
      <c r="X213" s="6284" t="n"/>
      <c r="Y213" s="6284" t="n"/>
      <c r="Z213" s="6284" t="n"/>
      <c r="AA213" s="6284" t="n"/>
      <c r="AB213" s="6284" t="n"/>
      <c r="AC213" s="6284" t="n"/>
      <c r="AD213" s="6284" t="n"/>
      <c r="AE213" s="6284" t="n"/>
      <c r="AF213" s="6284" t="n"/>
      <c r="AG213" s="6284" t="n"/>
      <c r="AH213" s="6284" t="n"/>
      <c r="AI213" s="6284" t="n"/>
      <c r="AJ213" s="6284" t="n"/>
      <c r="AK213" s="6284" t="n"/>
      <c r="AL213" s="6284" t="n"/>
      <c r="AM213" s="6284" t="n"/>
      <c r="AN213" s="6284" t="n"/>
      <c r="AO213" s="6284" t="n"/>
      <c r="AP213" s="6284" t="n"/>
      <c r="AQ213" s="6284" t="n"/>
      <c r="AR213" s="6284" t="n"/>
      <c r="AS213" s="6284" t="n"/>
      <c r="AT213" s="6284" t="n"/>
      <c r="AU213" s="6284" t="n"/>
      <c r="AV213" s="6284" t="n"/>
      <c r="AW213" s="6284" t="n"/>
      <c r="AX213" s="6284" t="n"/>
      <c r="AY213" s="6284" t="n"/>
      <c r="AZ213" s="6284" t="n"/>
      <c r="BA213" s="6284" t="n"/>
      <c r="BB213" s="6284" t="n"/>
      <c r="BC213" s="6284" t="n"/>
      <c r="BD213" s="6284" t="n"/>
      <c r="BE213" s="6284" t="n"/>
      <c r="BF213" s="6284" t="n"/>
      <c r="BG213" s="6284" t="n"/>
      <c r="BH213" s="6284" t="n"/>
      <c r="BI213" s="6284" t="n"/>
      <c r="BJ213" s="6284" t="n"/>
      <c r="BK213" s="6284" t="n"/>
      <c r="BL213" s="6284" t="n"/>
      <c r="BM213" s="6284" t="n"/>
      <c r="BN213" s="6188" t="n"/>
      <c r="BO213" s="312" t="inlineStr">
        <is>
          <t>2.7.4</t>
        </is>
      </c>
      <c r="BP213" s="6284" t="n"/>
      <c r="BQ213" s="6284" t="n"/>
      <c r="BR213" s="6188" t="n"/>
      <c r="BS213" s="6002" t="n"/>
      <c r="BT213" s="6002" t="n"/>
      <c r="BU213" s="6002" t="n"/>
    </row>
    <row r="214">
      <c r="A214" s="279" t="inlineStr">
        <is>
          <t>СК-28</t>
        </is>
      </c>
      <c r="B214" s="6284" t="n"/>
      <c r="C214" s="6284" t="n"/>
      <c r="D214" s="6147" t="n"/>
      <c r="E214" s="653" t="inlineStr">
        <is>
          <t>Решать современные теоретические и практические лесоводственные задачи, внедрять новые эффективные технологии лесовыращивания</t>
        </is>
      </c>
      <c r="F214" s="6284" t="n"/>
      <c r="G214" s="6284" t="n"/>
      <c r="H214" s="6284" t="n"/>
      <c r="I214" s="6284" t="n"/>
      <c r="J214" s="6284" t="n"/>
      <c r="K214" s="6284" t="n"/>
      <c r="L214" s="6284" t="n"/>
      <c r="M214" s="6284" t="n"/>
      <c r="N214" s="6284" t="n"/>
      <c r="O214" s="6284" t="n"/>
      <c r="P214" s="6284" t="n"/>
      <c r="Q214" s="6284" t="n"/>
      <c r="R214" s="6284" t="n"/>
      <c r="S214" s="6284" t="n"/>
      <c r="T214" s="6284" t="n"/>
      <c r="U214" s="6284" t="n"/>
      <c r="V214" s="6284" t="n"/>
      <c r="W214" s="6284" t="n"/>
      <c r="X214" s="6284" t="n"/>
      <c r="Y214" s="6284" t="n"/>
      <c r="Z214" s="6284" t="n"/>
      <c r="AA214" s="6284" t="n"/>
      <c r="AB214" s="6284" t="n"/>
      <c r="AC214" s="6284" t="n"/>
      <c r="AD214" s="6284" t="n"/>
      <c r="AE214" s="6284" t="n"/>
      <c r="AF214" s="6284" t="n"/>
      <c r="AG214" s="6284" t="n"/>
      <c r="AH214" s="6284" t="n"/>
      <c r="AI214" s="6284" t="n"/>
      <c r="AJ214" s="6284" t="n"/>
      <c r="AK214" s="6284" t="n"/>
      <c r="AL214" s="6284" t="n"/>
      <c r="AM214" s="6284" t="n"/>
      <c r="AN214" s="6284" t="n"/>
      <c r="AO214" s="6284" t="n"/>
      <c r="AP214" s="6284" t="n"/>
      <c r="AQ214" s="6284" t="n"/>
      <c r="AR214" s="6284" t="n"/>
      <c r="AS214" s="6284" t="n"/>
      <c r="AT214" s="6284" t="n"/>
      <c r="AU214" s="6284" t="n"/>
      <c r="AV214" s="6284" t="n"/>
      <c r="AW214" s="6284" t="n"/>
      <c r="AX214" s="6284" t="n"/>
      <c r="AY214" s="6284" t="n"/>
      <c r="AZ214" s="6284" t="n"/>
      <c r="BA214" s="6284" t="n"/>
      <c r="BB214" s="6284" t="n"/>
      <c r="BC214" s="6284" t="n"/>
      <c r="BD214" s="6284" t="n"/>
      <c r="BE214" s="6284" t="n"/>
      <c r="BF214" s="6284" t="n"/>
      <c r="BG214" s="6284" t="n"/>
      <c r="BH214" s="6284" t="n"/>
      <c r="BI214" s="6284" t="n"/>
      <c r="BJ214" s="6284" t="n"/>
      <c r="BK214" s="6284" t="n"/>
      <c r="BL214" s="6284" t="n"/>
      <c r="BM214" s="6284" t="n"/>
      <c r="BN214" s="6188" t="n"/>
      <c r="BO214" s="312" t="inlineStr">
        <is>
          <t>2.7.5</t>
        </is>
      </c>
      <c r="BP214" s="6284" t="n"/>
      <c r="BQ214" s="6284" t="n"/>
      <c r="BR214" s="6188" t="n"/>
      <c r="BS214" s="6002" t="n"/>
      <c r="BT214" s="6002" t="n"/>
      <c r="BU214" s="6002" t="n"/>
    </row>
    <row r="215">
      <c r="A215" s="279" t="inlineStr">
        <is>
          <t>СК-44</t>
        </is>
      </c>
      <c r="B215" s="6284" t="n"/>
      <c r="C215" s="6284" t="n"/>
      <c r="D215" s="6147" t="n"/>
      <c r="E215" s="653" t="inlineStr">
        <is>
          <t>Знать историю, основные этапы развития и организации лесного хозяйства, лесного опытного дела и высшего лесного образования Беларуси</t>
        </is>
      </c>
      <c r="F215" s="6284" t="n"/>
      <c r="G215" s="6284" t="n"/>
      <c r="H215" s="6284" t="n"/>
      <c r="I215" s="6284" t="n"/>
      <c r="J215" s="6284" t="n"/>
      <c r="K215" s="6284" t="n"/>
      <c r="L215" s="6284" t="n"/>
      <c r="M215" s="6284" t="n"/>
      <c r="N215" s="6284" t="n"/>
      <c r="O215" s="6284" t="n"/>
      <c r="P215" s="6284" t="n"/>
      <c r="Q215" s="6284" t="n"/>
      <c r="R215" s="6284" t="n"/>
      <c r="S215" s="6284" t="n"/>
      <c r="T215" s="6284" t="n"/>
      <c r="U215" s="6284" t="n"/>
      <c r="V215" s="6284" t="n"/>
      <c r="W215" s="6284" t="n"/>
      <c r="X215" s="6284" t="n"/>
      <c r="Y215" s="6284" t="n"/>
      <c r="Z215" s="6284" t="n"/>
      <c r="AA215" s="6284" t="n"/>
      <c r="AB215" s="6284" t="n"/>
      <c r="AC215" s="6284" t="n"/>
      <c r="AD215" s="6284" t="n"/>
      <c r="AE215" s="6284" t="n"/>
      <c r="AF215" s="6284" t="n"/>
      <c r="AG215" s="6284" t="n"/>
      <c r="AH215" s="6284" t="n"/>
      <c r="AI215" s="6284" t="n"/>
      <c r="AJ215" s="6284" t="n"/>
      <c r="AK215" s="6284" t="n"/>
      <c r="AL215" s="6284" t="n"/>
      <c r="AM215" s="6284" t="n"/>
      <c r="AN215" s="6284" t="n"/>
      <c r="AO215" s="6284" t="n"/>
      <c r="AP215" s="6284" t="n"/>
      <c r="AQ215" s="6284" t="n"/>
      <c r="AR215" s="6284" t="n"/>
      <c r="AS215" s="6284" t="n"/>
      <c r="AT215" s="6284" t="n"/>
      <c r="AU215" s="6284" t="n"/>
      <c r="AV215" s="6284" t="n"/>
      <c r="AW215" s="6284" t="n"/>
      <c r="AX215" s="6284" t="n"/>
      <c r="AY215" s="6284" t="n"/>
      <c r="AZ215" s="6284" t="n"/>
      <c r="BA215" s="6284" t="n"/>
      <c r="BB215" s="6284" t="n"/>
      <c r="BC215" s="6284" t="n"/>
      <c r="BD215" s="6284" t="n"/>
      <c r="BE215" s="6284" t="n"/>
      <c r="BF215" s="6284" t="n"/>
      <c r="BG215" s="6284" t="n"/>
      <c r="BH215" s="6284" t="n"/>
      <c r="BI215" s="6284" t="n"/>
      <c r="BJ215" s="6284" t="n"/>
      <c r="BK215" s="6284" t="n"/>
      <c r="BL215" s="6284" t="n"/>
      <c r="BM215" s="6284" t="n"/>
      <c r="BN215" s="6188" t="n"/>
      <c r="BO215" s="312" t="inlineStr">
        <is>
          <t>2.8.1</t>
        </is>
      </c>
      <c r="BP215" s="6284" t="n"/>
      <c r="BQ215" s="6284" t="n"/>
      <c r="BR215" s="6188" t="n"/>
      <c r="BS215" s="6002" t="n"/>
      <c r="BT215" s="6002" t="n"/>
      <c r="BU215" s="6002" t="n"/>
    </row>
    <row r="216">
      <c r="A216" s="6606" t="inlineStr">
        <is>
          <t>СК-45</t>
        </is>
      </c>
      <c r="B216" s="6307" t="n"/>
      <c r="C216" s="6307" t="n"/>
      <c r="D216" s="6308" t="n"/>
      <c r="E216" s="6607" t="inlineStr">
        <is>
          <t>Осуществлять документооборот, знать и уметь применять на практике нормативно-правовые документы в области лесного хозяйства</t>
        </is>
      </c>
      <c r="F216" s="6307" t="n"/>
      <c r="G216" s="6307" t="n"/>
      <c r="H216" s="6307" t="n"/>
      <c r="I216" s="6307" t="n"/>
      <c r="J216" s="6307" t="n"/>
      <c r="K216" s="6307" t="n"/>
      <c r="L216" s="6307" t="n"/>
      <c r="M216" s="6307" t="n"/>
      <c r="N216" s="6307" t="n"/>
      <c r="O216" s="6307" t="n"/>
      <c r="P216" s="6307" t="n"/>
      <c r="Q216" s="6307" t="n"/>
      <c r="R216" s="6307" t="n"/>
      <c r="S216" s="6307" t="n"/>
      <c r="T216" s="6307" t="n"/>
      <c r="U216" s="6307" t="n"/>
      <c r="V216" s="6307" t="n"/>
      <c r="W216" s="6307" t="n"/>
      <c r="X216" s="6307" t="n"/>
      <c r="Y216" s="6307" t="n"/>
      <c r="Z216" s="6307" t="n"/>
      <c r="AA216" s="6307" t="n"/>
      <c r="AB216" s="6307" t="n"/>
      <c r="AC216" s="6307" t="n"/>
      <c r="AD216" s="6307" t="n"/>
      <c r="AE216" s="6307" t="n"/>
      <c r="AF216" s="6307" t="n"/>
      <c r="AG216" s="6307" t="n"/>
      <c r="AH216" s="6307" t="n"/>
      <c r="AI216" s="6307" t="n"/>
      <c r="AJ216" s="6307" t="n"/>
      <c r="AK216" s="6307" t="n"/>
      <c r="AL216" s="6307" t="n"/>
      <c r="AM216" s="6307" t="n"/>
      <c r="AN216" s="6307" t="n"/>
      <c r="AO216" s="6307" t="n"/>
      <c r="AP216" s="6307" t="n"/>
      <c r="AQ216" s="6307" t="n"/>
      <c r="AR216" s="6307" t="n"/>
      <c r="AS216" s="6307" t="n"/>
      <c r="AT216" s="6307" t="n"/>
      <c r="AU216" s="6307" t="n"/>
      <c r="AV216" s="6307" t="n"/>
      <c r="AW216" s="6307" t="n"/>
      <c r="AX216" s="6307" t="n"/>
      <c r="AY216" s="6307" t="n"/>
      <c r="AZ216" s="6307" t="n"/>
      <c r="BA216" s="6307" t="n"/>
      <c r="BB216" s="6307" t="n"/>
      <c r="BC216" s="6307" t="n"/>
      <c r="BD216" s="6307" t="n"/>
      <c r="BE216" s="6307" t="n"/>
      <c r="BF216" s="6307" t="n"/>
      <c r="BG216" s="6307" t="n"/>
      <c r="BH216" s="6307" t="n"/>
      <c r="BI216" s="6307" t="n"/>
      <c r="BJ216" s="6307" t="n"/>
      <c r="BK216" s="6307" t="n"/>
      <c r="BL216" s="6307" t="n"/>
      <c r="BM216" s="6307" t="n"/>
      <c r="BN216" s="6308" t="n"/>
      <c r="BO216" s="6608" t="inlineStr">
        <is>
          <t>2.8.4</t>
        </is>
      </c>
      <c r="BP216" s="6307" t="n"/>
      <c r="BQ216" s="6307" t="n"/>
      <c r="BR216" s="6308" t="n"/>
      <c r="BS216" s="680" t="n"/>
      <c r="BT216" s="680" t="n"/>
      <c r="BU216" s="6002" t="n"/>
    </row>
    <row r="217">
      <c r="A217" s="140" t="n"/>
      <c r="B217" s="140" t="n"/>
      <c r="C217" s="140" t="n"/>
      <c r="D217" s="679" t="n"/>
      <c r="E217" s="679" t="n"/>
      <c r="F217" s="679" t="n"/>
      <c r="G217" s="679" t="n"/>
      <c r="H217" s="679" t="n"/>
      <c r="I217" s="679" t="n"/>
      <c r="J217" s="679" t="n"/>
      <c r="K217" s="679" t="n"/>
      <c r="L217" s="679" t="n"/>
      <c r="M217" s="679" t="n"/>
      <c r="N217" s="679" t="n"/>
      <c r="O217" s="679" t="n"/>
      <c r="P217" s="679" t="n"/>
      <c r="Q217" s="679" t="n"/>
      <c r="R217" s="679" t="n"/>
      <c r="S217" s="679" t="n"/>
      <c r="T217" s="679" t="n"/>
      <c r="U217" s="679" t="n"/>
      <c r="V217" s="679" t="n"/>
      <c r="W217" s="679" t="n"/>
      <c r="X217" s="679" t="n"/>
      <c r="Y217" s="679" t="n"/>
      <c r="Z217" s="679" t="n"/>
      <c r="AA217" s="679" t="n"/>
      <c r="AB217" s="679" t="n"/>
      <c r="AC217" s="679" t="n"/>
      <c r="AD217" s="679" t="n"/>
      <c r="AE217" s="679" t="n"/>
      <c r="AF217" s="679" t="n"/>
      <c r="AG217" s="679" t="n"/>
      <c r="AH217" s="679" t="n"/>
      <c r="AI217" s="679" t="n"/>
      <c r="AJ217" s="679" t="n"/>
      <c r="AK217" s="679" t="n"/>
      <c r="AL217" s="679" t="n"/>
      <c r="AM217" s="679" t="n"/>
      <c r="AN217" s="679" t="n"/>
      <c r="AO217" s="679" t="n"/>
      <c r="AP217" s="679" t="n"/>
      <c r="AQ217" s="679" t="n"/>
      <c r="AR217" s="679" t="n"/>
      <c r="AS217" s="679" t="n"/>
      <c r="AT217" s="679" t="n"/>
      <c r="AU217" s="679" t="n"/>
      <c r="AV217" s="679" t="n"/>
      <c r="AW217" s="679" t="n"/>
      <c r="AX217" s="679" t="n"/>
      <c r="AY217" s="679" t="n"/>
      <c r="AZ217" s="679" t="n"/>
      <c r="BA217" s="679" t="n"/>
      <c r="BB217" s="679" t="n"/>
      <c r="BC217" s="679" t="n"/>
      <c r="BD217" s="679" t="n"/>
      <c r="BE217" s="679" t="n"/>
      <c r="BF217" s="679" t="n"/>
      <c r="BG217" s="680" t="n"/>
      <c r="BH217" s="680" t="n"/>
      <c r="BI217" s="6002" t="n"/>
      <c r="BJ217" s="6002" t="n"/>
      <c r="BK217" s="6002" t="n"/>
      <c r="BL217" s="6002" t="n"/>
      <c r="BM217" s="6002" t="n"/>
      <c r="BN217" s="6002" t="n"/>
      <c r="BO217" s="6002" t="n"/>
      <c r="BP217" s="6002" t="n"/>
      <c r="BQ217" s="6002" t="n"/>
      <c r="BR217" s="6002" t="n"/>
      <c r="BS217" s="6002" t="n"/>
      <c r="BT217" s="6002" t="n"/>
      <c r="BU217" s="6002" t="n"/>
    </row>
    <row r="218">
      <c r="A218" s="681" t="inlineStr">
        <is>
          <t>д</t>
        </is>
      </c>
      <c r="B218" s="137" t="inlineStr">
        <is>
          <t>Дифференцированный зачет.</t>
        </is>
      </c>
      <c r="C218" s="6002" t="n"/>
      <c r="D218" s="6002" t="n"/>
      <c r="E218" s="6002" t="n"/>
      <c r="F218" s="6002" t="n"/>
      <c r="G218" s="6002" t="n"/>
      <c r="H218" s="6002" t="n"/>
      <c r="I218" s="6002" t="n"/>
      <c r="J218" s="6002" t="n"/>
      <c r="K218" s="6002" t="n"/>
      <c r="L218" s="6002" t="n"/>
      <c r="M218" s="6002" t="n"/>
      <c r="N218" s="6002" t="n"/>
      <c r="O218" s="6002" t="n"/>
      <c r="P218" s="6002" t="n"/>
      <c r="Q218" s="6002" t="n"/>
      <c r="R218" s="6002" t="n"/>
      <c r="S218" s="6002" t="n"/>
      <c r="T218" s="6002" t="n"/>
      <c r="U218" s="6002" t="n"/>
      <c r="V218" s="6002" t="n"/>
      <c r="W218" s="6002" t="n"/>
      <c r="X218" s="6002" t="n"/>
      <c r="Y218" s="6002" t="n"/>
      <c r="Z218" s="6002" t="n"/>
      <c r="AA218" s="6002" t="n"/>
      <c r="AB218" s="6002" t="n"/>
      <c r="AC218" s="6002" t="n"/>
      <c r="AD218" s="6002" t="n"/>
      <c r="AE218" s="6002" t="n"/>
      <c r="AF218" s="6002" t="n"/>
      <c r="AG218" s="6002" t="n"/>
      <c r="AH218" s="6002" t="n"/>
      <c r="AI218" s="6002" t="n"/>
      <c r="AJ218" s="6002" t="n"/>
      <c r="AK218" s="6002" t="n"/>
      <c r="AL218" s="6002" t="n"/>
      <c r="AM218" s="6002" t="n"/>
      <c r="AN218" s="6002" t="n"/>
      <c r="AO218" s="6002" t="n"/>
      <c r="AP218" s="6002" t="n"/>
      <c r="AQ218" s="6002" t="n"/>
      <c r="AR218" s="6002" t="n"/>
      <c r="AS218" s="6002" t="n"/>
      <c r="AT218" s="6002" t="n"/>
      <c r="AU218" s="6002" t="n"/>
      <c r="AV218" s="6002" t="n"/>
      <c r="AW218" s="6002" t="n"/>
      <c r="AX218" s="6002" t="n"/>
      <c r="AY218" s="6002" t="n"/>
      <c r="AZ218" s="6002" t="n"/>
      <c r="BA218" s="6002" t="n"/>
      <c r="BB218" s="6002" t="n"/>
      <c r="BC218" s="6002" t="n"/>
      <c r="BD218" s="6002" t="n"/>
      <c r="BE218" s="6002" t="n"/>
      <c r="BF218" s="6002" t="n"/>
      <c r="BG218" s="6002" t="n"/>
      <c r="BH218" s="6002" t="n"/>
      <c r="BI218" s="6002" t="n"/>
      <c r="BJ218" s="6002" t="n"/>
      <c r="BK218" s="6002" t="n"/>
      <c r="BL218" s="6002" t="n"/>
      <c r="BM218" s="6002" t="n"/>
      <c r="BN218" s="6002" t="n"/>
      <c r="BO218" s="6002" t="n"/>
      <c r="BP218" s="6002" t="n"/>
      <c r="BQ218" s="6002" t="n"/>
      <c r="BR218" s="6002" t="n"/>
      <c r="BS218" s="6002" t="n"/>
      <c r="BT218" s="6002" t="n"/>
      <c r="BU218" s="6002" t="n"/>
    </row>
    <row r="219">
      <c r="A219" s="682" t="inlineStr">
        <is>
          <t>*</t>
        </is>
      </c>
      <c r="B219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219" s="6002" t="n"/>
      <c r="D219" s="6002" t="n"/>
      <c r="E219" s="6002" t="n"/>
      <c r="F219" s="6002" t="n"/>
      <c r="G219" s="6002" t="n"/>
      <c r="H219" s="6002" t="n"/>
      <c r="I219" s="6002" t="n"/>
      <c r="J219" s="6002" t="n"/>
      <c r="K219" s="6002" t="n"/>
      <c r="L219" s="6002" t="n"/>
      <c r="M219" s="6002" t="n"/>
      <c r="N219" s="6002" t="n"/>
      <c r="O219" s="6002" t="n"/>
      <c r="P219" s="6002" t="n"/>
      <c r="Q219" s="6002" t="n"/>
      <c r="R219" s="6002" t="n"/>
      <c r="S219" s="6002" t="n"/>
      <c r="T219" s="6002" t="n"/>
      <c r="U219" s="6002" t="n"/>
      <c r="V219" s="6002" t="n"/>
      <c r="W219" s="6002" t="n"/>
      <c r="X219" s="6002" t="n"/>
      <c r="Y219" s="6002" t="n"/>
      <c r="Z219" s="6002" t="n"/>
      <c r="AA219" s="6002" t="n"/>
      <c r="AB219" s="6002" t="n"/>
      <c r="AC219" s="6002" t="n"/>
      <c r="AD219" s="6002" t="n"/>
      <c r="AE219" s="6002" t="n"/>
      <c r="AF219" s="6002" t="n"/>
      <c r="AG219" s="6002" t="n"/>
      <c r="AH219" s="6002" t="n"/>
      <c r="AI219" s="6002" t="n"/>
      <c r="AJ219" s="6002" t="n"/>
      <c r="AK219" s="6002" t="n"/>
      <c r="AL219" s="6002" t="n"/>
      <c r="AM219" s="6002" t="n"/>
      <c r="AN219" s="6002" t="n"/>
      <c r="AO219" s="6002" t="n"/>
      <c r="AP219" s="6002" t="n"/>
      <c r="AQ219" s="6002" t="n"/>
      <c r="AR219" s="6002" t="n"/>
      <c r="AS219" s="6002" t="n"/>
      <c r="AT219" s="6002" t="n"/>
      <c r="AU219" s="6002" t="n"/>
      <c r="AV219" s="6002" t="n"/>
      <c r="AW219" s="6002" t="n"/>
      <c r="AX219" s="6002" t="n"/>
      <c r="AY219" s="6002" t="n"/>
      <c r="AZ219" s="6002" t="n"/>
      <c r="BA219" s="6002" t="n"/>
      <c r="BB219" s="6002" t="n"/>
      <c r="BC219" s="6002" t="n"/>
      <c r="BD219" s="6002" t="n"/>
      <c r="BE219" s="6002" t="n"/>
      <c r="BF219" s="6002" t="n"/>
      <c r="BG219" s="6002" t="n"/>
      <c r="BH219" s="6002" t="n"/>
      <c r="BI219" s="6002" t="n"/>
      <c r="BJ219" s="6002" t="n"/>
      <c r="BK219" s="6002" t="n"/>
      <c r="BL219" s="6002" t="n"/>
      <c r="BM219" s="6002" t="n"/>
      <c r="BN219" s="6002" t="n"/>
      <c r="BO219" s="6002" t="n"/>
      <c r="BP219" s="6002" t="n"/>
      <c r="BQ219" s="6002" t="n"/>
      <c r="BR219" s="6002" t="n"/>
      <c r="BS219" s="6002" t="n"/>
      <c r="BT219" s="6002" t="n"/>
      <c r="BU219" s="6002" t="n"/>
    </row>
    <row r="220">
      <c r="A220" s="6002" t="n"/>
      <c r="B220" s="6002" t="n"/>
      <c r="C220" s="6002" t="n"/>
      <c r="D220" s="6002" t="n"/>
      <c r="E220" s="6002" t="n"/>
      <c r="F220" s="6002" t="n"/>
      <c r="G220" s="6002" t="n"/>
      <c r="H220" s="6002" t="n"/>
      <c r="I220" s="6002" t="n"/>
      <c r="J220" s="6002" t="n"/>
      <c r="K220" s="6002" t="n"/>
      <c r="L220" s="6002" t="n"/>
      <c r="M220" s="6002" t="n"/>
      <c r="N220" s="6002" t="n"/>
      <c r="O220" s="6002" t="n"/>
      <c r="P220" s="6002" t="n"/>
      <c r="Q220" s="6002" t="n"/>
      <c r="R220" s="6002" t="n"/>
      <c r="S220" s="6002" t="n"/>
      <c r="T220" s="6002" t="n"/>
      <c r="U220" s="6002" t="n"/>
      <c r="V220" s="6002" t="n"/>
      <c r="W220" s="6002" t="n"/>
      <c r="X220" s="6002" t="n"/>
      <c r="Y220" s="6002" t="n"/>
      <c r="Z220" s="6002" t="n"/>
      <c r="AA220" s="6002" t="n"/>
      <c r="AB220" s="6002" t="n"/>
      <c r="AC220" s="6002" t="n"/>
      <c r="AD220" s="6002" t="n"/>
      <c r="AE220" s="6002" t="n"/>
      <c r="AF220" s="6002" t="n"/>
      <c r="AG220" s="6002" t="n"/>
      <c r="AH220" s="6002" t="n"/>
      <c r="AI220" s="6002" t="n"/>
      <c r="AJ220" s="6002" t="n"/>
      <c r="AK220" s="6002" t="n"/>
      <c r="AL220" s="6002" t="n"/>
      <c r="AM220" s="6002" t="n"/>
      <c r="AN220" s="6002" t="n"/>
      <c r="AO220" s="6002" t="n"/>
      <c r="AP220" s="6002" t="n"/>
      <c r="AQ220" s="6002" t="n"/>
      <c r="AR220" s="6002" t="n"/>
      <c r="AS220" s="6002" t="n"/>
      <c r="AT220" s="6002" t="n"/>
      <c r="AU220" s="6002" t="n"/>
      <c r="AV220" s="6002" t="n"/>
      <c r="AW220" s="6002" t="n"/>
      <c r="AX220" s="6002" t="n"/>
      <c r="AY220" s="6002" t="n"/>
      <c r="AZ220" s="6002" t="n"/>
      <c r="BA220" s="6002" t="n"/>
      <c r="BB220" s="6002" t="n"/>
      <c r="BC220" s="6002" t="n"/>
      <c r="BD220" s="6002" t="n"/>
      <c r="BE220" s="6002" t="n"/>
      <c r="BF220" s="6002" t="n"/>
      <c r="BG220" s="6002" t="n"/>
      <c r="BH220" s="6002" t="n"/>
      <c r="BI220" s="6002" t="n"/>
      <c r="BJ220" s="6002" t="n"/>
      <c r="BK220" s="6002" t="n"/>
      <c r="BL220" s="6002" t="n"/>
      <c r="BM220" s="6002" t="n"/>
      <c r="BN220" s="6002" t="n"/>
      <c r="BO220" s="6002" t="n"/>
      <c r="BP220" s="6002" t="n"/>
      <c r="BQ220" s="6002" t="n"/>
      <c r="BR220" s="6002" t="n"/>
      <c r="BS220" s="6002" t="n"/>
      <c r="BT220" s="6002" t="n"/>
      <c r="BU220" s="6002" t="n"/>
    </row>
    <row r="221">
      <c r="A221" s="673" t="inlineStr">
        <is>
          <t>Проректор по учебной работе</t>
        </is>
      </c>
      <c r="B221" s="655" t="n"/>
      <c r="C221" s="655" t="n"/>
      <c r="D221" s="655" t="n"/>
      <c r="E221" s="655" t="n"/>
      <c r="F221" s="655" t="n"/>
      <c r="G221" s="655" t="n"/>
      <c r="H221" s="655" t="n"/>
      <c r="I221" s="655" t="n"/>
      <c r="J221" s="655" t="n"/>
      <c r="K221" s="655" t="n"/>
      <c r="L221" s="655" t="n"/>
      <c r="M221" s="659" t="n"/>
      <c r="N221" s="658" t="n"/>
      <c r="O221" s="659" t="n"/>
      <c r="P221" s="659" t="n"/>
      <c r="Q221" s="659" t="n"/>
      <c r="R221" s="659" t="n"/>
      <c r="S221" s="659" t="n"/>
      <c r="T221" s="659" t="n"/>
      <c r="U221" s="659" t="n"/>
      <c r="V221" s="659" t="n"/>
      <c r="W221" s="659" t="n"/>
      <c r="X221" s="659" t="n"/>
      <c r="Y221" s="659" t="n"/>
      <c r="Z221" s="657" t="inlineStr">
        <is>
          <t>А.А.Сакович</t>
        </is>
      </c>
      <c r="AA221" s="6002" t="n"/>
      <c r="AB221" s="6609" t="n"/>
      <c r="AC221" s="6002" t="n"/>
      <c r="AD221" s="6002" t="n"/>
      <c r="AE221" s="6002" t="n"/>
      <c r="AF221" s="6002" t="n"/>
      <c r="AG221" s="6002" t="n"/>
      <c r="AH221" s="6002" t="n"/>
      <c r="AI221" s="6002" t="n"/>
      <c r="AJ221" s="6002" t="n"/>
      <c r="AK221" s="668" t="n"/>
      <c r="AL221" s="668" t="n"/>
      <c r="AM221" s="668" t="n"/>
      <c r="AN221" s="668" t="n"/>
      <c r="AO221" s="668" t="n"/>
      <c r="AP221" s="6002" t="n"/>
      <c r="AQ221" s="6002" t="n"/>
      <c r="AR221" s="6002" t="n"/>
      <c r="AS221" s="6002" t="n"/>
      <c r="AT221" s="6002" t="n"/>
      <c r="AU221" s="6002" t="n"/>
      <c r="AV221" s="6002" t="n"/>
      <c r="AW221" s="6002" t="n"/>
      <c r="AX221" s="6002" t="n"/>
      <c r="AY221" s="6002" t="n"/>
      <c r="AZ221" s="6002" t="n"/>
      <c r="BA221" s="6002" t="n"/>
      <c r="BB221" s="6002" t="n"/>
      <c r="BC221" s="6002" t="n"/>
      <c r="BD221" s="6002" t="n"/>
      <c r="BE221" s="6002" t="n"/>
      <c r="BF221" s="6002" t="n"/>
      <c r="BG221" s="6002" t="n"/>
      <c r="BH221" s="6002" t="n"/>
      <c r="BI221" s="6002" t="n"/>
      <c r="BJ221" s="6002" t="n"/>
      <c r="BK221" s="6002" t="n"/>
      <c r="BL221" s="6002" t="n"/>
      <c r="BM221" s="6002" t="n"/>
      <c r="BN221" s="6002" t="n"/>
      <c r="BO221" s="6002" t="n"/>
      <c r="BP221" s="6002" t="n"/>
      <c r="BQ221" s="6002" t="n"/>
      <c r="BR221" s="6002" t="n"/>
      <c r="BS221" s="6002" t="n"/>
      <c r="BT221" s="6002" t="n"/>
      <c r="BU221" s="6002" t="n"/>
    </row>
    <row r="222">
      <c r="A222" s="655" t="n"/>
      <c r="B222" s="655" t="n"/>
      <c r="C222" s="655" t="n"/>
      <c r="D222" s="655" t="n"/>
      <c r="E222" s="655" t="n"/>
      <c r="F222" s="655" t="n"/>
      <c r="G222" s="655" t="n"/>
      <c r="H222" s="655" t="n"/>
      <c r="I222" s="655" t="n"/>
      <c r="J222" s="655" t="n"/>
      <c r="K222" s="655" t="n"/>
      <c r="L222" s="664" t="n"/>
      <c r="M222" s="655" t="n"/>
      <c r="N222" s="6002" t="n"/>
      <c r="O222" s="660" t="n"/>
      <c r="P222" s="660" t="n"/>
      <c r="Q222" s="660" t="n"/>
      <c r="R222" s="660" t="n"/>
      <c r="S222" s="660" t="n"/>
      <c r="T222" s="661" t="n">
        <v>2023</v>
      </c>
      <c r="U222" s="6587" t="n"/>
      <c r="V222" s="655" t="n"/>
      <c r="W222" s="6002" t="n"/>
      <c r="X222" s="6002" t="n"/>
      <c r="Y222" s="6002" t="n"/>
      <c r="Z222" s="6002" t="n"/>
      <c r="AA222" s="6002" t="n"/>
      <c r="AB222" s="6002" t="n"/>
      <c r="AC222" s="6002" t="n"/>
      <c r="AD222" s="6002" t="n"/>
      <c r="AE222" s="6002" t="n"/>
      <c r="AF222" s="663" t="n"/>
      <c r="AG222" s="6002" t="n"/>
      <c r="AH222" s="6002" t="n"/>
      <c r="AI222" s="6002" t="n"/>
      <c r="AJ222" s="666" t="n"/>
      <c r="AK222" s="668" t="n"/>
      <c r="AL222" s="668" t="n"/>
      <c r="AM222" s="668" t="n"/>
      <c r="AN222" s="668" t="n"/>
      <c r="AO222" s="668" t="n"/>
      <c r="AP222" s="6002" t="n"/>
      <c r="AQ222" s="6002" t="n"/>
      <c r="AR222" s="6002" t="n"/>
      <c r="AS222" s="6002" t="n"/>
      <c r="AT222" s="6002" t="n"/>
      <c r="AU222" s="6002" t="n"/>
      <c r="AV222" s="6002" t="n"/>
      <c r="AW222" s="6002" t="n"/>
      <c r="AX222" s="6002" t="n"/>
      <c r="AY222" s="6002" t="n"/>
      <c r="AZ222" s="6002" t="n"/>
      <c r="BA222" s="6002" t="n"/>
      <c r="BB222" s="6002" t="n"/>
      <c r="BC222" s="6002" t="n"/>
      <c r="BD222" s="6002" t="n"/>
      <c r="BE222" s="6002" t="n"/>
      <c r="BF222" s="6002" t="n"/>
      <c r="BG222" s="6002" t="n"/>
      <c r="BH222" s="6002" t="n"/>
      <c r="BI222" s="6002" t="n"/>
      <c r="BJ222" s="6002" t="n"/>
      <c r="BK222" s="6002" t="n"/>
      <c r="BL222" s="6002" t="n"/>
      <c r="BM222" s="6002" t="n"/>
      <c r="BN222" s="6002" t="n"/>
      <c r="BO222" s="6002" t="n"/>
      <c r="BP222" s="6002" t="n"/>
      <c r="BQ222" s="6002" t="n"/>
      <c r="BR222" s="6002" t="n"/>
      <c r="BS222" s="6002" t="n"/>
      <c r="BT222" s="6002" t="n"/>
      <c r="BU222" s="6002" t="n"/>
    </row>
    <row r="223">
      <c r="A223" s="655" t="n"/>
      <c r="B223" s="655" t="n"/>
      <c r="C223" s="655" t="n"/>
      <c r="D223" s="655" t="n"/>
      <c r="E223" s="655" t="n"/>
      <c r="F223" s="655" t="n"/>
      <c r="G223" s="655" t="n"/>
      <c r="H223" s="655" t="n"/>
      <c r="I223" s="655" t="n"/>
      <c r="J223" s="655" t="n"/>
      <c r="K223" s="655" t="n"/>
      <c r="L223" s="655" t="n"/>
      <c r="M223" s="664" t="n"/>
      <c r="N223" s="664" t="n"/>
      <c r="O223" s="655" t="n"/>
      <c r="P223" s="655" t="n"/>
      <c r="Q223" s="655" t="n"/>
      <c r="R223" s="655" t="n"/>
      <c r="S223" s="655" t="n"/>
      <c r="T223" s="655" t="n"/>
      <c r="U223" s="655" t="n"/>
      <c r="V223" s="655" t="n"/>
      <c r="W223" s="655" t="n"/>
      <c r="X223" s="655" t="n"/>
      <c r="Y223" s="655" t="n"/>
      <c r="Z223" s="6002" t="n"/>
      <c r="AA223" s="6002" t="n"/>
      <c r="AB223" s="6002" t="n"/>
      <c r="AC223" s="665" t="n"/>
      <c r="AD223" s="665" t="n"/>
      <c r="AE223" s="6002" t="n"/>
      <c r="AF223" s="663" t="n"/>
      <c r="AG223" s="6002" t="n"/>
      <c r="AH223" s="6002" t="n"/>
      <c r="AI223" s="6002" t="n"/>
      <c r="AJ223" s="655" t="n"/>
      <c r="AK223" s="655" t="n"/>
      <c r="AL223" s="655" t="n"/>
      <c r="AM223" s="655" t="n"/>
      <c r="AN223" s="655" t="n"/>
      <c r="AO223" s="655" t="n"/>
      <c r="AP223" s="6002" t="n"/>
      <c r="AQ223" s="6002" t="n"/>
      <c r="AR223" s="6002" t="n"/>
      <c r="AS223" s="6002" t="n"/>
      <c r="AT223" s="6002" t="n"/>
      <c r="AU223" s="6002" t="n"/>
      <c r="AV223" s="6002" t="n"/>
      <c r="AW223" s="6002" t="n"/>
      <c r="AX223" s="6002" t="n"/>
      <c r="AY223" s="6002" t="n"/>
      <c r="AZ223" s="6002" t="n"/>
      <c r="BA223" s="6002" t="n"/>
      <c r="BB223" s="6002" t="n"/>
      <c r="BC223" s="6002" t="n"/>
      <c r="BD223" s="6002" t="n"/>
      <c r="BE223" s="6002" t="n"/>
      <c r="BF223" s="6002" t="n"/>
      <c r="BG223" s="6002" t="n"/>
      <c r="BH223" s="6002" t="n"/>
      <c r="BI223" s="6002" t="n"/>
      <c r="BJ223" s="6002" t="n"/>
      <c r="BK223" s="6002" t="n"/>
      <c r="BL223" s="6002" t="n"/>
      <c r="BM223" s="6002" t="n"/>
      <c r="BN223" s="6002" t="n"/>
      <c r="BO223" s="6002" t="n"/>
      <c r="BP223" s="6002" t="n"/>
      <c r="BQ223" s="6002" t="n"/>
      <c r="BR223" s="6002" t="n"/>
      <c r="BS223" s="6002" t="n"/>
      <c r="BT223" s="6002" t="n"/>
      <c r="BU223" s="6002" t="n"/>
    </row>
    <row r="224">
      <c r="A224" s="673" t="inlineStr">
        <is>
          <t>Декан факультета заочного образования</t>
        </is>
      </c>
      <c r="B224" s="666" t="n"/>
      <c r="C224" s="666" t="n"/>
      <c r="D224" s="666" t="n"/>
      <c r="E224" s="666" t="n"/>
      <c r="F224" s="666" t="n"/>
      <c r="G224" s="666" t="n"/>
      <c r="H224" s="666" t="n"/>
      <c r="I224" s="666" t="n"/>
      <c r="J224" s="666" t="n"/>
      <c r="K224" s="666" t="n"/>
      <c r="L224" s="3787" t="n"/>
      <c r="M224" s="666" t="n"/>
      <c r="N224" s="667" t="n"/>
      <c r="O224" s="659" t="n"/>
      <c r="P224" s="659" t="n"/>
      <c r="Q224" s="659" t="n"/>
      <c r="R224" s="659" t="n"/>
      <c r="S224" s="659" t="n"/>
      <c r="T224" s="659" t="n"/>
      <c r="U224" s="659" t="n"/>
      <c r="V224" s="659" t="n"/>
      <c r="W224" s="659" t="n"/>
      <c r="X224" s="659" t="n"/>
      <c r="Y224" s="659" t="n"/>
      <c r="Z224" s="673" t="inlineStr">
        <is>
          <t>С.А.Прохорчик</t>
        </is>
      </c>
      <c r="AA224" s="6002" t="n"/>
      <c r="AB224" s="6002" t="n"/>
      <c r="AC224" s="6002" t="n"/>
      <c r="AD224" s="6002" t="n"/>
      <c r="AE224" s="6002" t="n"/>
      <c r="AF224" s="663" t="n"/>
      <c r="AG224" s="6002" t="n"/>
      <c r="AH224" s="6002" t="n"/>
      <c r="AI224" s="6002" t="n"/>
      <c r="AJ224" s="6002" t="n"/>
      <c r="AK224" s="668" t="n"/>
      <c r="AL224" s="668" t="n"/>
      <c r="AM224" s="668" t="n"/>
      <c r="AN224" s="668" t="n"/>
      <c r="AO224" s="668" t="n"/>
      <c r="AP224" s="6002" t="n"/>
      <c r="AQ224" s="6002" t="n"/>
      <c r="AR224" s="6002" t="n"/>
      <c r="AS224" s="6002" t="n"/>
      <c r="AT224" s="6002" t="n"/>
      <c r="AU224" s="6002" t="n"/>
      <c r="AV224" s="6002" t="n"/>
      <c r="AW224" s="6002" t="n"/>
      <c r="AX224" s="6002" t="n"/>
      <c r="AY224" s="6002" t="n"/>
      <c r="AZ224" s="6002" t="n"/>
      <c r="BA224" s="6002" t="n"/>
      <c r="BB224" s="6002" t="n"/>
      <c r="BC224" s="6002" t="n"/>
      <c r="BD224" s="6002" t="n"/>
      <c r="BE224" s="6002" t="n"/>
      <c r="BF224" s="6002" t="n"/>
      <c r="BG224" s="6002" t="n"/>
      <c r="BH224" s="6002" t="n"/>
      <c r="BI224" s="6002" t="n"/>
      <c r="BJ224" s="6002" t="n"/>
      <c r="BK224" s="6002" t="n"/>
      <c r="BL224" s="6002" t="n"/>
      <c r="BM224" s="6002" t="n"/>
      <c r="BN224" s="6002" t="n"/>
      <c r="BO224" s="6002" t="n"/>
      <c r="BP224" s="6002" t="n"/>
      <c r="BQ224" s="6002" t="n"/>
      <c r="BR224" s="6002" t="n"/>
      <c r="BS224" s="6002" t="n"/>
      <c r="BT224" s="6002" t="n"/>
      <c r="BU224" s="6002" t="n"/>
    </row>
    <row r="225">
      <c r="A225" s="668" t="n"/>
      <c r="B225" s="668" t="n"/>
      <c r="C225" s="668" t="n"/>
      <c r="D225" s="668" t="n"/>
      <c r="E225" s="668" t="n"/>
      <c r="F225" s="668" t="n"/>
      <c r="G225" s="668" t="n"/>
      <c r="H225" s="668" t="n"/>
      <c r="I225" s="668" t="n"/>
      <c r="J225" s="656" t="n"/>
      <c r="K225" s="656" t="n"/>
      <c r="L225" s="656" t="n"/>
      <c r="M225" s="670" t="n"/>
      <c r="N225" s="669" t="n"/>
      <c r="O225" s="670" t="n"/>
      <c r="P225" s="670" t="n"/>
      <c r="Q225" s="670" t="n"/>
      <c r="R225" s="671" t="n"/>
      <c r="S225" s="671" t="n"/>
      <c r="T225" s="661" t="n">
        <v>2023</v>
      </c>
      <c r="U225" s="6587" t="n"/>
      <c r="V225" s="655" t="n"/>
      <c r="W225" s="655" t="n"/>
      <c r="X225" s="655" t="n"/>
      <c r="Y225" s="655" t="n"/>
      <c r="Z225" s="6002" t="n"/>
      <c r="AA225" s="6002" t="n"/>
      <c r="AB225" s="657" t="inlineStr">
        <is>
          <t> </t>
        </is>
      </c>
      <c r="AC225" s="665" t="n"/>
      <c r="AD225" s="665" t="n"/>
      <c r="AE225" s="6002" t="n"/>
      <c r="AF225" s="663" t="n"/>
      <c r="AG225" s="6002" t="n"/>
      <c r="AH225" s="6002" t="n"/>
      <c r="AI225" s="6002" t="n"/>
      <c r="AJ225" s="666" t="n"/>
      <c r="AK225" s="668" t="n"/>
      <c r="AL225" s="668" t="n"/>
      <c r="AM225" s="668" t="n"/>
      <c r="AN225" s="668" t="n"/>
      <c r="AO225" s="668" t="n"/>
      <c r="AP225" s="6002" t="n"/>
      <c r="AQ225" s="6002" t="n"/>
      <c r="AR225" s="6002" t="n"/>
      <c r="AS225" s="6002" t="n"/>
      <c r="AT225" s="6002" t="n"/>
      <c r="AU225" s="6002" t="n"/>
      <c r="AV225" s="6002" t="n"/>
      <c r="AW225" s="6002" t="n"/>
      <c r="AX225" s="6002" t="n"/>
      <c r="AY225" s="6002" t="n"/>
      <c r="AZ225" s="6002" t="n"/>
      <c r="BA225" s="6002" t="n"/>
      <c r="BB225" s="6002" t="n"/>
      <c r="BC225" s="6002" t="n"/>
      <c r="BD225" s="6002" t="n"/>
      <c r="BE225" s="6002" t="n"/>
      <c r="BF225" s="6002" t="n"/>
      <c r="BG225" s="6002" t="n"/>
      <c r="BH225" s="6002" t="n"/>
      <c r="BI225" s="6002" t="n"/>
      <c r="BJ225" s="6002" t="n"/>
      <c r="BK225" s="6002" t="n"/>
      <c r="BL225" s="6002" t="n"/>
      <c r="BM225" s="6002" t="n"/>
      <c r="BN225" s="6002" t="n"/>
      <c r="BO225" s="6002" t="n"/>
      <c r="BP225" s="6002" t="n"/>
      <c r="BQ225" s="6002" t="n"/>
      <c r="BR225" s="6002" t="n"/>
      <c r="BS225" s="6002" t="n"/>
      <c r="BT225" s="6002" t="n"/>
      <c r="BU225" s="6002" t="n"/>
    </row>
    <row r="226">
      <c r="A226" s="6002" t="n"/>
      <c r="B226" s="6002" t="n"/>
      <c r="C226" s="6002" t="n"/>
      <c r="D226" s="6002" t="n"/>
      <c r="E226" s="6002" t="n"/>
      <c r="F226" s="6002" t="n"/>
      <c r="G226" s="6002" t="n"/>
      <c r="H226" s="6002" t="n"/>
      <c r="I226" s="6002" t="n"/>
      <c r="J226" s="6002" t="n"/>
      <c r="K226" s="6002" t="n"/>
      <c r="L226" s="6002" t="n"/>
      <c r="M226" s="6002" t="n"/>
      <c r="N226" s="6002" t="n"/>
      <c r="O226" s="6002" t="n"/>
      <c r="P226" s="6002" t="n"/>
      <c r="Q226" s="6002" t="n"/>
      <c r="R226" s="6002" t="n"/>
      <c r="S226" s="6002" t="n"/>
      <c r="T226" s="6002" t="n"/>
      <c r="U226" s="6002" t="n"/>
      <c r="V226" s="6002" t="n"/>
      <c r="W226" s="6002" t="n"/>
      <c r="X226" s="6002" t="n"/>
      <c r="Y226" s="6002" t="n"/>
      <c r="Z226" s="1477" t="n"/>
      <c r="AA226" s="1477" t="n"/>
      <c r="AB226" s="1477" t="n"/>
      <c r="AC226" s="1477" t="n"/>
      <c r="AD226" s="1477" t="n"/>
      <c r="AE226" s="1477" t="n"/>
      <c r="AF226" s="6002" t="n"/>
      <c r="AG226" s="6002" t="n"/>
      <c r="AH226" s="6002" t="n"/>
      <c r="AI226" s="6002" t="n"/>
      <c r="AJ226" s="6002" t="n"/>
      <c r="AK226" s="6002" t="n"/>
      <c r="AL226" s="6002" t="n"/>
      <c r="AM226" s="6002" t="n"/>
      <c r="AN226" s="6002" t="n"/>
      <c r="AO226" s="6002" t="n"/>
      <c r="AP226" s="6002" t="n"/>
      <c r="AQ226" s="6002" t="n"/>
      <c r="AR226" s="6002" t="n"/>
      <c r="AS226" s="6002" t="n"/>
      <c r="AT226" s="6002" t="n"/>
      <c r="AU226" s="6002" t="n"/>
      <c r="AV226" s="6002" t="n"/>
      <c r="AW226" s="6002" t="n"/>
      <c r="AX226" s="6002" t="n"/>
      <c r="AY226" s="6002" t="n"/>
      <c r="AZ226" s="6002" t="n"/>
      <c r="BA226" s="6002" t="n"/>
      <c r="BB226" s="6002" t="n"/>
      <c r="BC226" s="6002" t="n"/>
      <c r="BD226" s="6002" t="n"/>
      <c r="BE226" s="6002" t="n"/>
      <c r="BF226" s="6002" t="n"/>
      <c r="BG226" s="6002" t="n"/>
      <c r="BH226" s="6002" t="n"/>
      <c r="BI226" s="6002" t="n"/>
      <c r="BJ226" s="6002" t="n"/>
      <c r="BK226" s="6002" t="n"/>
      <c r="BL226" s="6002" t="n"/>
      <c r="BM226" s="6002" t="n"/>
      <c r="BN226" s="6002" t="n"/>
      <c r="BO226" s="6002" t="n"/>
      <c r="BP226" s="6002" t="n"/>
      <c r="BQ226" s="6002" t="n"/>
      <c r="BR226" s="6002" t="n"/>
      <c r="BS226" s="6002" t="n"/>
      <c r="BT226" s="6002" t="n"/>
      <c r="BU226" s="6002" t="n"/>
    </row>
    <row r="227">
      <c r="A227" s="657" t="inlineStr">
        <is>
          <t>Заведующий кафедрой лесоводства</t>
        </is>
      </c>
      <c r="B227" s="6610" t="n"/>
      <c r="C227" s="6610" t="n"/>
      <c r="D227" s="6610" t="n"/>
      <c r="E227" s="6610" t="n"/>
      <c r="F227" s="6610" t="n"/>
      <c r="G227" s="6610" t="n"/>
      <c r="H227" s="6610" t="n"/>
      <c r="I227" s="6610" t="n"/>
      <c r="J227" s="6610" t="n"/>
      <c r="K227" s="6002" t="n"/>
      <c r="L227" s="6611" t="n"/>
      <c r="M227" s="673" t="n"/>
      <c r="N227" s="667" t="n"/>
      <c r="O227" s="658" t="n"/>
      <c r="P227" s="658" t="n"/>
      <c r="Q227" s="658" t="n"/>
      <c r="R227" s="658" t="n"/>
      <c r="S227" s="658" t="n"/>
      <c r="T227" s="658" t="n"/>
      <c r="U227" s="658" t="n"/>
      <c r="V227" s="658" t="n"/>
      <c r="W227" s="658" t="n"/>
      <c r="X227" s="658" t="n"/>
      <c r="Y227" s="658" t="n"/>
      <c r="Z227" s="673" t="inlineStr">
        <is>
          <t>А.С.Клыш</t>
        </is>
      </c>
      <c r="AA227" s="6002" t="n"/>
      <c r="AB227" s="6002" t="n"/>
      <c r="AC227" s="6002" t="n"/>
      <c r="AD227" s="6002" t="n"/>
      <c r="AE227" s="6002" t="n"/>
      <c r="AF227" s="6002" t="n"/>
      <c r="AG227" s="6002" t="n"/>
      <c r="AH227" s="6002" t="n"/>
      <c r="AI227" s="6002" t="n"/>
      <c r="AJ227" s="6002" t="n"/>
      <c r="AK227" s="6002" t="n"/>
      <c r="AL227" s="6002" t="n"/>
      <c r="AM227" s="6002" t="n"/>
      <c r="AN227" s="6002" t="n"/>
      <c r="AO227" s="6002" t="n"/>
      <c r="AP227" s="6002" t="n"/>
      <c r="AQ227" s="6002" t="n"/>
      <c r="AR227" s="6002" t="n"/>
      <c r="AS227" s="6002" t="n"/>
      <c r="AT227" s="6002" t="n"/>
      <c r="AU227" s="6002" t="n"/>
      <c r="AV227" s="6002" t="n"/>
      <c r="AW227" s="6002" t="n"/>
      <c r="AX227" s="6002" t="n"/>
      <c r="AY227" s="6002" t="n"/>
      <c r="AZ227" s="6002" t="n"/>
      <c r="BA227" s="6002" t="n"/>
      <c r="BB227" s="6002" t="n"/>
      <c r="BC227" s="6002" t="n"/>
      <c r="BD227" s="6002" t="n"/>
      <c r="BE227" s="6002" t="n"/>
      <c r="BF227" s="6002" t="n"/>
      <c r="BG227" s="6002" t="n"/>
      <c r="BH227" s="6002" t="n"/>
      <c r="BI227" s="6002" t="n"/>
      <c r="BJ227" s="6002" t="n"/>
      <c r="BK227" s="6002" t="n"/>
      <c r="BL227" s="6002" t="n"/>
      <c r="BM227" s="6002" t="n"/>
      <c r="BN227" s="6002" t="n"/>
      <c r="BO227" s="6002" t="n"/>
      <c r="BP227" s="6002" t="n"/>
      <c r="BQ227" s="6002" t="n"/>
      <c r="BR227" s="6002" t="n"/>
      <c r="BS227" s="6002" t="n"/>
      <c r="BT227" s="6002" t="n"/>
      <c r="BU227" s="6002" t="n"/>
    </row>
    <row r="228">
      <c r="A228" s="666" t="n"/>
      <c r="B228" s="668" t="n"/>
      <c r="C228" s="668" t="n"/>
      <c r="D228" s="668" t="n"/>
      <c r="E228" s="668" t="n"/>
      <c r="F228" s="668" t="n"/>
      <c r="G228" s="668" t="n"/>
      <c r="H228" s="668" t="n"/>
      <c r="I228" s="668" t="n"/>
      <c r="J228" s="668" t="n"/>
      <c r="K228" s="6002" t="n"/>
      <c r="L228" s="656" t="n"/>
      <c r="M228" s="670" t="n"/>
      <c r="N228" s="669" t="n"/>
      <c r="O228" s="670" t="n"/>
      <c r="P228" s="670" t="n"/>
      <c r="Q228" s="670" t="n"/>
      <c r="R228" s="671" t="n"/>
      <c r="S228" s="671" t="n"/>
      <c r="T228" s="661" t="n">
        <v>2023</v>
      </c>
      <c r="U228" s="6587" t="n"/>
      <c r="V228" s="655" t="n"/>
      <c r="W228" s="655" t="n"/>
      <c r="X228" s="655" t="n"/>
      <c r="Y228" s="655" t="n"/>
      <c r="Z228" s="655" t="n"/>
      <c r="AA228" s="655" t="n"/>
      <c r="AB228" s="655" t="inlineStr">
        <is>
          <t> </t>
        </is>
      </c>
      <c r="AC228" s="665" t="n"/>
      <c r="AD228" s="665" t="n"/>
      <c r="AE228" s="657" t="n"/>
      <c r="AF228" s="6002" t="n"/>
      <c r="AG228" s="6002" t="n"/>
      <c r="AH228" s="6002" t="n"/>
      <c r="AI228" s="6002" t="n"/>
      <c r="AJ228" s="6002" t="n"/>
      <c r="AK228" s="6002" t="n"/>
      <c r="AL228" s="6002" t="n"/>
      <c r="AM228" s="6002" t="n"/>
      <c r="AN228" s="6002" t="n"/>
      <c r="AO228" s="6002" t="n"/>
      <c r="AP228" s="6002" t="n"/>
      <c r="AQ228" s="6002" t="n"/>
      <c r="AR228" s="6002" t="n"/>
      <c r="AS228" s="6002" t="n"/>
      <c r="AT228" s="6002" t="n"/>
      <c r="AU228" s="6002" t="n"/>
      <c r="AV228" s="6002" t="n"/>
      <c r="AW228" s="6002" t="n"/>
      <c r="AX228" s="6002" t="n"/>
      <c r="AY228" s="6002" t="n"/>
      <c r="AZ228" s="6002" t="n"/>
      <c r="BA228" s="6002" t="n"/>
      <c r="BB228" s="6002" t="n"/>
      <c r="BC228" s="6002" t="n"/>
      <c r="BD228" s="6002" t="n"/>
      <c r="BE228" s="6002" t="n"/>
      <c r="BF228" s="6002" t="n"/>
      <c r="BG228" s="6002" t="n"/>
      <c r="BH228" s="6002" t="n"/>
      <c r="BI228" s="6002" t="n"/>
      <c r="BJ228" s="6002" t="n"/>
      <c r="BK228" s="6002" t="n"/>
      <c r="BL228" s="6002" t="n"/>
      <c r="BM228" s="6002" t="n"/>
      <c r="BN228" s="6002" t="n"/>
      <c r="BO228" s="6002" t="n"/>
      <c r="BP228" s="6002" t="n"/>
      <c r="BQ228" s="6002" t="n"/>
      <c r="BR228" s="6002" t="n"/>
      <c r="BS228" s="6002" t="n"/>
      <c r="BT228" s="6002" t="n"/>
      <c r="BU228" s="6002" t="n"/>
    </row>
    <row r="229">
      <c r="A229" s="655" t="n"/>
      <c r="B229" s="655" t="n"/>
      <c r="C229" s="655" t="n"/>
      <c r="D229" s="655" t="n"/>
      <c r="E229" s="655" t="n"/>
      <c r="F229" s="655" t="n"/>
      <c r="G229" s="655" t="n"/>
      <c r="H229" s="655" t="n"/>
      <c r="I229" s="655" t="n"/>
      <c r="J229" s="655" t="n"/>
      <c r="K229" s="655" t="n"/>
      <c r="L229" s="655" t="n"/>
      <c r="M229" s="655" t="n"/>
      <c r="N229" s="655" t="n"/>
      <c r="O229" s="655" t="n"/>
      <c r="P229" s="655" t="n"/>
      <c r="Q229" s="655" t="n"/>
      <c r="R229" s="655" t="n"/>
      <c r="S229" s="655" t="n"/>
      <c r="T229" s="655" t="n"/>
      <c r="U229" s="655" t="n"/>
      <c r="V229" s="655" t="n"/>
      <c r="W229" s="657" t="n"/>
      <c r="X229" s="655" t="n"/>
      <c r="Y229" s="665" t="n"/>
      <c r="Z229" s="665" t="n"/>
      <c r="AA229" s="657" t="n"/>
      <c r="AB229" s="657" t="n"/>
      <c r="AC229" s="657" t="n"/>
      <c r="AD229" s="657" t="n"/>
      <c r="AE229" s="6002" t="n"/>
      <c r="AF229" s="6002" t="n"/>
      <c r="AG229" s="6002" t="n"/>
      <c r="AH229" s="6002" t="n"/>
      <c r="AI229" s="6002" t="n"/>
      <c r="AJ229" s="6002" t="n"/>
      <c r="AK229" s="6002" t="n"/>
      <c r="AL229" s="6002" t="n"/>
      <c r="AM229" s="6002" t="n"/>
      <c r="AN229" s="6002" t="n"/>
      <c r="AO229" s="6002" t="n"/>
      <c r="AP229" s="6002" t="n"/>
      <c r="AQ229" s="6002" t="n"/>
      <c r="AR229" s="6002" t="n"/>
      <c r="AS229" s="6002" t="n"/>
      <c r="AT229" s="6002" t="n"/>
      <c r="AU229" s="6002" t="n"/>
      <c r="AV229" s="6002" t="n"/>
      <c r="AW229" s="6002" t="n"/>
      <c r="AX229" s="6002" t="n"/>
      <c r="AY229" s="6002" t="n"/>
      <c r="AZ229" s="6002" t="n"/>
      <c r="BA229" s="6002" t="n"/>
      <c r="BB229" s="6002" t="n"/>
      <c r="BC229" s="6002" t="n"/>
      <c r="BD229" s="6002" t="n"/>
      <c r="BE229" s="6002" t="n"/>
      <c r="BF229" s="6002" t="n"/>
      <c r="BG229" s="6002" t="n"/>
      <c r="BH229" s="6002" t="n"/>
      <c r="BI229" s="6002" t="n"/>
      <c r="BJ229" s="6002" t="n"/>
      <c r="BK229" s="6002" t="n"/>
      <c r="BL229" s="6002" t="n"/>
      <c r="BM229" s="6002" t="n"/>
      <c r="BN229" s="6002" t="n"/>
      <c r="BO229" s="6002" t="n"/>
      <c r="BP229" s="6002" t="n"/>
      <c r="BQ229" s="6002" t="n"/>
      <c r="BR229" s="6002" t="n"/>
      <c r="BS229" s="6002" t="n"/>
      <c r="BT229" s="6002" t="n"/>
      <c r="BU229" s="6002" t="n"/>
    </row>
    <row r="230">
      <c r="A230" s="655" t="inlineStr">
        <is>
          <t>Рекомендован к утверждению научно-методическим советом БГТУ, протокол № 6  от  28.04.2023</t>
        </is>
      </c>
      <c r="B230" s="668" t="n"/>
      <c r="C230" s="668" t="n"/>
      <c r="D230" s="668" t="n"/>
      <c r="E230" s="668" t="n"/>
      <c r="F230" s="668" t="n"/>
      <c r="G230" s="668" t="n"/>
      <c r="H230" s="672" t="n"/>
      <c r="I230" s="665" t="n"/>
      <c r="J230" s="655" t="n"/>
      <c r="K230" s="655" t="n"/>
      <c r="L230" s="655" t="n"/>
      <c r="M230" s="655" t="n"/>
      <c r="N230" s="655" t="n"/>
      <c r="O230" s="655" t="n"/>
      <c r="P230" s="655" t="n"/>
      <c r="Q230" s="655" t="n"/>
      <c r="R230" s="655" t="n"/>
      <c r="S230" s="655" t="n"/>
      <c r="T230" s="655" t="n"/>
      <c r="U230" s="655" t="n"/>
      <c r="V230" s="665" t="n"/>
      <c r="W230" s="657" t="n"/>
      <c r="X230" s="656" t="n"/>
      <c r="Y230" s="655" t="n"/>
      <c r="Z230" s="655" t="n"/>
      <c r="AA230" s="657" t="n"/>
      <c r="AB230" s="657" t="n"/>
      <c r="AC230" s="657" t="n"/>
      <c r="AD230" s="657" t="n"/>
      <c r="AE230" s="6002" t="n"/>
      <c r="AF230" s="6002" t="n"/>
      <c r="AG230" s="6002" t="n"/>
      <c r="AH230" s="6002" t="n"/>
      <c r="AI230" s="6002" t="n"/>
      <c r="AJ230" s="6002" t="n"/>
      <c r="AK230" s="6002" t="n"/>
      <c r="AL230" s="6002" t="n"/>
      <c r="AM230" s="6002" t="n"/>
      <c r="AN230" s="6002" t="n"/>
      <c r="AO230" s="6002" t="n"/>
      <c r="AP230" s="6002" t="n"/>
      <c r="AQ230" s="6002" t="n"/>
      <c r="AR230" s="6002" t="n"/>
      <c r="AS230" s="6002" t="n"/>
      <c r="AT230" s="6002" t="n"/>
      <c r="AU230" s="6002" t="n"/>
      <c r="AV230" s="6002" t="n"/>
      <c r="AW230" s="6002" t="n"/>
      <c r="AX230" s="6002" t="n"/>
      <c r="AY230" s="6002" t="n"/>
      <c r="AZ230" s="6002" t="n"/>
      <c r="BA230" s="6002" t="n"/>
      <c r="BB230" s="6002" t="n"/>
      <c r="BC230" s="6002" t="n"/>
      <c r="BD230" s="6002" t="n"/>
      <c r="BE230" s="6002" t="n"/>
      <c r="BF230" s="6002" t="n"/>
      <c r="BG230" s="6002" t="n"/>
      <c r="BH230" s="6002" t="n"/>
      <c r="BI230" s="6002" t="n"/>
      <c r="BJ230" s="6002" t="n"/>
      <c r="BK230" s="6002" t="n"/>
      <c r="BL230" s="6002" t="n"/>
      <c r="BM230" s="6002" t="n"/>
      <c r="BN230" s="6002" t="n"/>
      <c r="BO230" s="6002" t="n"/>
      <c r="BP230" s="6002" t="n"/>
      <c r="BQ230" s="6002" t="n"/>
      <c r="BR230" s="6002" t="n"/>
      <c r="BS230" s="6002" t="n"/>
      <c r="BT230" s="6002" t="n"/>
      <c r="BU230" s="6002" t="n"/>
    </row>
    <row r="231">
      <c r="A231" s="668" t="n"/>
      <c r="B231" s="668" t="n"/>
      <c r="C231" s="668" t="n"/>
      <c r="D231" s="668" t="n"/>
      <c r="E231" s="668" t="n"/>
      <c r="F231" s="668" t="n"/>
      <c r="G231" s="668" t="n"/>
      <c r="H231" s="668" t="n"/>
      <c r="I231" s="665" t="n"/>
      <c r="J231" s="657" t="n"/>
      <c r="K231" s="668" t="n"/>
      <c r="L231" s="655" t="n"/>
      <c r="M231" s="655" t="n"/>
      <c r="N231" s="655" t="n"/>
      <c r="O231" s="141" t="n"/>
      <c r="P231" s="6002" t="n"/>
      <c r="Q231" s="6605" t="n"/>
      <c r="R231" s="655" t="n"/>
      <c r="S231" s="656" t="n"/>
      <c r="T231" s="655" t="n"/>
      <c r="U231" s="655" t="n"/>
      <c r="V231" s="655" t="n"/>
      <c r="W231" s="657" t="n"/>
      <c r="X231" s="655" t="n"/>
      <c r="Y231" s="665" t="n"/>
      <c r="Z231" s="665" t="n"/>
      <c r="AA231" s="657" t="n"/>
      <c r="AB231" s="657" t="n"/>
      <c r="AC231" s="657" t="n"/>
      <c r="AD231" s="657" t="n"/>
      <c r="AE231" s="6002" t="n"/>
      <c r="AF231" s="6002" t="n"/>
      <c r="AG231" s="6002" t="n"/>
      <c r="AH231" s="6002" t="n"/>
      <c r="AI231" s="6002" t="n"/>
      <c r="AJ231" s="6002" t="n"/>
      <c r="AK231" s="6002" t="n"/>
      <c r="AL231" s="6002" t="n"/>
      <c r="AM231" s="6002" t="n"/>
      <c r="AN231" s="6002" t="n"/>
      <c r="AO231" s="6002" t="n"/>
      <c r="AP231" s="6002" t="n"/>
      <c r="AQ231" s="6002" t="n"/>
      <c r="AR231" s="6002" t="n"/>
      <c r="AS231" s="6002" t="n"/>
      <c r="AT231" s="6002" t="n"/>
      <c r="AU231" s="6002" t="n"/>
      <c r="AV231" s="6002" t="n"/>
      <c r="AW231" s="6002" t="n"/>
      <c r="AX231" s="6002" t="n"/>
      <c r="AY231" s="6002" t="n"/>
      <c r="AZ231" s="6002" t="n"/>
      <c r="BA231" s="6002" t="n"/>
      <c r="BB231" s="6002" t="n"/>
      <c r="BC231" s="6002" t="n"/>
      <c r="BD231" s="6002" t="n"/>
      <c r="BE231" s="6002" t="n"/>
      <c r="BF231" s="6002" t="n"/>
      <c r="BG231" s="6002" t="n"/>
      <c r="BH231" s="6002" t="n"/>
      <c r="BI231" s="6002" t="n"/>
      <c r="BJ231" s="6002" t="n"/>
      <c r="BK231" s="6002" t="n"/>
      <c r="BL231" s="6002" t="n"/>
      <c r="BM231" s="6002" t="n"/>
      <c r="BN231" s="6002" t="n"/>
      <c r="BO231" s="6002" t="n"/>
      <c r="BP231" s="6002" t="n"/>
      <c r="BQ231" s="6002" t="n"/>
      <c r="BR231" s="6002" t="n"/>
      <c r="BS231" s="6002" t="n"/>
      <c r="BT231" s="6002" t="n"/>
      <c r="BU231" s="6002" t="n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T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7" t="n"/>
      <c r="R2" s="2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6-05-0821-03 Сервис и инжиниринг лесных машин и оборудования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2" t="inlineStr">
        <is>
          <t>Квалификация:</t>
        </is>
      </c>
      <c r="BM5" s="17" t="n"/>
      <c r="BN5" s="11" t="n"/>
      <c r="BO5" s="6" t="n"/>
      <c r="BP5" s="6" t="n"/>
      <c r="BQ5" s="6" t="n"/>
      <c r="BR5" s="6" t="n"/>
      <c r="BS5" s="6" t="n"/>
      <c r="BT5" s="6" t="n"/>
      <c r="BU5" s="6" t="n"/>
      <c r="BV5" s="6" t="n"/>
      <c r="BW5" s="11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</row>
    <row r="6">
      <c r="A6" s="2" t="n"/>
      <c r="B6" s="4" t="n"/>
      <c r="C6" s="4" t="n"/>
      <c r="D6" s="23" t="inlineStr">
        <is>
          <t>Регистрационный № 05-082-008/уч.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" t="n"/>
      <c r="R6" s="24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" t="n"/>
      <c r="BJ6" s="2" t="n"/>
      <c r="BK6" s="2" t="n"/>
      <c r="BL6" s="22" t="inlineStr">
        <is>
          <t>Инженер-механик</t>
        </is>
      </c>
      <c r="BM6" s="690" t="n"/>
      <c r="BN6" s="690" t="n"/>
      <c r="BO6" s="690" t="n"/>
      <c r="BP6" s="690" t="n"/>
      <c r="BQ6" s="690" t="n"/>
      <c r="BR6" s="690" t="n"/>
      <c r="BS6" s="690" t="n"/>
      <c r="BT6" s="6" t="n"/>
      <c r="BU6" s="6" t="n"/>
      <c r="BV6" s="6" t="n"/>
      <c r="BW6" s="11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2" t="n"/>
      <c r="V7" s="2" t="n"/>
      <c r="W7" s="26" t="n"/>
      <c r="X7" s="26" t="n"/>
      <c r="Y7" s="26" t="n"/>
      <c r="Z7" s="27" t="n"/>
      <c r="AA7" s="27" t="n"/>
      <c r="AB7" s="27" t="n"/>
      <c r="AC7" s="27" t="n"/>
      <c r="AD7" s="27" t="n"/>
      <c r="AE7" s="26" t="n"/>
      <c r="AF7" s="2" t="n"/>
      <c r="AG7" s="27" t="n"/>
      <c r="AH7" s="27" t="n"/>
      <c r="AI7" s="2" t="n"/>
      <c r="AJ7" s="27" t="n"/>
      <c r="AK7" s="27" t="n"/>
      <c r="AL7" s="27" t="n"/>
      <c r="AM7" s="27" t="n"/>
      <c r="AN7" s="27" t="n"/>
      <c r="AO7" s="27" t="n"/>
      <c r="AP7" s="27" t="n"/>
      <c r="AQ7" s="27" t="n"/>
      <c r="AR7" s="27" t="n"/>
      <c r="AS7" s="2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" t="n"/>
      <c r="BE7" s="2" t="n"/>
      <c r="BF7" s="2" t="n"/>
      <c r="BG7" s="2" t="n"/>
      <c r="BH7" s="2" t="n"/>
      <c r="BI7" s="2" t="n"/>
      <c r="BJ7" s="2" t="n"/>
      <c r="BK7" s="2" t="n"/>
      <c r="BL7" s="29" t="n"/>
      <c r="BM7" s="17" t="n"/>
      <c r="BN7" s="11" t="n"/>
      <c r="BO7" s="4" t="n"/>
      <c r="BP7" s="4" t="n"/>
      <c r="BQ7" s="4" t="n"/>
      <c r="BR7" s="4" t="n"/>
      <c r="BS7" s="4" t="n"/>
      <c r="BT7" s="4" t="n"/>
      <c r="BU7" s="4" t="n"/>
      <c r="BV7" s="4" t="n"/>
      <c r="BW7" s="4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32" t="inlineStr">
        <is>
          <t>Степень: Бакалавр</t>
        </is>
      </c>
      <c r="BM8" s="6" t="n"/>
      <c r="BN8" s="11" t="n"/>
      <c r="BO8" s="6" t="n"/>
      <c r="BP8" s="6" t="n"/>
      <c r="BQ8" s="6" t="n"/>
      <c r="BR8" s="6" t="n"/>
      <c r="BS8" s="6" t="n"/>
      <c r="BT8" s="6" t="n"/>
      <c r="BU8" s="6" t="n"/>
      <c r="BV8" s="6" t="n"/>
      <c r="BW8" s="11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6" t="n"/>
      <c r="R9" s="36" t="n"/>
      <c r="S9" s="36" t="n"/>
      <c r="T9" s="43" t="inlineStr">
        <is>
          <t>Форма получения образования: заочная</t>
        </is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39" t="n"/>
      <c r="BM9" s="36" t="n"/>
      <c r="BN9" s="40" t="n"/>
      <c r="BO9" s="41" t="n"/>
      <c r="BP9" s="41" t="n"/>
      <c r="BQ9" s="41" t="n"/>
      <c r="BR9" s="41" t="n"/>
      <c r="BS9" s="41" t="n"/>
      <c r="BT9" s="41" t="n"/>
      <c r="BU9" s="41" t="n"/>
      <c r="BV9" s="41" t="n"/>
      <c r="BW9" s="41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43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2" t="n"/>
      <c r="BF10" s="2" t="n"/>
      <c r="BG10" s="2" t="n"/>
      <c r="BH10" s="2" t="n"/>
      <c r="BI10" s="2" t="n"/>
      <c r="BJ10" s="2" t="n"/>
      <c r="BK10" s="2" t="n"/>
      <c r="BL10" s="22" t="inlineStr">
        <is>
          <t>Срок обучения: 5 лет</t>
        </is>
      </c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2" t="n"/>
      <c r="BW10" s="2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43" t="n"/>
      <c r="R11" s="44" t="n"/>
      <c r="S11" s="44" t="n"/>
      <c r="T11" s="44" t="n"/>
      <c r="U11" s="44" t="n"/>
      <c r="V11" s="44" t="n"/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  <c r="AH11" s="44" t="n"/>
      <c r="AI11" s="44" t="n"/>
      <c r="AJ11" s="44" t="n"/>
      <c r="AK11" s="44" t="n"/>
      <c r="AL11" s="44" t="n"/>
      <c r="AM11" s="44" t="n"/>
      <c r="AN11" s="44" t="n"/>
      <c r="AO11" s="44" t="n"/>
      <c r="AP11" s="44" t="n"/>
      <c r="AQ11" s="44" t="n"/>
      <c r="AR11" s="44" t="n"/>
      <c r="AS11" s="44" t="n"/>
      <c r="AT11" s="44" t="n"/>
      <c r="AU11" s="44" t="n"/>
      <c r="AV11" s="44" t="n"/>
      <c r="AW11" s="44" t="n"/>
      <c r="AX11" s="44" t="n"/>
      <c r="AY11" s="44" t="n"/>
      <c r="AZ11" s="44" t="n"/>
      <c r="BA11" s="44" t="n"/>
      <c r="BB11" s="44" t="n"/>
      <c r="BC11" s="44" t="n"/>
      <c r="BD11" s="36" t="n"/>
      <c r="BE11" s="2" t="n"/>
      <c r="BF11" s="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</row>
    <row r="12">
      <c r="A12" s="2" t="n"/>
      <c r="B12" s="696" t="inlineStr">
        <is>
          <t>I. График образовательного процесса</t>
        </is>
      </c>
      <c r="C12" s="47" t="n"/>
      <c r="D12" s="47" t="n"/>
      <c r="E12" s="47" t="n"/>
      <c r="F12" s="47" t="n"/>
      <c r="G12" s="47" t="n"/>
      <c r="H12" s="47" t="n"/>
      <c r="I12" s="47" t="n"/>
      <c r="J12" s="47" t="n"/>
      <c r="K12" s="47" t="n"/>
      <c r="L12" s="47" t="n"/>
      <c r="M12" s="47" t="n"/>
      <c r="N12" s="47" t="n"/>
      <c r="O12" s="47" t="n"/>
      <c r="P12" s="47" t="n"/>
      <c r="Q12" s="47" t="n"/>
      <c r="R12" s="35" t="n"/>
      <c r="S12" s="35" t="n"/>
      <c r="T12" s="35" t="n"/>
      <c r="U12" s="35" t="n"/>
      <c r="V12" s="35" t="n"/>
      <c r="W12" s="35" t="n"/>
      <c r="X12" s="35" t="n"/>
      <c r="Y12" s="35" t="n"/>
      <c r="Z12" s="35" t="n"/>
      <c r="AA12" s="35" t="n"/>
      <c r="AB12" s="35" t="n"/>
      <c r="AC12" s="35" t="n"/>
      <c r="AD12" s="35" t="n"/>
      <c r="AE12" s="35" t="n"/>
      <c r="AF12" s="35" t="n"/>
      <c r="AG12" s="35" t="n"/>
      <c r="AH12" s="35" t="n"/>
      <c r="AI12" s="35" t="n"/>
      <c r="AJ12" s="35" t="n"/>
      <c r="AK12" s="35" t="n"/>
      <c r="AL12" s="35" t="n"/>
      <c r="AM12" s="35" t="n"/>
      <c r="AN12" s="35" t="n"/>
      <c r="AO12" s="35" t="n"/>
      <c r="AP12" s="35" t="n"/>
      <c r="AQ12" s="35" t="n"/>
      <c r="AR12" s="35" t="n"/>
      <c r="AS12" s="35" t="n"/>
      <c r="AT12" s="35" t="n"/>
      <c r="AU12" s="35" t="n"/>
      <c r="AV12" s="35" t="n"/>
      <c r="AW12" s="35" t="n"/>
      <c r="AX12" s="35" t="n"/>
      <c r="AY12" s="2" t="n"/>
      <c r="AZ12" s="2" t="n"/>
      <c r="BA12" s="2" t="n"/>
      <c r="BB12" s="2" t="n"/>
      <c r="BC12" s="696" t="inlineStr">
        <is>
          <t>II. Сводные данные по бюджету времени (в неделях)</t>
        </is>
      </c>
      <c r="BD12" s="2" t="n"/>
      <c r="BE12" s="49" t="n"/>
      <c r="BF12" s="49" t="n"/>
      <c r="BG12" s="49" t="n"/>
      <c r="BH12" s="49" t="n"/>
      <c r="BI12" s="49" t="n"/>
      <c r="BJ12" s="49" t="n"/>
      <c r="BK12" s="11" t="n"/>
      <c r="BL12" s="11" t="n"/>
      <c r="BM12" s="11" t="n"/>
      <c r="BN12" s="11" t="n"/>
      <c r="BO12" s="47" t="n"/>
      <c r="BP12" s="697" t="n"/>
      <c r="BQ12" s="53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</row>
    <row r="13">
      <c r="A13" s="2" t="n"/>
      <c r="B13" s="1484" t="inlineStr">
        <is>
          <t>КУРСЫ</t>
        </is>
      </c>
      <c r="C13" s="55" t="inlineStr">
        <is>
          <t>СЕНТЯБРЬ</t>
        </is>
      </c>
      <c r="D13" s="56" t="n"/>
      <c r="E13" s="56" t="n"/>
      <c r="F13" s="57" t="n"/>
      <c r="G13" s="58" t="n"/>
      <c r="H13" s="58" t="inlineStr">
        <is>
          <t>ОКТЯБРЬ</t>
        </is>
      </c>
      <c r="I13" s="56" t="n"/>
      <c r="J13" s="57" t="n"/>
      <c r="K13" s="58" t="n"/>
      <c r="L13" s="58" t="inlineStr">
        <is>
          <t>НОЯБРЬ</t>
        </is>
      </c>
      <c r="M13" s="56" t="n"/>
      <c r="N13" s="56" t="n"/>
      <c r="O13" s="57" t="n"/>
      <c r="P13" s="58" t="inlineStr">
        <is>
          <t>ДЕКАБРЬ</t>
        </is>
      </c>
      <c r="Q13" s="56" t="n"/>
      <c r="R13" s="56" t="n"/>
      <c r="S13" s="56" t="n"/>
      <c r="T13" s="57" t="n"/>
      <c r="U13" s="58" t="n"/>
      <c r="V13" s="58" t="inlineStr">
        <is>
          <t>ЯНВАРЬ</t>
        </is>
      </c>
      <c r="W13" s="56" t="n"/>
      <c r="X13" s="57" t="n"/>
      <c r="Y13" s="58" t="n"/>
      <c r="Z13" s="58" t="inlineStr">
        <is>
          <t>ФЕВРАЛЬ</t>
        </is>
      </c>
      <c r="AA13" s="56" t="n"/>
      <c r="AB13" s="57" t="n"/>
      <c r="AC13" s="58" t="n"/>
      <c r="AD13" s="58" t="inlineStr">
        <is>
          <t>МАРТ</t>
        </is>
      </c>
      <c r="AE13" s="56" t="n"/>
      <c r="AF13" s="56" t="n"/>
      <c r="AG13" s="57" t="n"/>
      <c r="AH13" s="58" t="n"/>
      <c r="AI13" s="58" t="inlineStr">
        <is>
          <t>АПРЕЛЬ</t>
        </is>
      </c>
      <c r="AJ13" s="56" t="n"/>
      <c r="AK13" s="57" t="n"/>
      <c r="AL13" s="58" t="n"/>
      <c r="AM13" s="58" t="inlineStr">
        <is>
          <t>МАЙ</t>
        </is>
      </c>
      <c r="AN13" s="56" t="n"/>
      <c r="AO13" s="56" t="n"/>
      <c r="AP13" s="57" t="n"/>
      <c r="AQ13" s="58" t="inlineStr">
        <is>
          <t>ИЮНЬ</t>
        </is>
      </c>
      <c r="AR13" s="56" t="n"/>
      <c r="AS13" s="56" t="n"/>
      <c r="AT13" s="57" t="n"/>
      <c r="AU13" s="58" t="n"/>
      <c r="AV13" s="58" t="inlineStr">
        <is>
          <t>ИЮЛЬ</t>
        </is>
      </c>
      <c r="AW13" s="56" t="n"/>
      <c r="AX13" s="57" t="n"/>
      <c r="AY13" s="58" t="n"/>
      <c r="AZ13" s="58" t="inlineStr">
        <is>
          <t>АВГУСТ</t>
        </is>
      </c>
      <c r="BA13" s="56" t="n"/>
      <c r="BB13" s="56" t="n"/>
      <c r="BC13" s="57" t="n"/>
      <c r="BD13" s="4884" t="inlineStr">
        <is>
          <t>Лабораторно-экзаменационная (установочная) сессия</t>
        </is>
      </c>
      <c r="BE13" s="158" t="n"/>
      <c r="BF13" s="4885" t="n"/>
      <c r="BG13" s="62" t="inlineStr">
        <is>
          <t>Учебные практики</t>
        </is>
      </c>
      <c r="BH13" s="61" t="n"/>
      <c r="BI13" s="62" t="inlineStr">
        <is>
          <t>Производственные  практики</t>
        </is>
      </c>
      <c r="BJ13" s="61" t="n"/>
      <c r="BK13" s="62" t="inlineStr">
        <is>
          <t>Дипломное проектирование</t>
        </is>
      </c>
      <c r="BL13" s="61" t="n"/>
      <c r="BM13" s="62" t="inlineStr">
        <is>
          <t>Итоговая аттестация</t>
        </is>
      </c>
      <c r="BN13" s="61" t="n"/>
      <c r="BO13" s="6612" t="inlineStr">
        <is>
          <t>ВСЕГО</t>
        </is>
      </c>
      <c r="BP13" s="4290" t="n"/>
      <c r="BQ13" s="53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</row>
    <row r="14">
      <c r="A14" s="2" t="n"/>
      <c r="B14" s="65" t="n"/>
      <c r="C14" s="66" t="n">
        <v>1</v>
      </c>
      <c r="D14" s="67" t="n">
        <v>8</v>
      </c>
      <c r="E14" s="67" t="n">
        <v>15</v>
      </c>
      <c r="F14" s="67" t="n">
        <v>22</v>
      </c>
      <c r="G14" s="67" t="n">
        <v>29</v>
      </c>
      <c r="H14" s="67" t="n">
        <v>6</v>
      </c>
      <c r="I14" s="67" t="n">
        <v>13</v>
      </c>
      <c r="J14" s="67" t="n">
        <v>20</v>
      </c>
      <c r="K14" s="67" t="n">
        <v>27</v>
      </c>
      <c r="L14" s="67" t="n">
        <v>3</v>
      </c>
      <c r="M14" s="67" t="n">
        <v>10</v>
      </c>
      <c r="N14" s="67" t="n">
        <v>17</v>
      </c>
      <c r="O14" s="67" t="n">
        <v>24</v>
      </c>
      <c r="P14" s="67" t="n">
        <v>1</v>
      </c>
      <c r="Q14" s="67" t="n">
        <v>8</v>
      </c>
      <c r="R14" s="67" t="n">
        <v>15</v>
      </c>
      <c r="S14" s="67" t="n"/>
      <c r="T14" s="67" t="n">
        <v>22</v>
      </c>
      <c r="U14" s="67" t="n">
        <v>29</v>
      </c>
      <c r="V14" s="67" t="n">
        <v>5</v>
      </c>
      <c r="W14" s="67" t="n">
        <v>12</v>
      </c>
      <c r="X14" s="67" t="n">
        <v>19</v>
      </c>
      <c r="Y14" s="67" t="n">
        <v>26</v>
      </c>
      <c r="Z14" s="67" t="n">
        <v>2</v>
      </c>
      <c r="AA14" s="67" t="n">
        <v>9</v>
      </c>
      <c r="AB14" s="67" t="n">
        <v>16</v>
      </c>
      <c r="AC14" s="67" t="n">
        <v>23</v>
      </c>
      <c r="AD14" s="67" t="n">
        <v>2</v>
      </c>
      <c r="AE14" s="67" t="n">
        <v>9</v>
      </c>
      <c r="AF14" s="67" t="n">
        <v>16</v>
      </c>
      <c r="AG14" s="67" t="n">
        <v>23</v>
      </c>
      <c r="AH14" s="67" t="n">
        <v>30</v>
      </c>
      <c r="AI14" s="67" t="n">
        <v>6</v>
      </c>
      <c r="AJ14" s="67" t="n">
        <v>13</v>
      </c>
      <c r="AK14" s="67" t="n">
        <v>20</v>
      </c>
      <c r="AL14" s="67" t="n">
        <v>27</v>
      </c>
      <c r="AM14" s="67" t="n">
        <v>4</v>
      </c>
      <c r="AN14" s="67" t="n">
        <v>11</v>
      </c>
      <c r="AO14" s="67" t="n">
        <v>18</v>
      </c>
      <c r="AP14" s="67" t="n">
        <v>25</v>
      </c>
      <c r="AQ14" s="67" t="n">
        <v>1</v>
      </c>
      <c r="AR14" s="67" t="n">
        <v>8</v>
      </c>
      <c r="AS14" s="67" t="n">
        <v>15</v>
      </c>
      <c r="AT14" s="67" t="n">
        <v>22</v>
      </c>
      <c r="AU14" s="67" t="n">
        <v>29</v>
      </c>
      <c r="AV14" s="67" t="n">
        <v>6</v>
      </c>
      <c r="AW14" s="67" t="n">
        <v>13</v>
      </c>
      <c r="AX14" s="67" t="n">
        <v>20</v>
      </c>
      <c r="AY14" s="67" t="n">
        <v>27</v>
      </c>
      <c r="AZ14" s="67" t="n">
        <v>3</v>
      </c>
      <c r="BA14" s="67" t="n">
        <v>10</v>
      </c>
      <c r="BB14" s="67" t="n">
        <v>17</v>
      </c>
      <c r="BC14" s="68" t="n">
        <v>24</v>
      </c>
      <c r="BD14" s="168" t="n"/>
      <c r="BE14" s="2" t="n"/>
      <c r="BF14" s="70" t="n"/>
      <c r="BG14" s="71" t="n"/>
      <c r="BH14" s="70" t="n"/>
      <c r="BI14" s="71" t="n"/>
      <c r="BJ14" s="70" t="n"/>
      <c r="BK14" s="71" t="n"/>
      <c r="BL14" s="70" t="n"/>
      <c r="BM14" s="71" t="n"/>
      <c r="BN14" s="70" t="n"/>
      <c r="BO14" s="71" t="n"/>
      <c r="BP14" s="190" t="n"/>
      <c r="BQ14" s="53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</row>
    <row r="15">
      <c r="A15" s="2" t="n"/>
      <c r="B15" s="65" t="n"/>
      <c r="C15" s="66" t="n">
        <v>7</v>
      </c>
      <c r="D15" s="67" t="n">
        <v>14</v>
      </c>
      <c r="E15" s="67" t="n">
        <v>21</v>
      </c>
      <c r="F15" s="67" t="n">
        <v>28</v>
      </c>
      <c r="G15" s="67" t="n">
        <v>5</v>
      </c>
      <c r="H15" s="67" t="n">
        <v>12</v>
      </c>
      <c r="I15" s="67" t="n">
        <v>19</v>
      </c>
      <c r="J15" s="67" t="n">
        <v>26</v>
      </c>
      <c r="K15" s="67" t="n">
        <v>2</v>
      </c>
      <c r="L15" s="67" t="n">
        <v>9</v>
      </c>
      <c r="M15" s="67" t="n">
        <v>16</v>
      </c>
      <c r="N15" s="67" t="n">
        <v>23</v>
      </c>
      <c r="O15" s="67" t="n">
        <v>30</v>
      </c>
      <c r="P15" s="67" t="n">
        <v>7</v>
      </c>
      <c r="Q15" s="67" t="n">
        <v>14</v>
      </c>
      <c r="R15" s="67" t="n">
        <v>21</v>
      </c>
      <c r="S15" s="67" t="n"/>
      <c r="T15" s="67" t="n">
        <v>28</v>
      </c>
      <c r="U15" s="67" t="n">
        <v>4</v>
      </c>
      <c r="V15" s="67" t="n">
        <v>11</v>
      </c>
      <c r="W15" s="67" t="n">
        <v>18</v>
      </c>
      <c r="X15" s="67" t="n">
        <v>25</v>
      </c>
      <c r="Y15" s="67" t="n">
        <v>1</v>
      </c>
      <c r="Z15" s="67" t="n">
        <v>8</v>
      </c>
      <c r="AA15" s="67" t="n">
        <v>15</v>
      </c>
      <c r="AB15" s="67" t="n">
        <v>22</v>
      </c>
      <c r="AC15" s="67" t="n">
        <v>1</v>
      </c>
      <c r="AD15" s="67" t="n">
        <v>8</v>
      </c>
      <c r="AE15" s="67" t="n">
        <v>15</v>
      </c>
      <c r="AF15" s="67" t="n">
        <v>22</v>
      </c>
      <c r="AG15" s="67" t="n">
        <v>29</v>
      </c>
      <c r="AH15" s="67" t="n">
        <v>5</v>
      </c>
      <c r="AI15" s="67" t="n">
        <v>12</v>
      </c>
      <c r="AJ15" s="67" t="n">
        <v>19</v>
      </c>
      <c r="AK15" s="67" t="n">
        <v>26</v>
      </c>
      <c r="AL15" s="67" t="n">
        <v>3</v>
      </c>
      <c r="AM15" s="67" t="n">
        <v>10</v>
      </c>
      <c r="AN15" s="67" t="n">
        <v>17</v>
      </c>
      <c r="AO15" s="67" t="n">
        <v>24</v>
      </c>
      <c r="AP15" s="67" t="n">
        <v>31</v>
      </c>
      <c r="AQ15" s="67" t="n">
        <v>7</v>
      </c>
      <c r="AR15" s="67" t="n">
        <v>14</v>
      </c>
      <c r="AS15" s="67" t="n">
        <v>21</v>
      </c>
      <c r="AT15" s="67" t="n">
        <v>28</v>
      </c>
      <c r="AU15" s="67" t="n">
        <v>5</v>
      </c>
      <c r="AV15" s="67" t="n">
        <v>12</v>
      </c>
      <c r="AW15" s="67" t="n">
        <v>19</v>
      </c>
      <c r="AX15" s="67" t="n">
        <v>26</v>
      </c>
      <c r="AY15" s="67" t="n">
        <v>2</v>
      </c>
      <c r="AZ15" s="67" t="n">
        <v>9</v>
      </c>
      <c r="BA15" s="67" t="n">
        <v>16</v>
      </c>
      <c r="BB15" s="67" t="n">
        <v>23</v>
      </c>
      <c r="BC15" s="68" t="n">
        <v>31</v>
      </c>
      <c r="BD15" s="168" t="n"/>
      <c r="BE15" s="2" t="n"/>
      <c r="BF15" s="70" t="n"/>
      <c r="BG15" s="71" t="n"/>
      <c r="BH15" s="70" t="n"/>
      <c r="BI15" s="71" t="n"/>
      <c r="BJ15" s="70" t="n"/>
      <c r="BK15" s="71" t="n"/>
      <c r="BL15" s="70" t="n"/>
      <c r="BM15" s="71" t="n"/>
      <c r="BN15" s="70" t="n"/>
      <c r="BO15" s="71" t="n"/>
      <c r="BP15" s="190" t="n"/>
      <c r="BQ15" s="53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</row>
    <row r="16">
      <c r="A16" s="2" t="n"/>
      <c r="B16" s="73" t="n"/>
      <c r="C16" s="1486" t="n">
        <v>1</v>
      </c>
      <c r="D16" s="1487">
        <f>C16+1</f>
        <v/>
      </c>
      <c r="E16" s="1487">
        <f>D16+1</f>
        <v/>
      </c>
      <c r="F16" s="1487">
        <f>E16+1</f>
        <v/>
      </c>
      <c r="G16" s="1487">
        <f>F16+1</f>
        <v/>
      </c>
      <c r="H16" s="1487">
        <f>G16+1</f>
        <v/>
      </c>
      <c r="I16" s="1487">
        <f>H16+1</f>
        <v/>
      </c>
      <c r="J16" s="1487">
        <f>I16+1</f>
        <v/>
      </c>
      <c r="K16" s="1487">
        <f>J16+1</f>
        <v/>
      </c>
      <c r="L16" s="1487">
        <f>K16+1</f>
        <v/>
      </c>
      <c r="M16" s="1487">
        <f>L16+1</f>
        <v/>
      </c>
      <c r="N16" s="1487">
        <f>M16+1</f>
        <v/>
      </c>
      <c r="O16" s="1487">
        <f>N16+1</f>
        <v/>
      </c>
      <c r="P16" s="1487">
        <f>O16+1</f>
        <v/>
      </c>
      <c r="Q16" s="1487">
        <f>P16+1</f>
        <v/>
      </c>
      <c r="R16" s="1487">
        <f>Q16+1</f>
        <v/>
      </c>
      <c r="S16" s="1487" t="n"/>
      <c r="T16" s="1487">
        <f>R16+1</f>
        <v/>
      </c>
      <c r="U16" s="1487">
        <f>T16+1</f>
        <v/>
      </c>
      <c r="V16" s="1487">
        <f>U16+1</f>
        <v/>
      </c>
      <c r="W16" s="1487">
        <f>V16+1</f>
        <v/>
      </c>
      <c r="X16" s="1487">
        <f>W16+1</f>
        <v/>
      </c>
      <c r="Y16" s="1487">
        <f>X16+1</f>
        <v/>
      </c>
      <c r="Z16" s="1487">
        <f>Y16+1</f>
        <v/>
      </c>
      <c r="AA16" s="1487">
        <f>Z16+1</f>
        <v/>
      </c>
      <c r="AB16" s="1487">
        <f>AA16+1</f>
        <v/>
      </c>
      <c r="AC16" s="1487">
        <f>AB16+1</f>
        <v/>
      </c>
      <c r="AD16" s="1487">
        <f>AC16+1</f>
        <v/>
      </c>
      <c r="AE16" s="1487">
        <f>AD16+1</f>
        <v/>
      </c>
      <c r="AF16" s="1487">
        <f>AE16+1</f>
        <v/>
      </c>
      <c r="AG16" s="1487">
        <f>AF16+1</f>
        <v/>
      </c>
      <c r="AH16" s="1487">
        <f>AG16+1</f>
        <v/>
      </c>
      <c r="AI16" s="1487">
        <f>AH16+1</f>
        <v/>
      </c>
      <c r="AJ16" s="1487">
        <f>AI16+1</f>
        <v/>
      </c>
      <c r="AK16" s="1487">
        <f>AJ16+1</f>
        <v/>
      </c>
      <c r="AL16" s="1487">
        <f>AK16+1</f>
        <v/>
      </c>
      <c r="AM16" s="1487">
        <f>AL16+1</f>
        <v/>
      </c>
      <c r="AN16" s="1487">
        <f>AM16+1</f>
        <v/>
      </c>
      <c r="AO16" s="1487">
        <f>AN16+1</f>
        <v/>
      </c>
      <c r="AP16" s="1487">
        <f>AO16+1</f>
        <v/>
      </c>
      <c r="AQ16" s="1487">
        <f>AP16+1</f>
        <v/>
      </c>
      <c r="AR16" s="1487">
        <f>AQ16+1</f>
        <v/>
      </c>
      <c r="AS16" s="1487">
        <f>AR16+1</f>
        <v/>
      </c>
      <c r="AT16" s="1487">
        <f>AS16+1</f>
        <v/>
      </c>
      <c r="AU16" s="1487">
        <f>AT16+1</f>
        <v/>
      </c>
      <c r="AV16" s="1487">
        <f>AU16+1</f>
        <v/>
      </c>
      <c r="AW16" s="1487">
        <f>AV16+1</f>
        <v/>
      </c>
      <c r="AX16" s="1487">
        <f>AW16+1</f>
        <v/>
      </c>
      <c r="AY16" s="1487">
        <f>AX16+1</f>
        <v/>
      </c>
      <c r="AZ16" s="1487">
        <f>AY16+1</f>
        <v/>
      </c>
      <c r="BA16" s="1487">
        <f>AZ16+1</f>
        <v/>
      </c>
      <c r="BB16" s="1487">
        <f>BA16+1</f>
        <v/>
      </c>
      <c r="BC16" s="4886">
        <f>BB16+1</f>
        <v/>
      </c>
      <c r="BD16" s="2130" t="n"/>
      <c r="BE16" s="78" t="n"/>
      <c r="BF16" s="79" t="n"/>
      <c r="BG16" s="80" t="n"/>
      <c r="BH16" s="79" t="n"/>
      <c r="BI16" s="80" t="n"/>
      <c r="BJ16" s="79" t="n"/>
      <c r="BK16" s="80" t="n"/>
      <c r="BL16" s="79" t="n"/>
      <c r="BM16" s="80" t="n"/>
      <c r="BN16" s="79" t="n"/>
      <c r="BO16" s="6613" t="n"/>
      <c r="BP16" s="6614" t="n"/>
      <c r="BQ16" s="53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</row>
    <row r="17">
      <c r="A17" s="2" t="n"/>
      <c r="B17" s="1489" t="inlineStr">
        <is>
          <t>I</t>
        </is>
      </c>
      <c r="C17" s="6615" t="n"/>
      <c r="D17" s="684" t="n"/>
      <c r="E17" s="6616" t="inlineStr">
        <is>
          <t>:</t>
        </is>
      </c>
      <c r="F17" s="6617" t="n"/>
      <c r="G17" s="6617" t="n"/>
      <c r="H17" s="6617" t="n"/>
      <c r="I17" s="6617" t="n"/>
      <c r="J17" s="6617" t="n"/>
      <c r="K17" s="6617" t="n"/>
      <c r="L17" s="6617" t="n"/>
      <c r="M17" s="6617" t="n"/>
      <c r="N17" s="6617" t="n"/>
      <c r="O17" s="6617" t="n"/>
      <c r="P17" s="6617" t="n"/>
      <c r="Q17" s="6617" t="n"/>
      <c r="R17" s="6617" t="n"/>
      <c r="S17" s="6617" t="n"/>
      <c r="T17" s="6617" t="n"/>
      <c r="U17" s="6617" t="n"/>
      <c r="V17" s="6617" t="n"/>
      <c r="W17" s="6616" t="inlineStr">
        <is>
          <t>:</t>
        </is>
      </c>
      <c r="X17" s="6616" t="inlineStr">
        <is>
          <t>:</t>
        </is>
      </c>
      <c r="Y17" s="6617" t="n"/>
      <c r="Z17" s="6617" t="n"/>
      <c r="AA17" s="6617" t="n"/>
      <c r="AB17" s="6617" t="n"/>
      <c r="AC17" s="6618" t="n"/>
      <c r="AD17" s="6617" t="n"/>
      <c r="AE17" s="6617" t="n"/>
      <c r="AF17" s="6617" t="n"/>
      <c r="AG17" s="6617" t="n"/>
      <c r="AH17" s="6617" t="n"/>
      <c r="AI17" s="6617" t="n"/>
      <c r="AJ17" s="6617" t="n"/>
      <c r="AK17" s="6617" t="n"/>
      <c r="AL17" s="6617" t="n"/>
      <c r="AM17" s="6617" t="n"/>
      <c r="AN17" s="6617" t="n"/>
      <c r="AO17" s="6617" t="n"/>
      <c r="AP17" s="6616" t="inlineStr">
        <is>
          <t>:</t>
        </is>
      </c>
      <c r="AQ17" s="6616" t="inlineStr">
        <is>
          <t>:</t>
        </is>
      </c>
      <c r="AR17" s="6619" t="n"/>
      <c r="AS17" s="6619" t="n"/>
      <c r="AT17" s="6618" t="n"/>
      <c r="AU17" s="6618" t="n"/>
      <c r="AV17" s="6618" t="n"/>
      <c r="AW17" s="6618" t="n"/>
      <c r="AX17" s="6618" t="n"/>
      <c r="AY17" s="6620" t="n"/>
      <c r="AZ17" s="6620" t="n"/>
      <c r="BA17" s="6620" t="n"/>
      <c r="BB17" s="6620" t="n"/>
      <c r="BC17" s="6621" t="n"/>
      <c r="BD17" s="90" t="n">
        <v>5</v>
      </c>
      <c r="BE17" s="56" t="n"/>
      <c r="BF17" s="57" t="n"/>
      <c r="BG17" s="91" t="n"/>
      <c r="BH17" s="57" t="n"/>
      <c r="BI17" s="91" t="n"/>
      <c r="BJ17" s="57" t="n"/>
      <c r="BK17" s="91" t="n"/>
      <c r="BL17" s="57" t="n"/>
      <c r="BM17" s="91" t="n"/>
      <c r="BN17" s="57" t="n"/>
      <c r="BO17" s="92">
        <f>SUM(BD17:BN17)</f>
        <v/>
      </c>
      <c r="BP17" s="93" t="n"/>
      <c r="BQ17" s="53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</row>
    <row r="18">
      <c r="A18" s="2" t="n"/>
      <c r="B18" s="1492" t="inlineStr">
        <is>
          <t>II</t>
        </is>
      </c>
      <c r="C18" s="6622" t="n"/>
      <c r="D18" s="6622" t="n"/>
      <c r="E18" s="6622" t="n"/>
      <c r="F18" s="6622" t="n"/>
      <c r="G18" s="6622" t="n"/>
      <c r="H18" s="6622" t="n"/>
      <c r="I18" s="6622" t="n"/>
      <c r="J18" s="6622" t="n"/>
      <c r="K18" s="6622" t="n"/>
      <c r="L18" s="6622" t="n"/>
      <c r="M18" s="6622" t="n"/>
      <c r="N18" s="6623" t="inlineStr">
        <is>
          <t>:</t>
        </is>
      </c>
      <c r="O18" s="6624" t="inlineStr">
        <is>
          <t>:</t>
        </is>
      </c>
      <c r="P18" s="6622" t="n"/>
      <c r="Q18" s="6622" t="n"/>
      <c r="R18" s="6622" t="n"/>
      <c r="S18" s="6625" t="n"/>
      <c r="T18" s="6622" t="n"/>
      <c r="U18" s="6622" t="n"/>
      <c r="V18" s="6622" t="n"/>
      <c r="W18" s="6622" t="n"/>
      <c r="X18" s="6622" t="n"/>
      <c r="Y18" s="6622" t="n"/>
      <c r="Z18" s="6622" t="n"/>
      <c r="AA18" s="6622" t="n"/>
      <c r="AB18" s="6622" t="n"/>
      <c r="AC18" s="6626" t="n"/>
      <c r="AD18" s="6622" t="n"/>
      <c r="AE18" s="6623" t="inlineStr">
        <is>
          <t>:</t>
        </is>
      </c>
      <c r="AF18" s="6623" t="inlineStr">
        <is>
          <t>:</t>
        </is>
      </c>
      <c r="AG18" s="6622" t="n"/>
      <c r="AH18" s="6622" t="n"/>
      <c r="AI18" s="6622" t="n"/>
      <c r="AJ18" s="6622" t="n"/>
      <c r="AK18" s="6622" t="n"/>
      <c r="AL18" s="6622" t="n"/>
      <c r="AM18" s="6622" t="n"/>
      <c r="AN18" s="6622" t="n"/>
      <c r="AO18" s="6622" t="n"/>
      <c r="AP18" s="6622" t="n"/>
      <c r="AQ18" s="6626" t="n"/>
      <c r="AR18" s="6622" t="n"/>
      <c r="AS18" s="6622" t="n"/>
      <c r="AT18" s="6626" t="n"/>
      <c r="AU18" s="6626" t="n"/>
      <c r="AV18" s="6626" t="n"/>
      <c r="AW18" s="6626" t="n"/>
      <c r="AX18" s="6626" t="n"/>
      <c r="AY18" s="6627" t="n"/>
      <c r="AZ18" s="6627" t="n"/>
      <c r="BA18" s="6626" t="n"/>
      <c r="BB18" s="6626" t="n"/>
      <c r="BC18" s="6628" t="n"/>
      <c r="BD18" s="102" t="n">
        <v>4</v>
      </c>
      <c r="BE18" s="103" t="n"/>
      <c r="BF18" s="104" t="n"/>
      <c r="BG18" s="105" t="n"/>
      <c r="BH18" s="104" t="n"/>
      <c r="BI18" s="105" t="n"/>
      <c r="BJ18" s="104" t="n"/>
      <c r="BK18" s="105" t="n"/>
      <c r="BL18" s="104" t="n"/>
      <c r="BM18" s="105" t="n"/>
      <c r="BN18" s="104" t="n"/>
      <c r="BO18" s="106">
        <f>SUM(BD18:BN18)</f>
        <v/>
      </c>
      <c r="BP18" s="107" t="n"/>
      <c r="BQ18" s="53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</row>
    <row r="19">
      <c r="A19" s="2" t="n"/>
      <c r="B19" s="1492" t="inlineStr">
        <is>
          <t>III</t>
        </is>
      </c>
      <c r="C19" s="6629" t="n"/>
      <c r="D19" s="6622" t="n"/>
      <c r="E19" s="6622" t="n"/>
      <c r="F19" s="6622" t="n"/>
      <c r="G19" s="6622" t="n"/>
      <c r="H19" s="6622" t="n"/>
      <c r="I19" s="6622" t="n"/>
      <c r="J19" s="6622" t="n"/>
      <c r="K19" s="6622" t="n"/>
      <c r="L19" s="6622" t="n"/>
      <c r="M19" s="6622" t="n"/>
      <c r="N19" s="6622" t="n"/>
      <c r="O19" s="6622" t="n"/>
      <c r="P19" s="6622" t="n"/>
      <c r="Q19" s="6622" t="n"/>
      <c r="R19" s="6622" t="n"/>
      <c r="S19" s="6625" t="n"/>
      <c r="T19" s="6622" t="n"/>
      <c r="U19" s="6622" t="n"/>
      <c r="V19" s="6623" t="inlineStr">
        <is>
          <t>:</t>
        </is>
      </c>
      <c r="W19" s="6623" t="inlineStr">
        <is>
          <t>:</t>
        </is>
      </c>
      <c r="X19" s="6623" t="inlineStr">
        <is>
          <t>:</t>
        </is>
      </c>
      <c r="Y19" s="6622" t="n"/>
      <c r="Z19" s="6622" t="n"/>
      <c r="AA19" s="6622" t="n"/>
      <c r="AB19" s="6622" t="n"/>
      <c r="AC19" s="3802" t="n"/>
      <c r="AD19" s="6629" t="n"/>
      <c r="AE19" s="6622" t="n"/>
      <c r="AF19" s="6622" t="n"/>
      <c r="AG19" s="6622" t="n"/>
      <c r="AH19" s="6622" t="n"/>
      <c r="AI19" s="6622" t="n"/>
      <c r="AJ19" s="6622" t="n"/>
      <c r="AK19" s="6622" t="n"/>
      <c r="AL19" s="6622" t="n"/>
      <c r="AM19" s="6622" t="n"/>
      <c r="AN19" s="6623" t="inlineStr">
        <is>
          <t>:</t>
        </is>
      </c>
      <c r="AO19" s="6623" t="inlineStr">
        <is>
          <t>:</t>
        </is>
      </c>
      <c r="AP19" s="6624" t="inlineStr">
        <is>
          <t>:</t>
        </is>
      </c>
      <c r="AQ19" s="6626" t="n"/>
      <c r="AR19" s="6629" t="n"/>
      <c r="AS19" s="6622" t="n"/>
      <c r="AT19" s="6626" t="n"/>
      <c r="AU19" s="6626" t="n"/>
      <c r="AV19" s="6626" t="n"/>
      <c r="AW19" s="6626" t="n"/>
      <c r="AX19" s="6626" t="n"/>
      <c r="AY19" s="6626" t="n"/>
      <c r="AZ19" s="6626" t="n"/>
      <c r="BA19" s="6627" t="n"/>
      <c r="BB19" s="6627" t="n"/>
      <c r="BC19" s="6630" t="n"/>
      <c r="BD19" s="102" t="n">
        <v>6</v>
      </c>
      <c r="BE19" s="103" t="n"/>
      <c r="BF19" s="104" t="n"/>
      <c r="BG19" s="105" t="n"/>
      <c r="BH19" s="104" t="n"/>
      <c r="BI19" s="105" t="n"/>
      <c r="BJ19" s="104" t="n"/>
      <c r="BK19" s="105" t="n"/>
      <c r="BL19" s="104" t="n"/>
      <c r="BM19" s="105" t="n"/>
      <c r="BN19" s="104" t="n"/>
      <c r="BO19" s="106">
        <f>SUM(BD19:BN19)</f>
        <v/>
      </c>
      <c r="BP19" s="107" t="n"/>
      <c r="BQ19" s="53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</row>
    <row r="20">
      <c r="A20" s="2" t="n"/>
      <c r="B20" s="1492" t="inlineStr">
        <is>
          <t>IV</t>
        </is>
      </c>
      <c r="C20" s="6629" t="n"/>
      <c r="D20" s="6622" t="n"/>
      <c r="E20" s="6622" t="n"/>
      <c r="F20" s="6622" t="n"/>
      <c r="G20" s="6622" t="n"/>
      <c r="H20" s="6622" t="n"/>
      <c r="I20" s="6622" t="n"/>
      <c r="J20" s="6622" t="n"/>
      <c r="K20" s="6622" t="n"/>
      <c r="L20" s="6622" t="n"/>
      <c r="M20" s="6622" t="n"/>
      <c r="N20" s="6622" t="n"/>
      <c r="O20" s="6622" t="n"/>
      <c r="P20" s="6622" t="n"/>
      <c r="Q20" s="5737" t="n"/>
      <c r="R20" s="6631" t="n"/>
      <c r="S20" s="6631" t="n"/>
      <c r="T20" s="6632" t="n"/>
      <c r="U20" s="6632" t="n"/>
      <c r="V20" s="6623" t="inlineStr">
        <is>
          <t>:</t>
        </is>
      </c>
      <c r="W20" s="6623" t="inlineStr">
        <is>
          <t>:</t>
        </is>
      </c>
      <c r="X20" s="6623" t="inlineStr">
        <is>
          <t>:</t>
        </is>
      </c>
      <c r="Y20" s="5737" t="n"/>
      <c r="Z20" s="5737" t="inlineStr">
        <is>
          <t>О</t>
        </is>
      </c>
      <c r="AA20" s="6631" t="inlineStr">
        <is>
          <t>О</t>
        </is>
      </c>
      <c r="AB20" s="6632" t="inlineStr">
        <is>
          <t>О</t>
        </is>
      </c>
      <c r="AC20" s="6632" t="inlineStr">
        <is>
          <t>О</t>
        </is>
      </c>
      <c r="AD20" s="5737" t="inlineStr">
        <is>
          <t>О</t>
        </is>
      </c>
      <c r="AE20" s="6633" t="inlineStr">
        <is>
          <t>О</t>
        </is>
      </c>
      <c r="AF20" s="6633" t="inlineStr">
        <is>
          <t>О</t>
        </is>
      </c>
      <c r="AG20" s="5737" t="inlineStr">
        <is>
          <t>О</t>
        </is>
      </c>
      <c r="AH20" s="3814" t="inlineStr">
        <is>
          <t>Х</t>
        </is>
      </c>
      <c r="AI20" s="4894" t="inlineStr">
        <is>
          <t>Х</t>
        </is>
      </c>
      <c r="AJ20" s="3814" t="inlineStr">
        <is>
          <t>Х</t>
        </is>
      </c>
      <c r="AK20" s="3814" t="inlineStr">
        <is>
          <t>Х</t>
        </is>
      </c>
      <c r="AL20" s="4534" t="n"/>
      <c r="AM20" s="4534" t="n"/>
      <c r="AN20" s="4894" t="inlineStr">
        <is>
          <t>:</t>
        </is>
      </c>
      <c r="AO20" s="4894" t="inlineStr">
        <is>
          <t>:</t>
        </is>
      </c>
      <c r="AP20" s="4894" t="inlineStr">
        <is>
          <t>:</t>
        </is>
      </c>
      <c r="AQ20" s="4534" t="n"/>
      <c r="AR20" s="4534" t="n"/>
      <c r="AS20" s="4534" t="n"/>
      <c r="AT20" s="6634" t="n"/>
      <c r="AU20" s="6634" t="n"/>
      <c r="AV20" s="6634" t="n"/>
      <c r="AW20" s="6634" t="n"/>
      <c r="AX20" s="6634" t="n"/>
      <c r="AY20" s="6634" t="n"/>
      <c r="AZ20" s="6634" t="n"/>
      <c r="BA20" s="6635" t="n"/>
      <c r="BB20" s="6635" t="n"/>
      <c r="BC20" s="6636" t="n"/>
      <c r="BD20" s="102" t="n">
        <v>6</v>
      </c>
      <c r="BE20" s="103" t="n"/>
      <c r="BF20" s="104" t="n"/>
      <c r="BG20" s="105" t="n">
        <v>8</v>
      </c>
      <c r="BH20" s="104" t="n"/>
      <c r="BI20" s="105" t="n">
        <v>4</v>
      </c>
      <c r="BJ20" s="104" t="n"/>
      <c r="BK20" s="105" t="n"/>
      <c r="BL20" s="104" t="n"/>
      <c r="BM20" s="105" t="n"/>
      <c r="BN20" s="104" t="n"/>
      <c r="BO20" s="106">
        <f>SUM(BD20:BN20)</f>
        <v/>
      </c>
      <c r="BP20" s="107" t="n"/>
      <c r="BQ20" s="53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</row>
    <row r="21">
      <c r="A21" s="2" t="n"/>
      <c r="B21" s="1498" t="inlineStr">
        <is>
          <t>V</t>
        </is>
      </c>
      <c r="C21" s="6637" t="n"/>
      <c r="D21" s="6638" t="n"/>
      <c r="E21" s="6638" t="n"/>
      <c r="F21" s="6638" t="n"/>
      <c r="G21" s="6638" t="n"/>
      <c r="H21" s="6638" t="n"/>
      <c r="I21" s="6638" t="n"/>
      <c r="J21" s="6638" t="n"/>
      <c r="K21" s="6638" t="n"/>
      <c r="L21" s="6638" t="n"/>
      <c r="M21" s="6638" t="inlineStr">
        <is>
          <t>:</t>
        </is>
      </c>
      <c r="N21" s="6638" t="inlineStr">
        <is>
          <t>:</t>
        </is>
      </c>
      <c r="O21" s="6638" t="inlineStr">
        <is>
          <t>:</t>
        </is>
      </c>
      <c r="P21" s="6638" t="n"/>
      <c r="Q21" s="6638" t="n"/>
      <c r="R21" s="6638" t="n"/>
      <c r="S21" s="6638" t="n"/>
      <c r="T21" s="6638" t="n"/>
      <c r="U21" s="6638" t="n"/>
      <c r="V21" s="6638" t="n"/>
      <c r="W21" s="6638" t="n"/>
      <c r="X21" s="6639" t="inlineStr">
        <is>
          <t>Х</t>
        </is>
      </c>
      <c r="Y21" s="6639" t="inlineStr">
        <is>
          <t>Х</t>
        </is>
      </c>
      <c r="Z21" s="6639" t="inlineStr">
        <is>
          <t>Х</t>
        </is>
      </c>
      <c r="AA21" s="6640" t="inlineStr">
        <is>
          <t>Х</t>
        </is>
      </c>
      <c r="AB21" s="6641" t="inlineStr">
        <is>
          <t>Х</t>
        </is>
      </c>
      <c r="AC21" s="6640" t="inlineStr">
        <is>
          <t>Х</t>
        </is>
      </c>
      <c r="AD21" s="6640" t="n"/>
      <c r="AE21" s="6640" t="inlineStr">
        <is>
          <t>:</t>
        </is>
      </c>
      <c r="AF21" s="6638" t="inlineStr">
        <is>
          <t>:</t>
        </is>
      </c>
      <c r="AG21" s="6638" t="inlineStr">
        <is>
          <t>:</t>
        </is>
      </c>
      <c r="AH21" s="6642" t="n"/>
      <c r="AI21" s="6643" t="inlineStr">
        <is>
          <t>//</t>
        </is>
      </c>
      <c r="AJ21" s="6644" t="inlineStr">
        <is>
          <t>/</t>
        </is>
      </c>
      <c r="AK21" s="6644" t="inlineStr">
        <is>
          <t>/</t>
        </is>
      </c>
      <c r="AL21" s="6644" t="inlineStr">
        <is>
          <t>/</t>
        </is>
      </c>
      <c r="AM21" s="6643" t="inlineStr">
        <is>
          <t>/</t>
        </is>
      </c>
      <c r="AN21" s="6644" t="inlineStr">
        <is>
          <t>/</t>
        </is>
      </c>
      <c r="AO21" s="6644" t="inlineStr">
        <is>
          <t>/</t>
        </is>
      </c>
      <c r="AP21" s="6644" t="inlineStr">
        <is>
          <t>/</t>
        </is>
      </c>
      <c r="AQ21" s="6644" t="inlineStr">
        <is>
          <t>/</t>
        </is>
      </c>
      <c r="AR21" s="6643" t="inlineStr">
        <is>
          <t>/</t>
        </is>
      </c>
      <c r="AS21" s="6643" t="inlineStr">
        <is>
          <t>/</t>
        </is>
      </c>
      <c r="AT21" s="6643" t="inlineStr">
        <is>
          <t>//</t>
        </is>
      </c>
      <c r="AU21" s="6645" t="n"/>
      <c r="AV21" s="6645" t="n"/>
      <c r="AW21" s="6645" t="n"/>
      <c r="AX21" s="6646" t="n"/>
      <c r="AY21" s="6646" t="n"/>
      <c r="AZ21" s="6646" t="n"/>
      <c r="BA21" s="6646" t="n"/>
      <c r="BB21" s="6646" t="n"/>
      <c r="BC21" s="6647" t="n"/>
      <c r="BD21" s="121" t="n">
        <v>6</v>
      </c>
      <c r="BE21" s="122" t="n"/>
      <c r="BF21" s="123" t="n"/>
      <c r="BG21" s="4018" t="n"/>
      <c r="BH21" s="4019" t="n"/>
      <c r="BI21" s="4018" t="n">
        <v>6</v>
      </c>
      <c r="BJ21" s="4019" t="n"/>
      <c r="BK21" s="4018" t="n">
        <v>10</v>
      </c>
      <c r="BL21" s="4019" t="n"/>
      <c r="BM21" s="4018" t="n">
        <v>2</v>
      </c>
      <c r="BN21" s="4019" t="n"/>
      <c r="BO21" s="4020">
        <f>SUM(BD21:BN21)</f>
        <v/>
      </c>
      <c r="BP21" s="4021" t="n"/>
      <c r="BQ21" s="53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</row>
    <row r="22">
      <c r="A22" s="146" t="n"/>
      <c r="B22" s="146" t="n"/>
      <c r="C22" s="128" t="n"/>
      <c r="D22" s="128" t="n"/>
      <c r="E22" s="128" t="n"/>
      <c r="F22" s="128" t="n"/>
      <c r="G22" s="128" t="n"/>
      <c r="H22" s="128" t="n"/>
      <c r="I22" s="128" t="n"/>
      <c r="J22" s="128" t="n"/>
      <c r="K22" s="128" t="n"/>
      <c r="L22" s="128" t="n"/>
      <c r="M22" s="128" t="n"/>
      <c r="N22" s="128" t="n"/>
      <c r="O22" s="128" t="n"/>
      <c r="P22" s="128" t="n"/>
      <c r="Q22" s="128" t="n"/>
      <c r="R22" s="128" t="n"/>
      <c r="S22" s="128" t="n"/>
      <c r="T22" s="128" t="n"/>
      <c r="U22" s="128" t="n"/>
      <c r="V22" s="128" t="n"/>
      <c r="W22" s="128" t="n"/>
      <c r="X22" s="128" t="n"/>
      <c r="Y22" s="128" t="n"/>
      <c r="Z22" s="128" t="n"/>
      <c r="AA22" s="128" t="n"/>
      <c r="AB22" s="128" t="n"/>
      <c r="AC22" s="128" t="n"/>
      <c r="AD22" s="128" t="n"/>
      <c r="AE22" s="128" t="n"/>
      <c r="AF22" s="128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8" t="n"/>
      <c r="AS22" s="128" t="n"/>
      <c r="AT22" s="128" t="n"/>
      <c r="AU22" s="128" t="n"/>
      <c r="AV22" s="128" t="n"/>
      <c r="AW22" s="128" t="n"/>
      <c r="AX22" s="128" t="n"/>
      <c r="AY22" s="128" t="n"/>
      <c r="AZ22" s="128" t="n"/>
      <c r="BA22" s="128" t="n"/>
      <c r="BB22" s="128" t="n"/>
      <c r="BC22" s="2" t="n"/>
      <c r="BD22" s="130">
        <f>SUM(BD17:BE21)</f>
        <v/>
      </c>
      <c r="BE22" s="131" t="n"/>
      <c r="BF22" s="132" t="n"/>
      <c r="BG22" s="133">
        <f>SUM(BG17:BH21)</f>
        <v/>
      </c>
      <c r="BH22" s="134" t="n"/>
      <c r="BI22" s="133">
        <f>SUM(BI17:BJ21)</f>
        <v/>
      </c>
      <c r="BJ22" s="134" t="n"/>
      <c r="BK22" s="133">
        <f>SUM(BK17:BL21)</f>
        <v/>
      </c>
      <c r="BL22" s="134" t="n"/>
      <c r="BM22" s="133">
        <f>SUM(BM17:BN21)</f>
        <v/>
      </c>
      <c r="BN22" s="134" t="n"/>
      <c r="BO22" s="135">
        <f>SUM(BO17:BP21)</f>
        <v/>
      </c>
      <c r="BP22" s="136" t="n"/>
      <c r="BQ22" s="53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</row>
    <row r="23">
      <c r="A23" s="146" t="n"/>
      <c r="B23" s="146" t="n"/>
      <c r="C23" s="137" t="inlineStr">
        <is>
          <t>Обозначения:</t>
        </is>
      </c>
      <c r="D23" s="138" t="n"/>
      <c r="E23" s="139" t="n"/>
      <c r="F23" s="139" t="n"/>
      <c r="G23" s="139" t="n"/>
      <c r="H23" s="138" t="n"/>
      <c r="I23" s="105" t="n"/>
      <c r="J23" s="140" t="inlineStr">
        <is>
          <t>−</t>
        </is>
      </c>
      <c r="K23" s="137" t="inlineStr">
        <is>
          <t>теоретическое обучение</t>
        </is>
      </c>
      <c r="L23" s="137" t="n"/>
      <c r="M23" s="137" t="n"/>
      <c r="N23" s="137" t="n"/>
      <c r="O23" s="137" t="n"/>
      <c r="P23" s="137" t="n"/>
      <c r="Q23" s="137" t="n"/>
      <c r="R23" s="137" t="n"/>
      <c r="S23" s="137" t="n"/>
      <c r="T23" s="141" t="n"/>
      <c r="U23" s="141" t="n"/>
      <c r="V23" s="142" t="n"/>
      <c r="W23" s="142" t="n"/>
      <c r="X23" s="142" t="n"/>
      <c r="Y23" s="142" t="n"/>
      <c r="Z23" s="142" t="n"/>
      <c r="AA23" s="142" t="n"/>
      <c r="AB23" s="142" t="n"/>
      <c r="AC23" s="142" t="n"/>
      <c r="AD23" s="142" t="n"/>
      <c r="AE23" s="143" t="inlineStr">
        <is>
          <t>О</t>
        </is>
      </c>
      <c r="AF23" s="140" t="inlineStr">
        <is>
          <t>−</t>
        </is>
      </c>
      <c r="AG23" s="137" t="inlineStr">
        <is>
          <t>учебная практика</t>
        </is>
      </c>
      <c r="AH23" s="141" t="n"/>
      <c r="AI23" s="142" t="n"/>
      <c r="AJ23" s="142" t="n"/>
      <c r="AK23" s="142" t="n"/>
      <c r="AL23" s="137" t="n"/>
      <c r="AM23" s="137" t="n"/>
      <c r="AN23" s="144" t="n"/>
      <c r="AO23" s="142" t="n"/>
      <c r="AP23" s="142" t="n"/>
      <c r="AQ23" s="142" t="n"/>
      <c r="AR23" s="141" t="n"/>
      <c r="AS23" s="143" t="inlineStr">
        <is>
          <t>/</t>
        </is>
      </c>
      <c r="AT23" s="140" t="inlineStr">
        <is>
          <t>−</t>
        </is>
      </c>
      <c r="AU23" s="137" t="inlineStr">
        <is>
          <t>дипломное проектирование</t>
        </is>
      </c>
      <c r="AV23" s="141" t="n"/>
      <c r="AW23" s="141" t="n"/>
      <c r="AX23" s="141" t="n"/>
      <c r="AY23" s="141" t="n"/>
      <c r="AZ23" s="141" t="n"/>
      <c r="BA23" s="141" t="n"/>
      <c r="BB23" s="137" t="n"/>
      <c r="BC23" s="137" t="n"/>
      <c r="BD23" s="137" t="n"/>
      <c r="BE23" s="145" t="n"/>
      <c r="BF23" s="139" t="n"/>
      <c r="BG23" s="139" t="n"/>
      <c r="BH23" s="139" t="n"/>
      <c r="BI23" s="146" t="n"/>
      <c r="BJ23" s="146" t="n"/>
      <c r="BK23" s="146" t="n"/>
      <c r="BL23" s="146" t="n"/>
      <c r="BM23" s="146" t="n"/>
      <c r="BN23" s="146" t="n"/>
      <c r="BO23" s="739" t="n"/>
      <c r="BP23" s="697" t="n"/>
      <c r="BQ23" s="53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</row>
    <row r="24">
      <c r="A24" s="2" t="n"/>
      <c r="B24" s="2" t="n"/>
      <c r="C24" s="148" t="n"/>
      <c r="D24" s="149" t="n"/>
      <c r="E24" s="148" t="n"/>
      <c r="F24" s="148" t="n"/>
      <c r="G24" s="148" t="n"/>
      <c r="H24" s="148" t="n"/>
      <c r="I24" s="137" t="n"/>
      <c r="J24" s="137" t="n"/>
      <c r="K24" s="137" t="n"/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37" t="n"/>
      <c r="U24" s="137" t="n"/>
      <c r="V24" s="137" t="n"/>
      <c r="W24" s="137" t="n"/>
      <c r="X24" s="137" t="n"/>
      <c r="Y24" s="137" t="n"/>
      <c r="Z24" s="137" t="n"/>
      <c r="AA24" s="137" t="n"/>
      <c r="AB24" s="137" t="n"/>
      <c r="AC24" s="137" t="n"/>
      <c r="AD24" s="137" t="n"/>
      <c r="AE24" s="137" t="n"/>
      <c r="AF24" s="137" t="n"/>
      <c r="AG24" s="137" t="n"/>
      <c r="AH24" s="137" t="n"/>
      <c r="AI24" s="137" t="n"/>
      <c r="AJ24" s="137" t="n"/>
      <c r="AK24" s="137" t="n"/>
      <c r="AL24" s="137" t="n"/>
      <c r="AM24" s="137" t="n"/>
      <c r="AN24" s="137" t="n"/>
      <c r="AO24" s="137" t="n"/>
      <c r="AP24" s="137" t="n"/>
      <c r="AQ24" s="137" t="n"/>
      <c r="AR24" s="137" t="n"/>
      <c r="AS24" s="137" t="n"/>
      <c r="AT24" s="137" t="n"/>
      <c r="AU24" s="137" t="n"/>
      <c r="AV24" s="137" t="n"/>
      <c r="AW24" s="137" t="n"/>
      <c r="AX24" s="137" t="n"/>
      <c r="AY24" s="137" t="n"/>
      <c r="AZ24" s="137" t="n"/>
      <c r="BA24" s="137" t="n"/>
      <c r="BB24" s="137" t="n"/>
      <c r="BC24" s="137" t="n"/>
      <c r="BD24" s="137" t="n"/>
      <c r="BE24" s="145" t="n"/>
      <c r="BF24" s="148" t="n"/>
      <c r="BG24" s="148" t="n"/>
      <c r="BH24" s="148" t="n"/>
      <c r="BI24" s="2" t="n"/>
      <c r="BJ24" s="2" t="n"/>
      <c r="BK24" s="2" t="n"/>
      <c r="BL24" s="2" t="n"/>
      <c r="BM24" s="2" t="n"/>
      <c r="BN24" s="2" t="n"/>
      <c r="BO24" s="149" t="n"/>
      <c r="BP24" s="697" t="n"/>
      <c r="BQ24" s="53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</row>
    <row r="25">
      <c r="A25" s="146" t="n"/>
      <c r="B25" s="146" t="n"/>
      <c r="C25" s="139" t="n"/>
      <c r="D25" s="139" t="n"/>
      <c r="E25" s="139" t="n"/>
      <c r="F25" s="139" t="n"/>
      <c r="G25" s="139" t="n"/>
      <c r="H25" s="138" t="n"/>
      <c r="I25" s="151" t="inlineStr">
        <is>
          <t>:</t>
        </is>
      </c>
      <c r="J25" s="140" t="inlineStr">
        <is>
          <t>−</t>
        </is>
      </c>
      <c r="K25" s="137" t="inlineStr">
        <is>
          <t>лабораторно-экзаменационная (установочная) сессия</t>
        </is>
      </c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41" t="n"/>
      <c r="U25" s="141" t="n"/>
      <c r="V25" s="142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51" t="inlineStr">
        <is>
          <t>Х</t>
        </is>
      </c>
      <c r="AF25" s="140" t="inlineStr">
        <is>
          <t>−</t>
        </is>
      </c>
      <c r="AG25" s="137" t="inlineStr">
        <is>
          <t>производственная практика</t>
        </is>
      </c>
      <c r="AH25" s="141" t="n"/>
      <c r="AI25" s="142" t="n"/>
      <c r="AJ25" s="142" t="n"/>
      <c r="AK25" s="142" t="n"/>
      <c r="AL25" s="137" t="n"/>
      <c r="AM25" s="137" t="n"/>
      <c r="AN25" s="144" t="n"/>
      <c r="AO25" s="142" t="n"/>
      <c r="AP25" s="142" t="n"/>
      <c r="AQ25" s="142" t="n"/>
      <c r="AR25" s="144" t="n"/>
      <c r="AS25" s="143" t="inlineStr">
        <is>
          <t>//</t>
        </is>
      </c>
      <c r="AT25" s="140" t="inlineStr">
        <is>
          <t>−</t>
        </is>
      </c>
      <c r="AU25" s="137" t="inlineStr">
        <is>
          <t>итоговая аттестация</t>
        </is>
      </c>
      <c r="AV25" s="144" t="n"/>
      <c r="AW25" s="144" t="n"/>
      <c r="AX25" s="144" t="n"/>
      <c r="AY25" s="144" t="n"/>
      <c r="AZ25" s="144" t="n"/>
      <c r="BA25" s="144" t="n"/>
      <c r="BB25" s="137" t="n"/>
      <c r="BC25" s="137" t="n"/>
      <c r="BD25" s="137" t="n"/>
      <c r="BE25" s="145" t="n"/>
      <c r="BF25" s="139" t="n"/>
      <c r="BG25" s="139" t="n"/>
      <c r="BH25" s="139" t="n"/>
      <c r="BI25" s="146" t="n"/>
      <c r="BJ25" s="146" t="n"/>
      <c r="BK25" s="146" t="n"/>
      <c r="BL25" s="146" t="n"/>
      <c r="BM25" s="146" t="n"/>
      <c r="BN25" s="146" t="n"/>
      <c r="BO25" s="739" t="n"/>
      <c r="BP25" s="697" t="n"/>
      <c r="BQ25" s="53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</row>
    <row r="26">
      <c r="A26" s="146" t="n"/>
      <c r="B26" s="146" t="n"/>
      <c r="C26" s="139" t="n"/>
      <c r="D26" s="139" t="n"/>
      <c r="E26" s="139" t="n"/>
      <c r="F26" s="139" t="n"/>
      <c r="G26" s="139" t="n"/>
      <c r="H26" s="138" t="n"/>
      <c r="I26" s="152" t="n"/>
      <c r="J26" s="140" t="n"/>
      <c r="K26" s="137" t="n"/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41" t="n"/>
      <c r="U26" s="141" t="n"/>
      <c r="V26" s="142" t="n"/>
      <c r="W26" s="142" t="n"/>
      <c r="X26" s="142" t="n"/>
      <c r="Y26" s="142" t="n"/>
      <c r="Z26" s="142" t="n"/>
      <c r="AA26" s="142" t="n"/>
      <c r="AB26" s="142" t="n"/>
      <c r="AC26" s="142" t="n"/>
      <c r="AD26" s="142" t="n"/>
      <c r="AE26" s="152" t="n"/>
      <c r="AF26" s="140" t="n"/>
      <c r="AG26" s="137" t="n"/>
      <c r="AH26" s="141" t="n"/>
      <c r="AI26" s="142" t="n"/>
      <c r="AJ26" s="142" t="n"/>
      <c r="AK26" s="142" t="n"/>
      <c r="AL26" s="137" t="n"/>
      <c r="AM26" s="137" t="n"/>
      <c r="AN26" s="144" t="n"/>
      <c r="AO26" s="142" t="n"/>
      <c r="AP26" s="142" t="n"/>
      <c r="AQ26" s="142" t="n"/>
      <c r="AR26" s="144" t="n"/>
      <c r="AS26" s="153" t="n"/>
      <c r="AT26" s="140" t="n"/>
      <c r="AU26" s="137" t="n"/>
      <c r="AV26" s="144" t="n"/>
      <c r="AW26" s="144" t="n"/>
      <c r="AX26" s="144" t="n"/>
      <c r="AY26" s="144" t="n"/>
      <c r="AZ26" s="144" t="n"/>
      <c r="BA26" s="144" t="n"/>
      <c r="BB26" s="137" t="n"/>
      <c r="BC26" s="137" t="n"/>
      <c r="BD26" s="137" t="n"/>
      <c r="BE26" s="145" t="n"/>
      <c r="BF26" s="139" t="n"/>
      <c r="BG26" s="139" t="n"/>
      <c r="BH26" s="139" t="n"/>
      <c r="BI26" s="146" t="n"/>
      <c r="BJ26" s="146" t="n"/>
      <c r="BK26" s="146" t="n"/>
      <c r="BL26" s="146" t="n"/>
      <c r="BM26" s="146" t="n"/>
      <c r="BN26" s="146" t="n"/>
      <c r="BO26" s="739" t="n"/>
      <c r="BP26" s="697" t="n"/>
      <c r="BQ26" s="53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</row>
    <row r="27">
      <c r="A27" s="7" t="inlineStr">
        <is>
          <t>III. План образовательного процесса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684" t="n"/>
      <c r="BW27" s="684" t="n"/>
      <c r="BX27" s="684" t="n"/>
      <c r="BY27" s="684" t="n"/>
      <c r="BZ27" s="684" t="n"/>
      <c r="CA27" s="684" t="n"/>
      <c r="CB27" s="684" t="n"/>
      <c r="CC27" s="684" t="n"/>
      <c r="CD27" s="684" t="n"/>
      <c r="CE27" s="684" t="n"/>
      <c r="CF27" s="684" t="n"/>
      <c r="CG27" s="684" t="n"/>
      <c r="CH27" s="684" t="n"/>
      <c r="CI27" s="684" t="n"/>
      <c r="CJ27" s="684" t="n"/>
      <c r="CK27" s="684" t="n"/>
      <c r="CL27" s="684" t="n"/>
      <c r="CM27" s="684" t="n"/>
      <c r="CN27" s="684" t="n"/>
      <c r="CO27" s="684" t="n"/>
      <c r="CP27" s="684" t="n"/>
      <c r="CQ27" s="684" t="n"/>
      <c r="CR27" s="684" t="n"/>
      <c r="CS27" s="684" t="n"/>
      <c r="CT27" s="684" t="n"/>
    </row>
    <row r="28">
      <c r="A28" s="155" t="inlineStr">
        <is>
          <t>№
п/п</t>
        </is>
      </c>
      <c r="B28" s="156" t="n"/>
      <c r="C28" s="157" t="inlineStr">
        <is>
          <t>Название модуля, учебной дисциплины, курсового проекта (курсовой работы)</t>
        </is>
      </c>
      <c r="D28" s="158" t="n"/>
      <c r="E28" s="158" t="n"/>
      <c r="F28" s="158" t="n"/>
      <c r="G28" s="158" t="n"/>
      <c r="H28" s="158" t="n"/>
      <c r="I28" s="158" t="n"/>
      <c r="J28" s="158" t="n"/>
      <c r="K28" s="158" t="n"/>
      <c r="L28" s="158" t="n"/>
      <c r="M28" s="158" t="n"/>
      <c r="N28" s="158" t="n"/>
      <c r="O28" s="158" t="n"/>
      <c r="P28" s="158" t="n"/>
      <c r="Q28" s="158" t="n"/>
      <c r="R28" s="156" t="n"/>
      <c r="S28" s="6648" t="inlineStr">
        <is>
          <t>№ рег. 
в БГТУ</t>
        </is>
      </c>
      <c r="T28" s="157" t="inlineStr">
        <is>
          <t>Экзамены</t>
        </is>
      </c>
      <c r="U28" s="156" t="n"/>
      <c r="V28" s="471" t="inlineStr">
        <is>
          <t>Зачеты</t>
        </is>
      </c>
      <c r="W28" s="156" t="n"/>
      <c r="X28" s="161" t="inlineStr">
        <is>
          <t>Общее количество акад. часов по учебному плану для дневной формы</t>
        </is>
      </c>
      <c r="Y28" s="61" t="n"/>
      <c r="Z28" s="162" t="inlineStr">
        <is>
          <t>Количество аудиторных часов по учебному плану для дневной формы</t>
        </is>
      </c>
      <c r="AA28" s="61" t="n"/>
      <c r="AB28" s="4915" t="inlineStr">
        <is>
          <t>Количество аудиторных часов</t>
        </is>
      </c>
      <c r="AC28" s="4916" t="n"/>
      <c r="AD28" s="4916" t="n"/>
      <c r="AE28" s="4916" t="n"/>
      <c r="AF28" s="4916" t="n"/>
      <c r="AG28" s="4916" t="n"/>
      <c r="AH28" s="4916" t="n"/>
      <c r="AI28" s="4916" t="n"/>
      <c r="AJ28" s="4916" t="n"/>
      <c r="AK28" s="4917" t="n"/>
      <c r="AL28" s="4918" t="inlineStr">
        <is>
          <t>Распределение по курсам и семестрам</t>
        </is>
      </c>
      <c r="AM28" s="4916" t="n"/>
      <c r="AN28" s="4916" t="n"/>
      <c r="AO28" s="4916" t="n"/>
      <c r="AP28" s="4916" t="n"/>
      <c r="AQ28" s="4916" t="n"/>
      <c r="AR28" s="4916" t="n"/>
      <c r="AS28" s="4916" t="n"/>
      <c r="AT28" s="4916" t="n"/>
      <c r="AU28" s="4916" t="n"/>
      <c r="AV28" s="4916" t="n"/>
      <c r="AW28" s="4916" t="n"/>
      <c r="AX28" s="4916" t="n"/>
      <c r="AY28" s="4916" t="n"/>
      <c r="AZ28" s="4916" t="n"/>
      <c r="BA28" s="4916" t="n"/>
      <c r="BB28" s="4916" t="n"/>
      <c r="BC28" s="4916" t="n"/>
      <c r="BD28" s="4916" t="n"/>
      <c r="BE28" s="4916" t="n"/>
      <c r="BF28" s="4916" t="n"/>
      <c r="BG28" s="4916" t="n"/>
      <c r="BH28" s="4916" t="n"/>
      <c r="BI28" s="4916" t="n"/>
      <c r="BJ28" s="4916" t="n"/>
      <c r="BK28" s="4916" t="n"/>
      <c r="BL28" s="4916" t="n"/>
      <c r="BM28" s="4916" t="n"/>
      <c r="BN28" s="4916" t="n"/>
      <c r="BO28" s="4916" t="n"/>
      <c r="BP28" s="4917" t="n"/>
      <c r="BQ28" s="6649" t="inlineStr">
        <is>
          <t>Всего зачетных едениц</t>
        </is>
      </c>
      <c r="BR28" s="5214" t="n"/>
      <c r="BS28" s="157" t="inlineStr">
        <is>
          <t>Кафедра</t>
        </is>
      </c>
      <c r="BT28" s="158" t="n"/>
      <c r="BU28" s="156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</row>
    <row r="29">
      <c r="A29" s="168" t="n"/>
      <c r="B29" s="169" t="n"/>
      <c r="C29" s="168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169" t="n"/>
      <c r="S29" s="5745" t="n"/>
      <c r="T29" s="168" t="n"/>
      <c r="U29" s="169" t="n"/>
      <c r="V29" s="2" t="n"/>
      <c r="W29" s="169" t="n"/>
      <c r="X29" s="69" t="n"/>
      <c r="Y29" s="70" t="n"/>
      <c r="Z29" s="171" t="n"/>
      <c r="AA29" s="70" t="n"/>
      <c r="AB29" s="472" t="inlineStr">
        <is>
          <t>ВСЕГО</t>
        </is>
      </c>
      <c r="AC29" s="173" t="n"/>
      <c r="AD29" s="174" t="inlineStr">
        <is>
          <t>Из них</t>
        </is>
      </c>
      <c r="AE29" s="175" t="n"/>
      <c r="AF29" s="175" t="n"/>
      <c r="AG29" s="175" t="n"/>
      <c r="AH29" s="175" t="n"/>
      <c r="AI29" s="175" t="n"/>
      <c r="AJ29" s="175" t="n"/>
      <c r="AK29" s="176" t="n"/>
      <c r="AL29" s="177" t="inlineStr">
        <is>
          <t>I курс</t>
        </is>
      </c>
      <c r="AM29" s="175" t="n"/>
      <c r="AN29" s="175" t="n"/>
      <c r="AO29" s="175" t="n"/>
      <c r="AP29" s="175" t="n"/>
      <c r="AQ29" s="175" t="n"/>
      <c r="AR29" s="178" t="n"/>
      <c r="AS29" s="1506" t="inlineStr">
        <is>
          <t>II курс</t>
        </is>
      </c>
      <c r="AT29" s="175" t="n"/>
      <c r="AU29" s="175" t="n"/>
      <c r="AV29" s="175" t="n"/>
      <c r="AW29" s="175" t="n"/>
      <c r="AX29" s="176" t="n"/>
      <c r="AY29" s="180" t="inlineStr">
        <is>
          <t>III курс</t>
        </is>
      </c>
      <c r="AZ29" s="175" t="n"/>
      <c r="BA29" s="175" t="n"/>
      <c r="BB29" s="175" t="n"/>
      <c r="BC29" s="175" t="n"/>
      <c r="BD29" s="176" t="n"/>
      <c r="BE29" s="179" t="inlineStr">
        <is>
          <t>IV курс</t>
        </is>
      </c>
      <c r="BF29" s="175" t="n"/>
      <c r="BG29" s="175" t="n"/>
      <c r="BH29" s="175" t="n"/>
      <c r="BI29" s="175" t="n"/>
      <c r="BJ29" s="176" t="n"/>
      <c r="BK29" s="179" t="inlineStr">
        <is>
          <t>V курс</t>
        </is>
      </c>
      <c r="BL29" s="175" t="n"/>
      <c r="BM29" s="175" t="n"/>
      <c r="BN29" s="175" t="n"/>
      <c r="BO29" s="175" t="n"/>
      <c r="BP29" s="176" t="n"/>
      <c r="BQ29" s="168" t="n"/>
      <c r="BR29" s="190" t="n"/>
      <c r="BS29" s="168" t="n"/>
      <c r="BT29" s="2" t="n"/>
      <c r="BU29" s="169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</row>
    <row r="30">
      <c r="A30" s="168" t="n"/>
      <c r="B30" s="169" t="n"/>
      <c r="C30" s="168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169" t="n"/>
      <c r="S30" s="5745" t="n"/>
      <c r="T30" s="168" t="n"/>
      <c r="U30" s="169" t="n"/>
      <c r="V30" s="2" t="n"/>
      <c r="W30" s="169" t="n"/>
      <c r="X30" s="69" t="n"/>
      <c r="Y30" s="70" t="n"/>
      <c r="Z30" s="171" t="n"/>
      <c r="AA30" s="70" t="n"/>
      <c r="AB30" s="2" t="n"/>
      <c r="AC30" s="173" t="n"/>
      <c r="AD30" s="181" t="inlineStr">
        <is>
          <t>Лекции</t>
        </is>
      </c>
      <c r="AE30" s="169" t="n"/>
      <c r="AF30" s="182" t="inlineStr">
        <is>
          <t>Лабораторные</t>
        </is>
      </c>
      <c r="AG30" s="169" t="n"/>
      <c r="AH30" s="182" t="inlineStr">
        <is>
          <t>Практические</t>
        </is>
      </c>
      <c r="AI30" s="169" t="n"/>
      <c r="AJ30" s="182" t="inlineStr">
        <is>
          <t>Семинарские</t>
        </is>
      </c>
      <c r="AK30" s="169" t="n"/>
      <c r="AL30" s="6650" t="inlineStr">
        <is>
          <t>УС</t>
        </is>
      </c>
      <c r="AM30" s="184" t="inlineStr">
        <is>
          <t>1 семестр</t>
        </is>
      </c>
      <c r="AN30" s="2" t="n"/>
      <c r="AO30" s="169" t="n"/>
      <c r="AP30" s="4030" t="inlineStr">
        <is>
          <t>2 семестр</t>
        </is>
      </c>
      <c r="AQ30" s="2" t="n"/>
      <c r="AR30" s="169" t="n"/>
      <c r="AS30" s="4029" t="inlineStr">
        <is>
          <t>3 семестр</t>
        </is>
      </c>
      <c r="AT30" s="2" t="n"/>
      <c r="AU30" s="169" t="n"/>
      <c r="AV30" s="1509" t="inlineStr">
        <is>
          <t>4 семестр</t>
        </is>
      </c>
      <c r="AW30" s="2" t="n"/>
      <c r="AX30" s="169" t="n"/>
      <c r="AY30" s="184" t="inlineStr">
        <is>
          <t>5 семестр</t>
        </is>
      </c>
      <c r="AZ30" s="2" t="n"/>
      <c r="BA30" s="169" t="n"/>
      <c r="BB30" s="4030" t="inlineStr">
        <is>
          <t>6 семестр</t>
        </is>
      </c>
      <c r="BC30" s="2" t="n"/>
      <c r="BD30" s="169" t="n"/>
      <c r="BE30" s="4031" t="inlineStr">
        <is>
          <t>7 семестр</t>
        </is>
      </c>
      <c r="BF30" s="2" t="n"/>
      <c r="BG30" s="169" t="n"/>
      <c r="BH30" s="184" t="inlineStr">
        <is>
          <t>8 семестр</t>
        </is>
      </c>
      <c r="BI30" s="2" t="n"/>
      <c r="BJ30" s="169" t="n"/>
      <c r="BK30" s="188" t="inlineStr">
        <is>
          <t>9 семестр</t>
        </is>
      </c>
      <c r="BL30" s="2" t="n"/>
      <c r="BM30" s="173" t="n"/>
      <c r="BN30" s="189" t="inlineStr">
        <is>
          <t>10семестр</t>
        </is>
      </c>
      <c r="BO30" s="2" t="n"/>
      <c r="BP30" s="190" t="n"/>
      <c r="BQ30" s="168" t="n"/>
      <c r="BR30" s="190" t="n"/>
      <c r="BS30" s="168" t="n"/>
      <c r="BT30" s="2" t="n"/>
      <c r="BU30" s="169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</row>
    <row r="31">
      <c r="A31" s="168" t="n"/>
      <c r="B31" s="169" t="n"/>
      <c r="C31" s="168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169" t="n"/>
      <c r="S31" s="5745" t="n"/>
      <c r="T31" s="168" t="n"/>
      <c r="U31" s="169" t="n"/>
      <c r="V31" s="2" t="n"/>
      <c r="W31" s="169" t="n"/>
      <c r="X31" s="69" t="n"/>
      <c r="Y31" s="70" t="n"/>
      <c r="Z31" s="171" t="n"/>
      <c r="AA31" s="70" t="n"/>
      <c r="AB31" s="2" t="n"/>
      <c r="AC31" s="173" t="n"/>
      <c r="AD31" s="2" t="n"/>
      <c r="AE31" s="169" t="n"/>
      <c r="AF31" s="191" t="n"/>
      <c r="AG31" s="169" t="n"/>
      <c r="AH31" s="191" t="n"/>
      <c r="AI31" s="169" t="n"/>
      <c r="AJ31" s="191" t="n"/>
      <c r="AK31" s="169" t="n"/>
      <c r="AL31" s="6651" t="n"/>
      <c r="AM31" s="193" t="n">
        <v>2</v>
      </c>
      <c r="AN31" s="4925" t="inlineStr">
        <is>
          <t>недели</t>
        </is>
      </c>
      <c r="AO31" s="176" t="n"/>
      <c r="AP31" s="193" t="n">
        <v>2</v>
      </c>
      <c r="AQ31" s="4925" t="inlineStr">
        <is>
          <t>недели</t>
        </is>
      </c>
      <c r="AR31" s="176" t="n"/>
      <c r="AS31" s="1515" t="n">
        <v>2</v>
      </c>
      <c r="AT31" s="4924" t="inlineStr">
        <is>
          <t>недели</t>
        </is>
      </c>
      <c r="AU31" s="176" t="n"/>
      <c r="AV31" s="1516" t="n">
        <v>2</v>
      </c>
      <c r="AW31" s="4924" t="inlineStr">
        <is>
          <t>недели</t>
        </is>
      </c>
      <c r="AX31" s="176" t="n"/>
      <c r="AY31" s="1517" t="n">
        <v>3</v>
      </c>
      <c r="AZ31" s="4925" t="inlineStr">
        <is>
          <t>недели</t>
        </is>
      </c>
      <c r="BA31" s="176" t="n"/>
      <c r="BB31" s="193" t="n">
        <v>3</v>
      </c>
      <c r="BC31" s="4925" t="inlineStr">
        <is>
          <t>недели</t>
        </is>
      </c>
      <c r="BD31" s="176" t="n"/>
      <c r="BE31" s="1519" t="n">
        <v>3</v>
      </c>
      <c r="BF31" s="4925" t="inlineStr">
        <is>
          <t>недели</t>
        </is>
      </c>
      <c r="BG31" s="176" t="n"/>
      <c r="BH31" s="180" t="n">
        <v>3</v>
      </c>
      <c r="BI31" s="4926" t="inlineStr">
        <is>
          <t>недели</t>
        </is>
      </c>
      <c r="BJ31" s="176" t="n"/>
      <c r="BK31" s="4927" t="n">
        <v>3</v>
      </c>
      <c r="BL31" s="6652" t="inlineStr">
        <is>
          <t>недели</t>
        </is>
      </c>
      <c r="BM31" s="1849" t="n"/>
      <c r="BN31" s="4929" t="n">
        <v>3</v>
      </c>
      <c r="BO31" s="4930" t="inlineStr">
        <is>
          <t>недели</t>
        </is>
      </c>
      <c r="BP31" s="178" t="n"/>
      <c r="BQ31" s="168" t="n"/>
      <c r="BR31" s="190" t="n"/>
      <c r="BS31" s="168" t="n"/>
      <c r="BT31" s="2" t="n"/>
      <c r="BU31" s="169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</row>
    <row r="32">
      <c r="A32" s="199" t="n"/>
      <c r="B32" s="200" t="n"/>
      <c r="C32" s="199" t="n"/>
      <c r="D32" s="201" t="n"/>
      <c r="E32" s="201" t="n"/>
      <c r="F32" s="201" t="n"/>
      <c r="G32" s="201" t="n"/>
      <c r="H32" s="201" t="n"/>
      <c r="I32" s="201" t="n"/>
      <c r="J32" s="201" t="n"/>
      <c r="K32" s="201" t="n"/>
      <c r="L32" s="201" t="n"/>
      <c r="M32" s="201" t="n"/>
      <c r="N32" s="201" t="n"/>
      <c r="O32" s="201" t="n"/>
      <c r="P32" s="201" t="n"/>
      <c r="Q32" s="201" t="n"/>
      <c r="R32" s="200" t="n"/>
      <c r="S32" s="6653" t="n"/>
      <c r="T32" s="199" t="n"/>
      <c r="U32" s="200" t="n"/>
      <c r="V32" s="201" t="n"/>
      <c r="W32" s="200" t="n"/>
      <c r="X32" s="203" t="n"/>
      <c r="Y32" s="204" t="n"/>
      <c r="Z32" s="205" t="n"/>
      <c r="AA32" s="204" t="n"/>
      <c r="AB32" s="484" t="n"/>
      <c r="AC32" s="485" t="n"/>
      <c r="AD32" s="201" t="n"/>
      <c r="AE32" s="200" t="n"/>
      <c r="AF32" s="208" t="n"/>
      <c r="AG32" s="200" t="n"/>
      <c r="AH32" s="208" t="n"/>
      <c r="AI32" s="200" t="n"/>
      <c r="AJ32" s="208" t="n"/>
      <c r="AK32" s="200" t="n"/>
      <c r="AL32" s="6654" t="n"/>
      <c r="AM32" s="4938" t="inlineStr">
        <is>
          <t>Всего часов</t>
        </is>
      </c>
      <c r="AN32" s="4939" t="inlineStr">
        <is>
          <t>Ауд.часов</t>
        </is>
      </c>
      <c r="AO32" s="4940" t="inlineStr">
        <is>
          <t>Зач.единиц</t>
        </is>
      </c>
      <c r="AP32" s="4941" t="inlineStr">
        <is>
          <t>Всего часов</t>
        </is>
      </c>
      <c r="AQ32" s="4939" t="inlineStr">
        <is>
          <t>Ауд.часов</t>
        </is>
      </c>
      <c r="AR32" s="4940" t="inlineStr">
        <is>
          <t>Зач.единиц</t>
        </is>
      </c>
      <c r="AS32" s="4935" t="inlineStr">
        <is>
          <t>Всего часов</t>
        </is>
      </c>
      <c r="AT32" s="4932" t="inlineStr">
        <is>
          <t>Ауд.часов</t>
        </is>
      </c>
      <c r="AU32" s="4936" t="inlineStr">
        <is>
          <t>Зач.единиц</t>
        </is>
      </c>
      <c r="AV32" s="4931" t="inlineStr">
        <is>
          <t>Всего часов</t>
        </is>
      </c>
      <c r="AW32" s="4932" t="inlineStr">
        <is>
          <t>Ауд.часов</t>
        </is>
      </c>
      <c r="AX32" s="4937" t="inlineStr">
        <is>
          <t>Зач.единиц</t>
        </is>
      </c>
      <c r="AY32" s="4938" t="inlineStr">
        <is>
          <t>Всего часов</t>
        </is>
      </c>
      <c r="AZ32" s="4939" t="inlineStr">
        <is>
          <t>Ауд.часов</t>
        </is>
      </c>
      <c r="BA32" s="4940" t="inlineStr">
        <is>
          <t>Зач.единиц</t>
        </is>
      </c>
      <c r="BB32" s="4941" t="inlineStr">
        <is>
          <t>Всего часов</t>
        </is>
      </c>
      <c r="BC32" s="4939" t="inlineStr">
        <is>
          <t>Ауд.часов</t>
        </is>
      </c>
      <c r="BD32" s="4940" t="inlineStr">
        <is>
          <t>Зач.единиц</t>
        </is>
      </c>
      <c r="BE32" s="4942" t="inlineStr">
        <is>
          <t>Всего часов</t>
        </is>
      </c>
      <c r="BF32" s="4939" t="inlineStr">
        <is>
          <t>Ауд.часов</t>
        </is>
      </c>
      <c r="BG32" s="4943" t="inlineStr">
        <is>
          <t>Зач.единиц</t>
        </is>
      </c>
      <c r="BH32" s="4938" t="inlineStr">
        <is>
          <t>Всего часов</t>
        </is>
      </c>
      <c r="BI32" s="4939" t="inlineStr">
        <is>
          <t>Ауд.часов</t>
        </is>
      </c>
      <c r="BJ32" s="4050" t="inlineStr">
        <is>
          <t>Зач.единиц</t>
        </is>
      </c>
      <c r="BK32" s="4942" t="inlineStr">
        <is>
          <t>Всего часов</t>
        </is>
      </c>
      <c r="BL32" s="4939" t="inlineStr">
        <is>
          <t>Ауд.часов</t>
        </is>
      </c>
      <c r="BM32" s="4943" t="inlineStr">
        <is>
          <t>Зач.единиц</t>
        </is>
      </c>
      <c r="BN32" s="4938" t="inlineStr">
        <is>
          <t>Всего часов</t>
        </is>
      </c>
      <c r="BO32" s="4939" t="inlineStr">
        <is>
          <t>Ауд.часов</t>
        </is>
      </c>
      <c r="BP32" s="4944" t="inlineStr">
        <is>
          <t>Зач.единиц</t>
        </is>
      </c>
      <c r="BQ32" s="644" t="n"/>
      <c r="BR32" s="6614" t="n"/>
      <c r="BS32" s="199" t="n"/>
      <c r="BT32" s="201" t="n"/>
      <c r="BU32" s="200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</row>
    <row r="33">
      <c r="A33" s="1537" t="n">
        <v>1</v>
      </c>
      <c r="B33" s="220" t="n"/>
      <c r="C33" s="1538" t="inlineStr">
        <is>
          <t>Государственный компонент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220" t="n"/>
      <c r="S33" s="1539" t="n"/>
      <c r="T33" s="5046" t="n"/>
      <c r="U33" s="224" t="n"/>
      <c r="V33" s="5046" t="n"/>
      <c r="W33" s="224" t="n"/>
      <c r="X33" s="1541">
        <f>SUM(X35:Y61)</f>
        <v/>
      </c>
      <c r="Y33" s="220" t="n"/>
      <c r="Z33" s="4059">
        <f>SUM(Z35:AA61)</f>
        <v/>
      </c>
      <c r="AA33" s="220" t="n"/>
      <c r="AB33" s="4056">
        <f>SUM(AB35:AC61)</f>
        <v/>
      </c>
      <c r="AC33" s="404" t="n"/>
      <c r="AD33" s="4057">
        <f>SUM(AD35:AE61)</f>
        <v/>
      </c>
      <c r="AE33" s="220" t="n"/>
      <c r="AF33" s="1766">
        <f>SUM(AF35:AG61)</f>
        <v/>
      </c>
      <c r="AG33" s="220" t="n"/>
      <c r="AH33" s="1766">
        <f>SUM(AH35:AI61)</f>
        <v/>
      </c>
      <c r="AI33" s="220" t="n"/>
      <c r="AJ33" s="1766">
        <f>SUM(AJ35:AK61)</f>
        <v/>
      </c>
      <c r="AK33" s="220" t="n"/>
      <c r="AL33" s="4058">
        <f>SUM(AL35:AL61)</f>
        <v/>
      </c>
      <c r="AM33" s="4953">
        <f>SUM(AM35:AM61)</f>
        <v/>
      </c>
      <c r="AN33" s="1547">
        <f>SUM(AN35:AN61)</f>
        <v/>
      </c>
      <c r="AO33" s="1549">
        <f>SUM(AO35:AO61)</f>
        <v/>
      </c>
      <c r="AP33" s="1555">
        <f>SUM(AP35:AP61)</f>
        <v/>
      </c>
      <c r="AQ33" s="1547">
        <f>SUM(AQ35:AQ61)</f>
        <v/>
      </c>
      <c r="AR33" s="1549">
        <f>SUM(AR35:AR61)</f>
        <v/>
      </c>
      <c r="AS33" s="1554">
        <f>SUM(AS35:AS61)</f>
        <v/>
      </c>
      <c r="AT33" s="1547">
        <f>SUM(AT35:AT61)</f>
        <v/>
      </c>
      <c r="AU33" s="1552">
        <f>SUM(AU35:AU61)</f>
        <v/>
      </c>
      <c r="AV33" s="4953">
        <f>SUM(AV35:AV61)</f>
        <v/>
      </c>
      <c r="AW33" s="1547">
        <f>SUM(AW35:AW61)</f>
        <v/>
      </c>
      <c r="AX33" s="1550">
        <f>SUM(AX35:AX61)</f>
        <v/>
      </c>
      <c r="AY33" s="4953">
        <f>SUM(AY35:AY61)</f>
        <v/>
      </c>
      <c r="AZ33" s="1547">
        <f>SUM(AZ35:AZ61)</f>
        <v/>
      </c>
      <c r="BA33" s="1549">
        <f>SUM(BA35:BA61)</f>
        <v/>
      </c>
      <c r="BB33" s="1555">
        <f>SUM(BB35:BB61)</f>
        <v/>
      </c>
      <c r="BC33" s="1547">
        <f>SUM(BC35:BC61)</f>
        <v/>
      </c>
      <c r="BD33" s="1549">
        <f>SUM(BD35:BD61)</f>
        <v/>
      </c>
      <c r="BE33" s="1554">
        <f>SUM(BE35:BE61)</f>
        <v/>
      </c>
      <c r="BF33" s="1547">
        <f>SUM(BF35:BF61)</f>
        <v/>
      </c>
      <c r="BG33" s="1552">
        <f>SUM(BG35:BG61)</f>
        <v/>
      </c>
      <c r="BH33" s="4953">
        <f>SUM(BH35:BH61)</f>
        <v/>
      </c>
      <c r="BI33" s="1547">
        <f>SUM(BI35:BI61)</f>
        <v/>
      </c>
      <c r="BJ33" s="1550">
        <f>SUM(BJ35:BJ61)</f>
        <v/>
      </c>
      <c r="BK33" s="1554">
        <f>SUM(BK35:BK61)</f>
        <v/>
      </c>
      <c r="BL33" s="1547">
        <f>SUM(BL35:BL61)</f>
        <v/>
      </c>
      <c r="BM33" s="1553">
        <f>SUM(BM35:BM61)</f>
        <v/>
      </c>
      <c r="BN33" s="1555">
        <f>SUM(BN35:BN61)</f>
        <v/>
      </c>
      <c r="BO33" s="1547">
        <f>SUM(BO35:BO61)</f>
        <v/>
      </c>
      <c r="BP33" s="4956">
        <f>SUM(BP35:BP61)</f>
        <v/>
      </c>
      <c r="BQ33" s="6655">
        <f>SUM(BQ35:BR61)</f>
        <v/>
      </c>
      <c r="BR33" s="224" t="n"/>
      <c r="BS33" s="5762" t="n"/>
      <c r="BT33" s="131" t="n"/>
      <c r="BU33" s="220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</row>
    <row r="34">
      <c r="A34" s="4068" t="inlineStr">
        <is>
          <t>1.1</t>
        </is>
      </c>
      <c r="B34" s="200" t="n"/>
      <c r="C34" s="4069" t="inlineStr">
        <is>
          <t>Социально-гуманитарный модуль 1</t>
        </is>
      </c>
      <c r="D34" s="201" t="n"/>
      <c r="E34" s="201" t="n"/>
      <c r="F34" s="201" t="n"/>
      <c r="G34" s="201" t="n"/>
      <c r="H34" s="201" t="n"/>
      <c r="I34" s="201" t="n"/>
      <c r="J34" s="201" t="n"/>
      <c r="K34" s="201" t="n"/>
      <c r="L34" s="201" t="n"/>
      <c r="M34" s="201" t="n"/>
      <c r="N34" s="201" t="n"/>
      <c r="O34" s="201" t="n"/>
      <c r="P34" s="201" t="n"/>
      <c r="Q34" s="201" t="n"/>
      <c r="R34" s="200" t="n"/>
      <c r="S34" s="2548" t="n"/>
      <c r="T34" s="4964" t="n"/>
      <c r="U34" s="244" t="n"/>
      <c r="V34" s="4964" t="n"/>
      <c r="W34" s="244" t="n"/>
      <c r="X34" s="2002">
        <f>AM34+AP34+AS34+AV34+AY34+BB34+BE34+BH34</f>
        <v/>
      </c>
      <c r="Y34" s="200" t="n"/>
      <c r="Z34" s="2003">
        <f>SUM(AD34:AK34)</f>
        <v/>
      </c>
      <c r="AA34" s="200" t="n"/>
      <c r="AB34" s="4070" t="n"/>
      <c r="AC34" s="536" t="n"/>
      <c r="AD34" s="1581">
        <f>SUM(AF34:AN34)</f>
        <v/>
      </c>
      <c r="AE34" s="200" t="n"/>
      <c r="AF34" s="1818">
        <f>SUM(AH34:AP34)</f>
        <v/>
      </c>
      <c r="AG34" s="200" t="n"/>
      <c r="AH34" s="1818">
        <f>SUM(AJ34:AR34)</f>
        <v/>
      </c>
      <c r="AI34" s="200" t="n"/>
      <c r="AJ34" s="1818">
        <f>SUM(AM34:AT34)</f>
        <v/>
      </c>
      <c r="AK34" s="200" t="n"/>
      <c r="AL34" s="6656" t="n"/>
      <c r="AM34" s="1570">
        <f>AO34*36</f>
        <v/>
      </c>
      <c r="AN34" s="1571" t="n"/>
      <c r="AO34" s="1572" t="n"/>
      <c r="AP34" s="1573">
        <f>AR34*36</f>
        <v/>
      </c>
      <c r="AQ34" s="1571" t="n"/>
      <c r="AR34" s="1572" t="n"/>
      <c r="AS34" s="1574">
        <f>AU34*36</f>
        <v/>
      </c>
      <c r="AT34" s="1571" t="n"/>
      <c r="AU34" s="1575" t="n"/>
      <c r="AV34" s="1576">
        <f>AX34*36</f>
        <v/>
      </c>
      <c r="AW34" s="1571" t="n"/>
      <c r="AX34" s="1577" t="n"/>
      <c r="AY34" s="1576">
        <f>BA34*36</f>
        <v/>
      </c>
      <c r="AZ34" s="1571" t="n"/>
      <c r="BA34" s="1572" t="n"/>
      <c r="BB34" s="1573">
        <f>BD34*36</f>
        <v/>
      </c>
      <c r="BC34" s="1571" t="n"/>
      <c r="BD34" s="1572" t="n"/>
      <c r="BE34" s="1574">
        <f>BG34*36</f>
        <v/>
      </c>
      <c r="BF34" s="1571" t="n"/>
      <c r="BG34" s="1575" t="n"/>
      <c r="BH34" s="1576">
        <f>BJ34*36</f>
        <v/>
      </c>
      <c r="BI34" s="1571" t="n"/>
      <c r="BJ34" s="1577" t="n"/>
      <c r="BK34" s="1574" t="n"/>
      <c r="BL34" s="1571" t="n"/>
      <c r="BM34" s="5407" t="n"/>
      <c r="BN34" s="1573" t="n"/>
      <c r="BO34" s="1571" t="n"/>
      <c r="BP34" s="1580" t="n"/>
      <c r="BQ34" s="1561" t="n"/>
      <c r="BR34" s="244" t="n"/>
      <c r="BS34" s="5765" t="n"/>
      <c r="BT34" s="201" t="n"/>
      <c r="BU34" s="200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</row>
    <row r="35">
      <c r="A35" s="4076" t="inlineStr">
        <is>
          <t>1.1.1</t>
        </is>
      </c>
      <c r="B35" s="264" t="n"/>
      <c r="C35" s="4147" t="inlineStr">
        <is>
          <t>История белорусской государственности</t>
        </is>
      </c>
      <c r="D35" s="266" t="n"/>
      <c r="E35" s="266" t="n"/>
      <c r="F35" s="266" t="n"/>
      <c r="G35" s="266" t="n"/>
      <c r="H35" s="266" t="n"/>
      <c r="I35" s="266" t="n"/>
      <c r="J35" s="266" t="n"/>
      <c r="K35" s="266" t="n"/>
      <c r="L35" s="266" t="n"/>
      <c r="M35" s="266" t="n"/>
      <c r="N35" s="266" t="n"/>
      <c r="O35" s="266" t="n"/>
      <c r="P35" s="266" t="n"/>
      <c r="Q35" s="266" t="n"/>
      <c r="R35" s="264" t="n"/>
      <c r="S35" s="4148" t="n"/>
      <c r="T35" s="4149" t="n">
        <v>2</v>
      </c>
      <c r="U35" s="269" t="n"/>
      <c r="V35" s="268" t="n"/>
      <c r="W35" s="269" t="n"/>
      <c r="X35" s="270">
        <f>AM35+AP35+AS35+AV35+AY35+BB35+BE35+BH35+BK35+BN35</f>
        <v/>
      </c>
      <c r="Y35" s="264" t="n"/>
      <c r="Z35" s="271" t="n">
        <v>54</v>
      </c>
      <c r="AA35" s="264" t="n"/>
      <c r="AB35" s="272">
        <f>AL35+AN35+AQ35+AT35+AW35+AZ35+BC35+BF35+BI35+BL35+BO35</f>
        <v/>
      </c>
      <c r="AC35" s="273" t="n"/>
      <c r="AD35" s="252" t="n">
        <v>8</v>
      </c>
      <c r="AE35" s="264" t="n"/>
      <c r="AF35" s="274" t="n"/>
      <c r="AG35" s="264" t="n"/>
      <c r="AH35" s="274" t="n"/>
      <c r="AI35" s="264" t="n"/>
      <c r="AJ35" s="274" t="n">
        <v>4</v>
      </c>
      <c r="AK35" s="264" t="n"/>
      <c r="AL35" s="6657" t="n"/>
      <c r="AM35" s="1667" t="n"/>
      <c r="AN35" s="1599" t="n">
        <v>2</v>
      </c>
      <c r="AO35" s="5086" t="n"/>
      <c r="AP35" s="511" t="n">
        <v>108</v>
      </c>
      <c r="AQ35" s="1599" t="n">
        <v>10</v>
      </c>
      <c r="AR35" s="5086" t="n">
        <v>3</v>
      </c>
      <c r="AS35" s="1589">
        <f>AU35*36</f>
        <v/>
      </c>
      <c r="AT35" s="1590" t="n"/>
      <c r="AU35" s="1591" t="n"/>
      <c r="AV35" s="1592">
        <f>AX35*36</f>
        <v/>
      </c>
      <c r="AW35" s="1590" t="n"/>
      <c r="AX35" s="1593" t="n"/>
      <c r="AY35" s="1594">
        <f>BA35*36</f>
        <v/>
      </c>
      <c r="AZ35" s="1595" t="n"/>
      <c r="BA35" s="1596" t="n"/>
      <c r="BB35" s="1597">
        <f>BD35*36</f>
        <v/>
      </c>
      <c r="BC35" s="1595" t="n"/>
      <c r="BD35" s="1596" t="n"/>
      <c r="BE35" s="1598">
        <f>BG35*36</f>
        <v/>
      </c>
      <c r="BF35" s="1599" t="n"/>
      <c r="BG35" s="1600" t="n"/>
      <c r="BH35" s="1594">
        <f>BJ35*36</f>
        <v/>
      </c>
      <c r="BI35" s="1599" t="n"/>
      <c r="BJ35" s="1601" t="n"/>
      <c r="BK35" s="1602" t="n"/>
      <c r="BL35" s="1599" t="n"/>
      <c r="BM35" s="1603" t="n"/>
      <c r="BN35" s="5035" t="n"/>
      <c r="BO35" s="5029" t="n"/>
      <c r="BP35" s="5036" t="n"/>
      <c r="BQ35" s="4149">
        <f>AO35+AR35+AU35+AX35+BA35+BD35+BG35+BJ35+BM35+BP35</f>
        <v/>
      </c>
      <c r="BR35" s="269" t="n"/>
      <c r="BS35" s="5087" t="inlineStr">
        <is>
          <t>ИБиП</t>
        </is>
      </c>
      <c r="BT35" s="266" t="n"/>
      <c r="BU35" s="264" t="n"/>
      <c r="BV35" s="13">
        <f>Z35*0.22</f>
        <v/>
      </c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  <c r="CT35" s="2" t="n"/>
    </row>
    <row r="36">
      <c r="A36" s="4076" t="inlineStr">
        <is>
          <t>1.1.2</t>
        </is>
      </c>
      <c r="B36" s="264" t="n"/>
      <c r="C36" s="4147" t="inlineStr">
        <is>
          <t>Современная политэкономия</t>
        </is>
      </c>
      <c r="D36" s="266" t="n"/>
      <c r="E36" s="266" t="n"/>
      <c r="F36" s="266" t="n"/>
      <c r="G36" s="266" t="n"/>
      <c r="H36" s="266" t="n"/>
      <c r="I36" s="266" t="n"/>
      <c r="J36" s="266" t="n"/>
      <c r="K36" s="266" t="n"/>
      <c r="L36" s="266" t="n"/>
      <c r="M36" s="266" t="n"/>
      <c r="N36" s="266" t="n"/>
      <c r="O36" s="266" t="n"/>
      <c r="P36" s="266" t="n"/>
      <c r="Q36" s="266" t="n"/>
      <c r="R36" s="264" t="n"/>
      <c r="S36" s="4148" t="n"/>
      <c r="T36" s="4149" t="n">
        <v>5</v>
      </c>
      <c r="U36" s="269" t="n"/>
      <c r="V36" s="268" t="n"/>
      <c r="W36" s="269" t="n"/>
      <c r="X36" s="270">
        <f>AM36+AP36+AS36+AV36+AY36+BB36+BE36+BH36+BK36+BN36</f>
        <v/>
      </c>
      <c r="Y36" s="264" t="n"/>
      <c r="Z36" s="271" t="n">
        <v>54</v>
      </c>
      <c r="AA36" s="264" t="n"/>
      <c r="AB36" s="272">
        <f>AL36+AN36+AQ36+AT36+AW36+AZ36+BC36+BF36+BI36+BL36+BO36</f>
        <v/>
      </c>
      <c r="AC36" s="273" t="n"/>
      <c r="AD36" s="252" t="n">
        <v>8</v>
      </c>
      <c r="AE36" s="264" t="n"/>
      <c r="AF36" s="274" t="n"/>
      <c r="AG36" s="264" t="n"/>
      <c r="AH36" s="274" t="n"/>
      <c r="AI36" s="264" t="n"/>
      <c r="AJ36" s="274" t="n">
        <v>4</v>
      </c>
      <c r="AK36" s="264" t="n"/>
      <c r="AL36" s="6657" t="n"/>
      <c r="AM36" s="1667">
        <f>AO36*36</f>
        <v/>
      </c>
      <c r="AN36" s="1599" t="n"/>
      <c r="AO36" s="5086" t="n"/>
      <c r="AP36" s="511" t="n"/>
      <c r="AQ36" s="1599" t="n"/>
      <c r="AR36" s="5086" t="n"/>
      <c r="AS36" s="1589">
        <f>AU36*36</f>
        <v/>
      </c>
      <c r="AT36" s="1590" t="n"/>
      <c r="AU36" s="1591" t="n"/>
      <c r="AV36" s="1592">
        <f>AX36*36</f>
        <v/>
      </c>
      <c r="AW36" s="1590" t="n">
        <v>2</v>
      </c>
      <c r="AX36" s="1593" t="n"/>
      <c r="AY36" s="1594" t="n">
        <v>108</v>
      </c>
      <c r="AZ36" s="1595" t="n">
        <v>10</v>
      </c>
      <c r="BA36" s="1596" t="n">
        <v>3</v>
      </c>
      <c r="BB36" s="1597">
        <f>BD36*36</f>
        <v/>
      </c>
      <c r="BC36" s="1595" t="n"/>
      <c r="BD36" s="1596" t="n"/>
      <c r="BE36" s="1598">
        <f>BG36*36</f>
        <v/>
      </c>
      <c r="BF36" s="1599" t="n"/>
      <c r="BG36" s="1600" t="n"/>
      <c r="BH36" s="1594">
        <f>BJ36*36</f>
        <v/>
      </c>
      <c r="BI36" s="1599" t="n"/>
      <c r="BJ36" s="1601" t="n"/>
      <c r="BK36" s="1602" t="n"/>
      <c r="BL36" s="1599" t="n"/>
      <c r="BM36" s="1603" t="n"/>
      <c r="BN36" s="5035" t="n"/>
      <c r="BO36" s="5029" t="n"/>
      <c r="BP36" s="5036" t="n"/>
      <c r="BQ36" s="4149">
        <f>AO36+AR36+AU36+AX36+BA36+BD36+BG36+BJ36+BM36+BP36</f>
        <v/>
      </c>
      <c r="BR36" s="269" t="n"/>
      <c r="BS36" s="5087" t="inlineStr">
        <is>
          <t>ЭТиМ</t>
        </is>
      </c>
      <c r="BT36" s="266" t="n"/>
      <c r="BU36" s="264" t="n"/>
      <c r="BV36" s="13">
        <f>Z36*0.22</f>
        <v/>
      </c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  <c r="CT36" s="2" t="n"/>
    </row>
    <row r="37">
      <c r="A37" s="4076" t="inlineStr">
        <is>
          <t>1.1.3</t>
        </is>
      </c>
      <c r="B37" s="264" t="n"/>
      <c r="C37" s="4147" t="inlineStr">
        <is>
          <t>Философия</t>
        </is>
      </c>
      <c r="D37" s="266" t="n"/>
      <c r="E37" s="266" t="n"/>
      <c r="F37" s="266" t="n"/>
      <c r="G37" s="266" t="n"/>
      <c r="H37" s="266" t="n"/>
      <c r="I37" s="266" t="n"/>
      <c r="J37" s="266" t="n"/>
      <c r="K37" s="266" t="n"/>
      <c r="L37" s="266" t="n"/>
      <c r="M37" s="266" t="n"/>
      <c r="N37" s="266" t="n"/>
      <c r="O37" s="266" t="n"/>
      <c r="P37" s="266" t="n"/>
      <c r="Q37" s="266" t="n"/>
      <c r="R37" s="264" t="n"/>
      <c r="S37" s="4148" t="n"/>
      <c r="T37" s="4149" t="n">
        <v>4</v>
      </c>
      <c r="U37" s="269" t="n"/>
      <c r="V37" s="268" t="n"/>
      <c r="W37" s="269" t="n"/>
      <c r="X37" s="270">
        <f>AM37+AP37+AS37+AV37+AY37+BB37+BE37+BH37+BK37+BN37</f>
        <v/>
      </c>
      <c r="Y37" s="264" t="n"/>
      <c r="Z37" s="271" t="n">
        <v>54</v>
      </c>
      <c r="AA37" s="264" t="n"/>
      <c r="AB37" s="272">
        <f>AL37+AN37+AQ37+AT37+AW37+AZ37+BC37+BF37+BI37+BL37+BO37</f>
        <v/>
      </c>
      <c r="AC37" s="273" t="n"/>
      <c r="AD37" s="252" t="n">
        <v>8</v>
      </c>
      <c r="AE37" s="264" t="n"/>
      <c r="AF37" s="274" t="n"/>
      <c r="AG37" s="264" t="n"/>
      <c r="AH37" s="274" t="n"/>
      <c r="AI37" s="264" t="n"/>
      <c r="AJ37" s="274" t="n">
        <v>4</v>
      </c>
      <c r="AK37" s="264" t="n"/>
      <c r="AL37" s="6657" t="n"/>
      <c r="AM37" s="1667">
        <f>AO37*36</f>
        <v/>
      </c>
      <c r="AN37" s="1599" t="n"/>
      <c r="AO37" s="5086" t="n"/>
      <c r="AP37" s="511">
        <f>AR37*36</f>
        <v/>
      </c>
      <c r="AQ37" s="1599" t="n"/>
      <c r="AR37" s="5086" t="n"/>
      <c r="AS37" s="1589" t="n"/>
      <c r="AT37" s="1590" t="n">
        <v>4</v>
      </c>
      <c r="AU37" s="1591" t="n"/>
      <c r="AV37" s="1592" t="n">
        <v>108</v>
      </c>
      <c r="AW37" s="1590" t="n">
        <v>8</v>
      </c>
      <c r="AX37" s="1593" t="n">
        <v>3</v>
      </c>
      <c r="AY37" s="1594">
        <f>BA37*36</f>
        <v/>
      </c>
      <c r="AZ37" s="1595" t="n"/>
      <c r="BA37" s="1596" t="n"/>
      <c r="BB37" s="1597">
        <f>BD37*36</f>
        <v/>
      </c>
      <c r="BC37" s="1595" t="n"/>
      <c r="BD37" s="1596" t="n"/>
      <c r="BE37" s="1598">
        <f>BG37*36</f>
        <v/>
      </c>
      <c r="BF37" s="1599" t="n"/>
      <c r="BG37" s="1600" t="n"/>
      <c r="BH37" s="1594">
        <f>BJ37*36</f>
        <v/>
      </c>
      <c r="BI37" s="1599" t="n"/>
      <c r="BJ37" s="1601" t="n"/>
      <c r="BK37" s="1602" t="n"/>
      <c r="BL37" s="1599" t="n"/>
      <c r="BM37" s="1603" t="n"/>
      <c r="BN37" s="5035" t="n"/>
      <c r="BO37" s="5029" t="n"/>
      <c r="BP37" s="5036" t="n"/>
      <c r="BQ37" s="4149">
        <f>AO37+AR37+AU37+AX37+BA37+BD37+BG37+BJ37+BM37+BP37</f>
        <v/>
      </c>
      <c r="BR37" s="269" t="n"/>
      <c r="BS37" s="5087" t="inlineStr">
        <is>
          <t>ФиП</t>
        </is>
      </c>
      <c r="BT37" s="266" t="n"/>
      <c r="BU37" s="264" t="n"/>
      <c r="BV37" s="13">
        <f>Z37*0.22</f>
        <v/>
      </c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  <c r="CT37" s="2" t="n"/>
    </row>
    <row r="38">
      <c r="A38" s="1608" t="inlineStr">
        <is>
          <t>1.2</t>
        </is>
      </c>
      <c r="B38" s="264" t="n"/>
      <c r="C38" s="1609" t="inlineStr">
        <is>
          <t>Иностранный язык</t>
        </is>
      </c>
      <c r="D38" s="266" t="n"/>
      <c r="E38" s="266" t="n"/>
      <c r="F38" s="266" t="n"/>
      <c r="G38" s="266" t="n"/>
      <c r="H38" s="266" t="n"/>
      <c r="I38" s="266" t="n"/>
      <c r="J38" s="266" t="n"/>
      <c r="K38" s="266" t="n"/>
      <c r="L38" s="266" t="n"/>
      <c r="M38" s="266" t="n"/>
      <c r="N38" s="266" t="n"/>
      <c r="O38" s="266" t="n"/>
      <c r="P38" s="266" t="n"/>
      <c r="Q38" s="266" t="n"/>
      <c r="R38" s="264" t="n"/>
      <c r="S38" s="1610" t="inlineStr">
        <is>
          <t>2085/2024</t>
        </is>
      </c>
      <c r="T38" s="452" t="n">
        <v>1</v>
      </c>
      <c r="U38" s="269" t="n"/>
      <c r="V38" s="452" t="n">
        <v>2</v>
      </c>
      <c r="W38" s="269" t="n"/>
      <c r="X38" s="1611">
        <f>AM38+AP38+AS38+AV38+AY38+BB38+BE38+BH38+BK38+BN38</f>
        <v/>
      </c>
      <c r="Y38" s="264" t="n"/>
      <c r="Z38" s="297" t="n">
        <v>144</v>
      </c>
      <c r="AA38" s="264" t="n"/>
      <c r="AB38" s="296">
        <f>AL38+AN38+AQ38+AT38+AW38+AZ38+BC38+BF38+BI38+BL38+BO38</f>
        <v/>
      </c>
      <c r="AC38" s="273" t="n"/>
      <c r="AD38" s="298" t="n"/>
      <c r="AE38" s="264" t="n"/>
      <c r="AF38" s="302" t="n"/>
      <c r="AG38" s="264" t="n"/>
      <c r="AH38" s="302" t="n">
        <v>32</v>
      </c>
      <c r="AI38" s="264" t="n"/>
      <c r="AJ38" s="302" t="n"/>
      <c r="AK38" s="264" t="n"/>
      <c r="AL38" s="6658" t="n">
        <v>4</v>
      </c>
      <c r="AM38" s="1613">
        <f>AO38*36</f>
        <v/>
      </c>
      <c r="AN38" s="1614" t="n">
        <v>14</v>
      </c>
      <c r="AO38" s="1615" t="n">
        <v>3</v>
      </c>
      <c r="AP38" s="1616">
        <f>AR38*36</f>
        <v/>
      </c>
      <c r="AQ38" s="1614" t="n">
        <v>14</v>
      </c>
      <c r="AR38" s="1615" t="n">
        <v>3</v>
      </c>
      <c r="AS38" s="1574">
        <f>AU38*36</f>
        <v/>
      </c>
      <c r="AT38" s="1571" t="n"/>
      <c r="AU38" s="1575" t="n"/>
      <c r="AV38" s="1576">
        <f>AX38*36</f>
        <v/>
      </c>
      <c r="AW38" s="1571" t="n"/>
      <c r="AX38" s="1577" t="n"/>
      <c r="AY38" s="1576">
        <f>BA38*36</f>
        <v/>
      </c>
      <c r="AZ38" s="1571" t="n"/>
      <c r="BA38" s="1572" t="n"/>
      <c r="BB38" s="1573">
        <f>BD38*36</f>
        <v/>
      </c>
      <c r="BC38" s="1571" t="n"/>
      <c r="BD38" s="1572" t="n"/>
      <c r="BE38" s="1574">
        <f>BG38*36</f>
        <v/>
      </c>
      <c r="BF38" s="1653" t="n"/>
      <c r="BG38" s="1809" t="n"/>
      <c r="BH38" s="1576">
        <f>BJ38*36</f>
        <v/>
      </c>
      <c r="BI38" s="1653" t="n"/>
      <c r="BJ38" s="1670" t="n"/>
      <c r="BK38" s="1651" t="n"/>
      <c r="BL38" s="1653" t="n"/>
      <c r="BM38" s="1649" t="n"/>
      <c r="BN38" s="1648" t="n"/>
      <c r="BO38" s="1653" t="n"/>
      <c r="BP38" s="1650" t="n"/>
      <c r="BQ38" s="1640">
        <f>AO38+AR38+AU38+AX38+BA38+BD38+BG38+BJ38+BM38+BP38</f>
        <v/>
      </c>
      <c r="BR38" s="269" t="n"/>
      <c r="BS38" s="6659" t="inlineStr">
        <is>
          <t>МКиТП</t>
        </is>
      </c>
      <c r="BT38" s="266" t="n"/>
      <c r="BU38" s="264" t="n"/>
      <c r="BV38" s="13">
        <f>Z38*0.22</f>
        <v/>
      </c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  <c r="CT38" s="2" t="n"/>
    </row>
    <row r="39">
      <c r="A39" s="4101" t="inlineStr">
        <is>
          <t>1.3</t>
        </is>
      </c>
      <c r="B39" s="264" t="n"/>
      <c r="C39" s="4102" t="inlineStr">
        <is>
          <t>Общепрофессиональный модуль</t>
        </is>
      </c>
      <c r="D39" s="266" t="n"/>
      <c r="E39" s="266" t="n"/>
      <c r="F39" s="266" t="n"/>
      <c r="G39" s="266" t="n"/>
      <c r="H39" s="266" t="n"/>
      <c r="I39" s="266" t="n"/>
      <c r="J39" s="266" t="n"/>
      <c r="K39" s="266" t="n"/>
      <c r="L39" s="266" t="n"/>
      <c r="M39" s="266" t="n"/>
      <c r="N39" s="266" t="n"/>
      <c r="O39" s="266" t="n"/>
      <c r="P39" s="266" t="n"/>
      <c r="Q39" s="266" t="n"/>
      <c r="R39" s="264" t="n"/>
      <c r="S39" s="1661" t="n"/>
      <c r="T39" s="1876" t="n"/>
      <c r="U39" s="269" t="n"/>
      <c r="V39" s="1876" t="n"/>
      <c r="W39" s="269" t="n"/>
      <c r="X39" s="4104">
        <f>AM39+AP39+AS39+AV39+AY39+BB39+BE39+BH39+BK39+BN39</f>
        <v/>
      </c>
      <c r="Y39" s="264" t="n"/>
      <c r="Z39" s="4105">
        <f>SUM(AD39:AK39)</f>
        <v/>
      </c>
      <c r="AA39" s="264" t="n"/>
      <c r="AB39" s="1643">
        <f>AL39+AN39+AQ39+AT39+AW39+AZ39+BC39+BF39+BI39+BL39+BO39</f>
        <v/>
      </c>
      <c r="AC39" s="273" t="n"/>
      <c r="AD39" s="4106" t="n"/>
      <c r="AE39" s="264" t="n"/>
      <c r="AF39" s="4107" t="n"/>
      <c r="AG39" s="264" t="n"/>
      <c r="AH39" s="4107" t="n"/>
      <c r="AI39" s="264" t="n"/>
      <c r="AJ39" s="4107" t="n"/>
      <c r="AK39" s="264" t="n"/>
      <c r="AL39" s="6660" t="n"/>
      <c r="AM39" s="4987">
        <f>AO39*36</f>
        <v/>
      </c>
      <c r="AN39" s="4988" t="n"/>
      <c r="AO39" s="4989" t="n"/>
      <c r="AP39" s="4990">
        <f>AR39*36</f>
        <v/>
      </c>
      <c r="AQ39" s="4988" t="n"/>
      <c r="AR39" s="4989" t="n"/>
      <c r="AS39" s="4991">
        <f>AU39*36</f>
        <v/>
      </c>
      <c r="AT39" s="4992" t="n"/>
      <c r="AU39" s="4993" t="n"/>
      <c r="AV39" s="4994">
        <f>AX39*36</f>
        <v/>
      </c>
      <c r="AW39" s="4992" t="n"/>
      <c r="AX39" s="4995" t="n"/>
      <c r="AY39" s="4994">
        <f>BA39*36</f>
        <v/>
      </c>
      <c r="AZ39" s="4992" t="n"/>
      <c r="BA39" s="4996" t="n"/>
      <c r="BB39" s="4997">
        <f>BD39*36</f>
        <v/>
      </c>
      <c r="BC39" s="4992" t="n"/>
      <c r="BD39" s="4996" t="n"/>
      <c r="BE39" s="4991">
        <f>BG39*36</f>
        <v/>
      </c>
      <c r="BF39" s="4988" t="n"/>
      <c r="BG39" s="4998" t="n"/>
      <c r="BH39" s="4994">
        <f>BJ39*36</f>
        <v/>
      </c>
      <c r="BI39" s="4988" t="n"/>
      <c r="BJ39" s="6661" t="n"/>
      <c r="BK39" s="5000" t="n"/>
      <c r="BL39" s="4988" t="n"/>
      <c r="BM39" s="5001" t="n"/>
      <c r="BN39" s="4990" t="n"/>
      <c r="BO39" s="4988" t="n"/>
      <c r="BP39" s="5002" t="n"/>
      <c r="BQ39" s="1640">
        <f>AO39+AR39+AU39+AX39+BA39+BD39+BG39+BJ39+BM39+BP39</f>
        <v/>
      </c>
      <c r="BR39" s="269" t="n"/>
      <c r="BS39" s="5083" t="n"/>
      <c r="BT39" s="266" t="n"/>
      <c r="BU39" s="264" t="n"/>
      <c r="BV39" s="5005">
        <f>Z39*0.22</f>
        <v/>
      </c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</row>
    <row r="40">
      <c r="A40" s="1656" t="inlineStr">
        <is>
          <t>1.3.1</t>
        </is>
      </c>
      <c r="B40" s="321" t="n"/>
      <c r="C40" s="437" t="inlineStr">
        <is>
          <t>Высшая математика</t>
        </is>
      </c>
      <c r="D40" s="291" t="n"/>
      <c r="E40" s="291" t="n"/>
      <c r="F40" s="291" t="n"/>
      <c r="G40" s="291" t="n"/>
      <c r="H40" s="291" t="n"/>
      <c r="I40" s="291" t="n"/>
      <c r="J40" s="291" t="n"/>
      <c r="K40" s="291" t="n"/>
      <c r="L40" s="291" t="n"/>
      <c r="M40" s="291" t="n"/>
      <c r="N40" s="291" t="n"/>
      <c r="O40" s="291" t="n"/>
      <c r="P40" s="291" t="n"/>
      <c r="Q40" s="291" t="n"/>
      <c r="R40" s="321" t="n"/>
      <c r="S40" s="323" t="inlineStr">
        <is>
          <t>2016.1/2023 +</t>
        </is>
      </c>
      <c r="T40" s="4118" t="n">
        <v>1</v>
      </c>
      <c r="U40" s="4119" t="n">
        <v>2</v>
      </c>
      <c r="V40" s="452" t="n"/>
      <c r="W40" s="321" t="n"/>
      <c r="X40" s="6662">
        <f>AM40+AP40+AS40+AV40+AY40+BB40+BE40+BH40+BK40+BN40</f>
        <v/>
      </c>
      <c r="Y40" s="328" t="n"/>
      <c r="Z40" s="295" t="n">
        <v>324</v>
      </c>
      <c r="AA40" s="321" t="n"/>
      <c r="AB40" s="6663">
        <f>AL40+AN40+AQ40+AT40+AW40+AZ40+BC40+BF40+BI40+BL40+BO40</f>
        <v/>
      </c>
      <c r="AC40" s="328" t="n"/>
      <c r="AD40" s="297" t="n">
        <v>38</v>
      </c>
      <c r="AE40" s="329" t="n"/>
      <c r="AF40" s="302" t="n"/>
      <c r="AG40" s="329" t="n"/>
      <c r="AH40" s="302" t="n">
        <v>38</v>
      </c>
      <c r="AI40" s="329" t="n"/>
      <c r="AJ40" s="303" t="n"/>
      <c r="AK40" s="321" t="n"/>
      <c r="AL40" s="6664" t="n">
        <v>18</v>
      </c>
      <c r="AM40" s="1616">
        <f>AO40*36</f>
        <v/>
      </c>
      <c r="AN40" s="1614" t="n">
        <v>18</v>
      </c>
      <c r="AO40" s="1625" t="n">
        <v>6</v>
      </c>
      <c r="AP40" s="1616">
        <f>AR40*36</f>
        <v/>
      </c>
      <c r="AQ40" s="1614" t="n">
        <v>20</v>
      </c>
      <c r="AR40" s="1626" t="n">
        <v>6</v>
      </c>
      <c r="AS40" s="1627">
        <f>AU40*36</f>
        <v/>
      </c>
      <c r="AT40" s="1614" t="n">
        <v>20</v>
      </c>
      <c r="AU40" s="1625" t="n">
        <v>6</v>
      </c>
      <c r="AV40" s="1616">
        <f>AX40*36</f>
        <v/>
      </c>
      <c r="AW40" s="1614" t="n"/>
      <c r="AX40" s="1626" t="n"/>
      <c r="AY40" s="1627">
        <f>BA40*36</f>
        <v/>
      </c>
      <c r="AZ40" s="1614" t="n"/>
      <c r="BA40" s="1625" t="n"/>
      <c r="BB40" s="1616">
        <f>BD40*36</f>
        <v/>
      </c>
      <c r="BC40" s="1614" t="n"/>
      <c r="BD40" s="1626" t="n"/>
      <c r="BE40" s="1627">
        <f>BG40*36</f>
        <v/>
      </c>
      <c r="BF40" s="1614" t="n"/>
      <c r="BG40" s="1625" t="n"/>
      <c r="BH40" s="1616">
        <f>BJ40*36</f>
        <v/>
      </c>
      <c r="BI40" s="1614" t="n"/>
      <c r="BJ40" s="1626" t="n"/>
      <c r="BK40" s="1627" t="n"/>
      <c r="BL40" s="1614" t="n"/>
      <c r="BM40" s="1625" t="n"/>
      <c r="BN40" s="1616" t="n"/>
      <c r="BO40" s="1614" t="n"/>
      <c r="BP40" s="1626" t="n"/>
      <c r="BQ40" s="452">
        <f>AO40+AR40+AU40+AX40+BA40+BD40+BG40+BJ40+BM40+BP40</f>
        <v/>
      </c>
      <c r="BR40" s="321" t="n"/>
      <c r="BS40" s="6665" t="inlineStr">
        <is>
          <t>ВМ</t>
        </is>
      </c>
      <c r="BT40" s="291" t="n"/>
      <c r="BU40" s="321" t="n"/>
      <c r="BV40" s="5813">
        <f>Z40*0.22</f>
        <v/>
      </c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  <c r="CT40" s="2" t="n"/>
    </row>
    <row r="41">
      <c r="A41" s="199" t="n"/>
      <c r="B41" s="333" t="n"/>
      <c r="C41" s="199" t="n"/>
      <c r="D41" s="201" t="n"/>
      <c r="E41" s="201" t="n"/>
      <c r="F41" s="201" t="n"/>
      <c r="G41" s="201" t="n"/>
      <c r="H41" s="201" t="n"/>
      <c r="I41" s="201" t="n"/>
      <c r="J41" s="201" t="n"/>
      <c r="K41" s="201" t="n"/>
      <c r="L41" s="201" t="n"/>
      <c r="M41" s="201" t="n"/>
      <c r="N41" s="201" t="n"/>
      <c r="O41" s="201" t="n"/>
      <c r="P41" s="201" t="n"/>
      <c r="Q41" s="201" t="n"/>
      <c r="R41" s="333" t="n"/>
      <c r="S41" s="334" t="n"/>
      <c r="T41" s="4122" t="n">
        <v>3</v>
      </c>
      <c r="U41" s="333" t="n"/>
      <c r="V41" s="199" t="n"/>
      <c r="W41" s="333" t="n"/>
      <c r="X41" s="6666" t="n"/>
      <c r="Y41" s="2329" t="n"/>
      <c r="Z41" s="338" t="n"/>
      <c r="AA41" s="333" t="n"/>
      <c r="AB41" s="2304" t="n"/>
      <c r="AC41" s="2329" t="n"/>
      <c r="AD41" s="338" t="n"/>
      <c r="AE41" s="200" t="n"/>
      <c r="AF41" s="208" t="n"/>
      <c r="AG41" s="200" t="n"/>
      <c r="AH41" s="208" t="n"/>
      <c r="AI41" s="200" t="n"/>
      <c r="AJ41" s="208" t="n"/>
      <c r="AK41" s="333" t="n"/>
      <c r="AL41" s="4721" t="n"/>
      <c r="AM41" s="340" t="n"/>
      <c r="AN41" s="341" t="n"/>
      <c r="AO41" s="342" t="n"/>
      <c r="AP41" s="340" t="n"/>
      <c r="AQ41" s="341" t="n"/>
      <c r="AR41" s="343" t="n"/>
      <c r="AS41" s="1536" t="n"/>
      <c r="AT41" s="341" t="n"/>
      <c r="AU41" s="342" t="n"/>
      <c r="AV41" s="340" t="n"/>
      <c r="AW41" s="341" t="n"/>
      <c r="AX41" s="343" t="n"/>
      <c r="AY41" s="1536" t="n"/>
      <c r="AZ41" s="341" t="n"/>
      <c r="BA41" s="342" t="n"/>
      <c r="BB41" s="340" t="n"/>
      <c r="BC41" s="341" t="n"/>
      <c r="BD41" s="343" t="n"/>
      <c r="BE41" s="1536" t="n"/>
      <c r="BF41" s="341" t="n"/>
      <c r="BG41" s="342" t="n"/>
      <c r="BH41" s="340" t="n"/>
      <c r="BI41" s="341" t="n"/>
      <c r="BJ41" s="343" t="n"/>
      <c r="BK41" s="1536" t="n"/>
      <c r="BL41" s="341" t="n"/>
      <c r="BM41" s="342" t="n"/>
      <c r="BN41" s="340" t="n"/>
      <c r="BO41" s="341" t="n"/>
      <c r="BP41" s="343" t="n"/>
      <c r="BQ41" s="199" t="n"/>
      <c r="BR41" s="333" t="n"/>
      <c r="BS41" s="199" t="n"/>
      <c r="BT41" s="201" t="n"/>
      <c r="BU41" s="333" t="n"/>
      <c r="BV41" s="5813">
        <f>Z41*0.22</f>
        <v/>
      </c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  <c r="CT41" s="2" t="n"/>
    </row>
    <row r="42">
      <c r="A42" s="4133" t="inlineStr">
        <is>
          <t>1.3.2</t>
        </is>
      </c>
      <c r="B42" s="264" t="n"/>
      <c r="C42" s="4134" t="inlineStr">
        <is>
          <t>Химия</t>
        </is>
      </c>
      <c r="D42" s="266" t="n"/>
      <c r="E42" s="266" t="n"/>
      <c r="F42" s="266" t="n"/>
      <c r="G42" s="266" t="n"/>
      <c r="H42" s="266" t="n"/>
      <c r="I42" s="266" t="n"/>
      <c r="J42" s="266" t="n"/>
      <c r="K42" s="266" t="n"/>
      <c r="L42" s="266" t="n"/>
      <c r="M42" s="266" t="n"/>
      <c r="N42" s="266" t="n"/>
      <c r="O42" s="266" t="n"/>
      <c r="P42" s="266" t="n"/>
      <c r="Q42" s="266" t="n"/>
      <c r="R42" s="264" t="n"/>
      <c r="S42" s="1685" t="n"/>
      <c r="T42" s="1640" t="n">
        <v>1</v>
      </c>
      <c r="U42" s="269" t="n"/>
      <c r="V42" s="1640" t="n"/>
      <c r="W42" s="269" t="n"/>
      <c r="X42" s="4104" t="n">
        <v>108</v>
      </c>
      <c r="Y42" s="264" t="n"/>
      <c r="Z42" s="1644" t="n">
        <v>72</v>
      </c>
      <c r="AA42" s="264" t="n"/>
      <c r="AB42" s="1643">
        <f>AL42+AN42+AQ42+AT42+AW42+AZ42+BC42+BF42+BI42+BL42+BO42</f>
        <v/>
      </c>
      <c r="AC42" s="273" t="n"/>
      <c r="AD42" s="1645" t="n">
        <v>8</v>
      </c>
      <c r="AE42" s="264" t="n"/>
      <c r="AF42" s="1790" t="n">
        <v>6</v>
      </c>
      <c r="AG42" s="264" t="n"/>
      <c r="AH42" s="1790" t="n">
        <v>6</v>
      </c>
      <c r="AI42" s="264" t="n"/>
      <c r="AJ42" s="1790" t="n"/>
      <c r="AK42" s="264" t="n"/>
      <c r="AL42" s="6667" t="n">
        <v>4</v>
      </c>
      <c r="AM42" s="1570" t="n">
        <v>108</v>
      </c>
      <c r="AN42" s="1653" t="n">
        <v>16</v>
      </c>
      <c r="AO42" s="5039" t="n">
        <v>3</v>
      </c>
      <c r="AP42" s="1648">
        <f>AR42*36</f>
        <v/>
      </c>
      <c r="AQ42" s="1653" t="n"/>
      <c r="AR42" s="5039" t="n"/>
      <c r="AS42" s="1574">
        <f>AU42*36</f>
        <v/>
      </c>
      <c r="AT42" s="1571" t="n"/>
      <c r="AU42" s="1575" t="n"/>
      <c r="AV42" s="1576">
        <f>AX42*36</f>
        <v/>
      </c>
      <c r="AW42" s="1571" t="n"/>
      <c r="AX42" s="1577" t="n"/>
      <c r="AY42" s="1576">
        <f>BA42*36</f>
        <v/>
      </c>
      <c r="AZ42" s="1571" t="n"/>
      <c r="BA42" s="1572" t="n"/>
      <c r="BB42" s="1573">
        <f>BD42*36</f>
        <v/>
      </c>
      <c r="BC42" s="1571" t="n"/>
      <c r="BD42" s="1572" t="n"/>
      <c r="BE42" s="1574">
        <f>BG42*36</f>
        <v/>
      </c>
      <c r="BF42" s="1653" t="n"/>
      <c r="BG42" s="1809" t="n"/>
      <c r="BH42" s="1576">
        <f>BJ42*36</f>
        <v/>
      </c>
      <c r="BI42" s="1653" t="n"/>
      <c r="BJ42" s="1670" t="n"/>
      <c r="BK42" s="1651" t="n"/>
      <c r="BL42" s="1653" t="n"/>
      <c r="BM42" s="1649" t="n"/>
      <c r="BN42" s="1648" t="n"/>
      <c r="BO42" s="1653" t="n"/>
      <c r="BP42" s="1650" t="n"/>
      <c r="BQ42" s="1640">
        <f>AO42+AR42+AU42+AX42+BA42+BD42+BG42+BJ42+BM42+BP42</f>
        <v/>
      </c>
      <c r="BR42" s="269" t="n"/>
      <c r="BS42" s="6659" t="n"/>
      <c r="BT42" s="266" t="n"/>
      <c r="BU42" s="264" t="n"/>
      <c r="BV42" s="5005">
        <f>Z42*0.22</f>
        <v/>
      </c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  <c r="CT42" s="2" t="n"/>
    </row>
    <row r="43">
      <c r="A43" s="4124" t="inlineStr">
        <is>
          <t>1.3.3</t>
        </is>
      </c>
      <c r="B43" s="264" t="n"/>
      <c r="C43" s="4125" t="inlineStr">
        <is>
          <t>Информатика</t>
        </is>
      </c>
      <c r="D43" s="266" t="n"/>
      <c r="E43" s="266" t="n"/>
      <c r="F43" s="266" t="n"/>
      <c r="G43" s="266" t="n"/>
      <c r="H43" s="266" t="n"/>
      <c r="I43" s="266" t="n"/>
      <c r="J43" s="266" t="n"/>
      <c r="K43" s="266" t="n"/>
      <c r="L43" s="266" t="n"/>
      <c r="M43" s="266" t="n"/>
      <c r="N43" s="266" t="n"/>
      <c r="O43" s="266" t="n"/>
      <c r="P43" s="266" t="n"/>
      <c r="Q43" s="266" t="n"/>
      <c r="R43" s="264" t="n"/>
      <c r="S43" s="1610" t="inlineStr">
        <is>
          <t>2051/2024</t>
        </is>
      </c>
      <c r="T43" s="452" t="n">
        <v>1</v>
      </c>
      <c r="U43" s="269" t="n"/>
      <c r="V43" s="452" t="n"/>
      <c r="W43" s="269" t="n"/>
      <c r="X43" s="1611">
        <f>AM43+AP43+AS43+AV43+AY43+BB43+BE43+BH43+BK43+BN43</f>
        <v/>
      </c>
      <c r="Y43" s="264" t="n"/>
      <c r="Z43" s="297" t="n">
        <v>72</v>
      </c>
      <c r="AA43" s="264" t="n"/>
      <c r="AB43" s="296">
        <f>AL43+AN43+AQ43+AT43+AW43+AZ43+BC43+BF43+BI43+BL43+BO43</f>
        <v/>
      </c>
      <c r="AC43" s="273" t="n"/>
      <c r="AD43" s="298" t="n">
        <v>10</v>
      </c>
      <c r="AE43" s="264" t="n"/>
      <c r="AF43" s="302" t="n">
        <v>8</v>
      </c>
      <c r="AG43" s="264" t="n"/>
      <c r="AH43" s="302" t="n"/>
      <c r="AI43" s="264" t="n"/>
      <c r="AJ43" s="302" t="n"/>
      <c r="AK43" s="264" t="n"/>
      <c r="AL43" s="6658" t="n">
        <v>6</v>
      </c>
      <c r="AM43" s="1613">
        <f>AO43*36</f>
        <v/>
      </c>
      <c r="AN43" s="1614" t="n">
        <v>12</v>
      </c>
      <c r="AO43" s="1615" t="n">
        <v>3</v>
      </c>
      <c r="AP43" s="1616">
        <f>AR43*36</f>
        <v/>
      </c>
      <c r="AQ43" s="1614" t="n"/>
      <c r="AR43" s="1615" t="n"/>
      <c r="AS43" s="1574">
        <f>AU43*36</f>
        <v/>
      </c>
      <c r="AT43" s="1571" t="n"/>
      <c r="AU43" s="1575" t="n"/>
      <c r="AV43" s="1576">
        <f>AX43*36</f>
        <v/>
      </c>
      <c r="AW43" s="1571" t="n"/>
      <c r="AX43" s="1577" t="n"/>
      <c r="AY43" s="1576">
        <f>BA43*36</f>
        <v/>
      </c>
      <c r="AZ43" s="1571" t="n"/>
      <c r="BA43" s="1572" t="n"/>
      <c r="BB43" s="1573">
        <f>BD43*36</f>
        <v/>
      </c>
      <c r="BC43" s="1571" t="n"/>
      <c r="BD43" s="1572" t="n"/>
      <c r="BE43" s="1574">
        <f>BG43*36</f>
        <v/>
      </c>
      <c r="BF43" s="1653" t="n"/>
      <c r="BG43" s="1809" t="n"/>
      <c r="BH43" s="1576">
        <f>BJ43*36</f>
        <v/>
      </c>
      <c r="BI43" s="1653" t="n"/>
      <c r="BJ43" s="1670" t="n"/>
      <c r="BK43" s="1651" t="n"/>
      <c r="BL43" s="1653" t="n"/>
      <c r="BM43" s="1649" t="n"/>
      <c r="BN43" s="1648" t="n"/>
      <c r="BO43" s="1653" t="n"/>
      <c r="BP43" s="1650" t="n"/>
      <c r="BQ43" s="1640">
        <f>AO43+AR43+AU43+AX43+BA43+BD43+BG43+BJ43+BM43+BP43</f>
        <v/>
      </c>
      <c r="BR43" s="269" t="n"/>
      <c r="BS43" s="6659" t="inlineStr">
        <is>
          <t>ИиВД</t>
        </is>
      </c>
      <c r="BT43" s="266" t="n"/>
      <c r="BU43" s="264" t="n"/>
      <c r="BV43" s="13">
        <f>Z43*0.22</f>
        <v/>
      </c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</row>
    <row r="44">
      <c r="A44" s="4076" t="inlineStr">
        <is>
          <t>1.3.4</t>
        </is>
      </c>
      <c r="B44" s="264" t="n"/>
      <c r="C44" s="5020" t="inlineStr">
        <is>
          <t>Физика</t>
        </is>
      </c>
      <c r="D44" s="266" t="n"/>
      <c r="E44" s="266" t="n"/>
      <c r="F44" s="266" t="n"/>
      <c r="G44" s="266" t="n"/>
      <c r="H44" s="266" t="n"/>
      <c r="I44" s="266" t="n"/>
      <c r="J44" s="266" t="n"/>
      <c r="K44" s="266" t="n"/>
      <c r="L44" s="266" t="n"/>
      <c r="M44" s="266" t="n"/>
      <c r="N44" s="266" t="n"/>
      <c r="O44" s="266" t="n"/>
      <c r="P44" s="266" t="n"/>
      <c r="Q44" s="266" t="n"/>
      <c r="R44" s="269" t="n"/>
      <c r="S44" s="4148" t="n"/>
      <c r="T44" s="6668" t="n">
        <v>3</v>
      </c>
      <c r="U44" s="4203" t="n">
        <v>4</v>
      </c>
      <c r="V44" s="268" t="n"/>
      <c r="W44" s="269" t="n"/>
      <c r="X44" s="270">
        <f>AM44+AP44+AS44+AV44+AY44+BB44+BE44+BH44+BK44+BN44</f>
        <v/>
      </c>
      <c r="Y44" s="264" t="n"/>
      <c r="Z44" s="271" t="n">
        <v>216</v>
      </c>
      <c r="AA44" s="264" t="n"/>
      <c r="AB44" s="272">
        <f>AL44+AN44+AQ44+AT44+AW44+AZ44+BC44+BF44+BI44+BL44+BO44</f>
        <v/>
      </c>
      <c r="AC44" s="273" t="n"/>
      <c r="AD44" s="252" t="n">
        <v>20</v>
      </c>
      <c r="AE44" s="264" t="n"/>
      <c r="AF44" s="274" t="n">
        <v>20</v>
      </c>
      <c r="AG44" s="264" t="n"/>
      <c r="AH44" s="274" t="n">
        <v>20</v>
      </c>
      <c r="AI44" s="264" t="n"/>
      <c r="AJ44" s="274" t="n"/>
      <c r="AK44" s="264" t="n"/>
      <c r="AL44" s="6657" t="n"/>
      <c r="AM44" s="1667">
        <f>AO44*36</f>
        <v/>
      </c>
      <c r="AN44" s="1599" t="n"/>
      <c r="AO44" s="5086" t="n"/>
      <c r="AP44" s="511" t="n"/>
      <c r="AQ44" s="1599" t="n">
        <v>4</v>
      </c>
      <c r="AR44" s="5086" t="n"/>
      <c r="AS44" s="1589">
        <f>AU44*36</f>
        <v/>
      </c>
      <c r="AT44" s="1590" t="n">
        <v>28</v>
      </c>
      <c r="AU44" s="1591" t="n">
        <v>6</v>
      </c>
      <c r="AV44" s="1592" t="n">
        <v>216</v>
      </c>
      <c r="AW44" s="1590" t="n">
        <v>28</v>
      </c>
      <c r="AX44" s="1593" t="n">
        <v>6</v>
      </c>
      <c r="AY44" s="1594">
        <f>BA44*36</f>
        <v/>
      </c>
      <c r="AZ44" s="1595" t="n"/>
      <c r="BA44" s="1596" t="n"/>
      <c r="BB44" s="1597">
        <f>BD44*36</f>
        <v/>
      </c>
      <c r="BC44" s="1595" t="n"/>
      <c r="BD44" s="1596" t="n"/>
      <c r="BE44" s="1598">
        <f>BG44*36</f>
        <v/>
      </c>
      <c r="BF44" s="1599" t="n"/>
      <c r="BG44" s="1600" t="n"/>
      <c r="BH44" s="1594">
        <f>BJ44*36</f>
        <v/>
      </c>
      <c r="BI44" s="1599" t="n"/>
      <c r="BJ44" s="1601" t="n"/>
      <c r="BK44" s="1602" t="n"/>
      <c r="BL44" s="1599" t="n"/>
      <c r="BM44" s="1603" t="n"/>
      <c r="BN44" s="5035" t="n"/>
      <c r="BO44" s="5029" t="n"/>
      <c r="BP44" s="5036" t="n"/>
      <c r="BQ44" s="4149">
        <f>AO44+AR44+AU44+AX44+BA44+BD44+BG44+BJ44+BM44+BP44</f>
        <v/>
      </c>
      <c r="BR44" s="269" t="n"/>
      <c r="BS44" s="5087" t="inlineStr">
        <is>
          <t>физики</t>
        </is>
      </c>
      <c r="BT44" s="266" t="n"/>
      <c r="BU44" s="264" t="n"/>
      <c r="BV44" s="13">
        <f>Z44*0.22</f>
        <v/>
      </c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  <c r="CT44" s="2" t="n"/>
    </row>
    <row r="45">
      <c r="A45" s="4101" t="inlineStr">
        <is>
          <t>1.4</t>
        </is>
      </c>
      <c r="B45" s="264" t="n"/>
      <c r="C45" s="4102" t="inlineStr">
        <is>
          <t>Инженерный модуль</t>
        </is>
      </c>
      <c r="D45" s="266" t="n"/>
      <c r="E45" s="266" t="n"/>
      <c r="F45" s="266" t="n"/>
      <c r="G45" s="266" t="n"/>
      <c r="H45" s="266" t="n"/>
      <c r="I45" s="266" t="n"/>
      <c r="J45" s="266" t="n"/>
      <c r="K45" s="266" t="n"/>
      <c r="L45" s="266" t="n"/>
      <c r="M45" s="266" t="n"/>
      <c r="N45" s="266" t="n"/>
      <c r="O45" s="266" t="n"/>
      <c r="P45" s="266" t="n"/>
      <c r="Q45" s="266" t="n"/>
      <c r="R45" s="264" t="n"/>
      <c r="S45" s="1661" t="n"/>
      <c r="T45" s="1876" t="n"/>
      <c r="U45" s="269" t="n"/>
      <c r="V45" s="1876" t="n"/>
      <c r="W45" s="269" t="n"/>
      <c r="X45" s="4104">
        <f>AM45+AP45+AS45+AV45+AY45+BB45+BE45+BH45+BK45+BN45</f>
        <v/>
      </c>
      <c r="Y45" s="264" t="n"/>
      <c r="Z45" s="1644">
        <f>SUM(AD45:AK45)</f>
        <v/>
      </c>
      <c r="AA45" s="264" t="n"/>
      <c r="AB45" s="1643">
        <f>AL45+AN45+AQ45+AT45+AW45+AZ45+BC45+BF45+BI45+BL45+BO45</f>
        <v/>
      </c>
      <c r="AC45" s="273" t="n"/>
      <c r="AD45" s="1645" t="n"/>
      <c r="AE45" s="264" t="n"/>
      <c r="AF45" s="1790" t="n"/>
      <c r="AG45" s="264" t="n"/>
      <c r="AH45" s="1790" t="n"/>
      <c r="AI45" s="264" t="n"/>
      <c r="AJ45" s="1790" t="n"/>
      <c r="AK45" s="264" t="n"/>
      <c r="AL45" s="6667" t="n"/>
      <c r="AM45" s="1570">
        <f>AO45*36</f>
        <v/>
      </c>
      <c r="AN45" s="1653" t="n"/>
      <c r="AO45" s="5039" t="n"/>
      <c r="AP45" s="1648">
        <f>AR45*36</f>
        <v/>
      </c>
      <c r="AQ45" s="1653" t="n"/>
      <c r="AR45" s="5039" t="n"/>
      <c r="AS45" s="1574">
        <f>AU45*36</f>
        <v/>
      </c>
      <c r="AT45" s="1571" t="n"/>
      <c r="AU45" s="1575" t="n"/>
      <c r="AV45" s="1576">
        <f>AX45*36</f>
        <v/>
      </c>
      <c r="AW45" s="1571" t="n"/>
      <c r="AX45" s="1577" t="n"/>
      <c r="AY45" s="1576">
        <f>BA45*36</f>
        <v/>
      </c>
      <c r="AZ45" s="1571" t="n"/>
      <c r="BA45" s="1572" t="n"/>
      <c r="BB45" s="1573">
        <f>BD45*36</f>
        <v/>
      </c>
      <c r="BC45" s="1571" t="n"/>
      <c r="BD45" s="1572" t="n"/>
      <c r="BE45" s="1574">
        <f>BG45*36</f>
        <v/>
      </c>
      <c r="BF45" s="1653" t="n"/>
      <c r="BG45" s="1809" t="n"/>
      <c r="BH45" s="1576">
        <f>BJ45*36</f>
        <v/>
      </c>
      <c r="BI45" s="1653" t="n"/>
      <c r="BJ45" s="6661" t="n"/>
      <c r="BK45" s="5000" t="n"/>
      <c r="BL45" s="4988" t="n"/>
      <c r="BM45" s="5001" t="n"/>
      <c r="BN45" s="4990" t="n"/>
      <c r="BO45" s="4988" t="n"/>
      <c r="BP45" s="5002" t="n"/>
      <c r="BQ45" s="1640">
        <f>AO45+AR45+AU45+AX45+BA45+BD45+BG45+BJ45+BM45+BP45</f>
        <v/>
      </c>
      <c r="BR45" s="269" t="n"/>
      <c r="BS45" s="5083" t="n"/>
      <c r="BT45" s="266" t="n"/>
      <c r="BU45" s="264" t="n"/>
      <c r="BV45" s="5005">
        <f>Z45*0.22</f>
        <v/>
      </c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</row>
    <row r="46">
      <c r="A46" s="4124" t="inlineStr">
        <is>
          <t>1.4.1</t>
        </is>
      </c>
      <c r="B46" s="264" t="n"/>
      <c r="C46" s="4125" t="inlineStr">
        <is>
          <t>Инженерная и машинная графика</t>
        </is>
      </c>
      <c r="D46" s="266" t="n"/>
      <c r="E46" s="266" t="n"/>
      <c r="F46" s="266" t="n"/>
      <c r="G46" s="266" t="n"/>
      <c r="H46" s="266" t="n"/>
      <c r="I46" s="266" t="n"/>
      <c r="J46" s="266" t="n"/>
      <c r="K46" s="266" t="n"/>
      <c r="L46" s="266" t="n"/>
      <c r="M46" s="266" t="n"/>
      <c r="N46" s="266" t="n"/>
      <c r="O46" s="266" t="n"/>
      <c r="P46" s="266" t="n"/>
      <c r="Q46" s="266" t="n"/>
      <c r="R46" s="264" t="n"/>
      <c r="S46" s="1610" t="inlineStr">
        <is>
          <t>2076.1/2024</t>
        </is>
      </c>
      <c r="T46" s="452" t="n">
        <v>1</v>
      </c>
      <c r="U46" s="269" t="n"/>
      <c r="V46" s="1631" t="n">
        <v>2</v>
      </c>
      <c r="W46" s="1632" t="inlineStr">
        <is>
          <t>д</t>
        </is>
      </c>
      <c r="X46" s="1611" t="n">
        <v>252</v>
      </c>
      <c r="Y46" s="264" t="n"/>
      <c r="Z46" s="297" t="n">
        <v>144</v>
      </c>
      <c r="AA46" s="264" t="n"/>
      <c r="AB46" s="296">
        <f>AL46+AN46+AQ46+AT46+AW46+AZ46+BC46+BF46+BI46+BL46+BO46</f>
        <v/>
      </c>
      <c r="AC46" s="273" t="n"/>
      <c r="AD46" s="298" t="n">
        <v>8</v>
      </c>
      <c r="AE46" s="264" t="n"/>
      <c r="AF46" s="302" t="n"/>
      <c r="AG46" s="264" t="n"/>
      <c r="AH46" s="302" t="n">
        <v>28</v>
      </c>
      <c r="AI46" s="264" t="n"/>
      <c r="AJ46" s="302" t="n"/>
      <c r="AK46" s="264" t="n"/>
      <c r="AL46" s="6658" t="n">
        <v>6</v>
      </c>
      <c r="AM46" s="1613" t="n">
        <v>144</v>
      </c>
      <c r="AN46" s="1614" t="n">
        <v>12</v>
      </c>
      <c r="AO46" s="1615" t="n">
        <v>4</v>
      </c>
      <c r="AP46" s="1616">
        <f>AR46*36</f>
        <v/>
      </c>
      <c r="AQ46" s="1614" t="n">
        <v>18</v>
      </c>
      <c r="AR46" s="1615" t="n">
        <v>3</v>
      </c>
      <c r="AS46" s="1574">
        <f>AU46*36</f>
        <v/>
      </c>
      <c r="AT46" s="1571" t="n"/>
      <c r="AU46" s="1575" t="n"/>
      <c r="AV46" s="1576">
        <f>AX46*36</f>
        <v/>
      </c>
      <c r="AW46" s="1571" t="n"/>
      <c r="AX46" s="1577" t="n"/>
      <c r="AY46" s="1576">
        <f>BA46*36</f>
        <v/>
      </c>
      <c r="AZ46" s="1571" t="n"/>
      <c r="BA46" s="1572" t="n"/>
      <c r="BB46" s="1573">
        <f>BD46*36</f>
        <v/>
      </c>
      <c r="BC46" s="1571" t="n"/>
      <c r="BD46" s="1572" t="n"/>
      <c r="BE46" s="1574">
        <f>BG46*36</f>
        <v/>
      </c>
      <c r="BF46" s="1653" t="n"/>
      <c r="BG46" s="1809" t="n"/>
      <c r="BH46" s="1576">
        <f>BJ46*36</f>
        <v/>
      </c>
      <c r="BI46" s="1653" t="n"/>
      <c r="BJ46" s="1670" t="n"/>
      <c r="BK46" s="1651" t="n"/>
      <c r="BL46" s="1653" t="n"/>
      <c r="BM46" s="1649" t="n"/>
      <c r="BN46" s="1648" t="n"/>
      <c r="BO46" s="1653" t="n"/>
      <c r="BP46" s="1650" t="n"/>
      <c r="BQ46" s="1640">
        <f>AO46+AR46+AU46+AX46+BA46+BD46+BG46+BJ46+BM46+BP46</f>
        <v/>
      </c>
      <c r="BR46" s="269" t="n"/>
      <c r="BS46" s="6659" t="inlineStr">
        <is>
          <t>ИГ</t>
        </is>
      </c>
      <c r="BT46" s="266" t="n"/>
      <c r="BU46" s="264" t="n"/>
      <c r="BV46" s="13">
        <f>Z46*0.22</f>
        <v/>
      </c>
      <c r="BW46" s="2" t="n"/>
      <c r="BX46" s="2" t="n"/>
      <c r="BY46" s="2" t="n"/>
      <c r="BZ46" s="2" t="n"/>
      <c r="CA46" s="2" t="n"/>
      <c r="CB46" s="2" t="n"/>
      <c r="CC46" s="2" t="n"/>
      <c r="CD46" s="2" t="n"/>
      <c r="CE46" s="2" t="n"/>
      <c r="CF46" s="2" t="n"/>
      <c r="CG46" s="2" t="n"/>
      <c r="CH46" s="2" t="n"/>
      <c r="CI46" s="2" t="n"/>
      <c r="CJ46" s="2" t="n"/>
      <c r="CK46" s="2" t="n"/>
      <c r="CL46" s="2" t="n"/>
      <c r="CM46" s="2" t="n"/>
      <c r="CN46" s="2" t="n"/>
      <c r="CO46" s="2" t="n"/>
      <c r="CP46" s="2" t="n"/>
      <c r="CQ46" s="2" t="n"/>
      <c r="CR46" s="2" t="n"/>
      <c r="CS46" s="2" t="n"/>
      <c r="CT46" s="2" t="n"/>
    </row>
    <row r="47">
      <c r="A47" s="4076" t="inlineStr">
        <is>
          <t>1.4.2</t>
        </is>
      </c>
      <c r="B47" s="264" t="n"/>
      <c r="C47" s="5020" t="inlineStr">
        <is>
          <t>Теоретическая механика</t>
        </is>
      </c>
      <c r="D47" s="266" t="n"/>
      <c r="E47" s="266" t="n"/>
      <c r="F47" s="266" t="n"/>
      <c r="G47" s="266" t="n"/>
      <c r="H47" s="266" t="n"/>
      <c r="I47" s="266" t="n"/>
      <c r="J47" s="266" t="n"/>
      <c r="K47" s="266" t="n"/>
      <c r="L47" s="266" t="n"/>
      <c r="M47" s="266" t="n"/>
      <c r="N47" s="266" t="n"/>
      <c r="O47" s="266" t="n"/>
      <c r="P47" s="266" t="n"/>
      <c r="Q47" s="266" t="n"/>
      <c r="R47" s="269" t="n"/>
      <c r="S47" s="4148" t="n"/>
      <c r="T47" s="6668" t="n">
        <v>3</v>
      </c>
      <c r="U47" s="4203" t="n">
        <v>4</v>
      </c>
      <c r="V47" s="268" t="n">
        <v>5</v>
      </c>
      <c r="W47" s="269" t="n"/>
      <c r="X47" s="270" t="n">
        <v>324</v>
      </c>
      <c r="Y47" s="264" t="n"/>
      <c r="Z47" s="271" t="n">
        <v>216</v>
      </c>
      <c r="AA47" s="264" t="n"/>
      <c r="AB47" s="272">
        <f>AL47+AN47+AQ47+AT47+AW47+AZ47+BC47+BF47+BI47+BL47+BO47</f>
        <v/>
      </c>
      <c r="AC47" s="273" t="n"/>
      <c r="AD47" s="252" t="n">
        <v>20</v>
      </c>
      <c r="AE47" s="264" t="n"/>
      <c r="AF47" s="274" t="n">
        <v>6</v>
      </c>
      <c r="AG47" s="264" t="n"/>
      <c r="AH47" s="274" t="n">
        <v>26</v>
      </c>
      <c r="AI47" s="264" t="n"/>
      <c r="AJ47" s="274" t="n"/>
      <c r="AK47" s="264" t="n"/>
      <c r="AL47" s="6657" t="n"/>
      <c r="AM47" s="1667">
        <f>AO47*36</f>
        <v/>
      </c>
      <c r="AN47" s="1599" t="n"/>
      <c r="AO47" s="5086" t="n"/>
      <c r="AP47" s="511" t="n"/>
      <c r="AQ47" s="1599" t="n">
        <v>10</v>
      </c>
      <c r="AR47" s="5086" t="n"/>
      <c r="AS47" s="1589">
        <f>AU47*36</f>
        <v/>
      </c>
      <c r="AT47" s="1590" t="n">
        <v>16</v>
      </c>
      <c r="AU47" s="1591" t="n">
        <v>3</v>
      </c>
      <c r="AV47" s="1592">
        <f>AX47*36</f>
        <v/>
      </c>
      <c r="AW47" s="1590" t="n">
        <v>10</v>
      </c>
      <c r="AX47" s="1593" t="n">
        <v>3</v>
      </c>
      <c r="AY47" s="1594" t="n">
        <v>108</v>
      </c>
      <c r="AZ47" s="1595" t="n">
        <v>16</v>
      </c>
      <c r="BA47" s="1596" t="n">
        <v>3</v>
      </c>
      <c r="BB47" s="1597">
        <f>BD47*36</f>
        <v/>
      </c>
      <c r="BC47" s="1595" t="n"/>
      <c r="BD47" s="1596" t="n"/>
      <c r="BE47" s="1598">
        <f>BG47*36</f>
        <v/>
      </c>
      <c r="BF47" s="1599" t="n"/>
      <c r="BG47" s="1600" t="n"/>
      <c r="BH47" s="1594">
        <f>BJ47*36</f>
        <v/>
      </c>
      <c r="BI47" s="1599" t="n"/>
      <c r="BJ47" s="1601" t="n"/>
      <c r="BK47" s="1602" t="n"/>
      <c r="BL47" s="1599" t="n"/>
      <c r="BM47" s="1603" t="n"/>
      <c r="BN47" s="5035" t="n"/>
      <c r="BO47" s="5029" t="n"/>
      <c r="BP47" s="5036" t="n"/>
      <c r="BQ47" s="4149">
        <f>AO47+AR47+AU47+AX47+BA47+BD47+BG47+BJ47+BM47+BP47</f>
        <v/>
      </c>
      <c r="BR47" s="269" t="n"/>
      <c r="BS47" s="5087" t="inlineStr">
        <is>
          <t>МиК</t>
        </is>
      </c>
      <c r="BT47" s="266" t="n"/>
      <c r="BU47" s="264" t="n"/>
      <c r="BV47" s="13">
        <f>Z47*0.22</f>
        <v/>
      </c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</row>
    <row r="48">
      <c r="A48" s="4076" t="inlineStr">
        <is>
          <t>1.4.3</t>
        </is>
      </c>
      <c r="B48" s="264" t="n"/>
      <c r="C48" s="5020" t="inlineStr">
        <is>
          <t>Механика материалов</t>
        </is>
      </c>
      <c r="D48" s="266" t="n"/>
      <c r="E48" s="266" t="n"/>
      <c r="F48" s="266" t="n"/>
      <c r="G48" s="266" t="n"/>
      <c r="H48" s="266" t="n"/>
      <c r="I48" s="266" t="n"/>
      <c r="J48" s="266" t="n"/>
      <c r="K48" s="266" t="n"/>
      <c r="L48" s="266" t="n"/>
      <c r="M48" s="266" t="n"/>
      <c r="N48" s="266" t="n"/>
      <c r="O48" s="266" t="n"/>
      <c r="P48" s="266" t="n"/>
      <c r="Q48" s="266" t="n"/>
      <c r="R48" s="269" t="n"/>
      <c r="S48" s="4148" t="n"/>
      <c r="T48" s="4149" t="n">
        <v>6</v>
      </c>
      <c r="U48" s="269" t="n"/>
      <c r="V48" s="268" t="n">
        <v>5</v>
      </c>
      <c r="W48" s="269" t="n"/>
      <c r="X48" s="270">
        <f>AM48+AP48+AS48+AV48+AY48+BB48+BE48+BH48+BK48+BN48</f>
        <v/>
      </c>
      <c r="Y48" s="264" t="n"/>
      <c r="Z48" s="271" t="n">
        <v>144</v>
      </c>
      <c r="AA48" s="264" t="n"/>
      <c r="AB48" s="272">
        <f>AL48+AN48+AQ48+AT48+AW48+AZ48+BC48+BF48+BI48+BL48+BO48</f>
        <v/>
      </c>
      <c r="AC48" s="273" t="n"/>
      <c r="AD48" s="252" t="n">
        <v>14</v>
      </c>
      <c r="AE48" s="264" t="n"/>
      <c r="AF48" s="274" t="n">
        <v>6</v>
      </c>
      <c r="AG48" s="264" t="n"/>
      <c r="AH48" s="274" t="n">
        <v>12</v>
      </c>
      <c r="AI48" s="264" t="n"/>
      <c r="AJ48" s="274" t="n"/>
      <c r="AK48" s="264" t="n"/>
      <c r="AL48" s="6657" t="n"/>
      <c r="AM48" s="1667">
        <f>AO48*36</f>
        <v/>
      </c>
      <c r="AN48" s="1599" t="n"/>
      <c r="AO48" s="5086" t="n"/>
      <c r="AP48" s="511">
        <f>AR48*36</f>
        <v/>
      </c>
      <c r="AQ48" s="1599" t="n"/>
      <c r="AR48" s="5086" t="n"/>
      <c r="AS48" s="1589" t="n"/>
      <c r="AT48" s="1590" t="n"/>
      <c r="AU48" s="1591" t="n"/>
      <c r="AV48" s="1592" t="n"/>
      <c r="AW48" s="1590" t="n">
        <v>4</v>
      </c>
      <c r="AX48" s="1593" t="n"/>
      <c r="AY48" s="1594" t="n">
        <v>108</v>
      </c>
      <c r="AZ48" s="1595" t="n">
        <v>14</v>
      </c>
      <c r="BA48" s="1596" t="n">
        <v>3</v>
      </c>
      <c r="BB48" s="1597" t="n">
        <v>108</v>
      </c>
      <c r="BC48" s="1595" t="n">
        <v>14</v>
      </c>
      <c r="BD48" s="1596" t="n">
        <v>3</v>
      </c>
      <c r="BE48" s="1598">
        <f>BG48*36</f>
        <v/>
      </c>
      <c r="BF48" s="1599" t="n"/>
      <c r="BG48" s="1600" t="n"/>
      <c r="BH48" s="1594">
        <f>BJ48*36</f>
        <v/>
      </c>
      <c r="BI48" s="1599" t="n"/>
      <c r="BJ48" s="1601" t="n"/>
      <c r="BK48" s="1602" t="n"/>
      <c r="BL48" s="1599" t="n"/>
      <c r="BM48" s="1603" t="n"/>
      <c r="BN48" s="5035" t="n"/>
      <c r="BO48" s="5029" t="n"/>
      <c r="BP48" s="5036" t="n"/>
      <c r="BQ48" s="4149">
        <f>AO48+AR48+AU48+AX48+BA48+BD48+BG48+BJ48+BM48+BP48</f>
        <v/>
      </c>
      <c r="BR48" s="269" t="n"/>
      <c r="BS48" s="5087" t="inlineStr">
        <is>
          <t>МиК</t>
        </is>
      </c>
      <c r="BT48" s="266" t="n"/>
      <c r="BU48" s="264" t="n"/>
      <c r="BV48" s="13">
        <f>Z48*0.22</f>
        <v/>
      </c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  <c r="CT48" s="2" t="n"/>
    </row>
    <row r="49">
      <c r="A49" s="4076" t="inlineStr">
        <is>
          <t>1.4.4</t>
        </is>
      </c>
      <c r="B49" s="264" t="n"/>
      <c r="C49" s="5020" t="inlineStr">
        <is>
          <t>Теория механизмов и машин</t>
        </is>
      </c>
      <c r="D49" s="266" t="n"/>
      <c r="E49" s="266" t="n"/>
      <c r="F49" s="266" t="n"/>
      <c r="G49" s="266" t="n"/>
      <c r="H49" s="266" t="n"/>
      <c r="I49" s="266" t="n"/>
      <c r="J49" s="266" t="n"/>
      <c r="K49" s="266" t="n"/>
      <c r="L49" s="266" t="n"/>
      <c r="M49" s="266" t="n"/>
      <c r="N49" s="266" t="n"/>
      <c r="O49" s="266" t="n"/>
      <c r="P49" s="266" t="n"/>
      <c r="Q49" s="266" t="n"/>
      <c r="R49" s="269" t="n"/>
      <c r="S49" s="4148" t="n"/>
      <c r="T49" s="4149" t="n">
        <v>5</v>
      </c>
      <c r="U49" s="269" t="n"/>
      <c r="V49" s="268" t="n"/>
      <c r="W49" s="269" t="n"/>
      <c r="X49" s="270">
        <f>AM49+AP49+AS49+AV49+AY49+BB49+BE49+BH49+BK49+BN49</f>
        <v/>
      </c>
      <c r="Y49" s="264" t="n"/>
      <c r="Z49" s="271" t="n">
        <v>54</v>
      </c>
      <c r="AA49" s="264" t="n"/>
      <c r="AB49" s="272">
        <f>AL49+AN49+AQ49+AT49+AW49+AZ49+BC49+BF49+BI49+BL49+BO49</f>
        <v/>
      </c>
      <c r="AC49" s="273" t="n"/>
      <c r="AD49" s="252" t="n">
        <v>14</v>
      </c>
      <c r="AE49" s="264" t="n"/>
      <c r="AF49" s="274" t="n">
        <v>6</v>
      </c>
      <c r="AG49" s="264" t="n"/>
      <c r="AH49" s="274" t="n"/>
      <c r="AI49" s="264" t="n"/>
      <c r="AJ49" s="274" t="n"/>
      <c r="AK49" s="264" t="n"/>
      <c r="AL49" s="6657" t="n"/>
      <c r="AM49" s="1667">
        <f>AO49*36</f>
        <v/>
      </c>
      <c r="AN49" s="1599" t="n"/>
      <c r="AO49" s="5086" t="n"/>
      <c r="AP49" s="511">
        <f>AR49*36</f>
        <v/>
      </c>
      <c r="AQ49" s="1599" t="n"/>
      <c r="AR49" s="5086" t="n"/>
      <c r="AS49" s="1589">
        <f>AU49*36</f>
        <v/>
      </c>
      <c r="AT49" s="1590" t="n"/>
      <c r="AU49" s="1591" t="n"/>
      <c r="AV49" s="1592" t="n"/>
      <c r="AW49" s="1590" t="n">
        <v>4</v>
      </c>
      <c r="AX49" s="1593" t="n"/>
      <c r="AY49" s="1594" t="n">
        <v>108</v>
      </c>
      <c r="AZ49" s="1595" t="n">
        <v>16</v>
      </c>
      <c r="BA49" s="1596" t="n">
        <v>3</v>
      </c>
      <c r="BB49" s="1597">
        <f>BD49*36</f>
        <v/>
      </c>
      <c r="BC49" s="1595" t="n"/>
      <c r="BD49" s="1596" t="n"/>
      <c r="BE49" s="1598">
        <f>BG49*36</f>
        <v/>
      </c>
      <c r="BF49" s="1599" t="n"/>
      <c r="BG49" s="1600" t="n"/>
      <c r="BH49" s="1594">
        <f>BJ49*36</f>
        <v/>
      </c>
      <c r="BI49" s="1599" t="n"/>
      <c r="BJ49" s="1601" t="n"/>
      <c r="BK49" s="1602" t="n"/>
      <c r="BL49" s="1599" t="n"/>
      <c r="BM49" s="1603" t="n"/>
      <c r="BN49" s="5035" t="n"/>
      <c r="BO49" s="5029" t="n"/>
      <c r="BP49" s="5036" t="n"/>
      <c r="BQ49" s="4149">
        <f>AO49+AR49+AU49+AX49+BA49+BD49+BG49+BJ49+BM49+BP49</f>
        <v/>
      </c>
      <c r="BR49" s="269" t="n"/>
      <c r="BS49" s="5087" t="inlineStr">
        <is>
          <t>МиК</t>
        </is>
      </c>
      <c r="BT49" s="266" t="n"/>
      <c r="BU49" s="264" t="n"/>
      <c r="BV49" s="13">
        <f>Z49*0.22</f>
        <v/>
      </c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  <c r="CT49" s="2" t="n"/>
    </row>
    <row r="50">
      <c r="A50" s="4133" t="inlineStr">
        <is>
          <t>1.4.5</t>
        </is>
      </c>
      <c r="B50" s="264" t="n"/>
      <c r="C50" s="1684" t="inlineStr">
        <is>
          <t>Детали машин</t>
        </is>
      </c>
      <c r="D50" s="266" t="n"/>
      <c r="E50" s="266" t="n"/>
      <c r="F50" s="266" t="n"/>
      <c r="G50" s="266" t="n"/>
      <c r="H50" s="266" t="n"/>
      <c r="I50" s="266" t="n"/>
      <c r="J50" s="266" t="n"/>
      <c r="K50" s="266" t="n"/>
      <c r="L50" s="266" t="n"/>
      <c r="M50" s="266" t="n"/>
      <c r="N50" s="266" t="n"/>
      <c r="O50" s="266" t="n"/>
      <c r="P50" s="266" t="n"/>
      <c r="Q50" s="266" t="n"/>
      <c r="R50" s="269" t="n"/>
      <c r="S50" s="1685" t="n"/>
      <c r="T50" s="1640" t="n">
        <v>7</v>
      </c>
      <c r="U50" s="269" t="n"/>
      <c r="V50" s="1640" t="n">
        <v>6</v>
      </c>
      <c r="W50" s="269" t="n"/>
      <c r="X50" s="4104" t="n">
        <v>300</v>
      </c>
      <c r="Y50" s="264" t="n"/>
      <c r="Z50" s="1644" t="n">
        <v>198</v>
      </c>
      <c r="AA50" s="264" t="n"/>
      <c r="AB50" s="1643">
        <f>AL50+AN50+AQ50+AT50+AW50+AZ50+BC50+BF50+BI50+BL50+BO50</f>
        <v/>
      </c>
      <c r="AC50" s="273" t="n"/>
      <c r="AD50" s="1645" t="n">
        <v>22</v>
      </c>
      <c r="AE50" s="264" t="n"/>
      <c r="AF50" s="1790" t="n">
        <v>14</v>
      </c>
      <c r="AG50" s="264" t="n"/>
      <c r="AH50" s="1790" t="n">
        <v>14</v>
      </c>
      <c r="AI50" s="264" t="n"/>
      <c r="AJ50" s="1790" t="n"/>
      <c r="AK50" s="264" t="n"/>
      <c r="AL50" s="6667" t="n"/>
      <c r="AM50" s="1570">
        <f>AO50*36</f>
        <v/>
      </c>
      <c r="AN50" s="1653" t="n"/>
      <c r="AO50" s="5039" t="n"/>
      <c r="AP50" s="1648">
        <f>AR50*36</f>
        <v/>
      </c>
      <c r="AQ50" s="1653" t="n"/>
      <c r="AR50" s="5039" t="n"/>
      <c r="AS50" s="1574">
        <f>AU50*36</f>
        <v/>
      </c>
      <c r="AT50" s="1571" t="n"/>
      <c r="AU50" s="1575" t="n"/>
      <c r="AV50" s="1576" t="n"/>
      <c r="AW50" s="1571" t="n"/>
      <c r="AX50" s="1577" t="n"/>
      <c r="AY50" s="1576" t="n"/>
      <c r="AZ50" s="1571" t="n">
        <v>8</v>
      </c>
      <c r="BA50" s="1572" t="n"/>
      <c r="BB50" s="1573" t="n">
        <v>120</v>
      </c>
      <c r="BC50" s="1571" t="n">
        <v>20</v>
      </c>
      <c r="BD50" s="1572" t="n">
        <v>3</v>
      </c>
      <c r="BE50" s="1574" t="n">
        <v>180</v>
      </c>
      <c r="BF50" s="1653" t="n">
        <v>22</v>
      </c>
      <c r="BG50" s="1809" t="n">
        <v>5</v>
      </c>
      <c r="BH50" s="1576">
        <f>BJ50*36</f>
        <v/>
      </c>
      <c r="BI50" s="1653" t="n"/>
      <c r="BJ50" s="1670" t="n"/>
      <c r="BK50" s="1651" t="n"/>
      <c r="BL50" s="1653" t="n"/>
      <c r="BM50" s="1649" t="n"/>
      <c r="BN50" s="1648" t="n"/>
      <c r="BO50" s="1653" t="n"/>
      <c r="BP50" s="1650" t="n"/>
      <c r="BQ50" s="1640">
        <f>AO50+AR50+AU50+AX50+BA50+BD50+BG50+BJ50+BM50+BP50</f>
        <v/>
      </c>
      <c r="BR50" s="269" t="n"/>
      <c r="BS50" s="4175" t="n"/>
      <c r="BT50" s="266" t="n"/>
      <c r="BU50" s="269" t="n"/>
      <c r="BV50" s="5005">
        <f>Z50*0.22</f>
        <v/>
      </c>
      <c r="BW50" s="5005" t="n"/>
      <c r="BX50" s="5005" t="n"/>
      <c r="BY50" s="5005" t="n"/>
      <c r="BZ50" s="5005" t="n"/>
      <c r="CA50" s="5005" t="n"/>
      <c r="CB50" s="5005" t="n"/>
      <c r="CC50" s="5005" t="n"/>
      <c r="CD50" s="5005" t="n"/>
      <c r="CE50" s="5005" t="n"/>
      <c r="CF50" s="5005" t="n"/>
      <c r="CG50" s="5005" t="n"/>
      <c r="CH50" s="5005" t="n"/>
      <c r="CI50" s="5005" t="n"/>
      <c r="CJ50" s="5005" t="n"/>
      <c r="CK50" s="5005" t="n"/>
      <c r="CL50" s="5005" t="n"/>
      <c r="CM50" s="5005" t="n"/>
      <c r="CN50" s="5005" t="n"/>
      <c r="CO50" s="5005" t="n"/>
      <c r="CP50" s="5005" t="n"/>
      <c r="CQ50" s="5005" t="n"/>
      <c r="CR50" s="5005" t="n"/>
      <c r="CS50" s="5005" t="n"/>
      <c r="CT50" s="5005" t="n"/>
    </row>
    <row r="51">
      <c r="A51" s="4133" t="inlineStr">
        <is>
          <t>1.4.6</t>
        </is>
      </c>
      <c r="B51" s="264" t="n"/>
      <c r="C51" s="1684" t="inlineStr">
        <is>
          <t>Курсовой проект по учебной дисциплине "Детали машин"</t>
        </is>
      </c>
      <c r="D51" s="266" t="n"/>
      <c r="E51" s="266" t="n"/>
      <c r="F51" s="266" t="n"/>
      <c r="G51" s="266" t="n"/>
      <c r="H51" s="266" t="n"/>
      <c r="I51" s="266" t="n"/>
      <c r="J51" s="266" t="n"/>
      <c r="K51" s="266" t="n"/>
      <c r="L51" s="266" t="n"/>
      <c r="M51" s="266" t="n"/>
      <c r="N51" s="266" t="n"/>
      <c r="O51" s="266" t="n"/>
      <c r="P51" s="266" t="n"/>
      <c r="Q51" s="266" t="n"/>
      <c r="R51" s="269" t="n"/>
      <c r="S51" s="1685" t="n"/>
      <c r="T51" s="1640" t="n"/>
      <c r="U51" s="269" t="n"/>
      <c r="V51" s="1640" t="n"/>
      <c r="W51" s="269" t="n"/>
      <c r="X51" s="4104">
        <f>AM51+AP51+AS51+AV51+AY51+BB51+BE51+BH51+BK51+BN51</f>
        <v/>
      </c>
      <c r="Y51" s="264" t="n"/>
      <c r="Z51" s="1644">
        <f>SUM(AD51:AK51)</f>
        <v/>
      </c>
      <c r="AA51" s="264" t="n"/>
      <c r="AB51" s="1643">
        <f>AL51+AN51+AQ51+AT51+AW51+AZ51+BC51+BF51+BI51+BL51+BO51</f>
        <v/>
      </c>
      <c r="AC51" s="273" t="n"/>
      <c r="AD51" s="1645" t="n"/>
      <c r="AE51" s="264" t="n"/>
      <c r="AF51" s="1790" t="n"/>
      <c r="AG51" s="264" t="n"/>
      <c r="AH51" s="1790" t="n"/>
      <c r="AI51" s="264" t="n"/>
      <c r="AJ51" s="1790" t="n"/>
      <c r="AK51" s="264" t="n"/>
      <c r="AL51" s="6667" t="n"/>
      <c r="AM51" s="1570">
        <f>AO51*36</f>
        <v/>
      </c>
      <c r="AN51" s="1653" t="n"/>
      <c r="AO51" s="5039" t="n"/>
      <c r="AP51" s="1648">
        <f>AR51*36</f>
        <v/>
      </c>
      <c r="AQ51" s="1653" t="n"/>
      <c r="AR51" s="5039" t="n"/>
      <c r="AS51" s="1574">
        <f>AU51*36</f>
        <v/>
      </c>
      <c r="AT51" s="1571" t="n"/>
      <c r="AU51" s="1575" t="n"/>
      <c r="AV51" s="1576">
        <f>AX51*36</f>
        <v/>
      </c>
      <c r="AW51" s="1571" t="n"/>
      <c r="AX51" s="1577" t="n"/>
      <c r="AY51" s="1576" t="n"/>
      <c r="AZ51" s="1571" t="n"/>
      <c r="BA51" s="1572" t="n"/>
      <c r="BB51" s="1573">
        <f>BD51*36</f>
        <v/>
      </c>
      <c r="BC51" s="1571" t="n"/>
      <c r="BD51" s="1572" t="n"/>
      <c r="BE51" s="1574" t="n">
        <v>40</v>
      </c>
      <c r="BF51" s="1653" t="n"/>
      <c r="BG51" s="1809" t="n">
        <v>1</v>
      </c>
      <c r="BH51" s="1576">
        <f>BJ51*36</f>
        <v/>
      </c>
      <c r="BI51" s="1653" t="n"/>
      <c r="BJ51" s="1670" t="n"/>
      <c r="BK51" s="1651" t="n"/>
      <c r="BL51" s="1653" t="n"/>
      <c r="BM51" s="1649" t="n"/>
      <c r="BN51" s="1648" t="n"/>
      <c r="BO51" s="1653" t="n"/>
      <c r="BP51" s="1650" t="n"/>
      <c r="BQ51" s="1640">
        <f>AO51+AR51+AU51+AX51+BA51+BD51+BG51+BJ51+BM51+BP51</f>
        <v/>
      </c>
      <c r="BR51" s="269" t="n"/>
      <c r="BS51" s="4175" t="n"/>
      <c r="BT51" s="266" t="n"/>
      <c r="BU51" s="269" t="n"/>
      <c r="BV51" s="5005">
        <f>Z51*0.22</f>
        <v/>
      </c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  <c r="CT51" s="2" t="n"/>
    </row>
    <row r="52">
      <c r="A52" s="4133" t="inlineStr">
        <is>
          <t>1.4.7</t>
        </is>
      </c>
      <c r="B52" s="264" t="n"/>
      <c r="C52" s="1684" t="inlineStr">
        <is>
          <t>Технология машиностроения</t>
        </is>
      </c>
      <c r="D52" s="266" t="n"/>
      <c r="E52" s="266" t="n"/>
      <c r="F52" s="266" t="n"/>
      <c r="G52" s="266" t="n"/>
      <c r="H52" s="266" t="n"/>
      <c r="I52" s="266" t="n"/>
      <c r="J52" s="266" t="n"/>
      <c r="K52" s="266" t="n"/>
      <c r="L52" s="266" t="n"/>
      <c r="M52" s="266" t="n"/>
      <c r="N52" s="266" t="n"/>
      <c r="O52" s="266" t="n"/>
      <c r="P52" s="266" t="n"/>
      <c r="Q52" s="266" t="n"/>
      <c r="R52" s="269" t="n"/>
      <c r="S52" s="1685" t="n"/>
      <c r="T52" s="1640" t="n">
        <v>8</v>
      </c>
      <c r="U52" s="269" t="n"/>
      <c r="V52" s="1640" t="n"/>
      <c r="W52" s="269" t="n"/>
      <c r="X52" s="4104" t="n">
        <v>120</v>
      </c>
      <c r="Y52" s="264" t="n"/>
      <c r="Z52" s="1644" t="n">
        <v>90</v>
      </c>
      <c r="AA52" s="264" t="n"/>
      <c r="AB52" s="1643">
        <f>AL52+AN52+AQ52+AT52+AW52+AZ52+BC52+BF52+BI52+BL52+BO52</f>
        <v/>
      </c>
      <c r="AC52" s="273" t="n"/>
      <c r="AD52" s="1645" t="n">
        <v>14</v>
      </c>
      <c r="AE52" s="264" t="n"/>
      <c r="AF52" s="1790" t="n">
        <v>8</v>
      </c>
      <c r="AG52" s="264" t="n"/>
      <c r="AH52" s="1790" t="n"/>
      <c r="AI52" s="264" t="n"/>
      <c r="AJ52" s="1790" t="n"/>
      <c r="AK52" s="264" t="n"/>
      <c r="AL52" s="6667" t="n"/>
      <c r="AM52" s="1570">
        <f>AO52*36</f>
        <v/>
      </c>
      <c r="AN52" s="1653" t="n"/>
      <c r="AO52" s="5039" t="n"/>
      <c r="AP52" s="1648">
        <f>AR52*36</f>
        <v/>
      </c>
      <c r="AQ52" s="1653" t="n"/>
      <c r="AR52" s="5039" t="n"/>
      <c r="AS52" s="1574">
        <f>AU52*36</f>
        <v/>
      </c>
      <c r="AT52" s="1571" t="n"/>
      <c r="AU52" s="1575" t="n"/>
      <c r="AV52" s="1576">
        <f>AX52*36</f>
        <v/>
      </c>
      <c r="AW52" s="1571" t="n"/>
      <c r="AX52" s="1577" t="n"/>
      <c r="AY52" s="1576">
        <f>BA52*36</f>
        <v/>
      </c>
      <c r="AZ52" s="1571" t="n"/>
      <c r="BA52" s="1572" t="n"/>
      <c r="BB52" s="1573" t="n"/>
      <c r="BC52" s="1571" t="n"/>
      <c r="BD52" s="1572" t="n"/>
      <c r="BE52" s="1574">
        <f>BG52*36</f>
        <v/>
      </c>
      <c r="BF52" s="1653" t="n">
        <v>8</v>
      </c>
      <c r="BG52" s="1809" t="n"/>
      <c r="BH52" s="1576" t="n">
        <v>120</v>
      </c>
      <c r="BI52" s="1653" t="n">
        <v>14</v>
      </c>
      <c r="BJ52" s="1670" t="n">
        <v>3</v>
      </c>
      <c r="BK52" s="1651" t="n"/>
      <c r="BL52" s="1653" t="n"/>
      <c r="BM52" s="1649" t="n"/>
      <c r="BN52" s="1648" t="n"/>
      <c r="BO52" s="1653" t="n"/>
      <c r="BP52" s="1650" t="n"/>
      <c r="BQ52" s="1640">
        <f>AO52+AR52+AU52+AX52+BA52+BD52+BG52+BJ52+BM52+BP52</f>
        <v/>
      </c>
      <c r="BR52" s="269" t="n"/>
      <c r="BS52" s="4175" t="n"/>
      <c r="BT52" s="266" t="n"/>
      <c r="BU52" s="269" t="n"/>
      <c r="BV52" s="5005">
        <f>Z52*0.22</f>
        <v/>
      </c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  <c r="CT52" s="2" t="n"/>
    </row>
    <row r="53">
      <c r="A53" s="4133" t="inlineStr">
        <is>
          <t>1.4.8</t>
        </is>
      </c>
      <c r="B53" s="264" t="n"/>
      <c r="C53" s="1684" t="inlineStr">
        <is>
          <t>Курсовая работа по учебной дисциплине "Технология машиностроения"</t>
        </is>
      </c>
      <c r="D53" s="266" t="n"/>
      <c r="E53" s="266" t="n"/>
      <c r="F53" s="266" t="n"/>
      <c r="G53" s="266" t="n"/>
      <c r="H53" s="266" t="n"/>
      <c r="I53" s="266" t="n"/>
      <c r="J53" s="266" t="n"/>
      <c r="K53" s="266" t="n"/>
      <c r="L53" s="266" t="n"/>
      <c r="M53" s="266" t="n"/>
      <c r="N53" s="266" t="n"/>
      <c r="O53" s="266" t="n"/>
      <c r="P53" s="266" t="n"/>
      <c r="Q53" s="266" t="n"/>
      <c r="R53" s="269" t="n"/>
      <c r="S53" s="1685" t="n"/>
      <c r="T53" s="1640" t="n"/>
      <c r="U53" s="269" t="n"/>
      <c r="V53" s="1640" t="n"/>
      <c r="W53" s="269" t="n"/>
      <c r="X53" s="4104">
        <f>AM53+AP53+AS53+AV53+AY53+BB53+BE53+BH53+BK53+BN53</f>
        <v/>
      </c>
      <c r="Y53" s="264" t="n"/>
      <c r="Z53" s="4164">
        <f>SUM(AD53:AK53)</f>
        <v/>
      </c>
      <c r="AA53" s="269" t="n"/>
      <c r="AB53" s="1643">
        <f>AL53+AN53+AQ53+AT53+AW53+AZ53+BC53+BF53+BI53+BL53+BO53</f>
        <v/>
      </c>
      <c r="AC53" s="273" t="n"/>
      <c r="AD53" s="1644" t="n"/>
      <c r="AE53" s="264" t="n"/>
      <c r="AF53" s="1790" t="n"/>
      <c r="AG53" s="264" t="n"/>
      <c r="AH53" s="1790" t="n"/>
      <c r="AI53" s="264" t="n"/>
      <c r="AJ53" s="1669" t="n"/>
      <c r="AK53" s="269" t="n"/>
      <c r="AL53" s="6667" t="n"/>
      <c r="AM53" s="1570">
        <f>AO53*36</f>
        <v/>
      </c>
      <c r="AN53" s="1653" t="n"/>
      <c r="AO53" s="5039" t="n"/>
      <c r="AP53" s="1648">
        <f>AR53*36</f>
        <v/>
      </c>
      <c r="AQ53" s="1653" t="n"/>
      <c r="AR53" s="5039" t="n"/>
      <c r="AS53" s="1574">
        <f>AU53*36</f>
        <v/>
      </c>
      <c r="AT53" s="1571" t="n"/>
      <c r="AU53" s="1575" t="n"/>
      <c r="AV53" s="1576">
        <f>AX53*36</f>
        <v/>
      </c>
      <c r="AW53" s="1571" t="n"/>
      <c r="AX53" s="1577" t="n"/>
      <c r="AY53" s="1576">
        <f>BA53*36</f>
        <v/>
      </c>
      <c r="AZ53" s="1571" t="n"/>
      <c r="BA53" s="1572" t="n"/>
      <c r="BB53" s="1573" t="n"/>
      <c r="BC53" s="1571" t="n"/>
      <c r="BD53" s="1572" t="n"/>
      <c r="BE53" s="1574">
        <f>BG53*36</f>
        <v/>
      </c>
      <c r="BF53" s="1653" t="n"/>
      <c r="BG53" s="1809" t="n"/>
      <c r="BH53" s="1576" t="n">
        <v>30</v>
      </c>
      <c r="BI53" s="1653" t="n"/>
      <c r="BJ53" s="1670" t="n">
        <v>1</v>
      </c>
      <c r="BK53" s="1651" t="n"/>
      <c r="BL53" s="1653" t="n"/>
      <c r="BM53" s="1649" t="n"/>
      <c r="BN53" s="1648" t="n"/>
      <c r="BO53" s="1653" t="n"/>
      <c r="BP53" s="1650" t="n"/>
      <c r="BQ53" s="1640">
        <f>AO53+AR53+AU53+AX53+BA53+BD53+BG53+BJ53+BM53+BP53</f>
        <v/>
      </c>
      <c r="BR53" s="269" t="n"/>
      <c r="BS53" s="4175" t="n"/>
      <c r="BT53" s="266" t="n"/>
      <c r="BU53" s="269" t="n"/>
      <c r="BV53" s="5005">
        <f>Z53*0.22</f>
        <v/>
      </c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  <c r="CT53" s="2" t="n"/>
    </row>
    <row r="54">
      <c r="A54" s="1637" t="inlineStr">
        <is>
          <t>1.5</t>
        </is>
      </c>
      <c r="B54" s="269" t="n"/>
      <c r="C54" s="5156" t="inlineStr">
        <is>
          <t>Модуль "Автоматизация, гидро- и электропривод"</t>
        </is>
      </c>
      <c r="D54" s="266" t="n"/>
      <c r="E54" s="266" t="n"/>
      <c r="F54" s="266" t="n"/>
      <c r="G54" s="266" t="n"/>
      <c r="H54" s="266" t="n"/>
      <c r="I54" s="266" t="n"/>
      <c r="J54" s="266" t="n"/>
      <c r="K54" s="266" t="n"/>
      <c r="L54" s="266" t="n"/>
      <c r="M54" s="266" t="n"/>
      <c r="N54" s="266" t="n"/>
      <c r="O54" s="266" t="n"/>
      <c r="P54" s="266" t="n"/>
      <c r="Q54" s="266" t="n"/>
      <c r="R54" s="269" t="n"/>
      <c r="S54" s="6669" t="n"/>
      <c r="T54" s="1640" t="n"/>
      <c r="U54" s="269" t="n"/>
      <c r="V54" s="1640" t="n"/>
      <c r="W54" s="269" t="n"/>
      <c r="X54" s="4104">
        <f>AM54+AP54+AS54+AV54+AY54+BB54+BE54+BH54+BK54+BN54</f>
        <v/>
      </c>
      <c r="Y54" s="264" t="n"/>
      <c r="Z54" s="4164">
        <f>SUM(AD54:AK54)</f>
        <v/>
      </c>
      <c r="AA54" s="269" t="n"/>
      <c r="AB54" s="1643">
        <f>AL54+AN54+AQ54+AT54+AW54+AZ54+BC54+BF54+BI54+BL54+BO54</f>
        <v/>
      </c>
      <c r="AC54" s="273" t="n"/>
      <c r="AD54" s="1644" t="n"/>
      <c r="AE54" s="264" t="n"/>
      <c r="AF54" s="1790" t="n"/>
      <c r="AG54" s="264" t="n"/>
      <c r="AH54" s="1790" t="n"/>
      <c r="AI54" s="264" t="n"/>
      <c r="AJ54" s="1669" t="n"/>
      <c r="AK54" s="269" t="n"/>
      <c r="AL54" s="6667" t="n"/>
      <c r="AM54" s="1570">
        <f>AO54*36</f>
        <v/>
      </c>
      <c r="AN54" s="1653" t="n"/>
      <c r="AO54" s="5039" t="n"/>
      <c r="AP54" s="1648">
        <f>AR54*36</f>
        <v/>
      </c>
      <c r="AQ54" s="1653" t="n"/>
      <c r="AR54" s="5039" t="n"/>
      <c r="AS54" s="1574">
        <f>AU54*36</f>
        <v/>
      </c>
      <c r="AT54" s="1571" t="n"/>
      <c r="AU54" s="1575" t="n"/>
      <c r="AV54" s="1576">
        <f>AX54*36</f>
        <v/>
      </c>
      <c r="AW54" s="1571" t="n"/>
      <c r="AX54" s="1577" t="n"/>
      <c r="AY54" s="1576">
        <f>BA54*36</f>
        <v/>
      </c>
      <c r="AZ54" s="1571" t="n"/>
      <c r="BA54" s="1572" t="n"/>
      <c r="BB54" s="1573">
        <f>BD54*36</f>
        <v/>
      </c>
      <c r="BC54" s="1571" t="n"/>
      <c r="BD54" s="1572" t="n"/>
      <c r="BE54" s="1574">
        <f>BG54*36</f>
        <v/>
      </c>
      <c r="BF54" s="1653" t="n"/>
      <c r="BG54" s="1809" t="n"/>
      <c r="BH54" s="1576">
        <f>BJ54*36</f>
        <v/>
      </c>
      <c r="BI54" s="1653" t="n"/>
      <c r="BJ54" s="1670" t="n"/>
      <c r="BK54" s="1651" t="n"/>
      <c r="BL54" s="1653" t="n"/>
      <c r="BM54" s="1649" t="n"/>
      <c r="BN54" s="1648" t="n"/>
      <c r="BO54" s="1653" t="n"/>
      <c r="BP54" s="1650" t="n"/>
      <c r="BQ54" s="1640">
        <f>AO54+AR54+AU54+AX54+BA54+BD54+BG54+BJ54+BM54+BP54</f>
        <v/>
      </c>
      <c r="BR54" s="269" t="n"/>
      <c r="BS54" s="4175" t="n"/>
      <c r="BT54" s="266" t="n"/>
      <c r="BU54" s="269" t="n"/>
      <c r="BV54" s="5005">
        <f>Z54*0.22</f>
        <v/>
      </c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</row>
    <row r="55">
      <c r="A55" s="4076" t="inlineStr">
        <is>
          <t>1.5.1</t>
        </is>
      </c>
      <c r="B55" s="264" t="n"/>
      <c r="C55" s="6670" t="inlineStr">
        <is>
          <t>Автоматика и основы электропривода</t>
        </is>
      </c>
      <c r="D55" s="266" t="n"/>
      <c r="E55" s="266" t="n"/>
      <c r="F55" s="266" t="n"/>
      <c r="G55" s="266" t="n"/>
      <c r="H55" s="266" t="n"/>
      <c r="I55" s="266" t="n"/>
      <c r="J55" s="266" t="n"/>
      <c r="K55" s="266" t="n"/>
      <c r="L55" s="266" t="n"/>
      <c r="M55" s="266" t="n"/>
      <c r="N55" s="266" t="n"/>
      <c r="O55" s="266" t="n"/>
      <c r="P55" s="266" t="n"/>
      <c r="Q55" s="266" t="n"/>
      <c r="R55" s="6671" t="n"/>
      <c r="S55" s="6672" t="n"/>
      <c r="T55" s="4149" t="n">
        <v>5</v>
      </c>
      <c r="U55" s="269" t="n"/>
      <c r="V55" s="4149" t="n">
        <v>6</v>
      </c>
      <c r="W55" s="269" t="n"/>
      <c r="X55" s="4152">
        <f>AM55+AP55+AS55+AV55+AY55+BB55+BE55+BH55+BK55+BN55</f>
        <v/>
      </c>
      <c r="Y55" s="264" t="n"/>
      <c r="Z55" s="4128" t="n">
        <v>144</v>
      </c>
      <c r="AA55" s="264" t="n"/>
      <c r="AB55" s="4077">
        <f>AL55+AN55+AQ55+AT55+AW55+AZ55+BC55+BF55+BI55+BL55+BO55</f>
        <v/>
      </c>
      <c r="AC55" s="273" t="n"/>
      <c r="AD55" s="4153" t="n">
        <v>16</v>
      </c>
      <c r="AE55" s="264" t="n"/>
      <c r="AF55" s="4129" t="n">
        <v>8</v>
      </c>
      <c r="AG55" s="264" t="n"/>
      <c r="AH55" s="4129" t="n">
        <v>8</v>
      </c>
      <c r="AI55" s="264" t="n"/>
      <c r="AJ55" s="4129" t="n"/>
      <c r="AK55" s="264" t="n"/>
      <c r="AL55" s="6673" t="n"/>
      <c r="AM55" s="5033">
        <f>AO55*36</f>
        <v/>
      </c>
      <c r="AN55" s="5029" t="n"/>
      <c r="AO55" s="5093" t="n"/>
      <c r="AP55" s="5035">
        <f>AR55*36</f>
        <v/>
      </c>
      <c r="AQ55" s="5029" t="n"/>
      <c r="AR55" s="5093" t="n"/>
      <c r="AS55" s="1589">
        <f>AU55*36</f>
        <v/>
      </c>
      <c r="AT55" s="1590" t="n"/>
      <c r="AU55" s="1591" t="n"/>
      <c r="AV55" s="1592" t="n"/>
      <c r="AW55" s="1590" t="n">
        <v>8</v>
      </c>
      <c r="AX55" s="1593" t="n"/>
      <c r="AY55" s="5024" t="n">
        <v>108</v>
      </c>
      <c r="AZ55" s="5025" t="n">
        <v>12</v>
      </c>
      <c r="BA55" s="5026" t="n">
        <v>3</v>
      </c>
      <c r="BB55" s="5027" t="n">
        <v>108</v>
      </c>
      <c r="BC55" s="5025" t="n">
        <v>12</v>
      </c>
      <c r="BD55" s="5026" t="n">
        <v>3</v>
      </c>
      <c r="BE55" s="5028">
        <f>BG55*36</f>
        <v/>
      </c>
      <c r="BF55" s="5029" t="n"/>
      <c r="BG55" s="5030" t="n"/>
      <c r="BH55" s="5024">
        <f>BJ55*36</f>
        <v/>
      </c>
      <c r="BI55" s="5029" t="n"/>
      <c r="BJ55" s="6674" t="n"/>
      <c r="BK55" s="5032" t="n"/>
      <c r="BL55" s="5029" t="n"/>
      <c r="BM55" s="5034" t="n"/>
      <c r="BN55" s="5035" t="n"/>
      <c r="BO55" s="5029" t="n"/>
      <c r="BP55" s="5036" t="n"/>
      <c r="BQ55" s="4149">
        <f>AO55+AR55+AU55+AX55+BA55+BD55+BG55+BJ55+BM55+BP55</f>
        <v/>
      </c>
      <c r="BR55" s="269" t="n"/>
      <c r="BS55" s="5087" t="inlineStr">
        <is>
          <t>АППиЭ</t>
        </is>
      </c>
      <c r="BT55" s="266" t="n"/>
      <c r="BU55" s="264" t="n"/>
      <c r="BV55" s="13">
        <f>Z55*0.22</f>
        <v/>
      </c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</row>
    <row r="56">
      <c r="A56" s="4133" t="inlineStr">
        <is>
          <t>1.5.2</t>
        </is>
      </c>
      <c r="B56" s="264" t="n"/>
      <c r="C56" s="1684" t="inlineStr">
        <is>
          <t>Гидравлика, гидромашины и гидропривод</t>
        </is>
      </c>
      <c r="D56" s="266" t="n"/>
      <c r="E56" s="266" t="n"/>
      <c r="F56" s="266" t="n"/>
      <c r="G56" s="266" t="n"/>
      <c r="H56" s="266" t="n"/>
      <c r="I56" s="266" t="n"/>
      <c r="J56" s="266" t="n"/>
      <c r="K56" s="266" t="n"/>
      <c r="L56" s="266" t="n"/>
      <c r="M56" s="266" t="n"/>
      <c r="N56" s="266" t="n"/>
      <c r="O56" s="266" t="n"/>
      <c r="P56" s="266" t="n"/>
      <c r="Q56" s="266" t="n"/>
      <c r="R56" s="269" t="n"/>
      <c r="S56" s="1685" t="n"/>
      <c r="T56" s="1640" t="n">
        <v>6</v>
      </c>
      <c r="U56" s="269" t="n"/>
      <c r="V56" s="1640" t="n">
        <v>7</v>
      </c>
      <c r="W56" s="269" t="n"/>
      <c r="X56" s="4104" t="n">
        <v>192</v>
      </c>
      <c r="Y56" s="264" t="n"/>
      <c r="Z56" s="1644" t="n">
        <v>126</v>
      </c>
      <c r="AA56" s="264" t="n"/>
      <c r="AB56" s="1643">
        <f>AL56+AN56+AQ56+AT56+AW56+AZ56+BC56+BF56+BI56+BL56+BO56</f>
        <v/>
      </c>
      <c r="AC56" s="273" t="n"/>
      <c r="AD56" s="1645" t="n">
        <v>18</v>
      </c>
      <c r="AE56" s="264" t="n"/>
      <c r="AF56" s="1790" t="n">
        <v>10</v>
      </c>
      <c r="AG56" s="264" t="n"/>
      <c r="AH56" s="1790" t="n">
        <v>4</v>
      </c>
      <c r="AI56" s="264" t="n"/>
      <c r="AJ56" s="1790" t="n"/>
      <c r="AK56" s="264" t="n"/>
      <c r="AL56" s="6667" t="n"/>
      <c r="AM56" s="1570">
        <f>AO56*36</f>
        <v/>
      </c>
      <c r="AN56" s="1653" t="n"/>
      <c r="AO56" s="5039" t="n"/>
      <c r="AP56" s="1648">
        <f>AR56*36</f>
        <v/>
      </c>
      <c r="AQ56" s="1653" t="n"/>
      <c r="AR56" s="5039" t="n"/>
      <c r="AS56" s="1651">
        <f>AU56*36</f>
        <v/>
      </c>
      <c r="AT56" s="1653" t="n"/>
      <c r="AU56" s="1809" t="n"/>
      <c r="AV56" s="1570">
        <f>AX56*36</f>
        <v/>
      </c>
      <c r="AW56" s="1653" t="n"/>
      <c r="AX56" s="1670" t="n"/>
      <c r="AY56" s="1570" t="n"/>
      <c r="AZ56" s="1653" t="n">
        <v>6</v>
      </c>
      <c r="BA56" s="5039" t="n"/>
      <c r="BB56" s="1648" t="n">
        <v>120</v>
      </c>
      <c r="BC56" s="1653" t="n">
        <v>14</v>
      </c>
      <c r="BD56" s="5039" t="n">
        <v>3</v>
      </c>
      <c r="BE56" s="1651" t="n">
        <v>72</v>
      </c>
      <c r="BF56" s="1653" t="n">
        <v>12</v>
      </c>
      <c r="BG56" s="1809" t="n">
        <v>2</v>
      </c>
      <c r="BH56" s="1570">
        <f>BJ56*36</f>
        <v/>
      </c>
      <c r="BI56" s="1653" t="n"/>
      <c r="BJ56" s="1670" t="n"/>
      <c r="BK56" s="1651" t="n"/>
      <c r="BL56" s="1653" t="n"/>
      <c r="BM56" s="1649" t="n"/>
      <c r="BN56" s="1648" t="n"/>
      <c r="BO56" s="1653" t="n"/>
      <c r="BP56" s="1650" t="n"/>
      <c r="BQ56" s="1640">
        <f>AO56+AR56+AU56+AX56+BA56+BD56+BG56+BJ56+BM56+BP56</f>
        <v/>
      </c>
      <c r="BR56" s="269" t="n"/>
      <c r="BS56" s="6659" t="n"/>
      <c r="BT56" s="266" t="n"/>
      <c r="BU56" s="264" t="n"/>
      <c r="BV56" s="5005">
        <f>Z56*0.22</f>
        <v/>
      </c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</row>
    <row r="57">
      <c r="A57" s="4133" t="inlineStr">
        <is>
          <t>1.5.3</t>
        </is>
      </c>
      <c r="B57" s="264" t="n"/>
      <c r="C57" s="1885" t="inlineStr">
        <is>
          <t>Курсовая работа по учебной дисциплине "Гидравлика, гидромашины и гидропривод"</t>
        </is>
      </c>
      <c r="D57" s="266" t="n"/>
      <c r="E57" s="266" t="n"/>
      <c r="F57" s="266" t="n"/>
      <c r="G57" s="266" t="n"/>
      <c r="H57" s="266" t="n"/>
      <c r="I57" s="266" t="n"/>
      <c r="J57" s="266" t="n"/>
      <c r="K57" s="266" t="n"/>
      <c r="L57" s="266" t="n"/>
      <c r="M57" s="266" t="n"/>
      <c r="N57" s="266" t="n"/>
      <c r="O57" s="266" t="n"/>
      <c r="P57" s="266" t="n"/>
      <c r="Q57" s="266" t="n"/>
      <c r="R57" s="269" t="n"/>
      <c r="S57" s="1886" t="n"/>
      <c r="T57" s="1640" t="n"/>
      <c r="U57" s="269" t="n"/>
      <c r="V57" s="1640" t="n"/>
      <c r="W57" s="269" t="n"/>
      <c r="X57" s="4104">
        <f>AM57+AP57+AS57+AV57+AY57+BB57+BE57+BH57+BK57+BN57</f>
        <v/>
      </c>
      <c r="Y57" s="264" t="n"/>
      <c r="Z57" s="1644">
        <f>SUM(AD57:AK57)</f>
        <v/>
      </c>
      <c r="AA57" s="264" t="n"/>
      <c r="AB57" s="1643">
        <f>AL57+AN57+AQ57+AT57+AW57+AZ57+BC57+BF57+BI57+BL57+BO57</f>
        <v/>
      </c>
      <c r="AC57" s="273" t="n"/>
      <c r="AD57" s="1645" t="n"/>
      <c r="AE57" s="264" t="n"/>
      <c r="AF57" s="1790" t="n"/>
      <c r="AG57" s="264" t="n"/>
      <c r="AH57" s="1790" t="n"/>
      <c r="AI57" s="264" t="n"/>
      <c r="AJ57" s="1790" t="n"/>
      <c r="AK57" s="264" t="n"/>
      <c r="AL57" s="6667" t="n"/>
      <c r="AM57" s="1570">
        <f>AO57*36</f>
        <v/>
      </c>
      <c r="AN57" s="1653" t="n"/>
      <c r="AO57" s="5039" t="n"/>
      <c r="AP57" s="1648">
        <f>AR57*36</f>
        <v/>
      </c>
      <c r="AQ57" s="1653" t="n"/>
      <c r="AR57" s="5039" t="n"/>
      <c r="AS57" s="1574">
        <f>AU57*36</f>
        <v/>
      </c>
      <c r="AT57" s="1571" t="n"/>
      <c r="AU57" s="1575" t="n"/>
      <c r="AV57" s="1576">
        <f>AX57*36</f>
        <v/>
      </c>
      <c r="AW57" s="1571" t="n"/>
      <c r="AX57" s="1577" t="n"/>
      <c r="AY57" s="1576">
        <f>BA57*36</f>
        <v/>
      </c>
      <c r="AZ57" s="1571" t="n"/>
      <c r="BA57" s="1572" t="n"/>
      <c r="BB57" s="1573" t="n"/>
      <c r="BC57" s="1571" t="n"/>
      <c r="BD57" s="1572" t="n"/>
      <c r="BE57" s="1574" t="n">
        <v>30</v>
      </c>
      <c r="BF57" s="1653" t="n"/>
      <c r="BG57" s="1809" t="n">
        <v>1</v>
      </c>
      <c r="BH57" s="1576">
        <f>BJ57*36</f>
        <v/>
      </c>
      <c r="BI57" s="1653" t="n"/>
      <c r="BJ57" s="1670" t="n"/>
      <c r="BK57" s="1651" t="n"/>
      <c r="BL57" s="1653" t="n"/>
      <c r="BM57" s="1649" t="n"/>
      <c r="BN57" s="1648" t="n"/>
      <c r="BO57" s="1653" t="n"/>
      <c r="BP57" s="1650" t="n"/>
      <c r="BQ57" s="1640">
        <f>AO57+AR57+AU57+AX57+BA57+BD57+BG57+BJ57+BM57+BP57</f>
        <v/>
      </c>
      <c r="BR57" s="269" t="n"/>
      <c r="BS57" s="4175" t="n"/>
      <c r="BT57" s="266" t="n"/>
      <c r="BU57" s="269" t="n"/>
      <c r="BV57" s="5005">
        <f>Z57*0.22</f>
        <v/>
      </c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</row>
    <row r="58">
      <c r="A58" s="4068" t="inlineStr">
        <is>
          <t>1.6</t>
        </is>
      </c>
      <c r="B58" s="200" t="n"/>
      <c r="C58" s="4069" t="inlineStr">
        <is>
          <t>Модуль "Безопасность жизнедеятельности"</t>
        </is>
      </c>
      <c r="D58" s="201" t="n"/>
      <c r="E58" s="201" t="n"/>
      <c r="F58" s="201" t="n"/>
      <c r="G58" s="201" t="n"/>
      <c r="H58" s="201" t="n"/>
      <c r="I58" s="201" t="n"/>
      <c r="J58" s="201" t="n"/>
      <c r="K58" s="201" t="n"/>
      <c r="L58" s="201" t="n"/>
      <c r="M58" s="201" t="n"/>
      <c r="N58" s="201" t="n"/>
      <c r="O58" s="201" t="n"/>
      <c r="P58" s="201" t="n"/>
      <c r="Q58" s="201" t="n"/>
      <c r="R58" s="200" t="n"/>
      <c r="S58" s="2548" t="n"/>
      <c r="T58" s="1814" t="n"/>
      <c r="U58" s="333" t="n"/>
      <c r="V58" s="1814" t="n"/>
      <c r="W58" s="333" t="n"/>
      <c r="X58" s="4104">
        <f>AM58+AP58+AS58+AV58+AY58+BB58+BE58+BH58+BK58+BN58</f>
        <v/>
      </c>
      <c r="Y58" s="264" t="n"/>
      <c r="Z58" s="2003">
        <f>SUM(AD58:AK58)</f>
        <v/>
      </c>
      <c r="AA58" s="200" t="n"/>
      <c r="AB58" s="1643">
        <f>AL58+AN58+AQ58+AT58+AW58+AZ58+BC58+BF58+BI58+BL58+BO58</f>
        <v/>
      </c>
      <c r="AC58" s="273" t="n"/>
      <c r="AD58" s="1581" t="n"/>
      <c r="AE58" s="200" t="n"/>
      <c r="AF58" s="1818" t="n"/>
      <c r="AG58" s="200" t="n"/>
      <c r="AH58" s="1818" t="n"/>
      <c r="AI58" s="200" t="n"/>
      <c r="AJ58" s="1818" t="n"/>
      <c r="AK58" s="200" t="n"/>
      <c r="AL58" s="6656" t="n"/>
      <c r="AM58" s="1576">
        <f>AO58*36</f>
        <v/>
      </c>
      <c r="AN58" s="1571" t="n"/>
      <c r="AO58" s="1572" t="n"/>
      <c r="AP58" s="1573">
        <f>AR58*36</f>
        <v/>
      </c>
      <c r="AQ58" s="1571" t="n"/>
      <c r="AR58" s="1572" t="n"/>
      <c r="AS58" s="1574">
        <f>AU58*36</f>
        <v/>
      </c>
      <c r="AT58" s="1571" t="n"/>
      <c r="AU58" s="1575" t="n"/>
      <c r="AV58" s="1576">
        <f>AX58*36</f>
        <v/>
      </c>
      <c r="AW58" s="1571" t="n"/>
      <c r="AX58" s="1577" t="n"/>
      <c r="AY58" s="1576">
        <f>BA58*36</f>
        <v/>
      </c>
      <c r="AZ58" s="1571" t="n"/>
      <c r="BA58" s="1572" t="n"/>
      <c r="BB58" s="1573">
        <f>BD58*36</f>
        <v/>
      </c>
      <c r="BC58" s="1571" t="n"/>
      <c r="BD58" s="1572" t="n"/>
      <c r="BE58" s="1574">
        <f>BG58*36</f>
        <v/>
      </c>
      <c r="BF58" s="1571" t="n"/>
      <c r="BG58" s="1575" t="n"/>
      <c r="BH58" s="1576">
        <f>BJ58*36</f>
        <v/>
      </c>
      <c r="BI58" s="1571" t="n"/>
      <c r="BJ58" s="1577" t="n"/>
      <c r="BK58" s="1574" t="n"/>
      <c r="BL58" s="1571" t="n"/>
      <c r="BM58" s="5407" t="n"/>
      <c r="BN58" s="1573" t="n"/>
      <c r="BO58" s="1571" t="n"/>
      <c r="BP58" s="1580" t="n"/>
      <c r="BQ58" s="1640">
        <f>AO58+AR58+AU58+AX58+BA58+BD58+BG58+BJ58+BM58+BP58</f>
        <v/>
      </c>
      <c r="BR58" s="269" t="n"/>
      <c r="BS58" s="6659" t="n"/>
      <c r="BT58" s="266" t="n"/>
      <c r="BU58" s="264" t="n"/>
      <c r="BV58" s="5005">
        <f>Z58*0.22</f>
        <v/>
      </c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</row>
    <row r="59">
      <c r="A59" s="4133" t="inlineStr">
        <is>
          <t>1.6.1</t>
        </is>
      </c>
      <c r="B59" s="264" t="n"/>
      <c r="C59" s="4134" t="inlineStr">
        <is>
          <t>Безопасность жизнедеятельности человека*</t>
        </is>
      </c>
      <c r="D59" s="266" t="n"/>
      <c r="E59" s="266" t="n"/>
      <c r="F59" s="266" t="n"/>
      <c r="G59" s="266" t="n"/>
      <c r="H59" s="266" t="n"/>
      <c r="I59" s="266" t="n"/>
      <c r="J59" s="266" t="n"/>
      <c r="K59" s="266" t="n"/>
      <c r="L59" s="266" t="n"/>
      <c r="M59" s="266" t="n"/>
      <c r="N59" s="266" t="n"/>
      <c r="O59" s="266" t="n"/>
      <c r="P59" s="266" t="n"/>
      <c r="Q59" s="266" t="n"/>
      <c r="R59" s="264" t="n"/>
      <c r="S59" s="1685" t="n"/>
      <c r="T59" s="1640" t="n"/>
      <c r="U59" s="269" t="n"/>
      <c r="V59" s="1640" t="n">
        <v>6</v>
      </c>
      <c r="W59" s="269" t="n"/>
      <c r="X59" s="4104">
        <f>AM59+AP59+AS59+AV59+AY59+BB59+BE59+BH59+BK59+BN59</f>
        <v/>
      </c>
      <c r="Y59" s="264" t="n"/>
      <c r="Z59" s="1644" t="n">
        <v>72</v>
      </c>
      <c r="AA59" s="264" t="n"/>
      <c r="AB59" s="1643">
        <f>AL59+AN59+AQ59+AT59+AW59+AZ59+BC59+BF59+BI59+BL59+BO59</f>
        <v/>
      </c>
      <c r="AC59" s="273" t="n"/>
      <c r="AD59" s="1645" t="n">
        <v>8</v>
      </c>
      <c r="AE59" s="264" t="n"/>
      <c r="AF59" s="1790" t="n">
        <v>4</v>
      </c>
      <c r="AG59" s="264" t="n"/>
      <c r="AH59" s="1790" t="n">
        <v>4</v>
      </c>
      <c r="AI59" s="264" t="n"/>
      <c r="AJ59" s="1790" t="n"/>
      <c r="AK59" s="264" t="n"/>
      <c r="AL59" s="6667" t="n"/>
      <c r="AM59" s="1570">
        <f>AO59*36</f>
        <v/>
      </c>
      <c r="AN59" s="1653" t="n"/>
      <c r="AO59" s="5039" t="n"/>
      <c r="AP59" s="1648">
        <f>AR59*36</f>
        <v/>
      </c>
      <c r="AQ59" s="1653" t="n"/>
      <c r="AR59" s="5039" t="n"/>
      <c r="AS59" s="1574" t="n"/>
      <c r="AT59" s="1571" t="n"/>
      <c r="AU59" s="1575" t="n"/>
      <c r="AV59" s="1576">
        <f>AX59*36</f>
        <v/>
      </c>
      <c r="AW59" s="1571" t="n"/>
      <c r="AX59" s="1577" t="n"/>
      <c r="AY59" s="1576">
        <f>BA59*36</f>
        <v/>
      </c>
      <c r="AZ59" s="1571" t="n">
        <v>4</v>
      </c>
      <c r="BA59" s="1572" t="n"/>
      <c r="BB59" s="1573" t="n">
        <v>108</v>
      </c>
      <c r="BC59" s="1571" t="n">
        <v>12</v>
      </c>
      <c r="BD59" s="1572" t="n">
        <v>3</v>
      </c>
      <c r="BE59" s="1574">
        <f>BG59*36</f>
        <v/>
      </c>
      <c r="BF59" s="1653" t="n"/>
      <c r="BG59" s="1809" t="n"/>
      <c r="BH59" s="1576">
        <f>BJ59*36</f>
        <v/>
      </c>
      <c r="BI59" s="1653" t="n"/>
      <c r="BJ59" s="1670" t="n"/>
      <c r="BK59" s="1651" t="n"/>
      <c r="BL59" s="1653" t="n"/>
      <c r="BM59" s="1649" t="n"/>
      <c r="BN59" s="1648" t="n"/>
      <c r="BO59" s="1653" t="n"/>
      <c r="BP59" s="1650" t="n"/>
      <c r="BQ59" s="1640">
        <f>AO59+AR59+AU59+AX59+BA59+BD59+BG59+BJ59+BM59+BP59</f>
        <v/>
      </c>
      <c r="BR59" s="269" t="n"/>
      <c r="BS59" s="6659" t="n"/>
      <c r="BT59" s="266" t="n"/>
      <c r="BU59" s="264" t="n"/>
      <c r="BV59" s="5005">
        <f>Z59*0.22</f>
        <v/>
      </c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</row>
    <row r="60">
      <c r="A60" s="4133" t="inlineStr">
        <is>
          <t>1.6.2</t>
        </is>
      </c>
      <c r="B60" s="264" t="n"/>
      <c r="C60" s="4134" t="inlineStr">
        <is>
          <t>Промышленная экология</t>
        </is>
      </c>
      <c r="D60" s="266" t="n"/>
      <c r="E60" s="266" t="n"/>
      <c r="F60" s="266" t="n"/>
      <c r="G60" s="266" t="n"/>
      <c r="H60" s="266" t="n"/>
      <c r="I60" s="266" t="n"/>
      <c r="J60" s="266" t="n"/>
      <c r="K60" s="266" t="n"/>
      <c r="L60" s="266" t="n"/>
      <c r="M60" s="266" t="n"/>
      <c r="N60" s="266" t="n"/>
      <c r="O60" s="266" t="n"/>
      <c r="P60" s="266" t="n"/>
      <c r="Q60" s="266" t="n"/>
      <c r="R60" s="264" t="n"/>
      <c r="S60" s="1685" t="n"/>
      <c r="T60" s="1640" t="n"/>
      <c r="U60" s="269" t="n"/>
      <c r="V60" s="1640" t="n">
        <v>9</v>
      </c>
      <c r="W60" s="269" t="n"/>
      <c r="X60" s="4104">
        <f>AM60+AP60+AS60+AV60+AY60+BB60+BE60+BH60+BK60+BN60</f>
        <v/>
      </c>
      <c r="Y60" s="264" t="n"/>
      <c r="Z60" s="1644" t="n">
        <v>54</v>
      </c>
      <c r="AA60" s="264" t="n"/>
      <c r="AB60" s="1643">
        <f>AL60+AN60+AQ60+AT60+AW60+AZ60+BC60+BF60+BI60+BL60+BO60</f>
        <v/>
      </c>
      <c r="AC60" s="273" t="n"/>
      <c r="AD60" s="1645" t="n">
        <v>8</v>
      </c>
      <c r="AE60" s="264" t="n"/>
      <c r="AF60" s="1790" t="n"/>
      <c r="AG60" s="264" t="n"/>
      <c r="AH60" s="1790" t="n">
        <v>4</v>
      </c>
      <c r="AI60" s="264" t="n"/>
      <c r="AJ60" s="1790" t="n"/>
      <c r="AK60" s="264" t="n"/>
      <c r="AL60" s="6667" t="n"/>
      <c r="AM60" s="1570">
        <f>AO60*36</f>
        <v/>
      </c>
      <c r="AN60" s="1653" t="n"/>
      <c r="AO60" s="5039" t="n"/>
      <c r="AP60" s="1648">
        <f>AR60*36</f>
        <v/>
      </c>
      <c r="AQ60" s="1653" t="n"/>
      <c r="AR60" s="5039" t="n"/>
      <c r="AS60" s="1574">
        <f>AU60*36</f>
        <v/>
      </c>
      <c r="AT60" s="1571" t="n"/>
      <c r="AU60" s="1575" t="n"/>
      <c r="AV60" s="1576">
        <f>AX60*36</f>
        <v/>
      </c>
      <c r="AW60" s="1571" t="n"/>
      <c r="AX60" s="1577" t="n"/>
      <c r="AY60" s="1576" t="n"/>
      <c r="AZ60" s="1571" t="n"/>
      <c r="BA60" s="1572" t="n"/>
      <c r="BB60" s="1573">
        <f>BD60*36</f>
        <v/>
      </c>
      <c r="BC60" s="1571" t="n"/>
      <c r="BD60" s="1572" t="n"/>
      <c r="BE60" s="1574">
        <f>BG60*36</f>
        <v/>
      </c>
      <c r="BF60" s="1653" t="n"/>
      <c r="BG60" s="1809" t="n"/>
      <c r="BH60" s="1576" t="n"/>
      <c r="BI60" s="1653" t="n">
        <v>4</v>
      </c>
      <c r="BJ60" s="1670" t="n"/>
      <c r="BK60" s="1651" t="n">
        <v>108</v>
      </c>
      <c r="BL60" s="1653" t="n">
        <v>8</v>
      </c>
      <c r="BM60" s="1649" t="n">
        <v>3</v>
      </c>
      <c r="BN60" s="1648" t="n"/>
      <c r="BO60" s="1653" t="n"/>
      <c r="BP60" s="1650" t="n"/>
      <c r="BQ60" s="1640">
        <f>AO60+AR60+AU60+AX60+BA60+BD60+BG60+BJ60+BM60+BP60</f>
        <v/>
      </c>
      <c r="BR60" s="269" t="n"/>
      <c r="BS60" s="6659" t="n"/>
      <c r="BT60" s="266" t="n"/>
      <c r="BU60" s="264" t="n"/>
      <c r="BV60" s="5005">
        <f>Z60*0.22</f>
        <v/>
      </c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</row>
    <row r="61">
      <c r="A61" s="4133" t="inlineStr">
        <is>
          <t>1.6.3</t>
        </is>
      </c>
      <c r="B61" s="264" t="n"/>
      <c r="C61" s="4134" t="inlineStr">
        <is>
          <t>Охрана труда</t>
        </is>
      </c>
      <c r="D61" s="266" t="n"/>
      <c r="E61" s="266" t="n"/>
      <c r="F61" s="266" t="n"/>
      <c r="G61" s="266" t="n"/>
      <c r="H61" s="266" t="n"/>
      <c r="I61" s="266" t="n"/>
      <c r="J61" s="266" t="n"/>
      <c r="K61" s="266" t="n"/>
      <c r="L61" s="266" t="n"/>
      <c r="M61" s="266" t="n"/>
      <c r="N61" s="266" t="n"/>
      <c r="O61" s="266" t="n"/>
      <c r="P61" s="266" t="n"/>
      <c r="Q61" s="266" t="n"/>
      <c r="R61" s="264" t="n"/>
      <c r="S61" s="1685" t="n"/>
      <c r="T61" s="1640" t="n"/>
      <c r="U61" s="269" t="n"/>
      <c r="V61" s="1640" t="n">
        <v>10</v>
      </c>
      <c r="W61" s="269" t="n"/>
      <c r="X61" s="4104">
        <f>AM61+AP61+AS61+AV61+AY61+BB61+BE61+BH61+BK61+BN61</f>
        <v/>
      </c>
      <c r="Y61" s="264" t="n"/>
      <c r="Z61" s="1644" t="n">
        <v>54</v>
      </c>
      <c r="AA61" s="264" t="n"/>
      <c r="AB61" s="1643">
        <f>AL61+AN61+AQ61+AT61+AW61+AZ61+BC61+BF61+BI61+BL61+BO61</f>
        <v/>
      </c>
      <c r="AC61" s="273" t="n"/>
      <c r="AD61" s="1645" t="n">
        <v>8</v>
      </c>
      <c r="AE61" s="264" t="n"/>
      <c r="AF61" s="1790" t="n">
        <v>4</v>
      </c>
      <c r="AG61" s="264" t="n"/>
      <c r="AH61" s="1790" t="n"/>
      <c r="AI61" s="264" t="n"/>
      <c r="AJ61" s="1790" t="n"/>
      <c r="AK61" s="264" t="n"/>
      <c r="AL61" s="6667" t="n"/>
      <c r="AM61" s="1570" t="n">
        <v>0</v>
      </c>
      <c r="AN61" s="1653" t="n">
        <v>0</v>
      </c>
      <c r="AO61" s="5039" t="n">
        <v>0</v>
      </c>
      <c r="AP61" s="1648">
        <f>AR61*36</f>
        <v/>
      </c>
      <c r="AQ61" s="1653" t="n"/>
      <c r="AR61" s="5039" t="n"/>
      <c r="AS61" s="1574">
        <f>AU61*36</f>
        <v/>
      </c>
      <c r="AT61" s="1571" t="n"/>
      <c r="AU61" s="1575" t="n"/>
      <c r="AV61" s="1576">
        <f>AX61*36</f>
        <v/>
      </c>
      <c r="AW61" s="1571" t="n"/>
      <c r="AX61" s="1577" t="n"/>
      <c r="AY61" s="1576">
        <f>BA61*36</f>
        <v/>
      </c>
      <c r="AZ61" s="1571" t="n"/>
      <c r="BA61" s="1572" t="n"/>
      <c r="BB61" s="1573">
        <f>BD61*36</f>
        <v/>
      </c>
      <c r="BC61" s="1571" t="n"/>
      <c r="BD61" s="1572" t="n"/>
      <c r="BE61" s="1574" t="n"/>
      <c r="BF61" s="1653" t="n"/>
      <c r="BG61" s="1809" t="n"/>
      <c r="BH61" s="1576">
        <f>BJ61*36</f>
        <v/>
      </c>
      <c r="BI61" s="1653" t="n"/>
      <c r="BJ61" s="1670" t="n"/>
      <c r="BK61" s="1651" t="n"/>
      <c r="BL61" s="1653" t="n">
        <v>2</v>
      </c>
      <c r="BM61" s="1649" t="n"/>
      <c r="BN61" s="1648" t="n">
        <v>108</v>
      </c>
      <c r="BO61" s="1653" t="n">
        <v>10</v>
      </c>
      <c r="BP61" s="1650" t="n">
        <v>3</v>
      </c>
      <c r="BQ61" s="1640">
        <f>AO61+AR61+AU61+AX61+BA61+BD61+BG61+BJ61+BM61+BP61</f>
        <v/>
      </c>
      <c r="BR61" s="269" t="n"/>
      <c r="BS61" s="6659" t="n"/>
      <c r="BT61" s="266" t="n"/>
      <c r="BU61" s="264" t="n"/>
      <c r="BV61" s="5005">
        <f>Z61*0.22</f>
        <v/>
      </c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</row>
    <row r="62">
      <c r="A62" s="1537" t="inlineStr">
        <is>
          <t>2</t>
        </is>
      </c>
      <c r="B62" s="220" t="n"/>
      <c r="C62" s="1538" t="inlineStr">
        <is>
          <t>Компонент учреждения образования</t>
        </is>
      </c>
      <c r="D62" s="131" t="n"/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220" t="n"/>
      <c r="S62" s="1539" t="n"/>
      <c r="T62" s="4052" t="n"/>
      <c r="U62" s="224" t="n"/>
      <c r="V62" s="4052" t="n"/>
      <c r="W62" s="224" t="n"/>
      <c r="X62" s="1541">
        <f>SUM(X63:Y91)</f>
        <v/>
      </c>
      <c r="Y62" s="220" t="n"/>
      <c r="Z62" s="1543">
        <f>SUM(Z63:AA91)</f>
        <v/>
      </c>
      <c r="AA62" s="220" t="n"/>
      <c r="AB62" s="4056">
        <f>SUM(AB64:AC91)</f>
        <v/>
      </c>
      <c r="AC62" s="404" t="n"/>
      <c r="AD62" s="1542">
        <f>SUM(AD64:AE91)</f>
        <v/>
      </c>
      <c r="AE62" s="220" t="n"/>
      <c r="AF62" s="1544">
        <f>SUM(AF64:AG91)</f>
        <v/>
      </c>
      <c r="AG62" s="220" t="n"/>
      <c r="AH62" s="1544">
        <f>SUM(AH64:AI91)</f>
        <v/>
      </c>
      <c r="AI62" s="220" t="n"/>
      <c r="AJ62" s="1544">
        <f>SUM(AJ64:AK91)</f>
        <v/>
      </c>
      <c r="AK62" s="220" t="n"/>
      <c r="AL62" s="1545">
        <f>SUM(AL64:AL91)</f>
        <v/>
      </c>
      <c r="AM62" s="4953">
        <f>SUM(AM63:AM91)</f>
        <v/>
      </c>
      <c r="AN62" s="1547">
        <f>SUM(AN63:AN91)</f>
        <v/>
      </c>
      <c r="AO62" s="1549">
        <f>SUM(AO63:AO91)</f>
        <v/>
      </c>
      <c r="AP62" s="1555">
        <f>SUM(AP63:AP91)</f>
        <v/>
      </c>
      <c r="AQ62" s="1547">
        <f>SUM(AQ63:AQ91)</f>
        <v/>
      </c>
      <c r="AR62" s="1549">
        <f>SUM(AR63:AR91)</f>
        <v/>
      </c>
      <c r="AS62" s="1554">
        <f>SUM(AS63:AS91)</f>
        <v/>
      </c>
      <c r="AT62" s="1547">
        <f>SUM(AT63:AT91)</f>
        <v/>
      </c>
      <c r="AU62" s="1552">
        <f>SUM(AU63:AU91)</f>
        <v/>
      </c>
      <c r="AV62" s="4953">
        <f>SUM(AV63:AV91)</f>
        <v/>
      </c>
      <c r="AW62" s="1547">
        <f>SUM(AW63:AW91)</f>
        <v/>
      </c>
      <c r="AX62" s="1550">
        <f>SUM(AX63:AX91)</f>
        <v/>
      </c>
      <c r="AY62" s="4953">
        <f>SUM(AY63:AY91)</f>
        <v/>
      </c>
      <c r="AZ62" s="1547">
        <f>SUM(AZ63:AZ91)</f>
        <v/>
      </c>
      <c r="BA62" s="1549">
        <f>SUM(BA63:BA91)</f>
        <v/>
      </c>
      <c r="BB62" s="1555">
        <f>SUM(BB63:BB91)</f>
        <v/>
      </c>
      <c r="BC62" s="1547">
        <f>SUM(BC63:BC91)</f>
        <v/>
      </c>
      <c r="BD62" s="1549">
        <f>SUM(BD63:BD91)</f>
        <v/>
      </c>
      <c r="BE62" s="1554">
        <f>SUM(BE63:BE91)</f>
        <v/>
      </c>
      <c r="BF62" s="1547">
        <f>SUM(BF63:BF91)</f>
        <v/>
      </c>
      <c r="BG62" s="1552">
        <f>SUM(BG63:BG91)</f>
        <v/>
      </c>
      <c r="BH62" s="4953">
        <f>SUM(BH63:BH91)</f>
        <v/>
      </c>
      <c r="BI62" s="1547">
        <f>SUM(BI63:BI91)</f>
        <v/>
      </c>
      <c r="BJ62" s="1550">
        <f>SUM(BJ63:BJ91)</f>
        <v/>
      </c>
      <c r="BK62" s="1554">
        <f>SUM(BK64:BK91)</f>
        <v/>
      </c>
      <c r="BL62" s="1547">
        <f>SUM(BL64:BL91)</f>
        <v/>
      </c>
      <c r="BM62" s="1553">
        <f>SUM(BM64:BM91)</f>
        <v/>
      </c>
      <c r="BN62" s="1555">
        <f>SUM(BN64:BN91)</f>
        <v/>
      </c>
      <c r="BO62" s="1547">
        <f>SUM(BO64:BO91)</f>
        <v/>
      </c>
      <c r="BP62" s="4956">
        <f>SUM(BP64:BP91)</f>
        <v/>
      </c>
      <c r="BQ62" s="6675">
        <f>SUM(BQ64:BR91)</f>
        <v/>
      </c>
      <c r="BR62" s="224" t="n"/>
      <c r="BS62" s="5762" t="n"/>
      <c r="BT62" s="131" t="n"/>
      <c r="BU62" s="220" t="n"/>
      <c r="BV62" s="5005">
        <f>Z62*0.22</f>
        <v/>
      </c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</row>
    <row r="63">
      <c r="A63" s="4068" t="inlineStr">
        <is>
          <t>2.1</t>
        </is>
      </c>
      <c r="B63" s="200" t="n"/>
      <c r="C63" s="4069" t="inlineStr">
        <is>
          <t>Социально-гуманитарный модуль 2</t>
        </is>
      </c>
      <c r="D63" s="201" t="n"/>
      <c r="E63" s="201" t="n"/>
      <c r="F63" s="201" t="n"/>
      <c r="G63" s="201" t="n"/>
      <c r="H63" s="201" t="n"/>
      <c r="I63" s="201" t="n"/>
      <c r="J63" s="201" t="n"/>
      <c r="K63" s="201" t="n"/>
      <c r="L63" s="201" t="n"/>
      <c r="M63" s="201" t="n"/>
      <c r="N63" s="201" t="n"/>
      <c r="O63" s="201" t="n"/>
      <c r="P63" s="201" t="n"/>
      <c r="Q63" s="201" t="n"/>
      <c r="R63" s="200" t="n"/>
      <c r="S63" s="2548" t="n"/>
      <c r="T63" s="1561" t="n"/>
      <c r="U63" s="244" t="n"/>
      <c r="V63" s="1561" t="n"/>
      <c r="W63" s="244" t="n"/>
      <c r="X63" s="4072" t="n"/>
      <c r="Y63" s="200" t="n"/>
      <c r="Z63" s="2003" t="n"/>
      <c r="AA63" s="200" t="n"/>
      <c r="AB63" s="4070" t="n"/>
      <c r="AC63" s="536" t="n"/>
      <c r="AD63" s="6676" t="n"/>
      <c r="AE63" s="6677" t="n"/>
      <c r="AF63" s="1818" t="n"/>
      <c r="AG63" s="200" t="n"/>
      <c r="AH63" s="1818" t="n"/>
      <c r="AI63" s="200" t="n"/>
      <c r="AJ63" s="1818" t="n"/>
      <c r="AK63" s="200" t="n"/>
      <c r="AL63" s="5053" t="n"/>
      <c r="AM63" s="1576">
        <f>AO63*36</f>
        <v/>
      </c>
      <c r="AN63" s="4992" t="n"/>
      <c r="AO63" s="4996" t="n"/>
      <c r="AP63" s="1573">
        <f>AR63*36</f>
        <v/>
      </c>
      <c r="AQ63" s="4992" t="n"/>
      <c r="AR63" s="4996" t="n"/>
      <c r="AS63" s="1574">
        <f>AU63*36</f>
        <v/>
      </c>
      <c r="AT63" s="1571" t="n"/>
      <c r="AU63" s="1575" t="n"/>
      <c r="AV63" s="1576">
        <f>AX63*36</f>
        <v/>
      </c>
      <c r="AW63" s="1571" t="n"/>
      <c r="AX63" s="1577" t="n"/>
      <c r="AY63" s="1576">
        <f>BA63*36</f>
        <v/>
      </c>
      <c r="AZ63" s="1571" t="n"/>
      <c r="BA63" s="1572" t="n"/>
      <c r="BB63" s="1573">
        <f>BD63*36</f>
        <v/>
      </c>
      <c r="BC63" s="1571" t="n"/>
      <c r="BD63" s="1572" t="n"/>
      <c r="BE63" s="1574">
        <f>BG63*36</f>
        <v/>
      </c>
      <c r="BF63" s="1653" t="n"/>
      <c r="BG63" s="1809" t="n"/>
      <c r="BH63" s="1576">
        <f>BJ63*36</f>
        <v/>
      </c>
      <c r="BI63" s="4992" t="n"/>
      <c r="BJ63" s="4995" t="n"/>
      <c r="BK63" s="6678" t="n"/>
      <c r="BL63" s="6679" t="n"/>
      <c r="BM63" s="6680" t="n"/>
      <c r="BN63" s="6681" t="n"/>
      <c r="BO63" s="6679" t="n"/>
      <c r="BP63" s="6682" t="n"/>
      <c r="BQ63" s="5870" t="n"/>
      <c r="BR63" s="244" t="n"/>
      <c r="BS63" s="5765" t="n"/>
      <c r="BT63" s="201" t="n"/>
      <c r="BU63" s="200" t="n"/>
      <c r="BV63" s="5005">
        <f>Z63*0.22</f>
        <v/>
      </c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</row>
    <row r="64">
      <c r="A64" s="4133" t="inlineStr">
        <is>
          <t>2.1.1</t>
        </is>
      </c>
      <c r="B64" s="264" t="n"/>
      <c r="C64" s="4134" t="inlineStr">
        <is>
          <t>Личностно-профессиональное развитие специалиста</t>
        </is>
      </c>
      <c r="D64" s="266" t="n"/>
      <c r="E64" s="266" t="n"/>
      <c r="F64" s="266" t="n"/>
      <c r="G64" s="266" t="n"/>
      <c r="H64" s="266" t="n"/>
      <c r="I64" s="266" t="n"/>
      <c r="J64" s="266" t="n"/>
      <c r="K64" s="266" t="n"/>
      <c r="L64" s="266" t="n"/>
      <c r="M64" s="266" t="n"/>
      <c r="N64" s="266" t="n"/>
      <c r="O64" s="266" t="n"/>
      <c r="P64" s="266" t="n"/>
      <c r="Q64" s="266" t="n"/>
      <c r="R64" s="264" t="n"/>
      <c r="S64" s="1685" t="n"/>
      <c r="T64" s="1640" t="n"/>
      <c r="U64" s="269" t="n"/>
      <c r="V64" s="1777" t="n">
        <v>1</v>
      </c>
      <c r="W64" s="1778" t="inlineStr">
        <is>
          <t>д</t>
        </is>
      </c>
      <c r="X64" s="4104">
        <f>AM64+AP64+AS64+AV64+AY64+BB64+BE64+BH64+BK64+BN64</f>
        <v/>
      </c>
      <c r="Y64" s="264" t="n"/>
      <c r="Z64" s="1644" t="n">
        <v>36</v>
      </c>
      <c r="AA64" s="264" t="n"/>
      <c r="AB64" s="1643">
        <f>AL64+AN64+AQ64+AT64+AW64+AZ64+BC64+BF64+BI64+BL64+BO64</f>
        <v/>
      </c>
      <c r="AC64" s="273" t="n"/>
      <c r="AD64" s="1645" t="n">
        <v>6</v>
      </c>
      <c r="AE64" s="264" t="n"/>
      <c r="AF64" s="1790" t="n"/>
      <c r="AG64" s="264" t="n"/>
      <c r="AH64" s="1790" t="n"/>
      <c r="AI64" s="264" t="n"/>
      <c r="AJ64" s="1790" t="n">
        <v>2</v>
      </c>
      <c r="AK64" s="264" t="n"/>
      <c r="AL64" s="6667" t="n">
        <v>2</v>
      </c>
      <c r="AM64" s="1570">
        <f>AO64*36</f>
        <v/>
      </c>
      <c r="AN64" s="1653" t="n">
        <v>6</v>
      </c>
      <c r="AO64" s="5039" t="n">
        <v>2</v>
      </c>
      <c r="AP64" s="1648">
        <f>AR64*36</f>
        <v/>
      </c>
      <c r="AQ64" s="1653" t="n"/>
      <c r="AR64" s="5039" t="n"/>
      <c r="AS64" s="1574">
        <f>AU64*36</f>
        <v/>
      </c>
      <c r="AT64" s="1571" t="n"/>
      <c r="AU64" s="1575" t="n"/>
      <c r="AV64" s="1576">
        <f>AX64*36</f>
        <v/>
      </c>
      <c r="AW64" s="1571" t="n"/>
      <c r="AX64" s="1577" t="n"/>
      <c r="AY64" s="1576">
        <f>BA64*36</f>
        <v/>
      </c>
      <c r="AZ64" s="1571" t="n"/>
      <c r="BA64" s="1572" t="n"/>
      <c r="BB64" s="1573">
        <f>BD64*36</f>
        <v/>
      </c>
      <c r="BC64" s="1571" t="n"/>
      <c r="BD64" s="1572" t="n"/>
      <c r="BE64" s="1574">
        <f>BG64*36</f>
        <v/>
      </c>
      <c r="BF64" s="1653" t="n"/>
      <c r="BG64" s="1809" t="n"/>
      <c r="BH64" s="1576">
        <f>BJ64*36</f>
        <v/>
      </c>
      <c r="BI64" s="1653" t="n"/>
      <c r="BJ64" s="1670" t="n"/>
      <c r="BK64" s="1651" t="n"/>
      <c r="BL64" s="1653" t="n"/>
      <c r="BM64" s="1649" t="n"/>
      <c r="BN64" s="1648" t="n"/>
      <c r="BO64" s="1653" t="n"/>
      <c r="BP64" s="1650" t="n"/>
      <c r="BQ64" s="1640">
        <f>AO64+AR64+AU64+AX64+BA64+BD64+BG64+BJ64+BM64+BP64</f>
        <v/>
      </c>
      <c r="BR64" s="269" t="n"/>
      <c r="BS64" s="6659" t="n"/>
      <c r="BT64" s="266" t="n"/>
      <c r="BU64" s="264" t="n"/>
      <c r="BV64" s="5005">
        <f>Z64*0.22</f>
        <v/>
      </c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</row>
    <row r="65">
      <c r="A65" s="4133" t="inlineStr">
        <is>
          <t>2.1.2</t>
        </is>
      </c>
      <c r="B65" s="264" t="n"/>
      <c r="C65" s="4134" t="inlineStr">
        <is>
          <t>Логика / Политология</t>
        </is>
      </c>
      <c r="D65" s="266" t="n"/>
      <c r="E65" s="266" t="n"/>
      <c r="F65" s="266" t="n"/>
      <c r="G65" s="266" t="n"/>
      <c r="H65" s="266" t="n"/>
      <c r="I65" s="266" t="n"/>
      <c r="J65" s="266" t="n"/>
      <c r="K65" s="266" t="n"/>
      <c r="L65" s="266" t="n"/>
      <c r="M65" s="266" t="n"/>
      <c r="N65" s="266" t="n"/>
      <c r="O65" s="266" t="n"/>
      <c r="P65" s="266" t="n"/>
      <c r="Q65" s="266" t="n"/>
      <c r="R65" s="264" t="n"/>
      <c r="S65" s="1685" t="n"/>
      <c r="T65" s="1640" t="n"/>
      <c r="U65" s="269" t="n"/>
      <c r="V65" s="1777" t="n">
        <v>9</v>
      </c>
      <c r="W65" s="1778" t="inlineStr">
        <is>
          <t>д</t>
        </is>
      </c>
      <c r="X65" s="4104">
        <f>AM65+AP65+AS65+AV65+AY65+BB65+BE65+BH65+BK65+BN65</f>
        <v/>
      </c>
      <c r="Y65" s="264" t="n"/>
      <c r="Z65" s="1644" t="n">
        <v>36</v>
      </c>
      <c r="AA65" s="264" t="n"/>
      <c r="AB65" s="1643">
        <f>AL65+AN65+AQ65+AT65+AW65+AZ65+BC65+BF65+BI65+BL65+BO65</f>
        <v/>
      </c>
      <c r="AC65" s="273" t="n"/>
      <c r="AD65" s="1645" t="n">
        <v>6</v>
      </c>
      <c r="AE65" s="264" t="n"/>
      <c r="AF65" s="1790" t="n"/>
      <c r="AG65" s="264" t="n"/>
      <c r="AH65" s="1790" t="n"/>
      <c r="AI65" s="264" t="n"/>
      <c r="AJ65" s="1790" t="n">
        <v>2</v>
      </c>
      <c r="AK65" s="264" t="n"/>
      <c r="AL65" s="6667" t="n"/>
      <c r="AM65" s="1570">
        <f>AO65*36</f>
        <v/>
      </c>
      <c r="AN65" s="1653" t="n"/>
      <c r="AO65" s="5039" t="n"/>
      <c r="AP65" s="1648" t="n"/>
      <c r="AQ65" s="1653" t="n"/>
      <c r="AR65" s="5039" t="n"/>
      <c r="AS65" s="1574">
        <f>AU65*36</f>
        <v/>
      </c>
      <c r="AT65" s="1571" t="n"/>
      <c r="AU65" s="1575" t="n"/>
      <c r="AV65" s="1576">
        <f>AX65*36</f>
        <v/>
      </c>
      <c r="AW65" s="1571" t="n"/>
      <c r="AX65" s="1577" t="n"/>
      <c r="AY65" s="1576">
        <f>BA65*36</f>
        <v/>
      </c>
      <c r="AZ65" s="1571" t="n"/>
      <c r="BA65" s="1572" t="n"/>
      <c r="BB65" s="1573">
        <f>BD65*36</f>
        <v/>
      </c>
      <c r="BC65" s="1571" t="n"/>
      <c r="BD65" s="1572" t="n"/>
      <c r="BE65" s="1574">
        <f>BG65*36</f>
        <v/>
      </c>
      <c r="BF65" s="1653" t="n"/>
      <c r="BG65" s="1809" t="n"/>
      <c r="BH65" s="1576">
        <f>BJ65*36</f>
        <v/>
      </c>
      <c r="BI65" s="1653" t="n">
        <v>2</v>
      </c>
      <c r="BJ65" s="1670" t="n"/>
      <c r="BK65" s="1651" t="n">
        <v>72</v>
      </c>
      <c r="BL65" s="1653" t="n">
        <v>6</v>
      </c>
      <c r="BM65" s="1649" t="n">
        <v>2</v>
      </c>
      <c r="BN65" s="1648" t="n"/>
      <c r="BO65" s="1653" t="n"/>
      <c r="BP65" s="1650" t="n"/>
      <c r="BQ65" s="1640">
        <f>AO65+AR65+AU65+AX65+BA65+BD65+BG65+BJ65+BM65+BP65</f>
        <v/>
      </c>
      <c r="BR65" s="269" t="n"/>
      <c r="BS65" s="6683" t="n"/>
      <c r="BT65" s="266" t="n"/>
      <c r="BU65" s="264" t="n"/>
      <c r="BV65" s="5005">
        <f>Z65*0.22</f>
        <v/>
      </c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</row>
    <row r="66">
      <c r="A66" s="4076" t="inlineStr">
        <is>
          <t>2.1.3</t>
        </is>
      </c>
      <c r="B66" s="264" t="n"/>
      <c r="C66" s="4147" t="inlineStr">
        <is>
          <t>Основы права</t>
        </is>
      </c>
      <c r="D66" s="266" t="n"/>
      <c r="E66" s="266" t="n"/>
      <c r="F66" s="266" t="n"/>
      <c r="G66" s="266" t="n"/>
      <c r="H66" s="266" t="n"/>
      <c r="I66" s="266" t="n"/>
      <c r="J66" s="266" t="n"/>
      <c r="K66" s="266" t="n"/>
      <c r="L66" s="266" t="n"/>
      <c r="M66" s="266" t="n"/>
      <c r="N66" s="266" t="n"/>
      <c r="O66" s="266" t="n"/>
      <c r="P66" s="266" t="n"/>
      <c r="Q66" s="266" t="n"/>
      <c r="R66" s="264" t="n"/>
      <c r="S66" s="4148" t="n"/>
      <c r="T66" s="4149" t="n"/>
      <c r="U66" s="269" t="n"/>
      <c r="V66" s="4150" t="n">
        <v>5</v>
      </c>
      <c r="W66" s="4151" t="inlineStr">
        <is>
          <t>д</t>
        </is>
      </c>
      <c r="X66" s="4152">
        <f>AM66+AP66+AS66+AV66+AY66+BB66+BE66+BH66+BK66+BN66</f>
        <v/>
      </c>
      <c r="Y66" s="264" t="n"/>
      <c r="Z66" s="4128" t="n">
        <v>36</v>
      </c>
      <c r="AA66" s="264" t="n"/>
      <c r="AB66" s="4077">
        <f>AL66+AN66+AQ66+AT66+AW66+AZ66+BC66+BF66+BI66+BL66+BO66</f>
        <v/>
      </c>
      <c r="AC66" s="273" t="n"/>
      <c r="AD66" s="4153" t="n">
        <v>6</v>
      </c>
      <c r="AE66" s="264" t="n"/>
      <c r="AF66" s="4129" t="n"/>
      <c r="AG66" s="264" t="n"/>
      <c r="AH66" s="4129" t="n"/>
      <c r="AI66" s="264" t="n"/>
      <c r="AJ66" s="4129" t="n">
        <v>2</v>
      </c>
      <c r="AK66" s="264" t="n"/>
      <c r="AL66" s="6673" t="n"/>
      <c r="AM66" s="5033">
        <f>AO66*36</f>
        <v/>
      </c>
      <c r="AN66" s="5029" t="n"/>
      <c r="AO66" s="5093" t="n"/>
      <c r="AP66" s="5035">
        <f>AR66*36</f>
        <v/>
      </c>
      <c r="AQ66" s="5029" t="n"/>
      <c r="AR66" s="5093" t="n"/>
      <c r="AS66" s="1589">
        <f>AU66*36</f>
        <v/>
      </c>
      <c r="AT66" s="1590" t="n"/>
      <c r="AU66" s="1591" t="n"/>
      <c r="AV66" s="1592" t="n"/>
      <c r="AW66" s="1590" t="n">
        <v>2</v>
      </c>
      <c r="AX66" s="1593" t="n"/>
      <c r="AY66" s="5024" t="n">
        <v>72</v>
      </c>
      <c r="AZ66" s="5025" t="n">
        <v>6</v>
      </c>
      <c r="BA66" s="5026" t="n">
        <v>2</v>
      </c>
      <c r="BB66" s="5027">
        <f>BD66*36</f>
        <v/>
      </c>
      <c r="BC66" s="5025" t="n"/>
      <c r="BD66" s="5026" t="n"/>
      <c r="BE66" s="5028">
        <f>BG66*36</f>
        <v/>
      </c>
      <c r="BF66" s="5029" t="n"/>
      <c r="BG66" s="5030" t="n"/>
      <c r="BH66" s="5024">
        <f>BJ66*36</f>
        <v/>
      </c>
      <c r="BI66" s="5029" t="n"/>
      <c r="BJ66" s="6674" t="n"/>
      <c r="BK66" s="5032" t="n"/>
      <c r="BL66" s="5029" t="n"/>
      <c r="BM66" s="5034" t="n"/>
      <c r="BN66" s="5035" t="n"/>
      <c r="BO66" s="5029" t="n"/>
      <c r="BP66" s="5036" t="n"/>
      <c r="BQ66" s="4149">
        <f>AO66+AR66+AU66+AX66+BA66+BD66+BG66+BJ66+BM66+BP66</f>
        <v/>
      </c>
      <c r="BR66" s="269" t="n"/>
      <c r="BS66" s="5087" t="inlineStr">
        <is>
          <t>ФиП</t>
        </is>
      </c>
      <c r="BT66" s="266" t="n"/>
      <c r="BU66" s="264" t="n"/>
      <c r="BV66" s="13">
        <f>Z66*0.22</f>
        <v/>
      </c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</row>
    <row r="67">
      <c r="A67" s="6684" t="inlineStr">
        <is>
          <t>2.2</t>
        </is>
      </c>
      <c r="B67" s="264" t="n"/>
      <c r="C67" s="6685" t="inlineStr">
        <is>
          <t>Материаловедение и технология конструкционных материалов</t>
        </is>
      </c>
      <c r="D67" s="266" t="n"/>
      <c r="E67" s="266" t="n"/>
      <c r="F67" s="266" t="n"/>
      <c r="G67" s="266" t="n"/>
      <c r="H67" s="266" t="n"/>
      <c r="I67" s="266" t="n"/>
      <c r="J67" s="266" t="n"/>
      <c r="K67" s="266" t="n"/>
      <c r="L67" s="266" t="n"/>
      <c r="M67" s="266" t="n"/>
      <c r="N67" s="266" t="n"/>
      <c r="O67" s="266" t="n"/>
      <c r="P67" s="266" t="n"/>
      <c r="Q67" s="266" t="n"/>
      <c r="R67" s="264" t="n"/>
      <c r="S67" s="354" t="n"/>
      <c r="T67" s="268" t="n">
        <v>6</v>
      </c>
      <c r="U67" s="269" t="n"/>
      <c r="V67" s="268" t="n">
        <v>5</v>
      </c>
      <c r="W67" s="269" t="n"/>
      <c r="X67" s="270" t="n">
        <v>252</v>
      </c>
      <c r="Y67" s="264" t="n"/>
      <c r="Z67" s="271" t="n">
        <v>162</v>
      </c>
      <c r="AA67" s="264" t="n"/>
      <c r="AB67" s="272">
        <f>AL67+AN67+AQ67+AT67+AW67+AZ67+BC67+BF67+BI67+BL67+BO67</f>
        <v/>
      </c>
      <c r="AC67" s="273" t="n"/>
      <c r="AD67" s="252" t="n">
        <v>24</v>
      </c>
      <c r="AE67" s="264" t="n"/>
      <c r="AF67" s="274" t="n">
        <v>12</v>
      </c>
      <c r="AG67" s="264" t="n"/>
      <c r="AH67" s="274" t="n">
        <v>10</v>
      </c>
      <c r="AI67" s="264" t="n"/>
      <c r="AJ67" s="274" t="n"/>
      <c r="AK67" s="264" t="n"/>
      <c r="AL67" s="6657" t="n"/>
      <c r="AM67" s="1667" t="n"/>
      <c r="AN67" s="1599" t="n"/>
      <c r="AO67" s="5086" t="n"/>
      <c r="AP67" s="511" t="n"/>
      <c r="AQ67" s="1599" t="n"/>
      <c r="AR67" s="5086" t="n"/>
      <c r="AS67" s="1589">
        <f>AU67*36</f>
        <v/>
      </c>
      <c r="AT67" s="1590" t="n"/>
      <c r="AU67" s="1591" t="n"/>
      <c r="AV67" s="1592">
        <f>AX67*36</f>
        <v/>
      </c>
      <c r="AW67" s="1590" t="n">
        <v>2</v>
      </c>
      <c r="AX67" s="1593" t="n"/>
      <c r="AY67" s="1594" t="n">
        <v>144</v>
      </c>
      <c r="AZ67" s="1595" t="n">
        <v>24</v>
      </c>
      <c r="BA67" s="1596" t="n">
        <v>4</v>
      </c>
      <c r="BB67" s="1597" t="n">
        <v>108</v>
      </c>
      <c r="BC67" s="1595" t="n">
        <v>20</v>
      </c>
      <c r="BD67" s="1596" t="n">
        <v>3</v>
      </c>
      <c r="BE67" s="1598">
        <f>BG67*36</f>
        <v/>
      </c>
      <c r="BF67" s="1599" t="n"/>
      <c r="BG67" s="1600" t="n"/>
      <c r="BH67" s="1594">
        <f>BJ67*36</f>
        <v/>
      </c>
      <c r="BI67" s="1599" t="n"/>
      <c r="BJ67" s="1601" t="n"/>
      <c r="BK67" s="1602" t="n"/>
      <c r="BL67" s="5029" t="n"/>
      <c r="BM67" s="5034" t="n"/>
      <c r="BN67" s="5035" t="n"/>
      <c r="BO67" s="5029" t="n"/>
      <c r="BP67" s="5036" t="n"/>
      <c r="BQ67" s="4149">
        <f>AO67+AR67+AU67+AX67+BA67+BD67+BG67+BJ67+BM67+BP67</f>
        <v/>
      </c>
      <c r="BR67" s="269" t="n"/>
      <c r="BS67" s="5087" t="inlineStr">
        <is>
          <t>МиПТС</t>
        </is>
      </c>
      <c r="BT67" s="266" t="n"/>
      <c r="BU67" s="264" t="n"/>
      <c r="BV67" s="13">
        <f>Z67*0.22</f>
        <v/>
      </c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</row>
    <row r="68">
      <c r="A68" s="4101" t="inlineStr">
        <is>
          <t>2.3</t>
        </is>
      </c>
      <c r="B68" s="264" t="n"/>
      <c r="C68" s="5156" t="inlineStr">
        <is>
          <t>Модуль "Конструкции и  эксплуатация лесных машин"</t>
        </is>
      </c>
      <c r="D68" s="266" t="n"/>
      <c r="E68" s="266" t="n"/>
      <c r="F68" s="266" t="n"/>
      <c r="G68" s="266" t="n"/>
      <c r="H68" s="266" t="n"/>
      <c r="I68" s="266" t="n"/>
      <c r="J68" s="266" t="n"/>
      <c r="K68" s="266" t="n"/>
      <c r="L68" s="266" t="n"/>
      <c r="M68" s="266" t="n"/>
      <c r="N68" s="266" t="n"/>
      <c r="O68" s="266" t="n"/>
      <c r="P68" s="266" t="n"/>
      <c r="Q68" s="266" t="n"/>
      <c r="R68" s="269" t="n"/>
      <c r="S68" s="6669" t="n"/>
      <c r="T68" s="1876" t="n"/>
      <c r="U68" s="269" t="n"/>
      <c r="V68" s="1876" t="n"/>
      <c r="W68" s="269" t="n"/>
      <c r="X68" s="5157">
        <f>AM68+AP68+AS68+AV68+AY68+BB68+BE68+BH68+BK68+BN68</f>
        <v/>
      </c>
      <c r="Y68" s="264" t="n"/>
      <c r="Z68" s="4105">
        <f>SUM(AD68:AK68)</f>
        <v/>
      </c>
      <c r="AA68" s="264" t="n"/>
      <c r="AB68" s="4200">
        <f>AL68+AN68+AQ68+AT68+AW68+AZ68+BC68+BF68+BI68+BL68+BO68</f>
        <v/>
      </c>
      <c r="AC68" s="273" t="n"/>
      <c r="AD68" s="4106" t="n"/>
      <c r="AE68" s="264" t="n"/>
      <c r="AF68" s="4107" t="n"/>
      <c r="AG68" s="264" t="n"/>
      <c r="AH68" s="4107" t="n"/>
      <c r="AI68" s="264" t="n"/>
      <c r="AJ68" s="4107" t="n"/>
      <c r="AK68" s="264" t="n"/>
      <c r="AL68" s="6660" t="n"/>
      <c r="AM68" s="4987">
        <f>AO68*36</f>
        <v/>
      </c>
      <c r="AN68" s="4988" t="n"/>
      <c r="AO68" s="4989" t="n"/>
      <c r="AP68" s="4990">
        <f>AR68*36</f>
        <v/>
      </c>
      <c r="AQ68" s="4988" t="n"/>
      <c r="AR68" s="4989" t="n"/>
      <c r="AS68" s="4991">
        <f>AU68*36</f>
        <v/>
      </c>
      <c r="AT68" s="4992" t="n"/>
      <c r="AU68" s="4993" t="n"/>
      <c r="AV68" s="4994">
        <f>AX68*36</f>
        <v/>
      </c>
      <c r="AW68" s="4992" t="n"/>
      <c r="AX68" s="4995" t="n"/>
      <c r="AY68" s="4994">
        <f>BA68*36</f>
        <v/>
      </c>
      <c r="AZ68" s="4992" t="n"/>
      <c r="BA68" s="4996" t="n"/>
      <c r="BB68" s="4997">
        <f>BD68*36</f>
        <v/>
      </c>
      <c r="BC68" s="4992" t="n"/>
      <c r="BD68" s="4996" t="n"/>
      <c r="BE68" s="4991">
        <f>BG68*36</f>
        <v/>
      </c>
      <c r="BF68" s="4988" t="n"/>
      <c r="BG68" s="4998" t="n"/>
      <c r="BH68" s="4994">
        <f>BJ68*36</f>
        <v/>
      </c>
      <c r="BI68" s="4988" t="n"/>
      <c r="BJ68" s="6661" t="n"/>
      <c r="BK68" s="5000" t="n"/>
      <c r="BL68" s="4988" t="n"/>
      <c r="BM68" s="5001" t="n"/>
      <c r="BN68" s="4990" t="n"/>
      <c r="BO68" s="4988" t="n"/>
      <c r="BP68" s="5002" t="n"/>
      <c r="BQ68" s="1876">
        <f>AO68+AR68+AU68+AX68+BA68+BD68+BG68+BJ68+BM68+BP68</f>
        <v/>
      </c>
      <c r="BR68" s="269" t="n"/>
      <c r="BS68" s="5083" t="n"/>
      <c r="BT68" s="266" t="n"/>
      <c r="BU68" s="264" t="n"/>
      <c r="BV68" s="5005">
        <f>Z68*0.22</f>
        <v/>
      </c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  <c r="CT68" s="2" t="n"/>
    </row>
    <row r="69">
      <c r="A69" s="5061" t="inlineStr">
        <is>
          <t>2.3.1</t>
        </is>
      </c>
      <c r="B69" s="321" t="n"/>
      <c r="C69" s="6686" t="inlineStr">
        <is>
          <t>Лесотранспортные машины</t>
        </is>
      </c>
      <c r="D69" s="266" t="n"/>
      <c r="E69" s="266" t="n"/>
      <c r="F69" s="266" t="n"/>
      <c r="G69" s="266" t="n"/>
      <c r="H69" s="266" t="n"/>
      <c r="I69" s="266" t="n"/>
      <c r="J69" s="266" t="n"/>
      <c r="K69" s="266" t="n"/>
      <c r="L69" s="266" t="n"/>
      <c r="M69" s="266" t="n"/>
      <c r="N69" s="266" t="n"/>
      <c r="O69" s="266" t="n"/>
      <c r="P69" s="266" t="n"/>
      <c r="Q69" s="266" t="n"/>
      <c r="R69" s="6671" t="n"/>
      <c r="S69" s="4166" t="n"/>
      <c r="T69" s="1640" t="n">
        <v>8</v>
      </c>
      <c r="U69" s="269" t="n"/>
      <c r="V69" s="1640" t="n">
        <v>7</v>
      </c>
      <c r="W69" s="269" t="n"/>
      <c r="X69" s="4104" t="n">
        <v>228</v>
      </c>
      <c r="Y69" s="264" t="n"/>
      <c r="Z69" s="1644" t="n">
        <v>162</v>
      </c>
      <c r="AA69" s="264" t="n"/>
      <c r="AB69" s="1643">
        <f>AL69+AN69+AQ69+AT69+AW69+AZ69+BC69+BF69+BI69+BL69+BO69</f>
        <v/>
      </c>
      <c r="AC69" s="273" t="n"/>
      <c r="AD69" s="1645" t="n">
        <v>18</v>
      </c>
      <c r="AE69" s="264" t="n"/>
      <c r="AF69" s="1790" t="n">
        <v>16</v>
      </c>
      <c r="AG69" s="264" t="n"/>
      <c r="AH69" s="1790" t="n">
        <v>12</v>
      </c>
      <c r="AI69" s="264" t="n"/>
      <c r="AJ69" s="1790" t="n"/>
      <c r="AK69" s="264" t="n"/>
      <c r="AL69" s="6667" t="n"/>
      <c r="AM69" s="1570">
        <f>AO69*36</f>
        <v/>
      </c>
      <c r="AN69" s="1653" t="n"/>
      <c r="AO69" s="5039" t="n"/>
      <c r="AP69" s="1648">
        <f>AR69*36</f>
        <v/>
      </c>
      <c r="AQ69" s="1653" t="n"/>
      <c r="AR69" s="5039" t="n"/>
      <c r="AS69" s="1574" t="n"/>
      <c r="AT69" s="1571" t="n"/>
      <c r="AU69" s="1575" t="n"/>
      <c r="AV69" s="1576" t="n"/>
      <c r="AW69" s="1571" t="n"/>
      <c r="AX69" s="1577" t="n"/>
      <c r="AY69" s="1576">
        <f>BA69*36</f>
        <v/>
      </c>
      <c r="AZ69" s="1571" t="n"/>
      <c r="BA69" s="1572" t="n"/>
      <c r="BB69" s="1573">
        <f>BD69*36</f>
        <v/>
      </c>
      <c r="BC69" s="1571" t="n">
        <v>6</v>
      </c>
      <c r="BD69" s="1572" t="n"/>
      <c r="BE69" s="1574" t="n">
        <v>108</v>
      </c>
      <c r="BF69" s="1653" t="n">
        <v>18</v>
      </c>
      <c r="BG69" s="1809" t="n">
        <v>3</v>
      </c>
      <c r="BH69" s="1576" t="n">
        <v>120</v>
      </c>
      <c r="BI69" s="1653" t="n">
        <v>22</v>
      </c>
      <c r="BJ69" s="1670" t="n">
        <v>3</v>
      </c>
      <c r="BK69" s="6687" t="n"/>
      <c r="BL69" s="6688" t="n"/>
      <c r="BM69" s="6689" t="n"/>
      <c r="BN69" s="6690" t="n"/>
      <c r="BO69" s="6688" t="n"/>
      <c r="BP69" s="6691" t="n"/>
      <c r="BQ69" s="1640">
        <f>AO69+AR69+AU69+AX69+BA69+BD69+BG69+BJ69+BM69+BP69</f>
        <v/>
      </c>
      <c r="BR69" s="269" t="n"/>
      <c r="BS69" s="4176" t="n"/>
      <c r="BT69" s="291" t="n"/>
      <c r="BU69" s="321" t="n"/>
      <c r="BV69" s="5005">
        <f>Z69*0.22</f>
        <v/>
      </c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</row>
    <row r="70">
      <c r="A70" s="5061" t="inlineStr">
        <is>
          <t>2.3.2</t>
        </is>
      </c>
      <c r="B70" s="321" t="n"/>
      <c r="C70" s="1684" t="inlineStr">
        <is>
          <t>Курсовой проект по учебной дисциплине "Лесотранспортные машины"</t>
        </is>
      </c>
      <c r="D70" s="266" t="n"/>
      <c r="E70" s="266" t="n"/>
      <c r="F70" s="266" t="n"/>
      <c r="G70" s="266" t="n"/>
      <c r="H70" s="266" t="n"/>
      <c r="I70" s="266" t="n"/>
      <c r="J70" s="266" t="n"/>
      <c r="K70" s="266" t="n"/>
      <c r="L70" s="266" t="n"/>
      <c r="M70" s="266" t="n"/>
      <c r="N70" s="266" t="n"/>
      <c r="O70" s="266" t="n"/>
      <c r="P70" s="266" t="n"/>
      <c r="Q70" s="266" t="n"/>
      <c r="R70" s="269" t="n"/>
      <c r="S70" s="1685" t="n"/>
      <c r="T70" s="1640" t="n"/>
      <c r="U70" s="269" t="n"/>
      <c r="V70" s="1640" t="n"/>
      <c r="W70" s="269" t="n"/>
      <c r="X70" s="4104">
        <f>AM70+AP70+AS70+AV70+AY70+BB70+BE70+BH70+BK70+BN70</f>
        <v/>
      </c>
      <c r="Y70" s="264" t="n"/>
      <c r="Z70" s="1644">
        <f>SUM(AD70:AK70)</f>
        <v/>
      </c>
      <c r="AA70" s="264" t="n"/>
      <c r="AB70" s="1643">
        <f>AL70+AN70+AQ70+AT70+AW70+AZ70+BC70+BF70+BI70+BL70+BO70</f>
        <v/>
      </c>
      <c r="AC70" s="273" t="n"/>
      <c r="AD70" s="1645" t="n"/>
      <c r="AE70" s="264" t="n"/>
      <c r="AF70" s="1790" t="n"/>
      <c r="AG70" s="264" t="n"/>
      <c r="AH70" s="1790" t="n"/>
      <c r="AI70" s="264" t="n"/>
      <c r="AJ70" s="1790" t="n"/>
      <c r="AK70" s="264" t="n"/>
      <c r="AL70" s="6667" t="n"/>
      <c r="AM70" s="1570">
        <f>AO70*36</f>
        <v/>
      </c>
      <c r="AN70" s="1653" t="n"/>
      <c r="AO70" s="5039" t="n"/>
      <c r="AP70" s="1648">
        <f>AR70*36</f>
        <v/>
      </c>
      <c r="AQ70" s="1653" t="n"/>
      <c r="AR70" s="5039" t="n"/>
      <c r="AS70" s="1574">
        <f>AU70*36</f>
        <v/>
      </c>
      <c r="AT70" s="1571" t="n"/>
      <c r="AU70" s="1575" t="n"/>
      <c r="AV70" s="1576">
        <f>AX70*36</f>
        <v/>
      </c>
      <c r="AW70" s="1571" t="n"/>
      <c r="AX70" s="1577" t="n"/>
      <c r="AY70" s="1576" t="n"/>
      <c r="AZ70" s="1571" t="n"/>
      <c r="BA70" s="1572" t="n"/>
      <c r="BB70" s="1573">
        <f>BD70*36</f>
        <v/>
      </c>
      <c r="BC70" s="1571" t="n"/>
      <c r="BD70" s="1572" t="n"/>
      <c r="BE70" s="1574">
        <f>BG70*36</f>
        <v/>
      </c>
      <c r="BF70" s="1653" t="n"/>
      <c r="BG70" s="1809" t="n"/>
      <c r="BH70" s="1576" t="n">
        <v>40</v>
      </c>
      <c r="BI70" s="1653" t="n"/>
      <c r="BJ70" s="1670" t="n">
        <v>1</v>
      </c>
      <c r="BK70" s="1651" t="n"/>
      <c r="BL70" s="1653" t="n"/>
      <c r="BM70" s="1649" t="n"/>
      <c r="BN70" s="1648" t="n"/>
      <c r="BO70" s="1653" t="n"/>
      <c r="BP70" s="1650" t="n"/>
      <c r="BQ70" s="1640">
        <f>AO70+AR70+AU70+AX70+BA70+BD70+BG70+BJ70+BM70+BP70</f>
        <v/>
      </c>
      <c r="BR70" s="269" t="n"/>
      <c r="BS70" s="4175" t="n"/>
      <c r="BT70" s="266" t="n"/>
      <c r="BU70" s="269" t="n"/>
      <c r="BV70" s="5005">
        <f>Z70*0.22</f>
        <v/>
      </c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  <c r="CT70" s="2" t="n"/>
    </row>
    <row r="71">
      <c r="A71" s="5061" t="inlineStr">
        <is>
          <t>2.3.3</t>
        </is>
      </c>
      <c r="B71" s="321" t="n"/>
      <c r="C71" s="4134" t="inlineStr">
        <is>
          <t>Технология лесосечных и лесоскладских работ</t>
        </is>
      </c>
      <c r="D71" s="266" t="n"/>
      <c r="E71" s="266" t="n"/>
      <c r="F71" s="266" t="n"/>
      <c r="G71" s="266" t="n"/>
      <c r="H71" s="266" t="n"/>
      <c r="I71" s="266" t="n"/>
      <c r="J71" s="266" t="n"/>
      <c r="K71" s="266" t="n"/>
      <c r="L71" s="266" t="n"/>
      <c r="M71" s="266" t="n"/>
      <c r="N71" s="266" t="n"/>
      <c r="O71" s="266" t="n"/>
      <c r="P71" s="266" t="n"/>
      <c r="Q71" s="266" t="n"/>
      <c r="R71" s="264" t="n"/>
      <c r="S71" s="1685" t="n"/>
      <c r="T71" s="1640" t="n"/>
      <c r="U71" s="269" t="n"/>
      <c r="V71" s="1640" t="n">
        <v>8</v>
      </c>
      <c r="W71" s="269" t="n"/>
      <c r="X71" s="4104">
        <f>AM71+AP71+AS71+AV71+AY71+BB71+BE71+BH71+BK71+BN71</f>
        <v/>
      </c>
      <c r="Y71" s="264" t="n"/>
      <c r="Z71" s="1644" t="n">
        <v>54</v>
      </c>
      <c r="AA71" s="264" t="n"/>
      <c r="AB71" s="1643">
        <f>AL71+AN71+AQ71+AT71+AW71+AZ71+BC71+BF71+BI71+BL71+BO71</f>
        <v/>
      </c>
      <c r="AC71" s="273" t="n"/>
      <c r="AD71" s="1645" t="n">
        <v>8</v>
      </c>
      <c r="AE71" s="264" t="n"/>
      <c r="AF71" s="1790" t="n"/>
      <c r="AG71" s="264" t="n"/>
      <c r="AH71" s="1790" t="n">
        <v>4</v>
      </c>
      <c r="AI71" s="264" t="n"/>
      <c r="AJ71" s="1790" t="n"/>
      <c r="AK71" s="264" t="n"/>
      <c r="AL71" s="6667" t="n"/>
      <c r="AM71" s="1570" t="n">
        <v>0</v>
      </c>
      <c r="AN71" s="1653" t="n">
        <v>0</v>
      </c>
      <c r="AO71" s="5039" t="n">
        <v>0</v>
      </c>
      <c r="AP71" s="1648">
        <f>AR71*36</f>
        <v/>
      </c>
      <c r="AQ71" s="1653" t="n"/>
      <c r="AR71" s="5039" t="n"/>
      <c r="AS71" s="1574">
        <f>AU71*36</f>
        <v/>
      </c>
      <c r="AT71" s="1571" t="n"/>
      <c r="AU71" s="1575" t="n"/>
      <c r="AV71" s="1576" t="n"/>
      <c r="AW71" s="1571" t="n"/>
      <c r="AX71" s="1577" t="n"/>
      <c r="AY71" s="1576">
        <f>BA71*36</f>
        <v/>
      </c>
      <c r="AZ71" s="1571" t="n"/>
      <c r="BA71" s="1572" t="n"/>
      <c r="BB71" s="1573">
        <f>BD71*36</f>
        <v/>
      </c>
      <c r="BC71" s="1571" t="n"/>
      <c r="BD71" s="1572" t="n"/>
      <c r="BE71" s="1574">
        <f>BG71*36</f>
        <v/>
      </c>
      <c r="BF71" s="1653" t="n">
        <v>4</v>
      </c>
      <c r="BG71" s="1809" t="n"/>
      <c r="BH71" s="1576" t="n">
        <v>108</v>
      </c>
      <c r="BI71" s="1653" t="n">
        <v>8</v>
      </c>
      <c r="BJ71" s="1670" t="n">
        <v>3</v>
      </c>
      <c r="BK71" s="1651" t="n"/>
      <c r="BL71" s="1653" t="n"/>
      <c r="BM71" s="1649" t="n"/>
      <c r="BN71" s="1648" t="n"/>
      <c r="BO71" s="1653" t="n"/>
      <c r="BP71" s="1650" t="n"/>
      <c r="BQ71" s="1640">
        <f>AO71+AR71+AU71+AX71+BA71+BD71+BG71+BJ71+BM71+BP71</f>
        <v/>
      </c>
      <c r="BR71" s="269" t="n"/>
      <c r="BS71" s="6659" t="n"/>
      <c r="BT71" s="266" t="n"/>
      <c r="BU71" s="264" t="n"/>
      <c r="BV71" s="5005">
        <f>Z71*0.22</f>
        <v/>
      </c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</row>
    <row r="72">
      <c r="A72" s="5061" t="inlineStr">
        <is>
          <t>2.3.4</t>
        </is>
      </c>
      <c r="B72" s="321" t="n"/>
      <c r="C72" s="1684" t="inlineStr">
        <is>
          <t>Дорожно-строительные машины</t>
        </is>
      </c>
      <c r="D72" s="266" t="n"/>
      <c r="E72" s="266" t="n"/>
      <c r="F72" s="266" t="n"/>
      <c r="G72" s="266" t="n"/>
      <c r="H72" s="266" t="n"/>
      <c r="I72" s="266" t="n"/>
      <c r="J72" s="266" t="n"/>
      <c r="K72" s="266" t="n"/>
      <c r="L72" s="266" t="n"/>
      <c r="M72" s="266" t="n"/>
      <c r="N72" s="266" t="n"/>
      <c r="O72" s="266" t="n"/>
      <c r="P72" s="266" t="n"/>
      <c r="Q72" s="266" t="n"/>
      <c r="R72" s="269" t="n"/>
      <c r="S72" s="1685" t="n"/>
      <c r="T72" s="1640" t="n">
        <v>8</v>
      </c>
      <c r="U72" s="269" t="n"/>
      <c r="V72" s="1640" t="n">
        <v>7</v>
      </c>
      <c r="W72" s="269" t="n"/>
      <c r="X72" s="4104">
        <f>AM72+AP72+AS72+AV72+AY72+BB72+BE72+BH72+BK72+BN72</f>
        <v/>
      </c>
      <c r="Y72" s="264" t="n"/>
      <c r="Z72" s="4164" t="n">
        <v>108</v>
      </c>
      <c r="AA72" s="269" t="n"/>
      <c r="AB72" s="1643">
        <f>AL72+AN72+AQ72+AT72+AW72+AZ72+BC72+BF72+BI72+BL72+BO72</f>
        <v/>
      </c>
      <c r="AC72" s="273" t="n"/>
      <c r="AD72" s="1644" t="n">
        <v>16</v>
      </c>
      <c r="AE72" s="264" t="n"/>
      <c r="AF72" s="1790" t="n">
        <v>4</v>
      </c>
      <c r="AG72" s="264" t="n"/>
      <c r="AH72" s="1790" t="n">
        <v>8</v>
      </c>
      <c r="AI72" s="264" t="n"/>
      <c r="AJ72" s="1669" t="n"/>
      <c r="AK72" s="269" t="n"/>
      <c r="AL72" s="6667" t="n"/>
      <c r="AM72" s="1570">
        <f>AO72*36</f>
        <v/>
      </c>
      <c r="AN72" s="1653" t="n"/>
      <c r="AO72" s="5039" t="n"/>
      <c r="AP72" s="1648">
        <f>AR72*36</f>
        <v/>
      </c>
      <c r="AQ72" s="1653" t="n"/>
      <c r="AR72" s="5039" t="n"/>
      <c r="AS72" s="1574">
        <f>AU72*36</f>
        <v/>
      </c>
      <c r="AT72" s="1571" t="n"/>
      <c r="AU72" s="1575" t="n"/>
      <c r="AV72" s="1576">
        <f>AX72*36</f>
        <v/>
      </c>
      <c r="AW72" s="1571" t="n"/>
      <c r="AX72" s="1577" t="n"/>
      <c r="AY72" s="1576" t="n"/>
      <c r="AZ72" s="1571" t="n"/>
      <c r="BA72" s="1572" t="n"/>
      <c r="BB72" s="1573" t="n"/>
      <c r="BC72" s="1571" t="n">
        <v>4</v>
      </c>
      <c r="BD72" s="1572" t="n"/>
      <c r="BE72" s="1574" t="n">
        <v>108</v>
      </c>
      <c r="BF72" s="1653" t="n">
        <v>14</v>
      </c>
      <c r="BG72" s="1809" t="n">
        <v>3</v>
      </c>
      <c r="BH72" s="1576" t="n">
        <v>108</v>
      </c>
      <c r="BI72" s="1653" t="n">
        <v>10</v>
      </c>
      <c r="BJ72" s="1670" t="n">
        <v>3</v>
      </c>
      <c r="BK72" s="1651" t="n"/>
      <c r="BL72" s="1653" t="n"/>
      <c r="BM72" s="1649" t="n"/>
      <c r="BN72" s="1648" t="n"/>
      <c r="BO72" s="1653" t="n"/>
      <c r="BP72" s="1650" t="n"/>
      <c r="BQ72" s="1640">
        <f>AO72+AR72+AU72+AX72+BA72+BD72+BG72+BJ72+BM72+BP72</f>
        <v/>
      </c>
      <c r="BR72" s="269" t="n"/>
      <c r="BS72" s="6659" t="n"/>
      <c r="BT72" s="266" t="n"/>
      <c r="BU72" s="264" t="n"/>
      <c r="BV72" s="5005">
        <f>Z72*0.22</f>
        <v/>
      </c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</row>
    <row r="73">
      <c r="A73" s="5061" t="inlineStr">
        <is>
          <t>2.3.5</t>
        </is>
      </c>
      <c r="B73" s="321" t="n"/>
      <c r="C73" s="1684" t="inlineStr">
        <is>
          <t>Курсовая работа по учебной дисциплине "Дорожно-строительные машины"</t>
        </is>
      </c>
      <c r="D73" s="266" t="n"/>
      <c r="E73" s="266" t="n"/>
      <c r="F73" s="266" t="n"/>
      <c r="G73" s="266" t="n"/>
      <c r="H73" s="266" t="n"/>
      <c r="I73" s="266" t="n"/>
      <c r="J73" s="266" t="n"/>
      <c r="K73" s="266" t="n"/>
      <c r="L73" s="266" t="n"/>
      <c r="M73" s="266" t="n"/>
      <c r="N73" s="266" t="n"/>
      <c r="O73" s="266" t="n"/>
      <c r="P73" s="266" t="n"/>
      <c r="Q73" s="266" t="n"/>
      <c r="R73" s="269" t="n"/>
      <c r="S73" s="1685" t="n"/>
      <c r="T73" s="1640" t="n"/>
      <c r="U73" s="269" t="n"/>
      <c r="V73" s="1640" t="n"/>
      <c r="W73" s="269" t="n"/>
      <c r="X73" s="4104">
        <f>AM73+AP73+AS73+AV73+AY73+BB73+BE73+BH73+BK73+BN73</f>
        <v/>
      </c>
      <c r="Y73" s="264" t="n"/>
      <c r="Z73" s="4164">
        <f>SUM(AD73:AK73)</f>
        <v/>
      </c>
      <c r="AA73" s="269" t="n"/>
      <c r="AB73" s="1643">
        <f>AL73+AN73+AQ73+AT73+AW73+AZ73+BC73+BF73+BI73+BL73+BO73</f>
        <v/>
      </c>
      <c r="AC73" s="273" t="n"/>
      <c r="AD73" s="1645" t="n"/>
      <c r="AE73" s="264" t="n"/>
      <c r="AF73" s="1790" t="n"/>
      <c r="AG73" s="264" t="n"/>
      <c r="AH73" s="1790" t="n"/>
      <c r="AI73" s="264" t="n"/>
      <c r="AJ73" s="1669" t="n"/>
      <c r="AK73" s="269" t="n"/>
      <c r="AL73" s="6667" t="n"/>
      <c r="AM73" s="1570">
        <f>AO73*36</f>
        <v/>
      </c>
      <c r="AN73" s="1653" t="n"/>
      <c r="AO73" s="5039" t="n"/>
      <c r="AP73" s="1648">
        <f>AR73*36</f>
        <v/>
      </c>
      <c r="AQ73" s="1653" t="n"/>
      <c r="AR73" s="5039" t="n"/>
      <c r="AS73" s="1574">
        <f>AU73*36</f>
        <v/>
      </c>
      <c r="AT73" s="1571" t="n"/>
      <c r="AU73" s="1575" t="n"/>
      <c r="AV73" s="1576">
        <f>AX73*36</f>
        <v/>
      </c>
      <c r="AW73" s="1571" t="n"/>
      <c r="AX73" s="1577" t="n"/>
      <c r="AY73" s="1576">
        <f>BA73*36</f>
        <v/>
      </c>
      <c r="AZ73" s="1571" t="n"/>
      <c r="BA73" s="1572" t="n"/>
      <c r="BB73" s="1573" t="n"/>
      <c r="BC73" s="1571" t="n"/>
      <c r="BD73" s="1670" t="n"/>
      <c r="BE73" s="1576" t="n"/>
      <c r="BF73" s="1653" t="n"/>
      <c r="BG73" s="1809" t="n"/>
      <c r="BH73" s="1576" t="n">
        <v>30</v>
      </c>
      <c r="BI73" s="1653" t="n"/>
      <c r="BJ73" s="1670" t="n">
        <v>1</v>
      </c>
      <c r="BK73" s="1651" t="n"/>
      <c r="BL73" s="1653" t="n"/>
      <c r="BM73" s="1649" t="n"/>
      <c r="BN73" s="1648" t="n"/>
      <c r="BO73" s="1653" t="n"/>
      <c r="BP73" s="1650" t="n"/>
      <c r="BQ73" s="1640">
        <f>AO73+AR73+AU73+AX73+BA73+BD73+BG73+BJ73+BM73+BP73</f>
        <v/>
      </c>
      <c r="BR73" s="269" t="n"/>
      <c r="BS73" s="4175" t="n"/>
      <c r="BT73" s="266" t="n"/>
      <c r="BU73" s="269" t="n"/>
      <c r="BV73" s="5005">
        <f>Z73*0.22</f>
        <v/>
      </c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  <c r="CT73" s="2" t="n"/>
    </row>
    <row r="74">
      <c r="A74" s="5061" t="inlineStr">
        <is>
          <t>2.3.6</t>
        </is>
      </c>
      <c r="B74" s="321" t="n"/>
      <c r="C74" s="6686" t="inlineStr">
        <is>
          <t>Специальный привод технологического оборудования отрасли</t>
        </is>
      </c>
      <c r="D74" s="266" t="n"/>
      <c r="E74" s="266" t="n"/>
      <c r="F74" s="266" t="n"/>
      <c r="G74" s="266" t="n"/>
      <c r="H74" s="266" t="n"/>
      <c r="I74" s="266" t="n"/>
      <c r="J74" s="266" t="n"/>
      <c r="K74" s="266" t="n"/>
      <c r="L74" s="266" t="n"/>
      <c r="M74" s="266" t="n"/>
      <c r="N74" s="266" t="n"/>
      <c r="O74" s="266" t="n"/>
      <c r="P74" s="266" t="n"/>
      <c r="Q74" s="266" t="n"/>
      <c r="R74" s="6671" t="n"/>
      <c r="S74" s="4166" t="n"/>
      <c r="T74" s="1640" t="n">
        <v>7</v>
      </c>
      <c r="U74" s="269" t="n"/>
      <c r="V74" s="1640" t="n"/>
      <c r="W74" s="269" t="n"/>
      <c r="X74" s="4104" t="n">
        <v>108</v>
      </c>
      <c r="Y74" s="264" t="n"/>
      <c r="Z74" s="4164" t="n">
        <v>72</v>
      </c>
      <c r="AA74" s="269" t="n"/>
      <c r="AB74" s="1643">
        <f>AL74+AN74+AQ74+AT74+AW74+AZ74+BC74+BF74+BI74+BL74+BO74</f>
        <v/>
      </c>
      <c r="AC74" s="273" t="n"/>
      <c r="AD74" s="1645" t="n">
        <v>8</v>
      </c>
      <c r="AE74" s="264" t="n"/>
      <c r="AF74" s="1790" t="n">
        <v>4</v>
      </c>
      <c r="AG74" s="264" t="n"/>
      <c r="AH74" s="1790" t="n">
        <v>4</v>
      </c>
      <c r="AI74" s="264" t="n"/>
      <c r="AJ74" s="1669" t="n"/>
      <c r="AK74" s="269" t="n"/>
      <c r="AL74" s="6667" t="n"/>
      <c r="AM74" s="1570">
        <f>AO74*36</f>
        <v/>
      </c>
      <c r="AN74" s="1653" t="n"/>
      <c r="AO74" s="5039" t="n"/>
      <c r="AP74" s="1648">
        <f>AR74*36</f>
        <v/>
      </c>
      <c r="AQ74" s="1653" t="n"/>
      <c r="AR74" s="5039" t="n"/>
      <c r="AS74" s="1574">
        <f>AU74*36</f>
        <v/>
      </c>
      <c r="AT74" s="1571" t="n"/>
      <c r="AU74" s="1575" t="n"/>
      <c r="AV74" s="1576">
        <f>AX74*36</f>
        <v/>
      </c>
      <c r="AW74" s="1571" t="n"/>
      <c r="AX74" s="1577" t="n"/>
      <c r="AY74" s="1576" t="n"/>
      <c r="AZ74" s="1571" t="n"/>
      <c r="BA74" s="1572" t="n"/>
      <c r="BB74" s="1573" t="n"/>
      <c r="BC74" s="1571" t="n">
        <v>4</v>
      </c>
      <c r="BD74" s="1572" t="n"/>
      <c r="BE74" s="1574" t="n">
        <v>108</v>
      </c>
      <c r="BF74" s="1653" t="n">
        <v>12</v>
      </c>
      <c r="BG74" s="1809" t="n">
        <v>3</v>
      </c>
      <c r="BH74" s="1576" t="n"/>
      <c r="BI74" s="1653" t="n"/>
      <c r="BJ74" s="1670" t="n"/>
      <c r="BK74" s="6687" t="n"/>
      <c r="BL74" s="6688" t="n"/>
      <c r="BM74" s="6689" t="n"/>
      <c r="BN74" s="6690" t="n"/>
      <c r="BO74" s="6688" t="n"/>
      <c r="BP74" s="6691" t="n"/>
      <c r="BQ74" s="1640">
        <f>AO74+AR74+AU74+AX74+BA74+BD74+BG74+BJ74+BM74+BP74</f>
        <v/>
      </c>
      <c r="BR74" s="269" t="n"/>
      <c r="BS74" s="4176" t="n"/>
      <c r="BT74" s="291" t="n"/>
      <c r="BU74" s="321" t="n"/>
      <c r="BV74" s="5005">
        <f>Z74*0.22</f>
        <v/>
      </c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</row>
    <row r="75">
      <c r="A75" s="5061" t="inlineStr">
        <is>
          <t>2.3.7</t>
        </is>
      </c>
      <c r="B75" s="321" t="n"/>
      <c r="C75" s="6686" t="inlineStr">
        <is>
          <t>Лесохозяйственные машины</t>
        </is>
      </c>
      <c r="D75" s="266" t="n"/>
      <c r="E75" s="266" t="n"/>
      <c r="F75" s="266" t="n"/>
      <c r="G75" s="266" t="n"/>
      <c r="H75" s="266" t="n"/>
      <c r="I75" s="266" t="n"/>
      <c r="J75" s="266" t="n"/>
      <c r="K75" s="266" t="n"/>
      <c r="L75" s="266" t="n"/>
      <c r="M75" s="266" t="n"/>
      <c r="N75" s="266" t="n"/>
      <c r="O75" s="266" t="n"/>
      <c r="P75" s="266" t="n"/>
      <c r="Q75" s="266" t="n"/>
      <c r="R75" s="6671" t="n"/>
      <c r="S75" s="4166" t="n"/>
      <c r="T75" s="1640" t="n"/>
      <c r="U75" s="269" t="n"/>
      <c r="V75" s="1640" t="n">
        <v>10</v>
      </c>
      <c r="W75" s="269" t="n"/>
      <c r="X75" s="4104" t="n">
        <v>94</v>
      </c>
      <c r="Y75" s="264" t="n"/>
      <c r="Z75" s="4164" t="n">
        <v>54</v>
      </c>
      <c r="AA75" s="269" t="n"/>
      <c r="AB75" s="1643">
        <f>AL75+AN75+AQ75+AT75+AW75+AZ75+BC75+BF75+BI75+BL75+BO75</f>
        <v/>
      </c>
      <c r="AC75" s="273" t="n"/>
      <c r="AD75" s="1645" t="n">
        <v>8</v>
      </c>
      <c r="AE75" s="264" t="n"/>
      <c r="AF75" s="1790" t="n"/>
      <c r="AG75" s="264" t="n"/>
      <c r="AH75" s="1790" t="n">
        <v>4</v>
      </c>
      <c r="AI75" s="264" t="n"/>
      <c r="AJ75" s="1669" t="n"/>
      <c r="AK75" s="269" t="n"/>
      <c r="AL75" s="6667" t="n"/>
      <c r="AM75" s="1570">
        <f>AO75*36</f>
        <v/>
      </c>
      <c r="AN75" s="1653" t="n"/>
      <c r="AO75" s="5039" t="n"/>
      <c r="AP75" s="1648">
        <f>AR75*36</f>
        <v/>
      </c>
      <c r="AQ75" s="1653" t="n"/>
      <c r="AR75" s="5039" t="n"/>
      <c r="AS75" s="1574">
        <f>AU75*36</f>
        <v/>
      </c>
      <c r="AT75" s="1571" t="n"/>
      <c r="AU75" s="1575" t="n"/>
      <c r="AV75" s="1576">
        <f>AX75*36</f>
        <v/>
      </c>
      <c r="AW75" s="1571" t="n"/>
      <c r="AX75" s="1577" t="n"/>
      <c r="AY75" s="1576">
        <f>BA75*36</f>
        <v/>
      </c>
      <c r="AZ75" s="1571" t="n"/>
      <c r="BA75" s="1572" t="n"/>
      <c r="BB75" s="1573">
        <f>BD75*36</f>
        <v/>
      </c>
      <c r="BC75" s="1571" t="n"/>
      <c r="BD75" s="1572" t="n"/>
      <c r="BE75" s="1574" t="n"/>
      <c r="BF75" s="1653" t="n"/>
      <c r="BG75" s="1809" t="n"/>
      <c r="BH75" s="1576">
        <f>BJ75*36</f>
        <v/>
      </c>
      <c r="BI75" s="1653" t="n"/>
      <c r="BJ75" s="1670" t="n"/>
      <c r="BK75" s="1651" t="n"/>
      <c r="BL75" s="1653" t="n">
        <v>2</v>
      </c>
      <c r="BM75" s="1649" t="n"/>
      <c r="BN75" s="1648" t="n">
        <v>94</v>
      </c>
      <c r="BO75" s="1653" t="n">
        <v>10</v>
      </c>
      <c r="BP75" s="1650" t="n">
        <v>3</v>
      </c>
      <c r="BQ75" s="1640">
        <f>AO75+AR75+AU75+AX75+BA75+BD75+BG75+BJ75+BM75+BP75</f>
        <v/>
      </c>
      <c r="BR75" s="269" t="n"/>
      <c r="BS75" s="4175" t="n"/>
      <c r="BT75" s="266" t="n"/>
      <c r="BU75" s="269" t="n"/>
      <c r="BV75" s="5005">
        <f>Z75*0.22</f>
        <v/>
      </c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</row>
    <row r="76">
      <c r="A76" s="4133" t="inlineStr">
        <is>
          <t>2.3.8</t>
        </is>
      </c>
      <c r="B76" s="264" t="n"/>
      <c r="C76" s="1684" t="inlineStr">
        <is>
          <t>Загрузочно-формировачное оборудование лесопромышленных предприятий / Гидроманипуляторы лесных машин и оборудования</t>
        </is>
      </c>
      <c r="D76" s="266" t="n"/>
      <c r="E76" s="266" t="n"/>
      <c r="F76" s="266" t="n"/>
      <c r="G76" s="266" t="n"/>
      <c r="H76" s="266" t="n"/>
      <c r="I76" s="266" t="n"/>
      <c r="J76" s="266" t="n"/>
      <c r="K76" s="266" t="n"/>
      <c r="L76" s="266" t="n"/>
      <c r="M76" s="266" t="n"/>
      <c r="N76" s="266" t="n"/>
      <c r="O76" s="266" t="n"/>
      <c r="P76" s="266" t="n"/>
      <c r="Q76" s="266" t="n"/>
      <c r="R76" s="269" t="n"/>
      <c r="S76" s="1685" t="n"/>
      <c r="T76" s="1640" t="n"/>
      <c r="U76" s="269" t="n"/>
      <c r="V76" s="1640" t="n">
        <v>10</v>
      </c>
      <c r="W76" s="269" t="n"/>
      <c r="X76" s="4104" t="n">
        <v>94</v>
      </c>
      <c r="Y76" s="264" t="n"/>
      <c r="Z76" s="1644" t="n">
        <v>54</v>
      </c>
      <c r="AA76" s="264" t="n"/>
      <c r="AB76" s="1643">
        <f>AL76+AN76+AQ76+AT76+AW76+AZ76+BC76+BF76+BI76+BL76+BO76</f>
        <v/>
      </c>
      <c r="AC76" s="273" t="n"/>
      <c r="AD76" s="1645" t="n">
        <v>8</v>
      </c>
      <c r="AE76" s="264" t="n"/>
      <c r="AF76" s="1790" t="n">
        <v>4</v>
      </c>
      <c r="AG76" s="264" t="n"/>
      <c r="AH76" s="1790" t="n"/>
      <c r="AI76" s="264" t="n"/>
      <c r="AJ76" s="1790" t="n"/>
      <c r="AK76" s="264" t="n"/>
      <c r="AL76" s="6667" t="n"/>
      <c r="AM76" s="1570">
        <f>AO76*36</f>
        <v/>
      </c>
      <c r="AN76" s="1653" t="n"/>
      <c r="AO76" s="5039" t="n"/>
      <c r="AP76" s="1648">
        <f>AR76*36</f>
        <v/>
      </c>
      <c r="AQ76" s="1653" t="n"/>
      <c r="AR76" s="5039" t="n"/>
      <c r="AS76" s="1574">
        <f>AU76*36</f>
        <v/>
      </c>
      <c r="AT76" s="1571" t="n"/>
      <c r="AU76" s="1575" t="n"/>
      <c r="AV76" s="1576">
        <f>AX76*36</f>
        <v/>
      </c>
      <c r="AW76" s="1571" t="n"/>
      <c r="AX76" s="1577" t="n"/>
      <c r="AY76" s="1576">
        <f>BA76*36</f>
        <v/>
      </c>
      <c r="AZ76" s="1571" t="n"/>
      <c r="BA76" s="1572" t="n"/>
      <c r="BB76" s="1573">
        <f>BD76*36</f>
        <v/>
      </c>
      <c r="BC76" s="1571" t="n"/>
      <c r="BD76" s="1572" t="n"/>
      <c r="BE76" s="1574" t="n"/>
      <c r="BF76" s="1653" t="n"/>
      <c r="BG76" s="1809" t="n"/>
      <c r="BH76" s="1576">
        <f>BJ76*36</f>
        <v/>
      </c>
      <c r="BI76" s="1653" t="n"/>
      <c r="BJ76" s="1670" t="n"/>
      <c r="BK76" s="1651" t="n"/>
      <c r="BL76" s="1653" t="n">
        <v>4</v>
      </c>
      <c r="BM76" s="1649" t="n"/>
      <c r="BN76" s="1648" t="n">
        <v>94</v>
      </c>
      <c r="BO76" s="1653" t="n">
        <v>8</v>
      </c>
      <c r="BP76" s="1650" t="n">
        <v>3</v>
      </c>
      <c r="BQ76" s="1640">
        <f>AO76+AR76+AU76+AX76+BA76+BD76+BG76+BJ76+BM76+BP76</f>
        <v/>
      </c>
      <c r="BR76" s="269" t="n"/>
      <c r="BS76" s="6659" t="n"/>
      <c r="BT76" s="266" t="n"/>
      <c r="BU76" s="264" t="n"/>
      <c r="BV76" s="5005">
        <f>Z76*0.22</f>
        <v/>
      </c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</row>
    <row r="77">
      <c r="A77" s="1637" t="inlineStr">
        <is>
          <t>2.4</t>
        </is>
      </c>
      <c r="B77" s="269" t="n"/>
      <c r="C77" s="1660" t="inlineStr">
        <is>
          <t>Модуль "Сервисное обслуживание и диагностика машин и оборудования отрасли"</t>
        </is>
      </c>
      <c r="D77" s="266" t="n"/>
      <c r="E77" s="266" t="n"/>
      <c r="F77" s="266" t="n"/>
      <c r="G77" s="266" t="n"/>
      <c r="H77" s="266" t="n"/>
      <c r="I77" s="266" t="n"/>
      <c r="J77" s="266" t="n"/>
      <c r="K77" s="266" t="n"/>
      <c r="L77" s="266" t="n"/>
      <c r="M77" s="266" t="n"/>
      <c r="N77" s="266" t="n"/>
      <c r="O77" s="266" t="n"/>
      <c r="P77" s="266" t="n"/>
      <c r="Q77" s="266" t="n"/>
      <c r="R77" s="269" t="n"/>
      <c r="S77" s="1661" t="n"/>
      <c r="T77" s="4103" t="n"/>
      <c r="U77" s="1875" t="n"/>
      <c r="V77" s="4103" t="n"/>
      <c r="W77" s="1875" t="n"/>
      <c r="X77" s="6692" t="n"/>
      <c r="Y77" s="6693" t="n"/>
      <c r="Z77" s="6694" t="n"/>
      <c r="AA77" s="1875" t="n"/>
      <c r="AB77" s="1643">
        <f>AL77+AN77+AQ77+AT77+AW77+AZ77+BC77+BF77+BI77+BL77+BO77</f>
        <v/>
      </c>
      <c r="AC77" s="273" t="n"/>
      <c r="AD77" s="6694" t="n"/>
      <c r="AE77" s="4106" t="n"/>
      <c r="AF77" s="4109" t="n"/>
      <c r="AG77" s="4106" t="n"/>
      <c r="AH77" s="4109" t="n"/>
      <c r="AI77" s="4106" t="n"/>
      <c r="AJ77" s="4109" t="n"/>
      <c r="AK77" s="1875" t="n"/>
      <c r="AL77" s="6660" t="n"/>
      <c r="AM77" s="4987" t="n"/>
      <c r="AN77" s="4988" t="n"/>
      <c r="AO77" s="4989" t="n"/>
      <c r="AP77" s="4990" t="n"/>
      <c r="AQ77" s="4988" t="n"/>
      <c r="AR77" s="4989" t="n"/>
      <c r="AS77" s="4991" t="n"/>
      <c r="AT77" s="4992" t="n"/>
      <c r="AU77" s="4993" t="n"/>
      <c r="AV77" s="4994" t="n"/>
      <c r="AW77" s="4992" t="n"/>
      <c r="AX77" s="4995" t="n"/>
      <c r="AY77" s="4994" t="n"/>
      <c r="AZ77" s="4992" t="n"/>
      <c r="BA77" s="4996" t="n"/>
      <c r="BB77" s="4997" t="n"/>
      <c r="BC77" s="4992" t="n"/>
      <c r="BD77" s="4996" t="n"/>
      <c r="BE77" s="4991" t="n"/>
      <c r="BF77" s="4988" t="n"/>
      <c r="BG77" s="4998" t="n"/>
      <c r="BH77" s="4994" t="n"/>
      <c r="BI77" s="4988" t="n"/>
      <c r="BJ77" s="6661" t="n"/>
      <c r="BK77" s="5003" t="n"/>
      <c r="BL77" s="4989" t="n"/>
      <c r="BM77" s="4998" t="n"/>
      <c r="BN77" s="4990" t="n"/>
      <c r="BO77" s="5003" t="n"/>
      <c r="BP77" s="6661" t="n"/>
      <c r="BQ77" s="1640">
        <f>AO77+AR77+AU77+AX77+BA77+BD77+BG77+BJ77+BM77+BP77</f>
        <v/>
      </c>
      <c r="BR77" s="269" t="n"/>
      <c r="BS77" s="6695" t="n"/>
      <c r="BT77" s="6696" t="n"/>
      <c r="BU77" s="6697" t="n"/>
      <c r="BV77" s="5005">
        <f>Z77*0.22</f>
        <v/>
      </c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</row>
    <row r="78">
      <c r="A78" s="4133" t="inlineStr">
        <is>
          <t>2.4.1</t>
        </is>
      </c>
      <c r="B78" s="264" t="n"/>
      <c r="C78" s="1684" t="inlineStr">
        <is>
          <t>Оборудование лесопромышленных предприятий</t>
        </is>
      </c>
      <c r="D78" s="266" t="n"/>
      <c r="E78" s="266" t="n"/>
      <c r="F78" s="266" t="n"/>
      <c r="G78" s="266" t="n"/>
      <c r="H78" s="266" t="n"/>
      <c r="I78" s="266" t="n"/>
      <c r="J78" s="266" t="n"/>
      <c r="K78" s="266" t="n"/>
      <c r="L78" s="266" t="n"/>
      <c r="M78" s="266" t="n"/>
      <c r="N78" s="266" t="n"/>
      <c r="O78" s="266" t="n"/>
      <c r="P78" s="266" t="n"/>
      <c r="Q78" s="266" t="n"/>
      <c r="R78" s="269" t="n"/>
      <c r="S78" s="1685" t="n"/>
      <c r="T78" s="1654" t="n">
        <v>8</v>
      </c>
      <c r="U78" s="1646" t="n">
        <v>9</v>
      </c>
      <c r="V78" s="1640" t="n"/>
      <c r="W78" s="269" t="n"/>
      <c r="X78" s="2002" t="n">
        <v>288</v>
      </c>
      <c r="Y78" s="200" t="n"/>
      <c r="Z78" s="2003" t="n">
        <v>180</v>
      </c>
      <c r="AA78" s="200" t="n"/>
      <c r="AB78" s="1643">
        <f>AL78+AN78+AQ78+AT78+AW78+AZ78+BC78+BF78+BI78+BL78+BO78</f>
        <v/>
      </c>
      <c r="AC78" s="273" t="n"/>
      <c r="AD78" s="1645" t="n">
        <v>16</v>
      </c>
      <c r="AE78" s="264" t="n"/>
      <c r="AF78" s="1790" t="n">
        <v>12</v>
      </c>
      <c r="AG78" s="264" t="n"/>
      <c r="AH78" s="1790" t="n">
        <v>12</v>
      </c>
      <c r="AI78" s="264" t="n"/>
      <c r="AJ78" s="1790" t="n"/>
      <c r="AK78" s="264" t="n"/>
      <c r="AL78" s="6667" t="n"/>
      <c r="AM78" s="1576">
        <f>AO78*36</f>
        <v/>
      </c>
      <c r="AN78" s="1571" t="n"/>
      <c r="AO78" s="1572" t="n"/>
      <c r="AP78" s="1573">
        <f>AR78*36</f>
        <v/>
      </c>
      <c r="AQ78" s="1571" t="n"/>
      <c r="AR78" s="1572" t="n"/>
      <c r="AS78" s="1574">
        <f>AU78*36</f>
        <v/>
      </c>
      <c r="AT78" s="1571" t="n"/>
      <c r="AU78" s="1575" t="n"/>
      <c r="AV78" s="1576">
        <f>AX78*36</f>
        <v/>
      </c>
      <c r="AW78" s="1571" t="n"/>
      <c r="AX78" s="1577" t="n"/>
      <c r="AY78" s="1576">
        <f>BA78*36</f>
        <v/>
      </c>
      <c r="AZ78" s="1571" t="n"/>
      <c r="BA78" s="1572" t="n"/>
      <c r="BB78" s="1573">
        <f>BD78*36</f>
        <v/>
      </c>
      <c r="BC78" s="1571" t="n"/>
      <c r="BD78" s="1572" t="n"/>
      <c r="BE78" s="1574">
        <f>BG78*36</f>
        <v/>
      </c>
      <c r="BF78" s="1571" t="n">
        <v>10</v>
      </c>
      <c r="BG78" s="1575" t="n"/>
      <c r="BH78" s="1576" t="n">
        <v>108</v>
      </c>
      <c r="BI78" s="1571" t="n">
        <v>16</v>
      </c>
      <c r="BJ78" s="1577" t="n">
        <v>3</v>
      </c>
      <c r="BK78" s="1574" t="n">
        <v>180</v>
      </c>
      <c r="BL78" s="1571" t="n">
        <v>14</v>
      </c>
      <c r="BM78" s="5407" t="n">
        <v>5</v>
      </c>
      <c r="BN78" s="1573" t="n"/>
      <c r="BO78" s="1571" t="n"/>
      <c r="BP78" s="1650" t="n"/>
      <c r="BQ78" s="1640">
        <f>AO78+AR78+AU78+AX78+BA78+BD78+BG78+BJ78+BM78+BP78</f>
        <v/>
      </c>
      <c r="BR78" s="269" t="n"/>
      <c r="BS78" s="6659" t="n"/>
      <c r="BT78" s="266" t="n"/>
      <c r="BU78" s="264" t="n"/>
      <c r="BV78" s="5005">
        <f>Z78*0.22</f>
        <v/>
      </c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</row>
    <row r="79">
      <c r="A79" s="1732" t="inlineStr">
        <is>
          <t>2.4.2</t>
        </is>
      </c>
      <c r="B79" s="269" t="n"/>
      <c r="C79" s="1684" t="inlineStr">
        <is>
          <t>Курсовой проект по учебной дисциплине "Оборудование лесопромышленных предприятий"</t>
        </is>
      </c>
      <c r="D79" s="266" t="n"/>
      <c r="E79" s="266" t="n"/>
      <c r="F79" s="266" t="n"/>
      <c r="G79" s="266" t="n"/>
      <c r="H79" s="266" t="n"/>
      <c r="I79" s="266" t="n"/>
      <c r="J79" s="266" t="n"/>
      <c r="K79" s="266" t="n"/>
      <c r="L79" s="266" t="n"/>
      <c r="M79" s="266" t="n"/>
      <c r="N79" s="266" t="n"/>
      <c r="O79" s="266" t="n"/>
      <c r="P79" s="266" t="n"/>
      <c r="Q79" s="266" t="n"/>
      <c r="R79" s="269" t="n"/>
      <c r="S79" s="1685" t="n"/>
      <c r="T79" s="1654" t="n"/>
      <c r="U79" s="1646" t="n"/>
      <c r="V79" s="1654" t="n"/>
      <c r="W79" s="1646" t="n"/>
      <c r="X79" s="4983" t="n">
        <v>40</v>
      </c>
      <c r="Y79" s="273" t="n"/>
      <c r="Z79" s="4164" t="n"/>
      <c r="AA79" s="269" t="n"/>
      <c r="AB79" s="1643">
        <f>AL79+AN79+AQ79+AT79+AW79+AZ79+BC79+BF79+BI79+BL79+BO79</f>
        <v/>
      </c>
      <c r="AC79" s="273" t="n"/>
      <c r="AD79" s="1644" t="n"/>
      <c r="AE79" s="264" t="n"/>
      <c r="AF79" s="1790" t="n"/>
      <c r="AG79" s="264" t="n"/>
      <c r="AH79" s="1790" t="n"/>
      <c r="AI79" s="264" t="n"/>
      <c r="AJ79" s="1669" t="n"/>
      <c r="AK79" s="269" t="n"/>
      <c r="AL79" s="6667" t="n"/>
      <c r="AM79" s="1576" t="n"/>
      <c r="AN79" s="1571" t="n"/>
      <c r="AO79" s="1572" t="n"/>
      <c r="AP79" s="1573" t="n"/>
      <c r="AQ79" s="1571" t="n"/>
      <c r="AR79" s="1572" t="n"/>
      <c r="AS79" s="1574" t="n"/>
      <c r="AT79" s="1571" t="n"/>
      <c r="AU79" s="1575" t="n"/>
      <c r="AV79" s="1576" t="n"/>
      <c r="AW79" s="1571" t="n"/>
      <c r="AX79" s="1577" t="n"/>
      <c r="AY79" s="1576" t="n"/>
      <c r="AZ79" s="1571" t="n"/>
      <c r="BA79" s="1572" t="n"/>
      <c r="BB79" s="1573" t="n"/>
      <c r="BC79" s="1571" t="n"/>
      <c r="BD79" s="1572" t="n"/>
      <c r="BE79" s="1574" t="n"/>
      <c r="BF79" s="1571" t="n"/>
      <c r="BG79" s="1575" t="n"/>
      <c r="BH79" s="1576" t="n"/>
      <c r="BI79" s="1571" t="n"/>
      <c r="BJ79" s="1577" t="n"/>
      <c r="BK79" s="1574" t="n">
        <v>40</v>
      </c>
      <c r="BL79" s="1571" t="n"/>
      <c r="BM79" s="5407" t="n">
        <v>1</v>
      </c>
      <c r="BN79" s="1573" t="n"/>
      <c r="BO79" s="1571" t="n"/>
      <c r="BP79" s="1650" t="n"/>
      <c r="BQ79" s="1640">
        <f>AO79+AR79+AU79+AX79+BA79+BD79+BG79+BJ79+BM79+BP79</f>
        <v/>
      </c>
      <c r="BR79" s="269" t="n"/>
      <c r="BS79" s="4175" t="n"/>
      <c r="BT79" s="266" t="n"/>
      <c r="BU79" s="269" t="n"/>
      <c r="BV79" s="5005">
        <f>Z79*0.22</f>
        <v/>
      </c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</row>
    <row r="80">
      <c r="A80" s="5061" t="inlineStr">
        <is>
          <t>2.4.3</t>
        </is>
      </c>
      <c r="B80" s="321" t="n"/>
      <c r="C80" s="6686" t="inlineStr">
        <is>
          <t>Автоматизированные системы управления и диагностики лесных машин и оборудования</t>
        </is>
      </c>
      <c r="D80" s="266" t="n"/>
      <c r="E80" s="266" t="n"/>
      <c r="F80" s="266" t="n"/>
      <c r="G80" s="266" t="n"/>
      <c r="H80" s="266" t="n"/>
      <c r="I80" s="266" t="n"/>
      <c r="J80" s="266" t="n"/>
      <c r="K80" s="266" t="n"/>
      <c r="L80" s="266" t="n"/>
      <c r="M80" s="266" t="n"/>
      <c r="N80" s="266" t="n"/>
      <c r="O80" s="266" t="n"/>
      <c r="P80" s="266" t="n"/>
      <c r="Q80" s="266" t="n"/>
      <c r="R80" s="6671" t="n"/>
      <c r="S80" s="4166" t="n"/>
      <c r="T80" s="1640" t="n">
        <v>10</v>
      </c>
      <c r="U80" s="269" t="n"/>
      <c r="V80" s="1640" t="n">
        <v>9</v>
      </c>
      <c r="W80" s="269" t="n"/>
      <c r="X80" s="4104" t="n">
        <v>202</v>
      </c>
      <c r="Y80" s="264" t="n"/>
      <c r="Z80" s="1644" t="n">
        <v>90</v>
      </c>
      <c r="AA80" s="264" t="n"/>
      <c r="AB80" s="1643">
        <f>AL80+AN80+AQ80+AT80+AW80+AZ80+BC80+BF80+BI80+BL80+BO80</f>
        <v/>
      </c>
      <c r="AC80" s="273" t="n"/>
      <c r="AD80" s="1645" t="n">
        <v>12</v>
      </c>
      <c r="AE80" s="264" t="n"/>
      <c r="AF80" s="1790" t="n">
        <v>4</v>
      </c>
      <c r="AG80" s="264" t="n"/>
      <c r="AH80" s="1790" t="n">
        <v>4</v>
      </c>
      <c r="AI80" s="264" t="n"/>
      <c r="AJ80" s="1790" t="n"/>
      <c r="AK80" s="264" t="n"/>
      <c r="AL80" s="6667" t="n"/>
      <c r="AM80" s="1570">
        <f>AO80*36</f>
        <v/>
      </c>
      <c r="AN80" s="1653" t="n"/>
      <c r="AO80" s="5039" t="n"/>
      <c r="AP80" s="1648">
        <f>AR80*36</f>
        <v/>
      </c>
      <c r="AQ80" s="1653" t="n"/>
      <c r="AR80" s="5039" t="n"/>
      <c r="AS80" s="1574">
        <f>AU80*36</f>
        <v/>
      </c>
      <c r="AT80" s="1571" t="n"/>
      <c r="AU80" s="1575" t="n"/>
      <c r="AV80" s="1576" t="n"/>
      <c r="AW80" s="1571" t="n"/>
      <c r="AX80" s="1577" t="n"/>
      <c r="AY80" s="1576">
        <f>BA80*36</f>
        <v/>
      </c>
      <c r="AZ80" s="1571" t="n"/>
      <c r="BA80" s="1572" t="n"/>
      <c r="BB80" s="1573" t="n"/>
      <c r="BC80" s="1571" t="n"/>
      <c r="BD80" s="1572" t="n"/>
      <c r="BE80" s="1574">
        <f>BG80*36</f>
        <v/>
      </c>
      <c r="BF80" s="1653" t="n"/>
      <c r="BG80" s="1809" t="n"/>
      <c r="BH80" s="1576">
        <f>BJ80*36</f>
        <v/>
      </c>
      <c r="BI80" s="1653" t="n">
        <v>4</v>
      </c>
      <c r="BJ80" s="1670" t="n"/>
      <c r="BK80" s="1651" t="n">
        <v>108</v>
      </c>
      <c r="BL80" s="1653" t="n">
        <v>8</v>
      </c>
      <c r="BM80" s="1649" t="n">
        <v>3</v>
      </c>
      <c r="BN80" s="1648" t="n">
        <v>94</v>
      </c>
      <c r="BO80" s="1653" t="n">
        <v>8</v>
      </c>
      <c r="BP80" s="1650" t="n">
        <v>3</v>
      </c>
      <c r="BQ80" s="1640">
        <f>AO80+AR80+AU80+AX80+BA80+BD80+BG80+BJ80+BM80+BP80</f>
        <v/>
      </c>
      <c r="BR80" s="269" t="n"/>
      <c r="BS80" s="6659" t="n"/>
      <c r="BT80" s="266" t="n"/>
      <c r="BU80" s="264" t="n"/>
      <c r="BV80" s="5005">
        <f>Z80*0.22</f>
        <v/>
      </c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</row>
    <row r="81">
      <c r="A81" s="5061" t="inlineStr">
        <is>
          <t>2.4.4</t>
        </is>
      </c>
      <c r="B81" s="321" t="n"/>
      <c r="C81" s="6686" t="inlineStr">
        <is>
          <t>Сервис лесных машин и оборудования</t>
        </is>
      </c>
      <c r="D81" s="266" t="n"/>
      <c r="E81" s="266" t="n"/>
      <c r="F81" s="266" t="n"/>
      <c r="G81" s="266" t="n"/>
      <c r="H81" s="266" t="n"/>
      <c r="I81" s="266" t="n"/>
      <c r="J81" s="266" t="n"/>
      <c r="K81" s="266" t="n"/>
      <c r="L81" s="266" t="n"/>
      <c r="M81" s="266" t="n"/>
      <c r="N81" s="266" t="n"/>
      <c r="O81" s="266" t="n"/>
      <c r="P81" s="266" t="n"/>
      <c r="Q81" s="266" t="n"/>
      <c r="R81" s="6671" t="n"/>
      <c r="S81" s="4166" t="n"/>
      <c r="T81" s="1640" t="n">
        <v>10</v>
      </c>
      <c r="U81" s="269" t="n"/>
      <c r="V81" s="1640" t="n">
        <v>9</v>
      </c>
      <c r="W81" s="269" t="n"/>
      <c r="X81" s="4104" t="n">
        <v>322</v>
      </c>
      <c r="Y81" s="264" t="n"/>
      <c r="Z81" s="1644" t="n">
        <v>198</v>
      </c>
      <c r="AA81" s="264" t="n"/>
      <c r="AB81" s="1643">
        <f>AL81+AN81+AQ81+AT81+AW81+AZ81+BC81+BF81+BI81+BL81+BO81</f>
        <v/>
      </c>
      <c r="AC81" s="273" t="n"/>
      <c r="AD81" s="1645" t="n">
        <v>22</v>
      </c>
      <c r="AE81" s="264" t="n"/>
      <c r="AF81" s="1790" t="n">
        <v>14</v>
      </c>
      <c r="AG81" s="264" t="n"/>
      <c r="AH81" s="1790" t="n">
        <v>14</v>
      </c>
      <c r="AI81" s="264" t="n"/>
      <c r="AJ81" s="1790" t="n"/>
      <c r="AK81" s="264" t="n"/>
      <c r="AL81" s="6667" t="n"/>
      <c r="AM81" s="1570">
        <f>AO81*36</f>
        <v/>
      </c>
      <c r="AN81" s="1653" t="n"/>
      <c r="AO81" s="5039" t="n"/>
      <c r="AP81" s="1648">
        <f>AR81*36</f>
        <v/>
      </c>
      <c r="AQ81" s="1653" t="n"/>
      <c r="AR81" s="5039" t="n"/>
      <c r="AS81" s="1574">
        <f>AU81*36</f>
        <v/>
      </c>
      <c r="AT81" s="1571" t="n"/>
      <c r="AU81" s="1575" t="n"/>
      <c r="AV81" s="1576">
        <f>AX81*36</f>
        <v/>
      </c>
      <c r="AW81" s="1571" t="n"/>
      <c r="AX81" s="1577" t="n"/>
      <c r="AY81" s="1576">
        <f>BA81*36</f>
        <v/>
      </c>
      <c r="AZ81" s="1571" t="n"/>
      <c r="BA81" s="1572" t="n"/>
      <c r="BB81" s="1573" t="n"/>
      <c r="BC81" s="1571" t="n"/>
      <c r="BD81" s="1572" t="n"/>
      <c r="BE81" s="1574" t="n"/>
      <c r="BF81" s="1653" t="n"/>
      <c r="BG81" s="1809" t="n"/>
      <c r="BH81" s="1576">
        <f>BJ81*36</f>
        <v/>
      </c>
      <c r="BI81" s="1653" t="n">
        <v>6</v>
      </c>
      <c r="BJ81" s="1670" t="n"/>
      <c r="BK81" s="1651" t="n">
        <v>120</v>
      </c>
      <c r="BL81" s="1653" t="n">
        <v>20</v>
      </c>
      <c r="BM81" s="1649" t="n">
        <v>3</v>
      </c>
      <c r="BN81" s="1648" t="n">
        <v>202</v>
      </c>
      <c r="BO81" s="1653" t="n">
        <v>24</v>
      </c>
      <c r="BP81" s="1650" t="n">
        <v>6</v>
      </c>
      <c r="BQ81" s="1640">
        <f>AO81+AR81+AU81+AX81+BA81+BD81+BG81+BJ81+BM81+BP81</f>
        <v/>
      </c>
      <c r="BR81" s="269" t="n"/>
      <c r="BS81" s="6659" t="n"/>
      <c r="BT81" s="266" t="n"/>
      <c r="BU81" s="264" t="n"/>
      <c r="BV81" s="5005">
        <f>Z81*0.22</f>
        <v/>
      </c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</row>
    <row r="82">
      <c r="A82" s="5061" t="inlineStr">
        <is>
          <t>2.4.5</t>
        </is>
      </c>
      <c r="B82" s="321" t="n"/>
      <c r="C82" s="6686" t="inlineStr">
        <is>
          <t>Курсовой проект по учебной дисциплине "Сервис лесных машин и оборудования"</t>
        </is>
      </c>
      <c r="D82" s="266" t="n"/>
      <c r="E82" s="266" t="n"/>
      <c r="F82" s="266" t="n"/>
      <c r="G82" s="266" t="n"/>
      <c r="H82" s="266" t="n"/>
      <c r="I82" s="266" t="n"/>
      <c r="J82" s="266" t="n"/>
      <c r="K82" s="266" t="n"/>
      <c r="L82" s="266" t="n"/>
      <c r="M82" s="266" t="n"/>
      <c r="N82" s="266" t="n"/>
      <c r="O82" s="266" t="n"/>
      <c r="P82" s="266" t="n"/>
      <c r="Q82" s="266" t="n"/>
      <c r="R82" s="6671" t="n"/>
      <c r="S82" s="4166" t="n"/>
      <c r="T82" s="1640" t="n"/>
      <c r="U82" s="269" t="n"/>
      <c r="V82" s="1640" t="n"/>
      <c r="W82" s="269" t="n"/>
      <c r="X82" s="4104" t="n">
        <v>40</v>
      </c>
      <c r="Y82" s="264" t="n"/>
      <c r="Z82" s="1644">
        <f>SUM(AD82:AK82)</f>
        <v/>
      </c>
      <c r="AA82" s="264" t="n"/>
      <c r="AB82" s="1643">
        <f>AL82+AN82+AQ82+AT82+AW82+AZ82+BC82+BF82+BI82+BL82+BO82</f>
        <v/>
      </c>
      <c r="AC82" s="273" t="n"/>
      <c r="AD82" s="1645" t="n"/>
      <c r="AE82" s="264" t="n"/>
      <c r="AF82" s="1790" t="n"/>
      <c r="AG82" s="264" t="n"/>
      <c r="AH82" s="1790" t="n"/>
      <c r="AI82" s="264" t="n"/>
      <c r="AJ82" s="1790" t="n"/>
      <c r="AK82" s="264" t="n"/>
      <c r="AL82" s="6667" t="n"/>
      <c r="AM82" s="1570">
        <f>AO82*36</f>
        <v/>
      </c>
      <c r="AN82" s="1653" t="n"/>
      <c r="AO82" s="5039" t="n"/>
      <c r="AP82" s="1648">
        <f>AR82*36</f>
        <v/>
      </c>
      <c r="AQ82" s="1653" t="n"/>
      <c r="AR82" s="5039" t="n"/>
      <c r="AS82" s="1574">
        <f>AU82*36</f>
        <v/>
      </c>
      <c r="AT82" s="1571" t="n"/>
      <c r="AU82" s="1575" t="n"/>
      <c r="AV82" s="1576">
        <f>AX82*36</f>
        <v/>
      </c>
      <c r="AW82" s="1571" t="n"/>
      <c r="AX82" s="1577" t="n"/>
      <c r="AY82" s="1576">
        <f>BA82*36</f>
        <v/>
      </c>
      <c r="AZ82" s="1571" t="n"/>
      <c r="BA82" s="1572" t="n"/>
      <c r="BB82" s="1573">
        <f>BD82*36</f>
        <v/>
      </c>
      <c r="BC82" s="1571" t="n"/>
      <c r="BD82" s="1572" t="n"/>
      <c r="BE82" s="1574" t="n"/>
      <c r="BF82" s="1653" t="n"/>
      <c r="BG82" s="1809" t="n"/>
      <c r="BH82" s="1576">
        <f>BJ82*36</f>
        <v/>
      </c>
      <c r="BI82" s="1653" t="n"/>
      <c r="BJ82" s="1670" t="n"/>
      <c r="BK82" s="1651" t="n"/>
      <c r="BL82" s="1653" t="n"/>
      <c r="BM82" s="1649" t="n"/>
      <c r="BN82" s="1648" t="n">
        <v>40</v>
      </c>
      <c r="BO82" s="1653" t="n"/>
      <c r="BP82" s="1650" t="n">
        <v>1</v>
      </c>
      <c r="BQ82" s="1640">
        <f>AO82+AR82+AU82+AX82+BA82+BD82+BG82+BJ82+BM82+BP82</f>
        <v/>
      </c>
      <c r="BR82" s="269" t="n"/>
      <c r="BS82" s="4175" t="n"/>
      <c r="BT82" s="266" t="n"/>
      <c r="BU82" s="269" t="n"/>
      <c r="BV82" s="5005">
        <f>Z82*0.22</f>
        <v/>
      </c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</row>
    <row r="83">
      <c r="A83" s="5059" t="inlineStr">
        <is>
          <t>2.5</t>
        </is>
      </c>
      <c r="B83" s="321" t="n"/>
      <c r="C83" s="6698" t="inlineStr">
        <is>
          <t>Модуль "Проектирование и расчет машин и оборудования лесной промышленности"</t>
        </is>
      </c>
      <c r="D83" s="266" t="n"/>
      <c r="E83" s="266" t="n"/>
      <c r="F83" s="266" t="n"/>
      <c r="G83" s="266" t="n"/>
      <c r="H83" s="266" t="n"/>
      <c r="I83" s="266" t="n"/>
      <c r="J83" s="266" t="n"/>
      <c r="K83" s="266" t="n"/>
      <c r="L83" s="266" t="n"/>
      <c r="M83" s="266" t="n"/>
      <c r="N83" s="266" t="n"/>
      <c r="O83" s="266" t="n"/>
      <c r="P83" s="266" t="n"/>
      <c r="Q83" s="266" t="n"/>
      <c r="R83" s="6671" t="n"/>
      <c r="S83" s="6669" t="n"/>
      <c r="T83" s="1876" t="n"/>
      <c r="U83" s="269" t="n"/>
      <c r="V83" s="1876" t="n"/>
      <c r="W83" s="269" t="n"/>
      <c r="X83" s="5157" t="n"/>
      <c r="Y83" s="264" t="n"/>
      <c r="Z83" s="4105" t="n"/>
      <c r="AA83" s="264" t="n"/>
      <c r="AB83" s="1643">
        <f>AL83+AN83+AQ83+AT83+AW83+AZ83+BC83+BF83+BI83+BL83+BO83</f>
        <v/>
      </c>
      <c r="AC83" s="273" t="n"/>
      <c r="AD83" s="4106" t="n"/>
      <c r="AE83" s="264" t="n"/>
      <c r="AF83" s="4107" t="n"/>
      <c r="AG83" s="264" t="n"/>
      <c r="AH83" s="4107" t="n"/>
      <c r="AI83" s="264" t="n"/>
      <c r="AJ83" s="4107" t="n"/>
      <c r="AK83" s="264" t="n"/>
      <c r="AL83" s="6660" t="n"/>
      <c r="AM83" s="4987">
        <f>AO83*36</f>
        <v/>
      </c>
      <c r="AN83" s="4988" t="n"/>
      <c r="AO83" s="4989" t="n"/>
      <c r="AP83" s="4990">
        <f>AR83*36</f>
        <v/>
      </c>
      <c r="AQ83" s="4988" t="n"/>
      <c r="AR83" s="4989" t="n"/>
      <c r="AS83" s="4991">
        <f>AU83*36</f>
        <v/>
      </c>
      <c r="AT83" s="4992" t="n"/>
      <c r="AU83" s="4993" t="n"/>
      <c r="AV83" s="4994">
        <f>AX83*36</f>
        <v/>
      </c>
      <c r="AW83" s="4992" t="n"/>
      <c r="AX83" s="4995" t="n"/>
      <c r="AY83" s="4994">
        <f>BA83*36</f>
        <v/>
      </c>
      <c r="AZ83" s="4992" t="n"/>
      <c r="BA83" s="4996" t="n"/>
      <c r="BB83" s="4997">
        <f>BD83*36</f>
        <v/>
      </c>
      <c r="BC83" s="4992" t="n"/>
      <c r="BD83" s="4996" t="n"/>
      <c r="BE83" s="4991" t="n"/>
      <c r="BF83" s="4988" t="n"/>
      <c r="BG83" s="4998" t="n"/>
      <c r="BH83" s="4994" t="n"/>
      <c r="BI83" s="4988" t="n"/>
      <c r="BJ83" s="6661" t="n"/>
      <c r="BK83" s="5000" t="n"/>
      <c r="BL83" s="4988" t="n"/>
      <c r="BM83" s="5001" t="n"/>
      <c r="BN83" s="4990" t="n"/>
      <c r="BO83" s="4988" t="n"/>
      <c r="BP83" s="5002" t="n"/>
      <c r="BQ83" s="1640">
        <f>AO83+AR83+AU83+AX83+BA83+BD83+BG83+BJ83+BM83+BP83</f>
        <v/>
      </c>
      <c r="BR83" s="269" t="n"/>
      <c r="BS83" s="5083" t="n"/>
      <c r="BT83" s="266" t="n"/>
      <c r="BU83" s="264" t="n"/>
      <c r="BV83" s="5005">
        <f>Z83*0.22</f>
        <v/>
      </c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</row>
    <row r="84">
      <c r="A84" s="1732" t="inlineStr">
        <is>
          <t>2.5.1</t>
        </is>
      </c>
      <c r="B84" s="269" t="n"/>
      <c r="C84" s="1684" t="inlineStr">
        <is>
          <t>Основы теории движения лесотранспортных машин</t>
        </is>
      </c>
      <c r="D84" s="266" t="n"/>
      <c r="E84" s="266" t="n"/>
      <c r="F84" s="266" t="n"/>
      <c r="G84" s="266" t="n"/>
      <c r="H84" s="266" t="n"/>
      <c r="I84" s="266" t="n"/>
      <c r="J84" s="266" t="n"/>
      <c r="K84" s="266" t="n"/>
      <c r="L84" s="266" t="n"/>
      <c r="M84" s="266" t="n"/>
      <c r="N84" s="266" t="n"/>
      <c r="O84" s="266" t="n"/>
      <c r="P84" s="266" t="n"/>
      <c r="Q84" s="266" t="n"/>
      <c r="R84" s="269" t="n"/>
      <c r="S84" s="1685" t="n"/>
      <c r="T84" s="1654" t="n"/>
      <c r="U84" s="1646" t="n"/>
      <c r="V84" s="1640" t="n">
        <v>6</v>
      </c>
      <c r="W84" s="269" t="n"/>
      <c r="X84" s="4983" t="n">
        <v>108</v>
      </c>
      <c r="Y84" s="273" t="n"/>
      <c r="Z84" s="4164" t="n">
        <v>36</v>
      </c>
      <c r="AA84" s="269" t="n"/>
      <c r="AB84" s="1643">
        <f>AL84+AN84+AQ84+AT84+AW84+AZ84+BC84+BF84+BI84+BL84+BO84</f>
        <v/>
      </c>
      <c r="AC84" s="273" t="n"/>
      <c r="AD84" s="1644" t="n">
        <v>6</v>
      </c>
      <c r="AE84" s="264" t="n"/>
      <c r="AF84" s="1790" t="n"/>
      <c r="AG84" s="264" t="n"/>
      <c r="AH84" s="1790" t="n">
        <v>4</v>
      </c>
      <c r="AI84" s="264" t="n"/>
      <c r="AJ84" s="1669" t="n"/>
      <c r="AK84" s="269" t="n"/>
      <c r="AL84" s="6667" t="n"/>
      <c r="AM84" s="1570" t="n"/>
      <c r="AN84" s="1653" t="n"/>
      <c r="AO84" s="5039" t="n"/>
      <c r="AP84" s="1648" t="n"/>
      <c r="AQ84" s="1653" t="n"/>
      <c r="AR84" s="5039" t="n"/>
      <c r="AS84" s="1574" t="n"/>
      <c r="AT84" s="1571" t="n"/>
      <c r="AU84" s="1575" t="n"/>
      <c r="AV84" s="1576" t="n"/>
      <c r="AW84" s="1571" t="n"/>
      <c r="AX84" s="1577" t="n"/>
      <c r="AY84" s="1576" t="n"/>
      <c r="AZ84" s="1571" t="n">
        <v>2</v>
      </c>
      <c r="BA84" s="1572" t="n"/>
      <c r="BB84" s="1573" t="n">
        <v>108</v>
      </c>
      <c r="BC84" s="1571" t="n">
        <v>8</v>
      </c>
      <c r="BD84" s="1572" t="n">
        <v>3</v>
      </c>
      <c r="BE84" s="1574" t="n"/>
      <c r="BF84" s="1653" t="n"/>
      <c r="BG84" s="1809" t="n"/>
      <c r="BH84" s="1576" t="n"/>
      <c r="BI84" s="1653" t="n"/>
      <c r="BJ84" s="1670" t="n"/>
      <c r="BK84" s="1651" t="n"/>
      <c r="BL84" s="1653" t="n"/>
      <c r="BM84" s="1649" t="n"/>
      <c r="BN84" s="1648" t="n"/>
      <c r="BO84" s="1653" t="n"/>
      <c r="BP84" s="1650" t="n"/>
      <c r="BQ84" s="1640">
        <f>AO84+AR84+AU84+AX84+BA84+BD84+BG84+BJ84+BM84+BP84</f>
        <v/>
      </c>
      <c r="BR84" s="269" t="n"/>
      <c r="BS84" s="4175" t="n"/>
      <c r="BT84" s="266" t="n"/>
      <c r="BU84" s="269" t="n"/>
      <c r="BV84" s="5005">
        <f>Z84*0.22</f>
        <v/>
      </c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</row>
    <row r="85">
      <c r="A85" s="1732" t="inlineStr">
        <is>
          <t>2.5.2</t>
        </is>
      </c>
      <c r="B85" s="269" t="n"/>
      <c r="C85" s="1684" t="inlineStr">
        <is>
          <t>Системы автоматизированного проектирования лесных машин</t>
        </is>
      </c>
      <c r="D85" s="266" t="n"/>
      <c r="E85" s="266" t="n"/>
      <c r="F85" s="266" t="n"/>
      <c r="G85" s="266" t="n"/>
      <c r="H85" s="266" t="n"/>
      <c r="I85" s="266" t="n"/>
      <c r="J85" s="266" t="n"/>
      <c r="K85" s="266" t="n"/>
      <c r="L85" s="266" t="n"/>
      <c r="M85" s="266" t="n"/>
      <c r="N85" s="266" t="n"/>
      <c r="O85" s="266" t="n"/>
      <c r="P85" s="266" t="n"/>
      <c r="Q85" s="266" t="n"/>
      <c r="R85" s="269" t="n"/>
      <c r="S85" s="1685" t="n"/>
      <c r="T85" s="1654" t="n">
        <v>9</v>
      </c>
      <c r="U85" s="1646" t="n">
        <v>10</v>
      </c>
      <c r="V85" s="1640" t="n"/>
      <c r="W85" s="269" t="n"/>
      <c r="X85" s="4983" t="n">
        <v>346</v>
      </c>
      <c r="Y85" s="273" t="n"/>
      <c r="Z85" s="4164" t="n">
        <v>198</v>
      </c>
      <c r="AA85" s="269" t="n"/>
      <c r="AB85" s="1643">
        <f>AL85+AN85+AQ85+AT85+AW85+AZ85+BC85+BF85+BI85+BL85+BO85</f>
        <v/>
      </c>
      <c r="AC85" s="273" t="n"/>
      <c r="AD85" s="1644" t="n">
        <v>20</v>
      </c>
      <c r="AE85" s="264" t="n"/>
      <c r="AF85" s="1790" t="n">
        <v>12</v>
      </c>
      <c r="AG85" s="264" t="n"/>
      <c r="AH85" s="1790" t="n">
        <v>12</v>
      </c>
      <c r="AI85" s="264" t="n"/>
      <c r="AJ85" s="1669" t="n"/>
      <c r="AK85" s="269" t="n"/>
      <c r="AL85" s="6667" t="n"/>
      <c r="AM85" s="1570" t="n"/>
      <c r="AN85" s="1653" t="n"/>
      <c r="AO85" s="5039" t="n"/>
      <c r="AP85" s="1648" t="n"/>
      <c r="AQ85" s="1653" t="n"/>
      <c r="AR85" s="5039" t="n"/>
      <c r="AS85" s="1574" t="n"/>
      <c r="AT85" s="1571" t="n"/>
      <c r="AU85" s="1575" t="n"/>
      <c r="AV85" s="1576" t="n"/>
      <c r="AW85" s="1571" t="n"/>
      <c r="AX85" s="1577" t="n"/>
      <c r="AY85" s="1576" t="n"/>
      <c r="AZ85" s="1571" t="n"/>
      <c r="BA85" s="1572" t="n"/>
      <c r="BB85" s="1573" t="n"/>
      <c r="BC85" s="1571" t="n"/>
      <c r="BD85" s="1572" t="n"/>
      <c r="BE85" s="1574" t="n"/>
      <c r="BF85" s="1653" t="n"/>
      <c r="BG85" s="1809" t="n"/>
      <c r="BH85" s="1576" t="n"/>
      <c r="BI85" s="1653" t="n">
        <v>6</v>
      </c>
      <c r="BJ85" s="1670" t="n"/>
      <c r="BK85" s="1651" t="n">
        <v>144</v>
      </c>
      <c r="BL85" s="1653" t="n">
        <v>18</v>
      </c>
      <c r="BM85" s="1649" t="n">
        <v>4</v>
      </c>
      <c r="BN85" s="1648" t="n">
        <v>202</v>
      </c>
      <c r="BO85" s="1653" t="n">
        <v>20</v>
      </c>
      <c r="BP85" s="1650" t="n">
        <v>6</v>
      </c>
      <c r="BQ85" s="1640">
        <f>AO85+AR85+AU85+AX85+BA85+BD85+BG85+BJ85+BM85+BP85</f>
        <v/>
      </c>
      <c r="BR85" s="269" t="n"/>
      <c r="BS85" s="4175" t="n"/>
      <c r="BT85" s="266" t="n"/>
      <c r="BU85" s="269" t="n"/>
      <c r="BV85" s="5005">
        <f>Z85*0.22</f>
        <v/>
      </c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</row>
    <row r="86">
      <c r="A86" s="1732" t="inlineStr">
        <is>
          <t>2.5.3</t>
        </is>
      </c>
      <c r="B86" s="269" t="n"/>
      <c r="C86" s="1684" t="inlineStr">
        <is>
          <t>Курсовой проект по учебной дисциплине "Системы автоматизированного проектирования лесных машин"</t>
        </is>
      </c>
      <c r="D86" s="266" t="n"/>
      <c r="E86" s="266" t="n"/>
      <c r="F86" s="266" t="n"/>
      <c r="G86" s="266" t="n"/>
      <c r="H86" s="266" t="n"/>
      <c r="I86" s="266" t="n"/>
      <c r="J86" s="266" t="n"/>
      <c r="K86" s="266" t="n"/>
      <c r="L86" s="266" t="n"/>
      <c r="M86" s="266" t="n"/>
      <c r="N86" s="266" t="n"/>
      <c r="O86" s="266" t="n"/>
      <c r="P86" s="266" t="n"/>
      <c r="Q86" s="266" t="n"/>
      <c r="R86" s="269" t="n"/>
      <c r="S86" s="1685" t="n"/>
      <c r="T86" s="1640" t="n"/>
      <c r="U86" s="269" t="n"/>
      <c r="V86" s="1640" t="n"/>
      <c r="W86" s="269" t="n"/>
      <c r="X86" s="4983" t="n">
        <v>60</v>
      </c>
      <c r="Y86" s="273" t="n"/>
      <c r="Z86" s="1808" t="n"/>
      <c r="AA86" s="1646" t="n"/>
      <c r="AB86" s="1643">
        <f>AL86+AN86+AQ86+AT86+AW86+AZ86+BC86+BF86+BI86+BL86+BO86</f>
        <v/>
      </c>
      <c r="AC86" s="273" t="n"/>
      <c r="AD86" s="1723" t="n"/>
      <c r="AE86" s="1645" t="n"/>
      <c r="AF86" s="4132" t="n"/>
      <c r="AG86" s="1645" t="n"/>
      <c r="AH86" s="4132" t="n"/>
      <c r="AI86" s="1645" t="n"/>
      <c r="AJ86" s="4132" t="n"/>
      <c r="AK86" s="1646" t="n"/>
      <c r="AL86" s="6667" t="n"/>
      <c r="AM86" s="1570" t="n"/>
      <c r="AN86" s="1653" t="n"/>
      <c r="AO86" s="5039" t="n"/>
      <c r="AP86" s="1648" t="n"/>
      <c r="AQ86" s="1653" t="n"/>
      <c r="AR86" s="5039" t="n"/>
      <c r="AS86" s="1574" t="n"/>
      <c r="AT86" s="1571" t="n"/>
      <c r="AU86" s="1575" t="n"/>
      <c r="AV86" s="1576" t="n"/>
      <c r="AW86" s="1571" t="n"/>
      <c r="AX86" s="1577" t="n"/>
      <c r="AY86" s="1576" t="n"/>
      <c r="AZ86" s="1571" t="n"/>
      <c r="BA86" s="1572" t="n"/>
      <c r="BB86" s="1573" t="n"/>
      <c r="BC86" s="1571" t="n"/>
      <c r="BD86" s="1572" t="n"/>
      <c r="BE86" s="1574" t="n"/>
      <c r="BF86" s="1653" t="n"/>
      <c r="BG86" s="1809" t="n"/>
      <c r="BH86" s="1576" t="n"/>
      <c r="BI86" s="1653" t="n"/>
      <c r="BJ86" s="1670" t="n"/>
      <c r="BK86" s="1651" t="n"/>
      <c r="BL86" s="1653" t="n"/>
      <c r="BM86" s="1649" t="n"/>
      <c r="BN86" s="1648" t="n">
        <v>60</v>
      </c>
      <c r="BO86" s="1653" t="n"/>
      <c r="BP86" s="1650" t="n">
        <v>2</v>
      </c>
      <c r="BQ86" s="1640">
        <f>AO86+AR86+AU86+AX86+BA86+BD86+BG86+BJ86+BM86+BP86</f>
        <v/>
      </c>
      <c r="BR86" s="269" t="n"/>
      <c r="BS86" s="4175" t="n"/>
      <c r="BT86" s="266" t="n"/>
      <c r="BU86" s="269" t="n"/>
      <c r="BV86" s="5005">
        <f>Z86*0.22</f>
        <v/>
      </c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</row>
    <row r="87">
      <c r="A87" s="1732" t="inlineStr">
        <is>
          <t>2.5.4</t>
        </is>
      </c>
      <c r="B87" s="269" t="n"/>
      <c r="C87" s="1684" t="inlineStr">
        <is>
          <t>Обеспечение надежности лесных машин и оборудования</t>
        </is>
      </c>
      <c r="D87" s="266" t="n"/>
      <c r="E87" s="266" t="n"/>
      <c r="F87" s="266" t="n"/>
      <c r="G87" s="266" t="n"/>
      <c r="H87" s="266" t="n"/>
      <c r="I87" s="266" t="n"/>
      <c r="J87" s="266" t="n"/>
      <c r="K87" s="266" t="n"/>
      <c r="L87" s="266" t="n"/>
      <c r="M87" s="266" t="n"/>
      <c r="N87" s="266" t="n"/>
      <c r="O87" s="266" t="n"/>
      <c r="P87" s="266" t="n"/>
      <c r="Q87" s="266" t="n"/>
      <c r="R87" s="269" t="n"/>
      <c r="S87" s="1685" t="n"/>
      <c r="T87" s="1640" t="n"/>
      <c r="U87" s="269" t="n"/>
      <c r="V87" s="1640" t="n">
        <v>8</v>
      </c>
      <c r="W87" s="269" t="n"/>
      <c r="X87" s="4983" t="n">
        <v>94</v>
      </c>
      <c r="Y87" s="273" t="n"/>
      <c r="Z87" s="4164" t="n">
        <v>36</v>
      </c>
      <c r="AA87" s="269" t="n"/>
      <c r="AB87" s="1643">
        <f>AL87+AN87+AQ87+AT87+AW87+AZ87+BC87+BF87+BI87+BL87+BO87</f>
        <v/>
      </c>
      <c r="AC87" s="273" t="n"/>
      <c r="AD87" s="1644" t="n">
        <v>4</v>
      </c>
      <c r="AE87" s="264" t="n"/>
      <c r="AF87" s="1790" t="n">
        <v>4</v>
      </c>
      <c r="AG87" s="264" t="n"/>
      <c r="AH87" s="1790" t="n"/>
      <c r="AI87" s="264" t="n"/>
      <c r="AJ87" s="1669" t="n"/>
      <c r="AK87" s="269" t="n"/>
      <c r="AL87" s="6667" t="n"/>
      <c r="AM87" s="1570" t="n"/>
      <c r="AN87" s="1653" t="n"/>
      <c r="AO87" s="5039" t="n"/>
      <c r="AP87" s="1648" t="n"/>
      <c r="AQ87" s="1653" t="n"/>
      <c r="AR87" s="5039" t="n"/>
      <c r="AS87" s="1574" t="n"/>
      <c r="AT87" s="1571" t="n"/>
      <c r="AU87" s="1575" t="n"/>
      <c r="AV87" s="1576" t="n"/>
      <c r="AW87" s="1571" t="n"/>
      <c r="AX87" s="1577" t="n"/>
      <c r="AY87" s="1576" t="n"/>
      <c r="AZ87" s="1571" t="n"/>
      <c r="BA87" s="1572" t="n"/>
      <c r="BB87" s="1573" t="n"/>
      <c r="BC87" s="1571" t="n"/>
      <c r="BD87" s="1572" t="n"/>
      <c r="BE87" s="1574" t="n"/>
      <c r="BF87" s="1653" t="n">
        <v>2</v>
      </c>
      <c r="BG87" s="1809" t="n"/>
      <c r="BH87" s="1576" t="n">
        <v>94</v>
      </c>
      <c r="BI87" s="1653" t="n">
        <v>6</v>
      </c>
      <c r="BJ87" s="1670" t="n">
        <v>3</v>
      </c>
      <c r="BK87" s="1651" t="n"/>
      <c r="BL87" s="1653" t="n"/>
      <c r="BM87" s="1649" t="n"/>
      <c r="BN87" s="1648" t="n"/>
      <c r="BO87" s="1653" t="n"/>
      <c r="BP87" s="1650" t="n"/>
      <c r="BQ87" s="1640">
        <f>AO87+AR87+AU87+AX87+BA87+BD87+BG87+BJ87+BM87+BP87</f>
        <v/>
      </c>
      <c r="BR87" s="269" t="n"/>
      <c r="BS87" s="4175" t="n"/>
      <c r="BT87" s="266" t="n"/>
      <c r="BU87" s="269" t="n"/>
      <c r="BV87" s="5005">
        <f>Z87*0.22</f>
        <v/>
      </c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</row>
    <row r="88">
      <c r="A88" s="1637" t="inlineStr">
        <is>
          <t>2.6</t>
        </is>
      </c>
      <c r="B88" s="269" t="n"/>
      <c r="C88" s="4102" t="inlineStr">
        <is>
          <t>Модуль "Экономика и управление производством"</t>
        </is>
      </c>
      <c r="D88" s="266" t="n"/>
      <c r="E88" s="266" t="n"/>
      <c r="F88" s="266" t="n"/>
      <c r="G88" s="266" t="n"/>
      <c r="H88" s="266" t="n"/>
      <c r="I88" s="266" t="n"/>
      <c r="J88" s="266" t="n"/>
      <c r="K88" s="266" t="n"/>
      <c r="L88" s="266" t="n"/>
      <c r="M88" s="266" t="n"/>
      <c r="N88" s="266" t="n"/>
      <c r="O88" s="266" t="n"/>
      <c r="P88" s="266" t="n"/>
      <c r="Q88" s="266" t="n"/>
      <c r="R88" s="264" t="n"/>
      <c r="S88" s="1661" t="n"/>
      <c r="T88" s="1876" t="n"/>
      <c r="U88" s="269" t="n"/>
      <c r="V88" s="1876" t="n"/>
      <c r="W88" s="269" t="n"/>
      <c r="X88" s="5157">
        <f>AM88+AP88+AS88+AV88+AY88+BB88+BE88+BH88+BK88+BN88</f>
        <v/>
      </c>
      <c r="Y88" s="264" t="n"/>
      <c r="Z88" s="6699">
        <f>SUM(AD88:AK88)</f>
        <v/>
      </c>
      <c r="AA88" s="269" t="n"/>
      <c r="AB88" s="4200">
        <f>AL88+AN88+AQ88+AT88+AW88+AZ88+BC88+BF88+BI88+BL88+BO88</f>
        <v/>
      </c>
      <c r="AC88" s="273" t="n"/>
      <c r="AD88" s="4106" t="n"/>
      <c r="AE88" s="264" t="n"/>
      <c r="AF88" s="4107" t="n"/>
      <c r="AG88" s="264" t="n"/>
      <c r="AH88" s="4107" t="n"/>
      <c r="AI88" s="264" t="n"/>
      <c r="AJ88" s="4198" t="n"/>
      <c r="AK88" s="269" t="n"/>
      <c r="AL88" s="6660" t="n"/>
      <c r="AM88" s="4987">
        <f>AO88*36</f>
        <v/>
      </c>
      <c r="AN88" s="4988" t="n"/>
      <c r="AO88" s="4989" t="n"/>
      <c r="AP88" s="4990">
        <f>AR88*36</f>
        <v/>
      </c>
      <c r="AQ88" s="4988" t="n"/>
      <c r="AR88" s="4989" t="n"/>
      <c r="AS88" s="4991">
        <f>AU88*36</f>
        <v/>
      </c>
      <c r="AT88" s="4992" t="n"/>
      <c r="AU88" s="4993" t="n"/>
      <c r="AV88" s="4994">
        <f>AX88*36</f>
        <v/>
      </c>
      <c r="AW88" s="4992" t="n"/>
      <c r="AX88" s="4995" t="n"/>
      <c r="AY88" s="4994">
        <f>BA88*36</f>
        <v/>
      </c>
      <c r="AZ88" s="4992" t="n"/>
      <c r="BA88" s="4996" t="n"/>
      <c r="BB88" s="4997">
        <f>BD88*36</f>
        <v/>
      </c>
      <c r="BC88" s="4992" t="n"/>
      <c r="BD88" s="4996" t="n"/>
      <c r="BE88" s="4991">
        <f>BG88*36</f>
        <v/>
      </c>
      <c r="BF88" s="4988" t="n"/>
      <c r="BG88" s="4998" t="n"/>
      <c r="BH88" s="4994">
        <f>BJ88*36</f>
        <v/>
      </c>
      <c r="BI88" s="4988" t="n"/>
      <c r="BJ88" s="6661" t="n"/>
      <c r="BK88" s="5000" t="n"/>
      <c r="BL88" s="4988" t="n"/>
      <c r="BM88" s="5001" t="n"/>
      <c r="BN88" s="4990" t="n"/>
      <c r="BO88" s="4988" t="n"/>
      <c r="BP88" s="5002" t="n"/>
      <c r="BQ88" s="1640">
        <f>AO88+AR88+AU88+AX88+BA88+BD88+BG88+BJ88+BM88+BP88</f>
        <v/>
      </c>
      <c r="BR88" s="269" t="n"/>
      <c r="BS88" s="6700" t="n"/>
      <c r="BT88" s="266" t="n"/>
      <c r="BU88" s="269" t="n"/>
      <c r="BV88" s="5005">
        <f>Z88*0.22</f>
        <v/>
      </c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</row>
    <row r="89">
      <c r="A89" s="1732" t="inlineStr">
        <is>
          <t>2.6.1</t>
        </is>
      </c>
      <c r="B89" s="269" t="n"/>
      <c r="C89" s="4134" t="inlineStr">
        <is>
          <t>Экономика отрасли</t>
        </is>
      </c>
      <c r="D89" s="266" t="n"/>
      <c r="E89" s="266" t="n"/>
      <c r="F89" s="266" t="n"/>
      <c r="G89" s="266" t="n"/>
      <c r="H89" s="266" t="n"/>
      <c r="I89" s="266" t="n"/>
      <c r="J89" s="266" t="n"/>
      <c r="K89" s="266" t="n"/>
      <c r="L89" s="266" t="n"/>
      <c r="M89" s="266" t="n"/>
      <c r="N89" s="266" t="n"/>
      <c r="O89" s="266" t="n"/>
      <c r="P89" s="266" t="n"/>
      <c r="Q89" s="266" t="n"/>
      <c r="R89" s="264" t="n"/>
      <c r="S89" s="1685" t="n"/>
      <c r="T89" s="1640" t="n">
        <v>9</v>
      </c>
      <c r="U89" s="269" t="n"/>
      <c r="V89" s="1640" t="n"/>
      <c r="W89" s="269" t="n"/>
      <c r="X89" s="4104">
        <f>AM89+AP89+AS89+AV89+AY89+BB89+BE89+BH89+BK89+BN89</f>
        <v/>
      </c>
      <c r="Y89" s="264" t="n"/>
      <c r="Z89" s="1644" t="n">
        <v>72</v>
      </c>
      <c r="AA89" s="264" t="n"/>
      <c r="AB89" s="1643">
        <f>AL89+AN89+AQ89+AT89+AW89+AZ89+BC89+BF89+BI89+BL89+BO89</f>
        <v/>
      </c>
      <c r="AC89" s="273" t="n"/>
      <c r="AD89" s="1645" t="n">
        <v>8</v>
      </c>
      <c r="AE89" s="264" t="n"/>
      <c r="AF89" s="1790" t="n"/>
      <c r="AG89" s="264" t="n"/>
      <c r="AH89" s="1790" t="n">
        <v>8</v>
      </c>
      <c r="AI89" s="264" t="n"/>
      <c r="AJ89" s="1790" t="n"/>
      <c r="AK89" s="264" t="n"/>
      <c r="AL89" s="6667" t="n"/>
      <c r="AM89" s="1570">
        <f>AO89*36</f>
        <v/>
      </c>
      <c r="AN89" s="1653" t="n"/>
      <c r="AO89" s="5039" t="n"/>
      <c r="AP89" s="1648">
        <f>AR89*36</f>
        <v/>
      </c>
      <c r="AQ89" s="1653" t="n"/>
      <c r="AR89" s="5039" t="n"/>
      <c r="AS89" s="1574">
        <f>AU89*36</f>
        <v/>
      </c>
      <c r="AT89" s="1571" t="n"/>
      <c r="AU89" s="1575" t="n"/>
      <c r="AV89" s="1576">
        <f>AX89*36</f>
        <v/>
      </c>
      <c r="AW89" s="1571" t="n"/>
      <c r="AX89" s="1577" t="n"/>
      <c r="AY89" s="1576" t="n"/>
      <c r="AZ89" s="1571" t="n"/>
      <c r="BA89" s="1572" t="n"/>
      <c r="BB89" s="1573">
        <f>BD89*36</f>
        <v/>
      </c>
      <c r="BC89" s="1571" t="n"/>
      <c r="BD89" s="1572" t="n"/>
      <c r="BE89" s="1574">
        <f>BG89*36</f>
        <v/>
      </c>
      <c r="BF89" s="1653" t="n"/>
      <c r="BG89" s="1809" t="n"/>
      <c r="BH89" s="1576">
        <f>BJ89*36</f>
        <v/>
      </c>
      <c r="BI89" s="1653" t="n">
        <v>4</v>
      </c>
      <c r="BJ89" s="1670" t="n"/>
      <c r="BK89" s="1651" t="n">
        <v>108</v>
      </c>
      <c r="BL89" s="1653" t="n">
        <v>12</v>
      </c>
      <c r="BM89" s="1649" t="n">
        <v>3</v>
      </c>
      <c r="BN89" s="1648" t="n"/>
      <c r="BO89" s="1653" t="n"/>
      <c r="BP89" s="1650" t="n"/>
      <c r="BQ89" s="1640">
        <f>AO89+AR89+AU89+AX89+BA89+BD89+BG89+BJ89+BM89+BP89</f>
        <v/>
      </c>
      <c r="BR89" s="269" t="n"/>
      <c r="BS89" s="6659" t="n"/>
      <c r="BT89" s="266" t="n"/>
      <c r="BU89" s="264" t="n"/>
      <c r="BV89" s="5005">
        <f>Z89*0.22</f>
        <v/>
      </c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</row>
    <row r="90">
      <c r="A90" s="1732" t="inlineStr">
        <is>
          <t>2.6.2</t>
        </is>
      </c>
      <c r="B90" s="269" t="n"/>
      <c r="C90" s="1684" t="inlineStr">
        <is>
          <t>Организация производства и управление предприятием</t>
        </is>
      </c>
      <c r="D90" s="266" t="n"/>
      <c r="E90" s="266" t="n"/>
      <c r="F90" s="266" t="n"/>
      <c r="G90" s="266" t="n"/>
      <c r="H90" s="266" t="n"/>
      <c r="I90" s="266" t="n"/>
      <c r="J90" s="266" t="n"/>
      <c r="K90" s="266" t="n"/>
      <c r="L90" s="266" t="n"/>
      <c r="M90" s="266" t="n"/>
      <c r="N90" s="266" t="n"/>
      <c r="O90" s="266" t="n"/>
      <c r="P90" s="266" t="n"/>
      <c r="Q90" s="266" t="n"/>
      <c r="R90" s="269" t="n"/>
      <c r="S90" s="1685" t="n"/>
      <c r="T90" s="1640" t="n">
        <v>10</v>
      </c>
      <c r="U90" s="269" t="n"/>
      <c r="V90" s="1640" t="n"/>
      <c r="W90" s="269" t="n"/>
      <c r="X90" s="4104">
        <f>AM90+AP90+AS90+AV90+AY90+BB90+BE90+BH90+BK90+BN90</f>
        <v/>
      </c>
      <c r="Y90" s="264" t="n"/>
      <c r="Z90" s="4164" t="n">
        <v>72</v>
      </c>
      <c r="AA90" s="269" t="n"/>
      <c r="AB90" s="1643">
        <f>AL90+AN90+AQ90+AT90+AW90+AZ90+BC90+BF90+BI90+BL90+BO90</f>
        <v/>
      </c>
      <c r="AC90" s="273" t="n"/>
      <c r="AD90" s="1645" t="n">
        <v>8</v>
      </c>
      <c r="AE90" s="264" t="n"/>
      <c r="AF90" s="1790" t="n"/>
      <c r="AG90" s="264" t="n"/>
      <c r="AH90" s="1790" t="n">
        <v>8</v>
      </c>
      <c r="AI90" s="264" t="n"/>
      <c r="AJ90" s="1669" t="n"/>
      <c r="AK90" s="269" t="n"/>
      <c r="AL90" s="6667" t="n"/>
      <c r="AM90" s="1570">
        <f>AO90*36</f>
        <v/>
      </c>
      <c r="AN90" s="1653" t="n"/>
      <c r="AO90" s="5039" t="n"/>
      <c r="AP90" s="1648">
        <f>AR90*36</f>
        <v/>
      </c>
      <c r="AQ90" s="1653" t="n"/>
      <c r="AR90" s="5039" t="n"/>
      <c r="AS90" s="1574">
        <f>AU90*36</f>
        <v/>
      </c>
      <c r="AT90" s="1571" t="n"/>
      <c r="AU90" s="1575" t="n"/>
      <c r="AV90" s="1576">
        <f>AX90*36</f>
        <v/>
      </c>
      <c r="AW90" s="1571" t="n"/>
      <c r="AX90" s="1577" t="n"/>
      <c r="AY90" s="1576">
        <f>BA90*36</f>
        <v/>
      </c>
      <c r="AZ90" s="1571" t="n"/>
      <c r="BA90" s="1572" t="n"/>
      <c r="BB90" s="1573" t="n"/>
      <c r="BC90" s="1571" t="n"/>
      <c r="BD90" s="1572" t="n"/>
      <c r="BE90" s="1574">
        <f>BG90*36</f>
        <v/>
      </c>
      <c r="BF90" s="1653" t="n"/>
      <c r="BG90" s="1809" t="n"/>
      <c r="BH90" s="1576">
        <f>BJ90*36</f>
        <v/>
      </c>
      <c r="BI90" s="1653" t="n"/>
      <c r="BJ90" s="1670" t="n"/>
      <c r="BK90" s="1651" t="n"/>
      <c r="BL90" s="1653" t="n">
        <v>4</v>
      </c>
      <c r="BM90" s="1649" t="n"/>
      <c r="BN90" s="1648" t="n">
        <v>108</v>
      </c>
      <c r="BO90" s="1653" t="n">
        <v>12</v>
      </c>
      <c r="BP90" s="1650" t="n">
        <v>3</v>
      </c>
      <c r="BQ90" s="1640">
        <f>AO90+AR90+AU90+AX90+BA90+BD90+BG90+BJ90+BM90+BP90</f>
        <v/>
      </c>
      <c r="BR90" s="269" t="n"/>
      <c r="BS90" s="6659" t="n"/>
      <c r="BT90" s="266" t="n"/>
      <c r="BU90" s="264" t="n"/>
      <c r="BV90" s="5005">
        <f>Z90*0.22</f>
        <v/>
      </c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</row>
    <row r="91">
      <c r="A91" s="1732" t="inlineStr">
        <is>
          <t>2.6.3</t>
        </is>
      </c>
      <c r="B91" s="269" t="n"/>
      <c r="C91" s="1684" t="inlineStr">
        <is>
          <t>Курсовая работа по учебной дисциплине "Организация производства и управление предприятием"</t>
        </is>
      </c>
      <c r="D91" s="266" t="n"/>
      <c r="E91" s="266" t="n"/>
      <c r="F91" s="266" t="n"/>
      <c r="G91" s="266" t="n"/>
      <c r="H91" s="266" t="n"/>
      <c r="I91" s="266" t="n"/>
      <c r="J91" s="266" t="n"/>
      <c r="K91" s="266" t="n"/>
      <c r="L91" s="266" t="n"/>
      <c r="M91" s="266" t="n"/>
      <c r="N91" s="266" t="n"/>
      <c r="O91" s="266" t="n"/>
      <c r="P91" s="266" t="n"/>
      <c r="Q91" s="266" t="n"/>
      <c r="R91" s="269" t="n"/>
      <c r="S91" s="1685" t="n"/>
      <c r="T91" s="1640" t="n"/>
      <c r="U91" s="269" t="n"/>
      <c r="V91" s="1640" t="n"/>
      <c r="W91" s="269" t="n"/>
      <c r="X91" s="4104">
        <f>AM91+AP91+AS91+AV91+AY91+BB91+BE91+BH91+BK91+BN91</f>
        <v/>
      </c>
      <c r="Y91" s="264" t="n"/>
      <c r="Z91" s="4164">
        <f>SUM(AD91:AK91)</f>
        <v/>
      </c>
      <c r="AA91" s="269" t="n"/>
      <c r="AB91" s="1643">
        <f>AL91+AN91+AQ91+AT91+AW91+AZ91+BC91+BF91+BI91+BL91+BO91</f>
        <v/>
      </c>
      <c r="AC91" s="273" t="n"/>
      <c r="AD91" s="1645" t="n"/>
      <c r="AE91" s="264" t="n"/>
      <c r="AF91" s="1790" t="n"/>
      <c r="AG91" s="264" t="n"/>
      <c r="AH91" s="1790" t="n"/>
      <c r="AI91" s="264" t="n"/>
      <c r="AJ91" s="1669" t="n"/>
      <c r="AK91" s="269" t="n"/>
      <c r="AL91" s="6667" t="n"/>
      <c r="AM91" s="1570">
        <f>AO91*36</f>
        <v/>
      </c>
      <c r="AN91" s="1653" t="n"/>
      <c r="AO91" s="5039" t="n"/>
      <c r="AP91" s="1648">
        <f>AR91*36</f>
        <v/>
      </c>
      <c r="AQ91" s="1653" t="n"/>
      <c r="AR91" s="5039" t="n"/>
      <c r="AS91" s="1574">
        <f>AU91*36</f>
        <v/>
      </c>
      <c r="AT91" s="1571" t="n"/>
      <c r="AU91" s="1575" t="n"/>
      <c r="AV91" s="1576">
        <f>AX91*36</f>
        <v/>
      </c>
      <c r="AW91" s="1571" t="n"/>
      <c r="AX91" s="1577" t="n"/>
      <c r="AY91" s="1576">
        <f>BA91*36</f>
        <v/>
      </c>
      <c r="AZ91" s="1571" t="n"/>
      <c r="BA91" s="1572" t="n"/>
      <c r="BB91" s="1573" t="n"/>
      <c r="BC91" s="1571" t="n"/>
      <c r="BD91" s="1572" t="n"/>
      <c r="BE91" s="1574">
        <f>BG91*36</f>
        <v/>
      </c>
      <c r="BF91" s="1653" t="n"/>
      <c r="BG91" s="1809" t="n"/>
      <c r="BH91" s="1576">
        <f>BJ91*36</f>
        <v/>
      </c>
      <c r="BI91" s="1653" t="n"/>
      <c r="BJ91" s="1670" t="n"/>
      <c r="BK91" s="1651" t="n"/>
      <c r="BL91" s="1653" t="n"/>
      <c r="BM91" s="1649" t="n"/>
      <c r="BN91" s="1648" t="n">
        <v>30</v>
      </c>
      <c r="BO91" s="1653" t="n"/>
      <c r="BP91" s="1650" t="n">
        <v>1</v>
      </c>
      <c r="BQ91" s="1640">
        <f>AO91+AR91+AU91+AX91+BA91+BD91+BG91+BJ91+BM91+BP91</f>
        <v/>
      </c>
      <c r="BR91" s="269" t="n"/>
      <c r="BS91" s="4175" t="n"/>
      <c r="BT91" s="266" t="n"/>
      <c r="BU91" s="269" t="n"/>
      <c r="BV91" s="5005">
        <f>Z91*0.22</f>
        <v/>
      </c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</row>
    <row r="92">
      <c r="A92" s="1637" t="inlineStr">
        <is>
          <t>2.7</t>
        </is>
      </c>
      <c r="B92" s="269" t="n"/>
      <c r="C92" s="1660" t="inlineStr">
        <is>
          <t>Факультативные дисциплины</t>
        </is>
      </c>
      <c r="D92" s="266" t="n"/>
      <c r="E92" s="266" t="n"/>
      <c r="F92" s="266" t="n"/>
      <c r="G92" s="266" t="n"/>
      <c r="H92" s="266" t="n"/>
      <c r="I92" s="266" t="n"/>
      <c r="J92" s="266" t="n"/>
      <c r="K92" s="266" t="n"/>
      <c r="L92" s="266" t="n"/>
      <c r="M92" s="266" t="n"/>
      <c r="N92" s="266" t="n"/>
      <c r="O92" s="266" t="n"/>
      <c r="P92" s="266" t="n"/>
      <c r="Q92" s="266" t="n"/>
      <c r="R92" s="269" t="n"/>
      <c r="S92" s="1661" t="n"/>
      <c r="T92" s="5041" t="n"/>
      <c r="U92" s="269" t="n"/>
      <c r="V92" s="5041" t="n"/>
      <c r="W92" s="269" t="n"/>
      <c r="X92" s="5879" t="n"/>
      <c r="Y92" s="273" t="n"/>
      <c r="Z92" s="4191" t="n"/>
      <c r="AA92" s="269" t="n"/>
      <c r="AB92" s="1643" t="n"/>
      <c r="AC92" s="273" t="n"/>
      <c r="AD92" s="4192" t="n"/>
      <c r="AE92" s="264" t="n"/>
      <c r="AF92" s="4193" t="n"/>
      <c r="AG92" s="264" t="n"/>
      <c r="AH92" s="4193" t="n"/>
      <c r="AI92" s="264" t="n"/>
      <c r="AJ92" s="4194" t="n"/>
      <c r="AK92" s="269" t="n"/>
      <c r="AL92" s="6701" t="n"/>
      <c r="AM92" s="4987" t="n"/>
      <c r="AN92" s="4988" t="n"/>
      <c r="AO92" s="4989" t="n"/>
      <c r="AP92" s="4990" t="n"/>
      <c r="AQ92" s="4988" t="n"/>
      <c r="AR92" s="4989" t="n"/>
      <c r="AS92" s="5000" t="n"/>
      <c r="AT92" s="4988" t="n"/>
      <c r="AU92" s="4998" t="n"/>
      <c r="AV92" s="4987" t="n"/>
      <c r="AW92" s="4988" t="n"/>
      <c r="AX92" s="6661" t="n"/>
      <c r="AY92" s="4987" t="n"/>
      <c r="AZ92" s="4988" t="n"/>
      <c r="BA92" s="4989" t="n"/>
      <c r="BB92" s="4990" t="n"/>
      <c r="BC92" s="4988" t="n"/>
      <c r="BD92" s="4989" t="n"/>
      <c r="BE92" s="5000" t="n"/>
      <c r="BF92" s="4988" t="n"/>
      <c r="BG92" s="4998" t="n"/>
      <c r="BH92" s="4987" t="n"/>
      <c r="BI92" s="4988" t="n"/>
      <c r="BJ92" s="6661" t="n"/>
      <c r="BK92" s="5000" t="n"/>
      <c r="BL92" s="4988" t="n"/>
      <c r="BM92" s="5001" t="n"/>
      <c r="BN92" s="4990" t="n"/>
      <c r="BO92" s="4988" t="n"/>
      <c r="BP92" s="5002" t="n"/>
      <c r="BQ92" s="1876" t="n"/>
      <c r="BR92" s="269" t="n"/>
      <c r="BS92" s="4175" t="n"/>
      <c r="BT92" s="266" t="n"/>
      <c r="BU92" s="269" t="n"/>
      <c r="BV92" s="5005">
        <f>Z92*0.22</f>
        <v/>
      </c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</row>
    <row r="93">
      <c r="A93" s="1732" t="inlineStr">
        <is>
          <t>2.7.1</t>
        </is>
      </c>
      <c r="B93" s="269" t="n"/>
      <c r="C93" s="1684" t="inlineStr">
        <is>
          <t>Великая Отечественная война советского народа (в контексте Второй мировой войны)</t>
        </is>
      </c>
      <c r="D93" s="266" t="n"/>
      <c r="E93" s="266" t="n"/>
      <c r="F93" s="266" t="n"/>
      <c r="G93" s="266" t="n"/>
      <c r="H93" s="266" t="n"/>
      <c r="I93" s="266" t="n"/>
      <c r="J93" s="266" t="n"/>
      <c r="K93" s="266" t="n"/>
      <c r="L93" s="266" t="n"/>
      <c r="M93" s="266" t="n"/>
      <c r="N93" s="266" t="n"/>
      <c r="O93" s="266" t="n"/>
      <c r="P93" s="266" t="n"/>
      <c r="Q93" s="266" t="n"/>
      <c r="R93" s="269" t="n"/>
      <c r="S93" s="1685" t="n"/>
      <c r="T93" s="1640" t="n"/>
      <c r="U93" s="269" t="n"/>
      <c r="V93" s="1640" t="n"/>
      <c r="W93" s="269" t="n"/>
      <c r="X93" s="1641" t="inlineStr">
        <is>
          <t>/10</t>
        </is>
      </c>
      <c r="Y93" s="273" t="n"/>
      <c r="Z93" s="4164" t="inlineStr">
        <is>
          <t>/10</t>
        </is>
      </c>
      <c r="AA93" s="269" t="n"/>
      <c r="AB93" s="1643" t="inlineStr">
        <is>
          <t>/4</t>
        </is>
      </c>
      <c r="AC93" s="273" t="n"/>
      <c r="AD93" s="1645" t="inlineStr">
        <is>
          <t>/4</t>
        </is>
      </c>
      <c r="AE93" s="264" t="n"/>
      <c r="AF93" s="1790" t="n"/>
      <c r="AG93" s="264" t="n"/>
      <c r="AH93" s="1790" t="n"/>
      <c r="AI93" s="264" t="n"/>
      <c r="AJ93" s="1669" t="n"/>
      <c r="AK93" s="269" t="n"/>
      <c r="AL93" s="6667" t="n"/>
      <c r="AM93" s="1570" t="inlineStr">
        <is>
          <t>/10</t>
        </is>
      </c>
      <c r="AN93" s="1653" t="inlineStr">
        <is>
          <t>/4</t>
        </is>
      </c>
      <c r="AO93" s="5039" t="n"/>
      <c r="AP93" s="1648" t="n"/>
      <c r="AQ93" s="1653" t="n"/>
      <c r="AR93" s="5039" t="n"/>
      <c r="AS93" s="1651" t="n"/>
      <c r="AT93" s="1653" t="n"/>
      <c r="AU93" s="1809" t="n"/>
      <c r="AV93" s="1570" t="n"/>
      <c r="AW93" s="1653" t="n"/>
      <c r="AX93" s="1670" t="n"/>
      <c r="AY93" s="1570" t="n"/>
      <c r="AZ93" s="1653" t="n"/>
      <c r="BA93" s="5039" t="n"/>
      <c r="BB93" s="1648" t="n"/>
      <c r="BC93" s="1653" t="n"/>
      <c r="BD93" s="5039" t="n"/>
      <c r="BE93" s="1651" t="n"/>
      <c r="BF93" s="1653" t="n"/>
      <c r="BG93" s="1809" t="n"/>
      <c r="BH93" s="1570" t="n"/>
      <c r="BI93" s="1653" t="n"/>
      <c r="BJ93" s="1670" t="n"/>
      <c r="BK93" s="1651" t="n"/>
      <c r="BL93" s="1653" t="n"/>
      <c r="BM93" s="1649" t="n"/>
      <c r="BN93" s="1648" t="n"/>
      <c r="BO93" s="1653" t="n"/>
      <c r="BP93" s="1650" t="n"/>
      <c r="BQ93" s="1640" t="n"/>
      <c r="BR93" s="269" t="n"/>
      <c r="BS93" s="4175" t="n"/>
      <c r="BT93" s="266" t="n"/>
      <c r="BU93" s="269" t="n"/>
      <c r="BV93" s="5005">
        <f>Z93*0.22</f>
        <v/>
      </c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</row>
    <row r="94">
      <c r="A94" s="6702" t="inlineStr">
        <is>
          <t>2.7.2</t>
        </is>
      </c>
      <c r="B94" s="5889" t="n"/>
      <c r="C94" s="5887" t="inlineStr">
        <is>
          <t>Коррупция и ее общественная опасность</t>
        </is>
      </c>
      <c r="D94" s="5888" t="n"/>
      <c r="E94" s="5888" t="n"/>
      <c r="F94" s="5888" t="n"/>
      <c r="G94" s="5888" t="n"/>
      <c r="H94" s="5888" t="n"/>
      <c r="I94" s="5888" t="n"/>
      <c r="J94" s="5888" t="n"/>
      <c r="K94" s="5888" t="n"/>
      <c r="L94" s="5888" t="n"/>
      <c r="M94" s="5888" t="n"/>
      <c r="N94" s="5888" t="n"/>
      <c r="O94" s="5888" t="n"/>
      <c r="P94" s="5888" t="n"/>
      <c r="Q94" s="5888" t="n"/>
      <c r="R94" s="5889" t="n"/>
      <c r="S94" s="5890" t="n"/>
      <c r="T94" s="5904" t="n"/>
      <c r="U94" s="5889" t="n"/>
      <c r="V94" s="5900" t="n"/>
      <c r="W94" s="5889" t="n"/>
      <c r="X94" s="5904" t="inlineStr">
        <is>
          <t>/10</t>
        </is>
      </c>
      <c r="Y94" s="5889" t="n"/>
      <c r="Z94" s="6703" t="inlineStr">
        <is>
          <t>/10</t>
        </is>
      </c>
      <c r="AA94" s="5889" t="n"/>
      <c r="AB94" s="5894" t="inlineStr">
        <is>
          <t>/4</t>
        </is>
      </c>
      <c r="AC94" s="5895" t="n"/>
      <c r="AD94" s="5900" t="inlineStr">
        <is>
          <t>/4</t>
        </is>
      </c>
      <c r="AE94" s="5889" t="n"/>
      <c r="AF94" s="5897" t="n"/>
      <c r="AG94" s="5889" t="n"/>
      <c r="AH94" s="5897" t="n"/>
      <c r="AI94" s="5889" t="n"/>
      <c r="AJ94" s="5897" t="n"/>
      <c r="AK94" s="5889" t="n"/>
      <c r="AL94" s="6704" t="n"/>
      <c r="AM94" s="6705" t="n"/>
      <c r="AN94" s="6706" t="n"/>
      <c r="AO94" s="6707" t="n"/>
      <c r="AP94" s="6708" t="inlineStr">
        <is>
          <t>/10</t>
        </is>
      </c>
      <c r="AQ94" s="6706" t="inlineStr">
        <is>
          <t>/4</t>
        </is>
      </c>
      <c r="AR94" s="6707" t="n"/>
      <c r="AS94" s="6709" t="n"/>
      <c r="AT94" s="6706" t="n"/>
      <c r="AU94" s="6710" t="n"/>
      <c r="AV94" s="6705" t="n"/>
      <c r="AW94" s="6706" t="n"/>
      <c r="AX94" s="6711" t="n"/>
      <c r="AY94" s="6705" t="n"/>
      <c r="AZ94" s="6706" t="n"/>
      <c r="BA94" s="6707" t="n"/>
      <c r="BB94" s="6708" t="n"/>
      <c r="BC94" s="6706" t="n"/>
      <c r="BD94" s="6707" t="n"/>
      <c r="BE94" s="6709" t="n"/>
      <c r="BF94" s="6706" t="n"/>
      <c r="BG94" s="6710" t="n"/>
      <c r="BH94" s="6705" t="n"/>
      <c r="BI94" s="6706" t="n"/>
      <c r="BJ94" s="6711" t="n"/>
      <c r="BK94" s="6709" t="n"/>
      <c r="BL94" s="6706" t="n"/>
      <c r="BM94" s="6712" t="n"/>
      <c r="BN94" s="6708" t="n"/>
      <c r="BO94" s="6706" t="n"/>
      <c r="BP94" s="6713" t="n"/>
      <c r="BQ94" s="5891" t="n"/>
      <c r="BR94" s="5886" t="n"/>
      <c r="BS94" s="6714" t="n"/>
      <c r="BT94" s="5888" t="n"/>
      <c r="BU94" s="5889" t="n"/>
      <c r="BV94" s="5005">
        <f>Z94*0.22</f>
        <v/>
      </c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</row>
    <row r="95">
      <c r="A95" s="5245" t="n"/>
      <c r="B95" s="5245" t="n"/>
      <c r="C95" s="1006" t="n"/>
      <c r="D95" s="1006" t="n"/>
      <c r="E95" s="1006" t="n"/>
      <c r="F95" s="1006" t="n"/>
      <c r="G95" s="1006" t="n"/>
      <c r="H95" s="1006" t="n"/>
      <c r="I95" s="1006" t="n"/>
      <c r="J95" s="1006" t="n"/>
      <c r="K95" s="1006" t="n"/>
      <c r="L95" s="1006" t="n"/>
      <c r="M95" s="1006" t="n"/>
      <c r="N95" s="1006" t="n"/>
      <c r="O95" s="1006" t="n"/>
      <c r="P95" s="1006" t="n"/>
      <c r="Q95" s="1006" t="n"/>
      <c r="R95" s="1006" t="n"/>
      <c r="S95" s="1006" t="n"/>
      <c r="T95" s="851" t="n"/>
      <c r="U95" s="851" t="n"/>
      <c r="V95" s="851" t="n"/>
      <c r="W95" s="851" t="n"/>
      <c r="X95" s="851" t="n"/>
      <c r="Y95" s="851" t="n"/>
      <c r="Z95" s="851" t="n"/>
      <c r="AA95" s="851" t="n"/>
      <c r="AB95" s="851" t="n"/>
      <c r="AC95" s="851" t="n"/>
      <c r="AD95" s="851" t="n"/>
      <c r="AE95" s="851" t="n"/>
      <c r="AF95" s="851" t="n"/>
      <c r="AG95" s="851" t="n"/>
      <c r="AH95" s="851" t="n"/>
      <c r="AI95" s="851" t="n"/>
      <c r="AJ95" s="851" t="n"/>
      <c r="AK95" s="851" t="n"/>
      <c r="AL95" s="843" t="n"/>
      <c r="AM95" s="843" t="n"/>
      <c r="AN95" s="843" t="n"/>
      <c r="AO95" s="843" t="n"/>
      <c r="AP95" s="843" t="n"/>
      <c r="AQ95" s="843" t="n"/>
      <c r="AR95" s="843" t="n"/>
      <c r="AS95" s="843" t="n"/>
      <c r="AT95" s="843" t="n"/>
      <c r="AU95" s="843" t="n"/>
      <c r="AV95" s="843" t="n"/>
      <c r="AW95" s="843" t="n"/>
      <c r="AX95" s="843" t="n"/>
      <c r="AY95" s="843" t="n"/>
      <c r="AZ95" s="843" t="n"/>
      <c r="BA95" s="843" t="n"/>
      <c r="BB95" s="843" t="n"/>
      <c r="BC95" s="843" t="n"/>
      <c r="BD95" s="843" t="n"/>
      <c r="BE95" s="843" t="n"/>
      <c r="BF95" s="843" t="n"/>
      <c r="BG95" s="843" t="n"/>
      <c r="BH95" s="843" t="n"/>
      <c r="BI95" s="843" t="n"/>
      <c r="BJ95" s="843" t="n"/>
      <c r="BK95" s="843" t="n"/>
      <c r="BL95" s="843" t="n"/>
      <c r="BM95" s="843" t="n"/>
      <c r="BN95" s="843" t="n"/>
      <c r="BO95" s="843" t="n"/>
      <c r="BP95" s="843" t="n"/>
      <c r="BQ95" s="843" t="n"/>
      <c r="BR95" s="843" t="n"/>
      <c r="BS95" s="5247" t="n"/>
      <c r="BT95" s="5247" t="n"/>
      <c r="BU95" s="5247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</row>
    <row r="96">
      <c r="A96" s="5907" t="inlineStr">
        <is>
          <t>№
п/п</t>
        </is>
      </c>
      <c r="B96" s="156" t="n"/>
      <c r="C96" s="5907" t="inlineStr">
        <is>
          <t>Название модуля, учебной дисциплины, курсового проекта (курсовой работы)</t>
        </is>
      </c>
      <c r="D96" s="158" t="n"/>
      <c r="E96" s="158" t="n"/>
      <c r="F96" s="158" t="n"/>
      <c r="G96" s="158" t="n"/>
      <c r="H96" s="158" t="n"/>
      <c r="I96" s="158" t="n"/>
      <c r="J96" s="158" t="n"/>
      <c r="K96" s="158" t="n"/>
      <c r="L96" s="158" t="n"/>
      <c r="M96" s="158" t="n"/>
      <c r="N96" s="158" t="n"/>
      <c r="O96" s="158" t="n"/>
      <c r="P96" s="158" t="n"/>
      <c r="Q96" s="158" t="n"/>
      <c r="R96" s="156" t="n"/>
      <c r="S96" s="4754" t="n"/>
      <c r="T96" s="5907" t="inlineStr">
        <is>
          <t>Экзамены</t>
        </is>
      </c>
      <c r="U96" s="156" t="n"/>
      <c r="V96" s="5908" t="inlineStr">
        <is>
          <t>Зачеты</t>
        </is>
      </c>
      <c r="W96" s="156" t="n"/>
      <c r="X96" s="4756" t="inlineStr">
        <is>
          <t>Общее количество акад. часов по учебному плану для дневной формы</t>
        </is>
      </c>
      <c r="Y96" s="61" t="n"/>
      <c r="Z96" s="4757" t="inlineStr">
        <is>
          <t>Количество аудиторных часов по учебному плану для дневной формы</t>
        </is>
      </c>
      <c r="AA96" s="61" t="n"/>
      <c r="AB96" s="5070" t="inlineStr">
        <is>
          <t>Количество аудиторных часов</t>
        </is>
      </c>
      <c r="AC96" s="4916" t="n"/>
      <c r="AD96" s="4916" t="n"/>
      <c r="AE96" s="4916" t="n"/>
      <c r="AF96" s="4916" t="n"/>
      <c r="AG96" s="4916" t="n"/>
      <c r="AH96" s="4916" t="n"/>
      <c r="AI96" s="4916" t="n"/>
      <c r="AJ96" s="4916" t="n"/>
      <c r="AK96" s="4917" t="n"/>
      <c r="AL96" s="5070" t="inlineStr">
        <is>
          <t>Распределение по курсам и семестрам</t>
        </is>
      </c>
      <c r="AM96" s="4916" t="n"/>
      <c r="AN96" s="4916" t="n"/>
      <c r="AO96" s="4916" t="n"/>
      <c r="AP96" s="4916" t="n"/>
      <c r="AQ96" s="4916" t="n"/>
      <c r="AR96" s="4916" t="n"/>
      <c r="AS96" s="4916" t="n"/>
      <c r="AT96" s="4916" t="n"/>
      <c r="AU96" s="4916" t="n"/>
      <c r="AV96" s="4916" t="n"/>
      <c r="AW96" s="4916" t="n"/>
      <c r="AX96" s="4916" t="n"/>
      <c r="AY96" s="4916" t="n"/>
      <c r="AZ96" s="4916" t="n"/>
      <c r="BA96" s="4916" t="n"/>
      <c r="BB96" s="4916" t="n"/>
      <c r="BC96" s="4916" t="n"/>
      <c r="BD96" s="4916" t="n"/>
      <c r="BE96" s="4916" t="n"/>
      <c r="BF96" s="4916" t="n"/>
      <c r="BG96" s="4916" t="n"/>
      <c r="BH96" s="4916" t="n"/>
      <c r="BI96" s="4916" t="n"/>
      <c r="BJ96" s="4916" t="n"/>
      <c r="BK96" s="4916" t="n"/>
      <c r="BL96" s="4916" t="n"/>
      <c r="BM96" s="4916" t="n"/>
      <c r="BN96" s="4916" t="n"/>
      <c r="BO96" s="4916" t="n"/>
      <c r="BP96" s="4917" t="n"/>
      <c r="BQ96" s="5907" t="inlineStr">
        <is>
          <t>Всего зачетных единиц</t>
        </is>
      </c>
      <c r="BR96" s="156" t="n"/>
      <c r="BS96" s="5907" t="n"/>
      <c r="BT96" s="158" t="n"/>
      <c r="BU96" s="156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</row>
    <row r="97">
      <c r="A97" s="168" t="n"/>
      <c r="B97" s="169" t="n"/>
      <c r="C97" s="168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169" t="n"/>
      <c r="S97" s="1723" t="n"/>
      <c r="T97" s="168" t="n"/>
      <c r="U97" s="169" t="n"/>
      <c r="V97" s="2" t="n"/>
      <c r="W97" s="169" t="n"/>
      <c r="X97" s="69" t="n"/>
      <c r="Y97" s="70" t="n"/>
      <c r="Z97" s="171" t="n"/>
      <c r="AA97" s="70" t="n"/>
      <c r="AB97" s="6715" t="inlineStr">
        <is>
          <t>Всего</t>
        </is>
      </c>
      <c r="AC97" s="173" t="n"/>
      <c r="AD97" s="1842" t="inlineStr">
        <is>
          <t>Из них</t>
        </is>
      </c>
      <c r="AE97" s="175" t="n"/>
      <c r="AF97" s="175" t="n"/>
      <c r="AG97" s="175" t="n"/>
      <c r="AH97" s="175" t="n"/>
      <c r="AI97" s="175" t="n"/>
      <c r="AJ97" s="175" t="n"/>
      <c r="AK97" s="176" t="n"/>
      <c r="AL97" s="1843" t="inlineStr">
        <is>
          <t>I курс</t>
        </is>
      </c>
      <c r="AM97" s="175" t="n"/>
      <c r="AN97" s="175" t="n"/>
      <c r="AO97" s="175" t="n"/>
      <c r="AP97" s="175" t="n"/>
      <c r="AQ97" s="175" t="n"/>
      <c r="AR97" s="178" t="n"/>
      <c r="AS97" s="1844" t="inlineStr">
        <is>
          <t>II курс</t>
        </is>
      </c>
      <c r="AT97" s="175" t="n"/>
      <c r="AU97" s="175" t="n"/>
      <c r="AV97" s="175" t="n"/>
      <c r="AW97" s="175" t="n"/>
      <c r="AX97" s="176" t="n"/>
      <c r="AY97" s="1845" t="inlineStr">
        <is>
          <t>III курс</t>
        </is>
      </c>
      <c r="AZ97" s="175" t="n"/>
      <c r="BA97" s="175" t="n"/>
      <c r="BB97" s="175" t="n"/>
      <c r="BC97" s="175" t="n"/>
      <c r="BD97" s="176" t="n"/>
      <c r="BE97" s="1844" t="inlineStr">
        <is>
          <t>IV курс</t>
        </is>
      </c>
      <c r="BF97" s="175" t="n"/>
      <c r="BG97" s="175" t="n"/>
      <c r="BH97" s="175" t="n"/>
      <c r="BI97" s="175" t="n"/>
      <c r="BJ97" s="176" t="n"/>
      <c r="BK97" s="1845" t="inlineStr">
        <is>
          <t>V курс</t>
        </is>
      </c>
      <c r="BL97" s="175" t="n"/>
      <c r="BM97" s="175" t="n"/>
      <c r="BN97" s="175" t="n"/>
      <c r="BO97" s="175" t="n"/>
      <c r="BP97" s="176" t="n"/>
      <c r="BQ97" s="168" t="n"/>
      <c r="BR97" s="169" t="n"/>
      <c r="BS97" s="168" t="n"/>
      <c r="BT97" s="2" t="n"/>
      <c r="BU97" s="169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</row>
    <row r="98">
      <c r="A98" s="168" t="n"/>
      <c r="B98" s="169" t="n"/>
      <c r="C98" s="168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169" t="n"/>
      <c r="S98" s="1723" t="n"/>
      <c r="T98" s="168" t="n"/>
      <c r="U98" s="169" t="n"/>
      <c r="V98" s="2" t="n"/>
      <c r="W98" s="169" t="n"/>
      <c r="X98" s="69" t="n"/>
      <c r="Y98" s="70" t="n"/>
      <c r="Z98" s="171" t="n"/>
      <c r="AA98" s="70" t="n"/>
      <c r="AB98" s="2" t="n"/>
      <c r="AC98" s="173" t="n"/>
      <c r="AD98" s="1581" t="inlineStr">
        <is>
          <t>Лекции</t>
        </is>
      </c>
      <c r="AE98" s="169" t="n"/>
      <c r="AF98" s="1818" t="inlineStr">
        <is>
          <t>Лабораторные</t>
        </is>
      </c>
      <c r="AG98" s="169" t="n"/>
      <c r="AH98" s="1818" t="inlineStr">
        <is>
          <t>Практические</t>
        </is>
      </c>
      <c r="AI98" s="169" t="n"/>
      <c r="AJ98" s="1818" t="inlineStr">
        <is>
          <t>Семинарские</t>
        </is>
      </c>
      <c r="AK98" s="169" t="n"/>
      <c r="AL98" s="1847" t="inlineStr">
        <is>
          <t>УС</t>
        </is>
      </c>
      <c r="AM98" s="1842" t="inlineStr">
        <is>
          <t>1 семестр</t>
        </is>
      </c>
      <c r="AN98" s="175" t="n"/>
      <c r="AO98" s="176" t="n"/>
      <c r="AP98" s="1842" t="inlineStr">
        <is>
          <t>2 семестр</t>
        </is>
      </c>
      <c r="AQ98" s="175" t="n"/>
      <c r="AR98" s="176" t="n"/>
      <c r="AS98" s="1844" t="inlineStr">
        <is>
          <t>3 семестр</t>
        </is>
      </c>
      <c r="AT98" s="175" t="n"/>
      <c r="AU98" s="176" t="n"/>
      <c r="AV98" s="1845" t="inlineStr">
        <is>
          <t>4 семестр</t>
        </is>
      </c>
      <c r="AW98" s="175" t="n"/>
      <c r="AX98" s="176" t="n"/>
      <c r="AY98" s="1845" t="inlineStr">
        <is>
          <t>5 семестр</t>
        </is>
      </c>
      <c r="AZ98" s="175" t="n"/>
      <c r="BA98" s="176" t="n"/>
      <c r="BB98" s="1842" t="inlineStr">
        <is>
          <t>6 семестр</t>
        </is>
      </c>
      <c r="BC98" s="175" t="n"/>
      <c r="BD98" s="176" t="n"/>
      <c r="BE98" s="1844" t="inlineStr">
        <is>
          <t>7 семестр</t>
        </is>
      </c>
      <c r="BF98" s="175" t="n"/>
      <c r="BG98" s="176" t="n"/>
      <c r="BH98" s="1845" t="inlineStr">
        <is>
          <t>8 семестр</t>
        </is>
      </c>
      <c r="BI98" s="175" t="n"/>
      <c r="BJ98" s="176" t="n"/>
      <c r="BK98" s="1848" t="inlineStr">
        <is>
          <t>9 семестр</t>
        </is>
      </c>
      <c r="BL98" s="175" t="n"/>
      <c r="BM98" s="1849" t="n"/>
      <c r="BN98" s="1850" t="inlineStr">
        <is>
          <t>10 семестр</t>
        </is>
      </c>
      <c r="BO98" s="175" t="n"/>
      <c r="BP98" s="178" t="n"/>
      <c r="BQ98" s="168" t="n"/>
      <c r="BR98" s="169" t="n"/>
      <c r="BS98" s="168" t="n"/>
      <c r="BT98" s="2" t="n"/>
      <c r="BU98" s="169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</row>
    <row r="99">
      <c r="A99" s="168" t="n"/>
      <c r="B99" s="169" t="n"/>
      <c r="C99" s="168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169" t="n"/>
      <c r="S99" s="1723" t="n"/>
      <c r="T99" s="168" t="n"/>
      <c r="U99" s="169" t="n"/>
      <c r="V99" s="2" t="n"/>
      <c r="W99" s="169" t="n"/>
      <c r="X99" s="69" t="n"/>
      <c r="Y99" s="70" t="n"/>
      <c r="Z99" s="171" t="n"/>
      <c r="AA99" s="70" t="n"/>
      <c r="AB99" s="2" t="n"/>
      <c r="AC99" s="173" t="n"/>
      <c r="AD99" s="2" t="n"/>
      <c r="AE99" s="169" t="n"/>
      <c r="AF99" s="191" t="n"/>
      <c r="AG99" s="169" t="n"/>
      <c r="AH99" s="191" t="n"/>
      <c r="AI99" s="169" t="n"/>
      <c r="AJ99" s="191" t="n"/>
      <c r="AK99" s="169" t="n"/>
      <c r="AL99" s="192" t="n"/>
      <c r="AM99" s="1851" t="inlineStr">
        <is>
          <t>2 недели</t>
        </is>
      </c>
      <c r="AN99" s="477" t="n"/>
      <c r="AO99" s="478" t="n"/>
      <c r="AP99" s="1851" t="inlineStr">
        <is>
          <t>2 недели</t>
        </is>
      </c>
      <c r="AQ99" s="477" t="n"/>
      <c r="AR99" s="478" t="n"/>
      <c r="AS99" s="4760" t="inlineStr">
        <is>
          <t>2 недели</t>
        </is>
      </c>
      <c r="AT99" s="477" t="n"/>
      <c r="AU99" s="480" t="n"/>
      <c r="AV99" s="1854" t="inlineStr">
        <is>
          <t>2 недели</t>
        </is>
      </c>
      <c r="AW99" s="477" t="n"/>
      <c r="AX99" s="482" t="n"/>
      <c r="AY99" s="4760" t="inlineStr">
        <is>
          <t>3 недели</t>
        </is>
      </c>
      <c r="AZ99" s="477" t="n"/>
      <c r="BA99" s="480" t="n"/>
      <c r="BB99" s="1854" t="inlineStr">
        <is>
          <t>3 недели</t>
        </is>
      </c>
      <c r="BC99" s="477" t="n"/>
      <c r="BD99" s="482" t="n"/>
      <c r="BE99" s="4760" t="inlineStr">
        <is>
          <t>3 недели</t>
        </is>
      </c>
      <c r="BF99" s="477" t="n"/>
      <c r="BG99" s="480" t="n"/>
      <c r="BH99" s="1854" t="inlineStr">
        <is>
          <t>3 недели</t>
        </is>
      </c>
      <c r="BI99" s="477" t="n"/>
      <c r="BJ99" s="482" t="n"/>
      <c r="BK99" s="4760" t="inlineStr">
        <is>
          <t>3 недели</t>
        </is>
      </c>
      <c r="BL99" s="477" t="n"/>
      <c r="BM99" s="480" t="n"/>
      <c r="BN99" s="1854" t="inlineStr">
        <is>
          <t>3 недели</t>
        </is>
      </c>
      <c r="BO99" s="477" t="n"/>
      <c r="BP99" s="482" t="n"/>
      <c r="BQ99" s="168" t="n"/>
      <c r="BR99" s="169" t="n"/>
      <c r="BS99" s="168" t="n"/>
      <c r="BT99" s="2" t="n"/>
      <c r="BU99" s="169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</row>
    <row r="100">
      <c r="A100" s="199" t="n"/>
      <c r="B100" s="200" t="n"/>
      <c r="C100" s="199" t="n"/>
      <c r="D100" s="201" t="n"/>
      <c r="E100" s="201" t="n"/>
      <c r="F100" s="201" t="n"/>
      <c r="G100" s="201" t="n"/>
      <c r="H100" s="201" t="n"/>
      <c r="I100" s="201" t="n"/>
      <c r="J100" s="201" t="n"/>
      <c r="K100" s="201" t="n"/>
      <c r="L100" s="201" t="n"/>
      <c r="M100" s="201" t="n"/>
      <c r="N100" s="201" t="n"/>
      <c r="O100" s="201" t="n"/>
      <c r="P100" s="201" t="n"/>
      <c r="Q100" s="201" t="n"/>
      <c r="R100" s="200" t="n"/>
      <c r="S100" s="4761" t="n"/>
      <c r="T100" s="199" t="n"/>
      <c r="U100" s="200" t="n"/>
      <c r="V100" s="201" t="n"/>
      <c r="W100" s="200" t="n"/>
      <c r="X100" s="203" t="n"/>
      <c r="Y100" s="204" t="n"/>
      <c r="Z100" s="205" t="n"/>
      <c r="AA100" s="204" t="n"/>
      <c r="AB100" s="484" t="n"/>
      <c r="AC100" s="485" t="n"/>
      <c r="AD100" s="201" t="n"/>
      <c r="AE100" s="200" t="n"/>
      <c r="AF100" s="208" t="n"/>
      <c r="AG100" s="200" t="n"/>
      <c r="AH100" s="208" t="n"/>
      <c r="AI100" s="200" t="n"/>
      <c r="AJ100" s="208" t="n"/>
      <c r="AK100" s="200" t="n"/>
      <c r="AL100" s="6716" t="inlineStr">
        <is>
          <t>Ауд.часов</t>
        </is>
      </c>
      <c r="AM100" s="4763" t="inlineStr">
        <is>
          <t>Всего часов</t>
        </is>
      </c>
      <c r="AN100" s="4764" t="inlineStr">
        <is>
          <t>Ауд.часов</t>
        </is>
      </c>
      <c r="AO100" s="5074" t="inlineStr">
        <is>
          <t>Зач.единиц</t>
        </is>
      </c>
      <c r="AP100" s="4766" t="inlineStr">
        <is>
          <t>Всего часов</t>
        </is>
      </c>
      <c r="AQ100" s="4764" t="inlineStr">
        <is>
          <t>Ауд.часов</t>
        </is>
      </c>
      <c r="AR100" s="5074" t="inlineStr">
        <is>
          <t>Зач.единиц</t>
        </is>
      </c>
      <c r="AS100" s="4767" t="inlineStr">
        <is>
          <t>Всего часов</t>
        </is>
      </c>
      <c r="AT100" s="4764" t="inlineStr">
        <is>
          <t>Ауд.часов</t>
        </is>
      </c>
      <c r="AU100" s="4768" t="inlineStr">
        <is>
          <t>Зач.единиц</t>
        </is>
      </c>
      <c r="AV100" s="4763" t="inlineStr">
        <is>
          <t>Всего часов</t>
        </is>
      </c>
      <c r="AW100" s="4764" t="inlineStr">
        <is>
          <t>Ауд.часов</t>
        </is>
      </c>
      <c r="AX100" s="5075" t="inlineStr">
        <is>
          <t>Зач.единиц</t>
        </is>
      </c>
      <c r="AY100" s="4763" t="inlineStr">
        <is>
          <t>Всего часов</t>
        </is>
      </c>
      <c r="AZ100" s="4764" t="inlineStr">
        <is>
          <t>Ауд.часов</t>
        </is>
      </c>
      <c r="BA100" s="5074" t="inlineStr">
        <is>
          <t>Зач.единиц</t>
        </is>
      </c>
      <c r="BB100" s="4766" t="inlineStr">
        <is>
          <t>Всего часов</t>
        </is>
      </c>
      <c r="BC100" s="4764" t="inlineStr">
        <is>
          <t>Ауд.часов</t>
        </is>
      </c>
      <c r="BD100" s="5074" t="inlineStr">
        <is>
          <t>Зач.единиц</t>
        </is>
      </c>
      <c r="BE100" s="4767" t="inlineStr">
        <is>
          <t>Всего часов</t>
        </is>
      </c>
      <c r="BF100" s="4764" t="inlineStr">
        <is>
          <t>Ауд.часов</t>
        </is>
      </c>
      <c r="BG100" s="4768" t="inlineStr">
        <is>
          <t>Зач.единиц</t>
        </is>
      </c>
      <c r="BH100" s="4763" t="inlineStr">
        <is>
          <t>Всего часов</t>
        </is>
      </c>
      <c r="BI100" s="4764" t="inlineStr">
        <is>
          <t>Ауд.часов</t>
        </is>
      </c>
      <c r="BJ100" s="5075" t="inlineStr">
        <is>
          <t>Зач.единиц</t>
        </is>
      </c>
      <c r="BK100" s="4763" t="inlineStr">
        <is>
          <t>Всего часов</t>
        </is>
      </c>
      <c r="BL100" s="4764" t="inlineStr">
        <is>
          <t>Ауд.часов</t>
        </is>
      </c>
      <c r="BM100" s="4768" t="inlineStr">
        <is>
          <t>Зач.единиц</t>
        </is>
      </c>
      <c r="BN100" s="4763" t="inlineStr">
        <is>
          <t>Всего часов</t>
        </is>
      </c>
      <c r="BO100" s="4764" t="inlineStr">
        <is>
          <t>Ауд.часов</t>
        </is>
      </c>
      <c r="BP100" s="5076" t="inlineStr">
        <is>
          <t>Зач.единиц</t>
        </is>
      </c>
      <c r="BQ100" s="199" t="n"/>
      <c r="BR100" s="200" t="n"/>
      <c r="BS100" s="199" t="n"/>
      <c r="BT100" s="201" t="n"/>
      <c r="BU100" s="200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</row>
    <row r="101">
      <c r="A101" s="4101" t="inlineStr">
        <is>
          <t>2.8</t>
        </is>
      </c>
      <c r="B101" s="264" t="n"/>
      <c r="C101" s="4102" t="inlineStr">
        <is>
          <t>Дополнительные виды обучения</t>
        </is>
      </c>
      <c r="D101" s="266" t="n"/>
      <c r="E101" s="266" t="n"/>
      <c r="F101" s="266" t="n"/>
      <c r="G101" s="266" t="n"/>
      <c r="H101" s="266" t="n"/>
      <c r="I101" s="266" t="n"/>
      <c r="J101" s="266" t="n"/>
      <c r="K101" s="266" t="n"/>
      <c r="L101" s="266" t="n"/>
      <c r="M101" s="266" t="n"/>
      <c r="N101" s="266" t="n"/>
      <c r="O101" s="266" t="n"/>
      <c r="P101" s="266" t="n"/>
      <c r="Q101" s="266" t="n"/>
      <c r="R101" s="264" t="n"/>
      <c r="S101" s="1661" t="n"/>
      <c r="T101" s="5041" t="n"/>
      <c r="U101" s="269" t="n"/>
      <c r="V101" s="5089" t="n"/>
      <c r="W101" s="266" t="n"/>
      <c r="X101" s="4206" t="n"/>
      <c r="Y101" s="266" t="n"/>
      <c r="Z101" s="4191" t="n"/>
      <c r="AA101" s="269" t="n"/>
      <c r="AB101" s="1643" t="n"/>
      <c r="AC101" s="273" t="n"/>
      <c r="AD101" s="4192" t="n"/>
      <c r="AE101" s="264" t="n"/>
      <c r="AF101" s="4193" t="n"/>
      <c r="AG101" s="264" t="n"/>
      <c r="AH101" s="4193" t="n"/>
      <c r="AI101" s="264" t="n"/>
      <c r="AJ101" s="4194" t="n"/>
      <c r="AK101" s="269" t="n"/>
      <c r="AL101" s="6701" t="n"/>
      <c r="AM101" s="4987" t="n"/>
      <c r="AN101" s="4988" t="n"/>
      <c r="AO101" s="4989" t="n"/>
      <c r="AP101" s="4990" t="n"/>
      <c r="AQ101" s="4988" t="n"/>
      <c r="AR101" s="4989" t="n"/>
      <c r="AS101" s="5000" t="n"/>
      <c r="AT101" s="4988" t="n"/>
      <c r="AU101" s="4998" t="n"/>
      <c r="AV101" s="4987" t="n"/>
      <c r="AW101" s="4988" t="n"/>
      <c r="AX101" s="6661" t="n"/>
      <c r="AY101" s="4987" t="n"/>
      <c r="AZ101" s="4988" t="n"/>
      <c r="BA101" s="4989" t="n"/>
      <c r="BB101" s="4990" t="n"/>
      <c r="BC101" s="4988" t="n"/>
      <c r="BD101" s="4989" t="n"/>
      <c r="BE101" s="5000" t="n"/>
      <c r="BF101" s="4988" t="n"/>
      <c r="BG101" s="4998" t="n"/>
      <c r="BH101" s="4987" t="n"/>
      <c r="BI101" s="4988" t="n"/>
      <c r="BJ101" s="6661" t="n"/>
      <c r="BK101" s="5000" t="n"/>
      <c r="BL101" s="4988" t="n"/>
      <c r="BM101" s="5001" t="n"/>
      <c r="BN101" s="4990" t="n"/>
      <c r="BO101" s="4988" t="n"/>
      <c r="BP101" s="5002" t="n"/>
      <c r="BQ101" s="6717" t="n"/>
      <c r="BR101" s="269" t="n"/>
      <c r="BS101" s="6718" t="n"/>
      <c r="BT101" s="158" t="n"/>
      <c r="BU101" s="156" t="n"/>
      <c r="BV101" s="5005">
        <f>Z101*0.22</f>
        <v/>
      </c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</row>
    <row r="102">
      <c r="A102" s="4133" t="inlineStr">
        <is>
          <t>2.8.1</t>
        </is>
      </c>
      <c r="B102" s="264" t="n"/>
      <c r="C102" s="1684" t="inlineStr">
        <is>
          <t>Белорусский язык (профессиональная лексика)</t>
        </is>
      </c>
      <c r="D102" s="266" t="n"/>
      <c r="E102" s="266" t="n"/>
      <c r="F102" s="266" t="n"/>
      <c r="G102" s="266" t="n"/>
      <c r="H102" s="266" t="n"/>
      <c r="I102" s="266" t="n"/>
      <c r="J102" s="266" t="n"/>
      <c r="K102" s="266" t="n"/>
      <c r="L102" s="266" t="n"/>
      <c r="M102" s="266" t="n"/>
      <c r="N102" s="266" t="n"/>
      <c r="O102" s="266" t="n"/>
      <c r="P102" s="266" t="n"/>
      <c r="Q102" s="266" t="n"/>
      <c r="R102" s="269" t="n"/>
      <c r="S102" s="1685" t="n"/>
      <c r="T102" s="1640" t="n"/>
      <c r="U102" s="269" t="n"/>
      <c r="V102" s="1640" t="inlineStr">
        <is>
          <t>/1</t>
        </is>
      </c>
      <c r="W102" s="269" t="n"/>
      <c r="X102" s="1641" t="inlineStr">
        <is>
          <t>/72</t>
        </is>
      </c>
      <c r="Y102" s="273" t="n"/>
      <c r="Z102" s="4164" t="inlineStr">
        <is>
          <t>/36</t>
        </is>
      </c>
      <c r="AA102" s="269" t="n"/>
      <c r="AB102" s="1643" t="inlineStr">
        <is>
          <t>/8</t>
        </is>
      </c>
      <c r="AC102" s="273" t="n"/>
      <c r="AD102" s="1644" t="n"/>
      <c r="AE102" s="264" t="n"/>
      <c r="AF102" s="1790" t="n"/>
      <c r="AG102" s="264" t="n"/>
      <c r="AH102" s="1790" t="inlineStr">
        <is>
          <t>/8</t>
        </is>
      </c>
      <c r="AI102" s="264" t="n"/>
      <c r="AJ102" s="1669" t="n"/>
      <c r="AK102" s="269" t="n"/>
      <c r="AL102" s="6667" t="inlineStr">
        <is>
          <t>/2</t>
        </is>
      </c>
      <c r="AM102" s="1570" t="inlineStr">
        <is>
          <t>/72</t>
        </is>
      </c>
      <c r="AN102" s="1653" t="inlineStr">
        <is>
          <t>/6</t>
        </is>
      </c>
      <c r="AO102" s="5039" t="n"/>
      <c r="AP102" s="1648" t="n"/>
      <c r="AQ102" s="1653" t="n"/>
      <c r="AR102" s="5039" t="n"/>
      <c r="AS102" s="1651" t="n"/>
      <c r="AT102" s="1653" t="n"/>
      <c r="AU102" s="1809" t="n"/>
      <c r="AV102" s="1570" t="n"/>
      <c r="AW102" s="1653" t="n"/>
      <c r="AX102" s="1670" t="n"/>
      <c r="AY102" s="1570" t="n"/>
      <c r="AZ102" s="1653" t="n"/>
      <c r="BA102" s="5039" t="n"/>
      <c r="BB102" s="1648" t="n"/>
      <c r="BC102" s="1653" t="n"/>
      <c r="BD102" s="5039" t="n"/>
      <c r="BE102" s="1651" t="n"/>
      <c r="BF102" s="1653" t="n"/>
      <c r="BG102" s="1809" t="n"/>
      <c r="BH102" s="1570" t="n"/>
      <c r="BI102" s="1653" t="n"/>
      <c r="BJ102" s="1670" t="n"/>
      <c r="BK102" s="1651" t="n"/>
      <c r="BL102" s="1653" t="n"/>
      <c r="BM102" s="1649" t="n"/>
      <c r="BN102" s="1648" t="n"/>
      <c r="BO102" s="1653" t="n"/>
      <c r="BP102" s="1650" t="n"/>
      <c r="BQ102" s="6719" t="n"/>
      <c r="BR102" s="269" t="n"/>
      <c r="BS102" s="4175" t="n"/>
      <c r="BT102" s="266" t="n"/>
      <c r="BU102" s="269" t="n"/>
      <c r="BV102" s="5005">
        <f>Z102*0.22</f>
        <v/>
      </c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</row>
    <row r="103">
      <c r="A103" s="4133" t="inlineStr">
        <is>
          <t>2.8.2</t>
        </is>
      </c>
      <c r="B103" s="264" t="n"/>
      <c r="C103" s="4134" t="inlineStr">
        <is>
          <t>Основы управления интеллектуальной собственностью</t>
        </is>
      </c>
      <c r="D103" s="266" t="n"/>
      <c r="E103" s="266" t="n"/>
      <c r="F103" s="266" t="n"/>
      <c r="G103" s="266" t="n"/>
      <c r="H103" s="266" t="n"/>
      <c r="I103" s="266" t="n"/>
      <c r="J103" s="266" t="n"/>
      <c r="K103" s="266" t="n"/>
      <c r="L103" s="266" t="n"/>
      <c r="M103" s="266" t="n"/>
      <c r="N103" s="266" t="n"/>
      <c r="O103" s="266" t="n"/>
      <c r="P103" s="266" t="n"/>
      <c r="Q103" s="266" t="n"/>
      <c r="R103" s="264" t="n"/>
      <c r="S103" s="1685" t="n"/>
      <c r="T103" s="1640" t="n"/>
      <c r="U103" s="269" t="n"/>
      <c r="V103" s="1723" t="inlineStr">
        <is>
          <t>/6</t>
        </is>
      </c>
      <c r="W103" s="266" t="n"/>
      <c r="X103" s="1654" t="inlineStr">
        <is>
          <t>/60</t>
        </is>
      </c>
      <c r="Y103" s="266" t="n"/>
      <c r="Z103" s="4164" t="inlineStr">
        <is>
          <t>/34</t>
        </is>
      </c>
      <c r="AA103" s="269" t="n"/>
      <c r="AB103" s="1643" t="inlineStr">
        <is>
          <t>/8</t>
        </is>
      </c>
      <c r="AC103" s="273" t="n"/>
      <c r="AD103" s="1645" t="inlineStr">
        <is>
          <t>/4</t>
        </is>
      </c>
      <c r="AE103" s="264" t="n"/>
      <c r="AF103" s="1790" t="n"/>
      <c r="AG103" s="264" t="n"/>
      <c r="AH103" s="1790" t="inlineStr">
        <is>
          <t>/4</t>
        </is>
      </c>
      <c r="AI103" s="264" t="n"/>
      <c r="AJ103" s="1669" t="n"/>
      <c r="AK103" s="269" t="n"/>
      <c r="AL103" s="6667" t="n"/>
      <c r="AM103" s="1570" t="n"/>
      <c r="AN103" s="1653" t="n"/>
      <c r="AO103" s="5039" t="n"/>
      <c r="AP103" s="1648" t="n"/>
      <c r="AQ103" s="1653" t="n"/>
      <c r="AR103" s="5039" t="n"/>
      <c r="AS103" s="1651" t="n"/>
      <c r="AT103" s="1653" t="n"/>
      <c r="AU103" s="1809" t="n"/>
      <c r="AV103" s="1570" t="n"/>
      <c r="AW103" s="1653" t="n"/>
      <c r="AX103" s="1670" t="n"/>
      <c r="AY103" s="1570" t="n"/>
      <c r="AZ103" s="1653" t="inlineStr">
        <is>
          <t>/2</t>
        </is>
      </c>
      <c r="BA103" s="5039" t="n"/>
      <c r="BB103" s="1648" t="inlineStr">
        <is>
          <t>/60</t>
        </is>
      </c>
      <c r="BC103" s="1653" t="inlineStr">
        <is>
          <t>/6</t>
        </is>
      </c>
      <c r="BD103" s="5039" t="n"/>
      <c r="BE103" s="1651" t="n"/>
      <c r="BF103" s="1653" t="n"/>
      <c r="BG103" s="1809" t="n"/>
      <c r="BH103" s="1570" t="n"/>
      <c r="BI103" s="1653" t="n"/>
      <c r="BJ103" s="1670" t="n"/>
      <c r="BK103" s="1651" t="n"/>
      <c r="BL103" s="1653" t="n"/>
      <c r="BM103" s="1649" t="n"/>
      <c r="BN103" s="1648" t="n"/>
      <c r="BO103" s="1653" t="n"/>
      <c r="BP103" s="1650" t="n"/>
      <c r="BQ103" s="6719" t="n"/>
      <c r="BR103" s="269" t="n"/>
      <c r="BS103" s="5103" t="n"/>
      <c r="BT103" s="266" t="n"/>
      <c r="BU103" s="264" t="n"/>
      <c r="BV103" s="5005">
        <f>Z103*0.22</f>
        <v/>
      </c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  <c r="CT103" s="2" t="n"/>
    </row>
    <row r="104">
      <c r="A104" s="5938" t="inlineStr">
        <is>
          <t>2.8.3</t>
        </is>
      </c>
      <c r="B104" s="609" t="n"/>
      <c r="C104" s="5104" t="inlineStr">
        <is>
          <t>Обзорные лекции по специальности</t>
        </is>
      </c>
      <c r="D104" s="608" t="n"/>
      <c r="E104" s="608" t="n"/>
      <c r="F104" s="608" t="n"/>
      <c r="G104" s="608" t="n"/>
      <c r="H104" s="608" t="n"/>
      <c r="I104" s="608" t="n"/>
      <c r="J104" s="608" t="n"/>
      <c r="K104" s="608" t="n"/>
      <c r="L104" s="608" t="n"/>
      <c r="M104" s="608" t="n"/>
      <c r="N104" s="608" t="n"/>
      <c r="O104" s="608" t="n"/>
      <c r="P104" s="608" t="n"/>
      <c r="Q104" s="608" t="n"/>
      <c r="R104" s="609" t="n"/>
      <c r="S104" s="1735" t="n"/>
      <c r="T104" s="5105" t="n"/>
      <c r="U104" s="514" t="n"/>
      <c r="V104" s="5106" t="n"/>
      <c r="W104" s="516" t="n"/>
      <c r="X104" s="4785">
        <f>Z104</f>
        <v/>
      </c>
      <c r="Y104" s="609" t="n"/>
      <c r="Z104" s="1742">
        <f>AD104</f>
        <v/>
      </c>
      <c r="AA104" s="523" t="n"/>
      <c r="AB104" s="1741" t="inlineStr">
        <is>
          <t>/16</t>
        </is>
      </c>
      <c r="AC104" s="520" t="n"/>
      <c r="AD104" s="1743" t="inlineStr">
        <is>
          <t>/16</t>
        </is>
      </c>
      <c r="AE104" s="523" t="n"/>
      <c r="AF104" s="4783" t="n"/>
      <c r="AG104" s="523" t="n"/>
      <c r="AH104" s="4783" t="n"/>
      <c r="AI104" s="523" t="n"/>
      <c r="AJ104" s="4783" t="n"/>
      <c r="AK104" s="523" t="n"/>
      <c r="AL104" s="5108" t="n"/>
      <c r="AM104" s="1746" t="n"/>
      <c r="AN104" s="1751" t="n"/>
      <c r="AO104" s="5109" t="n"/>
      <c r="AP104" s="5110" t="n"/>
      <c r="AQ104" s="1751" t="n"/>
      <c r="AR104" s="5109" t="n"/>
      <c r="AS104" s="1749" t="n"/>
      <c r="AT104" s="1751" t="n"/>
      <c r="AU104" s="5111" t="n"/>
      <c r="AV104" s="1746" t="n"/>
      <c r="AW104" s="1751" t="n"/>
      <c r="AX104" s="1752" t="n"/>
      <c r="AY104" s="1746" t="n"/>
      <c r="AZ104" s="1751" t="n"/>
      <c r="BA104" s="5109" t="n"/>
      <c r="BB104" s="5110" t="n"/>
      <c r="BC104" s="1751" t="n"/>
      <c r="BD104" s="5109" t="n"/>
      <c r="BE104" s="1749" t="n"/>
      <c r="BF104" s="1751" t="n"/>
      <c r="BG104" s="5111" t="n"/>
      <c r="BH104" s="1746" t="n"/>
      <c r="BI104" s="1751" t="n"/>
      <c r="BJ104" s="1752" t="n"/>
      <c r="BK104" s="1749" t="n"/>
      <c r="BL104" s="1751" t="n"/>
      <c r="BM104" s="1747" t="n"/>
      <c r="BN104" s="5110" t="inlineStr">
        <is>
          <t>/16</t>
        </is>
      </c>
      <c r="BO104" s="1751" t="inlineStr">
        <is>
          <t>/16</t>
        </is>
      </c>
      <c r="BP104" s="1748" t="n"/>
      <c r="BQ104" s="6720" t="n"/>
      <c r="BR104" s="514" t="n"/>
      <c r="BS104" s="6721" t="n"/>
      <c r="BT104" s="516" t="n"/>
      <c r="BU104" s="523" t="n"/>
      <c r="BV104" s="5005">
        <f>Z104*0.22</f>
        <v/>
      </c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  <c r="CT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684">
        <f>Z105*0.22</f>
        <v/>
      </c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</row>
    <row r="106">
      <c r="A106" s="5943" t="inlineStr">
        <is>
          <t>Количество часов учебных занятий</t>
        </is>
      </c>
      <c r="B106" s="534" t="n"/>
      <c r="C106" s="534" t="n"/>
      <c r="D106" s="534" t="n"/>
      <c r="E106" s="534" t="n"/>
      <c r="F106" s="534" t="n"/>
      <c r="G106" s="534" t="n"/>
      <c r="H106" s="534" t="n"/>
      <c r="I106" s="534" t="n"/>
      <c r="J106" s="534" t="n"/>
      <c r="K106" s="534" t="n"/>
      <c r="L106" s="534" t="n"/>
      <c r="M106" s="534" t="n"/>
      <c r="N106" s="534" t="n"/>
      <c r="O106" s="534" t="n"/>
      <c r="P106" s="534" t="n"/>
      <c r="Q106" s="534" t="n"/>
      <c r="R106" s="534" t="n"/>
      <c r="S106" s="534" t="n"/>
      <c r="T106" s="534" t="n"/>
      <c r="U106" s="534" t="n"/>
      <c r="V106" s="534" t="n"/>
      <c r="W106" s="246" t="n"/>
      <c r="X106" s="5944">
        <f>X33+X62</f>
        <v/>
      </c>
      <c r="Y106" s="246" t="n"/>
      <c r="Z106" s="5945">
        <f>Z33+Z62</f>
        <v/>
      </c>
      <c r="AA106" s="246" t="n"/>
      <c r="AB106" s="5946">
        <f>AB33+AB62</f>
        <v/>
      </c>
      <c r="AC106" s="536" t="n"/>
      <c r="AD106" s="5945">
        <f>AD33+AD62</f>
        <v/>
      </c>
      <c r="AE106" s="246" t="n"/>
      <c r="AF106" s="4246">
        <f>AF33+AF62</f>
        <v/>
      </c>
      <c r="AG106" s="246" t="n"/>
      <c r="AH106" s="4246">
        <f>AH33+AH62</f>
        <v/>
      </c>
      <c r="AI106" s="246" t="n"/>
      <c r="AJ106" s="4246">
        <f>AJ33+AJ62</f>
        <v/>
      </c>
      <c r="AK106" s="246" t="n"/>
      <c r="AL106" s="5946">
        <f>AL33+AL62</f>
        <v/>
      </c>
      <c r="AM106" s="6722">
        <f>AM33+AM62</f>
        <v/>
      </c>
      <c r="AN106" s="6723">
        <f>AN33+AN62</f>
        <v/>
      </c>
      <c r="AO106" s="6724">
        <f>AO33+AO62</f>
        <v/>
      </c>
      <c r="AP106" s="6725">
        <f>AP33+AP62</f>
        <v/>
      </c>
      <c r="AQ106" s="6723">
        <f>AQ33+AQ62</f>
        <v/>
      </c>
      <c r="AR106" s="6724">
        <f>AR33+AR62</f>
        <v/>
      </c>
      <c r="AS106" s="4232">
        <f>AS33+AS62</f>
        <v/>
      </c>
      <c r="AT106" s="6723">
        <f>AT33+AT62</f>
        <v/>
      </c>
      <c r="AU106" s="6726">
        <f>AU33+AU62</f>
        <v/>
      </c>
      <c r="AV106" s="6722">
        <f>AV33+AV62</f>
        <v/>
      </c>
      <c r="AW106" s="6723">
        <f>AW33+AW62</f>
        <v/>
      </c>
      <c r="AX106" s="6727">
        <f>AX33+AX62</f>
        <v/>
      </c>
      <c r="AY106" s="6722">
        <f>AY33+AY62</f>
        <v/>
      </c>
      <c r="AZ106" s="6723">
        <f>AZ33+AZ62</f>
        <v/>
      </c>
      <c r="BA106" s="6724">
        <f>BA33+BA62</f>
        <v/>
      </c>
      <c r="BB106" s="6725">
        <f>BB33+BB62</f>
        <v/>
      </c>
      <c r="BC106" s="6723">
        <f>BC33+BC62</f>
        <v/>
      </c>
      <c r="BD106" s="6724">
        <f>BD33+BD62</f>
        <v/>
      </c>
      <c r="BE106" s="4232">
        <f>BE33+BE62</f>
        <v/>
      </c>
      <c r="BF106" s="6723">
        <f>BF33+BF62</f>
        <v/>
      </c>
      <c r="BG106" s="6726">
        <f>BG33+BG62</f>
        <v/>
      </c>
      <c r="BH106" s="6722">
        <f>BH33+BH62</f>
        <v/>
      </c>
      <c r="BI106" s="6723">
        <f>BI33+BI62</f>
        <v/>
      </c>
      <c r="BJ106" s="6727">
        <f>BJ33+BJ62</f>
        <v/>
      </c>
      <c r="BK106" s="4232">
        <f>BK33+BK62</f>
        <v/>
      </c>
      <c r="BL106" s="6723">
        <f>BL33+BL62</f>
        <v/>
      </c>
      <c r="BM106" s="6728">
        <f>BM33+BM62</f>
        <v/>
      </c>
      <c r="BN106" s="6725">
        <f>BN33+BN62</f>
        <v/>
      </c>
      <c r="BO106" s="6723">
        <f>BO33+BO62</f>
        <v/>
      </c>
      <c r="BP106" s="6729">
        <f>BP33+BP62</f>
        <v/>
      </c>
      <c r="BQ106" s="5953">
        <f>BQ33+BQ62</f>
        <v/>
      </c>
      <c r="BR106" s="534" t="n"/>
      <c r="BS106" s="160" t="n"/>
      <c r="BT106" s="534" t="n"/>
      <c r="BU106" s="246" t="n"/>
      <c r="BV106" s="684">
        <f>Z106*0.22</f>
        <v/>
      </c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  <c r="CT106" s="2" t="n"/>
    </row>
    <row r="107">
      <c r="A107" s="4264" t="inlineStr">
        <is>
          <t>Количество часов учебных занятий в неделю</t>
        </is>
      </c>
      <c r="B107" s="266" t="n"/>
      <c r="C107" s="266" t="n"/>
      <c r="D107" s="266" t="n"/>
      <c r="E107" s="266" t="n"/>
      <c r="F107" s="266" t="n"/>
      <c r="G107" s="266" t="n"/>
      <c r="H107" s="266" t="n"/>
      <c r="I107" s="266" t="n"/>
      <c r="J107" s="266" t="n"/>
      <c r="K107" s="266" t="n"/>
      <c r="L107" s="266" t="n"/>
      <c r="M107" s="266" t="n"/>
      <c r="N107" s="266" t="n"/>
      <c r="O107" s="266" t="n"/>
      <c r="P107" s="266" t="n"/>
      <c r="Q107" s="266" t="n"/>
      <c r="R107" s="266" t="n"/>
      <c r="S107" s="266" t="n"/>
      <c r="T107" s="266" t="n"/>
      <c r="U107" s="266" t="n"/>
      <c r="V107" s="266" t="n"/>
      <c r="W107" s="264" t="n"/>
      <c r="X107" s="6730">
        <f>AM106+AP106+AS106+AV106+AY106+BB106+BE106+BH106+BK106+BN106</f>
        <v/>
      </c>
      <c r="Y107" s="264" t="n"/>
      <c r="Z107" s="4266">
        <f>AN106+AQ106+AT106+AW106+AZ106+BC106+BF106+BI106+BL106+BO106+AL106</f>
        <v/>
      </c>
      <c r="AA107" s="264" t="n"/>
      <c r="AB107" s="4250">
        <f>AD106+AF106+AH106+AJ106</f>
        <v/>
      </c>
      <c r="AC107" s="273" t="n"/>
      <c r="AD107" s="4266" t="n"/>
      <c r="AE107" s="264" t="n"/>
      <c r="AF107" s="6731" t="n"/>
      <c r="AG107" s="264" t="n"/>
      <c r="AH107" s="6731" t="n"/>
      <c r="AI107" s="264" t="n"/>
      <c r="AJ107" s="6731" t="n"/>
      <c r="AK107" s="264" t="n"/>
      <c r="AL107" s="4267" t="n"/>
      <c r="AM107" s="4266">
        <f>AM106/(AM31+3)</f>
        <v/>
      </c>
      <c r="AN107" s="6732">
        <f>AN106/AM31</f>
        <v/>
      </c>
      <c r="AO107" s="6733" t="n"/>
      <c r="AP107" s="6734">
        <f>AP106/(AP31+3)</f>
        <v/>
      </c>
      <c r="AQ107" s="6732">
        <f>AQ106/AP31</f>
        <v/>
      </c>
      <c r="AR107" s="6735">
        <f>AO106+AR106</f>
        <v/>
      </c>
      <c r="AS107" s="6736">
        <f>AS106/(AS31+3)</f>
        <v/>
      </c>
      <c r="AT107" s="6732">
        <f>AT106/AS31</f>
        <v/>
      </c>
      <c r="AU107" s="6737" t="n"/>
      <c r="AV107" s="6738">
        <f>AV106/(AV31+3)</f>
        <v/>
      </c>
      <c r="AW107" s="6732">
        <f>AW106/AV31</f>
        <v/>
      </c>
      <c r="AX107" s="6735">
        <f>AU106+AX106</f>
        <v/>
      </c>
      <c r="AY107" s="6738">
        <f>AY106/(AY31+3)</f>
        <v/>
      </c>
      <c r="AZ107" s="6732">
        <f>AZ106/AY31</f>
        <v/>
      </c>
      <c r="BA107" s="6733" t="n"/>
      <c r="BB107" s="6734">
        <f>BB106/(BB31+3)</f>
        <v/>
      </c>
      <c r="BC107" s="6732">
        <f>BC106/BB31</f>
        <v/>
      </c>
      <c r="BD107" s="6739">
        <f>BA106+BD106</f>
        <v/>
      </c>
      <c r="BE107" s="6736">
        <f>BE106/(BE31+4)</f>
        <v/>
      </c>
      <c r="BF107" s="6732">
        <f>BF106/BE31</f>
        <v/>
      </c>
      <c r="BG107" s="6737" t="n"/>
      <c r="BH107" s="6740" t="n"/>
      <c r="BI107" s="6732">
        <f>BI106/BH31</f>
        <v/>
      </c>
      <c r="BJ107" s="6735">
        <f>BG106+BJ106+AK117+AK115+O118+O117+O115</f>
        <v/>
      </c>
      <c r="BK107" s="6741" t="n"/>
      <c r="BL107" s="6732">
        <f>BL106/BK31</f>
        <v/>
      </c>
      <c r="BM107" s="6742" t="n"/>
      <c r="BN107" s="6743" t="n"/>
      <c r="BO107" s="6732">
        <f>BO106/BN31</f>
        <v/>
      </c>
      <c r="BP107" s="2068">
        <f>BP106+BM106+AX115+AK118</f>
        <v/>
      </c>
      <c r="BQ107" s="6744">
        <f>BQ106+AX115+AK118+AK117+AK115+O118+O117+O115</f>
        <v/>
      </c>
      <c r="BR107" s="266" t="n"/>
      <c r="BS107" s="4268" t="n"/>
      <c r="BT107" s="266" t="n"/>
      <c r="BU107" s="264" t="n"/>
      <c r="BV107" s="684">
        <f>Z108*0.22</f>
        <v/>
      </c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</row>
    <row r="108">
      <c r="A108" s="4264" t="inlineStr">
        <is>
          <t>Количество курсовых проектов</t>
        </is>
      </c>
      <c r="B108" s="266" t="n"/>
      <c r="C108" s="266" t="n"/>
      <c r="D108" s="266" t="n"/>
      <c r="E108" s="266" t="n"/>
      <c r="F108" s="266" t="n"/>
      <c r="G108" s="266" t="n"/>
      <c r="H108" s="266" t="n"/>
      <c r="I108" s="266" t="n"/>
      <c r="J108" s="266" t="n"/>
      <c r="K108" s="266" t="n"/>
      <c r="L108" s="266" t="n"/>
      <c r="M108" s="266" t="n"/>
      <c r="N108" s="266" t="n"/>
      <c r="O108" s="266" t="n"/>
      <c r="P108" s="266" t="n"/>
      <c r="Q108" s="266" t="n"/>
      <c r="R108" s="266" t="n"/>
      <c r="S108" s="266" t="n"/>
      <c r="T108" s="266" t="n"/>
      <c r="U108" s="266" t="n"/>
      <c r="V108" s="266" t="n"/>
      <c r="W108" s="264" t="n"/>
      <c r="X108" s="4265">
        <f>AM108+AP108+AS108+AV108+AY108+BB108+BE108+BH108+BK108+BN108</f>
        <v/>
      </c>
      <c r="Y108" s="264" t="n"/>
      <c r="Z108" s="4268" t="n"/>
      <c r="AA108" s="264" t="n"/>
      <c r="AB108" s="4267" t="n"/>
      <c r="AC108" s="273" t="n"/>
      <c r="AD108" s="4268" t="n"/>
      <c r="AE108" s="264" t="n"/>
      <c r="AF108" s="4269" t="n"/>
      <c r="AG108" s="264" t="n"/>
      <c r="AH108" s="4269" t="n"/>
      <c r="AI108" s="264" t="n"/>
      <c r="AJ108" s="4269" t="n"/>
      <c r="AK108" s="264" t="n"/>
      <c r="AL108" s="4267" t="n"/>
      <c r="AM108" s="4268">
        <f>COUNTIF(AM34:AM91,40)+COUNTIF(AM34:AM102,60)</f>
        <v/>
      </c>
      <c r="AN108" s="266" t="n"/>
      <c r="AO108" s="264" t="n"/>
      <c r="AP108" s="5969">
        <f>COUNTIF(AP34:AP91,40)+COUNTIF(AP34:AP102,60)</f>
        <v/>
      </c>
      <c r="AQ108" s="266" t="n"/>
      <c r="AR108" s="269" t="n"/>
      <c r="AS108" s="4267">
        <f>COUNTIF(AS34:AS91,40)+COUNTIF(AS34:AS102,60)</f>
        <v/>
      </c>
      <c r="AT108" s="266" t="n"/>
      <c r="AU108" s="273" t="n"/>
      <c r="AV108" s="4268">
        <f>COUNTIF(AV34:AV91,40)+COUNTIF(AV34:AV102,60)</f>
        <v/>
      </c>
      <c r="AW108" s="266" t="n"/>
      <c r="AX108" s="264" t="n"/>
      <c r="AY108" s="6745">
        <f>COUNTIF(AY34:AY91,40)+COUNTIF(AY34:AY102,60)</f>
        <v/>
      </c>
      <c r="AZ108" s="266" t="n"/>
      <c r="BA108" s="266" t="n"/>
      <c r="BB108" s="5969">
        <f>COUNTIF(BB34:BB91,40)+COUNTIF(BB34:BB102,60)</f>
        <v/>
      </c>
      <c r="BC108" s="266" t="n"/>
      <c r="BD108" s="269" t="n"/>
      <c r="BE108" s="4268">
        <f>COUNTIF(BE34:BE91,40)+COUNTIF(BE34:BE102,60)</f>
        <v/>
      </c>
      <c r="BF108" s="266" t="n"/>
      <c r="BG108" s="264" t="n"/>
      <c r="BH108" s="5969">
        <f>COUNTIF(BH34:BH91,40)+COUNTIF(BH34:BH102,60)</f>
        <v/>
      </c>
      <c r="BI108" s="266" t="n"/>
      <c r="BJ108" s="269" t="n"/>
      <c r="BK108" s="4268">
        <f>COUNTIF(BK34:BK91,40)+COUNTIF(BK34:BK102,60)</f>
        <v/>
      </c>
      <c r="BL108" s="266" t="n"/>
      <c r="BM108" s="264" t="n"/>
      <c r="BN108" s="5969">
        <f>COUNTIF(BN34:BN91,40)+COUNTIF(BN34:BN102,60)</f>
        <v/>
      </c>
      <c r="BO108" s="266" t="n"/>
      <c r="BP108" s="269" t="n"/>
      <c r="BQ108" s="5970" t="n"/>
      <c r="BR108" s="266" t="n"/>
      <c r="BS108" s="4275" t="n"/>
      <c r="BT108" s="266" t="n"/>
      <c r="BU108" s="264" t="n"/>
      <c r="BV108" s="684">
        <f>Z109*0.22</f>
        <v/>
      </c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</row>
    <row r="109">
      <c r="A109" s="4264" t="inlineStr">
        <is>
          <t>Количество курсовых работ</t>
        </is>
      </c>
      <c r="B109" s="266" t="n"/>
      <c r="C109" s="266" t="n"/>
      <c r="D109" s="266" t="n"/>
      <c r="E109" s="266" t="n"/>
      <c r="F109" s="266" t="n"/>
      <c r="G109" s="266" t="n"/>
      <c r="H109" s="266" t="n"/>
      <c r="I109" s="266" t="n"/>
      <c r="J109" s="266" t="n"/>
      <c r="K109" s="266" t="n"/>
      <c r="L109" s="266" t="n"/>
      <c r="M109" s="266" t="n"/>
      <c r="N109" s="266" t="n"/>
      <c r="O109" s="266" t="n"/>
      <c r="P109" s="266" t="n"/>
      <c r="Q109" s="266" t="n"/>
      <c r="R109" s="266" t="n"/>
      <c r="S109" s="266" t="n"/>
      <c r="T109" s="266" t="n"/>
      <c r="U109" s="266" t="n"/>
      <c r="V109" s="266" t="n"/>
      <c r="W109" s="264" t="n"/>
      <c r="X109" s="4265">
        <f>AM109+AP109+AS109+AV109+AY109+BB109+BE109+BH109+BK109+BN109</f>
        <v/>
      </c>
      <c r="Y109" s="264" t="n"/>
      <c r="Z109" s="4268" t="n"/>
      <c r="AA109" s="264" t="n"/>
      <c r="AB109" s="4267" t="n"/>
      <c r="AC109" s="273" t="n"/>
      <c r="AD109" s="4268" t="n"/>
      <c r="AE109" s="264" t="n"/>
      <c r="AF109" s="4269" t="n"/>
      <c r="AG109" s="264" t="n"/>
      <c r="AH109" s="4269" t="n"/>
      <c r="AI109" s="264" t="n"/>
      <c r="AJ109" s="4269" t="n"/>
      <c r="AK109" s="264" t="n"/>
      <c r="AL109" s="4267" t="n"/>
      <c r="AM109" s="4268">
        <f>COUNTIF(AM33:AM91,30)</f>
        <v/>
      </c>
      <c r="AN109" s="266" t="n"/>
      <c r="AO109" s="264" t="n"/>
      <c r="AP109" s="5969">
        <f>COUNTIF(AP33:AP104,30)</f>
        <v/>
      </c>
      <c r="AQ109" s="266" t="n"/>
      <c r="AR109" s="269" t="n"/>
      <c r="AS109" s="4267">
        <f>COUNTIF(AS33:AS104,30)</f>
        <v/>
      </c>
      <c r="AT109" s="266" t="n"/>
      <c r="AU109" s="273" t="n"/>
      <c r="AV109" s="5969">
        <f>COUNTIF(AV33:AV104,30)</f>
        <v/>
      </c>
      <c r="AW109" s="266" t="n"/>
      <c r="AX109" s="269" t="n"/>
      <c r="AY109" s="4267">
        <f>COUNTIF(AY33:AY104,30)</f>
        <v/>
      </c>
      <c r="AZ109" s="266" t="n"/>
      <c r="BA109" s="273" t="n"/>
      <c r="BB109" s="5969">
        <f>COUNTIF(BB33:BB104,30)</f>
        <v/>
      </c>
      <c r="BC109" s="266" t="n"/>
      <c r="BD109" s="269" t="n"/>
      <c r="BE109" s="4268">
        <f>COUNTIF(BE33:BE104,30)</f>
        <v/>
      </c>
      <c r="BF109" s="266" t="n"/>
      <c r="BG109" s="264" t="n"/>
      <c r="BH109" s="5969">
        <f>COUNTIF(BH33:BH104,30)</f>
        <v/>
      </c>
      <c r="BI109" s="266" t="n"/>
      <c r="BJ109" s="269" t="n"/>
      <c r="BK109" s="4268">
        <f>COUNTIF(BK33:BK104,30)</f>
        <v/>
      </c>
      <c r="BL109" s="266" t="n"/>
      <c r="BM109" s="264" t="n"/>
      <c r="BN109" s="5969">
        <f>COUNTIF(BN33:BN104,30)</f>
        <v/>
      </c>
      <c r="BO109" s="266" t="n"/>
      <c r="BP109" s="269" t="n"/>
      <c r="BQ109" s="5970" t="n"/>
      <c r="BR109" s="266" t="n"/>
      <c r="BS109" s="4275" t="n"/>
      <c r="BT109" s="266" t="n"/>
      <c r="BU109" s="264" t="n"/>
      <c r="BV109" s="684">
        <f>Z110*0.22</f>
        <v/>
      </c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</row>
    <row r="110">
      <c r="A110" s="4264" t="inlineStr">
        <is>
          <t>Количество экзаменов</t>
        </is>
      </c>
      <c r="B110" s="266" t="n"/>
      <c r="C110" s="266" t="n"/>
      <c r="D110" s="266" t="n"/>
      <c r="E110" s="266" t="n"/>
      <c r="F110" s="266" t="n"/>
      <c r="G110" s="266" t="n"/>
      <c r="H110" s="266" t="n"/>
      <c r="I110" s="266" t="n"/>
      <c r="J110" s="266" t="n"/>
      <c r="K110" s="266" t="n"/>
      <c r="L110" s="266" t="n"/>
      <c r="M110" s="266" t="n"/>
      <c r="N110" s="266" t="n"/>
      <c r="O110" s="266" t="n"/>
      <c r="P110" s="266" t="n"/>
      <c r="Q110" s="266" t="n"/>
      <c r="R110" s="266" t="n"/>
      <c r="S110" s="266" t="n"/>
      <c r="T110" s="266" t="n"/>
      <c r="U110" s="266" t="n"/>
      <c r="V110" s="266" t="n"/>
      <c r="W110" s="264" t="n"/>
      <c r="X110" s="4265">
        <f>AM110+AP110+AS110+AV110+AY110+BB110+BE110+BH110+BK110+BN110</f>
        <v/>
      </c>
      <c r="Y110" s="264" t="n"/>
      <c r="Z110" s="4268" t="n"/>
      <c r="AA110" s="264" t="n"/>
      <c r="AB110" s="4267" t="n"/>
      <c r="AC110" s="273" t="n"/>
      <c r="AD110" s="4268" t="n"/>
      <c r="AE110" s="264" t="n"/>
      <c r="AF110" s="4269" t="n"/>
      <c r="AG110" s="264" t="n"/>
      <c r="AH110" s="4269" t="n"/>
      <c r="AI110" s="264" t="n"/>
      <c r="AJ110" s="4269" t="n"/>
      <c r="AK110" s="264" t="n"/>
      <c r="AL110" s="4267" t="n"/>
      <c r="AM110" s="4268">
        <f>COUNTIF(T35:U102,1)</f>
        <v/>
      </c>
      <c r="AN110" s="266" t="n"/>
      <c r="AO110" s="264" t="n"/>
      <c r="AP110" s="5969">
        <f>COUNTIF(T35:U102,2)</f>
        <v/>
      </c>
      <c r="AQ110" s="266" t="n"/>
      <c r="AR110" s="269" t="n"/>
      <c r="AS110" s="4265">
        <f>COUNTIF(T35:U102,3)</f>
        <v/>
      </c>
      <c r="AT110" s="266" t="n"/>
      <c r="AU110" s="264" t="n"/>
      <c r="AV110" s="4268">
        <f>COUNTIF(T35:U102,4)</f>
        <v/>
      </c>
      <c r="AW110" s="266" t="n"/>
      <c r="AX110" s="264" t="n"/>
      <c r="AY110" s="4268">
        <f>COUNTIF(T35:U102,5)</f>
        <v/>
      </c>
      <c r="AZ110" s="266" t="n"/>
      <c r="BA110" s="264" t="n"/>
      <c r="BB110" s="4274">
        <f>COUNTIF(T35:U102,6)</f>
        <v/>
      </c>
      <c r="BC110" s="266" t="n"/>
      <c r="BD110" s="264" t="n"/>
      <c r="BE110" s="4265">
        <f>COUNTIF(T35:U102,7)</f>
        <v/>
      </c>
      <c r="BF110" s="266" t="n"/>
      <c r="BG110" s="264" t="n"/>
      <c r="BH110" s="4268">
        <f>COUNTIF(T35:U102,8)</f>
        <v/>
      </c>
      <c r="BI110" s="266" t="n"/>
      <c r="BJ110" s="264" t="n"/>
      <c r="BK110" s="4267">
        <f>COUNTIF(T35:U102,9)</f>
        <v/>
      </c>
      <c r="BL110" s="266" t="n"/>
      <c r="BM110" s="273" t="n"/>
      <c r="BN110" s="5969">
        <f>COUNTIF(T35:U102,10)</f>
        <v/>
      </c>
      <c r="BO110" s="266" t="n"/>
      <c r="BP110" s="269" t="n"/>
      <c r="BQ110" s="5970" t="n"/>
      <c r="BR110" s="266" t="n"/>
      <c r="BS110" s="4275" t="n"/>
      <c r="BT110" s="266" t="n"/>
      <c r="BU110" s="264" t="n"/>
      <c r="BV110" s="684">
        <f>Z111*0.22</f>
        <v/>
      </c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</row>
    <row r="111">
      <c r="A111" s="4278" t="inlineStr">
        <is>
          <t>Количество зачетов</t>
        </is>
      </c>
      <c r="B111" s="608" t="n"/>
      <c r="C111" s="608" t="n"/>
      <c r="D111" s="608" t="n"/>
      <c r="E111" s="608" t="n"/>
      <c r="F111" s="608" t="n"/>
      <c r="G111" s="608" t="n"/>
      <c r="H111" s="608" t="n"/>
      <c r="I111" s="608" t="n"/>
      <c r="J111" s="608" t="n"/>
      <c r="K111" s="608" t="n"/>
      <c r="L111" s="608" t="n"/>
      <c r="M111" s="608" t="n"/>
      <c r="N111" s="608" t="n"/>
      <c r="O111" s="608" t="n"/>
      <c r="P111" s="608" t="n"/>
      <c r="Q111" s="608" t="n"/>
      <c r="R111" s="608" t="n"/>
      <c r="S111" s="608" t="n"/>
      <c r="T111" s="608" t="n"/>
      <c r="U111" s="608" t="n"/>
      <c r="V111" s="608" t="n"/>
      <c r="W111" s="609" t="n"/>
      <c r="X111" s="3763">
        <f>AM111+AP111+AS111+AV111+AY111+BB111+BE111+BH111+BK111+BN111</f>
        <v/>
      </c>
      <c r="Y111" s="609" t="n"/>
      <c r="Z111" s="4281" t="n"/>
      <c r="AA111" s="523" t="n"/>
      <c r="AB111" s="4283" t="n"/>
      <c r="AC111" s="520" t="n"/>
      <c r="AD111" s="4281" t="n"/>
      <c r="AE111" s="523" t="n"/>
      <c r="AF111" s="4282" t="n"/>
      <c r="AG111" s="523" t="n"/>
      <c r="AH111" s="4282" t="n"/>
      <c r="AI111" s="523" t="n"/>
      <c r="AJ111" s="4282" t="n"/>
      <c r="AK111" s="523" t="n"/>
      <c r="AL111" s="6746" t="n"/>
      <c r="AM111" s="4281">
        <f>COUNTIF(V34:W91,1)</f>
        <v/>
      </c>
      <c r="AN111" s="516" t="n"/>
      <c r="AO111" s="523" t="n"/>
      <c r="AP111" s="4284">
        <f>COUNTIF(V34:W91,2)</f>
        <v/>
      </c>
      <c r="AQ111" s="516" t="n"/>
      <c r="AR111" s="523" t="n"/>
      <c r="AS111" s="3763">
        <f>COUNTIF(V34:W91,3)</f>
        <v/>
      </c>
      <c r="AT111" s="608" t="n"/>
      <c r="AU111" s="609" t="n"/>
      <c r="AV111" s="4281">
        <f>COUNTIF(V34:W91,4)</f>
        <v/>
      </c>
      <c r="AW111" s="516" t="n"/>
      <c r="AX111" s="523" t="n"/>
      <c r="AY111" s="4281">
        <f>COUNTIF(V34:W91,5)</f>
        <v/>
      </c>
      <c r="AZ111" s="516" t="n"/>
      <c r="BA111" s="523" t="n"/>
      <c r="BB111" s="4284">
        <f>COUNTIF(V34:W91,6)</f>
        <v/>
      </c>
      <c r="BC111" s="516" t="n"/>
      <c r="BD111" s="523" t="n"/>
      <c r="BE111" s="3763">
        <f>COUNTIF(V34:W91,7)</f>
        <v/>
      </c>
      <c r="BF111" s="608" t="n"/>
      <c r="BG111" s="609" t="n"/>
      <c r="BH111" s="4281">
        <f>COUNTIF(V34:W91,8)</f>
        <v/>
      </c>
      <c r="BI111" s="516" t="n"/>
      <c r="BJ111" s="523" t="n"/>
      <c r="BK111" s="4283">
        <f>COUNTIF(V34:W91,9)</f>
        <v/>
      </c>
      <c r="BL111" s="516" t="n"/>
      <c r="BM111" s="520" t="n"/>
      <c r="BN111" s="6747">
        <f>COUNTIF(V34:W91,10)</f>
        <v/>
      </c>
      <c r="BO111" s="608" t="n"/>
      <c r="BP111" s="5191" t="n"/>
      <c r="BQ111" s="5973" t="n"/>
      <c r="BR111" s="516" t="n"/>
      <c r="BS111" s="4285" t="n"/>
      <c r="BT111" s="516" t="n"/>
      <c r="BU111" s="523" t="n"/>
      <c r="BV111" s="684" t="n"/>
      <c r="BW111" s="684" t="n"/>
      <c r="BX111" s="684" t="n"/>
      <c r="BY111" s="684" t="n"/>
      <c r="BZ111" s="684" t="n"/>
      <c r="CA111" s="684" t="n"/>
      <c r="CB111" s="684" t="n"/>
      <c r="CC111" s="684" t="n"/>
      <c r="CD111" s="684" t="n"/>
      <c r="CE111" s="684" t="n"/>
      <c r="CF111" s="684" t="n"/>
      <c r="CG111" s="684" t="n"/>
      <c r="CH111" s="684" t="n"/>
      <c r="CI111" s="684" t="n"/>
      <c r="CJ111" s="684" t="n"/>
      <c r="CK111" s="684" t="n"/>
      <c r="CL111" s="684" t="n"/>
      <c r="CM111" s="684" t="n"/>
      <c r="CN111" s="684" t="n"/>
      <c r="CO111" s="684" t="n"/>
      <c r="CP111" s="684" t="n"/>
      <c r="CQ111" s="684" t="n"/>
      <c r="CR111" s="684" t="n"/>
      <c r="CS111" s="684" t="n"/>
      <c r="CT111" s="684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6748" t="n"/>
      <c r="BW112" s="6748" t="n"/>
      <c r="BX112" s="6748" t="n"/>
      <c r="BY112" s="6748" t="n"/>
      <c r="BZ112" s="6748" t="n"/>
      <c r="CA112" s="6748" t="n"/>
      <c r="CB112" s="6748" t="n"/>
      <c r="CC112" s="6748" t="n"/>
      <c r="CD112" s="6748" t="n"/>
      <c r="CE112" s="6748" t="n"/>
      <c r="CF112" s="6748" t="n"/>
      <c r="CG112" s="6748" t="n"/>
      <c r="CH112" s="6748" t="n"/>
      <c r="CI112" s="6748" t="n"/>
      <c r="CJ112" s="6748" t="n"/>
      <c r="CK112" s="6748" t="n"/>
      <c r="CL112" s="6748" t="n"/>
      <c r="CM112" s="6748" t="n"/>
      <c r="CN112" s="6748" t="n"/>
      <c r="CO112" s="6748" t="n"/>
      <c r="CP112" s="6748" t="n"/>
      <c r="CQ112" s="6748" t="n"/>
      <c r="CR112" s="6748" t="n"/>
      <c r="CS112" s="6748" t="n"/>
      <c r="CT112" s="6748" t="n"/>
    </row>
    <row r="113">
      <c r="A113" s="5975" t="inlineStr">
        <is>
          <t>IV. Учебные практики</t>
        </is>
      </c>
      <c r="B113" s="158" t="n"/>
      <c r="C113" s="158" t="n"/>
      <c r="D113" s="158" t="n"/>
      <c r="E113" s="158" t="n"/>
      <c r="F113" s="158" t="n"/>
      <c r="G113" s="158" t="n"/>
      <c r="H113" s="158" t="n"/>
      <c r="I113" s="158" t="n"/>
      <c r="J113" s="158" t="n"/>
      <c r="K113" s="158" t="n"/>
      <c r="L113" s="158" t="n"/>
      <c r="M113" s="158" t="n"/>
      <c r="N113" s="158" t="n"/>
      <c r="O113" s="158" t="n"/>
      <c r="P113" s="158" t="n"/>
      <c r="Q113" s="158" t="n"/>
      <c r="R113" s="156" t="n"/>
      <c r="S113" s="5976" t="n"/>
      <c r="T113" s="2111" t="inlineStr">
        <is>
          <t>V. Производственные практики</t>
        </is>
      </c>
      <c r="U113" s="158" t="n"/>
      <c r="V113" s="158" t="n"/>
      <c r="W113" s="158" t="n"/>
      <c r="X113" s="158" t="n"/>
      <c r="Y113" s="158" t="n"/>
      <c r="Z113" s="158" t="n"/>
      <c r="AA113" s="158" t="n"/>
      <c r="AB113" s="158" t="n"/>
      <c r="AC113" s="158" t="n"/>
      <c r="AD113" s="158" t="n"/>
      <c r="AE113" s="158" t="n"/>
      <c r="AF113" s="158" t="n"/>
      <c r="AG113" s="158" t="n"/>
      <c r="AH113" s="158" t="n"/>
      <c r="AI113" s="158" t="n"/>
      <c r="AJ113" s="158" t="n"/>
      <c r="AK113" s="158" t="n"/>
      <c r="AL113" s="158" t="n"/>
      <c r="AM113" s="158" t="n"/>
      <c r="AN113" s="158" t="n"/>
      <c r="AO113" s="156" t="n"/>
      <c r="AP113" s="6749" t="inlineStr">
        <is>
          <t>VI. Дипломное проектирование</t>
        </is>
      </c>
      <c r="AQ113" s="158" t="n"/>
      <c r="AR113" s="158" t="n"/>
      <c r="AS113" s="158" t="n"/>
      <c r="AT113" s="158" t="n"/>
      <c r="AU113" s="158" t="n"/>
      <c r="AV113" s="158" t="n"/>
      <c r="AW113" s="158" t="n"/>
      <c r="AX113" s="158" t="n"/>
      <c r="AY113" s="158" t="n"/>
      <c r="AZ113" s="158" t="n"/>
      <c r="BA113" s="5214" t="n"/>
      <c r="BB113" s="6750" t="inlineStr">
        <is>
          <t>VII. Итоговая аттестация</t>
        </is>
      </c>
      <c r="BC113" s="131" t="n"/>
      <c r="BD113" s="131" t="n"/>
      <c r="BE113" s="131" t="n"/>
      <c r="BF113" s="131" t="n"/>
      <c r="BG113" s="131" t="n"/>
      <c r="BH113" s="131" t="n"/>
      <c r="BI113" s="131" t="n"/>
      <c r="BJ113" s="131" t="n"/>
      <c r="BK113" s="131" t="n"/>
      <c r="BL113" s="131" t="n"/>
      <c r="BM113" s="131" t="n"/>
      <c r="BN113" s="131" t="n"/>
      <c r="BO113" s="131" t="n"/>
      <c r="BP113" s="131" t="n"/>
      <c r="BQ113" s="131" t="n"/>
      <c r="BR113" s="131" t="n"/>
      <c r="BS113" s="131" t="n"/>
      <c r="BT113" s="131" t="n"/>
      <c r="BU113" s="224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</row>
    <row r="114">
      <c r="A114" s="622" t="inlineStr">
        <is>
          <t>Название практики</t>
        </is>
      </c>
      <c r="B114" s="131" t="n"/>
      <c r="C114" s="131" t="n"/>
      <c r="D114" s="131" t="n"/>
      <c r="E114" s="131" t="n"/>
      <c r="F114" s="131" t="n"/>
      <c r="G114" s="131" t="n"/>
      <c r="H114" s="220" t="n"/>
      <c r="I114" s="623" t="inlineStr">
        <is>
          <t>Семестр</t>
        </is>
      </c>
      <c r="J114" s="131" t="n"/>
      <c r="K114" s="220" t="n"/>
      <c r="L114" s="623" t="inlineStr">
        <is>
          <t>Недель</t>
        </is>
      </c>
      <c r="M114" s="131" t="n"/>
      <c r="N114" s="220" t="n"/>
      <c r="O114" s="624" t="inlineStr">
        <is>
          <t>Зачетных единиц</t>
        </is>
      </c>
      <c r="P114" s="131" t="n"/>
      <c r="Q114" s="131" t="n"/>
      <c r="R114" s="220" t="n"/>
      <c r="S114" s="625" t="n"/>
      <c r="T114" s="6751" t="inlineStr">
        <is>
          <t>Название практики</t>
        </is>
      </c>
      <c r="U114" s="131" t="n"/>
      <c r="V114" s="131" t="n"/>
      <c r="W114" s="131" t="n"/>
      <c r="X114" s="131" t="n"/>
      <c r="Y114" s="131" t="n"/>
      <c r="Z114" s="131" t="n"/>
      <c r="AA114" s="131" t="n"/>
      <c r="AB114" s="131" t="n"/>
      <c r="AC114" s="131" t="n"/>
      <c r="AD114" s="220" t="n"/>
      <c r="AE114" s="623" t="inlineStr">
        <is>
          <t>Семестр</t>
        </is>
      </c>
      <c r="AF114" s="131" t="n"/>
      <c r="AG114" s="220" t="n"/>
      <c r="AH114" s="623" t="inlineStr">
        <is>
          <t>Недель</t>
        </is>
      </c>
      <c r="AI114" s="131" t="n"/>
      <c r="AJ114" s="220" t="n"/>
      <c r="AK114" s="624" t="inlineStr">
        <is>
          <t>Зачетных единиц</t>
        </is>
      </c>
      <c r="AL114" s="131" t="n"/>
      <c r="AM114" s="131" t="n"/>
      <c r="AN114" s="131" t="n"/>
      <c r="AO114" s="220" t="n"/>
      <c r="AP114" s="622" t="inlineStr">
        <is>
          <t>Семестр</t>
        </is>
      </c>
      <c r="AQ114" s="131" t="n"/>
      <c r="AR114" s="131" t="n"/>
      <c r="AS114" s="220" t="n"/>
      <c r="AT114" s="627" t="inlineStr">
        <is>
          <t>Недель</t>
        </is>
      </c>
      <c r="AU114" s="131" t="n"/>
      <c r="AV114" s="131" t="n"/>
      <c r="AW114" s="220" t="n"/>
      <c r="AX114" s="2116" t="inlineStr">
        <is>
          <t>Зачетных единиц</t>
        </is>
      </c>
      <c r="AY114" s="131" t="n"/>
      <c r="AZ114" s="131" t="n"/>
      <c r="BA114" s="131" t="n"/>
      <c r="BB114" s="6752" t="inlineStr">
        <is>
          <t>1. Государственный экзамен
2. Защита дипломного проекта (дипломной работы)</t>
        </is>
      </c>
      <c r="BC114" s="158" t="n"/>
      <c r="BD114" s="158" t="n"/>
      <c r="BE114" s="158" t="n"/>
      <c r="BF114" s="158" t="n"/>
      <c r="BG114" s="158" t="n"/>
      <c r="BH114" s="158" t="n"/>
      <c r="BI114" s="158" t="n"/>
      <c r="BJ114" s="158" t="n"/>
      <c r="BK114" s="158" t="n"/>
      <c r="BL114" s="158" t="n"/>
      <c r="BM114" s="158" t="n"/>
      <c r="BN114" s="158" t="n"/>
      <c r="BO114" s="158" t="n"/>
      <c r="BP114" s="158" t="n"/>
      <c r="BQ114" s="158" t="n"/>
      <c r="BR114" s="158" t="n"/>
      <c r="BS114" s="158" t="n"/>
      <c r="BT114" s="158" t="n"/>
      <c r="BU114" s="5214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</row>
    <row r="115">
      <c r="A115" s="6753" t="inlineStr">
        <is>
          <t>Общеинженерная</t>
        </is>
      </c>
      <c r="B115" s="158" t="n"/>
      <c r="C115" s="158" t="n"/>
      <c r="D115" s="158" t="n"/>
      <c r="E115" s="158" t="n"/>
      <c r="F115" s="158" t="n"/>
      <c r="G115" s="158" t="n"/>
      <c r="H115" s="156" t="n"/>
      <c r="I115" s="6754" t="n">
        <v>8</v>
      </c>
      <c r="J115" s="158" t="n"/>
      <c r="K115" s="156" t="n"/>
      <c r="L115" s="6754" t="n">
        <v>4</v>
      </c>
      <c r="M115" s="158" t="n"/>
      <c r="N115" s="156" t="n"/>
      <c r="O115" s="5981" t="n">
        <v>5</v>
      </c>
      <c r="P115" s="158" t="n"/>
      <c r="Q115" s="158" t="n"/>
      <c r="R115" s="5214" t="n"/>
      <c r="S115" s="6755" t="n"/>
      <c r="T115" s="6753" t="inlineStr">
        <is>
          <t>Конструкторская</t>
        </is>
      </c>
      <c r="U115" s="158" t="n"/>
      <c r="V115" s="158" t="n"/>
      <c r="W115" s="158" t="n"/>
      <c r="X115" s="158" t="n"/>
      <c r="Y115" s="158" t="n"/>
      <c r="Z115" s="158" t="n"/>
      <c r="AA115" s="158" t="n"/>
      <c r="AB115" s="158" t="n"/>
      <c r="AC115" s="158" t="n"/>
      <c r="AD115" s="156" t="n"/>
      <c r="AE115" s="6754" t="n">
        <v>8</v>
      </c>
      <c r="AF115" s="158" t="n"/>
      <c r="AG115" s="156" t="n"/>
      <c r="AH115" s="6754" t="n">
        <v>2</v>
      </c>
      <c r="AI115" s="158" t="n"/>
      <c r="AJ115" s="156" t="n"/>
      <c r="AK115" s="5981">
        <f>AH115*54/36</f>
        <v/>
      </c>
      <c r="AL115" s="158" t="n"/>
      <c r="AM115" s="158" t="n"/>
      <c r="AN115" s="158" t="n"/>
      <c r="AO115" s="5214" t="n"/>
      <c r="AP115" s="6756" t="inlineStr">
        <is>
          <t>10</t>
        </is>
      </c>
      <c r="AQ115" s="158" t="n"/>
      <c r="AR115" s="158" t="n"/>
      <c r="AS115" s="156" t="n"/>
      <c r="AT115" s="6757" t="inlineStr">
        <is>
          <t>10</t>
        </is>
      </c>
      <c r="AU115" s="158" t="n"/>
      <c r="AV115" s="158" t="n"/>
      <c r="AW115" s="156" t="n"/>
      <c r="AX115" s="6758">
        <f>AT115*54/36</f>
        <v/>
      </c>
      <c r="AY115" s="158" t="n"/>
      <c r="AZ115" s="158" t="n"/>
      <c r="BA115" s="156" t="n"/>
      <c r="BB115" s="168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190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</row>
    <row r="116">
      <c r="A116" s="199" t="n"/>
      <c r="B116" s="201" t="n"/>
      <c r="C116" s="201" t="n"/>
      <c r="D116" s="201" t="n"/>
      <c r="E116" s="201" t="n"/>
      <c r="F116" s="201" t="n"/>
      <c r="G116" s="201" t="n"/>
      <c r="H116" s="200" t="n"/>
      <c r="I116" s="208" t="n"/>
      <c r="J116" s="201" t="n"/>
      <c r="K116" s="200" t="n"/>
      <c r="L116" s="208" t="n"/>
      <c r="M116" s="201" t="n"/>
      <c r="N116" s="200" t="n"/>
      <c r="O116" s="208" t="n"/>
      <c r="P116" s="201" t="n"/>
      <c r="Q116" s="201" t="n"/>
      <c r="R116" s="333" t="n"/>
      <c r="S116" s="6759" t="n"/>
      <c r="T116" s="199" t="n"/>
      <c r="U116" s="201" t="n"/>
      <c r="V116" s="201" t="n"/>
      <c r="W116" s="201" t="n"/>
      <c r="X116" s="201" t="n"/>
      <c r="Y116" s="201" t="n"/>
      <c r="Z116" s="201" t="n"/>
      <c r="AA116" s="201" t="n"/>
      <c r="AB116" s="201" t="n"/>
      <c r="AC116" s="201" t="n"/>
      <c r="AD116" s="200" t="n"/>
      <c r="AE116" s="208" t="n"/>
      <c r="AF116" s="201" t="n"/>
      <c r="AG116" s="200" t="n"/>
      <c r="AH116" s="208" t="n"/>
      <c r="AI116" s="201" t="n"/>
      <c r="AJ116" s="200" t="n"/>
      <c r="AK116" s="208" t="n"/>
      <c r="AL116" s="201" t="n"/>
      <c r="AM116" s="201" t="n"/>
      <c r="AN116" s="201" t="n"/>
      <c r="AO116" s="333" t="n"/>
      <c r="AP116" s="168" t="n"/>
      <c r="AQ116" s="2" t="n"/>
      <c r="AR116" s="2" t="n"/>
      <c r="AS116" s="169" t="n"/>
      <c r="AT116" s="191" t="n"/>
      <c r="AU116" s="2" t="n"/>
      <c r="AV116" s="2" t="n"/>
      <c r="AW116" s="169" t="n"/>
      <c r="AX116" s="191" t="n"/>
      <c r="AY116" s="2" t="n"/>
      <c r="AZ116" s="2" t="n"/>
      <c r="BA116" s="169" t="n"/>
      <c r="BB116" s="168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190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</row>
    <row r="117">
      <c r="A117" s="6760" t="inlineStr">
        <is>
          <t>По лесным машинам</t>
        </is>
      </c>
      <c r="B117" s="266" t="n"/>
      <c r="C117" s="266" t="n"/>
      <c r="D117" s="266" t="n"/>
      <c r="E117" s="266" t="n"/>
      <c r="F117" s="266" t="n"/>
      <c r="G117" s="266" t="n"/>
      <c r="H117" s="264" t="n"/>
      <c r="I117" s="6761" t="inlineStr">
        <is>
          <t>8</t>
        </is>
      </c>
      <c r="J117" s="266" t="n"/>
      <c r="K117" s="264" t="n"/>
      <c r="L117" s="2126" t="n">
        <v>2</v>
      </c>
      <c r="M117" s="266" t="n"/>
      <c r="N117" s="264" t="n"/>
      <c r="O117" s="6762">
        <f>L117*54/36</f>
        <v/>
      </c>
      <c r="P117" s="266" t="n"/>
      <c r="Q117" s="266" t="n"/>
      <c r="R117" s="264" t="n"/>
      <c r="S117" s="6763" t="n"/>
      <c r="T117" s="6764" t="inlineStr">
        <is>
          <t>Технологическая</t>
        </is>
      </c>
      <c r="U117" s="266" t="n"/>
      <c r="V117" s="266" t="n"/>
      <c r="W117" s="266" t="n"/>
      <c r="X117" s="266" t="n"/>
      <c r="Y117" s="266" t="n"/>
      <c r="Z117" s="266" t="n"/>
      <c r="AA117" s="266" t="n"/>
      <c r="AB117" s="266" t="n"/>
      <c r="AC117" s="266" t="n"/>
      <c r="AD117" s="264" t="n"/>
      <c r="AE117" s="2126" t="n">
        <v>8</v>
      </c>
      <c r="AF117" s="266" t="n"/>
      <c r="AG117" s="264" t="n"/>
      <c r="AH117" s="2126" t="n">
        <v>2</v>
      </c>
      <c r="AI117" s="266" t="n"/>
      <c r="AJ117" s="264" t="n"/>
      <c r="AK117" s="6762">
        <f>AH117*54/36</f>
        <v/>
      </c>
      <c r="AL117" s="266" t="n"/>
      <c r="AM117" s="266" t="n"/>
      <c r="AN117" s="266" t="n"/>
      <c r="AO117" s="264" t="n"/>
      <c r="AP117" s="168" t="n"/>
      <c r="AQ117" s="2" t="n"/>
      <c r="AR117" s="2" t="n"/>
      <c r="AS117" s="169" t="n"/>
      <c r="AT117" s="191" t="n"/>
      <c r="AU117" s="2" t="n"/>
      <c r="AV117" s="2" t="n"/>
      <c r="AW117" s="169" t="n"/>
      <c r="AX117" s="191" t="n"/>
      <c r="AY117" s="2" t="n"/>
      <c r="AZ117" s="2" t="n"/>
      <c r="BA117" s="169" t="n"/>
      <c r="BB117" s="168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190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</row>
    <row r="118">
      <c r="A118" s="638" t="inlineStr">
        <is>
          <t>По оборудованию отрасли</t>
        </is>
      </c>
      <c r="B118" s="608" t="n"/>
      <c r="C118" s="608" t="n"/>
      <c r="D118" s="608" t="n"/>
      <c r="E118" s="608" t="n"/>
      <c r="F118" s="608" t="n"/>
      <c r="G118" s="608" t="n"/>
      <c r="H118" s="609" t="n"/>
      <c r="I118" s="639" t="inlineStr">
        <is>
          <t>8</t>
        </is>
      </c>
      <c r="J118" s="516" t="n"/>
      <c r="K118" s="523" t="n"/>
      <c r="L118" s="640" t="n">
        <v>2</v>
      </c>
      <c r="M118" s="516" t="n"/>
      <c r="N118" s="523" t="n"/>
      <c r="O118" s="641">
        <f>L118*54/36</f>
        <v/>
      </c>
      <c r="P118" s="516" t="n"/>
      <c r="Q118" s="516" t="n"/>
      <c r="R118" s="523" t="n"/>
      <c r="S118" s="642" t="n"/>
      <c r="T118" s="643" t="inlineStr">
        <is>
          <t>Преддипломная</t>
        </is>
      </c>
      <c r="U118" s="516" t="n"/>
      <c r="V118" s="516" t="n"/>
      <c r="W118" s="516" t="n"/>
      <c r="X118" s="516" t="n"/>
      <c r="Y118" s="516" t="n"/>
      <c r="Z118" s="516" t="n"/>
      <c r="AA118" s="516" t="n"/>
      <c r="AB118" s="516" t="n"/>
      <c r="AC118" s="516" t="n"/>
      <c r="AD118" s="523" t="n"/>
      <c r="AE118" s="640" t="n">
        <v>10</v>
      </c>
      <c r="AF118" s="516" t="n"/>
      <c r="AG118" s="523" t="n"/>
      <c r="AH118" s="640" t="n">
        <v>6</v>
      </c>
      <c r="AI118" s="516" t="n"/>
      <c r="AJ118" s="523" t="n"/>
      <c r="AK118" s="641">
        <f>AH118*54/36</f>
        <v/>
      </c>
      <c r="AL118" s="516" t="n"/>
      <c r="AM118" s="516" t="n"/>
      <c r="AN118" s="516" t="n"/>
      <c r="AO118" s="523" t="n"/>
      <c r="AP118" s="199" t="n"/>
      <c r="AQ118" s="201" t="n"/>
      <c r="AR118" s="201" t="n"/>
      <c r="AS118" s="200" t="n"/>
      <c r="AT118" s="208" t="n"/>
      <c r="AU118" s="201" t="n"/>
      <c r="AV118" s="201" t="n"/>
      <c r="AW118" s="200" t="n"/>
      <c r="AX118" s="208" t="n"/>
      <c r="AY118" s="201" t="n"/>
      <c r="AZ118" s="201" t="n"/>
      <c r="BA118" s="200" t="n"/>
      <c r="BB118" s="644" t="n"/>
      <c r="BC118" s="484" t="n"/>
      <c r="BD118" s="484" t="n"/>
      <c r="BE118" s="484" t="n"/>
      <c r="BF118" s="484" t="n"/>
      <c r="BG118" s="484" t="n"/>
      <c r="BH118" s="484" t="n"/>
      <c r="BI118" s="484" t="n"/>
      <c r="BJ118" s="484" t="n"/>
      <c r="BK118" s="484" t="n"/>
      <c r="BL118" s="484" t="n"/>
      <c r="BM118" s="484" t="n"/>
      <c r="BN118" s="484" t="n"/>
      <c r="BO118" s="484" t="n"/>
      <c r="BP118" s="484" t="n"/>
      <c r="BQ118" s="484" t="n"/>
      <c r="BR118" s="484" t="n"/>
      <c r="BS118" s="484" t="n"/>
      <c r="BT118" s="484" t="n"/>
      <c r="BU118" s="6614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6748" t="n"/>
      <c r="BW119" s="6748" t="n"/>
      <c r="BX119" s="6748" t="n"/>
      <c r="BY119" s="6748" t="n"/>
      <c r="BZ119" s="6748" t="n"/>
      <c r="CA119" s="6748" t="n"/>
      <c r="CB119" s="6748" t="n"/>
      <c r="CC119" s="6748" t="n"/>
      <c r="CD119" s="6748" t="n"/>
      <c r="CE119" s="6748" t="n"/>
      <c r="CF119" s="6748" t="n"/>
      <c r="CG119" s="6748" t="n"/>
      <c r="CH119" s="6748" t="n"/>
      <c r="CI119" s="6748" t="n"/>
      <c r="CJ119" s="6748" t="n"/>
      <c r="CK119" s="6748" t="n"/>
      <c r="CL119" s="6748" t="n"/>
      <c r="CM119" s="6748" t="n"/>
      <c r="CN119" s="6748" t="n"/>
      <c r="CO119" s="6748" t="n"/>
      <c r="CP119" s="6748" t="n"/>
      <c r="CQ119" s="6748" t="n"/>
      <c r="CR119" s="6748" t="n"/>
      <c r="CS119" s="6748" t="n"/>
      <c r="CT119" s="6748" t="n"/>
    </row>
    <row r="120">
      <c r="A120" s="6765" t="inlineStr">
        <is>
          <t>VIII. Матрица компетенций</t>
        </is>
      </c>
      <c r="B120" s="484" t="n"/>
      <c r="C120" s="484" t="n"/>
      <c r="D120" s="484" t="n"/>
      <c r="E120" s="484" t="n"/>
      <c r="F120" s="484" t="n"/>
      <c r="G120" s="484" t="n"/>
      <c r="H120" s="484" t="n"/>
      <c r="I120" s="484" t="n"/>
      <c r="J120" s="484" t="n"/>
      <c r="K120" s="484" t="n"/>
      <c r="L120" s="484" t="n"/>
      <c r="M120" s="484" t="n"/>
      <c r="N120" s="484" t="n"/>
      <c r="O120" s="484" t="n"/>
      <c r="P120" s="484" t="n"/>
      <c r="Q120" s="484" t="n"/>
      <c r="R120" s="484" t="n"/>
      <c r="S120" s="484" t="n"/>
      <c r="T120" s="484" t="n"/>
      <c r="U120" s="484" t="n"/>
      <c r="V120" s="484" t="n"/>
      <c r="W120" s="484" t="n"/>
      <c r="X120" s="484" t="n"/>
      <c r="Y120" s="484" t="n"/>
      <c r="Z120" s="484" t="n"/>
      <c r="AA120" s="484" t="n"/>
      <c r="AB120" s="484" t="n"/>
      <c r="AC120" s="484" t="n"/>
      <c r="AD120" s="484" t="n"/>
      <c r="AE120" s="484" t="n"/>
      <c r="AF120" s="484" t="n"/>
      <c r="AG120" s="484" t="n"/>
      <c r="AH120" s="484" t="n"/>
      <c r="AI120" s="484" t="n"/>
      <c r="AJ120" s="484" t="n"/>
      <c r="AK120" s="484" t="n"/>
      <c r="AL120" s="484" t="n"/>
      <c r="AM120" s="484" t="n"/>
      <c r="AN120" s="484" t="n"/>
      <c r="AO120" s="484" t="n"/>
      <c r="AP120" s="484" t="n"/>
      <c r="AQ120" s="484" t="n"/>
      <c r="AR120" s="484" t="n"/>
      <c r="AS120" s="484" t="n"/>
      <c r="AT120" s="484" t="n"/>
      <c r="AU120" s="484" t="n"/>
      <c r="AV120" s="484" t="n"/>
      <c r="AW120" s="484" t="n"/>
      <c r="AX120" s="484" t="n"/>
      <c r="AY120" s="484" t="n"/>
      <c r="AZ120" s="484" t="n"/>
      <c r="BA120" s="484" t="n"/>
      <c r="BB120" s="484" t="n"/>
      <c r="BC120" s="484" t="n"/>
      <c r="BD120" s="484" t="n"/>
      <c r="BE120" s="484" t="n"/>
      <c r="BF120" s="484" t="n"/>
      <c r="BG120" s="484" t="n"/>
      <c r="BH120" s="484" t="n"/>
      <c r="BI120" s="484" t="n"/>
      <c r="BJ120" s="484" t="n"/>
      <c r="BK120" s="484" t="n"/>
      <c r="BL120" s="484" t="n"/>
      <c r="BM120" s="484" t="n"/>
      <c r="BN120" s="484" t="n"/>
      <c r="BO120" s="484" t="n"/>
      <c r="BP120" s="484" t="n"/>
      <c r="BQ120" s="484" t="n"/>
      <c r="BR120" s="484" t="n"/>
      <c r="BS120" s="484" t="n"/>
      <c r="BT120" s="484" t="n"/>
      <c r="BU120" s="484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</row>
    <row r="121">
      <c r="A121" s="5992" t="inlineStr">
        <is>
          <t>Код компетенции</t>
        </is>
      </c>
      <c r="B121" s="131" t="n"/>
      <c r="C121" s="131" t="n"/>
      <c r="D121" s="220" t="n"/>
      <c r="E121" s="6766" t="inlineStr">
        <is>
          <t>Наименование компетенции</t>
        </is>
      </c>
      <c r="F121" s="131" t="n"/>
      <c r="G121" s="131" t="n"/>
      <c r="H121" s="131" t="n"/>
      <c r="I121" s="131" t="n"/>
      <c r="J121" s="131" t="n"/>
      <c r="K121" s="131" t="n"/>
      <c r="L121" s="131" t="n"/>
      <c r="M121" s="131" t="n"/>
      <c r="N121" s="131" t="n"/>
      <c r="O121" s="131" t="n"/>
      <c r="P121" s="131" t="n"/>
      <c r="Q121" s="131" t="n"/>
      <c r="R121" s="131" t="n"/>
      <c r="S121" s="131" t="n"/>
      <c r="T121" s="131" t="n"/>
      <c r="U121" s="131" t="n"/>
      <c r="V121" s="131" t="n"/>
      <c r="W121" s="131" t="n"/>
      <c r="X121" s="131" t="n"/>
      <c r="Y121" s="131" t="n"/>
      <c r="Z121" s="131" t="n"/>
      <c r="AA121" s="131" t="n"/>
      <c r="AB121" s="131" t="n"/>
      <c r="AC121" s="131" t="n"/>
      <c r="AD121" s="131" t="n"/>
      <c r="AE121" s="131" t="n"/>
      <c r="AF121" s="131" t="n"/>
      <c r="AG121" s="131" t="n"/>
      <c r="AH121" s="131" t="n"/>
      <c r="AI121" s="131" t="n"/>
      <c r="AJ121" s="131" t="n"/>
      <c r="AK121" s="131" t="n"/>
      <c r="AL121" s="131" t="n"/>
      <c r="AM121" s="131" t="n"/>
      <c r="AN121" s="131" t="n"/>
      <c r="AO121" s="131" t="n"/>
      <c r="AP121" s="131" t="n"/>
      <c r="AQ121" s="131" t="n"/>
      <c r="AR121" s="131" t="n"/>
      <c r="AS121" s="131" t="n"/>
      <c r="AT121" s="131" t="n"/>
      <c r="AU121" s="131" t="n"/>
      <c r="AV121" s="131" t="n"/>
      <c r="AW121" s="131" t="n"/>
      <c r="AX121" s="131" t="n"/>
      <c r="AY121" s="131" t="n"/>
      <c r="AZ121" s="131" t="n"/>
      <c r="BA121" s="131" t="n"/>
      <c r="BB121" s="131" t="n"/>
      <c r="BC121" s="131" t="n"/>
      <c r="BD121" s="131" t="n"/>
      <c r="BE121" s="131" t="n"/>
      <c r="BF121" s="131" t="n"/>
      <c r="BG121" s="131" t="n"/>
      <c r="BH121" s="131" t="n"/>
      <c r="BI121" s="131" t="n"/>
      <c r="BJ121" s="131" t="n"/>
      <c r="BK121" s="131" t="n"/>
      <c r="BL121" s="131" t="n"/>
      <c r="BM121" s="131" t="n"/>
      <c r="BN121" s="131" t="n"/>
      <c r="BO121" s="131" t="n"/>
      <c r="BP121" s="131" t="n"/>
      <c r="BQ121" s="131" t="n"/>
      <c r="BR121" s="6767" t="inlineStr">
        <is>
          <t>Код модуля, учебной дисциплины</t>
        </is>
      </c>
      <c r="BS121" s="131" t="n"/>
      <c r="BT121" s="131" t="n"/>
      <c r="BU121" s="224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</row>
    <row r="122">
      <c r="A122" s="6768" t="inlineStr">
        <is>
          <t>УК-1</t>
        </is>
      </c>
      <c r="B122" s="201" t="n"/>
      <c r="C122" s="201" t="n"/>
      <c r="D122" s="200" t="n"/>
      <c r="E122" s="6769" t="inlineStr">
        <is>
          <t>Владеть основами исследовательской деятельности, осуществлять поиск, анализ и синтез информации</t>
        </is>
      </c>
      <c r="F122" s="2304" t="n"/>
      <c r="G122" s="2304" t="n"/>
      <c r="H122" s="2304" t="n"/>
      <c r="I122" s="2304" t="n"/>
      <c r="J122" s="2304" t="n"/>
      <c r="K122" s="2304" t="n"/>
      <c r="L122" s="2304" t="n"/>
      <c r="M122" s="2304" t="n"/>
      <c r="N122" s="2304" t="n"/>
      <c r="O122" s="2304" t="n"/>
      <c r="P122" s="2304" t="n"/>
      <c r="Q122" s="2304" t="n"/>
      <c r="R122" s="2304" t="n"/>
      <c r="S122" s="2304" t="n"/>
      <c r="T122" s="2304" t="n"/>
      <c r="U122" s="2304" t="n"/>
      <c r="V122" s="2304" t="n"/>
      <c r="W122" s="2304" t="n"/>
      <c r="X122" s="2304" t="n"/>
      <c r="Y122" s="2304" t="n"/>
      <c r="Z122" s="2304" t="n"/>
      <c r="AA122" s="2304" t="n"/>
      <c r="AB122" s="2304" t="n"/>
      <c r="AC122" s="2304" t="n"/>
      <c r="AD122" s="2304" t="n"/>
      <c r="AE122" s="2304" t="n"/>
      <c r="AF122" s="2304" t="n"/>
      <c r="AG122" s="2304" t="n"/>
      <c r="AH122" s="2304" t="n"/>
      <c r="AI122" s="2304" t="n"/>
      <c r="AJ122" s="2304" t="n"/>
      <c r="AK122" s="2304" t="n"/>
      <c r="AL122" s="2304" t="n"/>
      <c r="AM122" s="2304" t="n"/>
      <c r="AN122" s="2304" t="n"/>
      <c r="AO122" s="2304" t="n"/>
      <c r="AP122" s="2304" t="n"/>
      <c r="AQ122" s="2304" t="n"/>
      <c r="AR122" s="2304" t="n"/>
      <c r="AS122" s="2304" t="n"/>
      <c r="AT122" s="2304" t="n"/>
      <c r="AU122" s="2304" t="n"/>
      <c r="AV122" s="2304" t="n"/>
      <c r="AW122" s="2304" t="n"/>
      <c r="AX122" s="2304" t="n"/>
      <c r="AY122" s="2304" t="n"/>
      <c r="AZ122" s="2304" t="n"/>
      <c r="BA122" s="2304" t="n"/>
      <c r="BB122" s="2304" t="n"/>
      <c r="BC122" s="2304" t="n"/>
      <c r="BD122" s="2304" t="n"/>
      <c r="BE122" s="2304" t="n"/>
      <c r="BF122" s="2304" t="n"/>
      <c r="BG122" s="2304" t="n"/>
      <c r="BH122" s="2304" t="n"/>
      <c r="BI122" s="2304" t="n"/>
      <c r="BJ122" s="2304" t="n"/>
      <c r="BK122" s="2304" t="n"/>
      <c r="BL122" s="2304" t="n"/>
      <c r="BM122" s="2304" t="n"/>
      <c r="BN122" s="2304" t="n"/>
      <c r="BO122" s="2304" t="n"/>
      <c r="BP122" s="2304" t="n"/>
      <c r="BQ122" s="2304" t="n"/>
      <c r="BR122" s="5997" t="inlineStr">
        <is>
          <t>1.4.6, 1.4.8, 1.5.3, 2.3.2, 2.3.5, 2.4.2, 2.4.5, 2.5.3, 2.6.3</t>
        </is>
      </c>
      <c r="BS122" s="201" t="n"/>
      <c r="BT122" s="201" t="n"/>
      <c r="BU122" s="200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</row>
    <row r="123">
      <c r="A123" s="6770" t="inlineStr">
        <is>
          <t>УК-2</t>
        </is>
      </c>
      <c r="B123" s="266" t="n"/>
      <c r="C123" s="266" t="n"/>
      <c r="D123" s="264" t="n"/>
      <c r="E123" s="4868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23" s="266" t="n"/>
      <c r="G123" s="266" t="n"/>
      <c r="H123" s="266" t="n"/>
      <c r="I123" s="266" t="n"/>
      <c r="J123" s="266" t="n"/>
      <c r="K123" s="266" t="n"/>
      <c r="L123" s="266" t="n"/>
      <c r="M123" s="266" t="n"/>
      <c r="N123" s="266" t="n"/>
      <c r="O123" s="266" t="n"/>
      <c r="P123" s="266" t="n"/>
      <c r="Q123" s="266" t="n"/>
      <c r="R123" s="266" t="n"/>
      <c r="S123" s="266" t="n"/>
      <c r="T123" s="266" t="n"/>
      <c r="U123" s="266" t="n"/>
      <c r="V123" s="266" t="n"/>
      <c r="W123" s="266" t="n"/>
      <c r="X123" s="266" t="n"/>
      <c r="Y123" s="266" t="n"/>
      <c r="Z123" s="266" t="n"/>
      <c r="AA123" s="266" t="n"/>
      <c r="AB123" s="266" t="n"/>
      <c r="AC123" s="266" t="n"/>
      <c r="AD123" s="266" t="n"/>
      <c r="AE123" s="266" t="n"/>
      <c r="AF123" s="266" t="n"/>
      <c r="AG123" s="266" t="n"/>
      <c r="AH123" s="266" t="n"/>
      <c r="AI123" s="266" t="n"/>
      <c r="AJ123" s="266" t="n"/>
      <c r="AK123" s="266" t="n"/>
      <c r="AL123" s="266" t="n"/>
      <c r="AM123" s="266" t="n"/>
      <c r="AN123" s="266" t="n"/>
      <c r="AO123" s="266" t="n"/>
      <c r="AP123" s="266" t="n"/>
      <c r="AQ123" s="266" t="n"/>
      <c r="AR123" s="266" t="n"/>
      <c r="AS123" s="266" t="n"/>
      <c r="AT123" s="266" t="n"/>
      <c r="AU123" s="266" t="n"/>
      <c r="AV123" s="266" t="n"/>
      <c r="AW123" s="266" t="n"/>
      <c r="AX123" s="266" t="n"/>
      <c r="AY123" s="266" t="n"/>
      <c r="AZ123" s="266" t="n"/>
      <c r="BA123" s="266" t="n"/>
      <c r="BB123" s="266" t="n"/>
      <c r="BC123" s="266" t="n"/>
      <c r="BD123" s="266" t="n"/>
      <c r="BE123" s="266" t="n"/>
      <c r="BF123" s="266" t="n"/>
      <c r="BG123" s="266" t="n"/>
      <c r="BH123" s="266" t="n"/>
      <c r="BI123" s="266" t="n"/>
      <c r="BJ123" s="266" t="n"/>
      <c r="BK123" s="266" t="n"/>
      <c r="BL123" s="266" t="n"/>
      <c r="BM123" s="266" t="n"/>
      <c r="BN123" s="266" t="n"/>
      <c r="BO123" s="266" t="n"/>
      <c r="BP123" s="266" t="n"/>
      <c r="BQ123" s="266" t="n"/>
      <c r="BR123" s="263" t="inlineStr">
        <is>
          <t>1.3.3</t>
        </is>
      </c>
      <c r="BS123" s="266" t="n"/>
      <c r="BT123" s="266" t="n"/>
      <c r="BU123" s="264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</row>
    <row r="124">
      <c r="A124" s="6770" t="inlineStr">
        <is>
          <t>УК-3</t>
        </is>
      </c>
      <c r="B124" s="266" t="n"/>
      <c r="C124" s="266" t="n"/>
      <c r="D124" s="264" t="n"/>
      <c r="E124" s="4868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24" s="266" t="n"/>
      <c r="G124" s="266" t="n"/>
      <c r="H124" s="266" t="n"/>
      <c r="I124" s="266" t="n"/>
      <c r="J124" s="266" t="n"/>
      <c r="K124" s="266" t="n"/>
      <c r="L124" s="266" t="n"/>
      <c r="M124" s="266" t="n"/>
      <c r="N124" s="266" t="n"/>
      <c r="O124" s="266" t="n"/>
      <c r="P124" s="266" t="n"/>
      <c r="Q124" s="266" t="n"/>
      <c r="R124" s="266" t="n"/>
      <c r="S124" s="266" t="n"/>
      <c r="T124" s="266" t="n"/>
      <c r="U124" s="266" t="n"/>
      <c r="V124" s="266" t="n"/>
      <c r="W124" s="266" t="n"/>
      <c r="X124" s="266" t="n"/>
      <c r="Y124" s="266" t="n"/>
      <c r="Z124" s="266" t="n"/>
      <c r="AA124" s="266" t="n"/>
      <c r="AB124" s="266" t="n"/>
      <c r="AC124" s="266" t="n"/>
      <c r="AD124" s="266" t="n"/>
      <c r="AE124" s="266" t="n"/>
      <c r="AF124" s="266" t="n"/>
      <c r="AG124" s="266" t="n"/>
      <c r="AH124" s="266" t="n"/>
      <c r="AI124" s="266" t="n"/>
      <c r="AJ124" s="266" t="n"/>
      <c r="AK124" s="266" t="n"/>
      <c r="AL124" s="266" t="n"/>
      <c r="AM124" s="266" t="n"/>
      <c r="AN124" s="266" t="n"/>
      <c r="AO124" s="266" t="n"/>
      <c r="AP124" s="266" t="n"/>
      <c r="AQ124" s="266" t="n"/>
      <c r="AR124" s="266" t="n"/>
      <c r="AS124" s="266" t="n"/>
      <c r="AT124" s="266" t="n"/>
      <c r="AU124" s="266" t="n"/>
      <c r="AV124" s="266" t="n"/>
      <c r="AW124" s="266" t="n"/>
      <c r="AX124" s="266" t="n"/>
      <c r="AY124" s="266" t="n"/>
      <c r="AZ124" s="266" t="n"/>
      <c r="BA124" s="266" t="n"/>
      <c r="BB124" s="266" t="n"/>
      <c r="BC124" s="266" t="n"/>
      <c r="BD124" s="266" t="n"/>
      <c r="BE124" s="266" t="n"/>
      <c r="BF124" s="266" t="n"/>
      <c r="BG124" s="266" t="n"/>
      <c r="BH124" s="266" t="n"/>
      <c r="BI124" s="266" t="n"/>
      <c r="BJ124" s="266" t="n"/>
      <c r="BK124" s="266" t="n"/>
      <c r="BL124" s="266" t="n"/>
      <c r="BM124" s="266" t="n"/>
      <c r="BN124" s="266" t="n"/>
      <c r="BO124" s="266" t="n"/>
      <c r="BP124" s="266" t="n"/>
      <c r="BQ124" s="266" t="n"/>
      <c r="BR124" s="263" t="inlineStr">
        <is>
          <t>1.2</t>
        </is>
      </c>
      <c r="BS124" s="266" t="n"/>
      <c r="BT124" s="266" t="n"/>
      <c r="BU124" s="264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</row>
    <row r="125">
      <c r="A125" s="6770" t="inlineStr">
        <is>
          <t>УК-4</t>
        </is>
      </c>
      <c r="B125" s="266" t="n"/>
      <c r="C125" s="266" t="n"/>
      <c r="D125" s="264" t="n"/>
      <c r="E125" s="4868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25" s="266" t="n"/>
      <c r="G125" s="266" t="n"/>
      <c r="H125" s="266" t="n"/>
      <c r="I125" s="266" t="n"/>
      <c r="J125" s="266" t="n"/>
      <c r="K125" s="266" t="n"/>
      <c r="L125" s="266" t="n"/>
      <c r="M125" s="266" t="n"/>
      <c r="N125" s="266" t="n"/>
      <c r="O125" s="266" t="n"/>
      <c r="P125" s="266" t="n"/>
      <c r="Q125" s="266" t="n"/>
      <c r="R125" s="266" t="n"/>
      <c r="S125" s="266" t="n"/>
      <c r="T125" s="266" t="n"/>
      <c r="U125" s="266" t="n"/>
      <c r="V125" s="266" t="n"/>
      <c r="W125" s="266" t="n"/>
      <c r="X125" s="266" t="n"/>
      <c r="Y125" s="266" t="n"/>
      <c r="Z125" s="266" t="n"/>
      <c r="AA125" s="266" t="n"/>
      <c r="AB125" s="266" t="n"/>
      <c r="AC125" s="266" t="n"/>
      <c r="AD125" s="266" t="n"/>
      <c r="AE125" s="266" t="n"/>
      <c r="AF125" s="266" t="n"/>
      <c r="AG125" s="266" t="n"/>
      <c r="AH125" s="266" t="n"/>
      <c r="AI125" s="266" t="n"/>
      <c r="AJ125" s="266" t="n"/>
      <c r="AK125" s="266" t="n"/>
      <c r="AL125" s="266" t="n"/>
      <c r="AM125" s="266" t="n"/>
      <c r="AN125" s="266" t="n"/>
      <c r="AO125" s="266" t="n"/>
      <c r="AP125" s="266" t="n"/>
      <c r="AQ125" s="266" t="n"/>
      <c r="AR125" s="266" t="n"/>
      <c r="AS125" s="266" t="n"/>
      <c r="AT125" s="266" t="n"/>
      <c r="AU125" s="266" t="n"/>
      <c r="AV125" s="266" t="n"/>
      <c r="AW125" s="266" t="n"/>
      <c r="AX125" s="266" t="n"/>
      <c r="AY125" s="266" t="n"/>
      <c r="AZ125" s="266" t="n"/>
      <c r="BA125" s="266" t="n"/>
      <c r="BB125" s="266" t="n"/>
      <c r="BC125" s="266" t="n"/>
      <c r="BD125" s="266" t="n"/>
      <c r="BE125" s="266" t="n"/>
      <c r="BF125" s="266" t="n"/>
      <c r="BG125" s="266" t="n"/>
      <c r="BH125" s="266" t="n"/>
      <c r="BI125" s="266" t="n"/>
      <c r="BJ125" s="266" t="n"/>
      <c r="BK125" s="266" t="n"/>
      <c r="BL125" s="266" t="n"/>
      <c r="BM125" s="266" t="n"/>
      <c r="BN125" s="266" t="n"/>
      <c r="BO125" s="266" t="n"/>
      <c r="BP125" s="266" t="n"/>
      <c r="BQ125" s="266" t="n"/>
      <c r="BR125" s="263" t="inlineStr">
        <is>
          <t>1.2, 2.1.1</t>
        </is>
      </c>
      <c r="BS125" s="266" t="n"/>
      <c r="BT125" s="266" t="n"/>
      <c r="BU125" s="264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</row>
    <row r="126">
      <c r="A126" s="6770" t="inlineStr">
        <is>
          <t>УК-5</t>
        </is>
      </c>
      <c r="B126" s="266" t="n"/>
      <c r="C126" s="266" t="n"/>
      <c r="D126" s="264" t="n"/>
      <c r="E126" s="4868" t="inlineStr">
        <is>
          <t>Быть способным к саморазвитию и совершенствованию в профессиональной деятельности</t>
        </is>
      </c>
      <c r="F126" s="266" t="n"/>
      <c r="G126" s="266" t="n"/>
      <c r="H126" s="266" t="n"/>
      <c r="I126" s="266" t="n"/>
      <c r="J126" s="266" t="n"/>
      <c r="K126" s="266" t="n"/>
      <c r="L126" s="266" t="n"/>
      <c r="M126" s="266" t="n"/>
      <c r="N126" s="266" t="n"/>
      <c r="O126" s="266" t="n"/>
      <c r="P126" s="266" t="n"/>
      <c r="Q126" s="266" t="n"/>
      <c r="R126" s="266" t="n"/>
      <c r="S126" s="266" t="n"/>
      <c r="T126" s="266" t="n"/>
      <c r="U126" s="266" t="n"/>
      <c r="V126" s="266" t="n"/>
      <c r="W126" s="266" t="n"/>
      <c r="X126" s="266" t="n"/>
      <c r="Y126" s="266" t="n"/>
      <c r="Z126" s="266" t="n"/>
      <c r="AA126" s="266" t="n"/>
      <c r="AB126" s="266" t="n"/>
      <c r="AC126" s="266" t="n"/>
      <c r="AD126" s="266" t="n"/>
      <c r="AE126" s="266" t="n"/>
      <c r="AF126" s="266" t="n"/>
      <c r="AG126" s="266" t="n"/>
      <c r="AH126" s="266" t="n"/>
      <c r="AI126" s="266" t="n"/>
      <c r="AJ126" s="266" t="n"/>
      <c r="AK126" s="266" t="n"/>
      <c r="AL126" s="266" t="n"/>
      <c r="AM126" s="266" t="n"/>
      <c r="AN126" s="266" t="n"/>
      <c r="AO126" s="266" t="n"/>
      <c r="AP126" s="266" t="n"/>
      <c r="AQ126" s="266" t="n"/>
      <c r="AR126" s="266" t="n"/>
      <c r="AS126" s="266" t="n"/>
      <c r="AT126" s="266" t="n"/>
      <c r="AU126" s="266" t="n"/>
      <c r="AV126" s="266" t="n"/>
      <c r="AW126" s="266" t="n"/>
      <c r="AX126" s="266" t="n"/>
      <c r="AY126" s="266" t="n"/>
      <c r="AZ126" s="266" t="n"/>
      <c r="BA126" s="266" t="n"/>
      <c r="BB126" s="266" t="n"/>
      <c r="BC126" s="266" t="n"/>
      <c r="BD126" s="266" t="n"/>
      <c r="BE126" s="266" t="n"/>
      <c r="BF126" s="266" t="n"/>
      <c r="BG126" s="266" t="n"/>
      <c r="BH126" s="266" t="n"/>
      <c r="BI126" s="266" t="n"/>
      <c r="BJ126" s="266" t="n"/>
      <c r="BK126" s="266" t="n"/>
      <c r="BL126" s="266" t="n"/>
      <c r="BM126" s="266" t="n"/>
      <c r="BN126" s="266" t="n"/>
      <c r="BO126" s="266" t="n"/>
      <c r="BP126" s="266" t="n"/>
      <c r="BQ126" s="266" t="n"/>
      <c r="BR126" s="263" t="inlineStr">
        <is>
          <t>1.4.6, 1.4.8, 1.5.3, 2.3.2, 2.3.5, 2.4.2, 2.4.5, 2.5.3, 2.6.3</t>
        </is>
      </c>
      <c r="BS126" s="266" t="n"/>
      <c r="BT126" s="266" t="n"/>
      <c r="BU126" s="264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</row>
    <row r="127">
      <c r="A127" s="6770" t="inlineStr">
        <is>
          <t>УК-6</t>
        </is>
      </c>
      <c r="B127" s="266" t="n"/>
      <c r="C127" s="266" t="n"/>
      <c r="D127" s="264" t="n"/>
      <c r="E127" s="4868" t="inlineStr">
        <is>
          <t>Проявлять инициативу и адаптироваться к изменениям в профессиональной деятельности</t>
        </is>
      </c>
      <c r="F127" s="266" t="n"/>
      <c r="G127" s="266" t="n"/>
      <c r="H127" s="266" t="n"/>
      <c r="I127" s="266" t="n"/>
      <c r="J127" s="266" t="n"/>
      <c r="K127" s="266" t="n"/>
      <c r="L127" s="266" t="n"/>
      <c r="M127" s="266" t="n"/>
      <c r="N127" s="266" t="n"/>
      <c r="O127" s="266" t="n"/>
      <c r="P127" s="266" t="n"/>
      <c r="Q127" s="266" t="n"/>
      <c r="R127" s="266" t="n"/>
      <c r="S127" s="266" t="n"/>
      <c r="T127" s="266" t="n"/>
      <c r="U127" s="266" t="n"/>
      <c r="V127" s="266" t="n"/>
      <c r="W127" s="266" t="n"/>
      <c r="X127" s="266" t="n"/>
      <c r="Y127" s="266" t="n"/>
      <c r="Z127" s="266" t="n"/>
      <c r="AA127" s="266" t="n"/>
      <c r="AB127" s="266" t="n"/>
      <c r="AC127" s="266" t="n"/>
      <c r="AD127" s="266" t="n"/>
      <c r="AE127" s="266" t="n"/>
      <c r="AF127" s="266" t="n"/>
      <c r="AG127" s="266" t="n"/>
      <c r="AH127" s="266" t="n"/>
      <c r="AI127" s="266" t="n"/>
      <c r="AJ127" s="266" t="n"/>
      <c r="AK127" s="266" t="n"/>
      <c r="AL127" s="266" t="n"/>
      <c r="AM127" s="266" t="n"/>
      <c r="AN127" s="266" t="n"/>
      <c r="AO127" s="266" t="n"/>
      <c r="AP127" s="266" t="n"/>
      <c r="AQ127" s="266" t="n"/>
      <c r="AR127" s="266" t="n"/>
      <c r="AS127" s="266" t="n"/>
      <c r="AT127" s="266" t="n"/>
      <c r="AU127" s="266" t="n"/>
      <c r="AV127" s="266" t="n"/>
      <c r="AW127" s="266" t="n"/>
      <c r="AX127" s="266" t="n"/>
      <c r="AY127" s="266" t="n"/>
      <c r="AZ127" s="266" t="n"/>
      <c r="BA127" s="266" t="n"/>
      <c r="BB127" s="266" t="n"/>
      <c r="BC127" s="266" t="n"/>
      <c r="BD127" s="266" t="n"/>
      <c r="BE127" s="266" t="n"/>
      <c r="BF127" s="266" t="n"/>
      <c r="BG127" s="266" t="n"/>
      <c r="BH127" s="266" t="n"/>
      <c r="BI127" s="266" t="n"/>
      <c r="BJ127" s="266" t="n"/>
      <c r="BK127" s="266" t="n"/>
      <c r="BL127" s="266" t="n"/>
      <c r="BM127" s="266" t="n"/>
      <c r="BN127" s="266" t="n"/>
      <c r="BO127" s="266" t="n"/>
      <c r="BP127" s="266" t="n"/>
      <c r="BQ127" s="266" t="n"/>
      <c r="BR127" s="263" t="inlineStr">
        <is>
          <t>1.4.6, 1.4.8, 1.5.3, 2.3.2, 2.3.5, 2.4.2, 2.4.5, 2.5.3, 2.6.3</t>
        </is>
      </c>
      <c r="BS127" s="266" t="n"/>
      <c r="BT127" s="266" t="n"/>
      <c r="BU127" s="264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</row>
    <row r="128">
      <c r="A128" s="6770" t="inlineStr">
        <is>
          <t>УК-7</t>
        </is>
      </c>
      <c r="B128" s="266" t="n"/>
      <c r="C128" s="266" t="n"/>
      <c r="D128" s="264" t="n"/>
      <c r="E128" s="4868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28" s="266" t="n"/>
      <c r="G128" s="266" t="n"/>
      <c r="H128" s="266" t="n"/>
      <c r="I128" s="266" t="n"/>
      <c r="J128" s="266" t="n"/>
      <c r="K128" s="266" t="n"/>
      <c r="L128" s="266" t="n"/>
      <c r="M128" s="266" t="n"/>
      <c r="N128" s="266" t="n"/>
      <c r="O128" s="266" t="n"/>
      <c r="P128" s="266" t="n"/>
      <c r="Q128" s="266" t="n"/>
      <c r="R128" s="266" t="n"/>
      <c r="S128" s="266" t="n"/>
      <c r="T128" s="266" t="n"/>
      <c r="U128" s="266" t="n"/>
      <c r="V128" s="266" t="n"/>
      <c r="W128" s="266" t="n"/>
      <c r="X128" s="266" t="n"/>
      <c r="Y128" s="266" t="n"/>
      <c r="Z128" s="266" t="n"/>
      <c r="AA128" s="266" t="n"/>
      <c r="AB128" s="266" t="n"/>
      <c r="AC128" s="266" t="n"/>
      <c r="AD128" s="266" t="n"/>
      <c r="AE128" s="266" t="n"/>
      <c r="AF128" s="266" t="n"/>
      <c r="AG128" s="266" t="n"/>
      <c r="AH128" s="266" t="n"/>
      <c r="AI128" s="266" t="n"/>
      <c r="AJ128" s="266" t="n"/>
      <c r="AK128" s="266" t="n"/>
      <c r="AL128" s="266" t="n"/>
      <c r="AM128" s="266" t="n"/>
      <c r="AN128" s="266" t="n"/>
      <c r="AO128" s="266" t="n"/>
      <c r="AP128" s="266" t="n"/>
      <c r="AQ128" s="266" t="n"/>
      <c r="AR128" s="266" t="n"/>
      <c r="AS128" s="266" t="n"/>
      <c r="AT128" s="266" t="n"/>
      <c r="AU128" s="266" t="n"/>
      <c r="AV128" s="266" t="n"/>
      <c r="AW128" s="266" t="n"/>
      <c r="AX128" s="266" t="n"/>
      <c r="AY128" s="266" t="n"/>
      <c r="AZ128" s="266" t="n"/>
      <c r="BA128" s="266" t="n"/>
      <c r="BB128" s="266" t="n"/>
      <c r="BC128" s="266" t="n"/>
      <c r="BD128" s="266" t="n"/>
      <c r="BE128" s="266" t="n"/>
      <c r="BF128" s="266" t="n"/>
      <c r="BG128" s="266" t="n"/>
      <c r="BH128" s="266" t="n"/>
      <c r="BI128" s="266" t="n"/>
      <c r="BJ128" s="266" t="n"/>
      <c r="BK128" s="266" t="n"/>
      <c r="BL128" s="266" t="n"/>
      <c r="BM128" s="266" t="n"/>
      <c r="BN128" s="266" t="n"/>
      <c r="BO128" s="266" t="n"/>
      <c r="BP128" s="266" t="n"/>
      <c r="BQ128" s="266" t="n"/>
      <c r="BR128" s="263" t="inlineStr">
        <is>
          <t>1.1.1</t>
        </is>
      </c>
      <c r="BS128" s="266" t="n"/>
      <c r="BT128" s="266" t="n"/>
      <c r="BU128" s="264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</row>
    <row r="129">
      <c r="A129" s="6770" t="inlineStr">
        <is>
          <t>УК-8</t>
        </is>
      </c>
      <c r="B129" s="266" t="n"/>
      <c r="C129" s="266" t="n"/>
      <c r="D129" s="264" t="n"/>
      <c r="E129" s="4868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29" s="266" t="n"/>
      <c r="G129" s="266" t="n"/>
      <c r="H129" s="266" t="n"/>
      <c r="I129" s="266" t="n"/>
      <c r="J129" s="266" t="n"/>
      <c r="K129" s="266" t="n"/>
      <c r="L129" s="266" t="n"/>
      <c r="M129" s="266" t="n"/>
      <c r="N129" s="266" t="n"/>
      <c r="O129" s="266" t="n"/>
      <c r="P129" s="266" t="n"/>
      <c r="Q129" s="266" t="n"/>
      <c r="R129" s="266" t="n"/>
      <c r="S129" s="266" t="n"/>
      <c r="T129" s="266" t="n"/>
      <c r="U129" s="266" t="n"/>
      <c r="V129" s="266" t="n"/>
      <c r="W129" s="266" t="n"/>
      <c r="X129" s="266" t="n"/>
      <c r="Y129" s="266" t="n"/>
      <c r="Z129" s="266" t="n"/>
      <c r="AA129" s="266" t="n"/>
      <c r="AB129" s="266" t="n"/>
      <c r="AC129" s="266" t="n"/>
      <c r="AD129" s="266" t="n"/>
      <c r="AE129" s="266" t="n"/>
      <c r="AF129" s="266" t="n"/>
      <c r="AG129" s="266" t="n"/>
      <c r="AH129" s="266" t="n"/>
      <c r="AI129" s="266" t="n"/>
      <c r="AJ129" s="266" t="n"/>
      <c r="AK129" s="266" t="n"/>
      <c r="AL129" s="266" t="n"/>
      <c r="AM129" s="266" t="n"/>
      <c r="AN129" s="266" t="n"/>
      <c r="AO129" s="266" t="n"/>
      <c r="AP129" s="266" t="n"/>
      <c r="AQ129" s="266" t="n"/>
      <c r="AR129" s="266" t="n"/>
      <c r="AS129" s="266" t="n"/>
      <c r="AT129" s="266" t="n"/>
      <c r="AU129" s="266" t="n"/>
      <c r="AV129" s="266" t="n"/>
      <c r="AW129" s="266" t="n"/>
      <c r="AX129" s="266" t="n"/>
      <c r="AY129" s="266" t="n"/>
      <c r="AZ129" s="266" t="n"/>
      <c r="BA129" s="266" t="n"/>
      <c r="BB129" s="266" t="n"/>
      <c r="BC129" s="266" t="n"/>
      <c r="BD129" s="266" t="n"/>
      <c r="BE129" s="266" t="n"/>
      <c r="BF129" s="266" t="n"/>
      <c r="BG129" s="266" t="n"/>
      <c r="BH129" s="266" t="n"/>
      <c r="BI129" s="266" t="n"/>
      <c r="BJ129" s="266" t="n"/>
      <c r="BK129" s="266" t="n"/>
      <c r="BL129" s="266" t="n"/>
      <c r="BM129" s="266" t="n"/>
      <c r="BN129" s="266" t="n"/>
      <c r="BO129" s="266" t="n"/>
      <c r="BP129" s="266" t="n"/>
      <c r="BQ129" s="266" t="n"/>
      <c r="BR129" s="263" t="inlineStr">
        <is>
          <t>1.1.3</t>
        </is>
      </c>
      <c r="BS129" s="266" t="n"/>
      <c r="BT129" s="266" t="n"/>
      <c r="BU129" s="264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</row>
    <row r="130">
      <c r="A130" s="6770" t="inlineStr">
        <is>
          <t>УК-9</t>
        </is>
      </c>
      <c r="B130" s="266" t="n"/>
      <c r="C130" s="266" t="n"/>
      <c r="D130" s="264" t="n"/>
      <c r="E130" s="4868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30" s="266" t="n"/>
      <c r="G130" s="266" t="n"/>
      <c r="H130" s="266" t="n"/>
      <c r="I130" s="266" t="n"/>
      <c r="J130" s="266" t="n"/>
      <c r="K130" s="266" t="n"/>
      <c r="L130" s="266" t="n"/>
      <c r="M130" s="266" t="n"/>
      <c r="N130" s="266" t="n"/>
      <c r="O130" s="266" t="n"/>
      <c r="P130" s="266" t="n"/>
      <c r="Q130" s="266" t="n"/>
      <c r="R130" s="266" t="n"/>
      <c r="S130" s="266" t="n"/>
      <c r="T130" s="266" t="n"/>
      <c r="U130" s="266" t="n"/>
      <c r="V130" s="266" t="n"/>
      <c r="W130" s="266" t="n"/>
      <c r="X130" s="266" t="n"/>
      <c r="Y130" s="266" t="n"/>
      <c r="Z130" s="266" t="n"/>
      <c r="AA130" s="266" t="n"/>
      <c r="AB130" s="266" t="n"/>
      <c r="AC130" s="266" t="n"/>
      <c r="AD130" s="266" t="n"/>
      <c r="AE130" s="266" t="n"/>
      <c r="AF130" s="266" t="n"/>
      <c r="AG130" s="266" t="n"/>
      <c r="AH130" s="266" t="n"/>
      <c r="AI130" s="266" t="n"/>
      <c r="AJ130" s="266" t="n"/>
      <c r="AK130" s="266" t="n"/>
      <c r="AL130" s="266" t="n"/>
      <c r="AM130" s="266" t="n"/>
      <c r="AN130" s="266" t="n"/>
      <c r="AO130" s="266" t="n"/>
      <c r="AP130" s="266" t="n"/>
      <c r="AQ130" s="266" t="n"/>
      <c r="AR130" s="266" t="n"/>
      <c r="AS130" s="266" t="n"/>
      <c r="AT130" s="266" t="n"/>
      <c r="AU130" s="266" t="n"/>
      <c r="AV130" s="266" t="n"/>
      <c r="AW130" s="266" t="n"/>
      <c r="AX130" s="266" t="n"/>
      <c r="AY130" s="266" t="n"/>
      <c r="AZ130" s="266" t="n"/>
      <c r="BA130" s="266" t="n"/>
      <c r="BB130" s="266" t="n"/>
      <c r="BC130" s="266" t="n"/>
      <c r="BD130" s="266" t="n"/>
      <c r="BE130" s="266" t="n"/>
      <c r="BF130" s="266" t="n"/>
      <c r="BG130" s="266" t="n"/>
      <c r="BH130" s="266" t="n"/>
      <c r="BI130" s="266" t="n"/>
      <c r="BJ130" s="266" t="n"/>
      <c r="BK130" s="266" t="n"/>
      <c r="BL130" s="266" t="n"/>
      <c r="BM130" s="266" t="n"/>
      <c r="BN130" s="266" t="n"/>
      <c r="BO130" s="266" t="n"/>
      <c r="BP130" s="266" t="n"/>
      <c r="BQ130" s="266" t="n"/>
      <c r="BR130" s="263" t="inlineStr">
        <is>
          <t>1.1.2</t>
        </is>
      </c>
      <c r="BS130" s="266" t="n"/>
      <c r="BT130" s="266" t="n"/>
      <c r="BU130" s="264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</row>
    <row r="131">
      <c r="A131" s="6770" t="inlineStr">
        <is>
          <t>УК-10</t>
        </is>
      </c>
      <c r="B131" s="266" t="n"/>
      <c r="C131" s="266" t="n"/>
      <c r="D131" s="264" t="n"/>
      <c r="E131" s="4868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31" s="266" t="n"/>
      <c r="G131" s="266" t="n"/>
      <c r="H131" s="266" t="n"/>
      <c r="I131" s="266" t="n"/>
      <c r="J131" s="266" t="n"/>
      <c r="K131" s="266" t="n"/>
      <c r="L131" s="266" t="n"/>
      <c r="M131" s="266" t="n"/>
      <c r="N131" s="266" t="n"/>
      <c r="O131" s="266" t="n"/>
      <c r="P131" s="266" t="n"/>
      <c r="Q131" s="266" t="n"/>
      <c r="R131" s="266" t="n"/>
      <c r="S131" s="266" t="n"/>
      <c r="T131" s="266" t="n"/>
      <c r="U131" s="266" t="n"/>
      <c r="V131" s="266" t="n"/>
      <c r="W131" s="266" t="n"/>
      <c r="X131" s="266" t="n"/>
      <c r="Y131" s="266" t="n"/>
      <c r="Z131" s="266" t="n"/>
      <c r="AA131" s="266" t="n"/>
      <c r="AB131" s="266" t="n"/>
      <c r="AC131" s="266" t="n"/>
      <c r="AD131" s="266" t="n"/>
      <c r="AE131" s="266" t="n"/>
      <c r="AF131" s="266" t="n"/>
      <c r="AG131" s="266" t="n"/>
      <c r="AH131" s="266" t="n"/>
      <c r="AI131" s="266" t="n"/>
      <c r="AJ131" s="266" t="n"/>
      <c r="AK131" s="266" t="n"/>
      <c r="AL131" s="266" t="n"/>
      <c r="AM131" s="266" t="n"/>
      <c r="AN131" s="266" t="n"/>
      <c r="AO131" s="266" t="n"/>
      <c r="AP131" s="266" t="n"/>
      <c r="AQ131" s="266" t="n"/>
      <c r="AR131" s="266" t="n"/>
      <c r="AS131" s="266" t="n"/>
      <c r="AT131" s="266" t="n"/>
      <c r="AU131" s="266" t="n"/>
      <c r="AV131" s="266" t="n"/>
      <c r="AW131" s="266" t="n"/>
      <c r="AX131" s="266" t="n"/>
      <c r="AY131" s="266" t="n"/>
      <c r="AZ131" s="266" t="n"/>
      <c r="BA131" s="266" t="n"/>
      <c r="BB131" s="266" t="n"/>
      <c r="BC131" s="266" t="n"/>
      <c r="BD131" s="266" t="n"/>
      <c r="BE131" s="266" t="n"/>
      <c r="BF131" s="266" t="n"/>
      <c r="BG131" s="266" t="n"/>
      <c r="BH131" s="266" t="n"/>
      <c r="BI131" s="266" t="n"/>
      <c r="BJ131" s="266" t="n"/>
      <c r="BK131" s="266" t="n"/>
      <c r="BL131" s="266" t="n"/>
      <c r="BM131" s="266" t="n"/>
      <c r="BN131" s="266" t="n"/>
      <c r="BO131" s="266" t="n"/>
      <c r="BP131" s="266" t="n"/>
      <c r="BQ131" s="266" t="n"/>
      <c r="BR131" s="263" t="inlineStr">
        <is>
          <t>2.8.1</t>
        </is>
      </c>
      <c r="BS131" s="266" t="n"/>
      <c r="BT131" s="266" t="n"/>
      <c r="BU131" s="264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</row>
    <row r="132">
      <c r="A132" s="6770" t="inlineStr">
        <is>
          <t>УК-12</t>
        </is>
      </c>
      <c r="B132" s="266" t="n"/>
      <c r="C132" s="266" t="n"/>
      <c r="D132" s="264" t="n"/>
      <c r="E132" s="4868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32" s="266" t="n"/>
      <c r="G132" s="266" t="n"/>
      <c r="H132" s="266" t="n"/>
      <c r="I132" s="266" t="n"/>
      <c r="J132" s="266" t="n"/>
      <c r="K132" s="266" t="n"/>
      <c r="L132" s="266" t="n"/>
      <c r="M132" s="266" t="n"/>
      <c r="N132" s="266" t="n"/>
      <c r="O132" s="266" t="n"/>
      <c r="P132" s="266" t="n"/>
      <c r="Q132" s="266" t="n"/>
      <c r="R132" s="266" t="n"/>
      <c r="S132" s="266" t="n"/>
      <c r="T132" s="266" t="n"/>
      <c r="U132" s="266" t="n"/>
      <c r="V132" s="266" t="n"/>
      <c r="W132" s="266" t="n"/>
      <c r="X132" s="266" t="n"/>
      <c r="Y132" s="266" t="n"/>
      <c r="Z132" s="266" t="n"/>
      <c r="AA132" s="266" t="n"/>
      <c r="AB132" s="266" t="n"/>
      <c r="AC132" s="266" t="n"/>
      <c r="AD132" s="266" t="n"/>
      <c r="AE132" s="266" t="n"/>
      <c r="AF132" s="266" t="n"/>
      <c r="AG132" s="266" t="n"/>
      <c r="AH132" s="266" t="n"/>
      <c r="AI132" s="266" t="n"/>
      <c r="AJ132" s="266" t="n"/>
      <c r="AK132" s="266" t="n"/>
      <c r="AL132" s="266" t="n"/>
      <c r="AM132" s="266" t="n"/>
      <c r="AN132" s="266" t="n"/>
      <c r="AO132" s="266" t="n"/>
      <c r="AP132" s="266" t="n"/>
      <c r="AQ132" s="266" t="n"/>
      <c r="AR132" s="266" t="n"/>
      <c r="AS132" s="266" t="n"/>
      <c r="AT132" s="266" t="n"/>
      <c r="AU132" s="266" t="n"/>
      <c r="AV132" s="266" t="n"/>
      <c r="AW132" s="266" t="n"/>
      <c r="AX132" s="266" t="n"/>
      <c r="AY132" s="266" t="n"/>
      <c r="AZ132" s="266" t="n"/>
      <c r="BA132" s="266" t="n"/>
      <c r="BB132" s="266" t="n"/>
      <c r="BC132" s="266" t="n"/>
      <c r="BD132" s="266" t="n"/>
      <c r="BE132" s="266" t="n"/>
      <c r="BF132" s="266" t="n"/>
      <c r="BG132" s="266" t="n"/>
      <c r="BH132" s="266" t="n"/>
      <c r="BI132" s="266" t="n"/>
      <c r="BJ132" s="266" t="n"/>
      <c r="BK132" s="266" t="n"/>
      <c r="BL132" s="266" t="n"/>
      <c r="BM132" s="266" t="n"/>
      <c r="BN132" s="266" t="n"/>
      <c r="BO132" s="266" t="n"/>
      <c r="BP132" s="266" t="n"/>
      <c r="BQ132" s="266" t="n"/>
      <c r="BR132" s="263" t="inlineStr">
        <is>
          <t>2.1.2</t>
        </is>
      </c>
      <c r="BS132" s="266" t="n"/>
      <c r="BT132" s="266" t="n"/>
      <c r="BU132" s="264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</row>
    <row r="133">
      <c r="A133" s="6770" t="inlineStr">
        <is>
          <t>УК-13</t>
        </is>
      </c>
      <c r="B133" s="266" t="n"/>
      <c r="C133" s="266" t="n"/>
      <c r="D133" s="264" t="n"/>
      <c r="E133" s="4868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33" s="266" t="n"/>
      <c r="G133" s="266" t="n"/>
      <c r="H133" s="266" t="n"/>
      <c r="I133" s="266" t="n"/>
      <c r="J133" s="266" t="n"/>
      <c r="K133" s="266" t="n"/>
      <c r="L133" s="266" t="n"/>
      <c r="M133" s="266" t="n"/>
      <c r="N133" s="266" t="n"/>
      <c r="O133" s="266" t="n"/>
      <c r="P133" s="266" t="n"/>
      <c r="Q133" s="266" t="n"/>
      <c r="R133" s="266" t="n"/>
      <c r="S133" s="266" t="n"/>
      <c r="T133" s="266" t="n"/>
      <c r="U133" s="266" t="n"/>
      <c r="V133" s="266" t="n"/>
      <c r="W133" s="266" t="n"/>
      <c r="X133" s="266" t="n"/>
      <c r="Y133" s="266" t="n"/>
      <c r="Z133" s="266" t="n"/>
      <c r="AA133" s="266" t="n"/>
      <c r="AB133" s="266" t="n"/>
      <c r="AC133" s="266" t="n"/>
      <c r="AD133" s="266" t="n"/>
      <c r="AE133" s="266" t="n"/>
      <c r="AF133" s="266" t="n"/>
      <c r="AG133" s="266" t="n"/>
      <c r="AH133" s="266" t="n"/>
      <c r="AI133" s="266" t="n"/>
      <c r="AJ133" s="266" t="n"/>
      <c r="AK133" s="266" t="n"/>
      <c r="AL133" s="266" t="n"/>
      <c r="AM133" s="266" t="n"/>
      <c r="AN133" s="266" t="n"/>
      <c r="AO133" s="266" t="n"/>
      <c r="AP133" s="266" t="n"/>
      <c r="AQ133" s="266" t="n"/>
      <c r="AR133" s="266" t="n"/>
      <c r="AS133" s="266" t="n"/>
      <c r="AT133" s="266" t="n"/>
      <c r="AU133" s="266" t="n"/>
      <c r="AV133" s="266" t="n"/>
      <c r="AW133" s="266" t="n"/>
      <c r="AX133" s="266" t="n"/>
      <c r="AY133" s="266" t="n"/>
      <c r="AZ133" s="266" t="n"/>
      <c r="BA133" s="266" t="n"/>
      <c r="BB133" s="266" t="n"/>
      <c r="BC133" s="266" t="n"/>
      <c r="BD133" s="266" t="n"/>
      <c r="BE133" s="266" t="n"/>
      <c r="BF133" s="266" t="n"/>
      <c r="BG133" s="266" t="n"/>
      <c r="BH133" s="266" t="n"/>
      <c r="BI133" s="266" t="n"/>
      <c r="BJ133" s="266" t="n"/>
      <c r="BK133" s="266" t="n"/>
      <c r="BL133" s="266" t="n"/>
      <c r="BM133" s="266" t="n"/>
      <c r="BN133" s="266" t="n"/>
      <c r="BO133" s="266" t="n"/>
      <c r="BP133" s="266" t="n"/>
      <c r="BQ133" s="266" t="n"/>
      <c r="BR133" s="263" t="inlineStr">
        <is>
          <t>2.1.3</t>
        </is>
      </c>
      <c r="BS133" s="266" t="n"/>
      <c r="BT133" s="266" t="n"/>
      <c r="BU133" s="264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</row>
    <row r="134">
      <c r="A134" s="6770" t="inlineStr">
        <is>
          <t>УК-14</t>
        </is>
      </c>
      <c r="B134" s="266" t="n"/>
      <c r="C134" s="266" t="n"/>
      <c r="D134" s="264" t="n"/>
      <c r="E134" s="4868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34" s="266" t="n"/>
      <c r="G134" s="266" t="n"/>
      <c r="H134" s="266" t="n"/>
      <c r="I134" s="266" t="n"/>
      <c r="J134" s="266" t="n"/>
      <c r="K134" s="266" t="n"/>
      <c r="L134" s="266" t="n"/>
      <c r="M134" s="266" t="n"/>
      <c r="N134" s="266" t="n"/>
      <c r="O134" s="266" t="n"/>
      <c r="P134" s="266" t="n"/>
      <c r="Q134" s="266" t="n"/>
      <c r="R134" s="266" t="n"/>
      <c r="S134" s="266" t="n"/>
      <c r="T134" s="266" t="n"/>
      <c r="U134" s="266" t="n"/>
      <c r="V134" s="266" t="n"/>
      <c r="W134" s="266" t="n"/>
      <c r="X134" s="266" t="n"/>
      <c r="Y134" s="266" t="n"/>
      <c r="Z134" s="266" t="n"/>
      <c r="AA134" s="266" t="n"/>
      <c r="AB134" s="266" t="n"/>
      <c r="AC134" s="266" t="n"/>
      <c r="AD134" s="266" t="n"/>
      <c r="AE134" s="266" t="n"/>
      <c r="AF134" s="266" t="n"/>
      <c r="AG134" s="266" t="n"/>
      <c r="AH134" s="266" t="n"/>
      <c r="AI134" s="266" t="n"/>
      <c r="AJ134" s="266" t="n"/>
      <c r="AK134" s="266" t="n"/>
      <c r="AL134" s="266" t="n"/>
      <c r="AM134" s="266" t="n"/>
      <c r="AN134" s="266" t="n"/>
      <c r="AO134" s="266" t="n"/>
      <c r="AP134" s="266" t="n"/>
      <c r="AQ134" s="266" t="n"/>
      <c r="AR134" s="266" t="n"/>
      <c r="AS134" s="266" t="n"/>
      <c r="AT134" s="266" t="n"/>
      <c r="AU134" s="266" t="n"/>
      <c r="AV134" s="266" t="n"/>
      <c r="AW134" s="266" t="n"/>
      <c r="AX134" s="266" t="n"/>
      <c r="AY134" s="266" t="n"/>
      <c r="AZ134" s="266" t="n"/>
      <c r="BA134" s="266" t="n"/>
      <c r="BB134" s="266" t="n"/>
      <c r="BC134" s="266" t="n"/>
      <c r="BD134" s="266" t="n"/>
      <c r="BE134" s="266" t="n"/>
      <c r="BF134" s="266" t="n"/>
      <c r="BG134" s="266" t="n"/>
      <c r="BH134" s="266" t="n"/>
      <c r="BI134" s="266" t="n"/>
      <c r="BJ134" s="266" t="n"/>
      <c r="BK134" s="266" t="n"/>
      <c r="BL134" s="266" t="n"/>
      <c r="BM134" s="266" t="n"/>
      <c r="BN134" s="266" t="n"/>
      <c r="BO134" s="266" t="n"/>
      <c r="BP134" s="266" t="n"/>
      <c r="BQ134" s="266" t="n"/>
      <c r="BR134" s="263" t="inlineStr">
        <is>
          <t>2.1.1</t>
        </is>
      </c>
      <c r="BS134" s="266" t="n"/>
      <c r="BT134" s="266" t="n"/>
      <c r="BU134" s="264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</row>
    <row r="135">
      <c r="A135" s="6770" t="inlineStr">
        <is>
          <t>УК-15</t>
        </is>
      </c>
      <c r="B135" s="266" t="n"/>
      <c r="C135" s="266" t="n"/>
      <c r="D135" s="264" t="n"/>
      <c r="E135" s="4868" t="inlineStr">
        <is>
          <t>Использовать формы, приемы, методы и законы интеллектуальной познавательной деятельности в профессиональной сфере</t>
        </is>
      </c>
      <c r="F135" s="266" t="n"/>
      <c r="G135" s="266" t="n"/>
      <c r="H135" s="266" t="n"/>
      <c r="I135" s="266" t="n"/>
      <c r="J135" s="266" t="n"/>
      <c r="K135" s="266" t="n"/>
      <c r="L135" s="266" t="n"/>
      <c r="M135" s="266" t="n"/>
      <c r="N135" s="266" t="n"/>
      <c r="O135" s="266" t="n"/>
      <c r="P135" s="266" t="n"/>
      <c r="Q135" s="266" t="n"/>
      <c r="R135" s="266" t="n"/>
      <c r="S135" s="266" t="n"/>
      <c r="T135" s="266" t="n"/>
      <c r="U135" s="266" t="n"/>
      <c r="V135" s="266" t="n"/>
      <c r="W135" s="266" t="n"/>
      <c r="X135" s="266" t="n"/>
      <c r="Y135" s="266" t="n"/>
      <c r="Z135" s="266" t="n"/>
      <c r="AA135" s="266" t="n"/>
      <c r="AB135" s="266" t="n"/>
      <c r="AC135" s="266" t="n"/>
      <c r="AD135" s="266" t="n"/>
      <c r="AE135" s="266" t="n"/>
      <c r="AF135" s="266" t="n"/>
      <c r="AG135" s="266" t="n"/>
      <c r="AH135" s="266" t="n"/>
      <c r="AI135" s="266" t="n"/>
      <c r="AJ135" s="266" t="n"/>
      <c r="AK135" s="266" t="n"/>
      <c r="AL135" s="266" t="n"/>
      <c r="AM135" s="266" t="n"/>
      <c r="AN135" s="266" t="n"/>
      <c r="AO135" s="266" t="n"/>
      <c r="AP135" s="266" t="n"/>
      <c r="AQ135" s="266" t="n"/>
      <c r="AR135" s="266" t="n"/>
      <c r="AS135" s="266" t="n"/>
      <c r="AT135" s="266" t="n"/>
      <c r="AU135" s="266" t="n"/>
      <c r="AV135" s="266" t="n"/>
      <c r="AW135" s="266" t="n"/>
      <c r="AX135" s="266" t="n"/>
      <c r="AY135" s="266" t="n"/>
      <c r="AZ135" s="266" t="n"/>
      <c r="BA135" s="266" t="n"/>
      <c r="BB135" s="266" t="n"/>
      <c r="BC135" s="266" t="n"/>
      <c r="BD135" s="266" t="n"/>
      <c r="BE135" s="266" t="n"/>
      <c r="BF135" s="266" t="n"/>
      <c r="BG135" s="266" t="n"/>
      <c r="BH135" s="266" t="n"/>
      <c r="BI135" s="266" t="n"/>
      <c r="BJ135" s="266" t="n"/>
      <c r="BK135" s="266" t="n"/>
      <c r="BL135" s="266" t="n"/>
      <c r="BM135" s="266" t="n"/>
      <c r="BN135" s="266" t="n"/>
      <c r="BO135" s="266" t="n"/>
      <c r="BP135" s="266" t="n"/>
      <c r="BQ135" s="266" t="n"/>
      <c r="BR135" s="263" t="inlineStr">
        <is>
          <t>2.1.2</t>
        </is>
      </c>
      <c r="BS135" s="266" t="n"/>
      <c r="BT135" s="266" t="n"/>
      <c r="BU135" s="264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</row>
    <row r="136">
      <c r="A136" s="6770" t="inlineStr">
        <is>
          <t>БПК-1</t>
        </is>
      </c>
      <c r="B136" s="266" t="n"/>
      <c r="C136" s="266" t="n"/>
      <c r="D136" s="264" t="n"/>
      <c r="E136" s="4868" t="inlineStr">
        <is>
          <t>Владеть основными понятиями и методами линейной алгебры, аналитической геометрии, математического анализа, применять полученные знания для решения теоретических и практических задач</t>
        </is>
      </c>
      <c r="F136" s="266" t="n"/>
      <c r="G136" s="266" t="n"/>
      <c r="H136" s="266" t="n"/>
      <c r="I136" s="266" t="n"/>
      <c r="J136" s="266" t="n"/>
      <c r="K136" s="266" t="n"/>
      <c r="L136" s="266" t="n"/>
      <c r="M136" s="266" t="n"/>
      <c r="N136" s="266" t="n"/>
      <c r="O136" s="266" t="n"/>
      <c r="P136" s="266" t="n"/>
      <c r="Q136" s="266" t="n"/>
      <c r="R136" s="266" t="n"/>
      <c r="S136" s="266" t="n"/>
      <c r="T136" s="266" t="n"/>
      <c r="U136" s="266" t="n"/>
      <c r="V136" s="266" t="n"/>
      <c r="W136" s="266" t="n"/>
      <c r="X136" s="266" t="n"/>
      <c r="Y136" s="266" t="n"/>
      <c r="Z136" s="266" t="n"/>
      <c r="AA136" s="266" t="n"/>
      <c r="AB136" s="266" t="n"/>
      <c r="AC136" s="266" t="n"/>
      <c r="AD136" s="266" t="n"/>
      <c r="AE136" s="266" t="n"/>
      <c r="AF136" s="266" t="n"/>
      <c r="AG136" s="266" t="n"/>
      <c r="AH136" s="266" t="n"/>
      <c r="AI136" s="266" t="n"/>
      <c r="AJ136" s="266" t="n"/>
      <c r="AK136" s="266" t="n"/>
      <c r="AL136" s="266" t="n"/>
      <c r="AM136" s="266" t="n"/>
      <c r="AN136" s="266" t="n"/>
      <c r="AO136" s="266" t="n"/>
      <c r="AP136" s="266" t="n"/>
      <c r="AQ136" s="266" t="n"/>
      <c r="AR136" s="266" t="n"/>
      <c r="AS136" s="266" t="n"/>
      <c r="AT136" s="266" t="n"/>
      <c r="AU136" s="266" t="n"/>
      <c r="AV136" s="266" t="n"/>
      <c r="AW136" s="266" t="n"/>
      <c r="AX136" s="266" t="n"/>
      <c r="AY136" s="266" t="n"/>
      <c r="AZ136" s="266" t="n"/>
      <c r="BA136" s="266" t="n"/>
      <c r="BB136" s="266" t="n"/>
      <c r="BC136" s="266" t="n"/>
      <c r="BD136" s="266" t="n"/>
      <c r="BE136" s="266" t="n"/>
      <c r="BF136" s="266" t="n"/>
      <c r="BG136" s="266" t="n"/>
      <c r="BH136" s="266" t="n"/>
      <c r="BI136" s="266" t="n"/>
      <c r="BJ136" s="266" t="n"/>
      <c r="BK136" s="266" t="n"/>
      <c r="BL136" s="266" t="n"/>
      <c r="BM136" s="266" t="n"/>
      <c r="BN136" s="266" t="n"/>
      <c r="BO136" s="266" t="n"/>
      <c r="BP136" s="266" t="n"/>
      <c r="BQ136" s="266" t="n"/>
      <c r="BR136" s="263" t="inlineStr">
        <is>
          <t>1.3.1</t>
        </is>
      </c>
      <c r="BS136" s="266" t="n"/>
      <c r="BT136" s="266" t="n"/>
      <c r="BU136" s="264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</row>
    <row r="137">
      <c r="A137" s="6770" t="inlineStr">
        <is>
          <t>БПК-2</t>
        </is>
      </c>
      <c r="B137" s="266" t="n"/>
      <c r="C137" s="266" t="n"/>
      <c r="D137" s="264" t="n"/>
      <c r="E137" s="4868" t="inlineStr">
        <is>
          <t xml:space="preserve">Использовать основные понятия, теоретические концепции и законы химии для решения практических задач </t>
        </is>
      </c>
      <c r="F137" s="266" t="n"/>
      <c r="G137" s="266" t="n"/>
      <c r="H137" s="266" t="n"/>
      <c r="I137" s="266" t="n"/>
      <c r="J137" s="266" t="n"/>
      <c r="K137" s="266" t="n"/>
      <c r="L137" s="266" t="n"/>
      <c r="M137" s="266" t="n"/>
      <c r="N137" s="266" t="n"/>
      <c r="O137" s="266" t="n"/>
      <c r="P137" s="266" t="n"/>
      <c r="Q137" s="266" t="n"/>
      <c r="R137" s="266" t="n"/>
      <c r="S137" s="266" t="n"/>
      <c r="T137" s="266" t="n"/>
      <c r="U137" s="266" t="n"/>
      <c r="V137" s="266" t="n"/>
      <c r="W137" s="266" t="n"/>
      <c r="X137" s="266" t="n"/>
      <c r="Y137" s="266" t="n"/>
      <c r="Z137" s="266" t="n"/>
      <c r="AA137" s="266" t="n"/>
      <c r="AB137" s="266" t="n"/>
      <c r="AC137" s="266" t="n"/>
      <c r="AD137" s="266" t="n"/>
      <c r="AE137" s="266" t="n"/>
      <c r="AF137" s="266" t="n"/>
      <c r="AG137" s="266" t="n"/>
      <c r="AH137" s="266" t="n"/>
      <c r="AI137" s="266" t="n"/>
      <c r="AJ137" s="266" t="n"/>
      <c r="AK137" s="266" t="n"/>
      <c r="AL137" s="266" t="n"/>
      <c r="AM137" s="266" t="n"/>
      <c r="AN137" s="266" t="n"/>
      <c r="AO137" s="266" t="n"/>
      <c r="AP137" s="266" t="n"/>
      <c r="AQ137" s="266" t="n"/>
      <c r="AR137" s="266" t="n"/>
      <c r="AS137" s="266" t="n"/>
      <c r="AT137" s="266" t="n"/>
      <c r="AU137" s="266" t="n"/>
      <c r="AV137" s="266" t="n"/>
      <c r="AW137" s="266" t="n"/>
      <c r="AX137" s="266" t="n"/>
      <c r="AY137" s="266" t="n"/>
      <c r="AZ137" s="266" t="n"/>
      <c r="BA137" s="266" t="n"/>
      <c r="BB137" s="266" t="n"/>
      <c r="BC137" s="266" t="n"/>
      <c r="BD137" s="266" t="n"/>
      <c r="BE137" s="266" t="n"/>
      <c r="BF137" s="266" t="n"/>
      <c r="BG137" s="266" t="n"/>
      <c r="BH137" s="266" t="n"/>
      <c r="BI137" s="266" t="n"/>
      <c r="BJ137" s="266" t="n"/>
      <c r="BK137" s="266" t="n"/>
      <c r="BL137" s="266" t="n"/>
      <c r="BM137" s="266" t="n"/>
      <c r="BN137" s="266" t="n"/>
      <c r="BO137" s="266" t="n"/>
      <c r="BP137" s="266" t="n"/>
      <c r="BQ137" s="266" t="n"/>
      <c r="BR137" s="263" t="inlineStr">
        <is>
          <t>1.3.2</t>
        </is>
      </c>
      <c r="BS137" s="266" t="n"/>
      <c r="BT137" s="266" t="n"/>
      <c r="BU137" s="264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</row>
    <row r="138">
      <c r="A138" s="6770" t="inlineStr">
        <is>
          <t>БПК-3</t>
        </is>
      </c>
      <c r="B138" s="266" t="n"/>
      <c r="C138" s="266" t="n"/>
      <c r="D138" s="264" t="n"/>
      <c r="E138" s="4868" t="inlineStr">
        <is>
          <t>Оперировать основными понятиями и применять законы физики для решения теоретических и практических задач</t>
        </is>
      </c>
      <c r="F138" s="266" t="n"/>
      <c r="G138" s="266" t="n"/>
      <c r="H138" s="266" t="n"/>
      <c r="I138" s="266" t="n"/>
      <c r="J138" s="266" t="n"/>
      <c r="K138" s="266" t="n"/>
      <c r="L138" s="266" t="n"/>
      <c r="M138" s="266" t="n"/>
      <c r="N138" s="266" t="n"/>
      <c r="O138" s="266" t="n"/>
      <c r="P138" s="266" t="n"/>
      <c r="Q138" s="266" t="n"/>
      <c r="R138" s="266" t="n"/>
      <c r="S138" s="266" t="n"/>
      <c r="T138" s="266" t="n"/>
      <c r="U138" s="266" t="n"/>
      <c r="V138" s="266" t="n"/>
      <c r="W138" s="266" t="n"/>
      <c r="X138" s="266" t="n"/>
      <c r="Y138" s="266" t="n"/>
      <c r="Z138" s="266" t="n"/>
      <c r="AA138" s="266" t="n"/>
      <c r="AB138" s="266" t="n"/>
      <c r="AC138" s="266" t="n"/>
      <c r="AD138" s="266" t="n"/>
      <c r="AE138" s="266" t="n"/>
      <c r="AF138" s="266" t="n"/>
      <c r="AG138" s="266" t="n"/>
      <c r="AH138" s="266" t="n"/>
      <c r="AI138" s="266" t="n"/>
      <c r="AJ138" s="266" t="n"/>
      <c r="AK138" s="266" t="n"/>
      <c r="AL138" s="266" t="n"/>
      <c r="AM138" s="266" t="n"/>
      <c r="AN138" s="266" t="n"/>
      <c r="AO138" s="266" t="n"/>
      <c r="AP138" s="266" t="n"/>
      <c r="AQ138" s="266" t="n"/>
      <c r="AR138" s="266" t="n"/>
      <c r="AS138" s="266" t="n"/>
      <c r="AT138" s="266" t="n"/>
      <c r="AU138" s="266" t="n"/>
      <c r="AV138" s="266" t="n"/>
      <c r="AW138" s="266" t="n"/>
      <c r="AX138" s="266" t="n"/>
      <c r="AY138" s="266" t="n"/>
      <c r="AZ138" s="266" t="n"/>
      <c r="BA138" s="266" t="n"/>
      <c r="BB138" s="266" t="n"/>
      <c r="BC138" s="266" t="n"/>
      <c r="BD138" s="266" t="n"/>
      <c r="BE138" s="266" t="n"/>
      <c r="BF138" s="266" t="n"/>
      <c r="BG138" s="266" t="n"/>
      <c r="BH138" s="266" t="n"/>
      <c r="BI138" s="266" t="n"/>
      <c r="BJ138" s="266" t="n"/>
      <c r="BK138" s="266" t="n"/>
      <c r="BL138" s="266" t="n"/>
      <c r="BM138" s="266" t="n"/>
      <c r="BN138" s="266" t="n"/>
      <c r="BO138" s="266" t="n"/>
      <c r="BP138" s="266" t="n"/>
      <c r="BQ138" s="266" t="n"/>
      <c r="BR138" s="263" t="inlineStr">
        <is>
          <t>1.3.4</t>
        </is>
      </c>
      <c r="BS138" s="266" t="n"/>
      <c r="BT138" s="266" t="n"/>
      <c r="BU138" s="264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</row>
    <row r="139">
      <c r="A139" s="6770" t="inlineStr">
        <is>
          <t>БПК-4</t>
        </is>
      </c>
      <c r="B139" s="266" t="n"/>
      <c r="C139" s="266" t="n"/>
      <c r="D139" s="264" t="n"/>
      <c r="E139" s="4868" t="inlineStr">
        <is>
          <t>Разрабатывать и выполнять графические изображения для технической документации с учетом требований Единой системы конструкторской документации</t>
        </is>
      </c>
      <c r="F139" s="266" t="n"/>
      <c r="G139" s="266" t="n"/>
      <c r="H139" s="266" t="n"/>
      <c r="I139" s="266" t="n"/>
      <c r="J139" s="266" t="n"/>
      <c r="K139" s="266" t="n"/>
      <c r="L139" s="266" t="n"/>
      <c r="M139" s="266" t="n"/>
      <c r="N139" s="266" t="n"/>
      <c r="O139" s="266" t="n"/>
      <c r="P139" s="266" t="n"/>
      <c r="Q139" s="266" t="n"/>
      <c r="R139" s="266" t="n"/>
      <c r="S139" s="266" t="n"/>
      <c r="T139" s="266" t="n"/>
      <c r="U139" s="266" t="n"/>
      <c r="V139" s="266" t="n"/>
      <c r="W139" s="266" t="n"/>
      <c r="X139" s="266" t="n"/>
      <c r="Y139" s="266" t="n"/>
      <c r="Z139" s="266" t="n"/>
      <c r="AA139" s="266" t="n"/>
      <c r="AB139" s="266" t="n"/>
      <c r="AC139" s="266" t="n"/>
      <c r="AD139" s="266" t="n"/>
      <c r="AE139" s="266" t="n"/>
      <c r="AF139" s="266" t="n"/>
      <c r="AG139" s="266" t="n"/>
      <c r="AH139" s="266" t="n"/>
      <c r="AI139" s="266" t="n"/>
      <c r="AJ139" s="266" t="n"/>
      <c r="AK139" s="266" t="n"/>
      <c r="AL139" s="266" t="n"/>
      <c r="AM139" s="266" t="n"/>
      <c r="AN139" s="266" t="n"/>
      <c r="AO139" s="266" t="n"/>
      <c r="AP139" s="266" t="n"/>
      <c r="AQ139" s="266" t="n"/>
      <c r="AR139" s="266" t="n"/>
      <c r="AS139" s="266" t="n"/>
      <c r="AT139" s="266" t="n"/>
      <c r="AU139" s="266" t="n"/>
      <c r="AV139" s="266" t="n"/>
      <c r="AW139" s="266" t="n"/>
      <c r="AX139" s="266" t="n"/>
      <c r="AY139" s="266" t="n"/>
      <c r="AZ139" s="266" t="n"/>
      <c r="BA139" s="266" t="n"/>
      <c r="BB139" s="266" t="n"/>
      <c r="BC139" s="266" t="n"/>
      <c r="BD139" s="266" t="n"/>
      <c r="BE139" s="266" t="n"/>
      <c r="BF139" s="266" t="n"/>
      <c r="BG139" s="266" t="n"/>
      <c r="BH139" s="266" t="n"/>
      <c r="BI139" s="266" t="n"/>
      <c r="BJ139" s="266" t="n"/>
      <c r="BK139" s="266" t="n"/>
      <c r="BL139" s="266" t="n"/>
      <c r="BM139" s="266" t="n"/>
      <c r="BN139" s="266" t="n"/>
      <c r="BO139" s="266" t="n"/>
      <c r="BP139" s="266" t="n"/>
      <c r="BQ139" s="266" t="n"/>
      <c r="BR139" s="263" t="inlineStr">
        <is>
          <t>1.4.1</t>
        </is>
      </c>
      <c r="BS139" s="266" t="n"/>
      <c r="BT139" s="266" t="n"/>
      <c r="BU139" s="264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</row>
    <row r="140">
      <c r="A140" s="6770" t="inlineStr">
        <is>
          <t>БПК-5</t>
        </is>
      </c>
      <c r="B140" s="266" t="n"/>
      <c r="C140" s="266" t="n"/>
      <c r="D140" s="264" t="n"/>
      <c r="E140" s="4868" t="inlineStr">
        <is>
          <t>Владеть методами расчета статики твердых тел, кинематики и динамики механических систем, использовать их при решении прикладных задач</t>
        </is>
      </c>
      <c r="F140" s="266" t="n"/>
      <c r="G140" s="266" t="n"/>
      <c r="H140" s="266" t="n"/>
      <c r="I140" s="266" t="n"/>
      <c r="J140" s="266" t="n"/>
      <c r="K140" s="266" t="n"/>
      <c r="L140" s="266" t="n"/>
      <c r="M140" s="266" t="n"/>
      <c r="N140" s="266" t="n"/>
      <c r="O140" s="266" t="n"/>
      <c r="P140" s="266" t="n"/>
      <c r="Q140" s="266" t="n"/>
      <c r="R140" s="266" t="n"/>
      <c r="S140" s="266" t="n"/>
      <c r="T140" s="266" t="n"/>
      <c r="U140" s="266" t="n"/>
      <c r="V140" s="266" t="n"/>
      <c r="W140" s="266" t="n"/>
      <c r="X140" s="266" t="n"/>
      <c r="Y140" s="266" t="n"/>
      <c r="Z140" s="266" t="n"/>
      <c r="AA140" s="266" t="n"/>
      <c r="AB140" s="266" t="n"/>
      <c r="AC140" s="266" t="n"/>
      <c r="AD140" s="266" t="n"/>
      <c r="AE140" s="266" t="n"/>
      <c r="AF140" s="266" t="n"/>
      <c r="AG140" s="266" t="n"/>
      <c r="AH140" s="266" t="n"/>
      <c r="AI140" s="266" t="n"/>
      <c r="AJ140" s="266" t="n"/>
      <c r="AK140" s="266" t="n"/>
      <c r="AL140" s="266" t="n"/>
      <c r="AM140" s="266" t="n"/>
      <c r="AN140" s="266" t="n"/>
      <c r="AO140" s="266" t="n"/>
      <c r="AP140" s="266" t="n"/>
      <c r="AQ140" s="266" t="n"/>
      <c r="AR140" s="266" t="n"/>
      <c r="AS140" s="266" t="n"/>
      <c r="AT140" s="266" t="n"/>
      <c r="AU140" s="266" t="n"/>
      <c r="AV140" s="266" t="n"/>
      <c r="AW140" s="266" t="n"/>
      <c r="AX140" s="266" t="n"/>
      <c r="AY140" s="266" t="n"/>
      <c r="AZ140" s="266" t="n"/>
      <c r="BA140" s="266" t="n"/>
      <c r="BB140" s="266" t="n"/>
      <c r="BC140" s="266" t="n"/>
      <c r="BD140" s="266" t="n"/>
      <c r="BE140" s="266" t="n"/>
      <c r="BF140" s="266" t="n"/>
      <c r="BG140" s="266" t="n"/>
      <c r="BH140" s="266" t="n"/>
      <c r="BI140" s="266" t="n"/>
      <c r="BJ140" s="266" t="n"/>
      <c r="BK140" s="266" t="n"/>
      <c r="BL140" s="266" t="n"/>
      <c r="BM140" s="266" t="n"/>
      <c r="BN140" s="266" t="n"/>
      <c r="BO140" s="266" t="n"/>
      <c r="BP140" s="266" t="n"/>
      <c r="BQ140" s="266" t="n"/>
      <c r="BR140" s="263" t="inlineStr">
        <is>
          <t>1.4.2</t>
        </is>
      </c>
      <c r="BS140" s="266" t="n"/>
      <c r="BT140" s="266" t="n"/>
      <c r="BU140" s="264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</row>
    <row r="141">
      <c r="A141" s="6770" t="inlineStr">
        <is>
          <t>БПК-6</t>
        </is>
      </c>
      <c r="B141" s="266" t="n"/>
      <c r="C141" s="266" t="n"/>
      <c r="D141" s="264" t="n"/>
      <c r="E141" s="4868" t="inlineStr">
        <is>
          <t>Владеть основными методами расчетов и испытаний на прочность, жесткость и устойчивость типовых конструктивных элементов, выбирать конструкционные материалы и формы элементов конструкций, работающих под действием статических и динамических нагрузок</t>
        </is>
      </c>
      <c r="F141" s="266" t="n"/>
      <c r="G141" s="266" t="n"/>
      <c r="H141" s="266" t="n"/>
      <c r="I141" s="266" t="n"/>
      <c r="J141" s="266" t="n"/>
      <c r="K141" s="266" t="n"/>
      <c r="L141" s="266" t="n"/>
      <c r="M141" s="266" t="n"/>
      <c r="N141" s="266" t="n"/>
      <c r="O141" s="266" t="n"/>
      <c r="P141" s="266" t="n"/>
      <c r="Q141" s="266" t="n"/>
      <c r="R141" s="266" t="n"/>
      <c r="S141" s="266" t="n"/>
      <c r="T141" s="266" t="n"/>
      <c r="U141" s="266" t="n"/>
      <c r="V141" s="266" t="n"/>
      <c r="W141" s="266" t="n"/>
      <c r="X141" s="266" t="n"/>
      <c r="Y141" s="266" t="n"/>
      <c r="Z141" s="266" t="n"/>
      <c r="AA141" s="266" t="n"/>
      <c r="AB141" s="266" t="n"/>
      <c r="AC141" s="266" t="n"/>
      <c r="AD141" s="266" t="n"/>
      <c r="AE141" s="266" t="n"/>
      <c r="AF141" s="266" t="n"/>
      <c r="AG141" s="266" t="n"/>
      <c r="AH141" s="266" t="n"/>
      <c r="AI141" s="266" t="n"/>
      <c r="AJ141" s="266" t="n"/>
      <c r="AK141" s="266" t="n"/>
      <c r="AL141" s="266" t="n"/>
      <c r="AM141" s="266" t="n"/>
      <c r="AN141" s="266" t="n"/>
      <c r="AO141" s="266" t="n"/>
      <c r="AP141" s="266" t="n"/>
      <c r="AQ141" s="266" t="n"/>
      <c r="AR141" s="266" t="n"/>
      <c r="AS141" s="266" t="n"/>
      <c r="AT141" s="266" t="n"/>
      <c r="AU141" s="266" t="n"/>
      <c r="AV141" s="266" t="n"/>
      <c r="AW141" s="266" t="n"/>
      <c r="AX141" s="266" t="n"/>
      <c r="AY141" s="266" t="n"/>
      <c r="AZ141" s="266" t="n"/>
      <c r="BA141" s="266" t="n"/>
      <c r="BB141" s="266" t="n"/>
      <c r="BC141" s="266" t="n"/>
      <c r="BD141" s="266" t="n"/>
      <c r="BE141" s="266" t="n"/>
      <c r="BF141" s="266" t="n"/>
      <c r="BG141" s="266" t="n"/>
      <c r="BH141" s="266" t="n"/>
      <c r="BI141" s="266" t="n"/>
      <c r="BJ141" s="266" t="n"/>
      <c r="BK141" s="266" t="n"/>
      <c r="BL141" s="266" t="n"/>
      <c r="BM141" s="266" t="n"/>
      <c r="BN141" s="266" t="n"/>
      <c r="BO141" s="266" t="n"/>
      <c r="BP141" s="266" t="n"/>
      <c r="BQ141" s="266" t="n"/>
      <c r="BR141" s="263" t="inlineStr">
        <is>
          <t>1.4.3</t>
        </is>
      </c>
      <c r="BS141" s="266" t="n"/>
      <c r="BT141" s="266" t="n"/>
      <c r="BU141" s="264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</row>
    <row r="142">
      <c r="A142" s="6770" t="inlineStr">
        <is>
          <t>БПК-7</t>
        </is>
      </c>
      <c r="B142" s="266" t="n"/>
      <c r="C142" s="266" t="n"/>
      <c r="D142" s="264" t="n"/>
      <c r="E142" s="4868" t="inlineStr">
        <is>
          <t>Владеть методами кинематического и динамического анализа механизмов для создания машин различного назначения</t>
        </is>
      </c>
      <c r="F142" s="266" t="n"/>
      <c r="G142" s="266" t="n"/>
      <c r="H142" s="266" t="n"/>
      <c r="I142" s="266" t="n"/>
      <c r="J142" s="266" t="n"/>
      <c r="K142" s="266" t="n"/>
      <c r="L142" s="266" t="n"/>
      <c r="M142" s="266" t="n"/>
      <c r="N142" s="266" t="n"/>
      <c r="O142" s="266" t="n"/>
      <c r="P142" s="266" t="n"/>
      <c r="Q142" s="266" t="n"/>
      <c r="R142" s="266" t="n"/>
      <c r="S142" s="266" t="n"/>
      <c r="T142" s="266" t="n"/>
      <c r="U142" s="266" t="n"/>
      <c r="V142" s="266" t="n"/>
      <c r="W142" s="266" t="n"/>
      <c r="X142" s="266" t="n"/>
      <c r="Y142" s="266" t="n"/>
      <c r="Z142" s="266" t="n"/>
      <c r="AA142" s="266" t="n"/>
      <c r="AB142" s="266" t="n"/>
      <c r="AC142" s="266" t="n"/>
      <c r="AD142" s="266" t="n"/>
      <c r="AE142" s="266" t="n"/>
      <c r="AF142" s="266" t="n"/>
      <c r="AG142" s="266" t="n"/>
      <c r="AH142" s="266" t="n"/>
      <c r="AI142" s="266" t="n"/>
      <c r="AJ142" s="266" t="n"/>
      <c r="AK142" s="266" t="n"/>
      <c r="AL142" s="266" t="n"/>
      <c r="AM142" s="266" t="n"/>
      <c r="AN142" s="266" t="n"/>
      <c r="AO142" s="266" t="n"/>
      <c r="AP142" s="266" t="n"/>
      <c r="AQ142" s="266" t="n"/>
      <c r="AR142" s="266" t="n"/>
      <c r="AS142" s="266" t="n"/>
      <c r="AT142" s="266" t="n"/>
      <c r="AU142" s="266" t="n"/>
      <c r="AV142" s="266" t="n"/>
      <c r="AW142" s="266" t="n"/>
      <c r="AX142" s="266" t="n"/>
      <c r="AY142" s="266" t="n"/>
      <c r="AZ142" s="266" t="n"/>
      <c r="BA142" s="266" t="n"/>
      <c r="BB142" s="266" t="n"/>
      <c r="BC142" s="266" t="n"/>
      <c r="BD142" s="266" t="n"/>
      <c r="BE142" s="266" t="n"/>
      <c r="BF142" s="266" t="n"/>
      <c r="BG142" s="266" t="n"/>
      <c r="BH142" s="266" t="n"/>
      <c r="BI142" s="266" t="n"/>
      <c r="BJ142" s="266" t="n"/>
      <c r="BK142" s="266" t="n"/>
      <c r="BL142" s="266" t="n"/>
      <c r="BM142" s="266" t="n"/>
      <c r="BN142" s="266" t="n"/>
      <c r="BO142" s="266" t="n"/>
      <c r="BP142" s="266" t="n"/>
      <c r="BQ142" s="266" t="n"/>
      <c r="BR142" s="263" t="inlineStr">
        <is>
          <t>1.4.4</t>
        </is>
      </c>
      <c r="BS142" s="266" t="n"/>
      <c r="BT142" s="266" t="n"/>
      <c r="BU142" s="264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</row>
    <row r="143">
      <c r="A143" s="6770" t="inlineStr">
        <is>
          <t>БПК-8</t>
        </is>
      </c>
      <c r="B143" s="266" t="n"/>
      <c r="C143" s="266" t="n"/>
      <c r="D143" s="264" t="n"/>
      <c r="E143" s="4868" t="inlineStr">
        <is>
          <t>Владеть методами конструкторских расчетов деталей машин, узлов и приводов, разрабатывать и анализировать кинематические схемы механизмов</t>
        </is>
      </c>
      <c r="F143" s="266" t="n"/>
      <c r="G143" s="266" t="n"/>
      <c r="H143" s="266" t="n"/>
      <c r="I143" s="266" t="n"/>
      <c r="J143" s="266" t="n"/>
      <c r="K143" s="266" t="n"/>
      <c r="L143" s="266" t="n"/>
      <c r="M143" s="266" t="n"/>
      <c r="N143" s="266" t="n"/>
      <c r="O143" s="266" t="n"/>
      <c r="P143" s="266" t="n"/>
      <c r="Q143" s="266" t="n"/>
      <c r="R143" s="266" t="n"/>
      <c r="S143" s="266" t="n"/>
      <c r="T143" s="266" t="n"/>
      <c r="U143" s="266" t="n"/>
      <c r="V143" s="266" t="n"/>
      <c r="W143" s="266" t="n"/>
      <c r="X143" s="266" t="n"/>
      <c r="Y143" s="266" t="n"/>
      <c r="Z143" s="266" t="n"/>
      <c r="AA143" s="266" t="n"/>
      <c r="AB143" s="266" t="n"/>
      <c r="AC143" s="266" t="n"/>
      <c r="AD143" s="266" t="n"/>
      <c r="AE143" s="266" t="n"/>
      <c r="AF143" s="266" t="n"/>
      <c r="AG143" s="266" t="n"/>
      <c r="AH143" s="266" t="n"/>
      <c r="AI143" s="266" t="n"/>
      <c r="AJ143" s="266" t="n"/>
      <c r="AK143" s="266" t="n"/>
      <c r="AL143" s="266" t="n"/>
      <c r="AM143" s="266" t="n"/>
      <c r="AN143" s="266" t="n"/>
      <c r="AO143" s="266" t="n"/>
      <c r="AP143" s="266" t="n"/>
      <c r="AQ143" s="266" t="n"/>
      <c r="AR143" s="266" t="n"/>
      <c r="AS143" s="266" t="n"/>
      <c r="AT143" s="266" t="n"/>
      <c r="AU143" s="266" t="n"/>
      <c r="AV143" s="266" t="n"/>
      <c r="AW143" s="266" t="n"/>
      <c r="AX143" s="266" t="n"/>
      <c r="AY143" s="266" t="n"/>
      <c r="AZ143" s="266" t="n"/>
      <c r="BA143" s="266" t="n"/>
      <c r="BB143" s="266" t="n"/>
      <c r="BC143" s="266" t="n"/>
      <c r="BD143" s="266" t="n"/>
      <c r="BE143" s="266" t="n"/>
      <c r="BF143" s="266" t="n"/>
      <c r="BG143" s="266" t="n"/>
      <c r="BH143" s="266" t="n"/>
      <c r="BI143" s="266" t="n"/>
      <c r="BJ143" s="266" t="n"/>
      <c r="BK143" s="266" t="n"/>
      <c r="BL143" s="266" t="n"/>
      <c r="BM143" s="266" t="n"/>
      <c r="BN143" s="266" t="n"/>
      <c r="BO143" s="266" t="n"/>
      <c r="BP143" s="266" t="n"/>
      <c r="BQ143" s="266" t="n"/>
      <c r="BR143" s="263" t="inlineStr">
        <is>
          <t>1.4.5, 1.4.6</t>
        </is>
      </c>
      <c r="BS143" s="266" t="n"/>
      <c r="BT143" s="266" t="n"/>
      <c r="BU143" s="264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</row>
    <row r="144">
      <c r="A144" s="6770" t="inlineStr">
        <is>
          <t>БПК-9</t>
        </is>
      </c>
      <c r="B144" s="266" t="n"/>
      <c r="C144" s="266" t="n"/>
      <c r="D144" s="264" t="n"/>
      <c r="E144" s="4868" t="inlineStr">
        <is>
          <t>Проектировать основные производственные и технологические процессы изготовления деталей и сборки машин</t>
        </is>
      </c>
      <c r="F144" s="266" t="n"/>
      <c r="G144" s="266" t="n"/>
      <c r="H144" s="266" t="n"/>
      <c r="I144" s="266" t="n"/>
      <c r="J144" s="266" t="n"/>
      <c r="K144" s="266" t="n"/>
      <c r="L144" s="266" t="n"/>
      <c r="M144" s="266" t="n"/>
      <c r="N144" s="266" t="n"/>
      <c r="O144" s="266" t="n"/>
      <c r="P144" s="266" t="n"/>
      <c r="Q144" s="266" t="n"/>
      <c r="R144" s="266" t="n"/>
      <c r="S144" s="266" t="n"/>
      <c r="T144" s="266" t="n"/>
      <c r="U144" s="266" t="n"/>
      <c r="V144" s="266" t="n"/>
      <c r="W144" s="266" t="n"/>
      <c r="X144" s="266" t="n"/>
      <c r="Y144" s="266" t="n"/>
      <c r="Z144" s="266" t="n"/>
      <c r="AA144" s="266" t="n"/>
      <c r="AB144" s="266" t="n"/>
      <c r="AC144" s="266" t="n"/>
      <c r="AD144" s="266" t="n"/>
      <c r="AE144" s="266" t="n"/>
      <c r="AF144" s="266" t="n"/>
      <c r="AG144" s="266" t="n"/>
      <c r="AH144" s="266" t="n"/>
      <c r="AI144" s="266" t="n"/>
      <c r="AJ144" s="266" t="n"/>
      <c r="AK144" s="266" t="n"/>
      <c r="AL144" s="266" t="n"/>
      <c r="AM144" s="266" t="n"/>
      <c r="AN144" s="266" t="n"/>
      <c r="AO144" s="266" t="n"/>
      <c r="AP144" s="266" t="n"/>
      <c r="AQ144" s="266" t="n"/>
      <c r="AR144" s="266" t="n"/>
      <c r="AS144" s="266" t="n"/>
      <c r="AT144" s="266" t="n"/>
      <c r="AU144" s="266" t="n"/>
      <c r="AV144" s="266" t="n"/>
      <c r="AW144" s="266" t="n"/>
      <c r="AX144" s="266" t="n"/>
      <c r="AY144" s="266" t="n"/>
      <c r="AZ144" s="266" t="n"/>
      <c r="BA144" s="266" t="n"/>
      <c r="BB144" s="266" t="n"/>
      <c r="BC144" s="266" t="n"/>
      <c r="BD144" s="266" t="n"/>
      <c r="BE144" s="266" t="n"/>
      <c r="BF144" s="266" t="n"/>
      <c r="BG144" s="266" t="n"/>
      <c r="BH144" s="266" t="n"/>
      <c r="BI144" s="266" t="n"/>
      <c r="BJ144" s="266" t="n"/>
      <c r="BK144" s="266" t="n"/>
      <c r="BL144" s="266" t="n"/>
      <c r="BM144" s="266" t="n"/>
      <c r="BN144" s="266" t="n"/>
      <c r="BO144" s="266" t="n"/>
      <c r="BP144" s="266" t="n"/>
      <c r="BQ144" s="266" t="n"/>
      <c r="BR144" s="263" t="inlineStr">
        <is>
          <t>1.4.7, 1.4.8</t>
        </is>
      </c>
      <c r="BS144" s="266" t="n"/>
      <c r="BT144" s="266" t="n"/>
      <c r="BU144" s="264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</row>
    <row r="145">
      <c r="A145" s="6770" t="inlineStr">
        <is>
          <t>БПК-10</t>
        </is>
      </c>
      <c r="B145" s="266" t="n"/>
      <c r="C145" s="266" t="n"/>
      <c r="D145" s="264" t="n"/>
      <c r="E145" s="4868" t="inlineStr">
        <is>
          <t>Владеть основами автоматизации приводов машин и механизмов, принципами действия электрических и электронных устройств и приборов, производить расчеты и измерения параметров электрических цепей</t>
        </is>
      </c>
      <c r="F145" s="266" t="n"/>
      <c r="G145" s="266" t="n"/>
      <c r="H145" s="266" t="n"/>
      <c r="I145" s="266" t="n"/>
      <c r="J145" s="266" t="n"/>
      <c r="K145" s="266" t="n"/>
      <c r="L145" s="266" t="n"/>
      <c r="M145" s="266" t="n"/>
      <c r="N145" s="266" t="n"/>
      <c r="O145" s="266" t="n"/>
      <c r="P145" s="266" t="n"/>
      <c r="Q145" s="266" t="n"/>
      <c r="R145" s="266" t="n"/>
      <c r="S145" s="266" t="n"/>
      <c r="T145" s="266" t="n"/>
      <c r="U145" s="266" t="n"/>
      <c r="V145" s="266" t="n"/>
      <c r="W145" s="266" t="n"/>
      <c r="X145" s="266" t="n"/>
      <c r="Y145" s="266" t="n"/>
      <c r="Z145" s="266" t="n"/>
      <c r="AA145" s="266" t="n"/>
      <c r="AB145" s="266" t="n"/>
      <c r="AC145" s="266" t="n"/>
      <c r="AD145" s="266" t="n"/>
      <c r="AE145" s="266" t="n"/>
      <c r="AF145" s="266" t="n"/>
      <c r="AG145" s="266" t="n"/>
      <c r="AH145" s="266" t="n"/>
      <c r="AI145" s="266" t="n"/>
      <c r="AJ145" s="266" t="n"/>
      <c r="AK145" s="266" t="n"/>
      <c r="AL145" s="266" t="n"/>
      <c r="AM145" s="266" t="n"/>
      <c r="AN145" s="266" t="n"/>
      <c r="AO145" s="266" t="n"/>
      <c r="AP145" s="266" t="n"/>
      <c r="AQ145" s="266" t="n"/>
      <c r="AR145" s="266" t="n"/>
      <c r="AS145" s="266" t="n"/>
      <c r="AT145" s="266" t="n"/>
      <c r="AU145" s="266" t="n"/>
      <c r="AV145" s="266" t="n"/>
      <c r="AW145" s="266" t="n"/>
      <c r="AX145" s="266" t="n"/>
      <c r="AY145" s="266" t="n"/>
      <c r="AZ145" s="266" t="n"/>
      <c r="BA145" s="266" t="n"/>
      <c r="BB145" s="266" t="n"/>
      <c r="BC145" s="266" t="n"/>
      <c r="BD145" s="266" t="n"/>
      <c r="BE145" s="266" t="n"/>
      <c r="BF145" s="266" t="n"/>
      <c r="BG145" s="266" t="n"/>
      <c r="BH145" s="266" t="n"/>
      <c r="BI145" s="266" t="n"/>
      <c r="BJ145" s="266" t="n"/>
      <c r="BK145" s="266" t="n"/>
      <c r="BL145" s="266" t="n"/>
      <c r="BM145" s="266" t="n"/>
      <c r="BN145" s="266" t="n"/>
      <c r="BO145" s="266" t="n"/>
      <c r="BP145" s="266" t="n"/>
      <c r="BQ145" s="266" t="n"/>
      <c r="BR145" s="263" t="inlineStr">
        <is>
          <t>1.5.1</t>
        </is>
      </c>
      <c r="BS145" s="266" t="n"/>
      <c r="BT145" s="266" t="n"/>
      <c r="BU145" s="264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</row>
    <row r="146">
      <c r="A146" s="6770" t="inlineStr">
        <is>
          <t>БПК-11</t>
        </is>
      </c>
      <c r="B146" s="266" t="n"/>
      <c r="C146" s="266" t="n"/>
      <c r="D146" s="264" t="n"/>
      <c r="E146" s="4868" t="inlineStr">
        <is>
          <t>Применять в профессиональной деятельности основные законы движения жидкости и принципы расчета гидравлических машин и приводов</t>
        </is>
      </c>
      <c r="F146" s="266" t="n"/>
      <c r="G146" s="266" t="n"/>
      <c r="H146" s="266" t="n"/>
      <c r="I146" s="266" t="n"/>
      <c r="J146" s="266" t="n"/>
      <c r="K146" s="266" t="n"/>
      <c r="L146" s="266" t="n"/>
      <c r="M146" s="266" t="n"/>
      <c r="N146" s="266" t="n"/>
      <c r="O146" s="266" t="n"/>
      <c r="P146" s="266" t="n"/>
      <c r="Q146" s="266" t="n"/>
      <c r="R146" s="266" t="n"/>
      <c r="S146" s="266" t="n"/>
      <c r="T146" s="266" t="n"/>
      <c r="U146" s="266" t="n"/>
      <c r="V146" s="266" t="n"/>
      <c r="W146" s="266" t="n"/>
      <c r="X146" s="266" t="n"/>
      <c r="Y146" s="266" t="n"/>
      <c r="Z146" s="266" t="n"/>
      <c r="AA146" s="266" t="n"/>
      <c r="AB146" s="266" t="n"/>
      <c r="AC146" s="266" t="n"/>
      <c r="AD146" s="266" t="n"/>
      <c r="AE146" s="266" t="n"/>
      <c r="AF146" s="266" t="n"/>
      <c r="AG146" s="266" t="n"/>
      <c r="AH146" s="266" t="n"/>
      <c r="AI146" s="266" t="n"/>
      <c r="AJ146" s="266" t="n"/>
      <c r="AK146" s="266" t="n"/>
      <c r="AL146" s="266" t="n"/>
      <c r="AM146" s="266" t="n"/>
      <c r="AN146" s="266" t="n"/>
      <c r="AO146" s="266" t="n"/>
      <c r="AP146" s="266" t="n"/>
      <c r="AQ146" s="266" t="n"/>
      <c r="AR146" s="266" t="n"/>
      <c r="AS146" s="266" t="n"/>
      <c r="AT146" s="266" t="n"/>
      <c r="AU146" s="266" t="n"/>
      <c r="AV146" s="266" t="n"/>
      <c r="AW146" s="266" t="n"/>
      <c r="AX146" s="266" t="n"/>
      <c r="AY146" s="266" t="n"/>
      <c r="AZ146" s="266" t="n"/>
      <c r="BA146" s="266" t="n"/>
      <c r="BB146" s="266" t="n"/>
      <c r="BC146" s="266" t="n"/>
      <c r="BD146" s="266" t="n"/>
      <c r="BE146" s="266" t="n"/>
      <c r="BF146" s="266" t="n"/>
      <c r="BG146" s="266" t="n"/>
      <c r="BH146" s="266" t="n"/>
      <c r="BI146" s="266" t="n"/>
      <c r="BJ146" s="266" t="n"/>
      <c r="BK146" s="266" t="n"/>
      <c r="BL146" s="266" t="n"/>
      <c r="BM146" s="266" t="n"/>
      <c r="BN146" s="266" t="n"/>
      <c r="BO146" s="266" t="n"/>
      <c r="BP146" s="266" t="n"/>
      <c r="BQ146" s="266" t="n"/>
      <c r="BR146" s="263" t="inlineStr">
        <is>
          <t>1.5.2, 1.5.3</t>
        </is>
      </c>
      <c r="BS146" s="266" t="n"/>
      <c r="BT146" s="266" t="n"/>
      <c r="BU146" s="264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</row>
    <row r="147">
      <c r="A147" s="6770" t="inlineStr">
        <is>
          <t>БПК-12</t>
        </is>
      </c>
      <c r="B147" s="266" t="n"/>
      <c r="C147" s="266" t="n"/>
      <c r="D147" s="264" t="n"/>
      <c r="E147" s="4868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47" s="266" t="n"/>
      <c r="G147" s="266" t="n"/>
      <c r="H147" s="266" t="n"/>
      <c r="I147" s="266" t="n"/>
      <c r="J147" s="266" t="n"/>
      <c r="K147" s="266" t="n"/>
      <c r="L147" s="266" t="n"/>
      <c r="M147" s="266" t="n"/>
      <c r="N147" s="266" t="n"/>
      <c r="O147" s="266" t="n"/>
      <c r="P147" s="266" t="n"/>
      <c r="Q147" s="266" t="n"/>
      <c r="R147" s="266" t="n"/>
      <c r="S147" s="266" t="n"/>
      <c r="T147" s="266" t="n"/>
      <c r="U147" s="266" t="n"/>
      <c r="V147" s="266" t="n"/>
      <c r="W147" s="266" t="n"/>
      <c r="X147" s="266" t="n"/>
      <c r="Y147" s="266" t="n"/>
      <c r="Z147" s="266" t="n"/>
      <c r="AA147" s="266" t="n"/>
      <c r="AB147" s="266" t="n"/>
      <c r="AC147" s="266" t="n"/>
      <c r="AD147" s="266" t="n"/>
      <c r="AE147" s="266" t="n"/>
      <c r="AF147" s="266" t="n"/>
      <c r="AG147" s="266" t="n"/>
      <c r="AH147" s="266" t="n"/>
      <c r="AI147" s="266" t="n"/>
      <c r="AJ147" s="266" t="n"/>
      <c r="AK147" s="266" t="n"/>
      <c r="AL147" s="266" t="n"/>
      <c r="AM147" s="266" t="n"/>
      <c r="AN147" s="266" t="n"/>
      <c r="AO147" s="266" t="n"/>
      <c r="AP147" s="266" t="n"/>
      <c r="AQ147" s="266" t="n"/>
      <c r="AR147" s="266" t="n"/>
      <c r="AS147" s="266" t="n"/>
      <c r="AT147" s="266" t="n"/>
      <c r="AU147" s="266" t="n"/>
      <c r="AV147" s="266" t="n"/>
      <c r="AW147" s="266" t="n"/>
      <c r="AX147" s="266" t="n"/>
      <c r="AY147" s="266" t="n"/>
      <c r="AZ147" s="266" t="n"/>
      <c r="BA147" s="266" t="n"/>
      <c r="BB147" s="266" t="n"/>
      <c r="BC147" s="266" t="n"/>
      <c r="BD147" s="266" t="n"/>
      <c r="BE147" s="266" t="n"/>
      <c r="BF147" s="266" t="n"/>
      <c r="BG147" s="266" t="n"/>
      <c r="BH147" s="266" t="n"/>
      <c r="BI147" s="266" t="n"/>
      <c r="BJ147" s="266" t="n"/>
      <c r="BK147" s="266" t="n"/>
      <c r="BL147" s="266" t="n"/>
      <c r="BM147" s="266" t="n"/>
      <c r="BN147" s="266" t="n"/>
      <c r="BO147" s="266" t="n"/>
      <c r="BP147" s="266" t="n"/>
      <c r="BQ147" s="266" t="n"/>
      <c r="BR147" s="263" t="inlineStr">
        <is>
          <t>1.6.1</t>
        </is>
      </c>
      <c r="BS147" s="266" t="n"/>
      <c r="BT147" s="266" t="n"/>
      <c r="BU147" s="264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</row>
    <row r="148">
      <c r="A148" s="6770" t="inlineStr">
        <is>
          <t>БПК-13</t>
        </is>
      </c>
      <c r="B148" s="266" t="n"/>
      <c r="C148" s="266" t="n"/>
      <c r="D148" s="264" t="n"/>
      <c r="E148" s="4868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48" s="266" t="n"/>
      <c r="G148" s="266" t="n"/>
      <c r="H148" s="266" t="n"/>
      <c r="I148" s="266" t="n"/>
      <c r="J148" s="266" t="n"/>
      <c r="K148" s="266" t="n"/>
      <c r="L148" s="266" t="n"/>
      <c r="M148" s="266" t="n"/>
      <c r="N148" s="266" t="n"/>
      <c r="O148" s="266" t="n"/>
      <c r="P148" s="266" t="n"/>
      <c r="Q148" s="266" t="n"/>
      <c r="R148" s="266" t="n"/>
      <c r="S148" s="266" t="n"/>
      <c r="T148" s="266" t="n"/>
      <c r="U148" s="266" t="n"/>
      <c r="V148" s="266" t="n"/>
      <c r="W148" s="266" t="n"/>
      <c r="X148" s="266" t="n"/>
      <c r="Y148" s="266" t="n"/>
      <c r="Z148" s="266" t="n"/>
      <c r="AA148" s="266" t="n"/>
      <c r="AB148" s="266" t="n"/>
      <c r="AC148" s="266" t="n"/>
      <c r="AD148" s="266" t="n"/>
      <c r="AE148" s="266" t="n"/>
      <c r="AF148" s="266" t="n"/>
      <c r="AG148" s="266" t="n"/>
      <c r="AH148" s="266" t="n"/>
      <c r="AI148" s="266" t="n"/>
      <c r="AJ148" s="266" t="n"/>
      <c r="AK148" s="266" t="n"/>
      <c r="AL148" s="266" t="n"/>
      <c r="AM148" s="266" t="n"/>
      <c r="AN148" s="266" t="n"/>
      <c r="AO148" s="266" t="n"/>
      <c r="AP148" s="266" t="n"/>
      <c r="AQ148" s="266" t="n"/>
      <c r="AR148" s="266" t="n"/>
      <c r="AS148" s="266" t="n"/>
      <c r="AT148" s="266" t="n"/>
      <c r="AU148" s="266" t="n"/>
      <c r="AV148" s="266" t="n"/>
      <c r="AW148" s="266" t="n"/>
      <c r="AX148" s="266" t="n"/>
      <c r="AY148" s="266" t="n"/>
      <c r="AZ148" s="266" t="n"/>
      <c r="BA148" s="266" t="n"/>
      <c r="BB148" s="266" t="n"/>
      <c r="BC148" s="266" t="n"/>
      <c r="BD148" s="266" t="n"/>
      <c r="BE148" s="266" t="n"/>
      <c r="BF148" s="266" t="n"/>
      <c r="BG148" s="266" t="n"/>
      <c r="BH148" s="266" t="n"/>
      <c r="BI148" s="266" t="n"/>
      <c r="BJ148" s="266" t="n"/>
      <c r="BK148" s="266" t="n"/>
      <c r="BL148" s="266" t="n"/>
      <c r="BM148" s="266" t="n"/>
      <c r="BN148" s="266" t="n"/>
      <c r="BO148" s="266" t="n"/>
      <c r="BP148" s="266" t="n"/>
      <c r="BQ148" s="266" t="n"/>
      <c r="BR148" s="263" t="inlineStr">
        <is>
          <t>1.6.2</t>
        </is>
      </c>
      <c r="BS148" s="266" t="n"/>
      <c r="BT148" s="266" t="n"/>
      <c r="BU148" s="264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</row>
    <row r="149">
      <c r="A149" s="6770" t="inlineStr">
        <is>
          <t>БПК-14</t>
        </is>
      </c>
      <c r="B149" s="266" t="n"/>
      <c r="C149" s="266" t="n"/>
      <c r="D149" s="264" t="n"/>
      <c r="E149" s="4868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49" s="266" t="n"/>
      <c r="G149" s="266" t="n"/>
      <c r="H149" s="266" t="n"/>
      <c r="I149" s="266" t="n"/>
      <c r="J149" s="266" t="n"/>
      <c r="K149" s="266" t="n"/>
      <c r="L149" s="266" t="n"/>
      <c r="M149" s="266" t="n"/>
      <c r="N149" s="266" t="n"/>
      <c r="O149" s="266" t="n"/>
      <c r="P149" s="266" t="n"/>
      <c r="Q149" s="266" t="n"/>
      <c r="R149" s="266" t="n"/>
      <c r="S149" s="266" t="n"/>
      <c r="T149" s="266" t="n"/>
      <c r="U149" s="266" t="n"/>
      <c r="V149" s="266" t="n"/>
      <c r="W149" s="266" t="n"/>
      <c r="X149" s="266" t="n"/>
      <c r="Y149" s="266" t="n"/>
      <c r="Z149" s="266" t="n"/>
      <c r="AA149" s="266" t="n"/>
      <c r="AB149" s="266" t="n"/>
      <c r="AC149" s="266" t="n"/>
      <c r="AD149" s="266" t="n"/>
      <c r="AE149" s="266" t="n"/>
      <c r="AF149" s="266" t="n"/>
      <c r="AG149" s="266" t="n"/>
      <c r="AH149" s="266" t="n"/>
      <c r="AI149" s="266" t="n"/>
      <c r="AJ149" s="266" t="n"/>
      <c r="AK149" s="266" t="n"/>
      <c r="AL149" s="266" t="n"/>
      <c r="AM149" s="266" t="n"/>
      <c r="AN149" s="266" t="n"/>
      <c r="AO149" s="266" t="n"/>
      <c r="AP149" s="266" t="n"/>
      <c r="AQ149" s="266" t="n"/>
      <c r="AR149" s="266" t="n"/>
      <c r="AS149" s="266" t="n"/>
      <c r="AT149" s="266" t="n"/>
      <c r="AU149" s="266" t="n"/>
      <c r="AV149" s="266" t="n"/>
      <c r="AW149" s="266" t="n"/>
      <c r="AX149" s="266" t="n"/>
      <c r="AY149" s="266" t="n"/>
      <c r="AZ149" s="266" t="n"/>
      <c r="BA149" s="266" t="n"/>
      <c r="BB149" s="266" t="n"/>
      <c r="BC149" s="266" t="n"/>
      <c r="BD149" s="266" t="n"/>
      <c r="BE149" s="266" t="n"/>
      <c r="BF149" s="266" t="n"/>
      <c r="BG149" s="266" t="n"/>
      <c r="BH149" s="266" t="n"/>
      <c r="BI149" s="266" t="n"/>
      <c r="BJ149" s="266" t="n"/>
      <c r="BK149" s="266" t="n"/>
      <c r="BL149" s="266" t="n"/>
      <c r="BM149" s="266" t="n"/>
      <c r="BN149" s="266" t="n"/>
      <c r="BO149" s="266" t="n"/>
      <c r="BP149" s="266" t="n"/>
      <c r="BQ149" s="266" t="n"/>
      <c r="BR149" s="263" t="inlineStr">
        <is>
          <t>1.6.3</t>
        </is>
      </c>
      <c r="BS149" s="266" t="n"/>
      <c r="BT149" s="266" t="n"/>
      <c r="BU149" s="264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</row>
    <row r="150">
      <c r="A150" s="6770" t="inlineStr">
        <is>
          <t>СК-1</t>
        </is>
      </c>
      <c r="B150" s="266" t="n"/>
      <c r="C150" s="266" t="n"/>
      <c r="D150" s="264" t="n"/>
      <c r="E150" s="4868" t="inlineStr">
        <is>
          <t>Применять знания о структуре, свойствах и способах получения материалов конструкционного назначения для осуществления их рационального выбора при создании, ремонте и восстановлении машин и оборудования лесного комплекса</t>
        </is>
      </c>
      <c r="F150" s="266" t="n"/>
      <c r="G150" s="266" t="n"/>
      <c r="H150" s="266" t="n"/>
      <c r="I150" s="266" t="n"/>
      <c r="J150" s="266" t="n"/>
      <c r="K150" s="266" t="n"/>
      <c r="L150" s="266" t="n"/>
      <c r="M150" s="266" t="n"/>
      <c r="N150" s="266" t="n"/>
      <c r="O150" s="266" t="n"/>
      <c r="P150" s="266" t="n"/>
      <c r="Q150" s="266" t="n"/>
      <c r="R150" s="266" t="n"/>
      <c r="S150" s="266" t="n"/>
      <c r="T150" s="266" t="n"/>
      <c r="U150" s="266" t="n"/>
      <c r="V150" s="266" t="n"/>
      <c r="W150" s="266" t="n"/>
      <c r="X150" s="266" t="n"/>
      <c r="Y150" s="266" t="n"/>
      <c r="Z150" s="266" t="n"/>
      <c r="AA150" s="266" t="n"/>
      <c r="AB150" s="266" t="n"/>
      <c r="AC150" s="266" t="n"/>
      <c r="AD150" s="266" t="n"/>
      <c r="AE150" s="266" t="n"/>
      <c r="AF150" s="266" t="n"/>
      <c r="AG150" s="266" t="n"/>
      <c r="AH150" s="266" t="n"/>
      <c r="AI150" s="266" t="n"/>
      <c r="AJ150" s="266" t="n"/>
      <c r="AK150" s="266" t="n"/>
      <c r="AL150" s="266" t="n"/>
      <c r="AM150" s="266" t="n"/>
      <c r="AN150" s="266" t="n"/>
      <c r="AO150" s="266" t="n"/>
      <c r="AP150" s="266" t="n"/>
      <c r="AQ150" s="266" t="n"/>
      <c r="AR150" s="266" t="n"/>
      <c r="AS150" s="266" t="n"/>
      <c r="AT150" s="266" t="n"/>
      <c r="AU150" s="266" t="n"/>
      <c r="AV150" s="266" t="n"/>
      <c r="AW150" s="266" t="n"/>
      <c r="AX150" s="266" t="n"/>
      <c r="AY150" s="266" t="n"/>
      <c r="AZ150" s="266" t="n"/>
      <c r="BA150" s="266" t="n"/>
      <c r="BB150" s="266" t="n"/>
      <c r="BC150" s="266" t="n"/>
      <c r="BD150" s="266" t="n"/>
      <c r="BE150" s="266" t="n"/>
      <c r="BF150" s="266" t="n"/>
      <c r="BG150" s="266" t="n"/>
      <c r="BH150" s="266" t="n"/>
      <c r="BI150" s="266" t="n"/>
      <c r="BJ150" s="266" t="n"/>
      <c r="BK150" s="266" t="n"/>
      <c r="BL150" s="266" t="n"/>
      <c r="BM150" s="266" t="n"/>
      <c r="BN150" s="266" t="n"/>
      <c r="BO150" s="266" t="n"/>
      <c r="BP150" s="266" t="n"/>
      <c r="BQ150" s="266" t="n"/>
      <c r="BR150" s="263" t="inlineStr">
        <is>
          <t>2.2</t>
        </is>
      </c>
      <c r="BS150" s="266" t="n"/>
      <c r="BT150" s="266" t="n"/>
      <c r="BU150" s="264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</row>
    <row r="151">
      <c r="A151" s="6770" t="inlineStr">
        <is>
          <t>СК-2</t>
        </is>
      </c>
      <c r="B151" s="266" t="n"/>
      <c r="C151" s="266" t="n"/>
      <c r="D151" s="264" t="n"/>
      <c r="E151" s="4868" t="inlineStr">
        <is>
          <t>Анализировать устройство узлов и агрегатов лесотранспортных машин</t>
        </is>
      </c>
      <c r="F151" s="266" t="n"/>
      <c r="G151" s="266" t="n"/>
      <c r="H151" s="266" t="n"/>
      <c r="I151" s="266" t="n"/>
      <c r="J151" s="266" t="n"/>
      <c r="K151" s="266" t="n"/>
      <c r="L151" s="266" t="n"/>
      <c r="M151" s="266" t="n"/>
      <c r="N151" s="266" t="n"/>
      <c r="O151" s="266" t="n"/>
      <c r="P151" s="266" t="n"/>
      <c r="Q151" s="266" t="n"/>
      <c r="R151" s="266" t="n"/>
      <c r="S151" s="266" t="n"/>
      <c r="T151" s="266" t="n"/>
      <c r="U151" s="266" t="n"/>
      <c r="V151" s="266" t="n"/>
      <c r="W151" s="266" t="n"/>
      <c r="X151" s="266" t="n"/>
      <c r="Y151" s="266" t="n"/>
      <c r="Z151" s="266" t="n"/>
      <c r="AA151" s="266" t="n"/>
      <c r="AB151" s="266" t="n"/>
      <c r="AC151" s="266" t="n"/>
      <c r="AD151" s="266" t="n"/>
      <c r="AE151" s="266" t="n"/>
      <c r="AF151" s="266" t="n"/>
      <c r="AG151" s="266" t="n"/>
      <c r="AH151" s="266" t="n"/>
      <c r="AI151" s="266" t="n"/>
      <c r="AJ151" s="266" t="n"/>
      <c r="AK151" s="266" t="n"/>
      <c r="AL151" s="266" t="n"/>
      <c r="AM151" s="266" t="n"/>
      <c r="AN151" s="266" t="n"/>
      <c r="AO151" s="266" t="n"/>
      <c r="AP151" s="266" t="n"/>
      <c r="AQ151" s="266" t="n"/>
      <c r="AR151" s="266" t="n"/>
      <c r="AS151" s="266" t="n"/>
      <c r="AT151" s="266" t="n"/>
      <c r="AU151" s="266" t="n"/>
      <c r="AV151" s="266" t="n"/>
      <c r="AW151" s="266" t="n"/>
      <c r="AX151" s="266" t="n"/>
      <c r="AY151" s="266" t="n"/>
      <c r="AZ151" s="266" t="n"/>
      <c r="BA151" s="266" t="n"/>
      <c r="BB151" s="266" t="n"/>
      <c r="BC151" s="266" t="n"/>
      <c r="BD151" s="266" t="n"/>
      <c r="BE151" s="266" t="n"/>
      <c r="BF151" s="266" t="n"/>
      <c r="BG151" s="266" t="n"/>
      <c r="BH151" s="266" t="n"/>
      <c r="BI151" s="266" t="n"/>
      <c r="BJ151" s="266" t="n"/>
      <c r="BK151" s="266" t="n"/>
      <c r="BL151" s="266" t="n"/>
      <c r="BM151" s="266" t="n"/>
      <c r="BN151" s="266" t="n"/>
      <c r="BO151" s="266" t="n"/>
      <c r="BP151" s="266" t="n"/>
      <c r="BQ151" s="266" t="n"/>
      <c r="BR151" s="263" t="inlineStr">
        <is>
          <t>2.3.1, 2.3.2</t>
        </is>
      </c>
      <c r="BS151" s="266" t="n"/>
      <c r="BT151" s="266" t="n"/>
      <c r="BU151" s="264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</row>
    <row r="152">
      <c r="A152" s="6770" t="inlineStr">
        <is>
          <t>СК-3</t>
        </is>
      </c>
      <c r="B152" s="266" t="n"/>
      <c r="C152" s="266" t="n"/>
      <c r="D152" s="264" t="n"/>
      <c r="E152" s="4868" t="inlineStr">
        <is>
          <t>Планировать основные технологические процессы, применяемые при проведении лесосечных и лесоскладских работ</t>
        </is>
      </c>
      <c r="F152" s="266" t="n"/>
      <c r="G152" s="266" t="n"/>
      <c r="H152" s="266" t="n"/>
      <c r="I152" s="266" t="n"/>
      <c r="J152" s="266" t="n"/>
      <c r="K152" s="266" t="n"/>
      <c r="L152" s="266" t="n"/>
      <c r="M152" s="266" t="n"/>
      <c r="N152" s="266" t="n"/>
      <c r="O152" s="266" t="n"/>
      <c r="P152" s="266" t="n"/>
      <c r="Q152" s="266" t="n"/>
      <c r="R152" s="266" t="n"/>
      <c r="S152" s="266" t="n"/>
      <c r="T152" s="266" t="n"/>
      <c r="U152" s="266" t="n"/>
      <c r="V152" s="266" t="n"/>
      <c r="W152" s="266" t="n"/>
      <c r="X152" s="266" t="n"/>
      <c r="Y152" s="266" t="n"/>
      <c r="Z152" s="266" t="n"/>
      <c r="AA152" s="266" t="n"/>
      <c r="AB152" s="266" t="n"/>
      <c r="AC152" s="266" t="n"/>
      <c r="AD152" s="266" t="n"/>
      <c r="AE152" s="266" t="n"/>
      <c r="AF152" s="266" t="n"/>
      <c r="AG152" s="266" t="n"/>
      <c r="AH152" s="266" t="n"/>
      <c r="AI152" s="266" t="n"/>
      <c r="AJ152" s="266" t="n"/>
      <c r="AK152" s="266" t="n"/>
      <c r="AL152" s="266" t="n"/>
      <c r="AM152" s="266" t="n"/>
      <c r="AN152" s="266" t="n"/>
      <c r="AO152" s="266" t="n"/>
      <c r="AP152" s="266" t="n"/>
      <c r="AQ152" s="266" t="n"/>
      <c r="AR152" s="266" t="n"/>
      <c r="AS152" s="266" t="n"/>
      <c r="AT152" s="266" t="n"/>
      <c r="AU152" s="266" t="n"/>
      <c r="AV152" s="266" t="n"/>
      <c r="AW152" s="266" t="n"/>
      <c r="AX152" s="266" t="n"/>
      <c r="AY152" s="266" t="n"/>
      <c r="AZ152" s="266" t="n"/>
      <c r="BA152" s="266" t="n"/>
      <c r="BB152" s="266" t="n"/>
      <c r="BC152" s="266" t="n"/>
      <c r="BD152" s="266" t="n"/>
      <c r="BE152" s="266" t="n"/>
      <c r="BF152" s="266" t="n"/>
      <c r="BG152" s="266" t="n"/>
      <c r="BH152" s="266" t="n"/>
      <c r="BI152" s="266" t="n"/>
      <c r="BJ152" s="266" t="n"/>
      <c r="BK152" s="266" t="n"/>
      <c r="BL152" s="266" t="n"/>
      <c r="BM152" s="266" t="n"/>
      <c r="BN152" s="266" t="n"/>
      <c r="BO152" s="266" t="n"/>
      <c r="BP152" s="266" t="n"/>
      <c r="BQ152" s="266" t="n"/>
      <c r="BR152" s="263" t="inlineStr">
        <is>
          <t>2.3.3</t>
        </is>
      </c>
      <c r="BS152" s="266" t="n"/>
      <c r="BT152" s="266" t="n"/>
      <c r="BU152" s="264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</row>
    <row r="153">
      <c r="A153" s="6770" t="inlineStr">
        <is>
          <t>СК-4</t>
        </is>
      </c>
      <c r="B153" s="266" t="n"/>
      <c r="C153" s="266" t="n"/>
      <c r="D153" s="264" t="n"/>
      <c r="E153" s="4868" t="inlineStr">
        <is>
          <t>Рассчитывать основные параметры технологического оборудования дорожно-строительных машин</t>
        </is>
      </c>
      <c r="F153" s="266" t="n"/>
      <c r="G153" s="266" t="n"/>
      <c r="H153" s="266" t="n"/>
      <c r="I153" s="266" t="n"/>
      <c r="J153" s="266" t="n"/>
      <c r="K153" s="266" t="n"/>
      <c r="L153" s="266" t="n"/>
      <c r="M153" s="266" t="n"/>
      <c r="N153" s="266" t="n"/>
      <c r="O153" s="266" t="n"/>
      <c r="P153" s="266" t="n"/>
      <c r="Q153" s="266" t="n"/>
      <c r="R153" s="266" t="n"/>
      <c r="S153" s="266" t="n"/>
      <c r="T153" s="266" t="n"/>
      <c r="U153" s="266" t="n"/>
      <c r="V153" s="266" t="n"/>
      <c r="W153" s="266" t="n"/>
      <c r="X153" s="266" t="n"/>
      <c r="Y153" s="266" t="n"/>
      <c r="Z153" s="266" t="n"/>
      <c r="AA153" s="266" t="n"/>
      <c r="AB153" s="266" t="n"/>
      <c r="AC153" s="266" t="n"/>
      <c r="AD153" s="266" t="n"/>
      <c r="AE153" s="266" t="n"/>
      <c r="AF153" s="266" t="n"/>
      <c r="AG153" s="266" t="n"/>
      <c r="AH153" s="266" t="n"/>
      <c r="AI153" s="266" t="n"/>
      <c r="AJ153" s="266" t="n"/>
      <c r="AK153" s="266" t="n"/>
      <c r="AL153" s="266" t="n"/>
      <c r="AM153" s="266" t="n"/>
      <c r="AN153" s="266" t="n"/>
      <c r="AO153" s="266" t="n"/>
      <c r="AP153" s="266" t="n"/>
      <c r="AQ153" s="266" t="n"/>
      <c r="AR153" s="266" t="n"/>
      <c r="AS153" s="266" t="n"/>
      <c r="AT153" s="266" t="n"/>
      <c r="AU153" s="266" t="n"/>
      <c r="AV153" s="266" t="n"/>
      <c r="AW153" s="266" t="n"/>
      <c r="AX153" s="266" t="n"/>
      <c r="AY153" s="266" t="n"/>
      <c r="AZ153" s="266" t="n"/>
      <c r="BA153" s="266" t="n"/>
      <c r="BB153" s="266" t="n"/>
      <c r="BC153" s="266" t="n"/>
      <c r="BD153" s="266" t="n"/>
      <c r="BE153" s="266" t="n"/>
      <c r="BF153" s="266" t="n"/>
      <c r="BG153" s="266" t="n"/>
      <c r="BH153" s="266" t="n"/>
      <c r="BI153" s="266" t="n"/>
      <c r="BJ153" s="266" t="n"/>
      <c r="BK153" s="266" t="n"/>
      <c r="BL153" s="266" t="n"/>
      <c r="BM153" s="266" t="n"/>
      <c r="BN153" s="266" t="n"/>
      <c r="BO153" s="266" t="n"/>
      <c r="BP153" s="266" t="n"/>
      <c r="BQ153" s="266" t="n"/>
      <c r="BR153" s="263" t="inlineStr">
        <is>
          <t>2.3.4, 2.3.5</t>
        </is>
      </c>
      <c r="BS153" s="266" t="n"/>
      <c r="BT153" s="266" t="n"/>
      <c r="BU153" s="264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</row>
    <row r="154">
      <c r="A154" s="6770" t="inlineStr">
        <is>
          <t>СК-5</t>
        </is>
      </c>
      <c r="B154" s="266" t="n"/>
      <c r="C154" s="266" t="n"/>
      <c r="D154" s="264" t="n"/>
      <c r="E154" s="4868" t="inlineStr">
        <is>
          <t xml:space="preserve">Осуществлять расчет основных параметров приводов лесных машин и оборудования </t>
        </is>
      </c>
      <c r="F154" s="266" t="n"/>
      <c r="G154" s="266" t="n"/>
      <c r="H154" s="266" t="n"/>
      <c r="I154" s="266" t="n"/>
      <c r="J154" s="266" t="n"/>
      <c r="K154" s="266" t="n"/>
      <c r="L154" s="266" t="n"/>
      <c r="M154" s="266" t="n"/>
      <c r="N154" s="266" t="n"/>
      <c r="O154" s="266" t="n"/>
      <c r="P154" s="266" t="n"/>
      <c r="Q154" s="266" t="n"/>
      <c r="R154" s="266" t="n"/>
      <c r="S154" s="266" t="n"/>
      <c r="T154" s="266" t="n"/>
      <c r="U154" s="266" t="n"/>
      <c r="V154" s="266" t="n"/>
      <c r="W154" s="266" t="n"/>
      <c r="X154" s="266" t="n"/>
      <c r="Y154" s="266" t="n"/>
      <c r="Z154" s="266" t="n"/>
      <c r="AA154" s="266" t="n"/>
      <c r="AB154" s="266" t="n"/>
      <c r="AC154" s="266" t="n"/>
      <c r="AD154" s="266" t="n"/>
      <c r="AE154" s="266" t="n"/>
      <c r="AF154" s="266" t="n"/>
      <c r="AG154" s="266" t="n"/>
      <c r="AH154" s="266" t="n"/>
      <c r="AI154" s="266" t="n"/>
      <c r="AJ154" s="266" t="n"/>
      <c r="AK154" s="266" t="n"/>
      <c r="AL154" s="266" t="n"/>
      <c r="AM154" s="266" t="n"/>
      <c r="AN154" s="266" t="n"/>
      <c r="AO154" s="266" t="n"/>
      <c r="AP154" s="266" t="n"/>
      <c r="AQ154" s="266" t="n"/>
      <c r="AR154" s="266" t="n"/>
      <c r="AS154" s="266" t="n"/>
      <c r="AT154" s="266" t="n"/>
      <c r="AU154" s="266" t="n"/>
      <c r="AV154" s="266" t="n"/>
      <c r="AW154" s="266" t="n"/>
      <c r="AX154" s="266" t="n"/>
      <c r="AY154" s="266" t="n"/>
      <c r="AZ154" s="266" t="n"/>
      <c r="BA154" s="266" t="n"/>
      <c r="BB154" s="266" t="n"/>
      <c r="BC154" s="266" t="n"/>
      <c r="BD154" s="266" t="n"/>
      <c r="BE154" s="266" t="n"/>
      <c r="BF154" s="266" t="n"/>
      <c r="BG154" s="266" t="n"/>
      <c r="BH154" s="266" t="n"/>
      <c r="BI154" s="266" t="n"/>
      <c r="BJ154" s="266" t="n"/>
      <c r="BK154" s="266" t="n"/>
      <c r="BL154" s="266" t="n"/>
      <c r="BM154" s="266" t="n"/>
      <c r="BN154" s="266" t="n"/>
      <c r="BO154" s="266" t="n"/>
      <c r="BP154" s="266" t="n"/>
      <c r="BQ154" s="266" t="n"/>
      <c r="BR154" s="263" t="inlineStr">
        <is>
          <t>2.3.6</t>
        </is>
      </c>
      <c r="BS154" s="266" t="n"/>
      <c r="BT154" s="266" t="n"/>
      <c r="BU154" s="264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</row>
    <row r="155">
      <c r="A155" s="6770" t="inlineStr">
        <is>
          <t>СК-6</t>
        </is>
      </c>
      <c r="B155" s="266" t="n"/>
      <c r="C155" s="266" t="n"/>
      <c r="D155" s="264" t="n"/>
      <c r="E155" s="4868" t="inlineStr">
        <is>
          <t>Использовать знания о конструктивных особенностях лесохозяйственных машин при расчете основных параметров технологического оборудования</t>
        </is>
      </c>
      <c r="F155" s="266" t="n"/>
      <c r="G155" s="266" t="n"/>
      <c r="H155" s="266" t="n"/>
      <c r="I155" s="266" t="n"/>
      <c r="J155" s="266" t="n"/>
      <c r="K155" s="266" t="n"/>
      <c r="L155" s="266" t="n"/>
      <c r="M155" s="266" t="n"/>
      <c r="N155" s="266" t="n"/>
      <c r="O155" s="266" t="n"/>
      <c r="P155" s="266" t="n"/>
      <c r="Q155" s="266" t="n"/>
      <c r="R155" s="266" t="n"/>
      <c r="S155" s="266" t="n"/>
      <c r="T155" s="266" t="n"/>
      <c r="U155" s="266" t="n"/>
      <c r="V155" s="266" t="n"/>
      <c r="W155" s="266" t="n"/>
      <c r="X155" s="266" t="n"/>
      <c r="Y155" s="266" t="n"/>
      <c r="Z155" s="266" t="n"/>
      <c r="AA155" s="266" t="n"/>
      <c r="AB155" s="266" t="n"/>
      <c r="AC155" s="266" t="n"/>
      <c r="AD155" s="266" t="n"/>
      <c r="AE155" s="266" t="n"/>
      <c r="AF155" s="266" t="n"/>
      <c r="AG155" s="266" t="n"/>
      <c r="AH155" s="266" t="n"/>
      <c r="AI155" s="266" t="n"/>
      <c r="AJ155" s="266" t="n"/>
      <c r="AK155" s="266" t="n"/>
      <c r="AL155" s="266" t="n"/>
      <c r="AM155" s="266" t="n"/>
      <c r="AN155" s="266" t="n"/>
      <c r="AO155" s="266" t="n"/>
      <c r="AP155" s="266" t="n"/>
      <c r="AQ155" s="266" t="n"/>
      <c r="AR155" s="266" t="n"/>
      <c r="AS155" s="266" t="n"/>
      <c r="AT155" s="266" t="n"/>
      <c r="AU155" s="266" t="n"/>
      <c r="AV155" s="266" t="n"/>
      <c r="AW155" s="266" t="n"/>
      <c r="AX155" s="266" t="n"/>
      <c r="AY155" s="266" t="n"/>
      <c r="AZ155" s="266" t="n"/>
      <c r="BA155" s="266" t="n"/>
      <c r="BB155" s="266" t="n"/>
      <c r="BC155" s="266" t="n"/>
      <c r="BD155" s="266" t="n"/>
      <c r="BE155" s="266" t="n"/>
      <c r="BF155" s="266" t="n"/>
      <c r="BG155" s="266" t="n"/>
      <c r="BH155" s="266" t="n"/>
      <c r="BI155" s="266" t="n"/>
      <c r="BJ155" s="266" t="n"/>
      <c r="BK155" s="266" t="n"/>
      <c r="BL155" s="266" t="n"/>
      <c r="BM155" s="266" t="n"/>
      <c r="BN155" s="266" t="n"/>
      <c r="BO155" s="266" t="n"/>
      <c r="BP155" s="266" t="n"/>
      <c r="BQ155" s="266" t="n"/>
      <c r="BR155" s="263" t="inlineStr">
        <is>
          <t>2.3.7</t>
        </is>
      </c>
      <c r="BS155" s="266" t="n"/>
      <c r="BT155" s="266" t="n"/>
      <c r="BU155" s="264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</row>
    <row r="156">
      <c r="A156" s="6770" t="inlineStr">
        <is>
          <t>СК-7</t>
        </is>
      </c>
      <c r="B156" s="266" t="n"/>
      <c r="C156" s="266" t="n"/>
      <c r="D156" s="264" t="n"/>
      <c r="E156" s="4868" t="inlineStr">
        <is>
          <t>Определять основные параметры загрузочно-формировочного оборудования лесопромышленных предприятий</t>
        </is>
      </c>
      <c r="F156" s="266" t="n"/>
      <c r="G156" s="266" t="n"/>
      <c r="H156" s="266" t="n"/>
      <c r="I156" s="266" t="n"/>
      <c r="J156" s="266" t="n"/>
      <c r="K156" s="266" t="n"/>
      <c r="L156" s="266" t="n"/>
      <c r="M156" s="266" t="n"/>
      <c r="N156" s="266" t="n"/>
      <c r="O156" s="266" t="n"/>
      <c r="P156" s="266" t="n"/>
      <c r="Q156" s="266" t="n"/>
      <c r="R156" s="266" t="n"/>
      <c r="S156" s="266" t="n"/>
      <c r="T156" s="266" t="n"/>
      <c r="U156" s="266" t="n"/>
      <c r="V156" s="266" t="n"/>
      <c r="W156" s="266" t="n"/>
      <c r="X156" s="266" t="n"/>
      <c r="Y156" s="266" t="n"/>
      <c r="Z156" s="266" t="n"/>
      <c r="AA156" s="266" t="n"/>
      <c r="AB156" s="266" t="n"/>
      <c r="AC156" s="266" t="n"/>
      <c r="AD156" s="266" t="n"/>
      <c r="AE156" s="266" t="n"/>
      <c r="AF156" s="266" t="n"/>
      <c r="AG156" s="266" t="n"/>
      <c r="AH156" s="266" t="n"/>
      <c r="AI156" s="266" t="n"/>
      <c r="AJ156" s="266" t="n"/>
      <c r="AK156" s="266" t="n"/>
      <c r="AL156" s="266" t="n"/>
      <c r="AM156" s="266" t="n"/>
      <c r="AN156" s="266" t="n"/>
      <c r="AO156" s="266" t="n"/>
      <c r="AP156" s="266" t="n"/>
      <c r="AQ156" s="266" t="n"/>
      <c r="AR156" s="266" t="n"/>
      <c r="AS156" s="266" t="n"/>
      <c r="AT156" s="266" t="n"/>
      <c r="AU156" s="266" t="n"/>
      <c r="AV156" s="266" t="n"/>
      <c r="AW156" s="266" t="n"/>
      <c r="AX156" s="266" t="n"/>
      <c r="AY156" s="266" t="n"/>
      <c r="AZ156" s="266" t="n"/>
      <c r="BA156" s="266" t="n"/>
      <c r="BB156" s="266" t="n"/>
      <c r="BC156" s="266" t="n"/>
      <c r="BD156" s="266" t="n"/>
      <c r="BE156" s="266" t="n"/>
      <c r="BF156" s="266" t="n"/>
      <c r="BG156" s="266" t="n"/>
      <c r="BH156" s="266" t="n"/>
      <c r="BI156" s="266" t="n"/>
      <c r="BJ156" s="266" t="n"/>
      <c r="BK156" s="266" t="n"/>
      <c r="BL156" s="266" t="n"/>
      <c r="BM156" s="266" t="n"/>
      <c r="BN156" s="266" t="n"/>
      <c r="BO156" s="266" t="n"/>
      <c r="BP156" s="266" t="n"/>
      <c r="BQ156" s="266" t="n"/>
      <c r="BR156" s="263" t="inlineStr">
        <is>
          <t>2.3.8</t>
        </is>
      </c>
      <c r="BS156" s="266" t="n"/>
      <c r="BT156" s="266" t="n"/>
      <c r="BU156" s="264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</row>
    <row r="157">
      <c r="A157" s="6770" t="inlineStr">
        <is>
          <t>СК-8</t>
        </is>
      </c>
      <c r="B157" s="266" t="n"/>
      <c r="C157" s="266" t="n"/>
      <c r="D157" s="264" t="n"/>
      <c r="E157" s="4868" t="inlineStr">
        <is>
          <t>Владеть основными методами расчетов и испытаний гидроманипуляторов лесных машин и оборудования</t>
        </is>
      </c>
      <c r="F157" s="266" t="n"/>
      <c r="G157" s="266" t="n"/>
      <c r="H157" s="266" t="n"/>
      <c r="I157" s="266" t="n"/>
      <c r="J157" s="266" t="n"/>
      <c r="K157" s="266" t="n"/>
      <c r="L157" s="266" t="n"/>
      <c r="M157" s="266" t="n"/>
      <c r="N157" s="266" t="n"/>
      <c r="O157" s="266" t="n"/>
      <c r="P157" s="266" t="n"/>
      <c r="Q157" s="266" t="n"/>
      <c r="R157" s="266" t="n"/>
      <c r="S157" s="266" t="n"/>
      <c r="T157" s="266" t="n"/>
      <c r="U157" s="266" t="n"/>
      <c r="V157" s="266" t="n"/>
      <c r="W157" s="266" t="n"/>
      <c r="X157" s="266" t="n"/>
      <c r="Y157" s="266" t="n"/>
      <c r="Z157" s="266" t="n"/>
      <c r="AA157" s="266" t="n"/>
      <c r="AB157" s="266" t="n"/>
      <c r="AC157" s="266" t="n"/>
      <c r="AD157" s="266" t="n"/>
      <c r="AE157" s="266" t="n"/>
      <c r="AF157" s="266" t="n"/>
      <c r="AG157" s="266" t="n"/>
      <c r="AH157" s="266" t="n"/>
      <c r="AI157" s="266" t="n"/>
      <c r="AJ157" s="266" t="n"/>
      <c r="AK157" s="266" t="n"/>
      <c r="AL157" s="266" t="n"/>
      <c r="AM157" s="266" t="n"/>
      <c r="AN157" s="266" t="n"/>
      <c r="AO157" s="266" t="n"/>
      <c r="AP157" s="266" t="n"/>
      <c r="AQ157" s="266" t="n"/>
      <c r="AR157" s="266" t="n"/>
      <c r="AS157" s="266" t="n"/>
      <c r="AT157" s="266" t="n"/>
      <c r="AU157" s="266" t="n"/>
      <c r="AV157" s="266" t="n"/>
      <c r="AW157" s="266" t="n"/>
      <c r="AX157" s="266" t="n"/>
      <c r="AY157" s="266" t="n"/>
      <c r="AZ157" s="266" t="n"/>
      <c r="BA157" s="266" t="n"/>
      <c r="BB157" s="266" t="n"/>
      <c r="BC157" s="266" t="n"/>
      <c r="BD157" s="266" t="n"/>
      <c r="BE157" s="266" t="n"/>
      <c r="BF157" s="266" t="n"/>
      <c r="BG157" s="266" t="n"/>
      <c r="BH157" s="266" t="n"/>
      <c r="BI157" s="266" t="n"/>
      <c r="BJ157" s="266" t="n"/>
      <c r="BK157" s="266" t="n"/>
      <c r="BL157" s="266" t="n"/>
      <c r="BM157" s="266" t="n"/>
      <c r="BN157" s="266" t="n"/>
      <c r="BO157" s="266" t="n"/>
      <c r="BP157" s="266" t="n"/>
      <c r="BQ157" s="266" t="n"/>
      <c r="BR157" s="263" t="inlineStr">
        <is>
          <t>2.3.8</t>
        </is>
      </c>
      <c r="BS157" s="266" t="n"/>
      <c r="BT157" s="266" t="n"/>
      <c r="BU157" s="264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</row>
    <row r="158">
      <c r="A158" s="6770" t="inlineStr">
        <is>
          <t>СК-9</t>
        </is>
      </c>
      <c r="B158" s="266" t="n"/>
      <c r="C158" s="266" t="n"/>
      <c r="D158" s="264" t="n"/>
      <c r="E158" s="4868" t="inlineStr">
        <is>
          <t>Применять знания о конструкции и принципе работы лесопромышленного оборудования для произведения расчетов и выбора его параметров</t>
        </is>
      </c>
      <c r="F158" s="266" t="n"/>
      <c r="G158" s="266" t="n"/>
      <c r="H158" s="266" t="n"/>
      <c r="I158" s="266" t="n"/>
      <c r="J158" s="266" t="n"/>
      <c r="K158" s="266" t="n"/>
      <c r="L158" s="266" t="n"/>
      <c r="M158" s="266" t="n"/>
      <c r="N158" s="266" t="n"/>
      <c r="O158" s="266" t="n"/>
      <c r="P158" s="266" t="n"/>
      <c r="Q158" s="266" t="n"/>
      <c r="R158" s="266" t="n"/>
      <c r="S158" s="266" t="n"/>
      <c r="T158" s="266" t="n"/>
      <c r="U158" s="266" t="n"/>
      <c r="V158" s="266" t="n"/>
      <c r="W158" s="266" t="n"/>
      <c r="X158" s="266" t="n"/>
      <c r="Y158" s="266" t="n"/>
      <c r="Z158" s="266" t="n"/>
      <c r="AA158" s="266" t="n"/>
      <c r="AB158" s="266" t="n"/>
      <c r="AC158" s="266" t="n"/>
      <c r="AD158" s="266" t="n"/>
      <c r="AE158" s="266" t="n"/>
      <c r="AF158" s="266" t="n"/>
      <c r="AG158" s="266" t="n"/>
      <c r="AH158" s="266" t="n"/>
      <c r="AI158" s="266" t="n"/>
      <c r="AJ158" s="266" t="n"/>
      <c r="AK158" s="266" t="n"/>
      <c r="AL158" s="266" t="n"/>
      <c r="AM158" s="266" t="n"/>
      <c r="AN158" s="266" t="n"/>
      <c r="AO158" s="266" t="n"/>
      <c r="AP158" s="266" t="n"/>
      <c r="AQ158" s="266" t="n"/>
      <c r="AR158" s="266" t="n"/>
      <c r="AS158" s="266" t="n"/>
      <c r="AT158" s="266" t="n"/>
      <c r="AU158" s="266" t="n"/>
      <c r="AV158" s="266" t="n"/>
      <c r="AW158" s="266" t="n"/>
      <c r="AX158" s="266" t="n"/>
      <c r="AY158" s="266" t="n"/>
      <c r="AZ158" s="266" t="n"/>
      <c r="BA158" s="266" t="n"/>
      <c r="BB158" s="266" t="n"/>
      <c r="BC158" s="266" t="n"/>
      <c r="BD158" s="266" t="n"/>
      <c r="BE158" s="266" t="n"/>
      <c r="BF158" s="266" t="n"/>
      <c r="BG158" s="266" t="n"/>
      <c r="BH158" s="266" t="n"/>
      <c r="BI158" s="266" t="n"/>
      <c r="BJ158" s="266" t="n"/>
      <c r="BK158" s="266" t="n"/>
      <c r="BL158" s="266" t="n"/>
      <c r="BM158" s="266" t="n"/>
      <c r="BN158" s="266" t="n"/>
      <c r="BO158" s="266" t="n"/>
      <c r="BP158" s="266" t="n"/>
      <c r="BQ158" s="266" t="n"/>
      <c r="BR158" s="263" t="inlineStr">
        <is>
          <t>2.4.1, 2.4.2</t>
        </is>
      </c>
      <c r="BS158" s="266" t="n"/>
      <c r="BT158" s="266" t="n"/>
      <c r="BU158" s="264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</row>
    <row r="159">
      <c r="A159" s="6770" t="inlineStr">
        <is>
          <t>СК-10</t>
        </is>
      </c>
      <c r="B159" s="266" t="n"/>
      <c r="C159" s="266" t="n"/>
      <c r="D159" s="264" t="n"/>
      <c r="E159" s="4868" t="inlineStr">
        <is>
          <t>Применять в профессиональной деятельности знания о принципах функционирования автоматизированных систем управления лесных машин и оборудования, проводить компьютерную диагностику их неисправностей</t>
        </is>
      </c>
      <c r="F159" s="266" t="n"/>
      <c r="G159" s="266" t="n"/>
      <c r="H159" s="266" t="n"/>
      <c r="I159" s="266" t="n"/>
      <c r="J159" s="266" t="n"/>
      <c r="K159" s="266" t="n"/>
      <c r="L159" s="266" t="n"/>
      <c r="M159" s="266" t="n"/>
      <c r="N159" s="266" t="n"/>
      <c r="O159" s="266" t="n"/>
      <c r="P159" s="266" t="n"/>
      <c r="Q159" s="266" t="n"/>
      <c r="R159" s="266" t="n"/>
      <c r="S159" s="266" t="n"/>
      <c r="T159" s="266" t="n"/>
      <c r="U159" s="266" t="n"/>
      <c r="V159" s="266" t="n"/>
      <c r="W159" s="266" t="n"/>
      <c r="X159" s="266" t="n"/>
      <c r="Y159" s="266" t="n"/>
      <c r="Z159" s="266" t="n"/>
      <c r="AA159" s="266" t="n"/>
      <c r="AB159" s="266" t="n"/>
      <c r="AC159" s="266" t="n"/>
      <c r="AD159" s="266" t="n"/>
      <c r="AE159" s="266" t="n"/>
      <c r="AF159" s="266" t="n"/>
      <c r="AG159" s="266" t="n"/>
      <c r="AH159" s="266" t="n"/>
      <c r="AI159" s="266" t="n"/>
      <c r="AJ159" s="266" t="n"/>
      <c r="AK159" s="266" t="n"/>
      <c r="AL159" s="266" t="n"/>
      <c r="AM159" s="266" t="n"/>
      <c r="AN159" s="266" t="n"/>
      <c r="AO159" s="266" t="n"/>
      <c r="AP159" s="266" t="n"/>
      <c r="AQ159" s="266" t="n"/>
      <c r="AR159" s="266" t="n"/>
      <c r="AS159" s="266" t="n"/>
      <c r="AT159" s="266" t="n"/>
      <c r="AU159" s="266" t="n"/>
      <c r="AV159" s="266" t="n"/>
      <c r="AW159" s="266" t="n"/>
      <c r="AX159" s="266" t="n"/>
      <c r="AY159" s="266" t="n"/>
      <c r="AZ159" s="266" t="n"/>
      <c r="BA159" s="266" t="n"/>
      <c r="BB159" s="266" t="n"/>
      <c r="BC159" s="266" t="n"/>
      <c r="BD159" s="266" t="n"/>
      <c r="BE159" s="266" t="n"/>
      <c r="BF159" s="266" t="n"/>
      <c r="BG159" s="266" t="n"/>
      <c r="BH159" s="266" t="n"/>
      <c r="BI159" s="266" t="n"/>
      <c r="BJ159" s="266" t="n"/>
      <c r="BK159" s="266" t="n"/>
      <c r="BL159" s="266" t="n"/>
      <c r="BM159" s="266" t="n"/>
      <c r="BN159" s="266" t="n"/>
      <c r="BO159" s="266" t="n"/>
      <c r="BP159" s="266" t="n"/>
      <c r="BQ159" s="266" t="n"/>
      <c r="BR159" s="263" t="inlineStr">
        <is>
          <t>2.4.3</t>
        </is>
      </c>
      <c r="BS159" s="266" t="n"/>
      <c r="BT159" s="266" t="n"/>
      <c r="BU159" s="264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</row>
    <row r="160">
      <c r="A160" s="6770" t="inlineStr">
        <is>
          <t>СК-11</t>
        </is>
      </c>
      <c r="B160" s="266" t="n"/>
      <c r="C160" s="266" t="n"/>
      <c r="D160" s="264" t="n"/>
      <c r="E160" s="4868" t="inlineStr">
        <is>
          <t>Планировать и проводить работы по диагностике неисправностей, сервисному обслуживанию и ремонту лесных машин и оборудования</t>
        </is>
      </c>
      <c r="F160" s="266" t="n"/>
      <c r="G160" s="266" t="n"/>
      <c r="H160" s="266" t="n"/>
      <c r="I160" s="266" t="n"/>
      <c r="J160" s="266" t="n"/>
      <c r="K160" s="266" t="n"/>
      <c r="L160" s="266" t="n"/>
      <c r="M160" s="266" t="n"/>
      <c r="N160" s="266" t="n"/>
      <c r="O160" s="266" t="n"/>
      <c r="P160" s="266" t="n"/>
      <c r="Q160" s="266" t="n"/>
      <c r="R160" s="266" t="n"/>
      <c r="S160" s="266" t="n"/>
      <c r="T160" s="266" t="n"/>
      <c r="U160" s="266" t="n"/>
      <c r="V160" s="266" t="n"/>
      <c r="W160" s="266" t="n"/>
      <c r="X160" s="266" t="n"/>
      <c r="Y160" s="266" t="n"/>
      <c r="Z160" s="266" t="n"/>
      <c r="AA160" s="266" t="n"/>
      <c r="AB160" s="266" t="n"/>
      <c r="AC160" s="266" t="n"/>
      <c r="AD160" s="266" t="n"/>
      <c r="AE160" s="266" t="n"/>
      <c r="AF160" s="266" t="n"/>
      <c r="AG160" s="266" t="n"/>
      <c r="AH160" s="266" t="n"/>
      <c r="AI160" s="266" t="n"/>
      <c r="AJ160" s="266" t="n"/>
      <c r="AK160" s="266" t="n"/>
      <c r="AL160" s="266" t="n"/>
      <c r="AM160" s="266" t="n"/>
      <c r="AN160" s="266" t="n"/>
      <c r="AO160" s="266" t="n"/>
      <c r="AP160" s="266" t="n"/>
      <c r="AQ160" s="266" t="n"/>
      <c r="AR160" s="266" t="n"/>
      <c r="AS160" s="266" t="n"/>
      <c r="AT160" s="266" t="n"/>
      <c r="AU160" s="266" t="n"/>
      <c r="AV160" s="266" t="n"/>
      <c r="AW160" s="266" t="n"/>
      <c r="AX160" s="266" t="n"/>
      <c r="AY160" s="266" t="n"/>
      <c r="AZ160" s="266" t="n"/>
      <c r="BA160" s="266" t="n"/>
      <c r="BB160" s="266" t="n"/>
      <c r="BC160" s="266" t="n"/>
      <c r="BD160" s="266" t="n"/>
      <c r="BE160" s="266" t="n"/>
      <c r="BF160" s="266" t="n"/>
      <c r="BG160" s="266" t="n"/>
      <c r="BH160" s="266" t="n"/>
      <c r="BI160" s="266" t="n"/>
      <c r="BJ160" s="266" t="n"/>
      <c r="BK160" s="266" t="n"/>
      <c r="BL160" s="266" t="n"/>
      <c r="BM160" s="266" t="n"/>
      <c r="BN160" s="266" t="n"/>
      <c r="BO160" s="266" t="n"/>
      <c r="BP160" s="266" t="n"/>
      <c r="BQ160" s="266" t="n"/>
      <c r="BR160" s="263" t="inlineStr">
        <is>
          <t>2.4.4</t>
        </is>
      </c>
      <c r="BS160" s="266" t="n"/>
      <c r="BT160" s="266" t="n"/>
      <c r="BU160" s="264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</row>
    <row r="161">
      <c r="A161" s="6770" t="inlineStr">
        <is>
          <t>СК-12</t>
        </is>
      </c>
      <c r="B161" s="266" t="n"/>
      <c r="C161" s="266" t="n"/>
      <c r="D161" s="264" t="n"/>
      <c r="E161" s="4868" t="inlineStr">
        <is>
          <t>Владеть методиками оценки и способами улучшения эксплуатационных свойств лесотранспортных машин</t>
        </is>
      </c>
      <c r="F161" s="266" t="n"/>
      <c r="G161" s="266" t="n"/>
      <c r="H161" s="266" t="n"/>
      <c r="I161" s="266" t="n"/>
      <c r="J161" s="266" t="n"/>
      <c r="K161" s="266" t="n"/>
      <c r="L161" s="266" t="n"/>
      <c r="M161" s="266" t="n"/>
      <c r="N161" s="266" t="n"/>
      <c r="O161" s="266" t="n"/>
      <c r="P161" s="266" t="n"/>
      <c r="Q161" s="266" t="n"/>
      <c r="R161" s="266" t="n"/>
      <c r="S161" s="266" t="n"/>
      <c r="T161" s="266" t="n"/>
      <c r="U161" s="266" t="n"/>
      <c r="V161" s="266" t="n"/>
      <c r="W161" s="266" t="n"/>
      <c r="X161" s="266" t="n"/>
      <c r="Y161" s="266" t="n"/>
      <c r="Z161" s="266" t="n"/>
      <c r="AA161" s="266" t="n"/>
      <c r="AB161" s="266" t="n"/>
      <c r="AC161" s="266" t="n"/>
      <c r="AD161" s="266" t="n"/>
      <c r="AE161" s="266" t="n"/>
      <c r="AF161" s="266" t="n"/>
      <c r="AG161" s="266" t="n"/>
      <c r="AH161" s="266" t="n"/>
      <c r="AI161" s="266" t="n"/>
      <c r="AJ161" s="266" t="n"/>
      <c r="AK161" s="266" t="n"/>
      <c r="AL161" s="266" t="n"/>
      <c r="AM161" s="266" t="n"/>
      <c r="AN161" s="266" t="n"/>
      <c r="AO161" s="266" t="n"/>
      <c r="AP161" s="266" t="n"/>
      <c r="AQ161" s="266" t="n"/>
      <c r="AR161" s="266" t="n"/>
      <c r="AS161" s="266" t="n"/>
      <c r="AT161" s="266" t="n"/>
      <c r="AU161" s="266" t="n"/>
      <c r="AV161" s="266" t="n"/>
      <c r="AW161" s="266" t="n"/>
      <c r="AX161" s="266" t="n"/>
      <c r="AY161" s="266" t="n"/>
      <c r="AZ161" s="266" t="n"/>
      <c r="BA161" s="266" t="n"/>
      <c r="BB161" s="266" t="n"/>
      <c r="BC161" s="266" t="n"/>
      <c r="BD161" s="266" t="n"/>
      <c r="BE161" s="266" t="n"/>
      <c r="BF161" s="266" t="n"/>
      <c r="BG161" s="266" t="n"/>
      <c r="BH161" s="266" t="n"/>
      <c r="BI161" s="266" t="n"/>
      <c r="BJ161" s="266" t="n"/>
      <c r="BK161" s="266" t="n"/>
      <c r="BL161" s="266" t="n"/>
      <c r="BM161" s="266" t="n"/>
      <c r="BN161" s="266" t="n"/>
      <c r="BO161" s="266" t="n"/>
      <c r="BP161" s="266" t="n"/>
      <c r="BQ161" s="266" t="n"/>
      <c r="BR161" s="263" t="inlineStr">
        <is>
          <t>2.5.1</t>
        </is>
      </c>
      <c r="BS161" s="266" t="n"/>
      <c r="BT161" s="266" t="n"/>
      <c r="BU161" s="264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</row>
    <row r="162">
      <c r="A162" s="6770" t="inlineStr">
        <is>
          <t>СК-13</t>
        </is>
      </c>
      <c r="B162" s="266" t="n"/>
      <c r="C162" s="266" t="n"/>
      <c r="D162" s="264" t="n"/>
      <c r="E162" s="4868" t="inlineStr">
        <is>
          <t>Проектировать и рассчитывать детали и узлы лесных машин и оборудования, знать критерии оценки их потребительских качеств</t>
        </is>
      </c>
      <c r="F162" s="266" t="n"/>
      <c r="G162" s="266" t="n"/>
      <c r="H162" s="266" t="n"/>
      <c r="I162" s="266" t="n"/>
      <c r="J162" s="266" t="n"/>
      <c r="K162" s="266" t="n"/>
      <c r="L162" s="266" t="n"/>
      <c r="M162" s="266" t="n"/>
      <c r="N162" s="266" t="n"/>
      <c r="O162" s="266" t="n"/>
      <c r="P162" s="266" t="n"/>
      <c r="Q162" s="266" t="n"/>
      <c r="R162" s="266" t="n"/>
      <c r="S162" s="266" t="n"/>
      <c r="T162" s="266" t="n"/>
      <c r="U162" s="266" t="n"/>
      <c r="V162" s="266" t="n"/>
      <c r="W162" s="266" t="n"/>
      <c r="X162" s="266" t="n"/>
      <c r="Y162" s="266" t="n"/>
      <c r="Z162" s="266" t="n"/>
      <c r="AA162" s="266" t="n"/>
      <c r="AB162" s="266" t="n"/>
      <c r="AC162" s="266" t="n"/>
      <c r="AD162" s="266" t="n"/>
      <c r="AE162" s="266" t="n"/>
      <c r="AF162" s="266" t="n"/>
      <c r="AG162" s="266" t="n"/>
      <c r="AH162" s="266" t="n"/>
      <c r="AI162" s="266" t="n"/>
      <c r="AJ162" s="266" t="n"/>
      <c r="AK162" s="266" t="n"/>
      <c r="AL162" s="266" t="n"/>
      <c r="AM162" s="266" t="n"/>
      <c r="AN162" s="266" t="n"/>
      <c r="AO162" s="266" t="n"/>
      <c r="AP162" s="266" t="n"/>
      <c r="AQ162" s="266" t="n"/>
      <c r="AR162" s="266" t="n"/>
      <c r="AS162" s="266" t="n"/>
      <c r="AT162" s="266" t="n"/>
      <c r="AU162" s="266" t="n"/>
      <c r="AV162" s="266" t="n"/>
      <c r="AW162" s="266" t="n"/>
      <c r="AX162" s="266" t="n"/>
      <c r="AY162" s="266" t="n"/>
      <c r="AZ162" s="266" t="n"/>
      <c r="BA162" s="266" t="n"/>
      <c r="BB162" s="266" t="n"/>
      <c r="BC162" s="266" t="n"/>
      <c r="BD162" s="266" t="n"/>
      <c r="BE162" s="266" t="n"/>
      <c r="BF162" s="266" t="n"/>
      <c r="BG162" s="266" t="n"/>
      <c r="BH162" s="266" t="n"/>
      <c r="BI162" s="266" t="n"/>
      <c r="BJ162" s="266" t="n"/>
      <c r="BK162" s="266" t="n"/>
      <c r="BL162" s="266" t="n"/>
      <c r="BM162" s="266" t="n"/>
      <c r="BN162" s="266" t="n"/>
      <c r="BO162" s="266" t="n"/>
      <c r="BP162" s="266" t="n"/>
      <c r="BQ162" s="266" t="n"/>
      <c r="BR162" s="263" t="inlineStr">
        <is>
          <t>2.5.2, 2.5.3</t>
        </is>
      </c>
      <c r="BS162" s="266" t="n"/>
      <c r="BT162" s="266" t="n"/>
      <c r="BU162" s="264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</row>
    <row r="163">
      <c r="A163" s="6770" t="inlineStr">
        <is>
          <t>СК-14</t>
        </is>
      </c>
      <c r="B163" s="266" t="n"/>
      <c r="C163" s="266" t="n"/>
      <c r="D163" s="264" t="n"/>
      <c r="E163" s="4868" t="inlineStr">
        <is>
          <t>Владеть основами теории надежности машин, решать практические вопросы повышения надежности лесных машин и оборудования</t>
        </is>
      </c>
      <c r="F163" s="266" t="n"/>
      <c r="G163" s="266" t="n"/>
      <c r="H163" s="266" t="n"/>
      <c r="I163" s="266" t="n"/>
      <c r="J163" s="266" t="n"/>
      <c r="K163" s="266" t="n"/>
      <c r="L163" s="266" t="n"/>
      <c r="M163" s="266" t="n"/>
      <c r="N163" s="266" t="n"/>
      <c r="O163" s="266" t="n"/>
      <c r="P163" s="266" t="n"/>
      <c r="Q163" s="266" t="n"/>
      <c r="R163" s="266" t="n"/>
      <c r="S163" s="266" t="n"/>
      <c r="T163" s="266" t="n"/>
      <c r="U163" s="266" t="n"/>
      <c r="V163" s="266" t="n"/>
      <c r="W163" s="266" t="n"/>
      <c r="X163" s="266" t="n"/>
      <c r="Y163" s="266" t="n"/>
      <c r="Z163" s="266" t="n"/>
      <c r="AA163" s="266" t="n"/>
      <c r="AB163" s="266" t="n"/>
      <c r="AC163" s="266" t="n"/>
      <c r="AD163" s="266" t="n"/>
      <c r="AE163" s="266" t="n"/>
      <c r="AF163" s="266" t="n"/>
      <c r="AG163" s="266" t="n"/>
      <c r="AH163" s="266" t="n"/>
      <c r="AI163" s="266" t="n"/>
      <c r="AJ163" s="266" t="n"/>
      <c r="AK163" s="266" t="n"/>
      <c r="AL163" s="266" t="n"/>
      <c r="AM163" s="266" t="n"/>
      <c r="AN163" s="266" t="n"/>
      <c r="AO163" s="266" t="n"/>
      <c r="AP163" s="266" t="n"/>
      <c r="AQ163" s="266" t="n"/>
      <c r="AR163" s="266" t="n"/>
      <c r="AS163" s="266" t="n"/>
      <c r="AT163" s="266" t="n"/>
      <c r="AU163" s="266" t="n"/>
      <c r="AV163" s="266" t="n"/>
      <c r="AW163" s="266" t="n"/>
      <c r="AX163" s="266" t="n"/>
      <c r="AY163" s="266" t="n"/>
      <c r="AZ163" s="266" t="n"/>
      <c r="BA163" s="266" t="n"/>
      <c r="BB163" s="266" t="n"/>
      <c r="BC163" s="266" t="n"/>
      <c r="BD163" s="266" t="n"/>
      <c r="BE163" s="266" t="n"/>
      <c r="BF163" s="266" t="n"/>
      <c r="BG163" s="266" t="n"/>
      <c r="BH163" s="266" t="n"/>
      <c r="BI163" s="266" t="n"/>
      <c r="BJ163" s="266" t="n"/>
      <c r="BK163" s="266" t="n"/>
      <c r="BL163" s="266" t="n"/>
      <c r="BM163" s="266" t="n"/>
      <c r="BN163" s="266" t="n"/>
      <c r="BO163" s="266" t="n"/>
      <c r="BP163" s="266" t="n"/>
      <c r="BQ163" s="266" t="n"/>
      <c r="BR163" s="263" t="inlineStr">
        <is>
          <t>2.5.4</t>
        </is>
      </c>
      <c r="BS163" s="266" t="n"/>
      <c r="BT163" s="266" t="n"/>
      <c r="BU163" s="264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</row>
    <row r="164">
      <c r="A164" s="6770" t="inlineStr">
        <is>
          <t>СК-15</t>
        </is>
      </c>
      <c r="B164" s="266" t="n"/>
      <c r="C164" s="266" t="n"/>
      <c r="D164" s="264" t="n"/>
      <c r="E164" s="4868" t="inlineStr">
        <is>
          <t>Оценивать основные фонды и показатели экономической эффективности предприятий лесного комплекса, рассчитывать себестоимость продукции и ее цену</t>
        </is>
      </c>
      <c r="F164" s="266" t="n"/>
      <c r="G164" s="266" t="n"/>
      <c r="H164" s="266" t="n"/>
      <c r="I164" s="266" t="n"/>
      <c r="J164" s="266" t="n"/>
      <c r="K164" s="266" t="n"/>
      <c r="L164" s="266" t="n"/>
      <c r="M164" s="266" t="n"/>
      <c r="N164" s="266" t="n"/>
      <c r="O164" s="266" t="n"/>
      <c r="P164" s="266" t="n"/>
      <c r="Q164" s="266" t="n"/>
      <c r="R164" s="266" t="n"/>
      <c r="S164" s="266" t="n"/>
      <c r="T164" s="266" t="n"/>
      <c r="U164" s="266" t="n"/>
      <c r="V164" s="266" t="n"/>
      <c r="W164" s="266" t="n"/>
      <c r="X164" s="266" t="n"/>
      <c r="Y164" s="266" t="n"/>
      <c r="Z164" s="266" t="n"/>
      <c r="AA164" s="266" t="n"/>
      <c r="AB164" s="266" t="n"/>
      <c r="AC164" s="266" t="n"/>
      <c r="AD164" s="266" t="n"/>
      <c r="AE164" s="266" t="n"/>
      <c r="AF164" s="266" t="n"/>
      <c r="AG164" s="266" t="n"/>
      <c r="AH164" s="266" t="n"/>
      <c r="AI164" s="266" t="n"/>
      <c r="AJ164" s="266" t="n"/>
      <c r="AK164" s="266" t="n"/>
      <c r="AL164" s="266" t="n"/>
      <c r="AM164" s="266" t="n"/>
      <c r="AN164" s="266" t="n"/>
      <c r="AO164" s="266" t="n"/>
      <c r="AP164" s="266" t="n"/>
      <c r="AQ164" s="266" t="n"/>
      <c r="AR164" s="266" t="n"/>
      <c r="AS164" s="266" t="n"/>
      <c r="AT164" s="266" t="n"/>
      <c r="AU164" s="266" t="n"/>
      <c r="AV164" s="266" t="n"/>
      <c r="AW164" s="266" t="n"/>
      <c r="AX164" s="266" t="n"/>
      <c r="AY164" s="266" t="n"/>
      <c r="AZ164" s="266" t="n"/>
      <c r="BA164" s="266" t="n"/>
      <c r="BB164" s="266" t="n"/>
      <c r="BC164" s="266" t="n"/>
      <c r="BD164" s="266" t="n"/>
      <c r="BE164" s="266" t="n"/>
      <c r="BF164" s="266" t="n"/>
      <c r="BG164" s="266" t="n"/>
      <c r="BH164" s="266" t="n"/>
      <c r="BI164" s="266" t="n"/>
      <c r="BJ164" s="266" t="n"/>
      <c r="BK164" s="266" t="n"/>
      <c r="BL164" s="266" t="n"/>
      <c r="BM164" s="266" t="n"/>
      <c r="BN164" s="266" t="n"/>
      <c r="BO164" s="266" t="n"/>
      <c r="BP164" s="266" t="n"/>
      <c r="BQ164" s="266" t="n"/>
      <c r="BR164" s="263" t="inlineStr">
        <is>
          <t>2.6.1</t>
        </is>
      </c>
      <c r="BS164" s="266" t="n"/>
      <c r="BT164" s="266" t="n"/>
      <c r="BU164" s="264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</row>
    <row r="165">
      <c r="A165" s="6770" t="inlineStr">
        <is>
          <t>СК-16</t>
        </is>
      </c>
      <c r="B165" s="266" t="n"/>
      <c r="C165" s="266" t="n"/>
      <c r="D165" s="264" t="n"/>
      <c r="E165" s="4868" t="inlineStr">
        <is>
          <t>Осуществлять экономический анализ инженерной деятельности предприятий лесного комплекса и уметь выполнять организационно-технические расчеты для планирования и регулирования производства</t>
        </is>
      </c>
      <c r="F165" s="266" t="n"/>
      <c r="G165" s="266" t="n"/>
      <c r="H165" s="266" t="n"/>
      <c r="I165" s="266" t="n"/>
      <c r="J165" s="266" t="n"/>
      <c r="K165" s="266" t="n"/>
      <c r="L165" s="266" t="n"/>
      <c r="M165" s="266" t="n"/>
      <c r="N165" s="266" t="n"/>
      <c r="O165" s="266" t="n"/>
      <c r="P165" s="266" t="n"/>
      <c r="Q165" s="266" t="n"/>
      <c r="R165" s="266" t="n"/>
      <c r="S165" s="266" t="n"/>
      <c r="T165" s="266" t="n"/>
      <c r="U165" s="266" t="n"/>
      <c r="V165" s="266" t="n"/>
      <c r="W165" s="266" t="n"/>
      <c r="X165" s="266" t="n"/>
      <c r="Y165" s="266" t="n"/>
      <c r="Z165" s="266" t="n"/>
      <c r="AA165" s="266" t="n"/>
      <c r="AB165" s="266" t="n"/>
      <c r="AC165" s="266" t="n"/>
      <c r="AD165" s="266" t="n"/>
      <c r="AE165" s="266" t="n"/>
      <c r="AF165" s="266" t="n"/>
      <c r="AG165" s="266" t="n"/>
      <c r="AH165" s="266" t="n"/>
      <c r="AI165" s="266" t="n"/>
      <c r="AJ165" s="266" t="n"/>
      <c r="AK165" s="266" t="n"/>
      <c r="AL165" s="266" t="n"/>
      <c r="AM165" s="266" t="n"/>
      <c r="AN165" s="266" t="n"/>
      <c r="AO165" s="266" t="n"/>
      <c r="AP165" s="266" t="n"/>
      <c r="AQ165" s="266" t="n"/>
      <c r="AR165" s="266" t="n"/>
      <c r="AS165" s="266" t="n"/>
      <c r="AT165" s="266" t="n"/>
      <c r="AU165" s="266" t="n"/>
      <c r="AV165" s="266" t="n"/>
      <c r="AW165" s="266" t="n"/>
      <c r="AX165" s="266" t="n"/>
      <c r="AY165" s="266" t="n"/>
      <c r="AZ165" s="266" t="n"/>
      <c r="BA165" s="266" t="n"/>
      <c r="BB165" s="266" t="n"/>
      <c r="BC165" s="266" t="n"/>
      <c r="BD165" s="266" t="n"/>
      <c r="BE165" s="266" t="n"/>
      <c r="BF165" s="266" t="n"/>
      <c r="BG165" s="266" t="n"/>
      <c r="BH165" s="266" t="n"/>
      <c r="BI165" s="266" t="n"/>
      <c r="BJ165" s="266" t="n"/>
      <c r="BK165" s="266" t="n"/>
      <c r="BL165" s="266" t="n"/>
      <c r="BM165" s="266" t="n"/>
      <c r="BN165" s="266" t="n"/>
      <c r="BO165" s="266" t="n"/>
      <c r="BP165" s="266" t="n"/>
      <c r="BQ165" s="266" t="n"/>
      <c r="BR165" s="263" t="inlineStr">
        <is>
          <t>2.6.2, 2.6.3</t>
        </is>
      </c>
      <c r="BS165" s="266" t="n"/>
      <c r="BT165" s="266" t="n"/>
      <c r="BU165" s="264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</row>
    <row r="166">
      <c r="A166" s="6771" t="inlineStr">
        <is>
          <t>СК-18</t>
        </is>
      </c>
      <c r="B166" s="516" t="n"/>
      <c r="C166" s="516" t="n"/>
      <c r="D166" s="514" t="n"/>
      <c r="E166" s="4872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66" s="516" t="n"/>
      <c r="G166" s="516" t="n"/>
      <c r="H166" s="516" t="n"/>
      <c r="I166" s="516" t="n"/>
      <c r="J166" s="516" t="n"/>
      <c r="K166" s="516" t="n"/>
      <c r="L166" s="516" t="n"/>
      <c r="M166" s="516" t="n"/>
      <c r="N166" s="516" t="n"/>
      <c r="O166" s="516" t="n"/>
      <c r="P166" s="516" t="n"/>
      <c r="Q166" s="516" t="n"/>
      <c r="R166" s="516" t="n"/>
      <c r="S166" s="516" t="n"/>
      <c r="T166" s="516" t="n"/>
      <c r="U166" s="516" t="n"/>
      <c r="V166" s="516" t="n"/>
      <c r="W166" s="516" t="n"/>
      <c r="X166" s="516" t="n"/>
      <c r="Y166" s="516" t="n"/>
      <c r="Z166" s="516" t="n"/>
      <c r="AA166" s="516" t="n"/>
      <c r="AB166" s="516" t="n"/>
      <c r="AC166" s="516" t="n"/>
      <c r="AD166" s="516" t="n"/>
      <c r="AE166" s="516" t="n"/>
      <c r="AF166" s="516" t="n"/>
      <c r="AG166" s="516" t="n"/>
      <c r="AH166" s="516" t="n"/>
      <c r="AI166" s="516" t="n"/>
      <c r="AJ166" s="516" t="n"/>
      <c r="AK166" s="516" t="n"/>
      <c r="AL166" s="516" t="n"/>
      <c r="AM166" s="516" t="n"/>
      <c r="AN166" s="516" t="n"/>
      <c r="AO166" s="516" t="n"/>
      <c r="AP166" s="516" t="n"/>
      <c r="AQ166" s="516" t="n"/>
      <c r="AR166" s="516" t="n"/>
      <c r="AS166" s="516" t="n"/>
      <c r="AT166" s="516" t="n"/>
      <c r="AU166" s="516" t="n"/>
      <c r="AV166" s="516" t="n"/>
      <c r="AW166" s="516" t="n"/>
      <c r="AX166" s="516" t="n"/>
      <c r="AY166" s="516" t="n"/>
      <c r="AZ166" s="516" t="n"/>
      <c r="BA166" s="516" t="n"/>
      <c r="BB166" s="516" t="n"/>
      <c r="BC166" s="516" t="n"/>
      <c r="BD166" s="516" t="n"/>
      <c r="BE166" s="516" t="n"/>
      <c r="BF166" s="516" t="n"/>
      <c r="BG166" s="516" t="n"/>
      <c r="BH166" s="516" t="n"/>
      <c r="BI166" s="516" t="n"/>
      <c r="BJ166" s="516" t="n"/>
      <c r="BK166" s="516" t="n"/>
      <c r="BL166" s="516" t="n"/>
      <c r="BM166" s="516" t="n"/>
      <c r="BN166" s="516" t="n"/>
      <c r="BO166" s="516" t="n"/>
      <c r="BP166" s="516" t="n"/>
      <c r="BQ166" s="516" t="n"/>
      <c r="BR166" s="4873" t="inlineStr">
        <is>
          <t>2.8.4</t>
        </is>
      </c>
      <c r="BS166" s="608" t="n"/>
      <c r="BT166" s="608" t="n"/>
      <c r="BU166" s="609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</row>
    <row r="167">
      <c r="A167" s="140" t="n"/>
      <c r="B167" s="140" t="n"/>
      <c r="C167" s="140" t="n"/>
      <c r="D167" s="679" t="n"/>
      <c r="E167" s="679" t="n"/>
      <c r="F167" s="679" t="n"/>
      <c r="G167" s="679" t="n"/>
      <c r="H167" s="679" t="n"/>
      <c r="I167" s="679" t="n"/>
      <c r="J167" s="679" t="n"/>
      <c r="K167" s="679" t="n"/>
      <c r="L167" s="679" t="n"/>
      <c r="M167" s="679" t="n"/>
      <c r="N167" s="679" t="n"/>
      <c r="O167" s="679" t="n"/>
      <c r="P167" s="679" t="n"/>
      <c r="Q167" s="679" t="n"/>
      <c r="R167" s="679" t="n"/>
      <c r="S167" s="679" t="n"/>
      <c r="T167" s="679" t="n"/>
      <c r="U167" s="679" t="n"/>
      <c r="V167" s="679" t="n"/>
      <c r="W167" s="679" t="n"/>
      <c r="X167" s="679" t="n"/>
      <c r="Y167" s="679" t="n"/>
      <c r="Z167" s="679" t="n"/>
      <c r="AA167" s="679" t="n"/>
      <c r="AB167" s="679" t="n"/>
      <c r="AC167" s="679" t="n"/>
      <c r="AD167" s="679" t="n"/>
      <c r="AE167" s="679" t="n"/>
      <c r="AF167" s="679" t="n"/>
      <c r="AG167" s="679" t="n"/>
      <c r="AH167" s="679" t="n"/>
      <c r="AI167" s="679" t="n"/>
      <c r="AJ167" s="679" t="n"/>
      <c r="AK167" s="679" t="n"/>
      <c r="AL167" s="679" t="n"/>
      <c r="AM167" s="679" t="n"/>
      <c r="AN167" s="679" t="n"/>
      <c r="AO167" s="679" t="n"/>
      <c r="AP167" s="679" t="n"/>
      <c r="AQ167" s="679" t="n"/>
      <c r="AR167" s="679" t="n"/>
      <c r="AS167" s="679" t="n"/>
      <c r="AT167" s="679" t="n"/>
      <c r="AU167" s="679" t="n"/>
      <c r="AV167" s="679" t="n"/>
      <c r="AW167" s="679" t="n"/>
      <c r="AX167" s="679" t="n"/>
      <c r="AY167" s="679" t="n"/>
      <c r="AZ167" s="679" t="n"/>
      <c r="BA167" s="679" t="n"/>
      <c r="BB167" s="679" t="n"/>
      <c r="BC167" s="679" t="n"/>
      <c r="BD167" s="679" t="n"/>
      <c r="BE167" s="679" t="n"/>
      <c r="BF167" s="679" t="n"/>
      <c r="BG167" s="680" t="n"/>
      <c r="BH167" s="680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</row>
    <row r="169">
      <c r="A169" s="4877" t="inlineStr">
        <is>
          <t>д</t>
        </is>
      </c>
      <c r="B169" s="673" t="inlineStr">
        <is>
          <t>Дифференцированный зачет.</t>
        </is>
      </c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657" t="n"/>
      <c r="BL169" s="657" t="n"/>
      <c r="BM169" s="657" t="n"/>
      <c r="BN169" s="657" t="n"/>
      <c r="BO169" s="657" t="n"/>
      <c r="BP169" s="657" t="n"/>
      <c r="BQ169" s="657" t="n"/>
      <c r="BR169" s="657" t="n"/>
      <c r="BS169" s="657" t="n"/>
      <c r="BT169" s="657" t="n"/>
      <c r="BU169" s="657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</row>
    <row r="170">
      <c r="A170" s="4878" t="inlineStr">
        <is>
          <t>*</t>
        </is>
      </c>
      <c r="B170" s="4879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</row>
    <row r="172">
      <c r="A172" s="11" t="inlineStr">
        <is>
          <t>Проректор по учебной работе</t>
        </is>
      </c>
      <c r="B172" s="11" t="n"/>
      <c r="C172" s="11" t="n"/>
      <c r="D172" s="11" t="n"/>
      <c r="E172" s="11" t="n"/>
      <c r="F172" s="11" t="n"/>
      <c r="G172" s="11" t="n"/>
      <c r="H172" s="11" t="n"/>
      <c r="I172" s="11" t="n"/>
      <c r="J172" s="11" t="n"/>
      <c r="K172" s="11" t="n"/>
      <c r="L172" s="11" t="n"/>
      <c r="M172" s="11" t="n"/>
      <c r="N172" s="11" t="n"/>
      <c r="O172" s="11" t="n"/>
      <c r="P172" s="11" t="n"/>
      <c r="Q172" s="1449" t="n"/>
      <c r="R172" s="6" t="n"/>
      <c r="S172" s="6" t="n"/>
      <c r="T172" s="2" t="n"/>
      <c r="U172" s="4327" t="n"/>
      <c r="V172" s="4327" t="n"/>
      <c r="W172" s="4327" t="n"/>
      <c r="X172" s="1448" t="n"/>
      <c r="Y172" s="1448" t="n"/>
      <c r="Z172" s="1448" t="n"/>
      <c r="AA172" s="1448" t="n"/>
      <c r="AB172" s="1448" t="n"/>
      <c r="AC172" s="1448" t="n"/>
      <c r="AD172" s="1448" t="n"/>
      <c r="AE172" s="1448" t="n"/>
      <c r="AF172" s="1448" t="n"/>
      <c r="AG172" s="1448" t="n"/>
      <c r="AH172" s="11" t="inlineStr">
        <is>
          <t>А.А.Сакович</t>
        </is>
      </c>
      <c r="AI172" s="6" t="n"/>
      <c r="AJ172" s="1449" t="n"/>
      <c r="AK172" s="11" t="n"/>
      <c r="AL172" s="11" t="n"/>
      <c r="AM172" s="6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</row>
    <row r="173">
      <c r="A173" s="11" t="n"/>
      <c r="B173" s="11" t="n"/>
      <c r="C173" s="11" t="n"/>
      <c r="D173" s="11" t="n"/>
      <c r="E173" s="11" t="n"/>
      <c r="F173" s="11" t="n"/>
      <c r="G173" s="11" t="n"/>
      <c r="H173" s="11" t="n"/>
      <c r="I173" s="11" t="n"/>
      <c r="J173" s="11" t="n"/>
      <c r="K173" s="11" t="n"/>
      <c r="L173" s="11" t="n"/>
      <c r="M173" s="11" t="n"/>
      <c r="N173" s="11" t="n"/>
      <c r="O173" s="11" t="n"/>
      <c r="P173" s="11" t="n"/>
      <c r="Q173" s="1449" t="n"/>
      <c r="R173" s="6" t="n"/>
      <c r="S173" s="6" t="n"/>
      <c r="T173" s="2" t="n"/>
      <c r="U173" s="6" t="n"/>
      <c r="V173" s="6" t="n"/>
      <c r="W173" s="6772" t="n"/>
      <c r="X173" s="1460" t="n"/>
      <c r="Y173" s="1460" t="n"/>
      <c r="Z173" s="1460" t="n"/>
      <c r="AA173" s="1460" t="n"/>
      <c r="AB173" s="661" t="n">
        <v>2023</v>
      </c>
      <c r="AC173" s="662" t="n"/>
      <c r="AD173" s="11" t="n"/>
      <c r="AE173" s="6" t="n"/>
      <c r="AF173" s="6" t="n"/>
      <c r="AG173" s="6" t="n"/>
      <c r="AH173" s="11" t="n"/>
      <c r="AI173" s="11" t="n"/>
      <c r="AJ173" s="11" t="n"/>
      <c r="AK173" s="6" t="n"/>
      <c r="AL173" s="6" t="n"/>
      <c r="AM173" s="17" t="n"/>
      <c r="AN173" s="140" t="n"/>
      <c r="AO173" s="140" t="n"/>
      <c r="AP173" s="140" t="n"/>
      <c r="AQ173" s="140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</row>
    <row r="174">
      <c r="A174" s="11" t="n"/>
      <c r="B174" s="11" t="n"/>
      <c r="C174" s="11" t="n"/>
      <c r="D174" s="11" t="n"/>
      <c r="E174" s="11" t="n"/>
      <c r="F174" s="11" t="n"/>
      <c r="G174" s="11" t="n"/>
      <c r="H174" s="11" t="n"/>
      <c r="I174" s="11" t="n"/>
      <c r="J174" s="11" t="n"/>
      <c r="K174" s="11" t="n"/>
      <c r="L174" s="11" t="n"/>
      <c r="M174" s="11" t="n"/>
      <c r="N174" s="11" t="n"/>
      <c r="O174" s="11" t="n"/>
      <c r="P174" s="11" t="n"/>
      <c r="Q174" s="11" t="n"/>
      <c r="R174" s="11" t="n"/>
      <c r="S174" s="11" t="n"/>
      <c r="T174" s="2" t="n"/>
      <c r="U174" s="11" t="n"/>
      <c r="V174" s="11" t="n"/>
      <c r="W174" s="11" t="n"/>
      <c r="X174" s="11" t="n"/>
      <c r="Y174" s="11" t="n"/>
      <c r="Z174" s="11" t="n"/>
      <c r="AA174" s="11" t="n"/>
      <c r="AB174" s="11" t="n"/>
      <c r="AC174" s="11" t="n"/>
      <c r="AD174" s="11" t="n"/>
      <c r="AE174" s="11" t="n"/>
      <c r="AF174" s="11" t="n"/>
      <c r="AG174" s="11" t="n"/>
      <c r="AH174" s="11" t="n"/>
      <c r="AI174" s="11" t="n"/>
      <c r="AJ174" s="11" t="n"/>
      <c r="AK174" s="4328" t="n"/>
      <c r="AL174" s="4328" t="n"/>
      <c r="AM174" s="17" t="n"/>
      <c r="AN174" s="140" t="n"/>
      <c r="AO174" s="140" t="n"/>
      <c r="AP174" s="140" t="n"/>
      <c r="AQ174" s="140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</row>
    <row r="175">
      <c r="A175" s="16" t="inlineStr">
        <is>
          <t>Декан факультета заочного образования</t>
        </is>
      </c>
      <c r="B175" s="16" t="n"/>
      <c r="C175" s="16" t="n"/>
      <c r="D175" s="16" t="n"/>
      <c r="E175" s="16" t="n"/>
      <c r="F175" s="16" t="n"/>
      <c r="G175" s="16" t="n"/>
      <c r="H175" s="16" t="n"/>
      <c r="I175" s="16" t="n"/>
      <c r="J175" s="16" t="n"/>
      <c r="K175" s="16" t="n"/>
      <c r="L175" s="16" t="n"/>
      <c r="M175" s="16" t="n"/>
      <c r="N175" s="16" t="n"/>
      <c r="O175" s="16" t="n"/>
      <c r="P175" s="16" t="n"/>
      <c r="Q175" s="6773" t="n"/>
      <c r="R175" s="6773" t="n"/>
      <c r="S175" s="6773" t="n"/>
      <c r="T175" s="2" t="n"/>
      <c r="U175" s="4329" t="n"/>
      <c r="V175" s="4329" t="n"/>
      <c r="W175" s="4331" t="n"/>
      <c r="X175" s="1448" t="n"/>
      <c r="Y175" s="1448" t="n"/>
      <c r="Z175" s="1448" t="n"/>
      <c r="AA175" s="1448" t="n"/>
      <c r="AB175" s="1448" t="n"/>
      <c r="AC175" s="1448" t="n"/>
      <c r="AD175" s="1448" t="n"/>
      <c r="AE175" s="1448" t="n"/>
      <c r="AF175" s="1448" t="n"/>
      <c r="AG175" s="1448" t="n"/>
      <c r="AH175" s="16" t="inlineStr">
        <is>
          <t>С.А. Прохорчик</t>
        </is>
      </c>
      <c r="AI175" s="16" t="n"/>
      <c r="AJ175" s="16" t="n"/>
      <c r="AK175" s="16" t="n"/>
      <c r="AL175" s="16" t="n"/>
      <c r="AM175" s="16" t="n"/>
      <c r="AN175" s="140" t="n"/>
      <c r="AO175" s="140" t="n"/>
      <c r="AP175" s="140" t="n"/>
      <c r="AQ175" s="140" t="n"/>
      <c r="AR175" s="508" t="n"/>
      <c r="AS175" s="508" t="n"/>
      <c r="AT175" s="508" t="n"/>
      <c r="AU175" s="508" t="n"/>
      <c r="AV175" s="508" t="n"/>
      <c r="AW175" s="508" t="n"/>
      <c r="AX175" s="508" t="n"/>
      <c r="AY175" s="508" t="n"/>
      <c r="AZ175" s="508" t="n"/>
      <c r="BA175" s="508" t="n"/>
      <c r="BB175" s="508" t="n"/>
      <c r="BC175" s="508" t="n"/>
      <c r="BD175" s="508" t="n"/>
      <c r="BE175" s="508" t="n"/>
      <c r="BF175" s="508" t="n"/>
      <c r="BG175" s="508" t="n"/>
      <c r="BH175" s="508" t="n"/>
      <c r="BI175" s="508" t="n"/>
      <c r="BJ175" s="508" t="n"/>
      <c r="BK175" s="508" t="n"/>
      <c r="BL175" s="2" t="n"/>
      <c r="BM175" s="2" t="n"/>
      <c r="BN175" s="2" t="n"/>
      <c r="BO175" s="2" t="n"/>
      <c r="BP175" s="2" t="n"/>
      <c r="BQ175" s="4001" t="n"/>
      <c r="BR175" s="4001" t="n"/>
      <c r="BS175" s="4325" t="n"/>
      <c r="BT175" s="4325" t="n"/>
      <c r="BU175" s="4325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</row>
    <row r="176">
      <c r="A176" s="1455" t="n"/>
      <c r="B176" s="1455" t="n"/>
      <c r="C176" s="1455" t="n"/>
      <c r="D176" s="1455" t="n"/>
      <c r="E176" s="1455" t="n"/>
      <c r="F176" s="1455" t="n"/>
      <c r="G176" s="1455" t="n"/>
      <c r="H176" s="1455" t="n"/>
      <c r="I176" s="1455" t="n"/>
      <c r="J176" s="1449" t="n"/>
      <c r="K176" s="1449" t="n"/>
      <c r="L176" s="1449" t="n"/>
      <c r="M176" s="1449" t="n"/>
      <c r="N176" s="1449" t="n"/>
      <c r="O176" s="1449" t="n"/>
      <c r="P176" s="1449" t="n"/>
      <c r="Q176" s="6773" t="n"/>
      <c r="R176" s="6773" t="n"/>
      <c r="S176" s="6773" t="n"/>
      <c r="T176" s="2" t="n"/>
      <c r="U176" s="1455" t="n"/>
      <c r="V176" s="4328" t="n"/>
      <c r="W176" s="6774" t="n"/>
      <c r="X176" s="1470" t="n"/>
      <c r="Y176" s="1470" t="n"/>
      <c r="Z176" s="1462" t="n"/>
      <c r="AA176" s="1462" t="n"/>
      <c r="AB176" s="661" t="n">
        <v>2023</v>
      </c>
      <c r="AC176" s="662" t="n"/>
      <c r="AD176" s="11" t="n"/>
      <c r="AE176" s="11" t="n"/>
      <c r="AF176" s="11" t="n"/>
      <c r="AG176" s="11" t="n"/>
      <c r="AH176" s="11" t="n"/>
      <c r="AI176" s="11" t="n"/>
      <c r="AJ176" s="11" t="n"/>
      <c r="AK176" s="4328" t="n"/>
      <c r="AL176" s="4328" t="n"/>
      <c r="AM176" s="17" t="n"/>
      <c r="AN176" s="140" t="n"/>
      <c r="AO176" s="140" t="n"/>
      <c r="AP176" s="140" t="n"/>
      <c r="AQ176" s="140" t="n"/>
      <c r="AR176" s="508" t="n"/>
      <c r="AS176" s="508" t="n"/>
      <c r="AT176" s="508" t="n"/>
      <c r="AU176" s="508" t="n"/>
      <c r="AV176" s="508" t="n"/>
      <c r="AW176" s="508" t="n"/>
      <c r="AX176" s="508" t="n"/>
      <c r="AY176" s="508" t="n"/>
      <c r="AZ176" s="508" t="n"/>
      <c r="BA176" s="508" t="n"/>
      <c r="BB176" s="508" t="n"/>
      <c r="BC176" s="508" t="n"/>
      <c r="BD176" s="508" t="n"/>
      <c r="BE176" s="508" t="n"/>
      <c r="BF176" s="508" t="n"/>
      <c r="BG176" s="508" t="n"/>
      <c r="BH176" s="508" t="n"/>
      <c r="BI176" s="508" t="n"/>
      <c r="BJ176" s="508" t="n"/>
      <c r="BK176" s="508" t="n"/>
      <c r="BL176" s="2" t="n"/>
      <c r="BM176" s="2" t="n"/>
      <c r="BN176" s="2" t="n"/>
      <c r="BO176" s="2" t="n"/>
      <c r="BP176" s="2" t="n"/>
      <c r="BQ176" s="4001" t="n"/>
      <c r="BR176" s="4001" t="n"/>
      <c r="BS176" s="4325" t="n"/>
      <c r="BT176" s="4325" t="n"/>
      <c r="BU176" s="4325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</row>
    <row r="177">
      <c r="A177" s="1455" t="n"/>
      <c r="B177" s="1455" t="n"/>
      <c r="C177" s="1455" t="n"/>
      <c r="D177" s="1455" t="n"/>
      <c r="E177" s="1455" t="n"/>
      <c r="F177" s="1455" t="n"/>
      <c r="G177" s="1455" t="n"/>
      <c r="H177" s="1455" t="n"/>
      <c r="I177" s="1455" t="n"/>
      <c r="J177" s="1455" t="n"/>
      <c r="K177" s="1455" t="n"/>
      <c r="L177" s="1455" t="n"/>
      <c r="M177" s="1455" t="n"/>
      <c r="N177" s="1455" t="n"/>
      <c r="O177" s="1455" t="n"/>
      <c r="P177" s="1455" t="n"/>
      <c r="Q177" s="1455" t="n"/>
      <c r="R177" s="11" t="n"/>
      <c r="S177" s="11" t="n"/>
      <c r="T177" s="2" t="n"/>
      <c r="U177" s="11" t="n"/>
      <c r="V177" s="11" t="n"/>
      <c r="W177" s="11" t="n"/>
      <c r="X177" s="11" t="n"/>
      <c r="Y177" s="11" t="n"/>
      <c r="Z177" s="11" t="n"/>
      <c r="AA177" s="11" t="n"/>
      <c r="AB177" s="11" t="n"/>
      <c r="AC177" s="11" t="n"/>
      <c r="AD177" s="11" t="n"/>
      <c r="AE177" s="11" t="n"/>
      <c r="AF177" s="11" t="n"/>
      <c r="AG177" s="11" t="n"/>
      <c r="AH177" s="11" t="n"/>
      <c r="AI177" s="11" t="n"/>
      <c r="AJ177" s="11" t="n"/>
      <c r="AK177" s="4328" t="n"/>
      <c r="AL177" s="4328" t="n"/>
      <c r="AM177" s="17" t="n"/>
      <c r="AN177" s="140" t="n"/>
      <c r="AO177" s="140" t="n"/>
      <c r="AP177" s="140" t="n"/>
      <c r="AQ177" s="140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</row>
    <row r="178">
      <c r="A178" s="6" t="inlineStr">
        <is>
          <t xml:space="preserve">Заведующий кафедрой лесных машин, дорог и технологий </t>
        </is>
      </c>
      <c r="B178" s="1455" t="n"/>
      <c r="C178" s="1455" t="n"/>
      <c r="D178" s="1455" t="n"/>
      <c r="E178" s="1455" t="n"/>
      <c r="F178" s="1455" t="n"/>
      <c r="G178" s="1455" t="n"/>
      <c r="H178" s="1455" t="n"/>
      <c r="I178" s="1455" t="n"/>
      <c r="J178" s="1455" t="n"/>
      <c r="K178" s="1455" t="n"/>
      <c r="L178" s="1455" t="n"/>
      <c r="M178" s="1455" t="n"/>
      <c r="N178" s="3536" t="n"/>
      <c r="O178" s="1455" t="n"/>
      <c r="P178" s="1455" t="n"/>
      <c r="Q178" s="1455" t="n"/>
      <c r="R178" s="4328" t="n"/>
      <c r="S178" s="4328" t="n"/>
      <c r="T178" s="2" t="n"/>
      <c r="U178" s="4331" t="n"/>
      <c r="V178" s="4331" t="n"/>
      <c r="W178" s="4331" t="n"/>
      <c r="X178" s="1448" t="n"/>
      <c r="Y178" s="1448" t="n"/>
      <c r="Z178" s="1448" t="n"/>
      <c r="AA178" s="1448" t="n"/>
      <c r="AB178" s="1448" t="n"/>
      <c r="AC178" s="1448" t="n"/>
      <c r="AD178" s="1448" t="n"/>
      <c r="AE178" s="1448" t="n"/>
      <c r="AF178" s="1448" t="n"/>
      <c r="AG178" s="1448" t="n"/>
      <c r="AH178" s="11" t="inlineStr">
        <is>
          <t>С.П.Мохов</t>
        </is>
      </c>
      <c r="AI178" s="4328" t="n"/>
      <c r="AJ178" s="1449" t="n"/>
      <c r="AK178" s="11" t="n"/>
      <c r="AL178" s="11" t="n"/>
      <c r="AM178" s="17" t="n"/>
      <c r="AN178" s="140" t="n"/>
      <c r="AO178" s="140" t="n"/>
      <c r="AP178" s="140" t="n"/>
      <c r="AQ178" s="140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</row>
    <row r="179">
      <c r="A179" s="1408" t="inlineStr">
        <is>
          <t>лесопромышленного производства</t>
        </is>
      </c>
      <c r="B179" s="1455" t="n"/>
      <c r="C179" s="1455" t="n"/>
      <c r="D179" s="1455" t="n"/>
      <c r="E179" s="1455" t="n"/>
      <c r="F179" s="1455" t="n"/>
      <c r="G179" s="1455" t="n"/>
      <c r="H179" s="1455" t="n"/>
      <c r="I179" s="1455" t="n"/>
      <c r="J179" s="1455" t="n"/>
      <c r="K179" s="1455" t="n"/>
      <c r="L179" s="1455" t="n"/>
      <c r="M179" s="1455" t="n"/>
      <c r="N179" s="1455" t="n"/>
      <c r="O179" s="1455" t="n"/>
      <c r="P179" s="1455" t="n"/>
      <c r="Q179" s="1449" t="n"/>
      <c r="R179" s="4328" t="n"/>
      <c r="S179" s="4328" t="n"/>
      <c r="T179" s="2" t="n"/>
      <c r="U179" s="4328" t="n"/>
      <c r="V179" s="4328" t="n"/>
      <c r="W179" s="6774" t="n"/>
      <c r="X179" s="1462" t="n"/>
      <c r="Y179" s="1460" t="n"/>
      <c r="Z179" s="1460" t="n"/>
      <c r="AA179" s="1460" t="n"/>
      <c r="AB179" s="661" t="n">
        <v>2023</v>
      </c>
      <c r="AC179" s="662" t="n"/>
      <c r="AD179" s="11" t="n"/>
      <c r="AE179" s="11" t="n"/>
      <c r="AF179" s="1449" t="n"/>
      <c r="AG179" s="11" t="n"/>
      <c r="AH179" s="11" t="n"/>
      <c r="AI179" s="11" t="n"/>
      <c r="AJ179" s="11" t="n"/>
      <c r="AK179" s="4328" t="n"/>
      <c r="AL179" s="4328" t="n"/>
      <c r="AM179" s="17" t="n"/>
      <c r="AN179" s="140" t="n"/>
      <c r="AO179" s="140" t="n"/>
      <c r="AP179" s="140" t="n"/>
      <c r="AQ179" s="140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</row>
    <row r="180">
      <c r="A180" s="11" t="n"/>
      <c r="B180" s="11" t="n"/>
      <c r="C180" s="11" t="n"/>
      <c r="D180" s="11" t="n"/>
      <c r="E180" s="11" t="n"/>
      <c r="F180" s="11" t="n"/>
      <c r="G180" s="11" t="n"/>
      <c r="H180" s="11" t="n"/>
      <c r="I180" s="11" t="n"/>
      <c r="J180" s="11" t="n"/>
      <c r="K180" s="11" t="n"/>
      <c r="L180" s="11" t="n"/>
      <c r="M180" s="11" t="n"/>
      <c r="N180" s="11" t="n"/>
      <c r="O180" s="11" t="n"/>
      <c r="P180" s="11" t="n"/>
      <c r="Q180" s="11" t="n"/>
      <c r="R180" s="11" t="n"/>
      <c r="S180" s="11" t="n"/>
      <c r="T180" s="2" t="n"/>
      <c r="U180" s="11" t="n"/>
      <c r="V180" s="11" t="n"/>
      <c r="W180" s="11" t="n"/>
      <c r="X180" s="11" t="n"/>
      <c r="Y180" s="11" t="n"/>
      <c r="Z180" s="11" t="n"/>
      <c r="AA180" s="11" t="n"/>
      <c r="AB180" s="11" t="n"/>
      <c r="AC180" s="11" t="n"/>
      <c r="AD180" s="11" t="n"/>
      <c r="AE180" s="11" t="n"/>
      <c r="AF180" s="11" t="n"/>
      <c r="AG180" s="11" t="n"/>
      <c r="AH180" s="11" t="n"/>
      <c r="AI180" s="11" t="n"/>
      <c r="AJ180" s="11" t="n"/>
      <c r="AK180" s="4328" t="n"/>
      <c r="AL180" s="4328" t="n"/>
      <c r="AM180" s="17" t="n"/>
      <c r="AN180" s="140" t="n"/>
      <c r="AO180" s="140" t="n"/>
      <c r="AP180" s="140" t="n"/>
      <c r="AQ180" s="140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</row>
    <row r="181">
      <c r="A181" s="6" t="inlineStr">
        <is>
          <t xml:space="preserve">Рекомендован к утверждению научно-методическим советом БГТУ, протокол № 6  от 28.04.2023 </t>
        </is>
      </c>
      <c r="B181" s="11" t="n"/>
      <c r="C181" s="11" t="n"/>
      <c r="D181" s="11" t="n"/>
      <c r="E181" s="11" t="n"/>
      <c r="F181" s="11" t="n"/>
      <c r="G181" s="11" t="n"/>
      <c r="H181" s="11" t="n"/>
      <c r="I181" s="11" t="n"/>
      <c r="J181" s="11" t="n"/>
      <c r="K181" s="11" t="n"/>
      <c r="L181" s="11" t="n"/>
      <c r="M181" s="11" t="n"/>
      <c r="N181" s="11" t="n"/>
      <c r="O181" s="11" t="n"/>
      <c r="P181" s="11" t="n"/>
      <c r="Q181" s="11" t="n"/>
      <c r="R181" s="16" t="n"/>
      <c r="S181" s="16" t="n"/>
      <c r="T181" s="16" t="n"/>
      <c r="U181" s="11" t="n"/>
      <c r="V181" s="11" t="n"/>
      <c r="W181" s="11" t="n"/>
      <c r="X181" s="11" t="n"/>
      <c r="Y181" s="11" t="n"/>
      <c r="Z181" s="11" t="n"/>
      <c r="AA181" s="11" t="n"/>
      <c r="AB181" s="11" t="n"/>
      <c r="AC181" s="11" t="n"/>
      <c r="AD181" s="11" t="n"/>
      <c r="AE181" s="11" t="n"/>
      <c r="AF181" s="11" t="n"/>
      <c r="AG181" s="11" t="n"/>
      <c r="AH181" s="11" t="n"/>
      <c r="AI181" s="11" t="n"/>
      <c r="AJ181" s="4328" t="n"/>
      <c r="AK181" s="4328" t="n"/>
      <c r="AL181" s="6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137" t="n"/>
      <c r="AV181" s="137" t="n"/>
      <c r="AW181" s="137" t="n"/>
      <c r="AX181" s="137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B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7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22" t="inlineStr">
        <is>
          <t>Квалификация:</t>
        </is>
      </c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22" t="inlineStr">
        <is>
          <t>Инженер-механик</t>
        </is>
      </c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20" t="n"/>
      <c r="S5" s="21" t="inlineStr">
        <is>
          <t>Специальность: 6-05-0821-03 Сервис и инжиниринг лесных машин и оборудования</t>
        </is>
      </c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9" t="n"/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  <c r="BV5" s="2" t="n"/>
      <c r="BW5" s="2" t="n"/>
      <c r="BX5" s="2" t="n"/>
      <c r="BY5" s="2" t="n"/>
      <c r="BZ5" s="2" t="n"/>
      <c r="CA5" s="2" t="n"/>
      <c r="CB5" s="2" t="n"/>
    </row>
    <row r="6">
      <c r="A6" s="2" t="n"/>
      <c r="B6" s="4" t="n"/>
      <c r="C6" s="4" t="n"/>
      <c r="D6" s="23" t="inlineStr">
        <is>
          <t>Регистрационный № 05-082-009/уч.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32" t="inlineStr">
        <is>
          <t>Степень: Бакалавр</t>
        </is>
      </c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  <c r="BV6" s="2" t="n"/>
      <c r="BW6" s="2" t="n"/>
      <c r="BX6" s="2" t="n"/>
      <c r="BY6" s="2" t="n"/>
      <c r="BZ6" s="2" t="n"/>
      <c r="CA6" s="2" t="n"/>
      <c r="CB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43" t="inlineStr">
        <is>
          <t>Форма получения образования: заочная</t>
        </is>
      </c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39" t="n"/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  <c r="BV7" s="2" t="n"/>
      <c r="BW7" s="2" t="n"/>
      <c r="BX7" s="2" t="n"/>
      <c r="BY7" s="2" t="n"/>
      <c r="BZ7" s="2" t="n"/>
      <c r="CA7" s="2" t="n"/>
      <c r="CB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3" t="inlineStr">
        <is>
          <t>(интегрированная с образовательными программами среднего специального образования)</t>
        </is>
      </c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2" t="inlineStr">
        <is>
          <t>Срок обучения: 4 года</t>
        </is>
      </c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  <c r="BV8" s="2" t="n"/>
      <c r="BW8" s="2" t="n"/>
      <c r="BX8" s="2" t="n"/>
      <c r="BY8" s="2" t="n"/>
      <c r="BZ8" s="2" t="n"/>
      <c r="CA8" s="2" t="n"/>
      <c r="CB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36" t="n"/>
      <c r="BE9" s="2" t="n"/>
      <c r="BF9" s="2" t="n"/>
      <c r="BG9" s="2" t="n"/>
      <c r="BH9" s="2" t="n"/>
      <c r="BI9" s="2" t="n"/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  <c r="BV9" s="2" t="n"/>
      <c r="BW9" s="2" t="n"/>
      <c r="BX9" s="2" t="n"/>
      <c r="BY9" s="2" t="n"/>
      <c r="BZ9" s="2" t="n"/>
      <c r="CA9" s="2" t="n"/>
      <c r="CB9" s="2" t="n"/>
    </row>
    <row r="10">
      <c r="A10" s="2163" t="n"/>
      <c r="B10" s="2163" t="n"/>
      <c r="C10" s="145" t="inlineStr">
        <is>
          <t>Специальность: 2-36 01 33 Эксплуатация мехатронных систем промышленного оборудования</t>
        </is>
      </c>
      <c r="D10" s="145" t="n"/>
      <c r="E10" s="145" t="n"/>
      <c r="F10" s="145" t="n"/>
      <c r="G10" s="145" t="n"/>
      <c r="H10" s="145" t="n"/>
      <c r="I10" s="145" t="n"/>
      <c r="J10" s="145" t="n"/>
      <c r="K10" s="145" t="n"/>
      <c r="L10" s="145" t="n"/>
      <c r="M10" s="145" t="n"/>
      <c r="N10" s="145" t="n"/>
      <c r="O10" s="145" t="n"/>
      <c r="P10" s="145" t="n"/>
      <c r="Q10" s="145" t="n"/>
      <c r="R10" s="2" t="n"/>
      <c r="S10" s="145" t="n"/>
      <c r="T10" s="145" t="n"/>
      <c r="U10" s="145" t="n"/>
      <c r="V10" s="145" t="n"/>
      <c r="W10" s="145" t="n"/>
      <c r="X10" s="145" t="n"/>
      <c r="Y10" s="145" t="n"/>
      <c r="Z10" s="145" t="n"/>
      <c r="AA10" s="145" t="n"/>
      <c r="AB10" s="145" t="n"/>
      <c r="AC10" s="145" t="n"/>
      <c r="AD10" s="145" t="n"/>
      <c r="AE10" s="145" t="n"/>
      <c r="AF10" s="145" t="n"/>
      <c r="AG10" s="145" t="n"/>
      <c r="AH10" s="145" t="n"/>
      <c r="AI10" s="145" t="n"/>
      <c r="AJ10" s="145" t="n"/>
      <c r="AK10" s="145" t="n"/>
      <c r="AL10" s="145" t="n"/>
      <c r="AM10" s="145" t="inlineStr">
        <is>
          <t>Специальность: 2-36 11 01 Подъемно-транспортные, строительные, дорожные машины и оборудование</t>
        </is>
      </c>
      <c r="AN10" s="145" t="n"/>
      <c r="AO10" s="145" t="n"/>
      <c r="AP10" s="145" t="n"/>
      <c r="AQ10" s="145" t="n"/>
      <c r="AR10" s="145" t="n"/>
      <c r="AS10" s="145" t="n"/>
      <c r="AT10" s="145" t="n"/>
      <c r="AU10" s="145" t="n"/>
      <c r="AV10" s="145" t="n"/>
      <c r="AW10" s="145" t="n"/>
      <c r="AX10" s="145" t="n"/>
      <c r="AY10" s="145" t="n"/>
      <c r="AZ10" s="145" t="n"/>
      <c r="BA10" s="145" t="n"/>
      <c r="BB10" s="145" t="n"/>
      <c r="BC10" s="145" t="n"/>
      <c r="BD10" s="2" t="n"/>
      <c r="BE10" s="2" t="n"/>
      <c r="BF10" s="137" t="n"/>
      <c r="BG10" s="137" t="n"/>
      <c r="BH10" s="137" t="n"/>
      <c r="BI10" s="137" t="n"/>
      <c r="BJ10" s="137" t="n"/>
      <c r="BK10" s="137" t="n"/>
      <c r="BL10" s="508" t="n"/>
      <c r="BM10" s="508" t="n"/>
      <c r="BN10" s="508" t="n"/>
      <c r="BO10" s="508" t="n"/>
      <c r="BP10" s="2163" t="n"/>
      <c r="BQ10" s="2163" t="n"/>
      <c r="BR10" s="2165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</row>
    <row r="11">
      <c r="A11" s="2163" t="n"/>
      <c r="B11" s="2163" t="n"/>
      <c r="C11" s="145" t="inlineStr">
        <is>
          <t>Квалификация специалиста: техник-мехатроник</t>
        </is>
      </c>
      <c r="D11" s="145" t="n"/>
      <c r="E11" s="145" t="n"/>
      <c r="F11" s="145" t="n"/>
      <c r="G11" s="145" t="n"/>
      <c r="H11" s="145" t="n"/>
      <c r="I11" s="145" t="n"/>
      <c r="J11" s="145" t="n"/>
      <c r="K11" s="145" t="n"/>
      <c r="L11" s="145" t="n"/>
      <c r="M11" s="145" t="n"/>
      <c r="N11" s="145" t="n"/>
      <c r="O11" s="145" t="n"/>
      <c r="P11" s="145" t="n"/>
      <c r="Q11" s="145" t="n"/>
      <c r="R11" s="145" t="n"/>
      <c r="S11" s="2164" t="n"/>
      <c r="T11" s="145" t="n"/>
      <c r="U11" s="142" t="n"/>
      <c r="V11" s="145" t="n"/>
      <c r="W11" s="2" t="n"/>
      <c r="X11" s="145" t="n"/>
      <c r="Y11" s="145" t="n"/>
      <c r="Z11" s="145" t="n"/>
      <c r="AA11" s="145" t="n"/>
      <c r="AB11" s="145" t="n"/>
      <c r="AC11" s="145" t="n"/>
      <c r="AD11" s="145" t="n"/>
      <c r="AE11" s="145" t="n"/>
      <c r="AF11" s="145" t="n"/>
      <c r="AG11" s="145" t="n"/>
      <c r="AH11" s="145" t="n"/>
      <c r="AI11" s="145" t="n"/>
      <c r="AJ11" s="145" t="n"/>
      <c r="AK11" s="145" t="n"/>
      <c r="AL11" s="145" t="n"/>
      <c r="AM11" s="145" t="inlineStr">
        <is>
          <t>Квалификация специалиста: техник-механик</t>
        </is>
      </c>
      <c r="AN11" s="145" t="n"/>
      <c r="AO11" s="145" t="n"/>
      <c r="AP11" s="145" t="n"/>
      <c r="AQ11" s="145" t="n"/>
      <c r="AR11" s="145" t="n"/>
      <c r="AS11" s="145" t="n"/>
      <c r="AT11" s="145" t="n"/>
      <c r="AU11" s="145" t="n"/>
      <c r="AV11" s="145" t="n"/>
      <c r="AW11" s="145" t="n"/>
      <c r="AX11" s="145" t="n"/>
      <c r="AY11" s="145" t="n"/>
      <c r="AZ11" s="145" t="n"/>
      <c r="BA11" s="145" t="n"/>
      <c r="BB11" s="145" t="n"/>
      <c r="BC11" s="145" t="n"/>
      <c r="BD11" s="2" t="n"/>
      <c r="BE11" s="2" t="n"/>
      <c r="BF11" s="35" t="n"/>
      <c r="BG11" s="35" t="n"/>
      <c r="BH11" s="35" t="n"/>
      <c r="BI11" s="35" t="n"/>
      <c r="BJ11" s="35" t="n"/>
      <c r="BK11" s="35" t="n"/>
      <c r="BL11" s="35" t="n"/>
      <c r="BM11" s="508" t="n"/>
      <c r="BN11" s="508" t="n"/>
      <c r="BO11" s="508" t="n"/>
      <c r="BP11" s="2163" t="n"/>
      <c r="BQ11" s="2163" t="n"/>
      <c r="BR11" s="2165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</row>
    <row r="12">
      <c r="A12" s="2163" t="n"/>
      <c r="B12" s="2163" t="n"/>
      <c r="C12" s="2" t="n"/>
      <c r="D12" s="145" t="n"/>
      <c r="E12" s="145" t="n"/>
      <c r="F12" s="145" t="n"/>
      <c r="G12" s="145" t="n"/>
      <c r="H12" s="145" t="n"/>
      <c r="I12" s="145" t="n"/>
      <c r="J12" s="145" t="n"/>
      <c r="K12" s="145" t="n"/>
      <c r="L12" s="145" t="n"/>
      <c r="M12" s="145" t="n"/>
      <c r="N12" s="145" t="n"/>
      <c r="O12" s="145" t="n"/>
      <c r="P12" s="145" t="n"/>
      <c r="Q12" s="145" t="n"/>
      <c r="R12" s="2" t="n"/>
      <c r="S12" s="145" t="n"/>
      <c r="T12" s="145" t="n"/>
      <c r="U12" s="145" t="n"/>
      <c r="V12" s="145" t="n"/>
      <c r="W12" s="145" t="n"/>
      <c r="X12" s="145" t="n"/>
      <c r="Y12" s="145" t="n"/>
      <c r="Z12" s="145" t="n"/>
      <c r="AA12" s="145" t="n"/>
      <c r="AB12" s="145" t="n"/>
      <c r="AC12" s="145" t="n"/>
      <c r="AD12" s="145" t="n"/>
      <c r="AE12" s="145" t="n"/>
      <c r="AF12" s="145" t="n"/>
      <c r="AG12" s="145" t="n"/>
      <c r="AH12" s="145" t="n"/>
      <c r="AI12" s="145" t="n"/>
      <c r="AJ12" s="145" t="n"/>
      <c r="AK12" s="145" t="n"/>
      <c r="AL12" s="145" t="n"/>
      <c r="AM12" s="145" t="n"/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45" t="n"/>
      <c r="BB12" s="145" t="n"/>
      <c r="BC12" s="145" t="n"/>
      <c r="BD12" s="2" t="n"/>
      <c r="BE12" s="2" t="n"/>
      <c r="BF12" s="137" t="n"/>
      <c r="BG12" s="137" t="n"/>
      <c r="BH12" s="137" t="n"/>
      <c r="BI12" s="137" t="n"/>
      <c r="BJ12" s="137" t="n"/>
      <c r="BK12" s="137" t="n"/>
      <c r="BL12" s="137" t="n"/>
      <c r="BM12" s="508" t="n"/>
      <c r="BN12" s="508" t="n"/>
      <c r="BO12" s="508" t="n"/>
      <c r="BP12" s="2163" t="n"/>
      <c r="BQ12" s="2163" t="n"/>
      <c r="BR12" s="2165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</row>
    <row r="13">
      <c r="A13" s="2163" t="n"/>
      <c r="B13" s="2163" t="n"/>
      <c r="C13" s="145" t="inlineStr">
        <is>
          <t>Специальность: 2-36 05 31 Машины и оборудование лесного хозяйства и лесной промышленности</t>
        </is>
      </c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145" t="n"/>
      <c r="S13" s="2164" t="n"/>
      <c r="T13" s="145" t="n"/>
      <c r="U13" s="142" t="n"/>
      <c r="V13" s="145" t="n"/>
      <c r="W13" s="2" t="n"/>
      <c r="X13" s="145" t="n"/>
      <c r="Y13" s="145" t="n"/>
      <c r="Z13" s="145" t="n"/>
      <c r="AA13" s="145" t="n"/>
      <c r="AB13" s="145" t="n"/>
      <c r="AC13" s="145" t="n"/>
      <c r="AD13" s="145" t="n"/>
      <c r="AE13" s="145" t="n"/>
      <c r="AF13" s="145" t="n"/>
      <c r="AG13" s="145" t="n"/>
      <c r="AH13" s="145" t="n"/>
      <c r="AI13" s="145" t="n"/>
      <c r="AJ13" s="145" t="n"/>
      <c r="AK13" s="145" t="n"/>
      <c r="AL13" s="145" t="n"/>
      <c r="AM13" s="145" t="inlineStr">
        <is>
          <t>Специальность: 2-37 01 06 Техническая эксплуатация автомобилей (по направлениям)</t>
        </is>
      </c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137" t="n"/>
      <c r="BG13" s="137" t="n"/>
      <c r="BH13" s="137" t="n"/>
      <c r="BI13" s="137" t="n"/>
      <c r="BJ13" s="137" t="n"/>
      <c r="BK13" s="137" t="n"/>
      <c r="BL13" s="137" t="n"/>
      <c r="BM13" s="508" t="n"/>
      <c r="BN13" s="508" t="n"/>
      <c r="BO13" s="508" t="n"/>
      <c r="BP13" s="2163" t="n"/>
      <c r="BQ13" s="2163" t="n"/>
      <c r="BR13" s="2165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</row>
    <row r="14">
      <c r="A14" s="2163" t="n"/>
      <c r="B14" s="2163" t="n"/>
      <c r="C14" s="145" t="inlineStr">
        <is>
          <t>Квалификация специалиста: техник-механик</t>
        </is>
      </c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2" t="n"/>
      <c r="S14" s="145" t="n"/>
      <c r="T14" s="145" t="n"/>
      <c r="U14" s="145" t="n"/>
      <c r="V14" s="145" t="n"/>
      <c r="W14" s="145" t="n"/>
      <c r="X14" s="145" t="n"/>
      <c r="Y14" s="145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inlineStr">
        <is>
          <t>Квалификация специалиста: техник-механик</t>
        </is>
      </c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45" t="n"/>
      <c r="BG14" s="145" t="n"/>
      <c r="BH14" s="145" t="n"/>
      <c r="BI14" s="145" t="n"/>
      <c r="BJ14" s="145" t="n"/>
      <c r="BK14" s="145" t="n"/>
      <c r="BL14" s="145" t="n"/>
      <c r="BM14" s="145" t="n"/>
      <c r="BN14" s="2163" t="n"/>
      <c r="BO14" s="2163" t="n"/>
      <c r="BP14" s="2163" t="n"/>
      <c r="BQ14" s="2163" t="n"/>
      <c r="BR14" s="2165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</row>
    <row r="15">
      <c r="A15" s="2163" t="n"/>
      <c r="B15" s="2163" t="n"/>
      <c r="C15" s="145" t="n"/>
      <c r="D15" s="145" t="n"/>
      <c r="E15" s="145" t="n"/>
      <c r="F15" s="145" t="n"/>
      <c r="G15" s="145" t="n"/>
      <c r="H15" s="145" t="n"/>
      <c r="I15" s="145" t="n"/>
      <c r="J15" s="145" t="n"/>
      <c r="K15" s="145" t="n"/>
      <c r="L15" s="145" t="n"/>
      <c r="M15" s="145" t="n"/>
      <c r="N15" s="145" t="n"/>
      <c r="O15" s="145" t="n"/>
      <c r="P15" s="145" t="n"/>
      <c r="Q15" s="145" t="n"/>
      <c r="R15" s="145" t="n"/>
      <c r="S15" s="2164" t="n"/>
      <c r="T15" s="145" t="n"/>
      <c r="U15" s="142" t="n"/>
      <c r="V15" s="145" t="n"/>
      <c r="W15" s="2" t="n"/>
      <c r="X15" s="145" t="n"/>
      <c r="Y15" s="145" t="n"/>
      <c r="Z15" s="145" t="n"/>
      <c r="AA15" s="145" t="n"/>
      <c r="AB15" s="145" t="n"/>
      <c r="AC15" s="145" t="n"/>
      <c r="AD15" s="145" t="n"/>
      <c r="AE15" s="145" t="n"/>
      <c r="AF15" s="145" t="n"/>
      <c r="AG15" s="145" t="n"/>
      <c r="AH15" s="145" t="n"/>
      <c r="AI15" s="145" t="n"/>
      <c r="AJ15" s="145" t="n"/>
      <c r="AK15" s="145" t="n"/>
      <c r="AL15" s="145" t="n"/>
      <c r="AM15" s="145" t="n"/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2" t="n"/>
      <c r="BE15" s="2" t="n"/>
      <c r="BF15" s="145" t="n"/>
      <c r="BG15" s="145" t="n"/>
      <c r="BH15" s="145" t="n"/>
      <c r="BI15" s="145" t="n"/>
      <c r="BJ15" s="145" t="n"/>
      <c r="BK15" s="145" t="n"/>
      <c r="BL15" s="145" t="n"/>
      <c r="BM15" s="145" t="n"/>
      <c r="BN15" s="2163" t="n"/>
      <c r="BO15" s="2163" t="n"/>
      <c r="BP15" s="2163" t="n"/>
      <c r="BQ15" s="2163" t="n"/>
      <c r="BR15" s="2165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</row>
    <row r="16">
      <c r="A16" s="2163" t="n"/>
      <c r="B16" s="2163" t="n"/>
      <c r="C16" s="145" t="inlineStr">
        <is>
          <t>Специальность: 2-36 05 32 Машины и оборудование деревообрабатывающей промышленности</t>
        </is>
      </c>
      <c r="D16" s="145" t="n"/>
      <c r="E16" s="145" t="n"/>
      <c r="F16" s="145" t="n"/>
      <c r="G16" s="145" t="n"/>
      <c r="H16" s="145" t="n"/>
      <c r="I16" s="145" t="n"/>
      <c r="J16" s="145" t="n"/>
      <c r="K16" s="145" t="n"/>
      <c r="L16" s="145" t="n"/>
      <c r="M16" s="145" t="n"/>
      <c r="N16" s="145" t="n"/>
      <c r="O16" s="145" t="n"/>
      <c r="P16" s="145" t="n"/>
      <c r="Q16" s="145" t="n"/>
      <c r="R16" s="2" t="n"/>
      <c r="S16" s="145" t="n"/>
      <c r="T16" s="145" t="n"/>
      <c r="U16" s="145" t="n"/>
      <c r="V16" s="145" t="n"/>
      <c r="W16" s="145" t="n"/>
      <c r="X16" s="145" t="n"/>
      <c r="Y16" s="145" t="n"/>
      <c r="Z16" s="145" t="n"/>
      <c r="AA16" s="145" t="n"/>
      <c r="AB16" s="145" t="n"/>
      <c r="AC16" s="145" t="n"/>
      <c r="AD16" s="145" t="n"/>
      <c r="AE16" s="145" t="n"/>
      <c r="AF16" s="145" t="n"/>
      <c r="AG16" s="145" t="n"/>
      <c r="AH16" s="145" t="n"/>
      <c r="AI16" s="145" t="n"/>
      <c r="AJ16" s="145" t="n"/>
      <c r="AK16" s="145" t="n"/>
      <c r="AL16" s="145" t="n"/>
      <c r="AM16" s="2" t="n"/>
      <c r="AN16" s="2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2" t="n"/>
      <c r="BE16" s="2" t="n"/>
      <c r="BF16" s="145" t="n"/>
      <c r="BG16" s="145" t="n"/>
      <c r="BH16" s="145" t="n"/>
      <c r="BI16" s="145" t="n"/>
      <c r="BJ16" s="145" t="n"/>
      <c r="BK16" s="145" t="n"/>
      <c r="BL16" s="145" t="n"/>
      <c r="BM16" s="145" t="n"/>
      <c r="BN16" s="2163" t="n"/>
      <c r="BO16" s="2163" t="n"/>
      <c r="BP16" s="2163" t="n"/>
      <c r="BQ16" s="2163" t="n"/>
      <c r="BR16" s="2165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</row>
    <row r="17">
      <c r="A17" s="2163" t="n"/>
      <c r="B17" s="2163" t="n"/>
      <c r="C17" s="145" t="inlineStr">
        <is>
          <t>Квалификация специалиста: техник-механик</t>
        </is>
      </c>
      <c r="D17" s="145" t="n"/>
      <c r="E17" s="145" t="n"/>
      <c r="F17" s="145" t="n"/>
      <c r="G17" s="145" t="n"/>
      <c r="H17" s="145" t="n"/>
      <c r="I17" s="145" t="n"/>
      <c r="J17" s="145" t="n"/>
      <c r="K17" s="145" t="n"/>
      <c r="L17" s="145" t="n"/>
      <c r="M17" s="145" t="n"/>
      <c r="N17" s="145" t="n"/>
      <c r="O17" s="145" t="n"/>
      <c r="P17" s="145" t="n"/>
      <c r="Q17" s="145" t="n"/>
      <c r="R17" s="145" t="n"/>
      <c r="S17" s="2164" t="n"/>
      <c r="T17" s="145" t="n"/>
      <c r="U17" s="142" t="n"/>
      <c r="V17" s="145" t="n"/>
      <c r="W17" s="2" t="n"/>
      <c r="X17" s="145" t="n"/>
      <c r="Y17" s="145" t="n"/>
      <c r="Z17" s="145" t="n"/>
      <c r="AA17" s="145" t="n"/>
      <c r="AB17" s="145" t="n"/>
      <c r="AC17" s="145" t="n"/>
      <c r="AD17" s="145" t="n"/>
      <c r="AE17" s="145" t="n"/>
      <c r="AF17" s="145" t="n"/>
      <c r="AG17" s="145" t="n"/>
      <c r="AH17" s="145" t="n"/>
      <c r="AI17" s="145" t="n"/>
      <c r="AJ17" s="145" t="n"/>
      <c r="AK17" s="145" t="n"/>
      <c r="AL17" s="145" t="n"/>
      <c r="AM17" s="2" t="n"/>
      <c r="AN17" s="2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2" t="n"/>
      <c r="BE17" s="2" t="n"/>
      <c r="BF17" s="145" t="n"/>
      <c r="BG17" s="145" t="n"/>
      <c r="BH17" s="145" t="n"/>
      <c r="BI17" s="145" t="n"/>
      <c r="BJ17" s="145" t="n"/>
      <c r="BK17" s="145" t="n"/>
      <c r="BL17" s="145" t="n"/>
      <c r="BM17" s="145" t="n"/>
      <c r="BN17" s="2163" t="n"/>
      <c r="BO17" s="2163" t="n"/>
      <c r="BP17" s="2163" t="n"/>
      <c r="BQ17" s="2163" t="n"/>
      <c r="BR17" s="2165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</row>
    <row r="18">
      <c r="A18" s="36" t="n"/>
      <c r="B18" s="35" t="n"/>
      <c r="C18" s="2" t="n"/>
      <c r="D18" s="35" t="n"/>
      <c r="E18" s="35" t="n"/>
      <c r="F18" s="35" t="n"/>
      <c r="G18" s="35" t="n"/>
      <c r="H18" s="35" t="n"/>
      <c r="I18" s="35" t="n"/>
      <c r="J18" s="35" t="n"/>
      <c r="K18" s="35" t="n"/>
      <c r="L18" s="35" t="n"/>
      <c r="M18" s="35" t="n"/>
      <c r="N18" s="36" t="n"/>
      <c r="O18" s="36" t="n"/>
      <c r="P18" s="37" t="n"/>
      <c r="Q18" s="37" t="n"/>
      <c r="R18" s="43" t="n"/>
      <c r="S18" s="688" t="n"/>
      <c r="T18" s="688" t="n"/>
      <c r="U18" s="688" t="n"/>
      <c r="V18" s="688" t="n"/>
      <c r="W18" s="688" t="n"/>
      <c r="X18" s="688" t="n"/>
      <c r="Y18" s="688" t="n"/>
      <c r="Z18" s="688" t="n"/>
      <c r="AA18" s="688" t="n"/>
      <c r="AB18" s="688" t="n"/>
      <c r="AC18" s="688" t="n"/>
      <c r="AD18" s="688" t="n"/>
      <c r="AE18" s="688" t="n"/>
      <c r="AF18" s="688" t="n"/>
      <c r="AG18" s="688" t="n"/>
      <c r="AH18" s="688" t="n"/>
      <c r="AI18" s="688" t="n"/>
      <c r="AJ18" s="688" t="n"/>
      <c r="AK18" s="688" t="n"/>
      <c r="AL18" s="688" t="n"/>
      <c r="AM18" s="688" t="n"/>
      <c r="AN18" s="688" t="n"/>
      <c r="AO18" s="688" t="n"/>
      <c r="AP18" s="688" t="n"/>
      <c r="AQ18" s="688" t="n"/>
      <c r="AR18" s="688" t="n"/>
      <c r="AS18" s="688" t="n"/>
      <c r="AT18" s="688" t="n"/>
      <c r="AU18" s="688" t="n"/>
      <c r="AV18" s="688" t="n"/>
      <c r="AW18" s="688" t="n"/>
      <c r="AX18" s="688" t="n"/>
      <c r="AY18" s="688" t="n"/>
      <c r="AZ18" s="688" t="n"/>
      <c r="BA18" s="688" t="n"/>
      <c r="BB18" s="688" t="n"/>
      <c r="BC18" s="688" t="n"/>
      <c r="BD18" s="36" t="n"/>
      <c r="BE18" s="2" t="n"/>
      <c r="BF18" s="2" t="n"/>
      <c r="BG18" s="22" t="n"/>
      <c r="BH18" s="36" t="n"/>
      <c r="BI18" s="40" t="n"/>
      <c r="BJ18" s="41" t="n"/>
      <c r="BK18" s="41" t="n"/>
      <c r="BL18" s="41" t="n"/>
      <c r="BM18" s="41" t="n"/>
      <c r="BN18" s="41" t="n"/>
      <c r="BO18" s="41" t="n"/>
      <c r="BP18" s="41" t="n"/>
      <c r="BQ18" s="41" t="n"/>
      <c r="BR18" s="41" t="n"/>
      <c r="BS18" s="41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</row>
    <row r="19">
      <c r="A19" s="2" t="n"/>
      <c r="B19" s="696" t="inlineStr">
        <is>
          <t>I. График образовательного процесса</t>
        </is>
      </c>
      <c r="C19" s="47" t="n"/>
      <c r="D19" s="47" t="n"/>
      <c r="E19" s="47" t="n"/>
      <c r="F19" s="47" t="n"/>
      <c r="G19" s="47" t="n"/>
      <c r="H19" s="47" t="n"/>
      <c r="I19" s="47" t="n"/>
      <c r="J19" s="47" t="n"/>
      <c r="K19" s="47" t="n"/>
      <c r="L19" s="47" t="n"/>
      <c r="M19" s="47" t="n"/>
      <c r="N19" s="47" t="n"/>
      <c r="O19" s="47" t="n"/>
      <c r="P19" s="47" t="n"/>
      <c r="Q19" s="47" t="n"/>
      <c r="R19" s="47" t="n"/>
      <c r="S19" s="35" t="n"/>
      <c r="T19" s="35" t="n"/>
      <c r="U19" s="35" t="n"/>
      <c r="V19" s="35" t="n"/>
      <c r="W19" s="35" t="n"/>
      <c r="X19" s="35" t="n"/>
      <c r="Y19" s="35" t="n"/>
      <c r="Z19" s="35" t="n"/>
      <c r="AA19" s="35" t="n"/>
      <c r="AB19" s="35" t="n"/>
      <c r="AC19" s="35" t="n"/>
      <c r="AD19" s="35" t="n"/>
      <c r="AE19" s="35" t="n"/>
      <c r="AF19" s="35" t="n"/>
      <c r="AG19" s="35" t="n"/>
      <c r="AH19" s="35" t="n"/>
      <c r="AI19" s="35" t="n"/>
      <c r="AJ19" s="35" t="n"/>
      <c r="AK19" s="35" t="n"/>
      <c r="AL19" s="35" t="n"/>
      <c r="AM19" s="35" t="n"/>
      <c r="AN19" s="35" t="n"/>
      <c r="AO19" s="35" t="n"/>
      <c r="AP19" s="35" t="n"/>
      <c r="AQ19" s="35" t="n"/>
      <c r="AR19" s="35" t="n"/>
      <c r="AS19" s="35" t="n"/>
      <c r="AT19" s="35" t="n"/>
      <c r="AU19" s="35" t="n"/>
      <c r="AV19" s="35" t="n"/>
      <c r="AW19" s="35" t="n"/>
      <c r="AX19" s="35" t="n"/>
      <c r="AY19" s="2" t="n"/>
      <c r="AZ19" s="696" t="inlineStr">
        <is>
          <t>II. Сводные данные по бюджету времени (в неделях)</t>
        </is>
      </c>
      <c r="BA19" s="2" t="n"/>
      <c r="BB19" s="2" t="n"/>
      <c r="BC19" s="2" t="n"/>
      <c r="BD19" s="2" t="n"/>
      <c r="BE19" s="49" t="n"/>
      <c r="BF19" s="49" t="n"/>
      <c r="BG19" s="49" t="n"/>
      <c r="BH19" s="49" t="n"/>
      <c r="BI19" s="49" t="n"/>
      <c r="BJ19" s="49" t="n"/>
      <c r="BK19" s="11" t="n"/>
      <c r="BL19" s="11" t="n"/>
      <c r="BM19" s="11" t="n"/>
      <c r="BN19" s="11" t="n"/>
      <c r="BO19" s="47" t="n"/>
      <c r="BP19" s="697" t="n"/>
      <c r="BQ19" s="53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</row>
    <row r="20">
      <c r="A20" s="2" t="n"/>
      <c r="B20" s="3791" t="inlineStr">
        <is>
          <t>КУРСЫ</t>
        </is>
      </c>
      <c r="C20" s="3792" t="inlineStr">
        <is>
          <t>СЕНТЯБРЬ</t>
        </is>
      </c>
      <c r="D20" s="164" t="n"/>
      <c r="E20" s="164" t="n"/>
      <c r="F20" s="3793" t="n"/>
      <c r="G20" s="3792" t="n"/>
      <c r="H20" s="3792" t="inlineStr">
        <is>
          <t>ОКТЯБРЬ</t>
        </is>
      </c>
      <c r="I20" s="164" t="n"/>
      <c r="J20" s="3793" t="n"/>
      <c r="K20" s="3792" t="n"/>
      <c r="L20" s="3792" t="inlineStr">
        <is>
          <t>НОЯБРЬ</t>
        </is>
      </c>
      <c r="M20" s="164" t="n"/>
      <c r="N20" s="164" t="n"/>
      <c r="O20" s="3793" t="n"/>
      <c r="P20" s="3792" t="inlineStr">
        <is>
          <t>ДЕКАБРЬ</t>
        </is>
      </c>
      <c r="Q20" s="164" t="n"/>
      <c r="R20" s="164" t="n"/>
      <c r="S20" s="164" t="n"/>
      <c r="T20" s="3793" t="n"/>
      <c r="U20" s="3792" t="n"/>
      <c r="V20" s="3792" t="inlineStr">
        <is>
          <t>ЯНВАРЬ</t>
        </is>
      </c>
      <c r="W20" s="164" t="n"/>
      <c r="X20" s="3793" t="n"/>
      <c r="Y20" s="3792" t="n"/>
      <c r="Z20" s="3792" t="inlineStr">
        <is>
          <t>ФЕВРАЛЬ</t>
        </is>
      </c>
      <c r="AA20" s="164" t="n"/>
      <c r="AB20" s="3793" t="n"/>
      <c r="AC20" s="3792" t="n"/>
      <c r="AD20" s="3792" t="inlineStr">
        <is>
          <t>МАРТ</t>
        </is>
      </c>
      <c r="AE20" s="164" t="n"/>
      <c r="AF20" s="164" t="n"/>
      <c r="AG20" s="3793" t="n"/>
      <c r="AH20" s="3792" t="n"/>
      <c r="AI20" s="3792" t="inlineStr">
        <is>
          <t>АПРЕЛЬ</t>
        </is>
      </c>
      <c r="AJ20" s="164" t="n"/>
      <c r="AK20" s="3793" t="n"/>
      <c r="AL20" s="3792" t="n"/>
      <c r="AM20" s="3792" t="inlineStr">
        <is>
          <t>МАЙ</t>
        </is>
      </c>
      <c r="AN20" s="164" t="n"/>
      <c r="AO20" s="164" t="n"/>
      <c r="AP20" s="3793" t="n"/>
      <c r="AQ20" s="3792" t="inlineStr">
        <is>
          <t>ИЮНЬ</t>
        </is>
      </c>
      <c r="AR20" s="164" t="n"/>
      <c r="AS20" s="164" t="n"/>
      <c r="AT20" s="3793" t="n"/>
      <c r="AU20" s="3792" t="n"/>
      <c r="AV20" s="3792" t="inlineStr">
        <is>
          <t>ИЮЛЬ</t>
        </is>
      </c>
      <c r="AW20" s="164" t="n"/>
      <c r="AX20" s="3793" t="n"/>
      <c r="AY20" s="3792" t="n"/>
      <c r="AZ20" s="3792" t="inlineStr">
        <is>
          <t>АВГУСТ</t>
        </is>
      </c>
      <c r="BA20" s="164" t="n"/>
      <c r="BB20" s="164" t="n"/>
      <c r="BC20" s="3793" t="n"/>
      <c r="BD20" s="6775" t="inlineStr">
        <is>
          <t>Лабораторно-экзаменационная (установочная) сессия</t>
        </is>
      </c>
      <c r="BE20" s="60" t="n"/>
      <c r="BF20" s="61" t="n"/>
      <c r="BG20" s="62" t="inlineStr">
        <is>
          <t>Учебные практики</t>
        </is>
      </c>
      <c r="BH20" s="61" t="n"/>
      <c r="BI20" s="62" t="inlineStr">
        <is>
          <t>Производственные  практики</t>
        </is>
      </c>
      <c r="BJ20" s="61" t="n"/>
      <c r="BK20" s="62" t="inlineStr">
        <is>
          <t>Дипломное проектирование</t>
        </is>
      </c>
      <c r="BL20" s="61" t="n"/>
      <c r="BM20" s="62" t="inlineStr">
        <is>
          <t>Итоговая аттестация</t>
        </is>
      </c>
      <c r="BN20" s="61" t="n"/>
      <c r="BO20" s="1485" t="inlineStr">
        <is>
          <t>ВСЕГО</t>
        </is>
      </c>
      <c r="BP20" s="64" t="n"/>
      <c r="BQ20" s="53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</row>
    <row r="21">
      <c r="A21" s="2" t="n"/>
      <c r="B21" s="69" t="n"/>
      <c r="C21" s="3357" t="n">
        <v>1</v>
      </c>
      <c r="D21" s="3357" t="n">
        <v>8</v>
      </c>
      <c r="E21" s="3357" t="n">
        <v>15</v>
      </c>
      <c r="F21" s="3357" t="n">
        <v>22</v>
      </c>
      <c r="G21" s="3357" t="n">
        <v>29</v>
      </c>
      <c r="H21" s="3357" t="n">
        <v>6</v>
      </c>
      <c r="I21" s="3357" t="n">
        <v>13</v>
      </c>
      <c r="J21" s="3357" t="n">
        <v>20</v>
      </c>
      <c r="K21" s="3357" t="n">
        <v>27</v>
      </c>
      <c r="L21" s="3357" t="n">
        <v>3</v>
      </c>
      <c r="M21" s="3357" t="n">
        <v>10</v>
      </c>
      <c r="N21" s="3357" t="n">
        <v>17</v>
      </c>
      <c r="O21" s="3357" t="n">
        <v>24</v>
      </c>
      <c r="P21" s="3357" t="n">
        <v>1</v>
      </c>
      <c r="Q21" s="3357" t="n"/>
      <c r="R21" s="3357" t="n">
        <v>8</v>
      </c>
      <c r="S21" s="3357" t="n">
        <v>15</v>
      </c>
      <c r="T21" s="3357" t="n">
        <v>22</v>
      </c>
      <c r="U21" s="3357" t="n">
        <v>29</v>
      </c>
      <c r="V21" s="3357" t="n">
        <v>5</v>
      </c>
      <c r="W21" s="3357" t="n">
        <v>12</v>
      </c>
      <c r="X21" s="3357" t="n">
        <v>19</v>
      </c>
      <c r="Y21" s="3357" t="n">
        <v>26</v>
      </c>
      <c r="Z21" s="3357" t="n">
        <v>2</v>
      </c>
      <c r="AA21" s="3357" t="n">
        <v>9</v>
      </c>
      <c r="AB21" s="3357" t="n">
        <v>16</v>
      </c>
      <c r="AC21" s="3357" t="n">
        <v>23</v>
      </c>
      <c r="AD21" s="3357" t="n">
        <v>2</v>
      </c>
      <c r="AE21" s="3357" t="n">
        <v>9</v>
      </c>
      <c r="AF21" s="3357" t="n">
        <v>16</v>
      </c>
      <c r="AG21" s="3357" t="n">
        <v>23</v>
      </c>
      <c r="AH21" s="3357" t="n">
        <v>30</v>
      </c>
      <c r="AI21" s="3357" t="n">
        <v>6</v>
      </c>
      <c r="AJ21" s="3357" t="n">
        <v>13</v>
      </c>
      <c r="AK21" s="3357" t="n">
        <v>20</v>
      </c>
      <c r="AL21" s="3357" t="n">
        <v>27</v>
      </c>
      <c r="AM21" s="3357" t="n">
        <v>4</v>
      </c>
      <c r="AN21" s="3357" t="n">
        <v>11</v>
      </c>
      <c r="AO21" s="3357" t="n">
        <v>18</v>
      </c>
      <c r="AP21" s="3357" t="n">
        <v>25</v>
      </c>
      <c r="AQ21" s="3357" t="n">
        <v>1</v>
      </c>
      <c r="AR21" s="3357" t="n">
        <v>8</v>
      </c>
      <c r="AS21" s="3357" t="n">
        <v>15</v>
      </c>
      <c r="AT21" s="3357" t="n">
        <v>22</v>
      </c>
      <c r="AU21" s="3357" t="n">
        <v>29</v>
      </c>
      <c r="AV21" s="3357" t="n">
        <v>6</v>
      </c>
      <c r="AW21" s="3357" t="n">
        <v>13</v>
      </c>
      <c r="AX21" s="3357" t="n">
        <v>20</v>
      </c>
      <c r="AY21" s="3357" t="n">
        <v>27</v>
      </c>
      <c r="AZ21" s="3357" t="n">
        <v>3</v>
      </c>
      <c r="BA21" s="3357" t="n">
        <v>10</v>
      </c>
      <c r="BB21" s="3357" t="n">
        <v>17</v>
      </c>
      <c r="BC21" s="3358" t="n">
        <v>24</v>
      </c>
      <c r="BD21" s="2" t="n"/>
      <c r="BE21" s="2" t="n"/>
      <c r="BF21" s="70" t="n"/>
      <c r="BG21" s="71" t="n"/>
      <c r="BH21" s="70" t="n"/>
      <c r="BI21" s="71" t="n"/>
      <c r="BJ21" s="70" t="n"/>
      <c r="BK21" s="71" t="n"/>
      <c r="BL21" s="70" t="n"/>
      <c r="BM21" s="71" t="n"/>
      <c r="BN21" s="70" t="n"/>
      <c r="BO21" s="71" t="n"/>
      <c r="BP21" s="72" t="n"/>
      <c r="BQ21" s="53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</row>
    <row r="22">
      <c r="A22" s="2" t="n"/>
      <c r="B22" s="69" t="n"/>
      <c r="C22" s="3357" t="n">
        <v>7</v>
      </c>
      <c r="D22" s="3357" t="n">
        <v>14</v>
      </c>
      <c r="E22" s="3357" t="n">
        <v>21</v>
      </c>
      <c r="F22" s="3357" t="n">
        <v>28</v>
      </c>
      <c r="G22" s="3357" t="n">
        <v>5</v>
      </c>
      <c r="H22" s="3357" t="n">
        <v>12</v>
      </c>
      <c r="I22" s="3357" t="n">
        <v>19</v>
      </c>
      <c r="J22" s="3357" t="n">
        <v>26</v>
      </c>
      <c r="K22" s="3357" t="n">
        <v>2</v>
      </c>
      <c r="L22" s="3357" t="n">
        <v>9</v>
      </c>
      <c r="M22" s="3357" t="n">
        <v>16</v>
      </c>
      <c r="N22" s="3357" t="n">
        <v>23</v>
      </c>
      <c r="O22" s="3357" t="n">
        <v>30</v>
      </c>
      <c r="P22" s="3357" t="n">
        <v>7</v>
      </c>
      <c r="Q22" s="3357" t="n"/>
      <c r="R22" s="3357" t="n">
        <v>14</v>
      </c>
      <c r="S22" s="3357" t="n">
        <v>21</v>
      </c>
      <c r="T22" s="3357" t="n">
        <v>28</v>
      </c>
      <c r="U22" s="3357" t="n">
        <v>4</v>
      </c>
      <c r="V22" s="3357" t="n">
        <v>11</v>
      </c>
      <c r="W22" s="3357" t="n">
        <v>18</v>
      </c>
      <c r="X22" s="3357" t="n">
        <v>25</v>
      </c>
      <c r="Y22" s="3357" t="n">
        <v>1</v>
      </c>
      <c r="Z22" s="3357" t="n">
        <v>8</v>
      </c>
      <c r="AA22" s="3357" t="n">
        <v>15</v>
      </c>
      <c r="AB22" s="3357" t="n">
        <v>22</v>
      </c>
      <c r="AC22" s="3357" t="n">
        <v>1</v>
      </c>
      <c r="AD22" s="3357" t="n">
        <v>8</v>
      </c>
      <c r="AE22" s="3357" t="n">
        <v>15</v>
      </c>
      <c r="AF22" s="3357" t="n">
        <v>22</v>
      </c>
      <c r="AG22" s="3357" t="n">
        <v>29</v>
      </c>
      <c r="AH22" s="3357" t="n">
        <v>5</v>
      </c>
      <c r="AI22" s="3357" t="n">
        <v>12</v>
      </c>
      <c r="AJ22" s="3357" t="n">
        <v>19</v>
      </c>
      <c r="AK22" s="3357" t="n">
        <v>26</v>
      </c>
      <c r="AL22" s="3357" t="n">
        <v>3</v>
      </c>
      <c r="AM22" s="3357" t="n">
        <v>10</v>
      </c>
      <c r="AN22" s="3357" t="n">
        <v>17</v>
      </c>
      <c r="AO22" s="3357" t="n">
        <v>24</v>
      </c>
      <c r="AP22" s="3357" t="n">
        <v>31</v>
      </c>
      <c r="AQ22" s="3357" t="n">
        <v>7</v>
      </c>
      <c r="AR22" s="3357" t="n">
        <v>14</v>
      </c>
      <c r="AS22" s="3357" t="n">
        <v>21</v>
      </c>
      <c r="AT22" s="3357" t="n">
        <v>28</v>
      </c>
      <c r="AU22" s="3357" t="n">
        <v>5</v>
      </c>
      <c r="AV22" s="3357" t="n">
        <v>12</v>
      </c>
      <c r="AW22" s="3357" t="n">
        <v>19</v>
      </c>
      <c r="AX22" s="3357" t="n">
        <v>26</v>
      </c>
      <c r="AY22" s="3357" t="n">
        <v>2</v>
      </c>
      <c r="AZ22" s="3357" t="n">
        <v>9</v>
      </c>
      <c r="BA22" s="3357" t="n">
        <v>16</v>
      </c>
      <c r="BB22" s="3357" t="n">
        <v>23</v>
      </c>
      <c r="BC22" s="3358" t="n">
        <v>31</v>
      </c>
      <c r="BD22" s="2" t="n"/>
      <c r="BE22" s="2" t="n"/>
      <c r="BF22" s="70" t="n"/>
      <c r="BG22" s="71" t="n"/>
      <c r="BH22" s="70" t="n"/>
      <c r="BI22" s="71" t="n"/>
      <c r="BJ22" s="70" t="n"/>
      <c r="BK22" s="71" t="n"/>
      <c r="BL22" s="70" t="n"/>
      <c r="BM22" s="71" t="n"/>
      <c r="BN22" s="70" t="n"/>
      <c r="BO22" s="71" t="n"/>
      <c r="BP22" s="72" t="n"/>
      <c r="BQ22" s="53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</row>
    <row r="23">
      <c r="A23" s="2" t="n"/>
      <c r="B23" s="203" t="n"/>
      <c r="C23" s="3796" t="n">
        <v>1</v>
      </c>
      <c r="D23" s="3796">
        <f>C23+1</f>
        <v/>
      </c>
      <c r="E23" s="3796">
        <f>D23+1</f>
        <v/>
      </c>
      <c r="F23" s="3796">
        <f>E23+1</f>
        <v/>
      </c>
      <c r="G23" s="3796">
        <f>F23+1</f>
        <v/>
      </c>
      <c r="H23" s="3796">
        <f>G23+1</f>
        <v/>
      </c>
      <c r="I23" s="3796">
        <f>H23+1</f>
        <v/>
      </c>
      <c r="J23" s="3796">
        <f>I23+1</f>
        <v/>
      </c>
      <c r="K23" s="3796">
        <f>J23+1</f>
        <v/>
      </c>
      <c r="L23" s="3796">
        <f>K23+1</f>
        <v/>
      </c>
      <c r="M23" s="3796">
        <f>L23+1</f>
        <v/>
      </c>
      <c r="N23" s="3796">
        <f>M23+1</f>
        <v/>
      </c>
      <c r="O23" s="3796">
        <f>N23+1</f>
        <v/>
      </c>
      <c r="P23" s="3796">
        <f>O23+1</f>
        <v/>
      </c>
      <c r="Q23" s="3796" t="n"/>
      <c r="R23" s="3796">
        <f>P23+1</f>
        <v/>
      </c>
      <c r="S23" s="3796">
        <f>R23+1</f>
        <v/>
      </c>
      <c r="T23" s="3796">
        <f>S23+1</f>
        <v/>
      </c>
      <c r="U23" s="3796">
        <f>T23+1</f>
        <v/>
      </c>
      <c r="V23" s="3796">
        <f>U23+1</f>
        <v/>
      </c>
      <c r="W23" s="3796">
        <f>V23+1</f>
        <v/>
      </c>
      <c r="X23" s="3796">
        <f>W23+1</f>
        <v/>
      </c>
      <c r="Y23" s="3796">
        <f>X23+1</f>
        <v/>
      </c>
      <c r="Z23" s="3796">
        <f>Y23+1</f>
        <v/>
      </c>
      <c r="AA23" s="3796">
        <f>Z23+1</f>
        <v/>
      </c>
      <c r="AB23" s="3796">
        <f>AA23+1</f>
        <v/>
      </c>
      <c r="AC23" s="3796">
        <f>AB23+1</f>
        <v/>
      </c>
      <c r="AD23" s="3796">
        <f>AC23+1</f>
        <v/>
      </c>
      <c r="AE23" s="3796">
        <f>AD23+1</f>
        <v/>
      </c>
      <c r="AF23" s="3796">
        <f>AE23+1</f>
        <v/>
      </c>
      <c r="AG23" s="3796">
        <f>AF23+1</f>
        <v/>
      </c>
      <c r="AH23" s="3796">
        <f>AG23+1</f>
        <v/>
      </c>
      <c r="AI23" s="3796">
        <f>AH23+1</f>
        <v/>
      </c>
      <c r="AJ23" s="3796">
        <f>AI23+1</f>
        <v/>
      </c>
      <c r="AK23" s="3796">
        <f>AJ23+1</f>
        <v/>
      </c>
      <c r="AL23" s="3796">
        <f>AK23+1</f>
        <v/>
      </c>
      <c r="AM23" s="3796">
        <f>AL23+1</f>
        <v/>
      </c>
      <c r="AN23" s="3796">
        <f>AM23+1</f>
        <v/>
      </c>
      <c r="AO23" s="3796">
        <f>AN23+1</f>
        <v/>
      </c>
      <c r="AP23" s="3796">
        <f>AO23+1</f>
        <v/>
      </c>
      <c r="AQ23" s="3796">
        <f>AP23+1</f>
        <v/>
      </c>
      <c r="AR23" s="3796">
        <f>AQ23+1</f>
        <v/>
      </c>
      <c r="AS23" s="3796">
        <f>AR23+1</f>
        <v/>
      </c>
      <c r="AT23" s="3796">
        <f>AS23+1</f>
        <v/>
      </c>
      <c r="AU23" s="3796">
        <f>AT23+1</f>
        <v/>
      </c>
      <c r="AV23" s="3796">
        <f>AU23+1</f>
        <v/>
      </c>
      <c r="AW23" s="3796">
        <f>AV23+1</f>
        <v/>
      </c>
      <c r="AX23" s="3796">
        <f>AW23+1</f>
        <v/>
      </c>
      <c r="AY23" s="3796">
        <f>AX23+1</f>
        <v/>
      </c>
      <c r="AZ23" s="3796">
        <f>AY23+1</f>
        <v/>
      </c>
      <c r="BA23" s="3796">
        <f>AZ23+1</f>
        <v/>
      </c>
      <c r="BB23" s="3796">
        <f>BA23+1</f>
        <v/>
      </c>
      <c r="BC23" s="3797">
        <f>BB23+1</f>
        <v/>
      </c>
      <c r="BD23" s="78" t="n"/>
      <c r="BE23" s="78" t="n"/>
      <c r="BF23" s="79" t="n"/>
      <c r="BG23" s="80" t="n"/>
      <c r="BH23" s="79" t="n"/>
      <c r="BI23" s="80" t="n"/>
      <c r="BJ23" s="79" t="n"/>
      <c r="BK23" s="80" t="n"/>
      <c r="BL23" s="79" t="n"/>
      <c r="BM23" s="80" t="n"/>
      <c r="BN23" s="79" t="n"/>
      <c r="BO23" s="80" t="n"/>
      <c r="BP23" s="81" t="n"/>
      <c r="BQ23" s="53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</row>
    <row r="24">
      <c r="A24" s="2" t="n"/>
      <c r="B24" s="6776" t="inlineStr">
        <is>
          <t>I</t>
        </is>
      </c>
      <c r="C24" s="6777" t="n"/>
      <c r="D24" s="3803" t="n"/>
      <c r="E24" s="3802" t="inlineStr">
        <is>
          <t>:</t>
        </is>
      </c>
      <c r="F24" s="3803" t="n"/>
      <c r="G24" s="3803" t="n"/>
      <c r="H24" s="3803" t="n"/>
      <c r="I24" s="3803" t="n"/>
      <c r="J24" s="3803" t="n"/>
      <c r="K24" s="3803" t="n"/>
      <c r="L24" s="3803" t="n"/>
      <c r="M24" s="3803" t="n"/>
      <c r="N24" s="3803" t="n"/>
      <c r="O24" s="3803" t="n"/>
      <c r="P24" s="3803" t="n"/>
      <c r="Q24" s="3803" t="n"/>
      <c r="R24" s="3803" t="n"/>
      <c r="S24" s="3803" t="n"/>
      <c r="T24" s="3802" t="n"/>
      <c r="U24" s="3802" t="n"/>
      <c r="V24" s="3802" t="n"/>
      <c r="W24" s="3802" t="inlineStr">
        <is>
          <t>:</t>
        </is>
      </c>
      <c r="X24" s="3802" t="inlineStr">
        <is>
          <t>:</t>
        </is>
      </c>
      <c r="Y24" s="3803" t="n"/>
      <c r="Z24" s="3803" t="n"/>
      <c r="AA24" s="3803" t="n"/>
      <c r="AB24" s="3803" t="n"/>
      <c r="AC24" s="3803" t="n"/>
      <c r="AD24" s="3803" t="n"/>
      <c r="AE24" s="3803" t="n"/>
      <c r="AF24" s="3803" t="n"/>
      <c r="AG24" s="3803" t="n"/>
      <c r="AH24" s="3803" t="n"/>
      <c r="AI24" s="3803" t="n"/>
      <c r="AJ24" s="3803" t="n"/>
      <c r="AK24" s="3803" t="n"/>
      <c r="AL24" s="3803" t="n"/>
      <c r="AM24" s="3803" t="n"/>
      <c r="AN24" s="3802" t="n"/>
      <c r="AO24" s="3802" t="n"/>
      <c r="AP24" s="3802" t="inlineStr">
        <is>
          <t>:</t>
        </is>
      </c>
      <c r="AQ24" s="3802" t="inlineStr">
        <is>
          <t>:</t>
        </is>
      </c>
      <c r="AR24" s="3804" t="n"/>
      <c r="AS24" s="6778" t="n"/>
      <c r="AT24" s="6778" t="n"/>
      <c r="AU24" s="6778" t="n"/>
      <c r="AV24" s="6778" t="n"/>
      <c r="AW24" s="6778" t="n"/>
      <c r="AX24" s="6778" t="n"/>
      <c r="AY24" s="6778" t="n"/>
      <c r="AZ24" s="6778" t="n"/>
      <c r="BA24" s="6778" t="n"/>
      <c r="BB24" s="6778" t="n"/>
      <c r="BC24" s="6779" t="n"/>
      <c r="BD24" s="6780" t="n">
        <v>5</v>
      </c>
      <c r="BE24" s="56" t="n"/>
      <c r="BF24" s="57" t="n"/>
      <c r="BG24" s="91" t="n"/>
      <c r="BH24" s="57" t="n"/>
      <c r="BI24" s="91" t="n"/>
      <c r="BJ24" s="57" t="n"/>
      <c r="BK24" s="91" t="n"/>
      <c r="BL24" s="57" t="n"/>
      <c r="BM24" s="91" t="n"/>
      <c r="BN24" s="57" t="n"/>
      <c r="BO24" s="92">
        <f>SUM(BD24:BN24)</f>
        <v/>
      </c>
      <c r="BP24" s="93" t="n"/>
      <c r="BQ24" s="53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</row>
    <row r="25">
      <c r="A25" s="2" t="n"/>
      <c r="B25" s="6781" t="inlineStr">
        <is>
          <t>II</t>
        </is>
      </c>
      <c r="C25" s="3357" t="n"/>
      <c r="D25" s="3357" t="n"/>
      <c r="E25" s="3357" t="n"/>
      <c r="F25" s="3357" t="n"/>
      <c r="G25" s="3357" t="n"/>
      <c r="H25" s="3357" t="n"/>
      <c r="I25" s="3357" t="n"/>
      <c r="J25" s="3357" t="n"/>
      <c r="K25" s="3357" t="n"/>
      <c r="L25" s="3357" t="n"/>
      <c r="M25" s="3357" t="n"/>
      <c r="N25" s="3811" t="inlineStr">
        <is>
          <t>:</t>
        </is>
      </c>
      <c r="O25" s="3811" t="inlineStr">
        <is>
          <t>:</t>
        </is>
      </c>
      <c r="P25" s="3811" t="inlineStr">
        <is>
          <t>:</t>
        </is>
      </c>
      <c r="Q25" s="3811" t="n"/>
      <c r="R25" s="3357" t="n"/>
      <c r="S25" s="3357" t="n"/>
      <c r="T25" s="3811" t="n"/>
      <c r="U25" s="3811" t="n"/>
      <c r="V25" s="3811" t="n"/>
      <c r="W25" s="3811" t="n"/>
      <c r="X25" s="3357" t="n"/>
      <c r="Y25" s="3357" t="n"/>
      <c r="Z25" s="3357" t="n"/>
      <c r="AA25" s="3357" t="n"/>
      <c r="AB25" s="3357" t="n"/>
      <c r="AC25" s="3357" t="n"/>
      <c r="AD25" s="3357" t="n"/>
      <c r="AE25" s="3811" t="inlineStr">
        <is>
          <t>:</t>
        </is>
      </c>
      <c r="AF25" s="3811" t="inlineStr">
        <is>
          <t>:</t>
        </is>
      </c>
      <c r="AG25" s="3811" t="inlineStr">
        <is>
          <t>:</t>
        </is>
      </c>
      <c r="AH25" s="3811" t="n"/>
      <c r="AI25" s="3811" t="n"/>
      <c r="AJ25" s="3811" t="n"/>
      <c r="AK25" s="3811" t="n"/>
      <c r="AL25" s="3811" t="n"/>
      <c r="AM25" s="3811" t="n"/>
      <c r="AN25" s="3811" t="n"/>
      <c r="AO25" s="3811" t="n"/>
      <c r="AP25" s="3812" t="n"/>
      <c r="AQ25" s="3812" t="n"/>
      <c r="AR25" s="3812" t="n"/>
      <c r="AS25" s="3811" t="n"/>
      <c r="AT25" s="3811" t="n"/>
      <c r="AU25" s="3811" t="n"/>
      <c r="AV25" s="3811" t="n"/>
      <c r="AW25" s="3811" t="n"/>
      <c r="AX25" s="3811" t="n"/>
      <c r="AY25" s="3811" t="n"/>
      <c r="AZ25" s="3811" t="n"/>
      <c r="BA25" s="3811" t="n"/>
      <c r="BB25" s="3811" t="n"/>
      <c r="BC25" s="3813" t="n"/>
      <c r="BD25" s="864" t="n">
        <v>6</v>
      </c>
      <c r="BE25" s="103" t="n"/>
      <c r="BF25" s="104" t="n"/>
      <c r="BG25" s="105" t="n"/>
      <c r="BH25" s="104" t="n"/>
      <c r="BI25" s="105" t="n"/>
      <c r="BJ25" s="104" t="n"/>
      <c r="BK25" s="105" t="n"/>
      <c r="BL25" s="104" t="n"/>
      <c r="BM25" s="105" t="n"/>
      <c r="BN25" s="104" t="n"/>
      <c r="BO25" s="106">
        <f>SUM(BD25:BN25)</f>
        <v/>
      </c>
      <c r="BP25" s="107" t="n"/>
      <c r="BQ25" s="53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</row>
    <row r="26">
      <c r="A26" s="2" t="n"/>
      <c r="B26" s="6781" t="inlineStr">
        <is>
          <t>III</t>
        </is>
      </c>
      <c r="C26" s="3357" t="n"/>
      <c r="D26" s="3357" t="n"/>
      <c r="E26" s="3357" t="n"/>
      <c r="F26" s="3357" t="n"/>
      <c r="G26" s="3357" t="n"/>
      <c r="H26" s="3357" t="n"/>
      <c r="I26" s="3357" t="n"/>
      <c r="J26" s="3357" t="n"/>
      <c r="K26" s="3357" t="n"/>
      <c r="L26" s="3357" t="n"/>
      <c r="M26" s="3357" t="n"/>
      <c r="N26" s="3357" t="n"/>
      <c r="O26" s="3357" t="n"/>
      <c r="P26" s="3357" t="n"/>
      <c r="Q26" s="3357" t="n"/>
      <c r="R26" s="3357" t="n"/>
      <c r="S26" s="3811" t="n"/>
      <c r="T26" s="3811" t="n"/>
      <c r="U26" s="3811" t="n"/>
      <c r="V26" s="3811" t="inlineStr">
        <is>
          <t>:</t>
        </is>
      </c>
      <c r="W26" s="3811" t="inlineStr">
        <is>
          <t>:</t>
        </is>
      </c>
      <c r="X26" s="3811" t="inlineStr">
        <is>
          <t>:</t>
        </is>
      </c>
      <c r="Y26" s="3811" t="n"/>
      <c r="Z26" s="3357" t="n"/>
      <c r="AA26" s="3357" t="n"/>
      <c r="AB26" s="3357" t="n"/>
      <c r="AC26" s="3811" t="n"/>
      <c r="AD26" s="3811" t="n"/>
      <c r="AE26" s="3811" t="n"/>
      <c r="AF26" s="3811" t="n"/>
      <c r="AG26" s="3811" t="n"/>
      <c r="AH26" s="3811" t="n"/>
      <c r="AI26" s="3811" t="n"/>
      <c r="AJ26" s="3811" t="n"/>
      <c r="AK26" s="3811" t="n"/>
      <c r="AL26" s="3811" t="n"/>
      <c r="AM26" s="3811" t="n"/>
      <c r="AN26" s="3811" t="inlineStr">
        <is>
          <t>:</t>
        </is>
      </c>
      <c r="AO26" s="3811" t="inlineStr">
        <is>
          <t>:</t>
        </is>
      </c>
      <c r="AP26" s="3811" t="inlineStr">
        <is>
          <t>:</t>
        </is>
      </c>
      <c r="AQ26" s="3812" t="n"/>
      <c r="AR26" s="3811" t="n"/>
      <c r="AS26" s="3811" t="n"/>
      <c r="AT26" s="3811" t="n"/>
      <c r="AU26" s="3811" t="n"/>
      <c r="AV26" s="3811" t="n"/>
      <c r="AW26" s="3811" t="n"/>
      <c r="AX26" s="3811" t="n"/>
      <c r="AY26" s="3811" t="n"/>
      <c r="AZ26" s="3811" t="n"/>
      <c r="BA26" s="3811" t="n"/>
      <c r="BB26" s="3811" t="n"/>
      <c r="BC26" s="3813" t="n"/>
      <c r="BD26" s="864" t="n">
        <v>6</v>
      </c>
      <c r="BE26" s="103" t="n"/>
      <c r="BF26" s="104" t="n"/>
      <c r="BG26" s="105" t="n"/>
      <c r="BH26" s="104" t="n"/>
      <c r="BI26" s="105" t="n"/>
      <c r="BJ26" s="104" t="n"/>
      <c r="BK26" s="105" t="n"/>
      <c r="BL26" s="104" t="n"/>
      <c r="BM26" s="105" t="n"/>
      <c r="BN26" s="104" t="n"/>
      <c r="BO26" s="106">
        <f>SUM(BD26:BN26)</f>
        <v/>
      </c>
      <c r="BP26" s="107" t="n"/>
      <c r="BQ26" s="53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</row>
    <row r="27">
      <c r="A27" s="2" t="n"/>
      <c r="B27" s="6782" t="inlineStr">
        <is>
          <t>IV</t>
        </is>
      </c>
      <c r="C27" s="3817" t="n"/>
      <c r="D27" s="3816" t="n"/>
      <c r="E27" s="6783" t="n"/>
      <c r="F27" s="6783" t="n"/>
      <c r="G27" s="6783" t="n"/>
      <c r="H27" s="6783" t="n"/>
      <c r="I27" s="6783" t="n"/>
      <c r="J27" s="3816" t="n"/>
      <c r="K27" s="3816" t="n"/>
      <c r="L27" s="3816" t="n"/>
      <c r="M27" s="3816" t="inlineStr">
        <is>
          <t>:</t>
        </is>
      </c>
      <c r="N27" s="3816" t="inlineStr">
        <is>
          <t>:</t>
        </is>
      </c>
      <c r="O27" s="3816" t="inlineStr">
        <is>
          <t>:</t>
        </is>
      </c>
      <c r="P27" s="3816" t="n"/>
      <c r="Q27" s="3816" t="n"/>
      <c r="R27" s="3816" t="n"/>
      <c r="S27" s="3816" t="n"/>
      <c r="T27" s="3816" t="n"/>
      <c r="U27" s="3816" t="n"/>
      <c r="V27" s="3816" t="n"/>
      <c r="W27" s="3818" t="inlineStr">
        <is>
          <t>О</t>
        </is>
      </c>
      <c r="X27" s="3818" t="inlineStr">
        <is>
          <t>О</t>
        </is>
      </c>
      <c r="Y27" s="3816" t="inlineStr">
        <is>
          <t>Х</t>
        </is>
      </c>
      <c r="Z27" s="3816" t="inlineStr">
        <is>
          <t>Х</t>
        </is>
      </c>
      <c r="AA27" s="3816" t="inlineStr">
        <is>
          <t>Х</t>
        </is>
      </c>
      <c r="AB27" s="3816" t="inlineStr">
        <is>
          <t>Х</t>
        </is>
      </c>
      <c r="AC27" s="3816" t="inlineStr">
        <is>
          <t>Х</t>
        </is>
      </c>
      <c r="AD27" s="3816" t="inlineStr">
        <is>
          <t>Х</t>
        </is>
      </c>
      <c r="AE27" s="3816" t="inlineStr">
        <is>
          <t>:</t>
        </is>
      </c>
      <c r="AF27" s="3816" t="inlineStr">
        <is>
          <t>:</t>
        </is>
      </c>
      <c r="AG27" s="3816" t="inlineStr">
        <is>
          <t>:</t>
        </is>
      </c>
      <c r="AH27" s="3818" t="n"/>
      <c r="AI27" s="3818" t="inlineStr">
        <is>
          <t>//</t>
        </is>
      </c>
      <c r="AJ27" s="3818" t="inlineStr">
        <is>
          <t>/</t>
        </is>
      </c>
      <c r="AK27" s="3818" t="inlineStr">
        <is>
          <t>/</t>
        </is>
      </c>
      <c r="AL27" s="3818" t="inlineStr">
        <is>
          <t>/</t>
        </is>
      </c>
      <c r="AM27" s="3818" t="inlineStr">
        <is>
          <t>/</t>
        </is>
      </c>
      <c r="AN27" s="3818" t="inlineStr">
        <is>
          <t>/</t>
        </is>
      </c>
      <c r="AO27" s="3818" t="inlineStr">
        <is>
          <t>/</t>
        </is>
      </c>
      <c r="AP27" s="3818" t="inlineStr">
        <is>
          <t>/</t>
        </is>
      </c>
      <c r="AQ27" s="3818" t="inlineStr">
        <is>
          <t>/</t>
        </is>
      </c>
      <c r="AR27" s="3818" t="inlineStr">
        <is>
          <t>/</t>
        </is>
      </c>
      <c r="AS27" s="3818" t="inlineStr">
        <is>
          <t>/</t>
        </is>
      </c>
      <c r="AT27" s="3818" t="inlineStr">
        <is>
          <t>//</t>
        </is>
      </c>
      <c r="AU27" s="3816" t="n"/>
      <c r="AV27" s="3817" t="n"/>
      <c r="AW27" s="3817" t="n"/>
      <c r="AX27" s="3817" t="n"/>
      <c r="AY27" s="3817" t="n"/>
      <c r="AZ27" s="3817" t="n"/>
      <c r="BA27" s="3817" t="n"/>
      <c r="BB27" s="3817" t="n"/>
      <c r="BC27" s="6784" t="n"/>
      <c r="BD27" s="6785" t="n">
        <v>6</v>
      </c>
      <c r="BE27" s="122" t="n"/>
      <c r="BF27" s="123" t="n"/>
      <c r="BG27" s="124" t="n">
        <v>2</v>
      </c>
      <c r="BH27" s="123" t="n"/>
      <c r="BI27" s="124" t="n">
        <v>6</v>
      </c>
      <c r="BJ27" s="123" t="n"/>
      <c r="BK27" s="124" t="n">
        <v>10</v>
      </c>
      <c r="BL27" s="123" t="n"/>
      <c r="BM27" s="124" t="n">
        <v>2</v>
      </c>
      <c r="BN27" s="123" t="n"/>
      <c r="BO27" s="125">
        <f>SUM(BD27:BN27)</f>
        <v/>
      </c>
      <c r="BP27" s="126" t="n"/>
      <c r="BQ27" s="53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</row>
    <row r="28">
      <c r="A28" s="146" t="n"/>
      <c r="B28" s="146" t="n"/>
      <c r="C28" s="128" t="n"/>
      <c r="D28" s="128" t="n"/>
      <c r="E28" s="128" t="n"/>
      <c r="F28" s="128" t="n"/>
      <c r="G28" s="128" t="n"/>
      <c r="H28" s="128" t="n"/>
      <c r="I28" s="128" t="n"/>
      <c r="J28" s="128" t="n"/>
      <c r="K28" s="128" t="n"/>
      <c r="L28" s="128" t="n"/>
      <c r="M28" s="128" t="n"/>
      <c r="N28" s="128" t="n"/>
      <c r="O28" s="128" t="n"/>
      <c r="P28" s="128" t="n"/>
      <c r="Q28" s="128" t="n"/>
      <c r="R28" s="128" t="n"/>
      <c r="S28" s="128" t="n"/>
      <c r="T28" s="128" t="n"/>
      <c r="U28" s="128" t="n"/>
      <c r="V28" s="128" t="n"/>
      <c r="W28" s="128" t="n"/>
      <c r="X28" s="128" t="n"/>
      <c r="Y28" s="128" t="n"/>
      <c r="Z28" s="128" t="n"/>
      <c r="AA28" s="128" t="n"/>
      <c r="AB28" s="128" t="n"/>
      <c r="AC28" s="128" t="n"/>
      <c r="AD28" s="128" t="n"/>
      <c r="AE28" s="128" t="n"/>
      <c r="AF28" s="128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8" t="n"/>
      <c r="AS28" s="128" t="n"/>
      <c r="AT28" s="128" t="n"/>
      <c r="AU28" s="128" t="n"/>
      <c r="AV28" s="128" t="n"/>
      <c r="AW28" s="128" t="n"/>
      <c r="AX28" s="128" t="n"/>
      <c r="AY28" s="128" t="n"/>
      <c r="AZ28" s="128" t="n"/>
      <c r="BA28" s="128" t="n"/>
      <c r="BB28" s="128" t="n"/>
      <c r="BC28" s="2" t="n"/>
      <c r="BD28" s="2181">
        <f>SUM(BD24:BE27)</f>
        <v/>
      </c>
      <c r="BE28" s="1410" t="n"/>
      <c r="BF28" s="2182" t="n"/>
      <c r="BG28" s="133">
        <f>SUM(BG24:BH27)</f>
        <v/>
      </c>
      <c r="BH28" s="134" t="n"/>
      <c r="BI28" s="133">
        <f>SUM(BI24:BJ27)</f>
        <v/>
      </c>
      <c r="BJ28" s="134" t="n"/>
      <c r="BK28" s="133">
        <f>SUM(BK24:BL27)</f>
        <v/>
      </c>
      <c r="BL28" s="134" t="n"/>
      <c r="BM28" s="133">
        <f>SUM(BM24:BN27)</f>
        <v/>
      </c>
      <c r="BN28" s="134" t="n"/>
      <c r="BO28" s="2183">
        <f>SUM(BO24:BP27)</f>
        <v/>
      </c>
      <c r="BP28" s="2184" t="n"/>
      <c r="BQ28" s="53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</row>
    <row r="29">
      <c r="A29" s="146" t="n"/>
      <c r="B29" s="146" t="n"/>
      <c r="C29" s="137" t="inlineStr">
        <is>
          <t>Обозначения:</t>
        </is>
      </c>
      <c r="D29" s="138" t="n"/>
      <c r="E29" s="139" t="n"/>
      <c r="F29" s="139" t="n"/>
      <c r="G29" s="139" t="n"/>
      <c r="H29" s="138" t="n"/>
      <c r="I29" s="105" t="n"/>
      <c r="J29" s="140" t="inlineStr">
        <is>
          <t>−</t>
        </is>
      </c>
      <c r="K29" s="137" t="inlineStr">
        <is>
          <t>теоретическое обучение</t>
        </is>
      </c>
      <c r="L29" s="137" t="n"/>
      <c r="M29" s="137" t="n"/>
      <c r="N29" s="137" t="n"/>
      <c r="O29" s="137" t="n"/>
      <c r="P29" s="137" t="n"/>
      <c r="Q29" s="137" t="n"/>
      <c r="R29" s="137" t="n"/>
      <c r="S29" s="137" t="n"/>
      <c r="T29" s="141" t="n"/>
      <c r="U29" s="141" t="n"/>
      <c r="V29" s="142" t="n"/>
      <c r="W29" s="142" t="n"/>
      <c r="X29" s="142" t="n"/>
      <c r="Y29" s="142" t="n"/>
      <c r="Z29" s="142" t="n"/>
      <c r="AA29" s="142" t="n"/>
      <c r="AB29" s="142" t="n"/>
      <c r="AC29" s="142" t="n"/>
      <c r="AD29" s="142" t="n"/>
      <c r="AE29" s="143" t="inlineStr">
        <is>
          <t>О</t>
        </is>
      </c>
      <c r="AF29" s="140" t="inlineStr">
        <is>
          <t>−</t>
        </is>
      </c>
      <c r="AG29" s="137" t="inlineStr">
        <is>
          <t>учебная практика</t>
        </is>
      </c>
      <c r="AH29" s="141" t="n"/>
      <c r="AI29" s="142" t="n"/>
      <c r="AJ29" s="142" t="n"/>
      <c r="AK29" s="142" t="n"/>
      <c r="AL29" s="137" t="n"/>
      <c r="AM29" s="137" t="n"/>
      <c r="AN29" s="144" t="n"/>
      <c r="AO29" s="142" t="n"/>
      <c r="AP29" s="142" t="n"/>
      <c r="AQ29" s="142" t="n"/>
      <c r="AR29" s="141" t="n"/>
      <c r="AS29" s="143" t="inlineStr">
        <is>
          <t>/</t>
        </is>
      </c>
      <c r="AT29" s="140" t="inlineStr">
        <is>
          <t>−</t>
        </is>
      </c>
      <c r="AU29" s="137" t="inlineStr">
        <is>
          <t>дипломное проектирование</t>
        </is>
      </c>
      <c r="AV29" s="141" t="n"/>
      <c r="AW29" s="141" t="n"/>
      <c r="AX29" s="141" t="n"/>
      <c r="AY29" s="141" t="n"/>
      <c r="AZ29" s="141" t="n"/>
      <c r="BA29" s="141" t="n"/>
      <c r="BB29" s="137" t="n"/>
      <c r="BC29" s="137" t="n"/>
      <c r="BD29" s="137" t="n"/>
      <c r="BE29" s="145" t="n"/>
      <c r="BF29" s="139" t="n"/>
      <c r="BG29" s="139" t="n"/>
      <c r="BH29" s="139" t="n"/>
      <c r="BI29" s="146" t="n"/>
      <c r="BJ29" s="146" t="n"/>
      <c r="BK29" s="146" t="n"/>
      <c r="BL29" s="146" t="n"/>
      <c r="BM29" s="146" t="n"/>
      <c r="BN29" s="146" t="n"/>
      <c r="BO29" s="739" t="n"/>
      <c r="BP29" s="697" t="n"/>
      <c r="BQ29" s="53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</row>
    <row r="30">
      <c r="A30" s="2" t="n"/>
      <c r="B30" s="2" t="n"/>
      <c r="C30" s="148" t="n"/>
      <c r="D30" s="149" t="n"/>
      <c r="E30" s="148" t="n"/>
      <c r="F30" s="148" t="n"/>
      <c r="G30" s="148" t="n"/>
      <c r="H30" s="148" t="n"/>
      <c r="I30" s="137" t="n"/>
      <c r="J30" s="137" t="n"/>
      <c r="K30" s="137" t="n"/>
      <c r="L30" s="137" t="n"/>
      <c r="M30" s="137" t="n"/>
      <c r="N30" s="137" t="n"/>
      <c r="O30" s="137" t="n"/>
      <c r="P30" s="137" t="n"/>
      <c r="Q30" s="137" t="n"/>
      <c r="R30" s="137" t="n"/>
      <c r="S30" s="137" t="n"/>
      <c r="T30" s="137" t="n"/>
      <c r="U30" s="137" t="n"/>
      <c r="V30" s="137" t="n"/>
      <c r="W30" s="137" t="n"/>
      <c r="X30" s="137" t="n"/>
      <c r="Y30" s="137" t="n"/>
      <c r="Z30" s="137" t="n"/>
      <c r="AA30" s="137" t="n"/>
      <c r="AB30" s="137" t="n"/>
      <c r="AC30" s="137" t="n"/>
      <c r="AD30" s="137" t="n"/>
      <c r="AE30" s="137" t="n"/>
      <c r="AF30" s="137" t="n"/>
      <c r="AG30" s="137" t="n"/>
      <c r="AH30" s="137" t="n"/>
      <c r="AI30" s="137" t="n"/>
      <c r="AJ30" s="137" t="n"/>
      <c r="AK30" s="137" t="n"/>
      <c r="AL30" s="137" t="n"/>
      <c r="AM30" s="137" t="n"/>
      <c r="AN30" s="137" t="n"/>
      <c r="AO30" s="137" t="n"/>
      <c r="AP30" s="137" t="n"/>
      <c r="AQ30" s="137" t="n"/>
      <c r="AR30" s="137" t="n"/>
      <c r="AS30" s="137" t="n"/>
      <c r="AT30" s="137" t="n"/>
      <c r="AU30" s="137" t="n"/>
      <c r="AV30" s="137" t="n"/>
      <c r="AW30" s="137" t="n"/>
      <c r="AX30" s="137" t="n"/>
      <c r="AY30" s="137" t="n"/>
      <c r="AZ30" s="137" t="n"/>
      <c r="BA30" s="137" t="n"/>
      <c r="BB30" s="137" t="n"/>
      <c r="BC30" s="137" t="n"/>
      <c r="BD30" s="137" t="n"/>
      <c r="BE30" s="145" t="n"/>
      <c r="BF30" s="148" t="n"/>
      <c r="BG30" s="148" t="n"/>
      <c r="BH30" s="148" t="n"/>
      <c r="BI30" s="2" t="n"/>
      <c r="BJ30" s="2" t="n"/>
      <c r="BK30" s="2" t="n"/>
      <c r="BL30" s="2" t="n"/>
      <c r="BM30" s="2" t="n"/>
      <c r="BN30" s="2" t="n"/>
      <c r="BO30" s="149" t="n"/>
      <c r="BP30" s="697" t="n"/>
      <c r="BQ30" s="53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</row>
    <row r="31">
      <c r="A31" s="146" t="n"/>
      <c r="B31" s="146" t="n"/>
      <c r="C31" s="139" t="n"/>
      <c r="D31" s="139" t="n"/>
      <c r="E31" s="139" t="n"/>
      <c r="F31" s="139" t="n"/>
      <c r="G31" s="139" t="n"/>
      <c r="H31" s="138" t="n"/>
      <c r="I31" s="151" t="inlineStr">
        <is>
          <t>:</t>
        </is>
      </c>
      <c r="J31" s="140" t="inlineStr">
        <is>
          <t>−</t>
        </is>
      </c>
      <c r="K31" s="137" t="inlineStr">
        <is>
          <t>лабораторно-экзаменационная (установочная) сессия</t>
        </is>
      </c>
      <c r="L31" s="137" t="n"/>
      <c r="M31" s="137" t="n"/>
      <c r="N31" s="137" t="n"/>
      <c r="O31" s="137" t="n"/>
      <c r="P31" s="137" t="n"/>
      <c r="Q31" s="137" t="n"/>
      <c r="R31" s="137" t="n"/>
      <c r="S31" s="137" t="n"/>
      <c r="T31" s="141" t="n"/>
      <c r="U31" s="141" t="n"/>
      <c r="V31" s="142" t="n"/>
      <c r="W31" s="142" t="n"/>
      <c r="X31" s="142" t="n"/>
      <c r="Y31" s="142" t="n"/>
      <c r="Z31" s="142" t="n"/>
      <c r="AA31" s="142" t="n"/>
      <c r="AB31" s="142" t="n"/>
      <c r="AC31" s="142" t="n"/>
      <c r="AD31" s="142" t="n"/>
      <c r="AE31" s="151" t="inlineStr">
        <is>
          <t>Х</t>
        </is>
      </c>
      <c r="AF31" s="140" t="inlineStr">
        <is>
          <t>−</t>
        </is>
      </c>
      <c r="AG31" s="137" t="inlineStr">
        <is>
          <t>производственная практика</t>
        </is>
      </c>
      <c r="AH31" s="141" t="n"/>
      <c r="AI31" s="142" t="n"/>
      <c r="AJ31" s="142" t="n"/>
      <c r="AK31" s="142" t="n"/>
      <c r="AL31" s="137" t="n"/>
      <c r="AM31" s="137" t="n"/>
      <c r="AN31" s="144" t="n"/>
      <c r="AO31" s="142" t="n"/>
      <c r="AP31" s="142" t="n"/>
      <c r="AQ31" s="142" t="n"/>
      <c r="AR31" s="144" t="n"/>
      <c r="AS31" s="143" t="inlineStr">
        <is>
          <t>//</t>
        </is>
      </c>
      <c r="AT31" s="140" t="inlineStr">
        <is>
          <t>−</t>
        </is>
      </c>
      <c r="AU31" s="137" t="inlineStr">
        <is>
          <t>итоговая аттестация</t>
        </is>
      </c>
      <c r="AV31" s="144" t="n"/>
      <c r="AW31" s="144" t="n"/>
      <c r="AX31" s="144" t="n"/>
      <c r="AY31" s="144" t="n"/>
      <c r="AZ31" s="144" t="n"/>
      <c r="BA31" s="144" t="n"/>
      <c r="BB31" s="137" t="n"/>
      <c r="BC31" s="137" t="n"/>
      <c r="BD31" s="137" t="n"/>
      <c r="BE31" s="145" t="n"/>
      <c r="BF31" s="139" t="n"/>
      <c r="BG31" s="139" t="n"/>
      <c r="BH31" s="139" t="n"/>
      <c r="BI31" s="146" t="n"/>
      <c r="BJ31" s="146" t="n"/>
      <c r="BK31" s="146" t="n"/>
      <c r="BL31" s="146" t="n"/>
      <c r="BM31" s="146" t="n"/>
      <c r="BN31" s="146" t="n"/>
      <c r="BO31" s="739" t="n"/>
      <c r="BP31" s="697" t="n"/>
      <c r="BQ31" s="53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</row>
    <row r="32">
      <c r="A32" s="2185" t="n"/>
      <c r="B32" s="2185" t="n"/>
      <c r="C32" s="2186" t="n"/>
      <c r="D32" s="2186" t="n"/>
      <c r="E32" s="2186" t="n"/>
      <c r="F32" s="2186" t="n"/>
      <c r="G32" s="2186" t="n"/>
      <c r="H32" s="739" t="n"/>
      <c r="I32" s="2187" t="n"/>
      <c r="J32" s="2188" t="n"/>
      <c r="K32" s="2186" t="n"/>
      <c r="L32" s="2186" t="n"/>
      <c r="M32" s="2186" t="n"/>
      <c r="N32" s="2186" t="n"/>
      <c r="O32" s="2186" t="n"/>
      <c r="P32" s="2186" t="n"/>
      <c r="Q32" s="2186" t="n"/>
      <c r="R32" s="2186" t="n"/>
      <c r="S32" s="2186" t="n"/>
      <c r="T32" s="739" t="n"/>
      <c r="U32" s="739" t="n"/>
      <c r="V32" s="2189" t="n"/>
      <c r="W32" s="2189" t="n"/>
      <c r="X32" s="2189" t="n"/>
      <c r="Y32" s="2189" t="n"/>
      <c r="Z32" s="2189" t="n"/>
      <c r="AA32" s="2189" t="n"/>
      <c r="AB32" s="2189" t="n"/>
      <c r="AC32" s="2189" t="n"/>
      <c r="AD32" s="2189" t="n"/>
      <c r="AE32" s="2190" t="n"/>
      <c r="AF32" s="2191" t="n"/>
      <c r="AG32" s="2186" t="n"/>
      <c r="AH32" s="695" t="n"/>
      <c r="AI32" s="2192" t="n"/>
      <c r="AJ32" s="2189" t="n"/>
      <c r="AK32" s="2189" t="n"/>
      <c r="AL32" s="2186" t="n"/>
      <c r="AM32" s="2186" t="n"/>
      <c r="AN32" s="2193" t="n"/>
      <c r="AO32" s="2189" t="n"/>
      <c r="AP32" s="2189" t="n"/>
      <c r="AQ32" s="2189" t="n"/>
      <c r="AR32" s="2193" t="n"/>
      <c r="AS32" s="2194" t="n"/>
      <c r="AT32" s="2188" t="n"/>
      <c r="AU32" s="2186" t="n"/>
      <c r="AV32" s="2193" t="n"/>
      <c r="AW32" s="2193" t="n"/>
      <c r="AX32" s="2193" t="n"/>
      <c r="AY32" s="2193" t="n"/>
      <c r="AZ32" s="2193" t="n"/>
      <c r="BA32" s="2193" t="n"/>
      <c r="BB32" s="2186" t="n"/>
      <c r="BC32" s="2186" t="n"/>
      <c r="BD32" s="2186" t="n"/>
      <c r="BE32" s="2195" t="n"/>
      <c r="BF32" s="2195" t="n"/>
      <c r="BG32" s="2195" t="n"/>
      <c r="BH32" s="2195" t="n"/>
      <c r="BI32" s="2195" t="n"/>
      <c r="BJ32" s="2195" t="n"/>
      <c r="BK32" s="2195" t="n"/>
      <c r="BL32" s="2195" t="n"/>
      <c r="BM32" s="2195" t="n"/>
      <c r="BN32" s="2185" t="n"/>
      <c r="BO32" s="2185" t="n"/>
      <c r="BP32" s="2185" t="n"/>
      <c r="BQ32" s="2185" t="n"/>
      <c r="BR32" s="2185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</row>
    <row r="33">
      <c r="A33" s="1504" t="inlineStr">
        <is>
          <t>III. План образовательного процесса</t>
        </is>
      </c>
      <c r="B33" s="78" t="n"/>
      <c r="C33" s="78" t="n"/>
      <c r="D33" s="78" t="n"/>
      <c r="E33" s="78" t="n"/>
      <c r="F33" s="78" t="n"/>
      <c r="G33" s="78" t="n"/>
      <c r="H33" s="78" t="n"/>
      <c r="I33" s="78" t="n"/>
      <c r="J33" s="78" t="n"/>
      <c r="K33" s="78" t="n"/>
      <c r="L33" s="78" t="n"/>
      <c r="M33" s="78" t="n"/>
      <c r="N33" s="78" t="n"/>
      <c r="O33" s="78" t="n"/>
      <c r="P33" s="78" t="n"/>
      <c r="Q33" s="78" t="n"/>
      <c r="R33" s="78" t="n"/>
      <c r="S33" s="78" t="n"/>
      <c r="T33" s="78" t="n"/>
      <c r="U33" s="78" t="n"/>
      <c r="V33" s="78" t="n"/>
      <c r="W33" s="78" t="n"/>
      <c r="X33" s="78" t="n"/>
      <c r="Y33" s="78" t="n"/>
      <c r="Z33" s="78" t="n"/>
      <c r="AA33" s="78" t="n"/>
      <c r="AB33" s="78" t="n"/>
      <c r="AC33" s="78" t="n"/>
      <c r="AD33" s="78" t="n"/>
      <c r="AE33" s="78" t="n"/>
      <c r="AF33" s="78" t="n"/>
      <c r="AG33" s="78" t="n"/>
      <c r="AH33" s="78" t="n"/>
      <c r="AI33" s="78" t="n"/>
      <c r="AJ33" s="78" t="n"/>
      <c r="AK33" s="78" t="n"/>
      <c r="AL33" s="78" t="n"/>
      <c r="AM33" s="78" t="n"/>
      <c r="AN33" s="78" t="n"/>
      <c r="AO33" s="78" t="n"/>
      <c r="AP33" s="78" t="n"/>
      <c r="AQ33" s="78" t="n"/>
      <c r="AR33" s="78" t="n"/>
      <c r="AS33" s="78" t="n"/>
      <c r="AT33" s="78" t="n"/>
      <c r="AU33" s="78" t="n"/>
      <c r="AV33" s="78" t="n"/>
      <c r="AW33" s="78" t="n"/>
      <c r="AX33" s="78" t="n"/>
      <c r="AY33" s="78" t="n"/>
      <c r="AZ33" s="78" t="n"/>
      <c r="BA33" s="78" t="n"/>
      <c r="BB33" s="78" t="n"/>
      <c r="BC33" s="78" t="n"/>
      <c r="BD33" s="78" t="n"/>
      <c r="BE33" s="78" t="n"/>
      <c r="BF33" s="78" t="n"/>
      <c r="BG33" s="78" t="n"/>
      <c r="BH33" s="78" t="n"/>
      <c r="BI33" s="78" t="n"/>
      <c r="BJ33" s="78" t="n"/>
      <c r="BK33" s="78" t="n"/>
      <c r="BL33" s="78" t="n"/>
      <c r="BM33" s="78" t="n"/>
      <c r="BN33" s="78" t="n"/>
      <c r="BO33" s="78" t="n"/>
      <c r="BP33" s="78" t="n"/>
      <c r="BQ33" s="78" t="n"/>
      <c r="BR33" s="78" t="n"/>
      <c r="BS33" s="2196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</row>
    <row r="34">
      <c r="A34" s="3553" t="inlineStr">
        <is>
          <t>№
п/п</t>
        </is>
      </c>
      <c r="B34" s="2202" t="n"/>
      <c r="C34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4" s="60" t="n"/>
      <c r="E34" s="60" t="n"/>
      <c r="F34" s="60" t="n"/>
      <c r="G34" s="60" t="n"/>
      <c r="H34" s="60" t="n"/>
      <c r="I34" s="60" t="n"/>
      <c r="J34" s="60" t="n"/>
      <c r="K34" s="60" t="n"/>
      <c r="L34" s="60" t="n"/>
      <c r="M34" s="60" t="n"/>
      <c r="N34" s="60" t="n"/>
      <c r="O34" s="60" t="n"/>
      <c r="P34" s="64" t="n"/>
      <c r="Q34" s="2200" t="inlineStr">
        <is>
          <t>№ рег. 
в БГТУ</t>
        </is>
      </c>
      <c r="R34" s="2200" t="inlineStr">
        <is>
          <t>Уровень ССО</t>
        </is>
      </c>
      <c r="S34" s="1410" t="n"/>
      <c r="T34" s="1410" t="n"/>
      <c r="U34" s="1414" t="n"/>
      <c r="V34" s="2201" t="inlineStr">
        <is>
          <t>Экзамены</t>
        </is>
      </c>
      <c r="W34" s="2202" t="n"/>
      <c r="X34" s="3825" t="inlineStr">
        <is>
          <t>Зачеты</t>
        </is>
      </c>
      <c r="Y34" s="2202" t="n"/>
      <c r="Z34" s="2204" t="inlineStr">
        <is>
          <t>Общее количество акад. часов по учебному плану для дневной формы</t>
        </is>
      </c>
      <c r="AA34" s="2198" t="n"/>
      <c r="AB34" s="2205" t="inlineStr">
        <is>
          <t>Количество аудиторных часов по учебному плану для дневной формы</t>
        </is>
      </c>
      <c r="AC34" s="60" t="n"/>
      <c r="AD34" s="2200" t="inlineStr">
        <is>
          <t>ВСЕГО                  академических  часов</t>
        </is>
      </c>
      <c r="AE34" s="64" t="n"/>
      <c r="AF34" s="2206" t="inlineStr">
        <is>
          <t>Количество аудиторных часов</t>
        </is>
      </c>
      <c r="AG34" s="164" t="n"/>
      <c r="AH34" s="164" t="n"/>
      <c r="AI34" s="164" t="n"/>
      <c r="AJ34" s="164" t="n"/>
      <c r="AK34" s="164" t="n"/>
      <c r="AL34" s="164" t="n"/>
      <c r="AM34" s="164" t="n"/>
      <c r="AN34" s="164" t="n"/>
      <c r="AO34" s="165" t="n"/>
      <c r="AP34" s="2206" t="inlineStr">
        <is>
          <t>Распределение по курсам и семестрам</t>
        </is>
      </c>
      <c r="AQ34" s="164" t="n"/>
      <c r="AR34" s="164" t="n"/>
      <c r="AS34" s="164" t="n"/>
      <c r="AT34" s="164" t="n"/>
      <c r="AU34" s="164" t="n"/>
      <c r="AV34" s="164" t="n"/>
      <c r="AW34" s="164" t="n"/>
      <c r="AX34" s="164" t="n"/>
      <c r="AY34" s="164" t="n"/>
      <c r="AZ34" s="164" t="n"/>
      <c r="BA34" s="164" t="n"/>
      <c r="BB34" s="164" t="n"/>
      <c r="BC34" s="164" t="n"/>
      <c r="BD34" s="164" t="n"/>
      <c r="BE34" s="164" t="n"/>
      <c r="BF34" s="164" t="n"/>
      <c r="BG34" s="164" t="n"/>
      <c r="BH34" s="164" t="n"/>
      <c r="BI34" s="164" t="n"/>
      <c r="BJ34" s="164" t="n"/>
      <c r="BK34" s="164" t="n"/>
      <c r="BL34" s="164" t="n"/>
      <c r="BM34" s="164" t="n"/>
      <c r="BN34" s="165" t="n"/>
      <c r="BO34" s="2201" t="inlineStr">
        <is>
          <t>Всего зачетных единиц</t>
        </is>
      </c>
      <c r="BP34" s="2202" t="n"/>
      <c r="BQ34" s="2203" t="inlineStr">
        <is>
          <t>Кафедра</t>
        </is>
      </c>
      <c r="BR34" s="220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B34" s="2" t="n"/>
    </row>
    <row r="35">
      <c r="A35" s="69" t="n"/>
      <c r="B35" s="2211" t="n"/>
      <c r="C35" s="17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72" t="n"/>
      <c r="Q35" s="65" t="n"/>
      <c r="R35" s="2207" t="inlineStr">
        <is>
          <t>Количество ауд.часов</t>
        </is>
      </c>
      <c r="S35" s="2208" t="inlineStr">
        <is>
          <t>Количество экзаменов</t>
        </is>
      </c>
      <c r="T35" s="3555" t="inlineStr">
        <is>
          <t>Всего часов</t>
        </is>
      </c>
      <c r="U35" s="3556" t="inlineStr">
        <is>
          <t>Зачетных единиц</t>
        </is>
      </c>
      <c r="V35" s="69" t="n"/>
      <c r="W35" s="2211" t="n"/>
      <c r="X35" s="171" t="n"/>
      <c r="Y35" s="2211" t="n"/>
      <c r="Z35" s="69" t="n"/>
      <c r="AA35" s="173" t="n"/>
      <c r="AB35" s="2" t="n"/>
      <c r="AC35" s="2" t="n"/>
      <c r="AD35" s="69" t="n"/>
      <c r="AE35" s="72" t="n"/>
      <c r="AF35" s="5480" t="inlineStr">
        <is>
          <t>Всего</t>
        </is>
      </c>
      <c r="AG35" s="2872" t="n"/>
      <c r="AH35" s="2214" t="inlineStr">
        <is>
          <t>Из них</t>
        </is>
      </c>
      <c r="AI35" s="175" t="n"/>
      <c r="AJ35" s="175" t="n"/>
      <c r="AK35" s="175" t="n"/>
      <c r="AL35" s="175" t="n"/>
      <c r="AM35" s="175" t="n"/>
      <c r="AN35" s="175" t="n"/>
      <c r="AO35" s="2215" t="n"/>
      <c r="AP35" s="2875" t="inlineStr">
        <is>
          <t>I курс</t>
        </is>
      </c>
      <c r="AQ35" s="477" t="n"/>
      <c r="AR35" s="477" t="n"/>
      <c r="AS35" s="477" t="n"/>
      <c r="AT35" s="477" t="n"/>
      <c r="AU35" s="477" t="n"/>
      <c r="AV35" s="2231" t="n"/>
      <c r="AW35" s="2874" t="inlineStr">
        <is>
          <t>II курс</t>
        </is>
      </c>
      <c r="AX35" s="477" t="n"/>
      <c r="AY35" s="477" t="n"/>
      <c r="AZ35" s="477" t="n"/>
      <c r="BA35" s="477" t="n"/>
      <c r="BB35" s="2227" t="n"/>
      <c r="BC35" s="2875" t="inlineStr">
        <is>
          <t>III курс</t>
        </is>
      </c>
      <c r="BD35" s="477" t="n"/>
      <c r="BE35" s="477" t="n"/>
      <c r="BF35" s="477" t="n"/>
      <c r="BG35" s="477" t="n"/>
      <c r="BH35" s="2231" t="n"/>
      <c r="BI35" s="2876" t="inlineStr">
        <is>
          <t>IV курс</t>
        </is>
      </c>
      <c r="BJ35" s="477" t="n"/>
      <c r="BK35" s="477" t="n"/>
      <c r="BL35" s="477" t="n"/>
      <c r="BM35" s="477" t="n"/>
      <c r="BN35" s="2227" t="n"/>
      <c r="BO35" s="69" t="n"/>
      <c r="BP35" s="2211" t="n"/>
      <c r="BQ35" s="2" t="n"/>
      <c r="BR35" s="2211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B35" s="2" t="n"/>
    </row>
    <row r="36">
      <c r="A36" s="69" t="n"/>
      <c r="B36" s="2211" t="n"/>
      <c r="C36" s="171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72" t="n"/>
      <c r="Q36" s="65" t="n"/>
      <c r="R36" s="2218" t="n"/>
      <c r="S36" s="2219" t="n"/>
      <c r="T36" s="2" t="n"/>
      <c r="U36" s="2877" t="n"/>
      <c r="V36" s="69" t="n"/>
      <c r="W36" s="2211" t="n"/>
      <c r="X36" s="171" t="n"/>
      <c r="Y36" s="2211" t="n"/>
      <c r="Z36" s="69" t="n"/>
      <c r="AA36" s="173" t="n"/>
      <c r="AB36" s="2" t="n"/>
      <c r="AC36" s="2" t="n"/>
      <c r="AD36" s="69" t="n"/>
      <c r="AE36" s="72" t="n"/>
      <c r="AF36" s="69" t="n"/>
      <c r="AG36" s="2878" t="n"/>
      <c r="AH36" s="2220" t="inlineStr">
        <is>
          <t>Лекции</t>
        </is>
      </c>
      <c r="AI36" s="2221" t="n"/>
      <c r="AJ36" s="2222" t="inlineStr">
        <is>
          <t>Лабораторные</t>
        </is>
      </c>
      <c r="AK36" s="2221" t="n"/>
      <c r="AL36" s="2222" t="inlineStr">
        <is>
          <t>Практические</t>
        </is>
      </c>
      <c r="AM36" s="2221" t="n"/>
      <c r="AN36" s="2223" t="inlineStr">
        <is>
          <t>Семинарские</t>
        </is>
      </c>
      <c r="AO36" s="2224" t="n"/>
      <c r="AP36" s="435" t="inlineStr">
        <is>
          <t>УС</t>
        </is>
      </c>
      <c r="AQ36" s="2882" t="inlineStr">
        <is>
          <t>1 семестр</t>
        </is>
      </c>
      <c r="AR36" s="477" t="n"/>
      <c r="AS36" s="2227" t="n"/>
      <c r="AT36" s="2229" t="inlineStr">
        <is>
          <t>2 семестр</t>
        </is>
      </c>
      <c r="AU36" s="477" t="n"/>
      <c r="AV36" s="2227" t="n"/>
      <c r="AW36" s="2228" t="inlineStr">
        <is>
          <t>3 семестр</t>
        </is>
      </c>
      <c r="AX36" s="477" t="n"/>
      <c r="AY36" s="2227" t="n"/>
      <c r="AZ36" s="2228" t="inlineStr">
        <is>
          <t>4 семестр</t>
        </is>
      </c>
      <c r="BA36" s="477" t="n"/>
      <c r="BB36" s="2227" t="n"/>
      <c r="BC36" s="2229" t="inlineStr">
        <is>
          <t>5 семестр</t>
        </is>
      </c>
      <c r="BD36" s="477" t="n"/>
      <c r="BE36" s="2227" t="n"/>
      <c r="BF36" s="2230" t="inlineStr">
        <is>
          <t>6 семестр</t>
        </is>
      </c>
      <c r="BG36" s="477" t="n"/>
      <c r="BH36" s="2231" t="n"/>
      <c r="BI36" s="2229" t="inlineStr">
        <is>
          <t>7 семестр</t>
        </is>
      </c>
      <c r="BJ36" s="477" t="n"/>
      <c r="BK36" s="2227" t="n"/>
      <c r="BL36" s="2882" t="inlineStr">
        <is>
          <t>8 семестр</t>
        </is>
      </c>
      <c r="BM36" s="477" t="n"/>
      <c r="BN36" s="2227" t="n"/>
      <c r="BO36" s="69" t="n"/>
      <c r="BP36" s="2211" t="n"/>
      <c r="BQ36" s="2" t="n"/>
      <c r="BR36" s="2211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B36" s="2" t="n"/>
    </row>
    <row r="37">
      <c r="A37" s="69" t="n"/>
      <c r="B37" s="2211" t="n"/>
      <c r="C37" s="171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72" t="n"/>
      <c r="Q37" s="65" t="n"/>
      <c r="R37" s="2218" t="n"/>
      <c r="S37" s="2219" t="n"/>
      <c r="T37" s="2" t="n"/>
      <c r="U37" s="2877" t="n"/>
      <c r="V37" s="69" t="n"/>
      <c r="W37" s="2211" t="n"/>
      <c r="X37" s="171" t="n"/>
      <c r="Y37" s="2211" t="n"/>
      <c r="Z37" s="69" t="n"/>
      <c r="AA37" s="173" t="n"/>
      <c r="AB37" s="2" t="n"/>
      <c r="AC37" s="2" t="n"/>
      <c r="AD37" s="69" t="n"/>
      <c r="AE37" s="72" t="n"/>
      <c r="AF37" s="69" t="n"/>
      <c r="AG37" s="2878" t="n"/>
      <c r="AH37" s="2" t="n"/>
      <c r="AI37" s="186" t="n"/>
      <c r="AJ37" s="2232" t="n"/>
      <c r="AK37" s="186" t="n"/>
      <c r="AL37" s="2232" t="n"/>
      <c r="AM37" s="186" t="n"/>
      <c r="AN37" s="2232" t="n"/>
      <c r="AO37" s="72" t="n"/>
      <c r="AP37" s="2218" t="n"/>
      <c r="AQ37" s="128" t="n">
        <v>2</v>
      </c>
      <c r="AR37" s="2229" t="inlineStr">
        <is>
          <t>недели</t>
        </is>
      </c>
      <c r="AS37" s="2227" t="n"/>
      <c r="AT37" s="2237" t="n">
        <v>2</v>
      </c>
      <c r="AU37" s="2230" t="inlineStr">
        <is>
          <t>недели</t>
        </is>
      </c>
      <c r="AV37" s="2231" t="n"/>
      <c r="AW37" s="2234" t="n">
        <v>3</v>
      </c>
      <c r="AX37" s="2884" t="inlineStr">
        <is>
          <t>недели</t>
        </is>
      </c>
      <c r="AY37" s="480" t="n"/>
      <c r="AZ37" s="2234" t="n">
        <v>3</v>
      </c>
      <c r="BA37" s="2883" t="inlineStr">
        <is>
          <t>недели</t>
        </is>
      </c>
      <c r="BB37" s="2231" t="n"/>
      <c r="BC37" s="2237" t="n">
        <v>3</v>
      </c>
      <c r="BD37" s="2238" t="inlineStr">
        <is>
          <t>недели</t>
        </is>
      </c>
      <c r="BE37" s="480" t="n"/>
      <c r="BF37" s="2237" t="n">
        <v>3</v>
      </c>
      <c r="BG37" s="2230" t="inlineStr">
        <is>
          <t>недели</t>
        </is>
      </c>
      <c r="BH37" s="2231" t="n"/>
      <c r="BI37" s="2237" t="n">
        <v>3</v>
      </c>
      <c r="BJ37" s="2238" t="inlineStr">
        <is>
          <t>недели</t>
        </is>
      </c>
      <c r="BK37" s="480" t="n"/>
      <c r="BL37" s="2237" t="n">
        <v>3</v>
      </c>
      <c r="BM37" s="2230" t="inlineStr">
        <is>
          <t>недели</t>
        </is>
      </c>
      <c r="BN37" s="2231" t="n"/>
      <c r="BO37" s="69" t="n"/>
      <c r="BP37" s="2211" t="n"/>
      <c r="BQ37" s="2" t="n"/>
      <c r="BR37" s="2211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B37" s="2" t="n"/>
    </row>
    <row r="38">
      <c r="A38" s="2244" t="n"/>
      <c r="B38" s="2245" t="n"/>
      <c r="C38" s="2240" t="n"/>
      <c r="D38" s="78" t="n"/>
      <c r="E38" s="78" t="n"/>
      <c r="F38" s="78" t="n"/>
      <c r="G38" s="78" t="n"/>
      <c r="H38" s="78" t="n"/>
      <c r="I38" s="78" t="n"/>
      <c r="J38" s="78" t="n"/>
      <c r="K38" s="78" t="n"/>
      <c r="L38" s="78" t="n"/>
      <c r="M38" s="78" t="n"/>
      <c r="N38" s="78" t="n"/>
      <c r="O38" s="78" t="n"/>
      <c r="P38" s="81" t="n"/>
      <c r="Q38" s="2241" t="n"/>
      <c r="R38" s="2242" t="n"/>
      <c r="S38" s="2243" t="n"/>
      <c r="T38" s="78" t="n"/>
      <c r="U38" s="3154" t="n"/>
      <c r="V38" s="2244" t="n"/>
      <c r="W38" s="2245" t="n"/>
      <c r="X38" s="3826" t="n"/>
      <c r="Y38" s="2245" t="n"/>
      <c r="Z38" s="77" t="n"/>
      <c r="AA38" s="2239" t="n"/>
      <c r="AB38" s="78" t="n"/>
      <c r="AC38" s="78" t="n"/>
      <c r="AD38" s="77" t="n"/>
      <c r="AE38" s="81" t="n"/>
      <c r="AF38" s="77" t="n"/>
      <c r="AG38" s="3445" t="n"/>
      <c r="AH38" s="78" t="n"/>
      <c r="AI38" s="2247" t="n"/>
      <c r="AJ38" s="2248" t="n"/>
      <c r="AK38" s="2247" t="n"/>
      <c r="AL38" s="2248" t="n"/>
      <c r="AM38" s="2247" t="n"/>
      <c r="AN38" s="2248" t="n"/>
      <c r="AO38" s="81" t="n"/>
      <c r="AP38" s="3364" t="inlineStr">
        <is>
          <t>Ауд. часов</t>
        </is>
      </c>
      <c r="AQ38" s="2261" t="inlineStr">
        <is>
          <t>Всего часов</t>
        </is>
      </c>
      <c r="AR38" s="2262" t="inlineStr">
        <is>
          <t>Ауд. часов</t>
        </is>
      </c>
      <c r="AS38" s="3365" t="inlineStr">
        <is>
          <t>Зач. единиц</t>
        </is>
      </c>
      <c r="AT38" s="2261" t="inlineStr">
        <is>
          <t>Всего часов</t>
        </is>
      </c>
      <c r="AU38" s="2258" t="inlineStr">
        <is>
          <t>Ауд. часов</t>
        </is>
      </c>
      <c r="AV38" s="3366" t="inlineStr">
        <is>
          <t>Зач. единиц</t>
        </is>
      </c>
      <c r="AW38" s="2255" t="inlineStr">
        <is>
          <t>Всего часов</t>
        </is>
      </c>
      <c r="AX38" s="2253" t="inlineStr">
        <is>
          <t>Ауд. часов</t>
        </is>
      </c>
      <c r="AY38" s="2256" t="inlineStr">
        <is>
          <t>Зач. единиц</t>
        </is>
      </c>
      <c r="AZ38" s="2250" t="inlineStr">
        <is>
          <t>Всего часов</t>
        </is>
      </c>
      <c r="BA38" s="2251" t="inlineStr">
        <is>
          <t>Ауд. часов</t>
        </is>
      </c>
      <c r="BB38" s="2257" t="inlineStr">
        <is>
          <t>Зач. единиц</t>
        </is>
      </c>
      <c r="BC38" s="2258" t="inlineStr">
        <is>
          <t>Всего часов</t>
        </is>
      </c>
      <c r="BD38" s="2259" t="inlineStr">
        <is>
          <t>Ауд. часов</t>
        </is>
      </c>
      <c r="BE38" s="2260" t="inlineStr">
        <is>
          <t>Зач. единиц</t>
        </is>
      </c>
      <c r="BF38" s="2261" t="inlineStr">
        <is>
          <t>Всего часов</t>
        </is>
      </c>
      <c r="BG38" s="2262" t="inlineStr">
        <is>
          <t>Ауд. часов</t>
        </is>
      </c>
      <c r="BH38" s="2263" t="inlineStr">
        <is>
          <t>Зач. единиц</t>
        </is>
      </c>
      <c r="BI38" s="2258" t="inlineStr">
        <is>
          <t>Всего часов</t>
        </is>
      </c>
      <c r="BJ38" s="2259" t="inlineStr">
        <is>
          <t>Ауд. часов</t>
        </is>
      </c>
      <c r="BK38" s="2260" t="inlineStr">
        <is>
          <t>Зач. единиц</t>
        </is>
      </c>
      <c r="BL38" s="2258" t="inlineStr">
        <is>
          <t>Всего часов</t>
        </is>
      </c>
      <c r="BM38" s="2262" t="inlineStr">
        <is>
          <t>Ауд. часов</t>
        </is>
      </c>
      <c r="BN38" s="3366" t="inlineStr">
        <is>
          <t>Зач. единиц</t>
        </is>
      </c>
      <c r="BO38" s="2244" t="n"/>
      <c r="BP38" s="2245" t="n"/>
      <c r="BQ38" s="2246" t="n"/>
      <c r="BR38" s="2245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</row>
    <row r="39">
      <c r="A39" s="2490" t="n">
        <v>1</v>
      </c>
      <c r="B39" s="1410" t="n"/>
      <c r="C39" s="3254" t="inlineStr">
        <is>
          <t>Государственный компонент</t>
        </is>
      </c>
      <c r="D39" s="1410" t="n"/>
      <c r="E39" s="1410" t="n"/>
      <c r="F39" s="1410" t="n"/>
      <c r="G39" s="1410" t="n"/>
      <c r="H39" s="1410" t="n"/>
      <c r="I39" s="1410" t="n"/>
      <c r="J39" s="1410" t="n"/>
      <c r="K39" s="1410" t="n"/>
      <c r="L39" s="1410" t="n"/>
      <c r="M39" s="1410" t="n"/>
      <c r="N39" s="1410" t="n"/>
      <c r="O39" s="1410" t="n"/>
      <c r="P39" s="1414" t="n"/>
      <c r="Q39" s="2489" t="n"/>
      <c r="R39" s="2493">
        <f>SUM(R40:R67)</f>
        <v/>
      </c>
      <c r="S39" s="2491" t="n"/>
      <c r="T39" s="2491">
        <f>SUM(T40:T67)</f>
        <v/>
      </c>
      <c r="U39" s="2492">
        <f>SUM(U40:U67)</f>
        <v/>
      </c>
      <c r="V39" s="6786" t="n"/>
      <c r="W39" s="2494" t="n"/>
      <c r="X39" s="5287" t="n"/>
      <c r="Y39" s="1414" t="n"/>
      <c r="Z39" s="2493">
        <f>SUM(Z40:AA67)</f>
        <v/>
      </c>
      <c r="AA39" s="2494" t="n"/>
      <c r="AB39" s="2495">
        <f>SUM(AB40:AC67)</f>
        <v/>
      </c>
      <c r="AC39" s="1414" t="n"/>
      <c r="AD39" s="2496">
        <f>SUM(AD40:AE67)</f>
        <v/>
      </c>
      <c r="AE39" s="1414" t="n"/>
      <c r="AF39" s="3255">
        <f>SUM(AF40:AG67)</f>
        <v/>
      </c>
      <c r="AG39" s="3256" t="n"/>
      <c r="AH39" s="3257">
        <f>SUM(AH40:AI67)</f>
        <v/>
      </c>
      <c r="AI39" s="2793" t="n"/>
      <c r="AJ39" s="2499">
        <f>SUM(AJ40:AK67)</f>
        <v/>
      </c>
      <c r="AK39" s="1410" t="n"/>
      <c r="AL39" s="2498">
        <f>SUM(AL40:AM67)</f>
        <v/>
      </c>
      <c r="AM39" s="1410" t="n"/>
      <c r="AN39" s="2500">
        <f>SUM(AN40:AO67)</f>
        <v/>
      </c>
      <c r="AO39" s="1414" t="n"/>
      <c r="AP39" s="2490">
        <f>SUM(AP40:AP67)</f>
        <v/>
      </c>
      <c r="AQ39" s="2505">
        <f>SUM(AQ40:AQ67)</f>
        <v/>
      </c>
      <c r="AR39" s="2499">
        <f>SUM(AR40:AR67)</f>
        <v/>
      </c>
      <c r="AS39" s="2502">
        <f>SUM(AS40:AS67)</f>
        <v/>
      </c>
      <c r="AT39" s="2501">
        <f>SUM(AT40:AT67)</f>
        <v/>
      </c>
      <c r="AU39" s="2499">
        <f>SUM(AU40:AU67)</f>
        <v/>
      </c>
      <c r="AV39" s="2500">
        <f>SUM(AV40:AV67)</f>
        <v/>
      </c>
      <c r="AW39" s="2490">
        <f>SUM(AW40:AW67)</f>
        <v/>
      </c>
      <c r="AX39" s="2499">
        <f>SUM(AX40:AX67)</f>
        <v/>
      </c>
      <c r="AY39" s="2502">
        <f>SUM(AY40:AY67)</f>
        <v/>
      </c>
      <c r="AZ39" s="2501">
        <f>SUM(AZ40:AZ67)</f>
        <v/>
      </c>
      <c r="BA39" s="2503">
        <f>SUM(BA40:BA67)</f>
        <v/>
      </c>
      <c r="BB39" s="2497">
        <f>SUM(BB40:BB67)</f>
        <v/>
      </c>
      <c r="BC39" s="2490">
        <f>SUM(BC40:BC67)</f>
        <v/>
      </c>
      <c r="BD39" s="2499">
        <f>SUM(BD40:BD67)</f>
        <v/>
      </c>
      <c r="BE39" s="2502">
        <f>SUM(BE40:BE67)</f>
        <v/>
      </c>
      <c r="BF39" s="2501">
        <f>SUM(BF40:BF67)</f>
        <v/>
      </c>
      <c r="BG39" s="2499">
        <f>SUM(BG40:BG67)</f>
        <v/>
      </c>
      <c r="BH39" s="2500">
        <f>SUM(BH40:BH67)</f>
        <v/>
      </c>
      <c r="BI39" s="2490">
        <f>SUM(BI40:BI67)</f>
        <v/>
      </c>
      <c r="BJ39" s="2499">
        <f>SUM(BJ40:BJ67)</f>
        <v/>
      </c>
      <c r="BK39" s="2502">
        <f>SUM(BK40:BK67)</f>
        <v/>
      </c>
      <c r="BL39" s="2505">
        <f>SUM(BL40:BL67)</f>
        <v/>
      </c>
      <c r="BM39" s="2498">
        <f>SUM(BM40:BM67)</f>
        <v/>
      </c>
      <c r="BN39" s="2500">
        <f>SUM(BN40:BN67)</f>
        <v/>
      </c>
      <c r="BO39" s="2496" t="n">
        <v>0</v>
      </c>
      <c r="BP39" s="1414" t="n"/>
      <c r="BQ39" s="5287" t="n"/>
      <c r="BR39" s="1414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B39" s="2" t="n"/>
    </row>
    <row r="40">
      <c r="A40" s="6787" t="inlineStr">
        <is>
          <t>1.1</t>
        </is>
      </c>
      <c r="B40" s="2305" t="n"/>
      <c r="C40" s="6788" t="inlineStr">
        <is>
          <t>Социально-гуманитарный модуль 1</t>
        </is>
      </c>
      <c r="D40" s="2304" t="n"/>
      <c r="E40" s="2304" t="n"/>
      <c r="F40" s="2304" t="n"/>
      <c r="G40" s="2304" t="n"/>
      <c r="H40" s="2304" t="n"/>
      <c r="I40" s="2304" t="n"/>
      <c r="J40" s="2304" t="n"/>
      <c r="K40" s="2304" t="n"/>
      <c r="L40" s="2304" t="n"/>
      <c r="M40" s="2304" t="n"/>
      <c r="N40" s="2304" t="n"/>
      <c r="O40" s="2304" t="n"/>
      <c r="P40" s="2305" t="n"/>
      <c r="Q40" s="1926" t="n"/>
      <c r="R40" s="3102" t="n"/>
      <c r="S40" s="3100" t="n"/>
      <c r="T40" s="3100" t="n"/>
      <c r="U40" s="3108" t="n"/>
      <c r="V40" s="2289" t="n"/>
      <c r="W40" s="2290" t="n"/>
      <c r="X40" s="2396" t="n"/>
      <c r="Y40" s="2305" t="n"/>
      <c r="Z40" s="2395" t="n"/>
      <c r="AA40" s="2329" t="n"/>
      <c r="AB40" s="2397" t="n"/>
      <c r="AC40" s="2305" t="n"/>
      <c r="AD40" s="2511" t="n"/>
      <c r="AE40" s="2305" t="n"/>
      <c r="AF40" s="5481" t="n"/>
      <c r="AG40" s="2988" t="n"/>
      <c r="AH40" s="2398" t="n"/>
      <c r="AI40" s="2335" t="n"/>
      <c r="AJ40" s="2399" t="n"/>
      <c r="AK40" s="2335" t="n"/>
      <c r="AL40" s="2399" t="n"/>
      <c r="AM40" s="2335" t="n"/>
      <c r="AN40" s="2400" t="n"/>
      <c r="AO40" s="2305" t="n"/>
      <c r="AP40" s="3102" t="n"/>
      <c r="AQ40" s="3107" t="n"/>
      <c r="AR40" s="3105" t="n"/>
      <c r="AS40" s="1931" t="n"/>
      <c r="AT40" s="3107" t="n"/>
      <c r="AU40" s="3104" t="n"/>
      <c r="AV40" s="3108" t="n"/>
      <c r="AW40" s="3109" t="n"/>
      <c r="AX40" s="3105" t="n"/>
      <c r="AY40" s="1931" t="n"/>
      <c r="AZ40" s="3107" t="n"/>
      <c r="BA40" s="3104" t="n"/>
      <c r="BB40" s="3108" t="n"/>
      <c r="BC40" s="3109" t="n"/>
      <c r="BD40" s="3104" t="n"/>
      <c r="BE40" s="1931" t="n"/>
      <c r="BF40" s="3107" t="n"/>
      <c r="BG40" s="3105" t="n"/>
      <c r="BH40" s="3108" t="n"/>
      <c r="BI40" s="3109" t="n"/>
      <c r="BJ40" s="3105" t="n"/>
      <c r="BK40" s="1931" t="n"/>
      <c r="BL40" s="3107" t="n"/>
      <c r="BM40" s="3104" t="n"/>
      <c r="BN40" s="3108" t="n"/>
      <c r="BO40" s="2511" t="n"/>
      <c r="BP40" s="2305" t="n"/>
      <c r="BQ40" s="4347" t="n"/>
      <c r="BR40" s="2305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B40" s="2" t="n"/>
    </row>
    <row r="41">
      <c r="A41" s="6789" t="inlineStr">
        <is>
          <t>1.1.1</t>
        </is>
      </c>
      <c r="B41" s="2311" t="n"/>
      <c r="C41" s="6790" t="inlineStr">
        <is>
          <t>История белорусской государственности</t>
        </is>
      </c>
      <c r="D41" s="2665" t="n"/>
      <c r="E41" s="2665" t="n"/>
      <c r="F41" s="2665" t="n"/>
      <c r="G41" s="2665" t="n"/>
      <c r="H41" s="2665" t="n"/>
      <c r="I41" s="2665" t="n"/>
      <c r="J41" s="2665" t="n"/>
      <c r="K41" s="2665" t="n"/>
      <c r="L41" s="2665" t="n"/>
      <c r="M41" s="2665" t="n"/>
      <c r="N41" s="2665" t="n"/>
      <c r="O41" s="2665" t="n"/>
      <c r="P41" s="2311" t="n"/>
      <c r="Q41" s="3119" t="n"/>
      <c r="R41" s="2452" t="n"/>
      <c r="S41" s="2372" t="n"/>
      <c r="T41" s="2372" t="n"/>
      <c r="U41" s="2373" t="n"/>
      <c r="V41" s="2452" t="n">
        <v>2</v>
      </c>
      <c r="W41" s="2302" t="n"/>
      <c r="X41" s="2373" t="n"/>
      <c r="Y41" s="2311" t="n"/>
      <c r="Z41" s="2452" t="n">
        <v>108</v>
      </c>
      <c r="AA41" s="2302" t="n"/>
      <c r="AB41" s="2453" t="n">
        <v>54</v>
      </c>
      <c r="AC41" s="2311" t="n"/>
      <c r="AD41" s="2377">
        <f>Z41-T41</f>
        <v/>
      </c>
      <c r="AE41" s="2311" t="n"/>
      <c r="AF41" s="5491">
        <f>AP41+AR41+AU41+AX41+BA41+BD41+BG41+BJ41+BM41</f>
        <v/>
      </c>
      <c r="AG41" s="3267" t="n"/>
      <c r="AH41" s="2454" t="n">
        <v>8</v>
      </c>
      <c r="AI41" s="2316" t="n"/>
      <c r="AJ41" s="2432" t="n"/>
      <c r="AK41" s="2316" t="n"/>
      <c r="AL41" s="2432" t="n"/>
      <c r="AM41" s="2316" t="n"/>
      <c r="AN41" s="2455" t="n">
        <v>4</v>
      </c>
      <c r="AO41" s="2311" t="n"/>
      <c r="AP41" s="2452" t="n"/>
      <c r="AQ41" s="2431" t="n"/>
      <c r="AR41" s="2432" t="n">
        <v>2</v>
      </c>
      <c r="AS41" s="2378" t="n"/>
      <c r="AT41" s="2431" t="n">
        <v>108</v>
      </c>
      <c r="AU41" s="2454" t="n">
        <v>10</v>
      </c>
      <c r="AV41" s="2373" t="n">
        <v>3</v>
      </c>
      <c r="AW41" s="2433" t="n"/>
      <c r="AX41" s="2432" t="n"/>
      <c r="AY41" s="2378" t="n"/>
      <c r="AZ41" s="2431" t="n"/>
      <c r="BA41" s="2454" t="n"/>
      <c r="BB41" s="2373" t="n"/>
      <c r="BC41" s="2433" t="n"/>
      <c r="BD41" s="2454" t="n"/>
      <c r="BE41" s="2378" t="n"/>
      <c r="BF41" s="2431" t="n"/>
      <c r="BG41" s="2432" t="n"/>
      <c r="BH41" s="2373" t="n"/>
      <c r="BI41" s="2433" t="n"/>
      <c r="BJ41" s="2432" t="n"/>
      <c r="BK41" s="2378" t="n"/>
      <c r="BL41" s="2431" t="n"/>
      <c r="BM41" s="2454" t="n"/>
      <c r="BN41" s="2373" t="n"/>
      <c r="BO41" s="2377">
        <f>U41+AS41+AV41+AY41+BB41+BE41+BH41+BK41+BN41</f>
        <v/>
      </c>
      <c r="BP41" s="2311" t="n"/>
      <c r="BQ41" s="3081" t="n"/>
      <c r="BR41" s="2311" t="n"/>
      <c r="BS41" s="2386">
        <f>(AB41-R41)*0.22</f>
        <v/>
      </c>
      <c r="BT41" s="2" t="n"/>
      <c r="BU41" s="2" t="n"/>
      <c r="BV41" s="2" t="n"/>
      <c r="BW41" s="2" t="n"/>
      <c r="BX41" s="2" t="n"/>
      <c r="BY41" s="2" t="n"/>
      <c r="BZ41" s="2" t="n"/>
      <c r="CA41" s="2" t="n"/>
      <c r="CB41" s="2" t="n"/>
    </row>
    <row r="42">
      <c r="A42" s="6791" t="inlineStr">
        <is>
          <t>1.1.2</t>
        </is>
      </c>
      <c r="B42" s="2311" t="n"/>
      <c r="C42" s="6792" t="inlineStr">
        <is>
          <t>Современная политэкономия</t>
        </is>
      </c>
      <c r="D42" s="2665" t="n"/>
      <c r="E42" s="2665" t="n"/>
      <c r="F42" s="2665" t="n"/>
      <c r="G42" s="2665" t="n"/>
      <c r="H42" s="2665" t="n"/>
      <c r="I42" s="2665" t="n"/>
      <c r="J42" s="2665" t="n"/>
      <c r="K42" s="2665" t="n"/>
      <c r="L42" s="2665" t="n"/>
      <c r="M42" s="2665" t="n"/>
      <c r="N42" s="2665" t="n"/>
      <c r="O42" s="2665" t="n"/>
      <c r="P42" s="2311" t="n"/>
      <c r="Q42" s="467" t="n"/>
      <c r="R42" s="3860" t="n"/>
      <c r="S42" s="3111" t="n"/>
      <c r="T42" s="3111" t="n"/>
      <c r="U42" s="3868" t="n"/>
      <c r="V42" s="2310" t="n">
        <v>5</v>
      </c>
      <c r="W42" s="2302" t="n"/>
      <c r="X42" s="2309" t="n"/>
      <c r="Y42" s="2311" t="n"/>
      <c r="Z42" s="2310" t="n">
        <v>108</v>
      </c>
      <c r="AA42" s="2302" t="n"/>
      <c r="AB42" s="2312" t="n">
        <v>54</v>
      </c>
      <c r="AC42" s="2311" t="n"/>
      <c r="AD42" s="2313">
        <f>Z42-T42</f>
        <v/>
      </c>
      <c r="AE42" s="2311" t="n"/>
      <c r="AF42" s="5483">
        <f>AP42+AR42+AU42+AX42+BA42+BD42+BG42+BJ42+BM42</f>
        <v/>
      </c>
      <c r="AG42" s="3267" t="n"/>
      <c r="AH42" s="2315" t="n">
        <v>8</v>
      </c>
      <c r="AI42" s="2316" t="n"/>
      <c r="AJ42" s="2317" t="n"/>
      <c r="AK42" s="2316" t="n"/>
      <c r="AL42" s="2317" t="n"/>
      <c r="AM42" s="2316" t="n"/>
      <c r="AN42" s="2318" t="n">
        <v>4</v>
      </c>
      <c r="AO42" s="2311" t="n"/>
      <c r="AP42" s="3860" t="n"/>
      <c r="AQ42" s="3867" t="n"/>
      <c r="AR42" s="3862" t="n"/>
      <c r="AS42" s="2090" t="n"/>
      <c r="AT42" s="3867" t="n"/>
      <c r="AU42" s="4394" t="n"/>
      <c r="AV42" s="3868" t="n"/>
      <c r="AW42" s="3927" t="n"/>
      <c r="AX42" s="3865" t="n"/>
      <c r="AY42" s="3864" t="n"/>
      <c r="AZ42" s="3926" t="n"/>
      <c r="BA42" s="3928" t="n">
        <v>2</v>
      </c>
      <c r="BB42" s="3866" t="n"/>
      <c r="BC42" s="3861" t="n">
        <v>108</v>
      </c>
      <c r="BD42" s="4394" t="n">
        <v>10</v>
      </c>
      <c r="BE42" s="2090" t="n">
        <v>3</v>
      </c>
      <c r="BF42" s="3867" t="n"/>
      <c r="BG42" s="3862" t="n"/>
      <c r="BH42" s="3868" t="n"/>
      <c r="BI42" s="3861" t="n"/>
      <c r="BJ42" s="3862" t="n"/>
      <c r="BK42" s="2090" t="n"/>
      <c r="BL42" s="3867" t="n"/>
      <c r="BM42" s="4394" t="n"/>
      <c r="BN42" s="3868" t="n"/>
      <c r="BO42" s="2313">
        <f>U42+AS42+AV42+AY42+BB42+BE42+BH42+BK42+BN42</f>
        <v/>
      </c>
      <c r="BP42" s="2311" t="n"/>
      <c r="BQ42" s="3114" t="inlineStr">
        <is>
          <t>ЭТиМ</t>
        </is>
      </c>
      <c r="BR42" s="2311" t="n"/>
      <c r="BS42" s="2">
        <f>(AB42-R42)*0.22</f>
        <v/>
      </c>
      <c r="BT42" s="2" t="n"/>
      <c r="BU42" s="2" t="n"/>
      <c r="BV42" s="2" t="n"/>
      <c r="BW42" s="2" t="n"/>
      <c r="BX42" s="2" t="n"/>
      <c r="BY42" s="2" t="n"/>
      <c r="BZ42" s="2" t="n"/>
      <c r="CA42" s="2" t="n"/>
      <c r="CB42" s="2" t="n"/>
    </row>
    <row r="43">
      <c r="A43" s="6791" t="inlineStr">
        <is>
          <t>1.1.3</t>
        </is>
      </c>
      <c r="B43" s="2311" t="n"/>
      <c r="C43" s="6792" t="inlineStr">
        <is>
          <t>Философия</t>
        </is>
      </c>
      <c r="D43" s="2665" t="n"/>
      <c r="E43" s="2665" t="n"/>
      <c r="F43" s="2665" t="n"/>
      <c r="G43" s="2665" t="n"/>
      <c r="H43" s="2665" t="n"/>
      <c r="I43" s="2665" t="n"/>
      <c r="J43" s="2665" t="n"/>
      <c r="K43" s="2665" t="n"/>
      <c r="L43" s="2665" t="n"/>
      <c r="M43" s="2665" t="n"/>
      <c r="N43" s="2665" t="n"/>
      <c r="O43" s="2665" t="n"/>
      <c r="P43" s="2311" t="n"/>
      <c r="Q43" s="3028" t="n"/>
      <c r="R43" s="2310" t="n"/>
      <c r="S43" s="2308" t="n"/>
      <c r="T43" s="2308" t="n"/>
      <c r="U43" s="2309" t="n"/>
      <c r="V43" s="2310" t="n">
        <v>4</v>
      </c>
      <c r="W43" s="2302" t="n"/>
      <c r="X43" s="2309" t="n"/>
      <c r="Y43" s="2311" t="n"/>
      <c r="Z43" s="2310" t="n">
        <v>108</v>
      </c>
      <c r="AA43" s="2302" t="n"/>
      <c r="AB43" s="2312" t="n">
        <v>54</v>
      </c>
      <c r="AC43" s="2311" t="n"/>
      <c r="AD43" s="2313">
        <f>Z43-T43</f>
        <v/>
      </c>
      <c r="AE43" s="2311" t="n"/>
      <c r="AF43" s="5483">
        <f>AP43+AR43+AU43+AX43+BA43+BD43+BG43+BJ43+BM43</f>
        <v/>
      </c>
      <c r="AG43" s="3267" t="n"/>
      <c r="AH43" s="2315" t="n">
        <v>8</v>
      </c>
      <c r="AI43" s="2316" t="n"/>
      <c r="AJ43" s="2317" t="n"/>
      <c r="AK43" s="2316" t="n"/>
      <c r="AL43" s="2317" t="n"/>
      <c r="AM43" s="2316" t="n"/>
      <c r="AN43" s="2318" t="n">
        <v>4</v>
      </c>
      <c r="AO43" s="2311" t="n"/>
      <c r="AP43" s="2310" t="n"/>
      <c r="AQ43" s="2326" t="n"/>
      <c r="AR43" s="2317" t="n"/>
      <c r="AS43" s="2314" t="n"/>
      <c r="AT43" s="2326" t="n"/>
      <c r="AU43" s="2315" t="n"/>
      <c r="AV43" s="2309" t="n"/>
      <c r="AW43" s="2324" t="n"/>
      <c r="AX43" s="2321" t="n">
        <v>4</v>
      </c>
      <c r="AY43" s="2322" t="n"/>
      <c r="AZ43" s="2320" t="n">
        <v>108</v>
      </c>
      <c r="BA43" s="3112" t="n">
        <v>8</v>
      </c>
      <c r="BB43" s="2323" t="n">
        <v>3</v>
      </c>
      <c r="BC43" s="2325" t="n"/>
      <c r="BD43" s="2317" t="n"/>
      <c r="BE43" s="2314" t="n"/>
      <c r="BF43" s="2326" t="n"/>
      <c r="BG43" s="2317" t="n"/>
      <c r="BH43" s="2309" t="n"/>
      <c r="BI43" s="2325" t="n"/>
      <c r="BJ43" s="2317" t="n"/>
      <c r="BK43" s="2314" t="n"/>
      <c r="BL43" s="2326" t="n"/>
      <c r="BM43" s="2315" t="n"/>
      <c r="BN43" s="2309" t="n"/>
      <c r="BO43" s="2313">
        <f>U43+AS43+AV43+AY43+BB43+BE43+BH43+BK43+BN43</f>
        <v/>
      </c>
      <c r="BP43" s="2311" t="n"/>
      <c r="BQ43" s="3114" t="inlineStr">
        <is>
          <t>ФиП</t>
        </is>
      </c>
      <c r="BR43" s="2311" t="n"/>
      <c r="BS43" s="2">
        <f>(AB43-R43)*0.22</f>
        <v/>
      </c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</row>
    <row r="44">
      <c r="A44" s="6793" t="inlineStr">
        <is>
          <t>1.2</t>
        </is>
      </c>
      <c r="B44" s="2311" t="n"/>
      <c r="C44" s="6794" t="inlineStr">
        <is>
          <t>Иностранный язык / Иностранный язык (профессиональная лексика)</t>
        </is>
      </c>
      <c r="D44" s="2665" t="n"/>
      <c r="E44" s="2665" t="n"/>
      <c r="F44" s="2665" t="n"/>
      <c r="G44" s="2665" t="n"/>
      <c r="H44" s="2665" t="n"/>
      <c r="I44" s="2665" t="n"/>
      <c r="J44" s="2665" t="n"/>
      <c r="K44" s="2665" t="n"/>
      <c r="L44" s="2665" t="n"/>
      <c r="M44" s="2665" t="n"/>
      <c r="N44" s="2665" t="n"/>
      <c r="O44" s="2665" t="n"/>
      <c r="P44" s="2311" t="n"/>
      <c r="Q44" s="3881" t="inlineStr">
        <is>
          <t>2085/2024</t>
        </is>
      </c>
      <c r="R44" s="5494" t="n">
        <v>20</v>
      </c>
      <c r="S44" s="5492" t="n"/>
      <c r="T44" s="5492" t="n">
        <v>40</v>
      </c>
      <c r="U44" s="5351" t="n">
        <v>1</v>
      </c>
      <c r="V44" s="2345" t="n">
        <v>1</v>
      </c>
      <c r="W44" s="2302" t="n"/>
      <c r="X44" s="2344" t="n">
        <v>2</v>
      </c>
      <c r="Y44" s="2311" t="n"/>
      <c r="Z44" s="2345" t="n">
        <v>216</v>
      </c>
      <c r="AA44" s="2302" t="n"/>
      <c r="AB44" s="2347" t="n">
        <v>144</v>
      </c>
      <c r="AC44" s="2311" t="n"/>
      <c r="AD44" s="2348">
        <f>Z44-T44</f>
        <v/>
      </c>
      <c r="AE44" s="2311" t="n"/>
      <c r="AF44" s="5488">
        <f>AP44+AR44+AU44+AX44+BA44+BD44+BG44+BJ44+BM44</f>
        <v/>
      </c>
      <c r="AG44" s="3267" t="n"/>
      <c r="AH44" s="2350" t="n"/>
      <c r="AI44" s="2316" t="n"/>
      <c r="AJ44" s="2351" t="n"/>
      <c r="AK44" s="2316" t="n"/>
      <c r="AL44" s="2351" t="n">
        <v>28</v>
      </c>
      <c r="AM44" s="2316" t="n"/>
      <c r="AN44" s="2352" t="n"/>
      <c r="AO44" s="2311" t="n"/>
      <c r="AP44" s="5494" t="n">
        <v>4</v>
      </c>
      <c r="AQ44" s="4647" t="n">
        <v>88</v>
      </c>
      <c r="AR44" s="4646" t="n">
        <v>16</v>
      </c>
      <c r="AS44" s="3879" t="n">
        <v>2</v>
      </c>
      <c r="AT44" s="4647" t="n">
        <v>88</v>
      </c>
      <c r="AU44" s="4669" t="n">
        <v>8</v>
      </c>
      <c r="AV44" s="5351" t="n">
        <v>3</v>
      </c>
      <c r="AW44" s="3094" t="n"/>
      <c r="AX44" s="3090" t="n"/>
      <c r="AY44" s="3085" t="n"/>
      <c r="AZ44" s="3092" t="n"/>
      <c r="BA44" s="3089" t="n"/>
      <c r="BB44" s="3093" t="n"/>
      <c r="BC44" s="3094" t="n"/>
      <c r="BD44" s="3089" t="n"/>
      <c r="BE44" s="3085" t="n"/>
      <c r="BF44" s="3092" t="n"/>
      <c r="BG44" s="3090" t="n"/>
      <c r="BH44" s="3093" t="n"/>
      <c r="BI44" s="3094" t="n"/>
      <c r="BJ44" s="3090" t="n"/>
      <c r="BK44" s="3085" t="n"/>
      <c r="BL44" s="3092" t="n"/>
      <c r="BM44" s="3089" t="n"/>
      <c r="BN44" s="3093" t="n"/>
      <c r="BO44" s="2377">
        <f>U44+AS44+AV44+AY44+BB44+BE44+BH44+BK44+BN44</f>
        <v/>
      </c>
      <c r="BP44" s="2311" t="n"/>
      <c r="BQ44" s="3081" t="inlineStr">
        <is>
          <t>МКиТП</t>
        </is>
      </c>
      <c r="BR44" s="2311" t="n"/>
      <c r="BS44" s="2">
        <f>(AB44-R44)*0.22</f>
        <v/>
      </c>
      <c r="BT44" s="2" t="n"/>
      <c r="BU44" s="2" t="n"/>
      <c r="BV44" s="2" t="n"/>
      <c r="BW44" s="2" t="n"/>
      <c r="BX44" s="2" t="n"/>
      <c r="BY44" s="2" t="n"/>
      <c r="BZ44" s="2" t="n"/>
      <c r="CA44" s="2" t="n"/>
      <c r="CB44" s="2" t="n"/>
    </row>
    <row r="45">
      <c r="A45" s="6795" t="inlineStr">
        <is>
          <t>1.3</t>
        </is>
      </c>
      <c r="B45" s="2311" t="n"/>
      <c r="C45" s="6796" t="inlineStr">
        <is>
          <t>Общепрофессиональный модуль</t>
        </is>
      </c>
      <c r="D45" s="2665" t="n"/>
      <c r="E45" s="2665" t="n"/>
      <c r="F45" s="2665" t="n"/>
      <c r="G45" s="2665" t="n"/>
      <c r="H45" s="2665" t="n"/>
      <c r="I45" s="2665" t="n"/>
      <c r="J45" s="2665" t="n"/>
      <c r="K45" s="2665" t="n"/>
      <c r="L45" s="2665" t="n"/>
      <c r="M45" s="2665" t="n"/>
      <c r="N45" s="2665" t="n"/>
      <c r="O45" s="2665" t="n"/>
      <c r="P45" s="2311" t="n"/>
      <c r="Q45" s="3099" t="n"/>
      <c r="R45" s="2374" t="n"/>
      <c r="S45" s="2601" t="n"/>
      <c r="T45" s="2601" t="n"/>
      <c r="U45" s="2375" t="n"/>
      <c r="V45" s="2374" t="n"/>
      <c r="W45" s="2302" t="n"/>
      <c r="X45" s="2375" t="n"/>
      <c r="Y45" s="2311" t="n"/>
      <c r="Z45" s="2452" t="n"/>
      <c r="AA45" s="2302" t="n"/>
      <c r="AB45" s="2376" t="n"/>
      <c r="AC45" s="2311" t="n"/>
      <c r="AD45" s="2377" t="n"/>
      <c r="AE45" s="2311" t="n"/>
      <c r="AF45" s="5491" t="n"/>
      <c r="AG45" s="3267" t="n"/>
      <c r="AH45" s="2379" t="n"/>
      <c r="AI45" s="2316" t="n"/>
      <c r="AJ45" s="2380" t="n"/>
      <c r="AK45" s="2316" t="n"/>
      <c r="AL45" s="2380" t="n"/>
      <c r="AM45" s="2316" t="n"/>
      <c r="AN45" s="2381" t="n"/>
      <c r="AO45" s="2311" t="n"/>
      <c r="AP45" s="2374" t="n"/>
      <c r="AQ45" s="2382" t="n"/>
      <c r="AR45" s="2380" t="n"/>
      <c r="AS45" s="2383" t="n"/>
      <c r="AT45" s="2382" t="n"/>
      <c r="AU45" s="2379" t="n"/>
      <c r="AV45" s="2375" t="n"/>
      <c r="AW45" s="2384" t="n"/>
      <c r="AX45" s="2380" t="n"/>
      <c r="AY45" s="2383" t="n"/>
      <c r="AZ45" s="2382" t="n"/>
      <c r="BA45" s="2379" t="n"/>
      <c r="BB45" s="2375" t="n"/>
      <c r="BC45" s="2384" t="n"/>
      <c r="BD45" s="2380" t="n"/>
      <c r="BE45" s="2383" t="n"/>
      <c r="BF45" s="2382" t="n"/>
      <c r="BG45" s="2380" t="n"/>
      <c r="BH45" s="2375" t="n"/>
      <c r="BI45" s="2384" t="n"/>
      <c r="BJ45" s="2380" t="n"/>
      <c r="BK45" s="2383" t="n"/>
      <c r="BL45" s="2382" t="n"/>
      <c r="BM45" s="2379" t="n"/>
      <c r="BN45" s="2375" t="n"/>
      <c r="BO45" s="2377" t="n"/>
      <c r="BP45" s="2311" t="n"/>
      <c r="BQ45" s="4365" t="n"/>
      <c r="BR45" s="2311" t="n"/>
      <c r="BS45" s="2386">
        <f>(AB45-R45)*0.22</f>
        <v/>
      </c>
      <c r="BT45" s="2" t="n"/>
      <c r="BU45" s="2" t="n"/>
      <c r="BV45" s="2" t="n"/>
      <c r="BW45" s="2" t="n"/>
      <c r="BX45" s="2" t="n"/>
      <c r="BY45" s="2" t="n"/>
      <c r="BZ45" s="2" t="n"/>
      <c r="CA45" s="2" t="n"/>
      <c r="CB45" s="2" t="n"/>
    </row>
    <row r="46">
      <c r="A46" s="6797" t="inlineStr">
        <is>
          <t>1.3.1</t>
        </is>
      </c>
      <c r="B46" s="2946" t="n"/>
      <c r="C46" s="6798" t="inlineStr">
        <is>
          <t>Высшая математика</t>
        </is>
      </c>
      <c r="D46" s="2930" t="n"/>
      <c r="E46" s="2930" t="n"/>
      <c r="F46" s="2930" t="n"/>
      <c r="G46" s="2930" t="n"/>
      <c r="H46" s="2930" t="n"/>
      <c r="I46" s="2930" t="n"/>
      <c r="J46" s="2930" t="n"/>
      <c r="K46" s="2930" t="n"/>
      <c r="L46" s="2930" t="n"/>
      <c r="M46" s="2930" t="n"/>
      <c r="N46" s="2930" t="n"/>
      <c r="O46" s="2930" t="n"/>
      <c r="P46" s="2946" t="n"/>
      <c r="Q46" s="6798" t="inlineStr">
        <is>
          <t>2016.1/2023 +</t>
        </is>
      </c>
      <c r="R46" s="2345" t="n"/>
      <c r="S46" s="2343" t="n"/>
      <c r="T46" s="2343" t="n"/>
      <c r="U46" s="2347" t="n"/>
      <c r="V46" s="5313" t="n">
        <v>1</v>
      </c>
      <c r="W46" s="2943" t="n">
        <v>2</v>
      </c>
      <c r="X46" s="2344" t="n"/>
      <c r="Y46" s="2946" t="n"/>
      <c r="Z46" s="2345" t="n">
        <v>648</v>
      </c>
      <c r="AA46" s="2928" t="n"/>
      <c r="AB46" s="2347" t="n">
        <v>324</v>
      </c>
      <c r="AC46" s="2946" t="n"/>
      <c r="AD46" s="2348">
        <f>Z46-T46</f>
        <v/>
      </c>
      <c r="AE46" s="2946" t="n"/>
      <c r="AF46" s="5488">
        <f>AP46+AR46+AU46+AX46+BA46+BD46+BG46+BJ46+BM46</f>
        <v/>
      </c>
      <c r="AG46" s="2975" t="n"/>
      <c r="AH46" s="2350" t="n">
        <v>38</v>
      </c>
      <c r="AI46" s="2948" t="n"/>
      <c r="AJ46" s="2351" t="n"/>
      <c r="AK46" s="2948" t="n"/>
      <c r="AL46" s="2351" t="n">
        <v>38</v>
      </c>
      <c r="AM46" s="2948" t="n"/>
      <c r="AN46" s="2352" t="n"/>
      <c r="AO46" s="2946" t="n"/>
      <c r="AP46" s="2345" t="n">
        <v>18</v>
      </c>
      <c r="AQ46" s="2353" t="n">
        <v>216</v>
      </c>
      <c r="AR46" s="2351" t="n">
        <v>18</v>
      </c>
      <c r="AS46" s="3856" t="n">
        <v>6</v>
      </c>
      <c r="AT46" s="2353" t="n">
        <v>216</v>
      </c>
      <c r="AU46" s="2351" t="n">
        <v>20</v>
      </c>
      <c r="AV46" s="2352" t="n">
        <v>6</v>
      </c>
      <c r="AW46" s="2354" t="n">
        <v>216</v>
      </c>
      <c r="AX46" s="2351" t="n">
        <v>20</v>
      </c>
      <c r="AY46" s="3856" t="n">
        <v>6</v>
      </c>
      <c r="AZ46" s="2353" t="n"/>
      <c r="BA46" s="2351" t="n"/>
      <c r="BB46" s="2352" t="n"/>
      <c r="BC46" s="2354" t="n"/>
      <c r="BD46" s="2351" t="n"/>
      <c r="BE46" s="3856" t="n"/>
      <c r="BF46" s="2353" t="n"/>
      <c r="BG46" s="2351" t="n"/>
      <c r="BH46" s="2352" t="n"/>
      <c r="BI46" s="2354" t="n"/>
      <c r="BJ46" s="2351" t="n"/>
      <c r="BK46" s="3856" t="n"/>
      <c r="BL46" s="2353" t="n"/>
      <c r="BM46" s="2351" t="n"/>
      <c r="BN46" s="2352" t="n"/>
      <c r="BO46" s="2348">
        <f>U46+AS46+AV46+AY46+BB46+BE46+BH46+BK46+BN46</f>
        <v/>
      </c>
      <c r="BP46" s="2946" t="n"/>
      <c r="BQ46" s="4353" t="inlineStr">
        <is>
          <t>ВМ</t>
        </is>
      </c>
      <c r="BR46" s="2946" t="n"/>
      <c r="BS46" s="2">
        <f>(AB46-R46)*0.22</f>
        <v/>
      </c>
      <c r="BT46" s="2" t="n"/>
      <c r="BU46" s="2" t="n"/>
      <c r="BV46" s="2" t="n"/>
      <c r="BW46" s="2" t="n"/>
      <c r="BX46" s="2" t="n"/>
      <c r="BY46" s="2" t="n"/>
      <c r="BZ46" s="2" t="n"/>
      <c r="CA46" s="2" t="n"/>
      <c r="CB46" s="2" t="n"/>
    </row>
    <row r="47">
      <c r="A47" s="2987" t="n"/>
      <c r="B47" s="2305" t="n"/>
      <c r="C47" s="2987" t="n"/>
      <c r="D47" s="2304" t="n"/>
      <c r="E47" s="2304" t="n"/>
      <c r="F47" s="2304" t="n"/>
      <c r="G47" s="2304" t="n"/>
      <c r="H47" s="2304" t="n"/>
      <c r="I47" s="2304" t="n"/>
      <c r="J47" s="2304" t="n"/>
      <c r="K47" s="2304" t="n"/>
      <c r="L47" s="2304" t="n"/>
      <c r="M47" s="2304" t="n"/>
      <c r="N47" s="2304" t="n"/>
      <c r="O47" s="2304" t="n"/>
      <c r="P47" s="2305" t="n"/>
      <c r="Q47" s="3290" t="n"/>
      <c r="R47" s="2989" t="n"/>
      <c r="S47" s="2990" t="n"/>
      <c r="T47" s="2990" t="n"/>
      <c r="U47" s="2991" t="n"/>
      <c r="V47" s="2588" t="n">
        <v>3</v>
      </c>
      <c r="W47" s="2329" t="n"/>
      <c r="X47" s="2304" t="n"/>
      <c r="Y47" s="2305" t="n"/>
      <c r="Z47" s="2987" t="n"/>
      <c r="AA47" s="2329" t="n"/>
      <c r="AB47" s="3587" t="n"/>
      <c r="AC47" s="2305" t="n"/>
      <c r="AD47" s="2987" t="n"/>
      <c r="AE47" s="2305" t="n"/>
      <c r="AF47" s="2987" t="n"/>
      <c r="AG47" s="2988" t="n"/>
      <c r="AH47" s="2304" t="n"/>
      <c r="AI47" s="2335" t="n"/>
      <c r="AJ47" s="2995" t="n"/>
      <c r="AK47" s="2335" t="n"/>
      <c r="AL47" s="2995" t="n"/>
      <c r="AM47" s="2335" t="n"/>
      <c r="AN47" s="2995" t="n"/>
      <c r="AO47" s="2305" t="n"/>
      <c r="AP47" s="2989" t="n"/>
      <c r="AQ47" s="2996" t="n"/>
      <c r="AR47" s="2997" t="n"/>
      <c r="AS47" s="2998" t="n"/>
      <c r="AT47" s="2996" t="n"/>
      <c r="AU47" s="2997" t="n"/>
      <c r="AV47" s="2999" t="n"/>
      <c r="AW47" s="3000" t="n"/>
      <c r="AX47" s="2997" t="n"/>
      <c r="AY47" s="2998" t="n"/>
      <c r="AZ47" s="2996" t="n"/>
      <c r="BA47" s="2997" t="n"/>
      <c r="BB47" s="2999" t="n"/>
      <c r="BC47" s="3000" t="n"/>
      <c r="BD47" s="2997" t="n"/>
      <c r="BE47" s="2998" t="n"/>
      <c r="BF47" s="2996" t="n"/>
      <c r="BG47" s="2997" t="n"/>
      <c r="BH47" s="2999" t="n"/>
      <c r="BI47" s="3000" t="n"/>
      <c r="BJ47" s="2997" t="n"/>
      <c r="BK47" s="2998" t="n"/>
      <c r="BL47" s="2996" t="n"/>
      <c r="BM47" s="2997" t="n"/>
      <c r="BN47" s="2999" t="n"/>
      <c r="BO47" s="2987" t="n"/>
      <c r="BP47" s="2305" t="n"/>
      <c r="BQ47" s="2304" t="n"/>
      <c r="BR47" s="2305" t="n"/>
      <c r="BS47" s="2">
        <f>(AB47-R47)*0.22</f>
        <v/>
      </c>
      <c r="BT47" s="2" t="n"/>
      <c r="BU47" s="2" t="n"/>
      <c r="BV47" s="2" t="n"/>
      <c r="BW47" s="2" t="n"/>
      <c r="BX47" s="2" t="n"/>
      <c r="BY47" s="2" t="n"/>
      <c r="BZ47" s="2" t="n"/>
      <c r="CA47" s="2" t="n"/>
      <c r="CB47" s="2" t="n"/>
    </row>
    <row r="48">
      <c r="A48" s="6789" t="inlineStr">
        <is>
          <t>1.3.2</t>
        </is>
      </c>
      <c r="B48" s="2311" t="n"/>
      <c r="C48" s="6790" t="inlineStr">
        <is>
          <t>Химия</t>
        </is>
      </c>
      <c r="D48" s="2665" t="n"/>
      <c r="E48" s="2665" t="n"/>
      <c r="F48" s="2665" t="n"/>
      <c r="G48" s="2665" t="n"/>
      <c r="H48" s="2665" t="n"/>
      <c r="I48" s="2665" t="n"/>
      <c r="J48" s="2665" t="n"/>
      <c r="K48" s="2665" t="n"/>
      <c r="L48" s="2665" t="n"/>
      <c r="M48" s="2665" t="n"/>
      <c r="N48" s="2665" t="n"/>
      <c r="O48" s="2665" t="n"/>
      <c r="P48" s="2311" t="n"/>
      <c r="Q48" s="3119" t="n"/>
      <c r="R48" s="2452" t="n"/>
      <c r="S48" s="2372" t="n"/>
      <c r="T48" s="2372" t="n"/>
      <c r="U48" s="2373" t="n"/>
      <c r="V48" s="2452" t="n">
        <v>1</v>
      </c>
      <c r="W48" s="2302" t="n"/>
      <c r="X48" s="2373" t="n"/>
      <c r="Y48" s="2311" t="n"/>
      <c r="Z48" s="2452" t="n">
        <v>108</v>
      </c>
      <c r="AA48" s="2302" t="n"/>
      <c r="AB48" s="2453" t="n">
        <v>72</v>
      </c>
      <c r="AC48" s="2311" t="n"/>
      <c r="AD48" s="2377">
        <f>Z48-T48</f>
        <v/>
      </c>
      <c r="AE48" s="2311" t="n"/>
      <c r="AF48" s="5491">
        <f>AP48+AR48+AU48+AX48+BA48+BD48+BG48+BJ48+BM48</f>
        <v/>
      </c>
      <c r="AG48" s="3267" t="n"/>
      <c r="AH48" s="2454" t="n">
        <v>8</v>
      </c>
      <c r="AI48" s="2316" t="n"/>
      <c r="AJ48" s="2432" t="n">
        <v>6</v>
      </c>
      <c r="AK48" s="2316" t="n"/>
      <c r="AL48" s="2432" t="n">
        <v>6</v>
      </c>
      <c r="AM48" s="2316" t="n"/>
      <c r="AN48" s="2455" t="n"/>
      <c r="AO48" s="2311" t="n"/>
      <c r="AP48" s="2452" t="n">
        <v>4</v>
      </c>
      <c r="AQ48" s="2431" t="n">
        <v>108</v>
      </c>
      <c r="AR48" s="2432" t="n">
        <v>16</v>
      </c>
      <c r="AS48" s="2378" t="n">
        <v>3</v>
      </c>
      <c r="AT48" s="2431" t="n"/>
      <c r="AU48" s="2454" t="n"/>
      <c r="AV48" s="2373" t="n"/>
      <c r="AW48" s="2433" t="n"/>
      <c r="AX48" s="2432" t="n"/>
      <c r="AY48" s="2378" t="n"/>
      <c r="AZ48" s="2431" t="n"/>
      <c r="BA48" s="2454" t="n"/>
      <c r="BB48" s="2373" t="n"/>
      <c r="BC48" s="2433" t="n"/>
      <c r="BD48" s="2454" t="n"/>
      <c r="BE48" s="3887" t="n"/>
      <c r="BF48" s="2431" t="n"/>
      <c r="BG48" s="2432" t="n"/>
      <c r="BH48" s="2373" t="n"/>
      <c r="BI48" s="2433" t="n"/>
      <c r="BJ48" s="2432" t="n"/>
      <c r="BK48" s="2378" t="n"/>
      <c r="BL48" s="2431" t="n"/>
      <c r="BM48" s="2454" t="n"/>
      <c r="BN48" s="2373" t="n"/>
      <c r="BO48" s="2377">
        <f>U48+AS48+AV48+AY48+BB48+BE48+BH48+BK48+BN48</f>
        <v/>
      </c>
      <c r="BP48" s="2311" t="n"/>
      <c r="BQ48" s="3081" t="n"/>
      <c r="BR48" s="2311" t="n"/>
      <c r="BS48" s="2386">
        <f>(AB48-R48)*0.22</f>
        <v/>
      </c>
      <c r="BT48" s="2386" t="inlineStr">
        <is>
          <t>было 120</t>
        </is>
      </c>
      <c r="BU48" s="2" t="n"/>
      <c r="BV48" s="2" t="n"/>
      <c r="BW48" s="2" t="n"/>
      <c r="BX48" s="2" t="n"/>
      <c r="BY48" s="2" t="n"/>
      <c r="BZ48" s="2" t="n"/>
      <c r="CA48" s="2" t="n"/>
      <c r="CB48" s="2" t="n"/>
    </row>
    <row r="49">
      <c r="A49" s="6797" t="inlineStr">
        <is>
          <t>1.3.3</t>
        </is>
      </c>
      <c r="B49" s="2311" t="n"/>
      <c r="C49" s="6798" t="inlineStr">
        <is>
          <t>Информатика / Информационные технологии</t>
        </is>
      </c>
      <c r="D49" s="2665" t="n"/>
      <c r="E49" s="2665" t="n"/>
      <c r="F49" s="2665" t="n"/>
      <c r="G49" s="2665" t="n"/>
      <c r="H49" s="2665" t="n"/>
      <c r="I49" s="2665" t="n"/>
      <c r="J49" s="2665" t="n"/>
      <c r="K49" s="2665" t="n"/>
      <c r="L49" s="2665" t="n"/>
      <c r="M49" s="2665" t="n"/>
      <c r="N49" s="2665" t="n"/>
      <c r="O49" s="2665" t="n"/>
      <c r="P49" s="2311" t="n"/>
      <c r="Q49" s="3881" t="inlineStr">
        <is>
          <t>2051/2024</t>
        </is>
      </c>
      <c r="R49" s="5494" t="n">
        <v>28</v>
      </c>
      <c r="S49" s="5492" t="n"/>
      <c r="T49" s="6799" t="n">
        <v>54</v>
      </c>
      <c r="U49" s="5351" t="n">
        <v>1</v>
      </c>
      <c r="V49" s="2345" t="n">
        <v>1</v>
      </c>
      <c r="W49" s="2302" t="n"/>
      <c r="X49" s="2344" t="n"/>
      <c r="Y49" s="2311" t="n"/>
      <c r="Z49" s="2345" t="n">
        <v>108</v>
      </c>
      <c r="AA49" s="2302" t="n"/>
      <c r="AB49" s="2347" t="n">
        <v>72</v>
      </c>
      <c r="AC49" s="2311" t="n"/>
      <c r="AD49" s="2348">
        <f>Z49-T49</f>
        <v/>
      </c>
      <c r="AE49" s="2311" t="n"/>
      <c r="AF49" s="5488">
        <f>AP49+AR49+AU49+AX49+BA49+BD49+BG49+BJ49+BM49</f>
        <v/>
      </c>
      <c r="AG49" s="3267" t="n"/>
      <c r="AH49" s="2350" t="n">
        <v>6</v>
      </c>
      <c r="AI49" s="2316" t="n"/>
      <c r="AJ49" s="2351" t="n">
        <v>6</v>
      </c>
      <c r="AK49" s="2316" t="n"/>
      <c r="AL49" s="2351" t="n"/>
      <c r="AM49" s="2316" t="n"/>
      <c r="AN49" s="2352" t="n"/>
      <c r="AO49" s="2311" t="n"/>
      <c r="AP49" s="5494" t="n">
        <v>2</v>
      </c>
      <c r="AQ49" s="4647" t="n">
        <v>54</v>
      </c>
      <c r="AR49" s="4646" t="n">
        <v>10</v>
      </c>
      <c r="AS49" s="3879" t="n">
        <v>2</v>
      </c>
      <c r="AT49" s="4647" t="n"/>
      <c r="AU49" s="4669" t="n"/>
      <c r="AV49" s="5351" t="n"/>
      <c r="AW49" s="3094" t="n"/>
      <c r="AX49" s="3090" t="n"/>
      <c r="AY49" s="3085" t="n"/>
      <c r="AZ49" s="3092" t="n"/>
      <c r="BA49" s="3089" t="n"/>
      <c r="BB49" s="3093" t="n"/>
      <c r="BC49" s="3094" t="n"/>
      <c r="BD49" s="3089" t="n"/>
      <c r="BE49" s="3085" t="n"/>
      <c r="BF49" s="3092" t="n"/>
      <c r="BG49" s="3090" t="n"/>
      <c r="BH49" s="3093" t="n"/>
      <c r="BI49" s="3094" t="n"/>
      <c r="BJ49" s="3090" t="n"/>
      <c r="BK49" s="3085" t="n"/>
      <c r="BL49" s="3092" t="n"/>
      <c r="BM49" s="3089" t="n"/>
      <c r="BN49" s="3093" t="n"/>
      <c r="BO49" s="2377">
        <f>U49+AS49+AV49+AY49+BB49+BE49+BH49+BK49+BN49</f>
        <v/>
      </c>
      <c r="BP49" s="2311" t="n"/>
      <c r="BQ49" s="3081" t="inlineStr">
        <is>
          <t>ИиВД</t>
        </is>
      </c>
      <c r="BR49" s="2311" t="n"/>
      <c r="BS49" s="2">
        <f>(AB49-R49)*0.22</f>
        <v/>
      </c>
      <c r="BT49" s="2" t="n"/>
      <c r="BU49" s="2" t="n"/>
      <c r="BV49" s="2" t="n"/>
      <c r="BW49" s="2" t="n"/>
      <c r="BX49" s="2" t="n"/>
      <c r="BY49" s="2" t="n"/>
      <c r="BZ49" s="2" t="n"/>
      <c r="CA49" s="2" t="n"/>
      <c r="CB49" s="2" t="n"/>
    </row>
    <row r="50">
      <c r="A50" s="6791" t="inlineStr">
        <is>
          <t>1.3.4</t>
        </is>
      </c>
      <c r="B50" s="2311" t="n"/>
      <c r="C50" s="6792" t="inlineStr">
        <is>
          <t>Физика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311" t="n"/>
      <c r="Q50" s="3028" t="n"/>
      <c r="R50" s="2310" t="n"/>
      <c r="S50" s="2308" t="n"/>
      <c r="T50" s="2331" t="n"/>
      <c r="U50" s="2309" t="n"/>
      <c r="V50" s="2307" t="n">
        <v>2</v>
      </c>
      <c r="W50" s="2314" t="n">
        <v>3</v>
      </c>
      <c r="X50" s="2309" t="n"/>
      <c r="Y50" s="2311" t="n"/>
      <c r="Z50" s="2310" t="n">
        <v>432</v>
      </c>
      <c r="AA50" s="2302" t="n"/>
      <c r="AB50" s="2312" t="n">
        <v>216</v>
      </c>
      <c r="AC50" s="2311" t="n"/>
      <c r="AD50" s="2313">
        <f>Z50-T50</f>
        <v/>
      </c>
      <c r="AE50" s="2311" t="n"/>
      <c r="AF50" s="5483">
        <f>AP50+AR50+AU50+AX50+BA50+BD50+BG50+BJ50+BM50</f>
        <v/>
      </c>
      <c r="AG50" s="3267" t="n"/>
      <c r="AH50" s="2315" t="n">
        <v>20</v>
      </c>
      <c r="AI50" s="2316" t="n"/>
      <c r="AJ50" s="2317" t="n">
        <v>20</v>
      </c>
      <c r="AK50" s="2316" t="n"/>
      <c r="AL50" s="2317" t="n">
        <v>20</v>
      </c>
      <c r="AM50" s="2316" t="n"/>
      <c r="AN50" s="2318" t="n"/>
      <c r="AO50" s="2311" t="n"/>
      <c r="AP50" s="2310" t="n"/>
      <c r="AQ50" s="2326" t="n"/>
      <c r="AR50" s="2317" t="n">
        <v>4</v>
      </c>
      <c r="AS50" s="2314" t="n"/>
      <c r="AT50" s="2326" t="n">
        <v>216</v>
      </c>
      <c r="AU50" s="2315" t="n">
        <v>28</v>
      </c>
      <c r="AV50" s="2309" t="n">
        <v>6</v>
      </c>
      <c r="AW50" s="2324" t="n">
        <v>216</v>
      </c>
      <c r="AX50" s="2321" t="n">
        <v>28</v>
      </c>
      <c r="AY50" s="2322" t="n">
        <v>6</v>
      </c>
      <c r="AZ50" s="2320" t="n"/>
      <c r="BA50" s="3112" t="n"/>
      <c r="BB50" s="2323" t="n"/>
      <c r="BC50" s="2325" t="n"/>
      <c r="BD50" s="2315" t="n"/>
      <c r="BE50" s="3032" t="n"/>
      <c r="BF50" s="2326" t="n"/>
      <c r="BG50" s="2317" t="n"/>
      <c r="BH50" s="2309" t="n"/>
      <c r="BI50" s="2325" t="n"/>
      <c r="BJ50" s="2317" t="n"/>
      <c r="BK50" s="2314" t="n"/>
      <c r="BL50" s="2326" t="n"/>
      <c r="BM50" s="2315" t="n"/>
      <c r="BN50" s="2309" t="n"/>
      <c r="BO50" s="2313">
        <f>U50+AS50+AV50+AY50+BB50+BE50+BH50+BK50+BN50</f>
        <v/>
      </c>
      <c r="BP50" s="2311" t="n"/>
      <c r="BQ50" s="3114" t="inlineStr">
        <is>
          <t>физики</t>
        </is>
      </c>
      <c r="BR50" s="2311" t="n"/>
      <c r="BS50" s="2">
        <f>(AB50-R50)*0.22</f>
        <v/>
      </c>
      <c r="BT50" s="2" t="n"/>
      <c r="BU50" s="2" t="n"/>
      <c r="BV50" s="2" t="n"/>
      <c r="BW50" s="2" t="n"/>
      <c r="BX50" s="2" t="n"/>
      <c r="BY50" s="2" t="n"/>
      <c r="BZ50" s="2" t="n"/>
      <c r="CA50" s="2" t="n"/>
      <c r="CB50" s="2" t="n"/>
    </row>
    <row r="51">
      <c r="A51" s="6795" t="inlineStr">
        <is>
          <t>1.4</t>
        </is>
      </c>
      <c r="B51" s="2311" t="n"/>
      <c r="C51" s="6796" t="inlineStr">
        <is>
          <t>Инженерный модуль</t>
        </is>
      </c>
      <c r="D51" s="2665" t="n"/>
      <c r="E51" s="2665" t="n"/>
      <c r="F51" s="2665" t="n"/>
      <c r="G51" s="2665" t="n"/>
      <c r="H51" s="2665" t="n"/>
      <c r="I51" s="2665" t="n"/>
      <c r="J51" s="2665" t="n"/>
      <c r="K51" s="2665" t="n"/>
      <c r="L51" s="2665" t="n"/>
      <c r="M51" s="2665" t="n"/>
      <c r="N51" s="2665" t="n"/>
      <c r="O51" s="2665" t="n"/>
      <c r="P51" s="2311" t="n"/>
      <c r="Q51" s="1926" t="n"/>
      <c r="R51" s="3102" t="n"/>
      <c r="S51" s="3100" t="n"/>
      <c r="T51" s="2372" t="n"/>
      <c r="U51" s="3108" t="n"/>
      <c r="V51" s="2374" t="n"/>
      <c r="W51" s="2302" t="n"/>
      <c r="X51" s="2375" t="n"/>
      <c r="Y51" s="2311" t="n"/>
      <c r="Z51" s="2452" t="n"/>
      <c r="AA51" s="2302" t="n"/>
      <c r="AB51" s="2376" t="n"/>
      <c r="AC51" s="2311" t="n"/>
      <c r="AD51" s="2377" t="n"/>
      <c r="AE51" s="2311" t="n"/>
      <c r="AF51" s="5491" t="n"/>
      <c r="AG51" s="3267" t="n"/>
      <c r="AH51" s="2379" t="n"/>
      <c r="AI51" s="2316" t="n"/>
      <c r="AJ51" s="2380" t="n"/>
      <c r="AK51" s="2316" t="n"/>
      <c r="AL51" s="2380" t="n"/>
      <c r="AM51" s="2316" t="n"/>
      <c r="AN51" s="2381" t="n"/>
      <c r="AO51" s="2311" t="n"/>
      <c r="AP51" s="3102" t="n"/>
      <c r="AQ51" s="3107" t="n"/>
      <c r="AR51" s="3105" t="n"/>
      <c r="AS51" s="1931" t="n"/>
      <c r="AT51" s="3107" t="n"/>
      <c r="AU51" s="3104" t="n"/>
      <c r="AV51" s="3108" t="n"/>
      <c r="AW51" s="3109" t="n"/>
      <c r="AX51" s="3105" t="n"/>
      <c r="AY51" s="1931" t="n"/>
      <c r="AZ51" s="3107" t="n"/>
      <c r="BA51" s="3104" t="n"/>
      <c r="BB51" s="3108" t="n"/>
      <c r="BC51" s="3109" t="n"/>
      <c r="BD51" s="3104" t="n"/>
      <c r="BE51" s="1931" t="n"/>
      <c r="BF51" s="3107" t="n"/>
      <c r="BG51" s="3105" t="n"/>
      <c r="BH51" s="3108" t="n"/>
      <c r="BI51" s="3109" t="n"/>
      <c r="BJ51" s="3105" t="n"/>
      <c r="BK51" s="1931" t="n"/>
      <c r="BL51" s="3107" t="n"/>
      <c r="BM51" s="3104" t="n"/>
      <c r="BN51" s="3108" t="n"/>
      <c r="BO51" s="2377" t="n"/>
      <c r="BP51" s="2311" t="n"/>
      <c r="BQ51" s="4365" t="n"/>
      <c r="BR51" s="2311" t="n"/>
      <c r="BS51" s="2386">
        <f>(AB51-R51)*0.22</f>
        <v/>
      </c>
      <c r="BT51" s="2" t="n"/>
      <c r="BU51" s="2" t="n"/>
      <c r="BV51" s="2" t="n"/>
      <c r="BW51" s="2" t="n"/>
      <c r="BX51" s="2" t="n"/>
      <c r="BY51" s="2" t="n"/>
      <c r="BZ51" s="2" t="n"/>
      <c r="CA51" s="2" t="n"/>
      <c r="CB51" s="2" t="n"/>
    </row>
    <row r="52">
      <c r="A52" s="6797" t="inlineStr">
        <is>
          <t>1.4.1</t>
        </is>
      </c>
      <c r="B52" s="2311" t="n"/>
      <c r="C52" s="6798" t="inlineStr">
        <is>
          <t>Инженерная и машинная графика / Инженерная графика</t>
        </is>
      </c>
      <c r="D52" s="2665" t="n"/>
      <c r="E52" s="2665" t="n"/>
      <c r="F52" s="2665" t="n"/>
      <c r="G52" s="2665" t="n"/>
      <c r="H52" s="2665" t="n"/>
      <c r="I52" s="2665" t="n"/>
      <c r="J52" s="2665" t="n"/>
      <c r="K52" s="2665" t="n"/>
      <c r="L52" s="2665" t="n"/>
      <c r="M52" s="2665" t="n"/>
      <c r="N52" s="2665" t="n"/>
      <c r="O52" s="2665" t="n"/>
      <c r="P52" s="2311" t="n"/>
      <c r="Q52" s="4364" t="inlineStr">
        <is>
          <t>2076.1/2024</t>
        </is>
      </c>
      <c r="R52" s="2345" t="n">
        <v>70</v>
      </c>
      <c r="S52" s="2343" t="n"/>
      <c r="T52" s="2343" t="n">
        <v>118</v>
      </c>
      <c r="U52" s="2344" t="n">
        <v>3</v>
      </c>
      <c r="V52" s="2345" t="n">
        <v>1</v>
      </c>
      <c r="W52" s="2302" t="n"/>
      <c r="X52" s="2362" t="n">
        <v>2</v>
      </c>
      <c r="Y52" s="2363" t="inlineStr">
        <is>
          <t>д</t>
        </is>
      </c>
      <c r="Z52" s="2345" t="n">
        <v>252</v>
      </c>
      <c r="AA52" s="2302" t="n"/>
      <c r="AB52" s="2347" t="n">
        <v>144</v>
      </c>
      <c r="AC52" s="2311" t="n"/>
      <c r="AD52" s="2348">
        <f>Z52-T52</f>
        <v/>
      </c>
      <c r="AE52" s="2311" t="n"/>
      <c r="AF52" s="5488">
        <f>AP52+AR52+AU52+AX52+BA52+BD52+BG52+BJ52+BM52</f>
        <v/>
      </c>
      <c r="AG52" s="3267" t="n"/>
      <c r="AH52" s="2350" t="n">
        <v>4</v>
      </c>
      <c r="AI52" s="2316" t="n"/>
      <c r="AJ52" s="2351" t="n"/>
      <c r="AK52" s="2316" t="n"/>
      <c r="AL52" s="2351" t="n">
        <v>18</v>
      </c>
      <c r="AM52" s="2316" t="n"/>
      <c r="AN52" s="2352" t="n"/>
      <c r="AO52" s="2311" t="n"/>
      <c r="AP52" s="2345" t="n">
        <v>6</v>
      </c>
      <c r="AQ52" s="2353" t="n">
        <v>66</v>
      </c>
      <c r="AR52" s="2351" t="n">
        <v>10</v>
      </c>
      <c r="AS52" s="2349" t="n">
        <v>2</v>
      </c>
      <c r="AT52" s="2353" t="n">
        <v>68</v>
      </c>
      <c r="AU52" s="2350" t="n">
        <v>6</v>
      </c>
      <c r="AV52" s="2344" t="n">
        <v>2</v>
      </c>
      <c r="AW52" s="2433" t="n"/>
      <c r="AX52" s="2432" t="n"/>
      <c r="AY52" s="2378" t="n"/>
      <c r="AZ52" s="2431" t="n"/>
      <c r="BA52" s="2454" t="n"/>
      <c r="BB52" s="2373" t="n"/>
      <c r="BC52" s="2433" t="n"/>
      <c r="BD52" s="2432" t="n"/>
      <c r="BE52" s="2378" t="n"/>
      <c r="BF52" s="2431" t="n"/>
      <c r="BG52" s="2432" t="n"/>
      <c r="BH52" s="2373" t="n"/>
      <c r="BI52" s="2433" t="n"/>
      <c r="BJ52" s="2432" t="n"/>
      <c r="BK52" s="2378" t="n"/>
      <c r="BL52" s="2431" t="n"/>
      <c r="BM52" s="2454" t="n"/>
      <c r="BN52" s="2373" t="n"/>
      <c r="BO52" s="2377">
        <f>U52+AS52+AV52+AY52+BB52+BE52+BH52+BK52+BN52</f>
        <v/>
      </c>
      <c r="BP52" s="2311" t="n"/>
      <c r="BQ52" s="3081" t="inlineStr">
        <is>
          <t>ИГ</t>
        </is>
      </c>
      <c r="BR52" s="2311" t="n"/>
      <c r="BS52" s="2386">
        <f>(AB52-R52)*0.22</f>
        <v/>
      </c>
      <c r="BT52" s="2" t="n"/>
      <c r="BU52" s="2" t="n"/>
      <c r="BV52" s="2" t="n"/>
      <c r="BW52" s="2" t="n"/>
      <c r="BX52" s="2" t="n"/>
      <c r="BY52" s="2" t="n"/>
      <c r="BZ52" s="2" t="n"/>
      <c r="CA52" s="2" t="n"/>
      <c r="CB52" s="2" t="n"/>
    </row>
    <row r="53">
      <c r="A53" s="6791" t="inlineStr">
        <is>
          <t>1.4.2</t>
        </is>
      </c>
      <c r="B53" s="2311" t="n"/>
      <c r="C53" s="6792" t="inlineStr">
        <is>
          <t>Теоретическая механика / Техническая механика</t>
        </is>
      </c>
      <c r="D53" s="2665" t="n"/>
      <c r="E53" s="2665" t="n"/>
      <c r="F53" s="2665" t="n"/>
      <c r="G53" s="2665" t="n"/>
      <c r="H53" s="2665" t="n"/>
      <c r="I53" s="2665" t="n"/>
      <c r="J53" s="2665" t="n"/>
      <c r="K53" s="2665" t="n"/>
      <c r="L53" s="2665" t="n"/>
      <c r="M53" s="2665" t="n"/>
      <c r="N53" s="2665" t="n"/>
      <c r="O53" s="2665" t="n"/>
      <c r="P53" s="2311" t="n"/>
      <c r="Q53" s="467" t="n"/>
      <c r="R53" s="3860" t="n">
        <v>60</v>
      </c>
      <c r="S53" s="3111" t="n">
        <v>1</v>
      </c>
      <c r="T53" s="3111" t="n">
        <v>90</v>
      </c>
      <c r="U53" s="3868" t="n">
        <v>3</v>
      </c>
      <c r="V53" s="2307" t="n">
        <v>3</v>
      </c>
      <c r="W53" s="2314" t="n">
        <v>4</v>
      </c>
      <c r="X53" s="2309" t="n">
        <v>5</v>
      </c>
      <c r="Y53" s="2311" t="n"/>
      <c r="Z53" s="2310" t="n">
        <v>324</v>
      </c>
      <c r="AA53" s="2302" t="n"/>
      <c r="AB53" s="2312" t="n">
        <v>216</v>
      </c>
      <c r="AC53" s="2311" t="n"/>
      <c r="AD53" s="2313">
        <f>Z53-T53</f>
        <v/>
      </c>
      <c r="AE53" s="2311" t="n"/>
      <c r="AF53" s="5483">
        <f>AP53+AR53+AU53+AX53+BA53+BD53+BG53+BJ53+BM53</f>
        <v/>
      </c>
      <c r="AG53" s="3267" t="n"/>
      <c r="AH53" s="2315" t="n">
        <v>14</v>
      </c>
      <c r="AI53" s="2316" t="n"/>
      <c r="AJ53" s="2317" t="n">
        <v>4</v>
      </c>
      <c r="AK53" s="2316" t="n"/>
      <c r="AL53" s="2317" t="n">
        <v>16</v>
      </c>
      <c r="AM53" s="2316" t="n"/>
      <c r="AN53" s="2318" t="n"/>
      <c r="AO53" s="2311" t="n"/>
      <c r="AP53" s="3860" t="n"/>
      <c r="AQ53" s="3867" t="n"/>
      <c r="AR53" s="3862" t="n"/>
      <c r="AS53" s="2090" t="n"/>
      <c r="AT53" s="3867" t="n"/>
      <c r="AU53" s="4394" t="n">
        <v>2</v>
      </c>
      <c r="AV53" s="3868" t="n"/>
      <c r="AW53" s="3927" t="n">
        <v>78</v>
      </c>
      <c r="AX53" s="3865" t="n">
        <v>6</v>
      </c>
      <c r="AY53" s="3864" t="n">
        <v>2</v>
      </c>
      <c r="AZ53" s="3926" t="n">
        <v>78</v>
      </c>
      <c r="BA53" s="3928" t="n">
        <v>20</v>
      </c>
      <c r="BB53" s="3866" t="n">
        <v>2</v>
      </c>
      <c r="BC53" s="3861" t="n">
        <v>78</v>
      </c>
      <c r="BD53" s="4394" t="n">
        <v>6</v>
      </c>
      <c r="BE53" s="2090" t="n">
        <v>2</v>
      </c>
      <c r="BF53" s="3867" t="n"/>
      <c r="BG53" s="3862" t="n"/>
      <c r="BH53" s="3868" t="n"/>
      <c r="BI53" s="3861" t="n"/>
      <c r="BJ53" s="3862" t="n"/>
      <c r="BK53" s="2090" t="n"/>
      <c r="BL53" s="3867" t="n"/>
      <c r="BM53" s="4394" t="n"/>
      <c r="BN53" s="3868" t="n"/>
      <c r="BO53" s="2313">
        <f>U53+AS53+AV53+AY53+BB53+BE53+BH53+BK53+BN53</f>
        <v/>
      </c>
      <c r="BP53" s="2311" t="n"/>
      <c r="BQ53" s="3114" t="inlineStr">
        <is>
          <t>МиК</t>
        </is>
      </c>
      <c r="BR53" s="2311" t="n"/>
      <c r="BS53" s="2">
        <f>(AB53-R53)*0.22</f>
        <v/>
      </c>
      <c r="BT53" s="2" t="n"/>
      <c r="BU53" s="2" t="n"/>
      <c r="BV53" s="2" t="n"/>
      <c r="BW53" s="2" t="n"/>
      <c r="BX53" s="2" t="n"/>
      <c r="BY53" s="2" t="n"/>
      <c r="BZ53" s="2" t="n"/>
      <c r="CA53" s="2" t="n"/>
      <c r="CB53" s="2" t="n"/>
    </row>
    <row r="54">
      <c r="A54" s="6791" t="inlineStr">
        <is>
          <t>1.4.3</t>
        </is>
      </c>
      <c r="B54" s="2311" t="n"/>
      <c r="C54" s="6792" t="inlineStr">
        <is>
          <t xml:space="preserve">Механика материалов </t>
        </is>
      </c>
      <c r="D54" s="2665" t="n"/>
      <c r="E54" s="2665" t="n"/>
      <c r="F54" s="2665" t="n"/>
      <c r="G54" s="2665" t="n"/>
      <c r="H54" s="2665" t="n"/>
      <c r="I54" s="2665" t="n"/>
      <c r="J54" s="2665" t="n"/>
      <c r="K54" s="2665" t="n"/>
      <c r="L54" s="2665" t="n"/>
      <c r="M54" s="2665" t="n"/>
      <c r="N54" s="2665" t="n"/>
      <c r="O54" s="2665" t="n"/>
      <c r="P54" s="2311" t="n"/>
      <c r="Q54" s="3028" t="n"/>
      <c r="R54" s="2310" t="n"/>
      <c r="S54" s="2308" t="n"/>
      <c r="T54" s="2308" t="n"/>
      <c r="U54" s="2309" t="n"/>
      <c r="V54" s="2310" t="n">
        <v>4</v>
      </c>
      <c r="W54" s="2302" t="n"/>
      <c r="X54" s="2309" t="n">
        <v>3</v>
      </c>
      <c r="Y54" s="2311" t="n"/>
      <c r="Z54" s="2310" t="n">
        <v>216</v>
      </c>
      <c r="AA54" s="2302" t="n"/>
      <c r="AB54" s="2312" t="n">
        <v>144</v>
      </c>
      <c r="AC54" s="2311" t="n"/>
      <c r="AD54" s="2313">
        <f>Z54-T54</f>
        <v/>
      </c>
      <c r="AE54" s="2311" t="n"/>
      <c r="AF54" s="5483">
        <f>AP54+AR54+AU54+AX54+BA54+BD54+BG54+BJ54+BM54</f>
        <v/>
      </c>
      <c r="AG54" s="3267" t="n"/>
      <c r="AH54" s="2315" t="n">
        <v>14</v>
      </c>
      <c r="AI54" s="2316" t="n"/>
      <c r="AJ54" s="2317" t="n">
        <v>6</v>
      </c>
      <c r="AK54" s="2316" t="n"/>
      <c r="AL54" s="2317" t="n">
        <v>12</v>
      </c>
      <c r="AM54" s="2316" t="n"/>
      <c r="AN54" s="2318" t="n"/>
      <c r="AO54" s="2311" t="n"/>
      <c r="AP54" s="2310" t="n"/>
      <c r="AQ54" s="2326" t="n"/>
      <c r="AR54" s="2317" t="n"/>
      <c r="AS54" s="2314" t="n"/>
      <c r="AT54" s="2326" t="n"/>
      <c r="AU54" s="2315" t="n">
        <v>4</v>
      </c>
      <c r="AV54" s="2309" t="n"/>
      <c r="AW54" s="2324" t="n">
        <v>108</v>
      </c>
      <c r="AX54" s="2321" t="n">
        <v>14</v>
      </c>
      <c r="AY54" s="2322" t="n">
        <v>3</v>
      </c>
      <c r="AZ54" s="2320" t="n">
        <v>108</v>
      </c>
      <c r="BA54" s="3112" t="n">
        <v>14</v>
      </c>
      <c r="BB54" s="2323" t="n">
        <v>3</v>
      </c>
      <c r="BC54" s="2325" t="n"/>
      <c r="BD54" s="2315" t="n"/>
      <c r="BE54" s="3032" t="n"/>
      <c r="BF54" s="2326" t="n"/>
      <c r="BG54" s="2317" t="n"/>
      <c r="BH54" s="2309" t="n"/>
      <c r="BI54" s="2325" t="n"/>
      <c r="BJ54" s="2317" t="n"/>
      <c r="BK54" s="2314" t="n"/>
      <c r="BL54" s="2326" t="n"/>
      <c r="BM54" s="2315" t="n"/>
      <c r="BN54" s="2309" t="n"/>
      <c r="BO54" s="2313">
        <f>U54+AS54+AV54+AY54+BB54+BE54+BH54+BK54+BN54</f>
        <v/>
      </c>
      <c r="BP54" s="2311" t="n"/>
      <c r="BQ54" s="3114" t="inlineStr">
        <is>
          <t>МиК</t>
        </is>
      </c>
      <c r="BR54" s="2311" t="n"/>
      <c r="BS54" s="2">
        <f>(AB54-R54)*0.22</f>
        <v/>
      </c>
      <c r="BT54" s="2" t="n"/>
      <c r="BU54" s="2" t="n"/>
      <c r="BV54" s="2" t="n"/>
      <c r="BW54" s="2" t="n"/>
      <c r="BX54" s="2" t="n"/>
      <c r="BY54" s="2" t="n"/>
      <c r="BZ54" s="2" t="n"/>
      <c r="CA54" s="2" t="n"/>
      <c r="CB54" s="2" t="n"/>
    </row>
    <row r="55">
      <c r="A55" s="6791" t="inlineStr">
        <is>
          <t>1.4.4</t>
        </is>
      </c>
      <c r="B55" s="2311" t="n"/>
      <c r="C55" s="6792" t="inlineStr">
        <is>
          <t>Теория механизмов и машин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311" t="n"/>
      <c r="Q55" s="467" t="n"/>
      <c r="R55" s="3860" t="n"/>
      <c r="S55" s="3111" t="n"/>
      <c r="T55" s="3111" t="n"/>
      <c r="U55" s="3868" t="n"/>
      <c r="V55" s="2310" t="n">
        <v>3</v>
      </c>
      <c r="W55" s="2302" t="n"/>
      <c r="X55" s="2309" t="n"/>
      <c r="Y55" s="2311" t="n"/>
      <c r="Z55" s="2310" t="n">
        <v>108</v>
      </c>
      <c r="AA55" s="2302" t="n"/>
      <c r="AB55" s="2312" t="n">
        <v>54</v>
      </c>
      <c r="AC55" s="2311" t="n"/>
      <c r="AD55" s="2313">
        <f>Z55-T55</f>
        <v/>
      </c>
      <c r="AE55" s="2311" t="n"/>
      <c r="AF55" s="5483">
        <f>AP55+AR55+AU55+AX55+BA55+BD55+BG55+BJ55+BM55</f>
        <v/>
      </c>
      <c r="AG55" s="3267" t="n"/>
      <c r="AH55" s="2315" t="n">
        <v>14</v>
      </c>
      <c r="AI55" s="2316" t="n"/>
      <c r="AJ55" s="2317" t="n">
        <v>6</v>
      </c>
      <c r="AK55" s="2316" t="n"/>
      <c r="AL55" s="2317" t="n"/>
      <c r="AM55" s="2316" t="n"/>
      <c r="AN55" s="2318" t="n"/>
      <c r="AO55" s="2311" t="n"/>
      <c r="AP55" s="3860" t="n"/>
      <c r="AQ55" s="3867" t="n"/>
      <c r="AR55" s="3862" t="n"/>
      <c r="AS55" s="2090" t="n"/>
      <c r="AT55" s="3867" t="n"/>
      <c r="AU55" s="4394" t="n">
        <v>4</v>
      </c>
      <c r="AV55" s="3868" t="n"/>
      <c r="AW55" s="3927" t="n">
        <v>108</v>
      </c>
      <c r="AX55" s="3865" t="n">
        <v>16</v>
      </c>
      <c r="AY55" s="3864" t="n">
        <v>3</v>
      </c>
      <c r="AZ55" s="3926" t="n"/>
      <c r="BA55" s="3928" t="n"/>
      <c r="BB55" s="3866" t="n"/>
      <c r="BC55" s="3861" t="n"/>
      <c r="BD55" s="4394" t="n"/>
      <c r="BE55" s="2090" t="n"/>
      <c r="BF55" s="3867" t="n"/>
      <c r="BG55" s="3862" t="n"/>
      <c r="BH55" s="3868" t="n"/>
      <c r="BI55" s="3861" t="n"/>
      <c r="BJ55" s="3862" t="n"/>
      <c r="BK55" s="2090" t="n"/>
      <c r="BL55" s="3867" t="n"/>
      <c r="BM55" s="4394" t="n"/>
      <c r="BN55" s="3868" t="n"/>
      <c r="BO55" s="2313">
        <f>U55+AS55+AV55+AY55+BB55+BE55+BH55+BK55+BN55</f>
        <v/>
      </c>
      <c r="BP55" s="2311" t="n"/>
      <c r="BQ55" s="3114" t="inlineStr">
        <is>
          <t>МиК</t>
        </is>
      </c>
      <c r="BR55" s="2311" t="n"/>
      <c r="BS55" s="2">
        <f>(AB55-R55)*0.22</f>
        <v/>
      </c>
      <c r="BT55" s="2" t="n"/>
      <c r="BU55" s="2" t="n"/>
      <c r="BV55" s="2" t="n"/>
      <c r="BW55" s="2" t="n"/>
      <c r="BX55" s="2" t="n"/>
      <c r="BY55" s="2" t="n"/>
      <c r="BZ55" s="2" t="n"/>
      <c r="CA55" s="2" t="n"/>
      <c r="CB55" s="2" t="n"/>
    </row>
    <row r="56">
      <c r="A56" s="6791" t="inlineStr">
        <is>
          <t>1.4.5</t>
        </is>
      </c>
      <c r="B56" s="2311" t="n"/>
      <c r="C56" s="6792" t="inlineStr">
        <is>
          <t xml:space="preserve">Детали машин </t>
        </is>
      </c>
      <c r="D56" s="2665" t="n"/>
      <c r="E56" s="2665" t="n"/>
      <c r="F56" s="2665" t="n"/>
      <c r="G56" s="2665" t="n"/>
      <c r="H56" s="2665" t="n"/>
      <c r="I56" s="2665" t="n"/>
      <c r="J56" s="2665" t="n"/>
      <c r="K56" s="2665" t="n"/>
      <c r="L56" s="2665" t="n"/>
      <c r="M56" s="2665" t="n"/>
      <c r="N56" s="2665" t="n"/>
      <c r="O56" s="2665" t="n"/>
      <c r="P56" s="2311" t="n"/>
      <c r="Q56" s="3028" t="n"/>
      <c r="R56" s="2310" t="n"/>
      <c r="S56" s="2308" t="n"/>
      <c r="T56" s="2308" t="n"/>
      <c r="U56" s="2309" t="n"/>
      <c r="V56" s="2310" t="n">
        <v>5</v>
      </c>
      <c r="W56" s="2302" t="n"/>
      <c r="X56" s="2309" t="n">
        <v>4</v>
      </c>
      <c r="Y56" s="2311" t="n"/>
      <c r="Z56" s="2310" t="n">
        <v>300</v>
      </c>
      <c r="AA56" s="2302" t="n"/>
      <c r="AB56" s="2312" t="n">
        <v>198</v>
      </c>
      <c r="AC56" s="2311" t="n"/>
      <c r="AD56" s="2313">
        <f>Z56-T56</f>
        <v/>
      </c>
      <c r="AE56" s="2311" t="n"/>
      <c r="AF56" s="5483">
        <f>AP56+AR56+AU56+AX56+BA56+BD56+BG56+BJ56+BM56</f>
        <v/>
      </c>
      <c r="AG56" s="3267" t="n"/>
      <c r="AH56" s="2315" t="n">
        <v>22</v>
      </c>
      <c r="AI56" s="2316" t="n"/>
      <c r="AJ56" s="2317" t="n">
        <v>14</v>
      </c>
      <c r="AK56" s="2316" t="n"/>
      <c r="AL56" s="2317" t="n">
        <v>14</v>
      </c>
      <c r="AM56" s="2316" t="n"/>
      <c r="AN56" s="2318" t="n"/>
      <c r="AO56" s="2311" t="n"/>
      <c r="AP56" s="2310" t="n"/>
      <c r="AQ56" s="2326" t="n"/>
      <c r="AR56" s="2317" t="n"/>
      <c r="AS56" s="2314" t="n"/>
      <c r="AT56" s="2326" t="n"/>
      <c r="AU56" s="2315" t="n"/>
      <c r="AV56" s="2309" t="n"/>
      <c r="AW56" s="2324" t="n"/>
      <c r="AX56" s="2321" t="n">
        <v>8</v>
      </c>
      <c r="AY56" s="2322" t="n"/>
      <c r="AZ56" s="2320" t="n">
        <v>120</v>
      </c>
      <c r="BA56" s="3112" t="n">
        <v>20</v>
      </c>
      <c r="BB56" s="2323" t="n">
        <v>3</v>
      </c>
      <c r="BC56" s="2325" t="n">
        <v>180</v>
      </c>
      <c r="BD56" s="2317" t="n">
        <v>22</v>
      </c>
      <c r="BE56" s="2314" t="n">
        <v>5</v>
      </c>
      <c r="BF56" s="2326" t="n"/>
      <c r="BG56" s="2317" t="n"/>
      <c r="BH56" s="2309" t="n"/>
      <c r="BI56" s="2325" t="n"/>
      <c r="BJ56" s="2317" t="n"/>
      <c r="BK56" s="2314" t="n"/>
      <c r="BL56" s="2326" t="n"/>
      <c r="BM56" s="2315" t="n"/>
      <c r="BN56" s="2309" t="n"/>
      <c r="BO56" s="2313">
        <f>U56+AS56+AV56+AY56+BB56+BE56+BH56+BK56+BN56</f>
        <v/>
      </c>
      <c r="BP56" s="2311" t="n"/>
      <c r="BQ56" s="3114" t="inlineStr">
        <is>
          <t>МиПТС</t>
        </is>
      </c>
      <c r="BR56" s="2311" t="n"/>
      <c r="BS56" s="2">
        <f>(AB56-R56)*0.22</f>
        <v/>
      </c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</row>
    <row r="57">
      <c r="A57" s="6789" t="inlineStr">
        <is>
          <t>1.4.6</t>
        </is>
      </c>
      <c r="B57" s="2311" t="n"/>
      <c r="C57" s="6790" t="inlineStr">
        <is>
          <t>Курсовой проект по учебной дисциплине "Детали машин"</t>
        </is>
      </c>
      <c r="D57" s="2665" t="n"/>
      <c r="E57" s="2665" t="n"/>
      <c r="F57" s="2665" t="n"/>
      <c r="G57" s="2665" t="n"/>
      <c r="H57" s="2665" t="n"/>
      <c r="I57" s="2665" t="n"/>
      <c r="J57" s="2665" t="n"/>
      <c r="K57" s="2665" t="n"/>
      <c r="L57" s="2665" t="n"/>
      <c r="M57" s="2665" t="n"/>
      <c r="N57" s="2665" t="n"/>
      <c r="O57" s="2665" t="n"/>
      <c r="P57" s="2311" t="n"/>
      <c r="Q57" s="3083" t="n"/>
      <c r="R57" s="3088" t="n"/>
      <c r="S57" s="3086" t="n"/>
      <c r="T57" s="3086" t="n"/>
      <c r="U57" s="3093" t="n"/>
      <c r="V57" s="2452" t="n"/>
      <c r="W57" s="2302" t="n"/>
      <c r="X57" s="2373" t="n"/>
      <c r="Y57" s="2311" t="n"/>
      <c r="Z57" s="2452" t="n">
        <v>40</v>
      </c>
      <c r="AA57" s="2302" t="n"/>
      <c r="AB57" s="2453" t="n"/>
      <c r="AC57" s="2311" t="n"/>
      <c r="AD57" s="2377">
        <f>Z57-T57</f>
        <v/>
      </c>
      <c r="AE57" s="2311" t="n"/>
      <c r="AF57" s="5491" t="n"/>
      <c r="AG57" s="3267" t="n"/>
      <c r="AH57" s="2454" t="n"/>
      <c r="AI57" s="2316" t="n"/>
      <c r="AJ57" s="2432" t="n"/>
      <c r="AK57" s="2316" t="n"/>
      <c r="AL57" s="2432" t="n"/>
      <c r="AM57" s="2316" t="n"/>
      <c r="AN57" s="2455" t="n"/>
      <c r="AO57" s="2311" t="n"/>
      <c r="AP57" s="3088" t="n"/>
      <c r="AQ57" s="3092" t="n"/>
      <c r="AR57" s="3090" t="n"/>
      <c r="AS57" s="3085" t="n"/>
      <c r="AT57" s="3092" t="n"/>
      <c r="AU57" s="3089" t="n"/>
      <c r="AV57" s="3093" t="n"/>
      <c r="AW57" s="3094" t="n"/>
      <c r="AX57" s="3090" t="n"/>
      <c r="AY57" s="3085" t="n"/>
      <c r="AZ57" s="3092" t="n"/>
      <c r="BA57" s="3089" t="n"/>
      <c r="BB57" s="3093" t="n"/>
      <c r="BC57" s="3094" t="n">
        <v>40</v>
      </c>
      <c r="BD57" s="3089" t="n"/>
      <c r="BE57" s="3085" t="n">
        <v>1</v>
      </c>
      <c r="BF57" s="3092" t="n"/>
      <c r="BG57" s="3090" t="n"/>
      <c r="BH57" s="3093" t="n"/>
      <c r="BI57" s="3094" t="n"/>
      <c r="BJ57" s="3090" t="n"/>
      <c r="BK57" s="3085" t="n"/>
      <c r="BL57" s="3092" t="n"/>
      <c r="BM57" s="3089" t="n"/>
      <c r="BN57" s="3093" t="n"/>
      <c r="BO57" s="2377">
        <f>U57+AS57+AV57+AY57+BB57+BE57+BH57+BK57+BN57</f>
        <v/>
      </c>
      <c r="BP57" s="2311" t="n"/>
      <c r="BQ57" s="3081" t="n"/>
      <c r="BR57" s="2311" t="n"/>
      <c r="BS57" s="2386">
        <f>(AB57-R57)*0.22</f>
        <v/>
      </c>
      <c r="BT57" s="2" t="n"/>
      <c r="BU57" s="2" t="n"/>
      <c r="BV57" s="2" t="n"/>
      <c r="BW57" s="2" t="n"/>
      <c r="BX57" s="2" t="n"/>
      <c r="BY57" s="2" t="n"/>
      <c r="BZ57" s="2" t="n"/>
      <c r="CA57" s="2" t="n"/>
      <c r="CB57" s="2" t="n"/>
    </row>
    <row r="58">
      <c r="A58" s="6789" t="inlineStr">
        <is>
          <t>1.4.7</t>
        </is>
      </c>
      <c r="B58" s="2311" t="n"/>
      <c r="C58" s="6790" t="inlineStr">
        <is>
          <t>Технология машиностроения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3119" t="n"/>
      <c r="R58" s="2452" t="n"/>
      <c r="S58" s="2372" t="n"/>
      <c r="T58" s="2372" t="n"/>
      <c r="U58" s="2373" t="n"/>
      <c r="V58" s="2452" t="n">
        <v>6</v>
      </c>
      <c r="W58" s="2302" t="n"/>
      <c r="X58" s="2373" t="n"/>
      <c r="Y58" s="2311" t="n"/>
      <c r="Z58" s="2452" t="n">
        <v>120</v>
      </c>
      <c r="AA58" s="2302" t="n"/>
      <c r="AB58" s="2453" t="n">
        <v>90</v>
      </c>
      <c r="AC58" s="2311" t="n"/>
      <c r="AD58" s="2377">
        <f>Z58-T58</f>
        <v/>
      </c>
      <c r="AE58" s="2311" t="n"/>
      <c r="AF58" s="5491">
        <f>AP58+AR58+AU58+AX58+BA58+BD58+BG58+BJ58+BM58</f>
        <v/>
      </c>
      <c r="AG58" s="3267" t="n"/>
      <c r="AH58" s="2454" t="n">
        <v>14</v>
      </c>
      <c r="AI58" s="2316" t="n"/>
      <c r="AJ58" s="2432" t="n">
        <v>8</v>
      </c>
      <c r="AK58" s="2316" t="n"/>
      <c r="AL58" s="2432" t="n"/>
      <c r="AM58" s="2316" t="n"/>
      <c r="AN58" s="2455" t="n"/>
      <c r="AO58" s="2311" t="n"/>
      <c r="AP58" s="2452" t="n"/>
      <c r="AQ58" s="2431" t="n"/>
      <c r="AR58" s="2432" t="n"/>
      <c r="AS58" s="2378" t="n"/>
      <c r="AT58" s="2431" t="n"/>
      <c r="AU58" s="2454" t="n"/>
      <c r="AV58" s="2373" t="n"/>
      <c r="AW58" s="2433" t="n"/>
      <c r="AX58" s="2432" t="n"/>
      <c r="AY58" s="2378" t="n"/>
      <c r="AZ58" s="2431" t="n"/>
      <c r="BA58" s="2454" t="n"/>
      <c r="BB58" s="3122" t="n"/>
      <c r="BC58" s="2433" t="n"/>
      <c r="BD58" s="2454" t="n">
        <v>8</v>
      </c>
      <c r="BE58" s="2378" t="n"/>
      <c r="BF58" s="2431" t="n">
        <v>120</v>
      </c>
      <c r="BG58" s="2432" t="n">
        <v>14</v>
      </c>
      <c r="BH58" s="2373" t="n">
        <v>3</v>
      </c>
      <c r="BI58" s="2433" t="n"/>
      <c r="BJ58" s="2432" t="n"/>
      <c r="BK58" s="2378" t="n"/>
      <c r="BL58" s="2431" t="n"/>
      <c r="BM58" s="2454" t="n"/>
      <c r="BN58" s="2373" t="n"/>
      <c r="BO58" s="2377">
        <f>U58+AS58+AV58+AY58+BB58+BE58+BH58+BK58+BN58</f>
        <v/>
      </c>
      <c r="BP58" s="2311" t="n"/>
      <c r="BQ58" s="3081" t="n"/>
      <c r="BR58" s="2311" t="n"/>
      <c r="BS58" s="2386">
        <f>(AB58-R58)*0.22</f>
        <v/>
      </c>
      <c r="BT58" s="2" t="n"/>
      <c r="BU58" s="2" t="n"/>
      <c r="BV58" s="2" t="n"/>
      <c r="BW58" s="2" t="n"/>
      <c r="BX58" s="2" t="n"/>
      <c r="BY58" s="2" t="n"/>
      <c r="BZ58" s="2" t="n"/>
      <c r="CA58" s="2" t="n"/>
      <c r="CB58" s="2" t="n"/>
    </row>
    <row r="59">
      <c r="A59" s="6789" t="inlineStr">
        <is>
          <t>1.4.8</t>
        </is>
      </c>
      <c r="B59" s="2311" t="n"/>
      <c r="C59" s="6790" t="inlineStr">
        <is>
          <t>Курсовая работа по учебной дисциплине "Технология машиностроения"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311" t="n"/>
      <c r="Q59" s="3083" t="n"/>
      <c r="R59" s="3088" t="n"/>
      <c r="S59" s="3086" t="n"/>
      <c r="T59" s="3086" t="n"/>
      <c r="U59" s="3093" t="n"/>
      <c r="V59" s="2452" t="n"/>
      <c r="W59" s="2302" t="n"/>
      <c r="X59" s="2373" t="n"/>
      <c r="Y59" s="2311" t="n"/>
      <c r="Z59" s="2452">
        <f>AQ59+AT59+AW59+AZ59+BC59+BF59+BI59+BL59+T59</f>
        <v/>
      </c>
      <c r="AA59" s="2302" t="n"/>
      <c r="AB59" s="2453" t="n"/>
      <c r="AC59" s="2311" t="n"/>
      <c r="AD59" s="2377">
        <f>Z59-T59</f>
        <v/>
      </c>
      <c r="AE59" s="2311" t="n"/>
      <c r="AF59" s="5491" t="n"/>
      <c r="AG59" s="3267" t="n"/>
      <c r="AH59" s="2454" t="n"/>
      <c r="AI59" s="2316" t="n"/>
      <c r="AJ59" s="2432" t="n"/>
      <c r="AK59" s="2316" t="n"/>
      <c r="AL59" s="2432" t="n"/>
      <c r="AM59" s="2316" t="n"/>
      <c r="AN59" s="2455" t="n"/>
      <c r="AO59" s="2311" t="n"/>
      <c r="AP59" s="3088" t="n"/>
      <c r="AQ59" s="3092" t="n"/>
      <c r="AR59" s="3090" t="n"/>
      <c r="AS59" s="3085" t="n"/>
      <c r="AT59" s="3092" t="n"/>
      <c r="AU59" s="3089" t="n"/>
      <c r="AV59" s="3093" t="n"/>
      <c r="AW59" s="3094" t="n"/>
      <c r="AX59" s="3090" t="n"/>
      <c r="AY59" s="3085" t="n"/>
      <c r="AZ59" s="3092" t="n"/>
      <c r="BA59" s="3089" t="n"/>
      <c r="BB59" s="3093" t="n"/>
      <c r="BC59" s="3094" t="n"/>
      <c r="BD59" s="3089" t="n"/>
      <c r="BE59" s="3085" t="n"/>
      <c r="BF59" s="3092" t="n">
        <v>30</v>
      </c>
      <c r="BG59" s="3090" t="n"/>
      <c r="BH59" s="3093" t="n">
        <v>1</v>
      </c>
      <c r="BI59" s="3094" t="n"/>
      <c r="BJ59" s="3090" t="n"/>
      <c r="BK59" s="3085" t="n"/>
      <c r="BL59" s="3092" t="n"/>
      <c r="BM59" s="3089" t="n"/>
      <c r="BN59" s="3093" t="n"/>
      <c r="BO59" s="2377">
        <f>U59+AS59+AV59+AY59+BB59+BE59+BH59+BK59+BN59</f>
        <v/>
      </c>
      <c r="BP59" s="2311" t="n"/>
      <c r="BQ59" s="3081" t="n"/>
      <c r="BR59" s="2311" t="n"/>
      <c r="BS59" s="2386">
        <f>(AB59-R59)*0.22</f>
        <v/>
      </c>
      <c r="BT59" s="2" t="n"/>
      <c r="BU59" s="2" t="n"/>
      <c r="BV59" s="2" t="n"/>
      <c r="BW59" s="2" t="n"/>
      <c r="BX59" s="2" t="n"/>
      <c r="BY59" s="2" t="n"/>
      <c r="BZ59" s="2" t="n"/>
      <c r="CA59" s="2" t="n"/>
      <c r="CB59" s="2" t="n"/>
    </row>
    <row r="60">
      <c r="A60" s="6795" t="inlineStr">
        <is>
          <t>1.5</t>
        </is>
      </c>
      <c r="B60" s="2311" t="n"/>
      <c r="C60" s="6796" t="inlineStr">
        <is>
          <t>Модуль "Автоматизация, гидро- и электропривод"</t>
        </is>
      </c>
      <c r="D60" s="2665" t="n"/>
      <c r="E60" s="2665" t="n"/>
      <c r="F60" s="2665" t="n"/>
      <c r="G60" s="2665" t="n"/>
      <c r="H60" s="2665" t="n"/>
      <c r="I60" s="2665" t="n"/>
      <c r="J60" s="2665" t="n"/>
      <c r="K60" s="2665" t="n"/>
      <c r="L60" s="2665" t="n"/>
      <c r="M60" s="2665" t="n"/>
      <c r="N60" s="2665" t="n"/>
      <c r="O60" s="2665" t="n"/>
      <c r="P60" s="2311" t="n"/>
      <c r="Q60" s="3099" t="n"/>
      <c r="R60" s="2374" t="n"/>
      <c r="S60" s="2601" t="n"/>
      <c r="T60" s="2601" t="n"/>
      <c r="U60" s="2375" t="n"/>
      <c r="V60" s="2374" t="n"/>
      <c r="W60" s="2302" t="n"/>
      <c r="X60" s="2375" t="n"/>
      <c r="Y60" s="2311" t="n"/>
      <c r="Z60" s="2452" t="n"/>
      <c r="AA60" s="2302" t="n"/>
      <c r="AB60" s="2376" t="n"/>
      <c r="AC60" s="2311" t="n"/>
      <c r="AD60" s="2377" t="n"/>
      <c r="AE60" s="2311" t="n"/>
      <c r="AF60" s="5491" t="n"/>
      <c r="AG60" s="3267" t="n"/>
      <c r="AH60" s="2379" t="n"/>
      <c r="AI60" s="2316" t="n"/>
      <c r="AJ60" s="2380" t="n"/>
      <c r="AK60" s="2316" t="n"/>
      <c r="AL60" s="2380" t="n"/>
      <c r="AM60" s="2316" t="n"/>
      <c r="AN60" s="2381" t="n"/>
      <c r="AO60" s="2311" t="n"/>
      <c r="AP60" s="2374" t="n"/>
      <c r="AQ60" s="2382" t="n"/>
      <c r="AR60" s="2380" t="n"/>
      <c r="AS60" s="2383" t="n"/>
      <c r="AT60" s="2382" t="n"/>
      <c r="AU60" s="2379" t="n"/>
      <c r="AV60" s="2375" t="n"/>
      <c r="AW60" s="2384" t="n"/>
      <c r="AX60" s="2380" t="n"/>
      <c r="AY60" s="2383" t="n"/>
      <c r="AZ60" s="2382" t="n"/>
      <c r="BA60" s="2379" t="n"/>
      <c r="BB60" s="2375" t="n"/>
      <c r="BC60" s="2384" t="n"/>
      <c r="BD60" s="2380" t="n"/>
      <c r="BE60" s="2383" t="n"/>
      <c r="BF60" s="2382" t="n"/>
      <c r="BG60" s="2380" t="n"/>
      <c r="BH60" s="2375" t="n"/>
      <c r="BI60" s="2384" t="n"/>
      <c r="BJ60" s="2380" t="n"/>
      <c r="BK60" s="2383" t="n"/>
      <c r="BL60" s="2382" t="n"/>
      <c r="BM60" s="2379" t="n"/>
      <c r="BN60" s="2375" t="n"/>
      <c r="BO60" s="2377" t="n"/>
      <c r="BP60" s="2311" t="n"/>
      <c r="BQ60" s="4365" t="n"/>
      <c r="BR60" s="2311" t="n"/>
      <c r="BS60" s="2386">
        <f>(AB60-R60)*0.22</f>
        <v/>
      </c>
      <c r="BT60" s="2" t="n"/>
      <c r="BU60" s="2" t="n"/>
      <c r="BV60" s="2" t="n"/>
      <c r="BW60" s="2" t="n"/>
      <c r="BX60" s="2" t="n"/>
      <c r="BY60" s="2" t="n"/>
      <c r="BZ60" s="2" t="n"/>
      <c r="CA60" s="2" t="n"/>
      <c r="CB60" s="2" t="n"/>
    </row>
    <row r="61">
      <c r="A61" s="6789" t="inlineStr">
        <is>
          <t>1.5.1</t>
        </is>
      </c>
      <c r="B61" s="2311" t="n"/>
      <c r="C61" s="6790" t="inlineStr">
        <is>
          <t>Автоматика и основы электропривода / Основы автоматики и автоматизации производства / Автоматизация производства/ Электрооборудование и электронные системы автомобилей</t>
        </is>
      </c>
      <c r="D61" s="2665" t="n"/>
      <c r="E61" s="2665" t="n"/>
      <c r="F61" s="2665" t="n"/>
      <c r="G61" s="2665" t="n"/>
      <c r="H61" s="2665" t="n"/>
      <c r="I61" s="2665" t="n"/>
      <c r="J61" s="2665" t="n"/>
      <c r="K61" s="2665" t="n"/>
      <c r="L61" s="2665" t="n"/>
      <c r="M61" s="2665" t="n"/>
      <c r="N61" s="2665" t="n"/>
      <c r="O61" s="2665" t="n"/>
      <c r="P61" s="2311" t="n"/>
      <c r="Q61" s="3083" t="n"/>
      <c r="R61" s="3088" t="n">
        <v>40</v>
      </c>
      <c r="S61" s="3086" t="n"/>
      <c r="T61" s="2372">
        <f>R61*Z61/AB61</f>
        <v/>
      </c>
      <c r="U61" s="3093" t="n">
        <v>2</v>
      </c>
      <c r="V61" s="2452" t="n">
        <v>7</v>
      </c>
      <c r="W61" s="2302" t="n"/>
      <c r="X61" s="2373" t="n">
        <v>8</v>
      </c>
      <c r="Y61" s="2311" t="n"/>
      <c r="Z61" s="2452" t="n">
        <v>216</v>
      </c>
      <c r="AA61" s="2302" t="n"/>
      <c r="AB61" s="2453" t="n">
        <v>144</v>
      </c>
      <c r="AC61" s="2311" t="n"/>
      <c r="AD61" s="2377">
        <f>Z61-T61</f>
        <v/>
      </c>
      <c r="AE61" s="2311" t="n"/>
      <c r="AF61" s="5491">
        <f>AP61+AR61+AU61+AX61+BA61+BD61+BG61+BJ61+BM61</f>
        <v/>
      </c>
      <c r="AG61" s="3267" t="n"/>
      <c r="AH61" s="2454" t="n">
        <v>10</v>
      </c>
      <c r="AI61" s="2316" t="n"/>
      <c r="AJ61" s="2432" t="n">
        <v>8</v>
      </c>
      <c r="AK61" s="2316" t="n"/>
      <c r="AL61" s="2432" t="n">
        <v>8</v>
      </c>
      <c r="AM61" s="2316" t="n"/>
      <c r="AN61" s="2455" t="n"/>
      <c r="AO61" s="2311" t="n"/>
      <c r="AP61" s="3088" t="n"/>
      <c r="AQ61" s="3092" t="n"/>
      <c r="AR61" s="3090" t="n"/>
      <c r="AS61" s="3085" t="n"/>
      <c r="AT61" s="3092" t="n"/>
      <c r="AU61" s="3089" t="n"/>
      <c r="AV61" s="3093" t="n"/>
      <c r="AW61" s="3094" t="n"/>
      <c r="AX61" s="3090" t="n"/>
      <c r="AY61" s="3085" t="n"/>
      <c r="AZ61" s="3092" t="n"/>
      <c r="BA61" s="3089" t="n"/>
      <c r="BB61" s="3093" t="n"/>
      <c r="BC61" s="3094" t="n"/>
      <c r="BD61" s="3089" t="n"/>
      <c r="BE61" s="3085" t="n"/>
      <c r="BF61" s="3092" t="n"/>
      <c r="BG61" s="3090" t="n">
        <v>2</v>
      </c>
      <c r="BH61" s="3093" t="n"/>
      <c r="BI61" s="3094" t="n">
        <v>76</v>
      </c>
      <c r="BJ61" s="3090" t="n">
        <v>6</v>
      </c>
      <c r="BK61" s="3085" t="n">
        <v>2</v>
      </c>
      <c r="BL61" s="3092" t="n">
        <v>80</v>
      </c>
      <c r="BM61" s="3089" t="n">
        <v>18</v>
      </c>
      <c r="BN61" s="3093" t="n">
        <v>2</v>
      </c>
      <c r="BO61" s="2377">
        <f>U61+AS61+AV61+AY61+BB61+BE61+BH61+BK61+BN61</f>
        <v/>
      </c>
      <c r="BP61" s="2311" t="n"/>
      <c r="BQ61" s="3081" t="n"/>
      <c r="BR61" s="2311" t="n"/>
      <c r="BS61" s="2386">
        <f>(AB61-R61)*0.22</f>
        <v/>
      </c>
      <c r="BT61" s="2" t="n"/>
      <c r="BU61" s="2" t="n"/>
      <c r="BV61" s="2" t="n"/>
      <c r="BW61" s="2" t="n"/>
      <c r="BX61" s="2" t="n"/>
      <c r="BY61" s="2" t="n"/>
      <c r="BZ61" s="2" t="n"/>
      <c r="CA61" s="2" t="n"/>
      <c r="CB61" s="2" t="n"/>
    </row>
    <row r="62">
      <c r="A62" s="6791" t="inlineStr">
        <is>
          <t>1.5.2</t>
        </is>
      </c>
      <c r="B62" s="2311" t="n"/>
      <c r="C62" s="6792" t="inlineStr">
        <is>
          <t xml:space="preserve">Гидравлика, гидромашины и гидропривод </t>
        </is>
      </c>
      <c r="D62" s="2665" t="n"/>
      <c r="E62" s="2665" t="n"/>
      <c r="F62" s="2665" t="n"/>
      <c r="G62" s="2665" t="n"/>
      <c r="H62" s="2665" t="n"/>
      <c r="I62" s="2665" t="n"/>
      <c r="J62" s="2665" t="n"/>
      <c r="K62" s="2665" t="n"/>
      <c r="L62" s="2665" t="n"/>
      <c r="M62" s="2665" t="n"/>
      <c r="N62" s="2665" t="n"/>
      <c r="O62" s="2665" t="n"/>
      <c r="P62" s="2311" t="n"/>
      <c r="Q62" s="3028" t="n"/>
      <c r="R62" s="2310" t="n"/>
      <c r="S62" s="2308" t="n"/>
      <c r="T62" s="2308" t="n"/>
      <c r="U62" s="2309" t="n"/>
      <c r="V62" s="2310" t="n">
        <v>4</v>
      </c>
      <c r="W62" s="2302" t="n"/>
      <c r="X62" s="2309" t="n">
        <v>5</v>
      </c>
      <c r="Y62" s="2311" t="n"/>
      <c r="Z62" s="2310" t="n">
        <v>192</v>
      </c>
      <c r="AA62" s="2302" t="n"/>
      <c r="AB62" s="2312" t="n">
        <v>126</v>
      </c>
      <c r="AC62" s="2311" t="n"/>
      <c r="AD62" s="2313">
        <f>Z62-T62</f>
        <v/>
      </c>
      <c r="AE62" s="2311" t="n"/>
      <c r="AF62" s="5483">
        <f>AP62+AR62+AU62+AX62+BA62+BD62+BG62+BJ62+BM62</f>
        <v/>
      </c>
      <c r="AG62" s="3267" t="n"/>
      <c r="AH62" s="2315" t="n">
        <v>18</v>
      </c>
      <c r="AI62" s="2316" t="n"/>
      <c r="AJ62" s="2317" t="n">
        <v>10</v>
      </c>
      <c r="AK62" s="2316" t="n"/>
      <c r="AL62" s="2317" t="n">
        <v>4</v>
      </c>
      <c r="AM62" s="2316" t="n"/>
      <c r="AN62" s="2318" t="n"/>
      <c r="AO62" s="2311" t="n"/>
      <c r="AP62" s="2310" t="n"/>
      <c r="AQ62" s="2326" t="n"/>
      <c r="AR62" s="2317" t="n"/>
      <c r="AS62" s="2314" t="n"/>
      <c r="AT62" s="2326" t="n"/>
      <c r="AU62" s="2315" t="n"/>
      <c r="AV62" s="2309" t="n"/>
      <c r="AW62" s="2324" t="n"/>
      <c r="AX62" s="2321" t="n">
        <v>6</v>
      </c>
      <c r="AY62" s="2322" t="n"/>
      <c r="AZ62" s="2320" t="n">
        <v>120</v>
      </c>
      <c r="BA62" s="3112" t="n">
        <v>14</v>
      </c>
      <c r="BB62" s="2323" t="n">
        <v>3</v>
      </c>
      <c r="BC62" s="2325" t="n">
        <v>72</v>
      </c>
      <c r="BD62" s="2317" t="n">
        <v>12</v>
      </c>
      <c r="BE62" s="2314" t="n">
        <v>2</v>
      </c>
      <c r="BF62" s="2326" t="n"/>
      <c r="BG62" s="2317" t="n"/>
      <c r="BH62" s="2309" t="n"/>
      <c r="BI62" s="2325" t="n"/>
      <c r="BJ62" s="2317" t="n"/>
      <c r="BK62" s="2314" t="n"/>
      <c r="BL62" s="2326" t="n"/>
      <c r="BM62" s="2315" t="n"/>
      <c r="BN62" s="2309" t="n"/>
      <c r="BO62" s="2313">
        <f>U62+AS62+AV62+AY62+BB62+BE62+BH62+BK62+BN62</f>
        <v/>
      </c>
      <c r="BP62" s="2311" t="n"/>
      <c r="BQ62" s="3114" t="inlineStr">
        <is>
          <t>ЭГиТ</t>
        </is>
      </c>
      <c r="BR62" s="2311" t="n"/>
      <c r="BS62" s="2">
        <f>(AB62-R62)*0.22</f>
        <v/>
      </c>
      <c r="BT62" s="2" t="n"/>
      <c r="BU62" s="2" t="n"/>
      <c r="BV62" s="2" t="n"/>
      <c r="BW62" s="2" t="n"/>
      <c r="BX62" s="2" t="n"/>
      <c r="BY62" s="2" t="n"/>
      <c r="BZ62" s="2" t="n"/>
      <c r="CA62" s="2" t="n"/>
      <c r="CB62" s="2" t="n"/>
    </row>
    <row r="63">
      <c r="A63" s="6789" t="inlineStr">
        <is>
          <t>1.5.3</t>
        </is>
      </c>
      <c r="B63" s="2311" t="n"/>
      <c r="C63" s="6790" t="inlineStr">
        <is>
          <t>Курсовая работа по учебной дисциплине "Гидравлика, гидромашины и гидропривод"</t>
        </is>
      </c>
      <c r="D63" s="2665" t="n"/>
      <c r="E63" s="2665" t="n"/>
      <c r="F63" s="2665" t="n"/>
      <c r="G63" s="2665" t="n"/>
      <c r="H63" s="2665" t="n"/>
      <c r="I63" s="2665" t="n"/>
      <c r="J63" s="2665" t="n"/>
      <c r="K63" s="2665" t="n"/>
      <c r="L63" s="2665" t="n"/>
      <c r="M63" s="2665" t="n"/>
      <c r="N63" s="2665" t="n"/>
      <c r="O63" s="2665" t="n"/>
      <c r="P63" s="2311" t="n"/>
      <c r="Q63" s="3083" t="n"/>
      <c r="R63" s="3088" t="n"/>
      <c r="S63" s="3086" t="n"/>
      <c r="T63" s="2372" t="n"/>
      <c r="U63" s="3093" t="n"/>
      <c r="V63" s="2452" t="n"/>
      <c r="W63" s="2302" t="n"/>
      <c r="X63" s="2373" t="n"/>
      <c r="Y63" s="2311" t="n"/>
      <c r="Z63" s="2452" t="n">
        <v>30</v>
      </c>
      <c r="AA63" s="2302" t="n"/>
      <c r="AB63" s="2453" t="n"/>
      <c r="AC63" s="2311" t="n"/>
      <c r="AD63" s="2377">
        <f>Z63-T63</f>
        <v/>
      </c>
      <c r="AE63" s="2311" t="n"/>
      <c r="AF63" s="5491" t="n"/>
      <c r="AG63" s="3267" t="n"/>
      <c r="AH63" s="2454" t="n"/>
      <c r="AI63" s="2316" t="n"/>
      <c r="AJ63" s="2432" t="n"/>
      <c r="AK63" s="2316" t="n"/>
      <c r="AL63" s="2432" t="n"/>
      <c r="AM63" s="2316" t="n"/>
      <c r="AN63" s="2455" t="n"/>
      <c r="AO63" s="2311" t="n"/>
      <c r="AP63" s="3088" t="n"/>
      <c r="AQ63" s="3092" t="n"/>
      <c r="AR63" s="3090" t="n"/>
      <c r="AS63" s="3085" t="n"/>
      <c r="AT63" s="3092" t="n"/>
      <c r="AU63" s="3089" t="n"/>
      <c r="AV63" s="3093" t="n"/>
      <c r="AW63" s="3094" t="n"/>
      <c r="AX63" s="3090" t="n"/>
      <c r="AY63" s="3085" t="n"/>
      <c r="AZ63" s="3092" t="n"/>
      <c r="BA63" s="3089" t="n"/>
      <c r="BB63" s="3093" t="n"/>
      <c r="BC63" s="3094" t="n">
        <v>30</v>
      </c>
      <c r="BD63" s="3089" t="n"/>
      <c r="BE63" s="3085" t="n">
        <v>1</v>
      </c>
      <c r="BF63" s="3092" t="n"/>
      <c r="BG63" s="3090" t="n"/>
      <c r="BH63" s="3093" t="n"/>
      <c r="BI63" s="3094" t="n"/>
      <c r="BJ63" s="3090" t="n"/>
      <c r="BK63" s="3085" t="n"/>
      <c r="BL63" s="3092" t="n"/>
      <c r="BM63" s="3089" t="n"/>
      <c r="BN63" s="3093" t="n"/>
      <c r="BO63" s="2377">
        <f>U63+AS63+AV63+AY63+BB63+BE63+BH63+BK63+BN63</f>
        <v/>
      </c>
      <c r="BP63" s="2311" t="n"/>
      <c r="BQ63" s="3081" t="n"/>
      <c r="BR63" s="2311" t="n"/>
      <c r="BS63" s="2386">
        <f>(AB63-R63)*0.22</f>
        <v/>
      </c>
      <c r="BT63" s="2" t="n"/>
      <c r="BU63" s="2" t="n"/>
      <c r="BV63" s="2" t="n"/>
      <c r="BW63" s="2" t="n"/>
      <c r="BX63" s="2" t="n"/>
      <c r="BY63" s="2" t="n"/>
      <c r="BZ63" s="2" t="n"/>
      <c r="CA63" s="2" t="n"/>
      <c r="CB63" s="2" t="n"/>
    </row>
    <row r="64">
      <c r="A64" s="6795" t="inlineStr">
        <is>
          <t>1.6</t>
        </is>
      </c>
      <c r="B64" s="2311" t="n"/>
      <c r="C64" s="6796" t="inlineStr">
        <is>
          <t>Модуль "Безопасность жизнедеятельности"</t>
        </is>
      </c>
      <c r="D64" s="2665" t="n"/>
      <c r="E64" s="2665" t="n"/>
      <c r="F64" s="2665" t="n"/>
      <c r="G64" s="2665" t="n"/>
      <c r="H64" s="2665" t="n"/>
      <c r="I64" s="2665" t="n"/>
      <c r="J64" s="2665" t="n"/>
      <c r="K64" s="2665" t="n"/>
      <c r="L64" s="2665" t="n"/>
      <c r="M64" s="2665" t="n"/>
      <c r="N64" s="2665" t="n"/>
      <c r="O64" s="2665" t="n"/>
      <c r="P64" s="2311" t="n"/>
      <c r="Q64" s="3099" t="n"/>
      <c r="R64" s="2374" t="n"/>
      <c r="S64" s="2601" t="n"/>
      <c r="T64" s="2372" t="n"/>
      <c r="U64" s="2375" t="n"/>
      <c r="V64" s="2374" t="n"/>
      <c r="W64" s="2302" t="n"/>
      <c r="X64" s="2375" t="n"/>
      <c r="Y64" s="2311" t="n"/>
      <c r="Z64" s="2452" t="n"/>
      <c r="AA64" s="2302" t="n"/>
      <c r="AB64" s="2376" t="n"/>
      <c r="AC64" s="2311" t="n"/>
      <c r="AD64" s="2377" t="n"/>
      <c r="AE64" s="2311" t="n"/>
      <c r="AF64" s="5491" t="n"/>
      <c r="AG64" s="3267" t="n"/>
      <c r="AH64" s="2379" t="n"/>
      <c r="AI64" s="2316" t="n"/>
      <c r="AJ64" s="2380" t="n"/>
      <c r="AK64" s="2316" t="n"/>
      <c r="AL64" s="2380" t="n"/>
      <c r="AM64" s="2316" t="n"/>
      <c r="AN64" s="2381" t="n"/>
      <c r="AO64" s="2311" t="n"/>
      <c r="AP64" s="2374" t="n"/>
      <c r="AQ64" s="2382" t="n"/>
      <c r="AR64" s="2380" t="n"/>
      <c r="AS64" s="2383" t="n"/>
      <c r="AT64" s="2382" t="n"/>
      <c r="AU64" s="2379" t="n"/>
      <c r="AV64" s="2375" t="n"/>
      <c r="AW64" s="2384" t="n"/>
      <c r="AX64" s="2380" t="n"/>
      <c r="AY64" s="2383" t="n"/>
      <c r="AZ64" s="2382" t="n"/>
      <c r="BA64" s="2379" t="n"/>
      <c r="BB64" s="2375" t="n"/>
      <c r="BC64" s="2384" t="n"/>
      <c r="BD64" s="2380" t="n"/>
      <c r="BE64" s="2383" t="n"/>
      <c r="BF64" s="2382" t="n"/>
      <c r="BG64" s="2380" t="n"/>
      <c r="BH64" s="2375" t="n"/>
      <c r="BI64" s="2384" t="n"/>
      <c r="BJ64" s="2380" t="n"/>
      <c r="BK64" s="2383" t="n"/>
      <c r="BL64" s="2382" t="n"/>
      <c r="BM64" s="2379" t="n"/>
      <c r="BN64" s="2375" t="n"/>
      <c r="BO64" s="2377" t="n"/>
      <c r="BP64" s="2311" t="n"/>
      <c r="BQ64" s="4365" t="n"/>
      <c r="BR64" s="2311" t="n"/>
      <c r="BS64" s="2386">
        <f>(AB64-R64)*0.22</f>
        <v/>
      </c>
      <c r="BT64" s="2" t="n"/>
      <c r="BU64" s="2" t="n"/>
      <c r="BV64" s="2" t="n"/>
      <c r="BW64" s="2" t="n"/>
      <c r="BX64" s="2" t="n"/>
      <c r="BY64" s="2" t="n"/>
      <c r="BZ64" s="2" t="n"/>
      <c r="CA64" s="2" t="n"/>
      <c r="CB64" s="2" t="n"/>
    </row>
    <row r="65">
      <c r="A65" s="6789" t="inlineStr">
        <is>
          <t>1.6.1</t>
        </is>
      </c>
      <c r="B65" s="2311" t="n"/>
      <c r="C65" s="6790" t="inlineStr">
        <is>
          <t>Безопасность жизнедеятельности человека*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3083" t="n"/>
      <c r="R65" s="3088" t="n"/>
      <c r="S65" s="3086" t="n"/>
      <c r="T65" s="2372" t="n"/>
      <c r="U65" s="3093" t="n"/>
      <c r="V65" s="2452" t="n"/>
      <c r="W65" s="2302" t="n"/>
      <c r="X65" s="2373" t="n">
        <v>6</v>
      </c>
      <c r="Y65" s="2311" t="n"/>
      <c r="Z65" s="2452" t="n">
        <v>108</v>
      </c>
      <c r="AA65" s="2302" t="n"/>
      <c r="AB65" s="2453" t="n">
        <v>72</v>
      </c>
      <c r="AC65" s="2311" t="n"/>
      <c r="AD65" s="2377">
        <f>Z65-T65</f>
        <v/>
      </c>
      <c r="AE65" s="2311" t="n"/>
      <c r="AF65" s="5491">
        <f>AP65+AR65+AU65+AX65+BA65+BD65+BG65+BJ65+BM65</f>
        <v/>
      </c>
      <c r="AG65" s="3267" t="n"/>
      <c r="AH65" s="2454" t="n">
        <v>8</v>
      </c>
      <c r="AI65" s="2316" t="n"/>
      <c r="AJ65" s="2432" t="n">
        <v>4</v>
      </c>
      <c r="AK65" s="2316" t="n"/>
      <c r="AL65" s="2432" t="n">
        <v>4</v>
      </c>
      <c r="AM65" s="2316" t="n"/>
      <c r="AN65" s="2455" t="n"/>
      <c r="AO65" s="2311" t="n"/>
      <c r="AP65" s="3088" t="n"/>
      <c r="AQ65" s="3092" t="n"/>
      <c r="AR65" s="3090" t="n"/>
      <c r="AS65" s="3085" t="n"/>
      <c r="AT65" s="3092" t="n"/>
      <c r="AU65" s="3089" t="n"/>
      <c r="AV65" s="3093" t="n"/>
      <c r="AW65" s="3094" t="n"/>
      <c r="AX65" s="3090" t="n"/>
      <c r="AY65" s="3085" t="n"/>
      <c r="AZ65" s="3092" t="n"/>
      <c r="BA65" s="3089" t="n"/>
      <c r="BB65" s="3093" t="n"/>
      <c r="BC65" s="3094" t="n"/>
      <c r="BD65" s="3089" t="n">
        <v>4</v>
      </c>
      <c r="BE65" s="3085" t="n"/>
      <c r="BF65" s="3092" t="n">
        <v>108</v>
      </c>
      <c r="BG65" s="3090" t="n">
        <v>12</v>
      </c>
      <c r="BH65" s="3093" t="n">
        <v>3</v>
      </c>
      <c r="BI65" s="3094" t="n"/>
      <c r="BJ65" s="3090" t="n"/>
      <c r="BK65" s="3085" t="n"/>
      <c r="BL65" s="3092" t="n"/>
      <c r="BM65" s="3089" t="n"/>
      <c r="BN65" s="3093" t="n"/>
      <c r="BO65" s="2377">
        <f>U65+AS65+AV65+AY65+BB65+BE65+BH65+BK65+BN65</f>
        <v/>
      </c>
      <c r="BP65" s="2311" t="n"/>
      <c r="BQ65" s="3081" t="n"/>
      <c r="BR65" s="2311" t="n"/>
      <c r="BS65" s="2386">
        <f>(AB65-R65)*0.22</f>
        <v/>
      </c>
      <c r="BT65" s="2" t="n"/>
      <c r="BU65" s="2" t="n"/>
      <c r="BV65" s="2" t="n"/>
      <c r="BW65" s="2" t="n"/>
      <c r="BX65" s="2" t="n"/>
      <c r="BY65" s="2" t="n"/>
      <c r="BZ65" s="2" t="n"/>
      <c r="CA65" s="2" t="n"/>
      <c r="CB65" s="2" t="n"/>
    </row>
    <row r="66">
      <c r="A66" s="6789" t="inlineStr">
        <is>
          <t>1.6.2</t>
        </is>
      </c>
      <c r="B66" s="2311" t="n"/>
      <c r="C66" s="6790" t="inlineStr">
        <is>
          <t>Промышленная экология</t>
        </is>
      </c>
      <c r="D66" s="2665" t="n"/>
      <c r="E66" s="2665" t="n"/>
      <c r="F66" s="2665" t="n"/>
      <c r="G66" s="2665" t="n"/>
      <c r="H66" s="2665" t="n"/>
      <c r="I66" s="2665" t="n"/>
      <c r="J66" s="2665" t="n"/>
      <c r="K66" s="2665" t="n"/>
      <c r="L66" s="2665" t="n"/>
      <c r="M66" s="2665" t="n"/>
      <c r="N66" s="2665" t="n"/>
      <c r="O66" s="2665" t="n"/>
      <c r="P66" s="2311" t="n"/>
      <c r="Q66" s="3119" t="n"/>
      <c r="R66" s="2452" t="n"/>
      <c r="S66" s="2372" t="n"/>
      <c r="T66" s="2372" t="n"/>
      <c r="U66" s="2373" t="n"/>
      <c r="V66" s="2452" t="n"/>
      <c r="W66" s="2302" t="n"/>
      <c r="X66" s="2373" t="n">
        <v>7</v>
      </c>
      <c r="Y66" s="2311" t="n"/>
      <c r="Z66" s="2452" t="n">
        <v>108</v>
      </c>
      <c r="AA66" s="2302" t="n"/>
      <c r="AB66" s="2453" t="n">
        <v>54</v>
      </c>
      <c r="AC66" s="2311" t="n"/>
      <c r="AD66" s="2377">
        <f>Z66-T66</f>
        <v/>
      </c>
      <c r="AE66" s="2311" t="n"/>
      <c r="AF66" s="5491">
        <f>AP66+AR66+AU66+AX66+BA66+BD66+BG66+BJ66+BM66</f>
        <v/>
      </c>
      <c r="AG66" s="3267" t="n"/>
      <c r="AH66" s="2454" t="n">
        <v>8</v>
      </c>
      <c r="AI66" s="2316" t="n"/>
      <c r="AJ66" s="2432" t="n"/>
      <c r="AK66" s="2316" t="n"/>
      <c r="AL66" s="2432" t="n">
        <v>4</v>
      </c>
      <c r="AM66" s="2316" t="n"/>
      <c r="AN66" s="2455" t="n"/>
      <c r="AO66" s="2311" t="n"/>
      <c r="AP66" s="2452" t="n"/>
      <c r="AQ66" s="2431" t="n"/>
      <c r="AR66" s="2432" t="n"/>
      <c r="AS66" s="2378" t="n"/>
      <c r="AT66" s="2431" t="n"/>
      <c r="AU66" s="2454" t="n"/>
      <c r="AV66" s="2373" t="n"/>
      <c r="AW66" s="2433" t="n"/>
      <c r="AX66" s="2432" t="n"/>
      <c r="AY66" s="2378" t="n"/>
      <c r="AZ66" s="2431" t="n"/>
      <c r="BA66" s="2454" t="n"/>
      <c r="BB66" s="2373" t="n"/>
      <c r="BC66" s="2433" t="n"/>
      <c r="BD66" s="2432" t="n"/>
      <c r="BE66" s="2378" t="n"/>
      <c r="BF66" s="2431" t="n"/>
      <c r="BG66" s="2432" t="n">
        <v>4</v>
      </c>
      <c r="BH66" s="2373" t="n"/>
      <c r="BI66" s="2433" t="n">
        <v>108</v>
      </c>
      <c r="BJ66" s="2432" t="n">
        <v>8</v>
      </c>
      <c r="BK66" s="2378" t="n">
        <v>3</v>
      </c>
      <c r="BL66" s="2431" t="n"/>
      <c r="BM66" s="2454" t="n"/>
      <c r="BN66" s="2373" t="n"/>
      <c r="BO66" s="2377">
        <f>U66+AS66+AV66+AY66+BB66+BE66+BH66+BK66+BN66</f>
        <v/>
      </c>
      <c r="BP66" s="2311" t="n"/>
      <c r="BQ66" s="3081" t="n"/>
      <c r="BR66" s="2311" t="n"/>
      <c r="BS66" s="2386">
        <f>(AB66-R66)*0.22</f>
        <v/>
      </c>
      <c r="BT66" s="2" t="n"/>
      <c r="BU66" s="2" t="n"/>
      <c r="BV66" s="2" t="n"/>
      <c r="BW66" s="2" t="n"/>
      <c r="BX66" s="2" t="n"/>
      <c r="BY66" s="2" t="n"/>
      <c r="BZ66" s="2" t="n"/>
      <c r="CA66" s="2" t="n"/>
      <c r="CB66" s="2" t="n"/>
    </row>
    <row r="67">
      <c r="A67" s="6800" t="inlineStr">
        <is>
          <t>1.6.3</t>
        </is>
      </c>
      <c r="B67" s="2472" t="n"/>
      <c r="C67" s="6790" t="inlineStr">
        <is>
          <t>Охрана труда / Охрана труда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311" t="n"/>
      <c r="Q67" s="4731" t="n"/>
      <c r="R67" s="3692" t="n">
        <v>18</v>
      </c>
      <c r="S67" s="2372" t="n">
        <v>1</v>
      </c>
      <c r="T67" s="3086">
        <f>R67*Z67/AB67</f>
        <v/>
      </c>
      <c r="U67" s="2373" t="n">
        <v>1</v>
      </c>
      <c r="V67" s="3692" t="n"/>
      <c r="W67" s="2465" t="n"/>
      <c r="X67" s="2483" t="n">
        <v>8</v>
      </c>
      <c r="Y67" s="2472" t="n"/>
      <c r="Z67" s="2452" t="n">
        <v>108</v>
      </c>
      <c r="AA67" s="2302" t="n"/>
      <c r="AB67" s="3911" t="n">
        <v>54</v>
      </c>
      <c r="AC67" s="2472" t="n"/>
      <c r="AD67" s="2377">
        <f>Z67-T67</f>
        <v/>
      </c>
      <c r="AE67" s="2311" t="n"/>
      <c r="AF67" s="6801">
        <f>AP67+AR67+AU67+AX67+BA67+BD67+BG67+BJ67+BM67</f>
        <v/>
      </c>
      <c r="AG67" s="5720" t="n"/>
      <c r="AH67" s="3700" t="n">
        <v>6</v>
      </c>
      <c r="AI67" s="2475" t="n"/>
      <c r="AJ67" s="2482" t="n">
        <v>4</v>
      </c>
      <c r="AK67" s="2475" t="n"/>
      <c r="AL67" s="2482" t="n"/>
      <c r="AM67" s="2475" t="n"/>
      <c r="AN67" s="3912" t="n"/>
      <c r="AO67" s="2472" t="n"/>
      <c r="AP67" s="3692" t="n"/>
      <c r="AQ67" s="2481" t="n"/>
      <c r="AR67" s="2482" t="n"/>
      <c r="AS67" s="3694" t="n"/>
      <c r="AT67" s="2481" t="n"/>
      <c r="AU67" s="3700" t="n"/>
      <c r="AV67" s="2483" t="n"/>
      <c r="AW67" s="2484" t="n"/>
      <c r="AX67" s="2482" t="n"/>
      <c r="AY67" s="3694" t="n"/>
      <c r="AZ67" s="2481" t="n"/>
      <c r="BA67" s="3700" t="n"/>
      <c r="BB67" s="2483" t="n"/>
      <c r="BC67" s="2484" t="n"/>
      <c r="BD67" s="3700" t="n"/>
      <c r="BE67" s="3694" t="n"/>
      <c r="BF67" s="2481" t="n"/>
      <c r="BG67" s="3700" t="n"/>
      <c r="BH67" s="2483" t="n"/>
      <c r="BI67" s="2484" t="n"/>
      <c r="BJ67" s="2482" t="n">
        <v>2</v>
      </c>
      <c r="BK67" s="3694" t="n"/>
      <c r="BL67" s="2481" t="n">
        <v>72</v>
      </c>
      <c r="BM67" s="3700" t="n">
        <v>8</v>
      </c>
      <c r="BN67" s="2483" t="n">
        <v>2</v>
      </c>
      <c r="BO67" s="2377">
        <f>U67+AS67+AV67+AY67+BB67+BE67+BH67+BK67+BN67</f>
        <v/>
      </c>
      <c r="BP67" s="2311" t="n"/>
      <c r="BQ67" s="3915" t="n"/>
      <c r="BR67" s="2472" t="n"/>
      <c r="BS67" s="2386">
        <f>(AB67-R67)*0.22</f>
        <v/>
      </c>
      <c r="BT67" s="2" t="n"/>
      <c r="BU67" s="2" t="n"/>
      <c r="BV67" s="2" t="n"/>
      <c r="BW67" s="2" t="n"/>
      <c r="BX67" s="2" t="n"/>
      <c r="BY67" s="2" t="n"/>
      <c r="BZ67" s="2" t="n"/>
      <c r="CA67" s="2" t="n"/>
      <c r="CB67" s="2" t="n"/>
    </row>
    <row r="68">
      <c r="A68" s="3617" t="inlineStr">
        <is>
          <t>2</t>
        </is>
      </c>
      <c r="B68" s="1414" t="n"/>
      <c r="C68" s="3254" t="inlineStr">
        <is>
          <t>Компонент учреждения образования</t>
        </is>
      </c>
      <c r="D68" s="1410" t="n"/>
      <c r="E68" s="1410" t="n"/>
      <c r="F68" s="1410" t="n"/>
      <c r="G68" s="1410" t="n"/>
      <c r="H68" s="1410" t="n"/>
      <c r="I68" s="1410" t="n"/>
      <c r="J68" s="1410" t="n"/>
      <c r="K68" s="1410" t="n"/>
      <c r="L68" s="1410" t="n"/>
      <c r="M68" s="1410" t="n"/>
      <c r="N68" s="1410" t="n"/>
      <c r="O68" s="1410" t="n"/>
      <c r="P68" s="1414" t="n"/>
      <c r="Q68" s="2489" t="n"/>
      <c r="R68" s="2493">
        <f>SUM(R69:R103)</f>
        <v/>
      </c>
      <c r="S68" s="2491" t="n"/>
      <c r="T68" s="2491">
        <f>SUM(T69:T103)</f>
        <v/>
      </c>
      <c r="U68" s="2492">
        <f>SUM(U69:U103)</f>
        <v/>
      </c>
      <c r="V68" s="2493" t="n"/>
      <c r="W68" s="2494" t="n"/>
      <c r="X68" s="2492" t="n"/>
      <c r="Y68" s="1414" t="n"/>
      <c r="Z68" s="2493">
        <f>SUM(Z69:AA103)</f>
        <v/>
      </c>
      <c r="AA68" s="2494" t="n"/>
      <c r="AB68" s="2495">
        <f>SUM(AB69:AC103)</f>
        <v/>
      </c>
      <c r="AC68" s="1414" t="n"/>
      <c r="AD68" s="2496">
        <f>SUM(AD69:AE103)</f>
        <v/>
      </c>
      <c r="AE68" s="1414" t="n"/>
      <c r="AF68" s="3255">
        <f>SUM(AF69:AG103)</f>
        <v/>
      </c>
      <c r="AG68" s="3256" t="n"/>
      <c r="AH68" s="3257">
        <f>SUM(AH69:AI103)</f>
        <v/>
      </c>
      <c r="AI68" s="2793" t="n"/>
      <c r="AJ68" s="2503">
        <f>SUM(AJ69:AK103)</f>
        <v/>
      </c>
      <c r="AK68" s="2793" t="n"/>
      <c r="AL68" s="2503">
        <f>SUM(AL69:AM103)</f>
        <v/>
      </c>
      <c r="AM68" s="2793" t="n"/>
      <c r="AN68" s="2500">
        <f>SUM(AN69:AO103)</f>
        <v/>
      </c>
      <c r="AO68" s="1414" t="n"/>
      <c r="AP68" s="2490">
        <f>SUM(AP69:AP103)</f>
        <v/>
      </c>
      <c r="AQ68" s="2501">
        <f>SUM(AQ69:AQ103)</f>
        <v/>
      </c>
      <c r="AR68" s="2499">
        <f>SUM(AR69:AR103)</f>
        <v/>
      </c>
      <c r="AS68" s="2502">
        <f>SUM(AS69:AS103)</f>
        <v/>
      </c>
      <c r="AT68" s="2501">
        <f>SUM(AT69:AT103)</f>
        <v/>
      </c>
      <c r="AU68" s="2499">
        <f>SUM(AU69:AU103)</f>
        <v/>
      </c>
      <c r="AV68" s="2500">
        <f>SUM(AV69:AV103)</f>
        <v/>
      </c>
      <c r="AW68" s="2504">
        <f>SUM(AW69:AW103)</f>
        <v/>
      </c>
      <c r="AX68" s="2498">
        <f>SUM(AX69:AX103)</f>
        <v/>
      </c>
      <c r="AY68" s="2502">
        <f>SUM(AY69:AY103)</f>
        <v/>
      </c>
      <c r="AZ68" s="2501">
        <f>SUM(AZ69:AZ103)</f>
        <v/>
      </c>
      <c r="BA68" s="2499">
        <f>SUM(BA69:BA103)</f>
        <v/>
      </c>
      <c r="BB68" s="2500">
        <f>SUM(BB69:BB103)</f>
        <v/>
      </c>
      <c r="BC68" s="2490">
        <f>SUM(BC69:BC103)</f>
        <v/>
      </c>
      <c r="BD68" s="2503">
        <f>SUM(BD69:BD103)</f>
        <v/>
      </c>
      <c r="BE68" s="2498">
        <f>SUM(BE69:BE103)</f>
        <v/>
      </c>
      <c r="BF68" s="2501">
        <f>SUM(BF69:BF103)</f>
        <v/>
      </c>
      <c r="BG68" s="2499">
        <f>SUM(BG69:BG103)</f>
        <v/>
      </c>
      <c r="BH68" s="2500">
        <f>SUM(BH69:BH103)</f>
        <v/>
      </c>
      <c r="BI68" s="2490">
        <f>SUM(BI69:BI103)</f>
        <v/>
      </c>
      <c r="BJ68" s="2499">
        <f>SUM(BJ69:BJ103)</f>
        <v/>
      </c>
      <c r="BK68" s="2502">
        <f>SUM(BK69:BK103)</f>
        <v/>
      </c>
      <c r="BL68" s="2498">
        <f>SUM(BL69:BL103)</f>
        <v/>
      </c>
      <c r="BM68" s="2499">
        <f>SUM(BM69:BM103)</f>
        <v/>
      </c>
      <c r="BN68" s="2500">
        <f>SUM(BN69:BN103)</f>
        <v/>
      </c>
      <c r="BO68" s="2496">
        <f>SUM(BO69:BP103)</f>
        <v/>
      </c>
      <c r="BP68" s="1414" t="n"/>
      <c r="BQ68" s="6802" t="n"/>
      <c r="BR68" s="1414" t="n"/>
      <c r="BS68" s="2386">
        <f>(AB68-R68)*0.22</f>
        <v/>
      </c>
      <c r="BT68" s="2" t="n"/>
      <c r="BU68" s="2" t="n"/>
      <c r="BV68" s="2" t="n"/>
      <c r="BW68" s="2" t="n"/>
      <c r="BX68" s="2" t="n"/>
      <c r="BY68" s="2" t="n"/>
      <c r="BZ68" s="2" t="n"/>
      <c r="CA68" s="2" t="n"/>
      <c r="CB68" s="2" t="n"/>
    </row>
    <row r="69">
      <c r="A69" s="6787" t="inlineStr">
        <is>
          <t>2.1</t>
        </is>
      </c>
      <c r="B69" s="2305" t="n"/>
      <c r="C69" s="6788" t="inlineStr">
        <is>
          <t>Социально-гуманитарный модуль 2</t>
        </is>
      </c>
      <c r="D69" s="2304" t="n"/>
      <c r="E69" s="2304" t="n"/>
      <c r="F69" s="2304" t="n"/>
      <c r="G69" s="2304" t="n"/>
      <c r="H69" s="2304" t="n"/>
      <c r="I69" s="2304" t="n"/>
      <c r="J69" s="2304" t="n"/>
      <c r="K69" s="2304" t="n"/>
      <c r="L69" s="2304" t="n"/>
      <c r="M69" s="2304" t="n"/>
      <c r="N69" s="2304" t="n"/>
      <c r="O69" s="2304" t="n"/>
      <c r="P69" s="2305" t="n"/>
      <c r="Q69" s="1926" t="n"/>
      <c r="R69" s="3102" t="n"/>
      <c r="S69" s="3100" t="n"/>
      <c r="T69" s="3100" t="n"/>
      <c r="U69" s="3108" t="n"/>
      <c r="V69" s="2395" t="n"/>
      <c r="W69" s="2329" t="n"/>
      <c r="X69" s="2396" t="n"/>
      <c r="Y69" s="2305" t="n"/>
      <c r="Z69" s="2395" t="n"/>
      <c r="AA69" s="2329" t="n"/>
      <c r="AB69" s="2397" t="n"/>
      <c r="AC69" s="2305" t="n"/>
      <c r="AD69" s="2511" t="n"/>
      <c r="AE69" s="2305" t="n"/>
      <c r="AF69" s="5481" t="n"/>
      <c r="AG69" s="2988" t="n"/>
      <c r="AH69" s="2398" t="n"/>
      <c r="AI69" s="2335" t="n"/>
      <c r="AJ69" s="2399" t="n"/>
      <c r="AK69" s="2335" t="n"/>
      <c r="AL69" s="2399" t="n"/>
      <c r="AM69" s="2335" t="n"/>
      <c r="AN69" s="2400" t="n"/>
      <c r="AO69" s="2305" t="n"/>
      <c r="AP69" s="3102" t="n"/>
      <c r="AQ69" s="3107" t="n"/>
      <c r="AR69" s="3105" t="n"/>
      <c r="AS69" s="1931" t="n"/>
      <c r="AT69" s="3107" t="n"/>
      <c r="AU69" s="3104" t="n"/>
      <c r="AV69" s="3108" t="n"/>
      <c r="AW69" s="3109" t="n"/>
      <c r="AX69" s="3105" t="n"/>
      <c r="AY69" s="1931" t="n"/>
      <c r="AZ69" s="3107" t="n"/>
      <c r="BA69" s="3104" t="n"/>
      <c r="BB69" s="3108" t="n"/>
      <c r="BC69" s="3109" t="n"/>
      <c r="BD69" s="3104" t="n"/>
      <c r="BE69" s="1931" t="n"/>
      <c r="BF69" s="3107" t="n"/>
      <c r="BG69" s="3104" t="n"/>
      <c r="BH69" s="3108" t="n"/>
      <c r="BI69" s="3109" t="n"/>
      <c r="BJ69" s="3104" t="n"/>
      <c r="BK69" s="1931" t="n"/>
      <c r="BL69" s="3107" t="n"/>
      <c r="BM69" s="3104" t="n"/>
      <c r="BN69" s="3108" t="n"/>
      <c r="BO69" s="2511" t="n"/>
      <c r="BP69" s="2305" t="n"/>
      <c r="BQ69" s="4347" t="n"/>
      <c r="BR69" s="2305" t="n"/>
      <c r="BS69" s="2386">
        <f>(AB69-R69)*0.22</f>
        <v/>
      </c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</row>
    <row r="70">
      <c r="A70" s="6789" t="inlineStr">
        <is>
          <t>2.1.1</t>
        </is>
      </c>
      <c r="B70" s="2311" t="n"/>
      <c r="C70" s="6790" t="inlineStr">
        <is>
          <t>Личностно-профессиональное развитие специалиста</t>
        </is>
      </c>
      <c r="D70" s="2665" t="n"/>
      <c r="E70" s="2665" t="n"/>
      <c r="F70" s="2665" t="n"/>
      <c r="G70" s="2665" t="n"/>
      <c r="H70" s="2665" t="n"/>
      <c r="I70" s="2665" t="n"/>
      <c r="J70" s="2665" t="n"/>
      <c r="K70" s="2665" t="n"/>
      <c r="L70" s="2665" t="n"/>
      <c r="M70" s="2665" t="n"/>
      <c r="N70" s="2665" t="n"/>
      <c r="O70" s="2665" t="n"/>
      <c r="P70" s="2311" t="n"/>
      <c r="Q70" s="3119" t="n"/>
      <c r="R70" s="2452" t="n"/>
      <c r="S70" s="2372" t="n"/>
      <c r="T70" s="2372" t="n"/>
      <c r="U70" s="2373" t="n"/>
      <c r="V70" s="2452" t="n"/>
      <c r="W70" s="2302" t="n"/>
      <c r="X70" s="2519" t="n">
        <v>1</v>
      </c>
      <c r="Y70" s="2520" t="inlineStr">
        <is>
          <t>д</t>
        </is>
      </c>
      <c r="Z70" s="2452" t="n">
        <v>72</v>
      </c>
      <c r="AA70" s="2302" t="n"/>
      <c r="AB70" s="2453" t="n">
        <v>36</v>
      </c>
      <c r="AC70" s="2311" t="n"/>
      <c r="AD70" s="2377">
        <f>Z70-T70</f>
        <v/>
      </c>
      <c r="AE70" s="2311" t="n"/>
      <c r="AF70" s="5491">
        <f>AP70+AR70+AU70+AX70+BA70+BD70+BG70+BJ70+BM70</f>
        <v/>
      </c>
      <c r="AG70" s="3267" t="n"/>
      <c r="AH70" s="2454" t="n">
        <v>6</v>
      </c>
      <c r="AI70" s="2316" t="n"/>
      <c r="AJ70" s="2432" t="n"/>
      <c r="AK70" s="2316" t="n"/>
      <c r="AL70" s="2432" t="n"/>
      <c r="AM70" s="2316" t="n"/>
      <c r="AN70" s="2455" t="n">
        <v>2</v>
      </c>
      <c r="AO70" s="2311" t="n"/>
      <c r="AP70" s="2452" t="n">
        <v>2</v>
      </c>
      <c r="AQ70" s="2431" t="n">
        <v>72</v>
      </c>
      <c r="AR70" s="2432" t="n">
        <v>6</v>
      </c>
      <c r="AS70" s="2378" t="n">
        <v>2</v>
      </c>
      <c r="AT70" s="2431" t="n"/>
      <c r="AU70" s="2454" t="n"/>
      <c r="AV70" s="2373" t="n"/>
      <c r="AW70" s="2433" t="n"/>
      <c r="AX70" s="2432" t="n"/>
      <c r="AY70" s="2378" t="n"/>
      <c r="AZ70" s="2431" t="n"/>
      <c r="BA70" s="2454" t="n"/>
      <c r="BB70" s="2373" t="n"/>
      <c r="BC70" s="2433" t="n"/>
      <c r="BD70" s="2454" t="n"/>
      <c r="BE70" s="2378" t="n"/>
      <c r="BF70" s="2431" t="n"/>
      <c r="BG70" s="2454" t="n"/>
      <c r="BH70" s="2373" t="n"/>
      <c r="BI70" s="2433" t="n"/>
      <c r="BJ70" s="2454" t="n"/>
      <c r="BK70" s="3887" t="n"/>
      <c r="BL70" s="2431" t="n"/>
      <c r="BM70" s="2454" t="n"/>
      <c r="BN70" s="2373" t="n"/>
      <c r="BO70" s="2377">
        <f>U70+AS70+AV70+AY70+BB70+BE70+BH70+BK70+BN70</f>
        <v/>
      </c>
      <c r="BP70" s="2311" t="n"/>
      <c r="BQ70" s="3081" t="n"/>
      <c r="BR70" s="2311" t="n"/>
      <c r="BS70" s="2386">
        <f>(AB70-R70)*0.22</f>
        <v/>
      </c>
      <c r="BT70" s="2" t="n"/>
      <c r="BU70" s="2" t="n"/>
      <c r="BV70" s="2" t="n"/>
      <c r="BW70" s="2" t="n"/>
      <c r="BX70" s="2" t="n"/>
      <c r="BY70" s="2" t="n"/>
      <c r="BZ70" s="2" t="n"/>
      <c r="CA70" s="2" t="n"/>
      <c r="CB70" s="2" t="n"/>
    </row>
    <row r="71">
      <c r="A71" s="6789" t="inlineStr">
        <is>
          <t>2.1.2</t>
        </is>
      </c>
      <c r="B71" s="2311" t="n"/>
      <c r="C71" s="6790" t="inlineStr">
        <is>
          <t>Логика / Политология</t>
        </is>
      </c>
      <c r="D71" s="2665" t="n"/>
      <c r="E71" s="2665" t="n"/>
      <c r="F71" s="2665" t="n"/>
      <c r="G71" s="2665" t="n"/>
      <c r="H71" s="2665" t="n"/>
      <c r="I71" s="2665" t="n"/>
      <c r="J71" s="2665" t="n"/>
      <c r="K71" s="2665" t="n"/>
      <c r="L71" s="2665" t="n"/>
      <c r="M71" s="2665" t="n"/>
      <c r="N71" s="2665" t="n"/>
      <c r="O71" s="2665" t="n"/>
      <c r="P71" s="2311" t="n"/>
      <c r="Q71" s="3083" t="n"/>
      <c r="R71" s="3088" t="n"/>
      <c r="S71" s="3086" t="n"/>
      <c r="T71" s="3086" t="n"/>
      <c r="U71" s="3093" t="n"/>
      <c r="V71" s="2452" t="n"/>
      <c r="W71" s="2302" t="n"/>
      <c r="X71" s="2519" t="n">
        <v>7</v>
      </c>
      <c r="Y71" s="2520" t="inlineStr">
        <is>
          <t>д</t>
        </is>
      </c>
      <c r="Z71" s="2452" t="n">
        <v>72</v>
      </c>
      <c r="AA71" s="2302" t="n"/>
      <c r="AB71" s="2453" t="n">
        <v>36</v>
      </c>
      <c r="AC71" s="2311" t="n"/>
      <c r="AD71" s="2377">
        <f>Z71-T71</f>
        <v/>
      </c>
      <c r="AE71" s="2311" t="n"/>
      <c r="AF71" s="5491">
        <f>AP71+AR71+AU71+AX71+BA71+BD71+BG71+BJ71+BM71</f>
        <v/>
      </c>
      <c r="AG71" s="3267" t="n"/>
      <c r="AH71" s="2454" t="n">
        <v>6</v>
      </c>
      <c r="AI71" s="2316" t="n"/>
      <c r="AJ71" s="2432" t="n"/>
      <c r="AK71" s="2316" t="n"/>
      <c r="AL71" s="2432" t="n"/>
      <c r="AM71" s="2316" t="n"/>
      <c r="AN71" s="2455" t="n">
        <v>2</v>
      </c>
      <c r="AO71" s="2311" t="n"/>
      <c r="AP71" s="3088" t="n"/>
      <c r="AQ71" s="3092" t="n"/>
      <c r="AR71" s="3090" t="n"/>
      <c r="AS71" s="3085" t="n"/>
      <c r="AT71" s="3092" t="n"/>
      <c r="AU71" s="3089" t="n"/>
      <c r="AV71" s="3093" t="n"/>
      <c r="AW71" s="3094" t="n"/>
      <c r="AX71" s="3090" t="n"/>
      <c r="AY71" s="3085" t="n"/>
      <c r="AZ71" s="3092" t="n"/>
      <c r="BA71" s="3089" t="n"/>
      <c r="BB71" s="3093" t="n"/>
      <c r="BC71" s="3094" t="n"/>
      <c r="BD71" s="3089" t="n"/>
      <c r="BE71" s="3085" t="n"/>
      <c r="BF71" s="3092" t="n"/>
      <c r="BG71" s="3089" t="n">
        <v>2</v>
      </c>
      <c r="BH71" s="3093" t="n"/>
      <c r="BI71" s="3094" t="n">
        <v>72</v>
      </c>
      <c r="BJ71" s="3089" t="n">
        <v>6</v>
      </c>
      <c r="BK71" s="3085" t="n">
        <v>2</v>
      </c>
      <c r="BL71" s="3092" t="n"/>
      <c r="BM71" s="3089" t="n"/>
      <c r="BN71" s="3093" t="n"/>
      <c r="BO71" s="2377">
        <f>U71+AS71+AV71+AY71+BB71+BE71+BH71+BK71+BN71</f>
        <v/>
      </c>
      <c r="BP71" s="2311" t="n"/>
      <c r="BQ71" s="3081" t="n"/>
      <c r="BR71" s="2311" t="n"/>
      <c r="BS71" s="2386">
        <f>(AB71-R71)*0.22</f>
        <v/>
      </c>
      <c r="BT71" s="2" t="n"/>
      <c r="BU71" s="2" t="n"/>
      <c r="BV71" s="2" t="n"/>
      <c r="BW71" s="2" t="n"/>
      <c r="BX71" s="2" t="n"/>
      <c r="BY71" s="2" t="n"/>
      <c r="BZ71" s="2" t="n"/>
      <c r="CA71" s="2" t="n"/>
      <c r="CB71" s="2" t="n"/>
    </row>
    <row r="72">
      <c r="A72" s="6791" t="inlineStr">
        <is>
          <t>2.1.3</t>
        </is>
      </c>
      <c r="B72" s="2311" t="n"/>
      <c r="C72" s="6792" t="inlineStr">
        <is>
          <t>Основы права</t>
        </is>
      </c>
      <c r="D72" s="2665" t="n"/>
      <c r="E72" s="2665" t="n"/>
      <c r="F72" s="2665" t="n"/>
      <c r="G72" s="2665" t="n"/>
      <c r="H72" s="2665" t="n"/>
      <c r="I72" s="2665" t="n"/>
      <c r="J72" s="2665" t="n"/>
      <c r="K72" s="2665" t="n"/>
      <c r="L72" s="2665" t="n"/>
      <c r="M72" s="2665" t="n"/>
      <c r="N72" s="2665" t="n"/>
      <c r="O72" s="2665" t="n"/>
      <c r="P72" s="2311" t="n"/>
      <c r="Q72" s="3028" t="n"/>
      <c r="R72" s="2310" t="n"/>
      <c r="S72" s="2308" t="n"/>
      <c r="T72" s="2308" t="n"/>
      <c r="U72" s="2309" t="n"/>
      <c r="V72" s="2310" t="n"/>
      <c r="W72" s="2302" t="n"/>
      <c r="X72" s="2448" t="n">
        <v>5</v>
      </c>
      <c r="Y72" s="2449" t="inlineStr">
        <is>
          <t>д</t>
        </is>
      </c>
      <c r="Z72" s="2310" t="n">
        <v>72</v>
      </c>
      <c r="AA72" s="2302" t="n"/>
      <c r="AB72" s="2312" t="n">
        <v>36</v>
      </c>
      <c r="AC72" s="2311" t="n"/>
      <c r="AD72" s="2313">
        <f>Z72-T72</f>
        <v/>
      </c>
      <c r="AE72" s="2311" t="n"/>
      <c r="AF72" s="5483">
        <f>AP72+AR72+AU72+AX72+BA72+BD72+BG72+BJ72+BM72</f>
        <v/>
      </c>
      <c r="AG72" s="3267" t="n"/>
      <c r="AH72" s="2315" t="n">
        <v>6</v>
      </c>
      <c r="AI72" s="2316" t="n"/>
      <c r="AJ72" s="6803" t="n"/>
      <c r="AK72" s="2665" t="n"/>
      <c r="AL72" s="2317" t="n"/>
      <c r="AM72" s="2316" t="n"/>
      <c r="AN72" s="2318" t="n">
        <v>2</v>
      </c>
      <c r="AO72" s="2311" t="n"/>
      <c r="AP72" s="2310" t="n"/>
      <c r="AQ72" s="2326" t="n"/>
      <c r="AR72" s="2317" t="n"/>
      <c r="AS72" s="2314" t="n"/>
      <c r="AT72" s="2326" t="n"/>
      <c r="AU72" s="2315" t="n"/>
      <c r="AV72" s="2309" t="n"/>
      <c r="AW72" s="2324" t="n"/>
      <c r="AX72" s="2321" t="n"/>
      <c r="AY72" s="2322" t="n"/>
      <c r="AZ72" s="2320" t="n"/>
      <c r="BA72" s="3112" t="n">
        <v>2</v>
      </c>
      <c r="BB72" s="2323" t="n"/>
      <c r="BC72" s="2325" t="n">
        <v>72</v>
      </c>
      <c r="BD72" s="2317" t="n">
        <v>6</v>
      </c>
      <c r="BE72" s="2314" t="n">
        <v>2</v>
      </c>
      <c r="BF72" s="2326" t="n"/>
      <c r="BG72" s="2315" t="n"/>
      <c r="BH72" s="2309" t="n"/>
      <c r="BI72" s="2325" t="n"/>
      <c r="BJ72" s="2315" t="n"/>
      <c r="BK72" s="2314" t="n"/>
      <c r="BL72" s="2326" t="n"/>
      <c r="BM72" s="2315" t="n"/>
      <c r="BN72" s="2309" t="n"/>
      <c r="BO72" s="2313">
        <f>U72+AS72+AV72+AY72+BB72+BE72+BH72+BK72+BN72</f>
        <v/>
      </c>
      <c r="BP72" s="2311" t="n"/>
      <c r="BQ72" s="3114" t="inlineStr">
        <is>
          <t>ФиП</t>
        </is>
      </c>
      <c r="BR72" s="2311" t="n"/>
      <c r="BS72" s="2">
        <f>(AB72-R72)*0.22</f>
        <v/>
      </c>
      <c r="BT72" s="2" t="n"/>
      <c r="BU72" s="2" t="n"/>
      <c r="BV72" s="2" t="n"/>
      <c r="BW72" s="2" t="n"/>
      <c r="BX72" s="2" t="n"/>
      <c r="BY72" s="2" t="n"/>
      <c r="BZ72" s="2" t="n"/>
      <c r="CA72" s="2" t="n"/>
      <c r="CB72" s="2" t="n"/>
    </row>
    <row r="73">
      <c r="A73" s="6804" t="inlineStr">
        <is>
          <t>2.2</t>
        </is>
      </c>
      <c r="B73" s="2311" t="n"/>
      <c r="C73" s="6805" t="inlineStr">
        <is>
          <t>Материаловедение и технология конструкционных материалов / Материаловедение и технология материалов / Материаловедение и технология обработки конструкционных материалов</t>
        </is>
      </c>
      <c r="D73" s="2665" t="n"/>
      <c r="E73" s="2665" t="n"/>
      <c r="F73" s="2665" t="n"/>
      <c r="G73" s="2665" t="n"/>
      <c r="H73" s="2665" t="n"/>
      <c r="I73" s="2665" t="n"/>
      <c r="J73" s="2665" t="n"/>
      <c r="K73" s="2665" t="n"/>
      <c r="L73" s="2665" t="n"/>
      <c r="M73" s="2665" t="n"/>
      <c r="N73" s="2665" t="n"/>
      <c r="O73" s="2665" t="n"/>
      <c r="P73" s="2311" t="n"/>
      <c r="Q73" s="5520" t="n"/>
      <c r="R73" s="2310" t="n">
        <v>68</v>
      </c>
      <c r="S73" s="2308" t="n">
        <v>1</v>
      </c>
      <c r="T73" s="2308" t="n">
        <v>106</v>
      </c>
      <c r="U73" s="2309" t="n">
        <v>3</v>
      </c>
      <c r="V73" s="2310" t="n">
        <v>4</v>
      </c>
      <c r="W73" s="2302" t="n"/>
      <c r="X73" s="2309" t="n">
        <v>3</v>
      </c>
      <c r="Y73" s="2311" t="n"/>
      <c r="Z73" s="2310" t="n">
        <v>252</v>
      </c>
      <c r="AA73" s="2302" t="n"/>
      <c r="AB73" s="2312" t="n">
        <v>162</v>
      </c>
      <c r="AC73" s="2311" t="n"/>
      <c r="AD73" s="2313">
        <f>Z73-T73</f>
        <v/>
      </c>
      <c r="AE73" s="2311" t="n"/>
      <c r="AF73" s="5483">
        <f>AP73+AR73+AU73+AX73+BA73+BD73+BG73+BJ73+BM73</f>
        <v/>
      </c>
      <c r="AG73" s="3267" t="n"/>
      <c r="AH73" s="2315" t="n">
        <v>10</v>
      </c>
      <c r="AI73" s="2316" t="n"/>
      <c r="AJ73" s="2317" t="n">
        <v>6</v>
      </c>
      <c r="AK73" s="2316" t="n"/>
      <c r="AL73" s="2317" t="n">
        <v>6</v>
      </c>
      <c r="AM73" s="2316" t="n"/>
      <c r="AN73" s="2318" t="n"/>
      <c r="AO73" s="2311" t="n"/>
      <c r="AP73" s="3860" t="n"/>
      <c r="AQ73" s="3867" t="n"/>
      <c r="AR73" s="3862" t="n"/>
      <c r="AS73" s="2090" t="n"/>
      <c r="AT73" s="3867" t="n"/>
      <c r="AU73" s="4394" t="n">
        <v>2</v>
      </c>
      <c r="AV73" s="3868" t="n"/>
      <c r="AW73" s="3927" t="n">
        <v>72</v>
      </c>
      <c r="AX73" s="3865" t="n">
        <v>8</v>
      </c>
      <c r="AY73" s="3864" t="n">
        <v>2</v>
      </c>
      <c r="AZ73" s="3926" t="n">
        <v>74</v>
      </c>
      <c r="BA73" s="3928" t="n">
        <v>12</v>
      </c>
      <c r="BB73" s="3866" t="n">
        <v>2</v>
      </c>
      <c r="BC73" s="3861" t="n"/>
      <c r="BD73" s="4394" t="n"/>
      <c r="BE73" s="2090" t="n"/>
      <c r="BF73" s="3867" t="n"/>
      <c r="BG73" s="4394" t="n"/>
      <c r="BH73" s="3868" t="n"/>
      <c r="BI73" s="3861" t="n"/>
      <c r="BJ73" s="4394" t="n"/>
      <c r="BK73" s="2090" t="n"/>
      <c r="BL73" s="3867" t="n"/>
      <c r="BM73" s="4394" t="n"/>
      <c r="BN73" s="3868" t="n"/>
      <c r="BO73" s="2313">
        <f>U73+AS73+AV73+AY73+BB73+BE73+BH73+BK73+BN73</f>
        <v/>
      </c>
      <c r="BP73" s="2311" t="n"/>
      <c r="BQ73" s="3114" t="inlineStr">
        <is>
          <t>МиПТС</t>
        </is>
      </c>
      <c r="BR73" s="2311" t="n"/>
      <c r="BS73" s="2">
        <f>(AB73-R73)*0.22</f>
        <v/>
      </c>
      <c r="BT73" s="2" t="n"/>
      <c r="BU73" s="2" t="n"/>
      <c r="BV73" s="2" t="n"/>
      <c r="BW73" s="2" t="n"/>
      <c r="BX73" s="2" t="n"/>
      <c r="BY73" s="2" t="n"/>
      <c r="BZ73" s="2" t="n"/>
      <c r="CA73" s="2" t="n"/>
      <c r="CB73" s="2" t="n"/>
    </row>
    <row r="74">
      <c r="A74" s="6795" t="inlineStr">
        <is>
          <t>2.3</t>
        </is>
      </c>
      <c r="B74" s="2311" t="n"/>
      <c r="C74" s="6796" t="inlineStr">
        <is>
          <t>Модуль "Конструкции, эксплуатация, диагностика и ремонт машин и оборудования лесной промышленности"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311" t="n"/>
      <c r="Q74" s="3099" t="n"/>
      <c r="R74" s="2374" t="n"/>
      <c r="S74" s="2601" t="n"/>
      <c r="T74" s="2601" t="n"/>
      <c r="U74" s="2375" t="n"/>
      <c r="V74" s="2374" t="n"/>
      <c r="W74" s="2302" t="n"/>
      <c r="X74" s="2375" t="n"/>
      <c r="Y74" s="2311" t="n"/>
      <c r="Z74" s="2452" t="n"/>
      <c r="AA74" s="2302" t="n"/>
      <c r="AB74" s="2376" t="n"/>
      <c r="AC74" s="2311" t="n"/>
      <c r="AD74" s="2377" t="n"/>
      <c r="AE74" s="2311" t="n"/>
      <c r="AF74" s="5491" t="n"/>
      <c r="AG74" s="3267" t="n"/>
      <c r="AH74" s="2379" t="n"/>
      <c r="AI74" s="2316" t="n"/>
      <c r="AJ74" s="2380" t="n"/>
      <c r="AK74" s="2316" t="n"/>
      <c r="AL74" s="2380" t="n"/>
      <c r="AM74" s="2316" t="n"/>
      <c r="AN74" s="2381" t="n"/>
      <c r="AO74" s="2311" t="n"/>
      <c r="AP74" s="2374" t="n"/>
      <c r="AQ74" s="2382" t="n"/>
      <c r="AR74" s="2380" t="n"/>
      <c r="AS74" s="2383" t="n"/>
      <c r="AT74" s="2382" t="n"/>
      <c r="AU74" s="2379" t="n"/>
      <c r="AV74" s="2375" t="n"/>
      <c r="AW74" s="2384" t="n"/>
      <c r="AX74" s="2380" t="n"/>
      <c r="AY74" s="2383" t="n"/>
      <c r="AZ74" s="2382" t="n"/>
      <c r="BA74" s="2379" t="n"/>
      <c r="BB74" s="2375" t="n"/>
      <c r="BC74" s="2384" t="n"/>
      <c r="BD74" s="2379" t="n"/>
      <c r="BE74" s="3875" t="n"/>
      <c r="BF74" s="2382" t="n"/>
      <c r="BG74" s="2379" t="n"/>
      <c r="BH74" s="2375" t="n"/>
      <c r="BI74" s="2384" t="n"/>
      <c r="BJ74" s="2379" t="n"/>
      <c r="BK74" s="2383" t="n"/>
      <c r="BL74" s="2382" t="n"/>
      <c r="BM74" s="2379" t="n"/>
      <c r="BN74" s="2375" t="n"/>
      <c r="BO74" s="2377" t="n"/>
      <c r="BP74" s="2311" t="n"/>
      <c r="BQ74" s="4365" t="n"/>
      <c r="BR74" s="2311" t="n"/>
      <c r="BS74" s="2386">
        <f>(AB74-R74)*0.22</f>
        <v/>
      </c>
      <c r="BT74" s="2" t="n"/>
      <c r="BU74" s="2" t="n"/>
      <c r="BV74" s="2" t="n"/>
      <c r="BW74" s="2" t="n"/>
      <c r="BX74" s="2" t="n"/>
      <c r="BY74" s="2" t="n"/>
      <c r="BZ74" s="2" t="n"/>
      <c r="CA74" s="2" t="n"/>
      <c r="CB74" s="2" t="n"/>
    </row>
    <row r="75">
      <c r="A75" s="6791" t="inlineStr">
        <is>
          <t>2.3.1</t>
        </is>
      </c>
      <c r="B75" s="2311" t="n"/>
      <c r="C75" s="6792" t="inlineStr">
        <is>
          <t xml:space="preserve">Лесотранспортные машины </t>
        </is>
      </c>
      <c r="D75" s="2665" t="n"/>
      <c r="E75" s="2665" t="n"/>
      <c r="F75" s="2665" t="n"/>
      <c r="G75" s="2665" t="n"/>
      <c r="H75" s="2665" t="n"/>
      <c r="I75" s="2665" t="n"/>
      <c r="J75" s="2665" t="n"/>
      <c r="K75" s="2665" t="n"/>
      <c r="L75" s="2665" t="n"/>
      <c r="M75" s="2665" t="n"/>
      <c r="N75" s="2665" t="n"/>
      <c r="O75" s="2665" t="n"/>
      <c r="P75" s="2311" t="n"/>
      <c r="Q75" s="467" t="n"/>
      <c r="R75" s="3860" t="n"/>
      <c r="S75" s="3111" t="n"/>
      <c r="T75" s="2710" t="n"/>
      <c r="U75" s="3868" t="n"/>
      <c r="V75" s="2310" t="n">
        <v>6</v>
      </c>
      <c r="W75" s="2302" t="n"/>
      <c r="X75" s="2309" t="n">
        <v>5</v>
      </c>
      <c r="Y75" s="2311" t="n"/>
      <c r="Z75" s="2310" t="n">
        <v>228</v>
      </c>
      <c r="AA75" s="2302" t="n"/>
      <c r="AB75" s="2312" t="n">
        <v>162</v>
      </c>
      <c r="AC75" s="2311" t="n"/>
      <c r="AD75" s="2313">
        <f>Z75-T75</f>
        <v/>
      </c>
      <c r="AE75" s="2311" t="n"/>
      <c r="AF75" s="5483">
        <f>AP75+AR75+AU75+AX75+BA75+BD75+BG75+BJ75+BM75</f>
        <v/>
      </c>
      <c r="AG75" s="3267" t="n"/>
      <c r="AH75" s="2315" t="n">
        <v>18</v>
      </c>
      <c r="AI75" s="2316" t="n"/>
      <c r="AJ75" s="2317" t="n">
        <v>16</v>
      </c>
      <c r="AK75" s="2316" t="n"/>
      <c r="AL75" s="2317" t="n">
        <v>12</v>
      </c>
      <c r="AM75" s="2316" t="n"/>
      <c r="AN75" s="2337" t="n"/>
      <c r="AO75" s="2305" t="n"/>
      <c r="AP75" s="3860" t="n"/>
      <c r="AQ75" s="3867" t="n"/>
      <c r="AR75" s="3862" t="n"/>
      <c r="AS75" s="2090" t="n"/>
      <c r="AT75" s="3867" t="n"/>
      <c r="AU75" s="4394" t="n"/>
      <c r="AV75" s="3868" t="n"/>
      <c r="AW75" s="3927" t="n"/>
      <c r="AX75" s="3865" t="n"/>
      <c r="AY75" s="3864" t="n"/>
      <c r="AZ75" s="3926" t="n"/>
      <c r="BA75" s="3928" t="n">
        <v>6</v>
      </c>
      <c r="BB75" s="3866" t="n"/>
      <c r="BC75" s="3861" t="n">
        <v>108</v>
      </c>
      <c r="BD75" s="4394" t="n">
        <v>18</v>
      </c>
      <c r="BE75" s="2090" t="n">
        <v>3</v>
      </c>
      <c r="BF75" s="3867" t="n">
        <v>120</v>
      </c>
      <c r="BG75" s="4394" t="n">
        <v>22</v>
      </c>
      <c r="BH75" s="3868" t="n">
        <v>3</v>
      </c>
      <c r="BI75" s="3861" t="n"/>
      <c r="BJ75" s="4394" t="n"/>
      <c r="BK75" s="2090" t="n"/>
      <c r="BL75" s="3867" t="n"/>
      <c r="BM75" s="4394" t="n"/>
      <c r="BN75" s="3868" t="n"/>
      <c r="BO75" s="2313">
        <f>U75+AS75+AV75+AY75+BB75+BE75+BH75+BK75+BN75</f>
        <v/>
      </c>
      <c r="BP75" s="2311" t="n"/>
      <c r="BQ75" s="3114" t="inlineStr">
        <is>
          <t>ЛМДиТЛП</t>
        </is>
      </c>
      <c r="BR75" s="2311" t="n"/>
      <c r="BS75" s="2">
        <f>(AB75-R75)*0.22</f>
        <v/>
      </c>
      <c r="BT75" s="2" t="n"/>
      <c r="BU75" s="2" t="n"/>
      <c r="BV75" s="2" t="n"/>
      <c r="BW75" s="2" t="n"/>
      <c r="BX75" s="2" t="n"/>
      <c r="BY75" s="2" t="n"/>
      <c r="BZ75" s="2" t="n"/>
      <c r="CA75" s="2" t="n"/>
      <c r="CB75" s="2" t="n"/>
    </row>
    <row r="76">
      <c r="A76" s="6789" t="inlineStr">
        <is>
          <t>2.3.2</t>
        </is>
      </c>
      <c r="B76" s="2311" t="n"/>
      <c r="C76" s="6790" t="inlineStr">
        <is>
          <t>Курсовой проект по учебной дисциплине "Лесотранспортные машины"</t>
        </is>
      </c>
      <c r="D76" s="2665" t="n"/>
      <c r="E76" s="2665" t="n"/>
      <c r="F76" s="2665" t="n"/>
      <c r="G76" s="2665" t="n"/>
      <c r="H76" s="2665" t="n"/>
      <c r="I76" s="2665" t="n"/>
      <c r="J76" s="2665" t="n"/>
      <c r="K76" s="2665" t="n"/>
      <c r="L76" s="2665" t="n"/>
      <c r="M76" s="2665" t="n"/>
      <c r="N76" s="2665" t="n"/>
      <c r="O76" s="2665" t="n"/>
      <c r="P76" s="2311" t="n"/>
      <c r="Q76" s="3119" t="n"/>
      <c r="R76" s="2452" t="n"/>
      <c r="S76" s="2372" t="n"/>
      <c r="T76" s="2601" t="n"/>
      <c r="U76" s="2373" t="n"/>
      <c r="V76" s="2452" t="n"/>
      <c r="W76" s="2302" t="n"/>
      <c r="X76" s="2373" t="n"/>
      <c r="Y76" s="2311" t="n"/>
      <c r="Z76" s="2452" t="n">
        <v>40</v>
      </c>
      <c r="AA76" s="2302" t="n"/>
      <c r="AB76" s="2453" t="n"/>
      <c r="AC76" s="2311" t="n"/>
      <c r="AD76" s="2377">
        <f>Z76-T76</f>
        <v/>
      </c>
      <c r="AE76" s="2311" t="n"/>
      <c r="AF76" s="5491" t="n"/>
      <c r="AG76" s="3267" t="n"/>
      <c r="AH76" s="2454" t="n"/>
      <c r="AI76" s="2316" t="n"/>
      <c r="AJ76" s="2432" t="n"/>
      <c r="AK76" s="2316" t="n"/>
      <c r="AL76" s="2432" t="n"/>
      <c r="AM76" s="2316" t="n"/>
      <c r="AN76" s="2455" t="n"/>
      <c r="AO76" s="2311" t="n"/>
      <c r="AP76" s="2452" t="n"/>
      <c r="AQ76" s="2431" t="n"/>
      <c r="AR76" s="2432" t="n"/>
      <c r="AS76" s="2378" t="n"/>
      <c r="AT76" s="2431" t="n"/>
      <c r="AU76" s="2454" t="n"/>
      <c r="AV76" s="2373" t="n"/>
      <c r="AW76" s="2433" t="n"/>
      <c r="AX76" s="2432" t="n"/>
      <c r="AY76" s="2378" t="n"/>
      <c r="AZ76" s="2431" t="n"/>
      <c r="BA76" s="2454" t="n"/>
      <c r="BB76" s="2373" t="n"/>
      <c r="BC76" s="2433" t="n"/>
      <c r="BD76" s="2454" t="n"/>
      <c r="BE76" s="3887" t="n"/>
      <c r="BF76" s="2431" t="n">
        <v>40</v>
      </c>
      <c r="BG76" s="2454" t="n"/>
      <c r="BH76" s="2373" t="n">
        <v>1</v>
      </c>
      <c r="BI76" s="2433" t="n"/>
      <c r="BJ76" s="2454" t="n"/>
      <c r="BK76" s="2378" t="n"/>
      <c r="BL76" s="2431" t="n"/>
      <c r="BM76" s="2454" t="n"/>
      <c r="BN76" s="2373" t="n"/>
      <c r="BO76" s="2377">
        <f>U76+AS76+AV76+AY76+BB76+BE76+BH76+BK76+BN76</f>
        <v/>
      </c>
      <c r="BP76" s="2311" t="n"/>
      <c r="BQ76" s="3081" t="n"/>
      <c r="BR76" s="2311" t="n"/>
      <c r="BS76" s="2386">
        <f>(AB76-R76)*0.22</f>
        <v/>
      </c>
      <c r="BT76" s="2" t="n"/>
      <c r="BU76" s="2" t="n"/>
      <c r="BV76" s="2" t="n"/>
      <c r="BW76" s="2" t="n"/>
      <c r="BX76" s="2" t="n"/>
      <c r="BY76" s="2" t="n"/>
      <c r="BZ76" s="2" t="n"/>
      <c r="CA76" s="2" t="n"/>
      <c r="CB76" s="2" t="n"/>
    </row>
    <row r="77">
      <c r="A77" s="6789" t="inlineStr">
        <is>
          <t>2.3.3</t>
        </is>
      </c>
      <c r="B77" s="2311" t="n"/>
      <c r="C77" s="6790" t="inlineStr">
        <is>
          <t>Технология лесосечных и лесоскладских работ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311" t="n"/>
      <c r="Q77" s="3083" t="n"/>
      <c r="R77" s="3088" t="n"/>
      <c r="S77" s="3086" t="n"/>
      <c r="T77" s="2601" t="n"/>
      <c r="U77" s="3093" t="n"/>
      <c r="V77" s="2452" t="n"/>
      <c r="W77" s="2302" t="n"/>
      <c r="X77" s="2373" t="n">
        <v>6</v>
      </c>
      <c r="Y77" s="2311" t="n"/>
      <c r="Z77" s="2452" t="n">
        <v>108</v>
      </c>
      <c r="AA77" s="2302" t="n"/>
      <c r="AB77" s="2453" t="n">
        <v>54</v>
      </c>
      <c r="AC77" s="2311" t="n"/>
      <c r="AD77" s="2377">
        <f>Z77-T77</f>
        <v/>
      </c>
      <c r="AE77" s="2311" t="n"/>
      <c r="AF77" s="5491">
        <f>AP77+AR77+AU77+AX77+BA77+BD77+BG77+BJ77+BM77</f>
        <v/>
      </c>
      <c r="AG77" s="3267" t="n"/>
      <c r="AH77" s="2454" t="n">
        <v>8</v>
      </c>
      <c r="AI77" s="2316" t="n"/>
      <c r="AJ77" s="2432" t="n"/>
      <c r="AK77" s="2316" t="n"/>
      <c r="AL77" s="2432" t="n">
        <v>4</v>
      </c>
      <c r="AM77" s="2316" t="n"/>
      <c r="AN77" s="2455" t="n"/>
      <c r="AO77" s="2311" t="n"/>
      <c r="AP77" s="3088" t="n"/>
      <c r="AQ77" s="3092" t="n"/>
      <c r="AR77" s="3090" t="n"/>
      <c r="AS77" s="3085" t="n"/>
      <c r="AT77" s="3092" t="n"/>
      <c r="AU77" s="3089" t="n"/>
      <c r="AV77" s="3093" t="n"/>
      <c r="AW77" s="3094" t="n"/>
      <c r="AX77" s="3090" t="n"/>
      <c r="AY77" s="3085" t="n"/>
      <c r="AZ77" s="3092" t="n"/>
      <c r="BA77" s="3089" t="n"/>
      <c r="BB77" s="3093" t="n"/>
      <c r="BC77" s="3094" t="n"/>
      <c r="BD77" s="3089" t="n">
        <v>4</v>
      </c>
      <c r="BE77" s="3085" t="n"/>
      <c r="BF77" s="3092" t="n">
        <v>108</v>
      </c>
      <c r="BG77" s="3089" t="n">
        <v>8</v>
      </c>
      <c r="BH77" s="3093" t="n">
        <v>3</v>
      </c>
      <c r="BI77" s="3094" t="n"/>
      <c r="BJ77" s="3089" t="n"/>
      <c r="BK77" s="3085" t="n"/>
      <c r="BL77" s="3092" t="n"/>
      <c r="BM77" s="3089" t="n"/>
      <c r="BN77" s="3093" t="n"/>
      <c r="BO77" s="2377">
        <f>U77+AS77+AV77+AY77+BB77+BE77+BH77+BK77+BN77</f>
        <v/>
      </c>
      <c r="BP77" s="2311" t="n"/>
      <c r="BQ77" s="3081" t="n"/>
      <c r="BR77" s="2311" t="n"/>
      <c r="BS77" s="2386">
        <f>(AB77-R77)*0.22</f>
        <v/>
      </c>
      <c r="BT77" s="2" t="n"/>
      <c r="BU77" s="2" t="n"/>
      <c r="BV77" s="2" t="n"/>
      <c r="BW77" s="2" t="n"/>
      <c r="BX77" s="2" t="n"/>
      <c r="BY77" s="2" t="n"/>
      <c r="BZ77" s="2" t="n"/>
      <c r="CA77" s="2" t="n"/>
      <c r="CB77" s="2" t="n"/>
    </row>
    <row r="78">
      <c r="A78" s="6791" t="inlineStr">
        <is>
          <t>2.3.4</t>
        </is>
      </c>
      <c r="B78" s="2311" t="n"/>
      <c r="C78" s="6792" t="inlineStr">
        <is>
          <t>Дорожно-строительные машины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3028" t="n"/>
      <c r="R78" s="2310" t="n"/>
      <c r="S78" s="2308" t="n"/>
      <c r="T78" s="2710" t="n"/>
      <c r="U78" s="2309" t="n"/>
      <c r="V78" s="2310" t="n">
        <v>6</v>
      </c>
      <c r="W78" s="2302" t="n"/>
      <c r="X78" s="2309" t="n">
        <v>5</v>
      </c>
      <c r="Y78" s="2311" t="n"/>
      <c r="Z78" s="2310" t="n">
        <v>216</v>
      </c>
      <c r="AA78" s="2302" t="n"/>
      <c r="AB78" s="2312" t="n">
        <v>108</v>
      </c>
      <c r="AC78" s="2311" t="n"/>
      <c r="AD78" s="2313">
        <f>Z78-T78</f>
        <v/>
      </c>
      <c r="AE78" s="2311" t="n"/>
      <c r="AF78" s="5483">
        <f>AP78+AR78+AU78+AX78+BA78+BD78+BG78+BJ78+BM78</f>
        <v/>
      </c>
      <c r="AG78" s="3267" t="n"/>
      <c r="AH78" s="2315" t="n">
        <v>16</v>
      </c>
      <c r="AI78" s="2316" t="n"/>
      <c r="AJ78" s="2317" t="n">
        <v>4</v>
      </c>
      <c r="AK78" s="2316" t="n"/>
      <c r="AL78" s="2317" t="n">
        <v>8</v>
      </c>
      <c r="AM78" s="2316" t="n"/>
      <c r="AN78" s="2318" t="n"/>
      <c r="AO78" s="2311" t="n"/>
      <c r="AP78" s="2310" t="n"/>
      <c r="AQ78" s="2326" t="n"/>
      <c r="AR78" s="2317" t="n"/>
      <c r="AS78" s="2314" t="n"/>
      <c r="AT78" s="2326" t="n"/>
      <c r="AU78" s="2315" t="n"/>
      <c r="AV78" s="2309" t="n"/>
      <c r="AW78" s="2324" t="n"/>
      <c r="AX78" s="2321" t="n"/>
      <c r="AY78" s="2322" t="n"/>
      <c r="AZ78" s="2320" t="n"/>
      <c r="BA78" s="3112" t="n">
        <v>4</v>
      </c>
      <c r="BB78" s="2323" t="n"/>
      <c r="BC78" s="2325" t="n">
        <v>108</v>
      </c>
      <c r="BD78" s="2317" t="n">
        <v>14</v>
      </c>
      <c r="BE78" s="2314" t="n">
        <v>3</v>
      </c>
      <c r="BF78" s="2326" t="n">
        <v>108</v>
      </c>
      <c r="BG78" s="2315" t="n">
        <v>10</v>
      </c>
      <c r="BH78" s="2309" t="n">
        <v>3</v>
      </c>
      <c r="BI78" s="2325" t="n"/>
      <c r="BJ78" s="2315" t="n"/>
      <c r="BK78" s="2314" t="n"/>
      <c r="BL78" s="2326" t="n"/>
      <c r="BM78" s="2315" t="n"/>
      <c r="BN78" s="2309" t="n"/>
      <c r="BO78" s="2313">
        <f>U78+AS78+AV78+AY78+BB78+BE78+BH78+BK78+BN78</f>
        <v/>
      </c>
      <c r="BP78" s="2311" t="n"/>
      <c r="BQ78" s="3114" t="inlineStr">
        <is>
          <t>ЛМДиТЛП</t>
        </is>
      </c>
      <c r="BR78" s="2311" t="n"/>
      <c r="BS78" s="2">
        <f>(AB78-R78)*0.22</f>
        <v/>
      </c>
      <c r="BT78" s="2" t="n"/>
      <c r="BU78" s="2" t="n"/>
      <c r="BV78" s="2" t="n"/>
      <c r="BW78" s="2" t="n"/>
      <c r="BX78" s="2" t="n"/>
      <c r="BY78" s="2" t="n"/>
      <c r="BZ78" s="2" t="n"/>
      <c r="CA78" s="2" t="n"/>
      <c r="CB78" s="2" t="n"/>
    </row>
    <row r="79">
      <c r="A79" s="6789" t="inlineStr">
        <is>
          <t>2.3.5</t>
        </is>
      </c>
      <c r="B79" s="2311" t="n"/>
      <c r="C79" s="6790" t="inlineStr">
        <is>
          <t>Курсовая работа по учебной дисциплине "Дорожно-строительные машины"</t>
        </is>
      </c>
      <c r="D79" s="2665" t="n"/>
      <c r="E79" s="2665" t="n"/>
      <c r="F79" s="2665" t="n"/>
      <c r="G79" s="2665" t="n"/>
      <c r="H79" s="2665" t="n"/>
      <c r="I79" s="2665" t="n"/>
      <c r="J79" s="2665" t="n"/>
      <c r="K79" s="2665" t="n"/>
      <c r="L79" s="2665" t="n"/>
      <c r="M79" s="2665" t="n"/>
      <c r="N79" s="2665" t="n"/>
      <c r="O79" s="2665" t="n"/>
      <c r="P79" s="2311" t="n"/>
      <c r="Q79" s="3083" t="n"/>
      <c r="R79" s="3088" t="n"/>
      <c r="S79" s="3086" t="n"/>
      <c r="T79" s="2601" t="n"/>
      <c r="U79" s="3093" t="n"/>
      <c r="V79" s="2452" t="n"/>
      <c r="W79" s="2302" t="n"/>
      <c r="X79" s="2373" t="n"/>
      <c r="Y79" s="2311" t="n"/>
      <c r="Z79" s="2452" t="n">
        <v>30</v>
      </c>
      <c r="AA79" s="2302" t="n"/>
      <c r="AB79" s="2453" t="n"/>
      <c r="AC79" s="2311" t="n"/>
      <c r="AD79" s="2377">
        <f>Z79-T79</f>
        <v/>
      </c>
      <c r="AE79" s="2311" t="n"/>
      <c r="AF79" s="5491" t="n"/>
      <c r="AG79" s="3267" t="n"/>
      <c r="AH79" s="2454" t="n"/>
      <c r="AI79" s="2316" t="n"/>
      <c r="AJ79" s="2432" t="n"/>
      <c r="AK79" s="2316" t="n"/>
      <c r="AL79" s="2432" t="n"/>
      <c r="AM79" s="2316" t="n"/>
      <c r="AN79" s="2455" t="n"/>
      <c r="AO79" s="2311" t="n"/>
      <c r="AP79" s="3088" t="n"/>
      <c r="AQ79" s="3092" t="n"/>
      <c r="AR79" s="3090" t="n"/>
      <c r="AS79" s="3085" t="n"/>
      <c r="AT79" s="3092" t="n"/>
      <c r="AU79" s="3089" t="n"/>
      <c r="AV79" s="3093" t="n"/>
      <c r="AW79" s="3094" t="n"/>
      <c r="AX79" s="3090" t="n"/>
      <c r="AY79" s="3085" t="n"/>
      <c r="AZ79" s="3092" t="n"/>
      <c r="BA79" s="3089" t="n"/>
      <c r="BB79" s="3093" t="n"/>
      <c r="BC79" s="3094" t="n"/>
      <c r="BD79" s="3089" t="n"/>
      <c r="BE79" s="3085" t="n"/>
      <c r="BF79" s="3092" t="n">
        <v>30</v>
      </c>
      <c r="BG79" s="3089" t="n"/>
      <c r="BH79" s="3093" t="n">
        <v>1</v>
      </c>
      <c r="BI79" s="3094" t="n"/>
      <c r="BJ79" s="3089" t="n"/>
      <c r="BK79" s="3085" t="n"/>
      <c r="BL79" s="3092" t="n"/>
      <c r="BM79" s="3089" t="n"/>
      <c r="BN79" s="3093" t="n"/>
      <c r="BO79" s="2377">
        <f>U79+AS79+AV79+AY79+BB79+BE79+BH79+BK79+BN79</f>
        <v/>
      </c>
      <c r="BP79" s="2311" t="n"/>
      <c r="BQ79" s="3081" t="n"/>
      <c r="BR79" s="2311" t="n"/>
      <c r="BS79" s="2386">
        <f>(AB79-R79)*0.22</f>
        <v/>
      </c>
      <c r="BT79" s="2" t="n"/>
      <c r="BU79" s="2" t="n"/>
      <c r="BV79" s="2" t="n"/>
      <c r="BW79" s="2" t="n"/>
      <c r="BX79" s="2" t="n"/>
      <c r="BY79" s="2" t="n"/>
      <c r="BZ79" s="2" t="n"/>
      <c r="CA79" s="2" t="n"/>
      <c r="CB79" s="2" t="n"/>
    </row>
    <row r="80">
      <c r="A80" s="6789" t="inlineStr">
        <is>
          <t>2.3.6</t>
        </is>
      </c>
      <c r="B80" s="2311" t="n"/>
      <c r="C80" s="6790" t="inlineStr">
        <is>
          <t xml:space="preserve">Специальный привод технологического оборудования отрасли </t>
        </is>
      </c>
      <c r="D80" s="2665" t="n"/>
      <c r="E80" s="2665" t="n"/>
      <c r="F80" s="2665" t="n"/>
      <c r="G80" s="2665" t="n"/>
      <c r="H80" s="2665" t="n"/>
      <c r="I80" s="2665" t="n"/>
      <c r="J80" s="2665" t="n"/>
      <c r="K80" s="2665" t="n"/>
      <c r="L80" s="2665" t="n"/>
      <c r="M80" s="2665" t="n"/>
      <c r="N80" s="2665" t="n"/>
      <c r="O80" s="2665" t="n"/>
      <c r="P80" s="2311" t="n"/>
      <c r="Q80" s="3119" t="n"/>
      <c r="R80" s="2452" t="n"/>
      <c r="S80" s="2372" t="n"/>
      <c r="T80" s="2601" t="n"/>
      <c r="U80" s="2373" t="n"/>
      <c r="V80" s="2452" t="n">
        <v>7</v>
      </c>
      <c r="W80" s="2302" t="n"/>
      <c r="X80" s="2373" t="n"/>
      <c r="Y80" s="2311" t="n"/>
      <c r="Z80" s="2452" t="n">
        <v>108</v>
      </c>
      <c r="AA80" s="2302" t="n"/>
      <c r="AB80" s="2453" t="n">
        <v>72</v>
      </c>
      <c r="AC80" s="2311" t="n"/>
      <c r="AD80" s="2377">
        <f>Z80-T80</f>
        <v/>
      </c>
      <c r="AE80" s="2311" t="n"/>
      <c r="AF80" s="5491">
        <f>AP80+AR80+AU80+AX80+BA80+BD80+BG80+BJ80+BM80</f>
        <v/>
      </c>
      <c r="AG80" s="3267" t="n"/>
      <c r="AH80" s="2454" t="n">
        <v>8</v>
      </c>
      <c r="AI80" s="2316" t="n"/>
      <c r="AJ80" s="2432" t="n">
        <v>4</v>
      </c>
      <c r="AK80" s="2316" t="n"/>
      <c r="AL80" s="2432" t="n">
        <v>4</v>
      </c>
      <c r="AM80" s="2316" t="n"/>
      <c r="AN80" s="2455" t="n"/>
      <c r="AO80" s="2311" t="n"/>
      <c r="AP80" s="2452" t="n"/>
      <c r="AQ80" s="2431" t="n"/>
      <c r="AR80" s="2432" t="n"/>
      <c r="AS80" s="2378" t="n"/>
      <c r="AT80" s="2431" t="n"/>
      <c r="AU80" s="2454" t="n"/>
      <c r="AV80" s="2373" t="n"/>
      <c r="AW80" s="2433" t="n"/>
      <c r="AX80" s="2432" t="n"/>
      <c r="AY80" s="2378" t="n"/>
      <c r="AZ80" s="2431" t="n"/>
      <c r="BA80" s="2454" t="n"/>
      <c r="BB80" s="2455" t="n"/>
      <c r="BC80" s="2454" t="n"/>
      <c r="BD80" s="2454" t="n"/>
      <c r="BE80" s="2378" t="n"/>
      <c r="BF80" s="2431" t="n"/>
      <c r="BG80" s="2454" t="n">
        <v>4</v>
      </c>
      <c r="BH80" s="2373" t="n"/>
      <c r="BI80" s="2433" t="n">
        <v>108</v>
      </c>
      <c r="BJ80" s="2454" t="n">
        <v>12</v>
      </c>
      <c r="BK80" s="2378" t="n">
        <v>3</v>
      </c>
      <c r="BL80" s="2431" t="n"/>
      <c r="BM80" s="2454" t="n"/>
      <c r="BN80" s="2373" t="n"/>
      <c r="BO80" s="2377">
        <f>U80+AS80+AV80+AY80+BB80+BE80+BH80+BK80+BN80</f>
        <v/>
      </c>
      <c r="BP80" s="2311" t="n"/>
      <c r="BQ80" s="3081" t="n"/>
      <c r="BR80" s="2311" t="n"/>
      <c r="BS80" s="2386">
        <f>(AB80-R80)*0.22</f>
        <v/>
      </c>
      <c r="BT80" s="2" t="n"/>
      <c r="BU80" s="2" t="n"/>
      <c r="BV80" s="2" t="n"/>
      <c r="BW80" s="2" t="n"/>
      <c r="BX80" s="2" t="n"/>
      <c r="BY80" s="2" t="n"/>
      <c r="BZ80" s="2" t="n"/>
      <c r="CA80" s="2" t="n"/>
      <c r="CB80" s="2" t="n"/>
    </row>
    <row r="81">
      <c r="A81" s="6789" t="inlineStr">
        <is>
          <t>2.3.7</t>
        </is>
      </c>
      <c r="B81" s="2311" t="n"/>
      <c r="C81" s="6790" t="inlineStr">
        <is>
          <t>Лесохозяйственные машины</t>
        </is>
      </c>
      <c r="D81" s="2665" t="n"/>
      <c r="E81" s="2665" t="n"/>
      <c r="F81" s="2665" t="n"/>
      <c r="G81" s="2665" t="n"/>
      <c r="H81" s="2665" t="n"/>
      <c r="I81" s="2665" t="n"/>
      <c r="J81" s="2665" t="n"/>
      <c r="K81" s="2665" t="n"/>
      <c r="L81" s="2665" t="n"/>
      <c r="M81" s="2665" t="n"/>
      <c r="N81" s="2665" t="n"/>
      <c r="O81" s="2665" t="n"/>
      <c r="P81" s="2311" t="n"/>
      <c r="Q81" s="3083" t="n"/>
      <c r="R81" s="3088" t="n"/>
      <c r="S81" s="3086" t="n"/>
      <c r="T81" s="2601" t="n"/>
      <c r="U81" s="3093" t="n"/>
      <c r="V81" s="2452" t="n"/>
      <c r="W81" s="2302" t="n"/>
      <c r="X81" s="2373" t="n">
        <v>8</v>
      </c>
      <c r="Y81" s="2311" t="n"/>
      <c r="Z81" s="2452" t="n">
        <v>94</v>
      </c>
      <c r="AA81" s="2302" t="n"/>
      <c r="AB81" s="2453" t="n">
        <v>54</v>
      </c>
      <c r="AC81" s="2311" t="n"/>
      <c r="AD81" s="2377">
        <f>Z81-T81</f>
        <v/>
      </c>
      <c r="AE81" s="2311" t="n"/>
      <c r="AF81" s="5491" t="n">
        <v>12</v>
      </c>
      <c r="AG81" s="3267" t="n"/>
      <c r="AH81" s="2454" t="n">
        <v>8</v>
      </c>
      <c r="AI81" s="2316" t="n"/>
      <c r="AJ81" s="2432" t="n"/>
      <c r="AK81" s="2316" t="n"/>
      <c r="AL81" s="2432" t="n">
        <v>4</v>
      </c>
      <c r="AM81" s="2316" t="n"/>
      <c r="AN81" s="2455" t="n"/>
      <c r="AO81" s="2311" t="n"/>
      <c r="AP81" s="3088" t="n"/>
      <c r="AQ81" s="3092" t="n"/>
      <c r="AR81" s="3090" t="n"/>
      <c r="AS81" s="3085" t="n"/>
      <c r="AT81" s="3092" t="n"/>
      <c r="AU81" s="3089" t="n"/>
      <c r="AV81" s="3093" t="n"/>
      <c r="AW81" s="3094" t="n"/>
      <c r="AX81" s="3090" t="n"/>
      <c r="AY81" s="3085" t="n"/>
      <c r="AZ81" s="3092" t="n"/>
      <c r="BA81" s="3089" t="n"/>
      <c r="BB81" s="3093" t="n"/>
      <c r="BC81" s="3094" t="n"/>
      <c r="BD81" s="3089" t="n"/>
      <c r="BE81" s="3085" t="n"/>
      <c r="BF81" s="3092" t="n"/>
      <c r="BG81" s="3089" t="n"/>
      <c r="BH81" s="3093" t="n"/>
      <c r="BI81" s="3094" t="n"/>
      <c r="BJ81" s="3089" t="n">
        <v>2</v>
      </c>
      <c r="BK81" s="3085" t="n"/>
      <c r="BL81" s="3092" t="n">
        <v>94</v>
      </c>
      <c r="BM81" s="3089" t="n">
        <v>10</v>
      </c>
      <c r="BN81" s="3093" t="n">
        <v>3</v>
      </c>
      <c r="BO81" s="2377">
        <f>U81+AS81+AV81+AY81+BB81+BE81+BH81+BK81+BN81</f>
        <v/>
      </c>
      <c r="BP81" s="2311" t="n"/>
      <c r="BQ81" s="3081" t="n"/>
      <c r="BR81" s="2311" t="n"/>
      <c r="BS81" s="2386">
        <f>(AB81-R81)*0.22</f>
        <v/>
      </c>
      <c r="BT81" s="2" t="n"/>
      <c r="BU81" s="2" t="n"/>
      <c r="BV81" s="2" t="n"/>
      <c r="BW81" s="2" t="n"/>
      <c r="BX81" s="2" t="n"/>
      <c r="BY81" s="2" t="n"/>
      <c r="BZ81" s="2" t="n"/>
      <c r="CA81" s="2" t="n"/>
      <c r="CB81" s="2" t="n"/>
    </row>
    <row r="82">
      <c r="A82" s="6789" t="inlineStr">
        <is>
          <t>2.3.8</t>
        </is>
      </c>
      <c r="B82" s="2311" t="n"/>
      <c r="C82" s="6790" t="inlineStr">
        <is>
          <t xml:space="preserve">Загрузочно-формировачное оборудование лесопромышленных предприятий / Гидроманипуляторы лесных машин и оборудования </t>
        </is>
      </c>
      <c r="D82" s="2665" t="n"/>
      <c r="E82" s="2665" t="n"/>
      <c r="F82" s="2665" t="n"/>
      <c r="G82" s="2665" t="n"/>
      <c r="H82" s="2665" t="n"/>
      <c r="I82" s="2665" t="n"/>
      <c r="J82" s="2665" t="n"/>
      <c r="K82" s="2665" t="n"/>
      <c r="L82" s="2665" t="n"/>
      <c r="M82" s="2665" t="n"/>
      <c r="N82" s="2665" t="n"/>
      <c r="O82" s="2665" t="n"/>
      <c r="P82" s="2311" t="n"/>
      <c r="Q82" s="3119" t="n"/>
      <c r="R82" s="2452" t="n"/>
      <c r="S82" s="2372" t="n"/>
      <c r="T82" s="2601" t="n"/>
      <c r="U82" s="2373" t="n"/>
      <c r="V82" s="2452" t="n"/>
      <c r="W82" s="2302" t="n"/>
      <c r="X82" s="2373" t="n">
        <v>8</v>
      </c>
      <c r="Y82" s="2311" t="n"/>
      <c r="Z82" s="2452" t="n">
        <v>94</v>
      </c>
      <c r="AA82" s="2302" t="n"/>
      <c r="AB82" s="2453" t="n">
        <v>54</v>
      </c>
      <c r="AC82" s="2311" t="n"/>
      <c r="AD82" s="2377">
        <f>Z82-T82</f>
        <v/>
      </c>
      <c r="AE82" s="2311" t="n"/>
      <c r="AF82" s="5491">
        <f>AP82+AR82+AU82+AX82+BA82+BD82+BG82+BJ82+BM82</f>
        <v/>
      </c>
      <c r="AG82" s="3267" t="n"/>
      <c r="AH82" s="2454" t="n">
        <v>8</v>
      </c>
      <c r="AI82" s="2316" t="n"/>
      <c r="AJ82" s="2432" t="n">
        <v>4</v>
      </c>
      <c r="AK82" s="2316" t="n"/>
      <c r="AL82" s="2432" t="n"/>
      <c r="AM82" s="2316" t="n"/>
      <c r="AN82" s="2455" t="n"/>
      <c r="AO82" s="2311" t="n"/>
      <c r="AP82" s="2452" t="n"/>
      <c r="AQ82" s="2431" t="n"/>
      <c r="AR82" s="2432" t="n"/>
      <c r="AS82" s="2378" t="n"/>
      <c r="AT82" s="2431" t="n"/>
      <c r="AU82" s="2454" t="n"/>
      <c r="AV82" s="2373" t="n"/>
      <c r="AW82" s="2433" t="n"/>
      <c r="AX82" s="2432" t="n"/>
      <c r="AY82" s="2378" t="n"/>
      <c r="AZ82" s="2431" t="n"/>
      <c r="BA82" s="2454" t="n"/>
      <c r="BB82" s="2373" t="n"/>
      <c r="BC82" s="2433" t="n"/>
      <c r="BD82" s="2454" t="n"/>
      <c r="BE82" s="3887" t="n"/>
      <c r="BF82" s="2431" t="n"/>
      <c r="BG82" s="2454" t="n"/>
      <c r="BH82" s="2373" t="n"/>
      <c r="BI82" s="2433" t="n"/>
      <c r="BJ82" s="2454" t="n">
        <v>4</v>
      </c>
      <c r="BK82" s="2378" t="n"/>
      <c r="BL82" s="2431" t="n">
        <v>94</v>
      </c>
      <c r="BM82" s="2454" t="n">
        <v>8</v>
      </c>
      <c r="BN82" s="2373" t="n">
        <v>3</v>
      </c>
      <c r="BO82" s="2377">
        <f>U82+AS82+AV82+AY82+BB82+BE82+BH82+BK82+BN82</f>
        <v/>
      </c>
      <c r="BP82" s="2311" t="n"/>
      <c r="BQ82" s="3081" t="n"/>
      <c r="BR82" s="2311" t="n"/>
      <c r="BS82" s="2386">
        <f>(AB82-R82)*0.22</f>
        <v/>
      </c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</row>
    <row r="83">
      <c r="A83" s="6795" t="inlineStr">
        <is>
          <t>2.4</t>
        </is>
      </c>
      <c r="B83" s="2311" t="n"/>
      <c r="C83" s="6796" t="inlineStr">
        <is>
          <t>Модуль "Сервисное обслуживание и диагностика машин и оборудования отрасли"</t>
        </is>
      </c>
      <c r="D83" s="2665" t="n"/>
      <c r="E83" s="2665" t="n"/>
      <c r="F83" s="2665" t="n"/>
      <c r="G83" s="2665" t="n"/>
      <c r="H83" s="2665" t="n"/>
      <c r="I83" s="2665" t="n"/>
      <c r="J83" s="2665" t="n"/>
      <c r="K83" s="2665" t="n"/>
      <c r="L83" s="2665" t="n"/>
      <c r="M83" s="2665" t="n"/>
      <c r="N83" s="2665" t="n"/>
      <c r="O83" s="2665" t="n"/>
      <c r="P83" s="2311" t="n"/>
      <c r="Q83" s="1926" t="n"/>
      <c r="R83" s="3102" t="n"/>
      <c r="S83" s="3100" t="n"/>
      <c r="T83" s="2601" t="n"/>
      <c r="U83" s="3108" t="n"/>
      <c r="V83" s="2374" t="n"/>
      <c r="W83" s="2302" t="n"/>
      <c r="X83" s="2375" t="n"/>
      <c r="Y83" s="2311" t="n"/>
      <c r="Z83" s="2374" t="n"/>
      <c r="AA83" s="2302" t="n"/>
      <c r="AB83" s="2376" t="n"/>
      <c r="AC83" s="2311" t="n"/>
      <c r="AD83" s="3873" t="n"/>
      <c r="AE83" s="2311" t="n"/>
      <c r="AF83" s="5548" t="n"/>
      <c r="AG83" s="3267" t="n"/>
      <c r="AH83" s="2379" t="n"/>
      <c r="AI83" s="2316" t="n"/>
      <c r="AJ83" s="2380" t="n"/>
      <c r="AK83" s="2316" t="n"/>
      <c r="AL83" s="2380" t="n"/>
      <c r="AM83" s="2316" t="n"/>
      <c r="AN83" s="2381" t="n"/>
      <c r="AO83" s="2311" t="n"/>
      <c r="AP83" s="3102" t="n"/>
      <c r="AQ83" s="3107" t="n"/>
      <c r="AR83" s="3105" t="n"/>
      <c r="AS83" s="1931" t="n"/>
      <c r="AT83" s="3107" t="n"/>
      <c r="AU83" s="3104" t="n"/>
      <c r="AV83" s="3108" t="n"/>
      <c r="AW83" s="3109" t="n"/>
      <c r="AX83" s="3105" t="n"/>
      <c r="AY83" s="1931" t="n"/>
      <c r="AZ83" s="3107" t="n"/>
      <c r="BA83" s="3104" t="n"/>
      <c r="BB83" s="3108" t="n"/>
      <c r="BC83" s="2514" t="n"/>
      <c r="BD83" s="2398" t="n"/>
      <c r="BE83" s="2513" t="n"/>
      <c r="BF83" s="2512" t="n"/>
      <c r="BG83" s="2398" t="n"/>
      <c r="BH83" s="2396" t="n"/>
      <c r="BI83" s="2514" t="n"/>
      <c r="BJ83" s="2398" t="n"/>
      <c r="BK83" s="2513" t="n"/>
      <c r="BL83" s="2512" t="n"/>
      <c r="BM83" s="2398" t="n"/>
      <c r="BN83" s="2396" t="n"/>
      <c r="BO83" s="3873" t="n"/>
      <c r="BP83" s="2311" t="n"/>
      <c r="BQ83" s="4365" t="n"/>
      <c r="BR83" s="2311" t="n"/>
      <c r="BS83" s="2386">
        <f>(AB83-R83)*0.22</f>
        <v/>
      </c>
      <c r="BT83" s="2" t="n"/>
      <c r="BU83" s="2" t="n"/>
      <c r="BV83" s="2" t="n"/>
      <c r="BW83" s="2" t="n"/>
      <c r="BX83" s="2" t="n"/>
      <c r="BY83" s="2" t="n"/>
      <c r="BZ83" s="2" t="n"/>
      <c r="CA83" s="2" t="n"/>
      <c r="CB83" s="2" t="n"/>
    </row>
    <row r="84">
      <c r="A84" s="6789" t="inlineStr">
        <is>
          <t>2.4.1</t>
        </is>
      </c>
      <c r="B84" s="2311" t="n"/>
      <c r="C84" s="6790" t="inlineStr">
        <is>
          <t>Оборудование лесопромышленных предприятий</t>
        </is>
      </c>
      <c r="D84" s="2665" t="n"/>
      <c r="E84" s="2665" t="n"/>
      <c r="F84" s="2665" t="n"/>
      <c r="G84" s="2665" t="n"/>
      <c r="H84" s="2665" t="n"/>
      <c r="I84" s="2665" t="n"/>
      <c r="J84" s="2665" t="n"/>
      <c r="K84" s="2665" t="n"/>
      <c r="L84" s="2665" t="n"/>
      <c r="M84" s="2665" t="n"/>
      <c r="N84" s="2665" t="n"/>
      <c r="O84" s="2665" t="n"/>
      <c r="P84" s="2311" t="n"/>
      <c r="Q84" s="3119" t="n"/>
      <c r="R84" s="2452" t="n"/>
      <c r="S84" s="2372" t="n"/>
      <c r="T84" s="2601" t="n"/>
      <c r="U84" s="2373" t="n"/>
      <c r="V84" s="2371" t="n">
        <v>6</v>
      </c>
      <c r="W84" s="2378" t="n">
        <v>7</v>
      </c>
      <c r="X84" s="2373" t="n"/>
      <c r="Y84" s="2311" t="n"/>
      <c r="Z84" s="2452" t="n">
        <v>288</v>
      </c>
      <c r="AA84" s="2302" t="n"/>
      <c r="AB84" s="2453" t="n">
        <v>180</v>
      </c>
      <c r="AC84" s="2311" t="n"/>
      <c r="AD84" s="2377">
        <f>Z84-T84</f>
        <v/>
      </c>
      <c r="AE84" s="2311" t="n"/>
      <c r="AF84" s="5491">
        <f>AP84+AR84+AU84+AX84+BA84+BD84+BG84+BJ84+BM84</f>
        <v/>
      </c>
      <c r="AG84" s="3267" t="n"/>
      <c r="AH84" s="2454" t="n">
        <v>16</v>
      </c>
      <c r="AI84" s="2316" t="n"/>
      <c r="AJ84" s="2432" t="n">
        <v>12</v>
      </c>
      <c r="AK84" s="2316" t="n"/>
      <c r="AL84" s="2432" t="n">
        <v>12</v>
      </c>
      <c r="AM84" s="2316" t="n"/>
      <c r="AN84" s="2455" t="n"/>
      <c r="AO84" s="2311" t="n"/>
      <c r="AP84" s="2452" t="n"/>
      <c r="AQ84" s="2431" t="n"/>
      <c r="AR84" s="2432" t="n"/>
      <c r="AS84" s="2378" t="n"/>
      <c r="AT84" s="2431" t="n"/>
      <c r="AU84" s="2454" t="n"/>
      <c r="AV84" s="2373" t="n"/>
      <c r="AW84" s="2433" t="n"/>
      <c r="AX84" s="2454" t="n"/>
      <c r="AY84" s="2378" t="n"/>
      <c r="AZ84" s="2431" t="n"/>
      <c r="BA84" s="2454" t="n"/>
      <c r="BB84" s="2373" t="n"/>
      <c r="BC84" s="3630" t="n"/>
      <c r="BD84" s="3089" t="n">
        <v>10</v>
      </c>
      <c r="BE84" s="3085" t="n"/>
      <c r="BF84" s="3092" t="n">
        <v>108</v>
      </c>
      <c r="BG84" s="3089" t="n">
        <v>16</v>
      </c>
      <c r="BH84" s="3093" t="n">
        <v>3</v>
      </c>
      <c r="BI84" s="3094" t="n">
        <v>180</v>
      </c>
      <c r="BJ84" s="3089" t="n">
        <v>14</v>
      </c>
      <c r="BK84" s="3085" t="n">
        <v>5</v>
      </c>
      <c r="BL84" s="3092" t="n"/>
      <c r="BM84" s="3089" t="n"/>
      <c r="BN84" s="3093" t="n"/>
      <c r="BO84" s="2377">
        <f>U84+AS84+AV84+AY84+BB84+BE84+BH84+BK84+BN84</f>
        <v/>
      </c>
      <c r="BP84" s="2311" t="n"/>
      <c r="BQ84" s="3081" t="n"/>
      <c r="BR84" s="2311" t="n"/>
      <c r="BS84" s="2386">
        <f>(AB84-R84)*0.22</f>
        <v/>
      </c>
      <c r="BT84" s="2" t="n"/>
      <c r="BU84" s="2" t="n"/>
      <c r="BV84" s="2" t="n"/>
      <c r="BW84" s="2" t="n"/>
      <c r="BX84" s="2" t="n"/>
      <c r="BY84" s="2" t="n"/>
      <c r="BZ84" s="2" t="n"/>
      <c r="CA84" s="2" t="n"/>
      <c r="CB84" s="2" t="n"/>
    </row>
    <row r="85">
      <c r="A85" s="6789" t="inlineStr">
        <is>
          <t>2.4.2</t>
        </is>
      </c>
      <c r="B85" s="2311" t="n"/>
      <c r="C85" s="6790" t="inlineStr">
        <is>
          <t>Курсовой проект по учебной дисциплине "Оборудование лесопромышленных предприятий"</t>
        </is>
      </c>
      <c r="D85" s="2665" t="n"/>
      <c r="E85" s="2665" t="n"/>
      <c r="F85" s="2665" t="n"/>
      <c r="G85" s="2665" t="n"/>
      <c r="H85" s="2665" t="n"/>
      <c r="I85" s="2665" t="n"/>
      <c r="J85" s="2665" t="n"/>
      <c r="K85" s="2665" t="n"/>
      <c r="L85" s="2665" t="n"/>
      <c r="M85" s="2665" t="n"/>
      <c r="N85" s="2665" t="n"/>
      <c r="O85" s="2665" t="n"/>
      <c r="P85" s="2311" t="n"/>
      <c r="Q85" s="3083" t="n"/>
      <c r="R85" s="3088" t="n"/>
      <c r="S85" s="3086" t="n"/>
      <c r="T85" s="2601" t="n"/>
      <c r="U85" s="3093" t="n"/>
      <c r="V85" s="2452" t="n"/>
      <c r="W85" s="2302" t="n"/>
      <c r="X85" s="2373" t="n"/>
      <c r="Y85" s="2311" t="n"/>
      <c r="Z85" s="2452" t="n">
        <v>40</v>
      </c>
      <c r="AA85" s="2302" t="n"/>
      <c r="AB85" s="2453" t="n"/>
      <c r="AC85" s="2311" t="n"/>
      <c r="AD85" s="2377">
        <f>Z85-T85</f>
        <v/>
      </c>
      <c r="AE85" s="2311" t="n"/>
      <c r="AF85" s="5491" t="n"/>
      <c r="AG85" s="3267" t="n"/>
      <c r="AH85" s="2454" t="n"/>
      <c r="AI85" s="2316" t="n"/>
      <c r="AJ85" s="2432" t="n"/>
      <c r="AK85" s="2316" t="n"/>
      <c r="AL85" s="2432" t="n"/>
      <c r="AM85" s="2316" t="n"/>
      <c r="AN85" s="2455" t="n"/>
      <c r="AO85" s="2311" t="n"/>
      <c r="AP85" s="3088" t="n"/>
      <c r="AQ85" s="3092" t="n"/>
      <c r="AR85" s="3090" t="n"/>
      <c r="AS85" s="3085" t="n"/>
      <c r="AT85" s="3092" t="n"/>
      <c r="AU85" s="3089" t="n"/>
      <c r="AV85" s="3093" t="n"/>
      <c r="AW85" s="3094" t="n"/>
      <c r="AX85" s="3089" t="n"/>
      <c r="AY85" s="3085" t="n"/>
      <c r="AZ85" s="3092" t="n"/>
      <c r="BA85" s="3089" t="n"/>
      <c r="BB85" s="3093" t="n"/>
      <c r="BC85" s="3094" t="n"/>
      <c r="BD85" s="2432" t="n"/>
      <c r="BE85" s="2378" t="n"/>
      <c r="BF85" s="2431" t="n"/>
      <c r="BG85" s="2454" t="n"/>
      <c r="BH85" s="2373" t="n"/>
      <c r="BI85" s="2433" t="n">
        <v>40</v>
      </c>
      <c r="BJ85" s="2454" t="n"/>
      <c r="BK85" s="2378" t="n">
        <v>1</v>
      </c>
      <c r="BL85" s="2431" t="n"/>
      <c r="BM85" s="2454" t="n"/>
      <c r="BN85" s="2373" t="n"/>
      <c r="BO85" s="2377">
        <f>U85+AS85+AV85+AY85+BB85+BE85+BH85+BK85+BN85</f>
        <v/>
      </c>
      <c r="BP85" s="2311" t="n"/>
      <c r="BQ85" s="3081" t="n"/>
      <c r="BR85" s="2311" t="n"/>
      <c r="BS85" s="2386">
        <f>(AB85-R85)*0.22</f>
        <v/>
      </c>
      <c r="BT85" s="2" t="n"/>
      <c r="BU85" s="2" t="n"/>
      <c r="BV85" s="2" t="n"/>
      <c r="BW85" s="2" t="n"/>
      <c r="BX85" s="2" t="n"/>
      <c r="BY85" s="2" t="n"/>
      <c r="BZ85" s="2" t="n"/>
      <c r="CA85" s="2" t="n"/>
      <c r="CB85" s="2" t="n"/>
    </row>
    <row r="86">
      <c r="A86" s="6789" t="inlineStr">
        <is>
          <t>2.4.3</t>
        </is>
      </c>
      <c r="B86" s="2311" t="n"/>
      <c r="C86" s="6790" t="inlineStr">
        <is>
          <t>Автоматизированные системы управления и диагностики лесных машин и оборудования</t>
        </is>
      </c>
      <c r="D86" s="2665" t="n"/>
      <c r="E86" s="2665" t="n"/>
      <c r="F86" s="2665" t="n"/>
      <c r="G86" s="2665" t="n"/>
      <c r="H86" s="2665" t="n"/>
      <c r="I86" s="2665" t="n"/>
      <c r="J86" s="2665" t="n"/>
      <c r="K86" s="2665" t="n"/>
      <c r="L86" s="2665" t="n"/>
      <c r="M86" s="2665" t="n"/>
      <c r="N86" s="2665" t="n"/>
      <c r="O86" s="2665" t="n"/>
      <c r="P86" s="2311" t="n"/>
      <c r="Q86" s="3119" t="n"/>
      <c r="R86" s="2452" t="n"/>
      <c r="S86" s="2372" t="n"/>
      <c r="T86" s="2601" t="n"/>
      <c r="U86" s="2373" t="n"/>
      <c r="V86" s="2452" t="n">
        <v>8</v>
      </c>
      <c r="W86" s="2302" t="n"/>
      <c r="X86" s="2373" t="n">
        <v>7</v>
      </c>
      <c r="Y86" s="2311" t="n"/>
      <c r="Z86" s="2452" t="n">
        <v>202</v>
      </c>
      <c r="AA86" s="2302" t="n"/>
      <c r="AB86" s="2453" t="n">
        <v>90</v>
      </c>
      <c r="AC86" s="2311" t="n"/>
      <c r="AD86" s="2377">
        <f>Z86-T86</f>
        <v/>
      </c>
      <c r="AE86" s="2311" t="n"/>
      <c r="AF86" s="5491">
        <f>AP86+AR86+AU86+AX86+BA86+BD86+BG86+BJ86+BM86</f>
        <v/>
      </c>
      <c r="AG86" s="3267" t="n"/>
      <c r="AH86" s="2454" t="n">
        <v>12</v>
      </c>
      <c r="AI86" s="2316" t="n"/>
      <c r="AJ86" s="2432" t="n">
        <v>4</v>
      </c>
      <c r="AK86" s="2316" t="n"/>
      <c r="AL86" s="2432" t="n">
        <v>4</v>
      </c>
      <c r="AM86" s="2316" t="n"/>
      <c r="AN86" s="2455" t="n"/>
      <c r="AO86" s="2311" t="n"/>
      <c r="AP86" s="2452" t="n"/>
      <c r="AQ86" s="2431" t="n"/>
      <c r="AR86" s="2432" t="n"/>
      <c r="AS86" s="2378" t="n"/>
      <c r="AT86" s="2431" t="n"/>
      <c r="AU86" s="2454" t="n"/>
      <c r="AV86" s="2373" t="n"/>
      <c r="AW86" s="2433" t="n"/>
      <c r="AX86" s="2454" t="n"/>
      <c r="AY86" s="2378" t="n"/>
      <c r="AZ86" s="2431" t="n"/>
      <c r="BA86" s="2454" t="n"/>
      <c r="BB86" s="2373" t="n"/>
      <c r="BC86" s="2433" t="n"/>
      <c r="BD86" s="2428" t="n"/>
      <c r="BE86" s="3085" t="n"/>
      <c r="BF86" s="3092" t="n"/>
      <c r="BG86" s="3089" t="n">
        <v>4</v>
      </c>
      <c r="BH86" s="3093" t="n"/>
      <c r="BI86" s="3094" t="n">
        <v>108</v>
      </c>
      <c r="BJ86" s="3089" t="n">
        <v>8</v>
      </c>
      <c r="BK86" s="3085" t="n">
        <v>3</v>
      </c>
      <c r="BL86" s="3092" t="n">
        <v>94</v>
      </c>
      <c r="BM86" s="3089" t="n">
        <v>8</v>
      </c>
      <c r="BN86" s="3093" t="n">
        <v>3</v>
      </c>
      <c r="BO86" s="2377">
        <f>U86+AS86+AV86+AY86+BB86+BE86+BH86+BK86+BN86</f>
        <v/>
      </c>
      <c r="BP86" s="2311" t="n"/>
      <c r="BQ86" s="3081" t="n"/>
      <c r="BR86" s="2311" t="n"/>
      <c r="BS86" s="2386">
        <f>(AB86-R86)*0.22</f>
        <v/>
      </c>
      <c r="BT86" s="2" t="n"/>
      <c r="BU86" s="2" t="n"/>
      <c r="BV86" s="2" t="n"/>
      <c r="BW86" s="2" t="n"/>
      <c r="BX86" s="2" t="n"/>
      <c r="BY86" s="2" t="n"/>
      <c r="BZ86" s="2" t="n"/>
      <c r="CA86" s="2" t="n"/>
      <c r="CB86" s="2" t="n"/>
    </row>
    <row r="87">
      <c r="A87" s="6789" t="inlineStr">
        <is>
          <t>2.4.4</t>
        </is>
      </c>
      <c r="B87" s="2311" t="n"/>
      <c r="C87" s="6790" t="inlineStr">
        <is>
          <t>Сервис лесных машин и оборудования</t>
        </is>
      </c>
      <c r="D87" s="2665" t="n"/>
      <c r="E87" s="2665" t="n"/>
      <c r="F87" s="2665" t="n"/>
      <c r="G87" s="2665" t="n"/>
      <c r="H87" s="2665" t="n"/>
      <c r="I87" s="2665" t="n"/>
      <c r="J87" s="2665" t="n"/>
      <c r="K87" s="2665" t="n"/>
      <c r="L87" s="2665" t="n"/>
      <c r="M87" s="2665" t="n"/>
      <c r="N87" s="2665" t="n"/>
      <c r="O87" s="2665" t="n"/>
      <c r="P87" s="2311" t="n"/>
      <c r="Q87" s="3119" t="n"/>
      <c r="R87" s="2452" t="n"/>
      <c r="S87" s="2372" t="n"/>
      <c r="T87" s="2601" t="n"/>
      <c r="U87" s="2373" t="n"/>
      <c r="V87" s="2452" t="n">
        <v>8</v>
      </c>
      <c r="W87" s="2302" t="n"/>
      <c r="X87" s="2373" t="n">
        <v>7</v>
      </c>
      <c r="Y87" s="2311" t="n"/>
      <c r="Z87" s="2452" t="n">
        <v>322</v>
      </c>
      <c r="AA87" s="2302" t="n"/>
      <c r="AB87" s="2453" t="n">
        <v>198</v>
      </c>
      <c r="AC87" s="2311" t="n"/>
      <c r="AD87" s="2377">
        <f>Z87-T87</f>
        <v/>
      </c>
      <c r="AE87" s="2311" t="n"/>
      <c r="AF87" s="5491">
        <f>AP87+AR87+AU87+AX87+BA87+BD87+BG87+BJ87+BM87</f>
        <v/>
      </c>
      <c r="AG87" s="3267" t="n"/>
      <c r="AH87" s="2454" t="n">
        <v>22</v>
      </c>
      <c r="AI87" s="2316" t="n"/>
      <c r="AJ87" s="2432" t="n">
        <v>14</v>
      </c>
      <c r="AK87" s="2316" t="n"/>
      <c r="AL87" s="2432" t="n">
        <v>14</v>
      </c>
      <c r="AM87" s="2316" t="n"/>
      <c r="AN87" s="6806" t="n"/>
      <c r="AO87" s="2665" t="n"/>
      <c r="AP87" s="2452" t="n"/>
      <c r="AQ87" s="2431" t="n"/>
      <c r="AR87" s="2432" t="n"/>
      <c r="AS87" s="2378" t="n"/>
      <c r="AT87" s="2431" t="n"/>
      <c r="AU87" s="2454" t="n"/>
      <c r="AV87" s="2373" t="n"/>
      <c r="AW87" s="2433" t="n"/>
      <c r="AX87" s="2454" t="n"/>
      <c r="AY87" s="2378" t="n"/>
      <c r="AZ87" s="2431" t="n"/>
      <c r="BA87" s="2454" t="n"/>
      <c r="BB87" s="2373" t="n"/>
      <c r="BC87" s="2433" t="n"/>
      <c r="BD87" s="2454" t="n"/>
      <c r="BE87" s="3887" t="n"/>
      <c r="BF87" s="2431" t="n"/>
      <c r="BG87" s="2454" t="n">
        <v>6</v>
      </c>
      <c r="BH87" s="2373" t="n"/>
      <c r="BI87" s="2433" t="n">
        <v>120</v>
      </c>
      <c r="BJ87" s="2454" t="n">
        <v>20</v>
      </c>
      <c r="BK87" s="2378" t="n">
        <v>3</v>
      </c>
      <c r="BL87" s="2431" t="n">
        <v>202</v>
      </c>
      <c r="BM87" s="2454" t="n">
        <v>24</v>
      </c>
      <c r="BN87" s="2373" t="n">
        <v>6</v>
      </c>
      <c r="BO87" s="2377">
        <f>U87+AS87+AV87+AY87+BB87+BE87+BH87+BK87+BN87</f>
        <v/>
      </c>
      <c r="BP87" s="2311" t="n"/>
      <c r="BQ87" s="3081" t="n"/>
      <c r="BR87" s="2311" t="n"/>
      <c r="BS87" s="2386">
        <f>(AB87-R87)*0.22</f>
        <v/>
      </c>
      <c r="BT87" s="2" t="n"/>
      <c r="BU87" s="2" t="n"/>
      <c r="BV87" s="2" t="n"/>
      <c r="BW87" s="2" t="n"/>
      <c r="BX87" s="2" t="n"/>
      <c r="BY87" s="2" t="n"/>
      <c r="BZ87" s="2" t="n"/>
      <c r="CA87" s="2" t="n"/>
      <c r="CB87" s="2" t="n"/>
    </row>
    <row r="88">
      <c r="A88" s="6789" t="inlineStr">
        <is>
          <t>2.4.5</t>
        </is>
      </c>
      <c r="B88" s="2311" t="n"/>
      <c r="C88" s="6790" t="inlineStr">
        <is>
          <t>Курсовой проект по учебной дисциплине "Сервис лесных машин и оборудования"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311" t="n"/>
      <c r="Q88" s="3083" t="n"/>
      <c r="R88" s="3088" t="n"/>
      <c r="S88" s="3086" t="n"/>
      <c r="T88" s="2601" t="n"/>
      <c r="U88" s="3093" t="n"/>
      <c r="V88" s="2452" t="n"/>
      <c r="W88" s="2302" t="n"/>
      <c r="X88" s="2373" t="n"/>
      <c r="Y88" s="2311" t="n"/>
      <c r="Z88" s="2452" t="n">
        <v>40</v>
      </c>
      <c r="AA88" s="2302" t="n"/>
      <c r="AB88" s="2453" t="n"/>
      <c r="AC88" s="2311" t="n"/>
      <c r="AD88" s="2377">
        <f>Z88-T88</f>
        <v/>
      </c>
      <c r="AE88" s="2311" t="n"/>
      <c r="AF88" s="5491" t="n"/>
      <c r="AG88" s="3267" t="n"/>
      <c r="AH88" s="2454" t="n"/>
      <c r="AI88" s="2316" t="n"/>
      <c r="AJ88" s="2432" t="n"/>
      <c r="AK88" s="2316" t="n"/>
      <c r="AL88" s="2432" t="n"/>
      <c r="AM88" s="2316" t="n"/>
      <c r="AN88" s="2455" t="n"/>
      <c r="AO88" s="2311" t="n"/>
      <c r="AP88" s="3088" t="n"/>
      <c r="AQ88" s="3092" t="n"/>
      <c r="AR88" s="3090" t="n"/>
      <c r="AS88" s="3085" t="n"/>
      <c r="AT88" s="3092" t="n"/>
      <c r="AU88" s="3089" t="n"/>
      <c r="AV88" s="3093" t="n"/>
      <c r="AW88" s="3094" t="n"/>
      <c r="AX88" s="3089" t="n"/>
      <c r="AY88" s="3085" t="n"/>
      <c r="AZ88" s="3092" t="n"/>
      <c r="BA88" s="3089" t="n"/>
      <c r="BB88" s="3093" t="n"/>
      <c r="BC88" s="3094" t="n"/>
      <c r="BD88" s="3089" t="n"/>
      <c r="BE88" s="3887" t="n"/>
      <c r="BF88" s="2431" t="n"/>
      <c r="BG88" s="2454" t="n"/>
      <c r="BH88" s="2373" t="n"/>
      <c r="BI88" s="2433" t="n"/>
      <c r="BJ88" s="2454" t="n"/>
      <c r="BK88" s="2378" t="n"/>
      <c r="BL88" s="2431" t="n">
        <v>40</v>
      </c>
      <c r="BM88" s="2454" t="n"/>
      <c r="BN88" s="2373" t="n">
        <v>1</v>
      </c>
      <c r="BO88" s="2377">
        <f>U88+AS88+AV88+AY88+BB88+BE88+BH88+BK88+BN88</f>
        <v/>
      </c>
      <c r="BP88" s="2311" t="n"/>
      <c r="BQ88" s="3081" t="n"/>
      <c r="BR88" s="2311" t="n"/>
      <c r="BS88" s="2386">
        <f>(AB88-R88)*0.22</f>
        <v/>
      </c>
      <c r="BT88" s="2" t="n"/>
      <c r="BU88" s="2" t="n"/>
      <c r="BV88" s="2" t="n"/>
      <c r="BW88" s="2" t="n"/>
      <c r="BX88" s="2" t="n"/>
      <c r="BY88" s="2" t="n"/>
      <c r="BZ88" s="2" t="n"/>
      <c r="CA88" s="2" t="n"/>
      <c r="CB88" s="2" t="n"/>
    </row>
    <row r="89">
      <c r="A89" s="6795" t="inlineStr">
        <is>
          <t>2.5</t>
        </is>
      </c>
      <c r="B89" s="2311" t="n"/>
      <c r="C89" s="6796" t="inlineStr">
        <is>
          <t>Модуль "Проектирование и расчет машин иоборудования лесной промышленности"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311" t="n"/>
      <c r="Q89" s="3099" t="n"/>
      <c r="R89" s="2374" t="n"/>
      <c r="S89" s="2601" t="n"/>
      <c r="T89" s="2601" t="n"/>
      <c r="U89" s="2375" t="n"/>
      <c r="V89" s="2374" t="n"/>
      <c r="W89" s="2302" t="n"/>
      <c r="X89" s="2375" t="n"/>
      <c r="Y89" s="2311" t="n"/>
      <c r="Z89" s="2452" t="n"/>
      <c r="AA89" s="2302" t="n"/>
      <c r="AB89" s="2376" t="n"/>
      <c r="AC89" s="2311" t="n"/>
      <c r="AD89" s="2377" t="n"/>
      <c r="AE89" s="2311" t="n"/>
      <c r="AF89" s="5491" t="n"/>
      <c r="AG89" s="3267" t="n"/>
      <c r="AH89" s="2379" t="n"/>
      <c r="AI89" s="2316" t="n"/>
      <c r="AJ89" s="2380" t="n"/>
      <c r="AK89" s="2316" t="n"/>
      <c r="AL89" s="2380" t="n"/>
      <c r="AM89" s="2316" t="n"/>
      <c r="AN89" s="2381" t="n"/>
      <c r="AO89" s="2311" t="n"/>
      <c r="AP89" s="2374" t="n"/>
      <c r="AQ89" s="2382" t="n"/>
      <c r="AR89" s="2380" t="n"/>
      <c r="AS89" s="2383" t="n"/>
      <c r="AT89" s="2382" t="n"/>
      <c r="AU89" s="2379" t="n"/>
      <c r="AV89" s="2375" t="n"/>
      <c r="AW89" s="2384" t="n"/>
      <c r="AX89" s="2379" t="n"/>
      <c r="AY89" s="2383" t="n"/>
      <c r="AZ89" s="2382" t="n"/>
      <c r="BA89" s="2379" t="n"/>
      <c r="BB89" s="2375" t="n"/>
      <c r="BC89" s="2384" t="n"/>
      <c r="BD89" s="2379" t="n"/>
      <c r="BE89" s="1931" t="n"/>
      <c r="BF89" s="3107" t="n"/>
      <c r="BG89" s="3104" t="n"/>
      <c r="BH89" s="3108" t="n"/>
      <c r="BI89" s="3109" t="n"/>
      <c r="BJ89" s="3104" t="n"/>
      <c r="BK89" s="1931" t="n"/>
      <c r="BL89" s="3107" t="n"/>
      <c r="BM89" s="3104" t="n"/>
      <c r="BN89" s="3108" t="n"/>
      <c r="BO89" s="2377" t="n"/>
      <c r="BP89" s="2311" t="n"/>
      <c r="BQ89" s="4365" t="n"/>
      <c r="BR89" s="2311" t="n"/>
      <c r="BS89" s="2386">
        <f>(AB89-R89)*0.22</f>
        <v/>
      </c>
      <c r="BT89" s="2" t="n"/>
      <c r="BU89" s="2" t="n"/>
      <c r="BV89" s="2" t="n"/>
      <c r="BW89" s="2" t="n"/>
      <c r="BX89" s="2" t="n"/>
      <c r="BY89" s="2" t="n"/>
      <c r="BZ89" s="2" t="n"/>
      <c r="CA89" s="2" t="n"/>
      <c r="CB89" s="2" t="n"/>
    </row>
    <row r="90">
      <c r="A90" s="6807" t="inlineStr">
        <is>
          <t>2.5.1</t>
        </is>
      </c>
      <c r="B90" s="2311" t="n"/>
      <c r="C90" s="6792" t="inlineStr">
        <is>
          <t xml:space="preserve">Основы теории движения лесотранспортных машин / Правила дорожного движения 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311" t="n"/>
      <c r="Q90" s="467" t="n"/>
      <c r="R90" s="3860" t="n">
        <v>12</v>
      </c>
      <c r="S90" s="3111" t="n"/>
      <c r="T90" s="2308">
        <f>R90*Z90/AB90</f>
        <v/>
      </c>
      <c r="U90" s="3868" t="n">
        <v>1</v>
      </c>
      <c r="V90" s="2310" t="n"/>
      <c r="W90" s="2302" t="n"/>
      <c r="X90" s="2309" t="n">
        <v>4</v>
      </c>
      <c r="Y90" s="2311" t="n"/>
      <c r="Z90" s="2310" t="n">
        <v>108</v>
      </c>
      <c r="AA90" s="2302" t="n"/>
      <c r="AB90" s="2312" t="n">
        <v>36</v>
      </c>
      <c r="AC90" s="2311" t="n"/>
      <c r="AD90" s="2313">
        <f>Z90-T90</f>
        <v/>
      </c>
      <c r="AE90" s="2311" t="n"/>
      <c r="AF90" s="5483">
        <f>AP90+AR90+AU90+AX90+BA90+BD90+BG90+BJ90+BM90</f>
        <v/>
      </c>
      <c r="AG90" s="3267" t="n"/>
      <c r="AH90" s="2315" t="n">
        <v>4</v>
      </c>
      <c r="AI90" s="2316" t="n"/>
      <c r="AJ90" s="2317" t="n"/>
      <c r="AK90" s="2316" t="n"/>
      <c r="AL90" s="2317" t="n">
        <v>4</v>
      </c>
      <c r="AM90" s="2316" t="n"/>
      <c r="AN90" s="2318" t="n"/>
      <c r="AO90" s="2311" t="n"/>
      <c r="AP90" s="3860" t="n"/>
      <c r="AQ90" s="3867" t="n"/>
      <c r="AR90" s="3862" t="n"/>
      <c r="AS90" s="2090" t="n"/>
      <c r="AT90" s="3867" t="n"/>
      <c r="AU90" s="4394" t="n"/>
      <c r="AV90" s="3868" t="n"/>
      <c r="AW90" s="3927" t="n"/>
      <c r="AX90" s="3928" t="n">
        <v>2</v>
      </c>
      <c r="AY90" s="3864" t="n"/>
      <c r="AZ90" s="3926" t="n">
        <v>72</v>
      </c>
      <c r="BA90" s="3928" t="n">
        <v>6</v>
      </c>
      <c r="BB90" s="3866" t="n">
        <v>2</v>
      </c>
      <c r="BC90" s="3861" t="n"/>
      <c r="BD90" s="4394" t="n"/>
      <c r="BE90" s="3032" t="n"/>
      <c r="BF90" s="2326" t="n"/>
      <c r="BG90" s="2315" t="n"/>
      <c r="BH90" s="2309" t="n"/>
      <c r="BI90" s="2325" t="n"/>
      <c r="BJ90" s="2315" t="n"/>
      <c r="BK90" s="2314" t="n"/>
      <c r="BL90" s="2326" t="n"/>
      <c r="BM90" s="2315" t="n"/>
      <c r="BN90" s="2309" t="n"/>
      <c r="BO90" s="2313">
        <f>U90+AS90+AV90+AY90+BB90+BE90+BH90+BK90+BN90</f>
        <v/>
      </c>
      <c r="BP90" s="2311" t="n"/>
      <c r="BQ90" s="3114" t="inlineStr">
        <is>
          <t>ЛМДиТЛП</t>
        </is>
      </c>
      <c r="BR90" s="2311" t="n"/>
      <c r="BS90" s="2">
        <f>(AB90-R90)*0.22</f>
        <v/>
      </c>
      <c r="BT90" s="2" t="n"/>
      <c r="BU90" s="2" t="n"/>
      <c r="BV90" s="2" t="n"/>
      <c r="BW90" s="2" t="n"/>
      <c r="BX90" s="2" t="n"/>
      <c r="BY90" s="2" t="n"/>
      <c r="BZ90" s="2" t="n"/>
      <c r="CA90" s="2" t="n"/>
      <c r="CB90" s="2" t="n"/>
    </row>
    <row r="91">
      <c r="A91" s="6789" t="inlineStr">
        <is>
          <t>2.5.2</t>
        </is>
      </c>
      <c r="B91" s="2311" t="n"/>
      <c r="C91" s="6790" t="inlineStr">
        <is>
          <t>Системы автоматизированного проектирования лесных машин</t>
        </is>
      </c>
      <c r="D91" s="2665" t="n"/>
      <c r="E91" s="2665" t="n"/>
      <c r="F91" s="2665" t="n"/>
      <c r="G91" s="2665" t="n"/>
      <c r="H91" s="2665" t="n"/>
      <c r="I91" s="2665" t="n"/>
      <c r="J91" s="2665" t="n"/>
      <c r="K91" s="2665" t="n"/>
      <c r="L91" s="2665" t="n"/>
      <c r="M91" s="2665" t="n"/>
      <c r="N91" s="2665" t="n"/>
      <c r="O91" s="2665" t="n"/>
      <c r="P91" s="2311" t="n"/>
      <c r="Q91" s="3119" t="n"/>
      <c r="R91" s="2452" t="n"/>
      <c r="S91" s="2378" t="n"/>
      <c r="T91" s="2601" t="n"/>
      <c r="U91" s="2373" t="n"/>
      <c r="V91" s="2371" t="n">
        <v>7</v>
      </c>
      <c r="W91" s="2378" t="n">
        <v>8</v>
      </c>
      <c r="X91" s="2373" t="n"/>
      <c r="Y91" s="2311" t="n"/>
      <c r="Z91" s="2452" t="n">
        <v>346</v>
      </c>
      <c r="AA91" s="2302" t="n"/>
      <c r="AB91" s="2453" t="n">
        <v>198</v>
      </c>
      <c r="AC91" s="2311" t="n"/>
      <c r="AD91" s="2377">
        <f>Z91-T91</f>
        <v/>
      </c>
      <c r="AE91" s="2311" t="n"/>
      <c r="AF91" s="5491">
        <f>AP91+AR91+AU91+AX91+BA91+BD91+BG91+BJ91+BM91</f>
        <v/>
      </c>
      <c r="AG91" s="3267" t="n"/>
      <c r="AH91" s="2454" t="n">
        <v>20</v>
      </c>
      <c r="AI91" s="2316" t="n"/>
      <c r="AJ91" s="2432" t="n">
        <v>12</v>
      </c>
      <c r="AK91" s="2316" t="n"/>
      <c r="AL91" s="2432" t="n">
        <v>12</v>
      </c>
      <c r="AM91" s="2316" t="n"/>
      <c r="AN91" s="2455" t="n"/>
      <c r="AO91" s="2311" t="n"/>
      <c r="AP91" s="2452" t="n"/>
      <c r="AQ91" s="2431" t="n"/>
      <c r="AR91" s="3122" t="n"/>
      <c r="AS91" s="3887" t="n"/>
      <c r="AT91" s="2431" t="n"/>
      <c r="AU91" s="2454" t="n"/>
      <c r="AV91" s="2373" t="n"/>
      <c r="AW91" s="2433" t="n"/>
      <c r="AX91" s="2454" t="n"/>
      <c r="AY91" s="2378" t="n"/>
      <c r="AZ91" s="2431" t="n"/>
      <c r="BA91" s="2454" t="n"/>
      <c r="BB91" s="2373" t="n"/>
      <c r="BC91" s="2433" t="n"/>
      <c r="BD91" s="2454" t="n"/>
      <c r="BE91" s="3085" t="n"/>
      <c r="BF91" s="3092" t="n"/>
      <c r="BG91" s="3089" t="n">
        <v>6</v>
      </c>
      <c r="BH91" s="3093" t="n"/>
      <c r="BI91" s="3094" t="n">
        <v>144</v>
      </c>
      <c r="BJ91" s="3089" t="n">
        <v>18</v>
      </c>
      <c r="BK91" s="3085" t="n">
        <v>4</v>
      </c>
      <c r="BL91" s="3092" t="n">
        <v>202</v>
      </c>
      <c r="BM91" s="3089" t="n">
        <v>20</v>
      </c>
      <c r="BN91" s="3093" t="n">
        <v>6</v>
      </c>
      <c r="BO91" s="2377">
        <f>U91+AS91+AV91+AY91+BB91+BE91+BH91+BK91+BN91</f>
        <v/>
      </c>
      <c r="BP91" s="2311" t="n"/>
      <c r="BQ91" s="3081" t="n"/>
      <c r="BR91" s="2311" t="n"/>
      <c r="BS91" s="2386">
        <f>(AB91-R91)*0.22</f>
        <v/>
      </c>
      <c r="BT91" s="2" t="n"/>
      <c r="BU91" s="2" t="n"/>
      <c r="BV91" s="2" t="n"/>
      <c r="BW91" s="2" t="n"/>
      <c r="BX91" s="2" t="n"/>
      <c r="BY91" s="2" t="n"/>
      <c r="BZ91" s="2" t="n"/>
      <c r="CA91" s="2" t="n"/>
      <c r="CB91" s="2" t="n"/>
    </row>
    <row r="92">
      <c r="A92" s="6789" t="inlineStr">
        <is>
          <t>2.5.3</t>
        </is>
      </c>
      <c r="B92" s="2311" t="n"/>
      <c r="C92" s="6790" t="inlineStr">
        <is>
          <t>Курсовой проект по учебной дисциплине "Системы автоматизированного проектирования лесных машин"</t>
        </is>
      </c>
      <c r="D92" s="2665" t="n"/>
      <c r="E92" s="2665" t="n"/>
      <c r="F92" s="2665" t="n"/>
      <c r="G92" s="2665" t="n"/>
      <c r="H92" s="2665" t="n"/>
      <c r="I92" s="2665" t="n"/>
      <c r="J92" s="2665" t="n"/>
      <c r="K92" s="2665" t="n"/>
      <c r="L92" s="2665" t="n"/>
      <c r="M92" s="2665" t="n"/>
      <c r="N92" s="2665" t="n"/>
      <c r="O92" s="2665" t="n"/>
      <c r="P92" s="2311" t="n"/>
      <c r="Q92" s="3083" t="n"/>
      <c r="R92" s="3088" t="n"/>
      <c r="S92" s="3085" t="n"/>
      <c r="T92" s="2601" t="n"/>
      <c r="U92" s="3093" t="n"/>
      <c r="V92" s="2452" t="n"/>
      <c r="W92" s="2302" t="n"/>
      <c r="X92" s="2373" t="n"/>
      <c r="Y92" s="2311" t="n"/>
      <c r="Z92" s="2452" t="n">
        <v>60</v>
      </c>
      <c r="AA92" s="2302" t="n"/>
      <c r="AB92" s="2453" t="n"/>
      <c r="AC92" s="2311" t="n"/>
      <c r="AD92" s="2377">
        <f>Z92-T92</f>
        <v/>
      </c>
      <c r="AE92" s="2311" t="n"/>
      <c r="AF92" s="5491" t="n"/>
      <c r="AG92" s="3267" t="n"/>
      <c r="AH92" s="2454" t="n"/>
      <c r="AI92" s="2316" t="n"/>
      <c r="AJ92" s="2432" t="n"/>
      <c r="AK92" s="2316" t="n"/>
      <c r="AL92" s="2432" t="n"/>
      <c r="AM92" s="2316" t="n"/>
      <c r="AN92" s="2455" t="n"/>
      <c r="AO92" s="2311" t="n"/>
      <c r="AP92" s="3088" t="n"/>
      <c r="AQ92" s="3092" t="n"/>
      <c r="AR92" s="3090" t="n"/>
      <c r="AS92" s="3085" t="n"/>
      <c r="AT92" s="3092" t="n"/>
      <c r="AU92" s="3089" t="n"/>
      <c r="AV92" s="3093" t="n"/>
      <c r="AW92" s="3094" t="n"/>
      <c r="AX92" s="3089" t="n"/>
      <c r="AY92" s="3085" t="n"/>
      <c r="AZ92" s="3092" t="n"/>
      <c r="BA92" s="3089" t="n"/>
      <c r="BB92" s="3093" t="n"/>
      <c r="BC92" s="3094" t="n"/>
      <c r="BD92" s="3089" t="n"/>
      <c r="BE92" s="3887" t="n"/>
      <c r="BF92" s="2431" t="n"/>
      <c r="BG92" s="2454" t="n"/>
      <c r="BH92" s="2373" t="n"/>
      <c r="BI92" s="2433" t="n"/>
      <c r="BJ92" s="2454" t="n"/>
      <c r="BK92" s="2378" t="n"/>
      <c r="BL92" s="2431" t="n">
        <v>60</v>
      </c>
      <c r="BM92" s="2454" t="n"/>
      <c r="BN92" s="2373" t="n">
        <v>2</v>
      </c>
      <c r="BO92" s="2377">
        <f>U92+AS92+AV92+AY92+BB92+BE92+BH92+BK92+BN92</f>
        <v/>
      </c>
      <c r="BP92" s="2311" t="n"/>
      <c r="BQ92" s="3081" t="n"/>
      <c r="BR92" s="2311" t="n"/>
      <c r="BS92" s="2386">
        <f>(AB92-R92)*0.22</f>
        <v/>
      </c>
      <c r="BT92" s="2" t="n"/>
      <c r="BU92" s="2" t="n"/>
      <c r="BV92" s="2" t="n"/>
      <c r="BW92" s="2" t="n"/>
      <c r="BX92" s="2" t="n"/>
      <c r="BY92" s="2" t="n"/>
      <c r="BZ92" s="2" t="n"/>
      <c r="CA92" s="2" t="n"/>
      <c r="CB92" s="2" t="n"/>
    </row>
    <row r="93">
      <c r="A93" s="6789" t="inlineStr">
        <is>
          <t>2.5.4</t>
        </is>
      </c>
      <c r="B93" s="2311" t="n"/>
      <c r="C93" s="6790" t="inlineStr">
        <is>
          <t>Обеспечение надежности лесных машин и оборудования</t>
        </is>
      </c>
      <c r="D93" s="2665" t="n"/>
      <c r="E93" s="2665" t="n"/>
      <c r="F93" s="2665" t="n"/>
      <c r="G93" s="2665" t="n"/>
      <c r="H93" s="2665" t="n"/>
      <c r="I93" s="2665" t="n"/>
      <c r="J93" s="2665" t="n"/>
      <c r="K93" s="2665" t="n"/>
      <c r="L93" s="2665" t="n"/>
      <c r="M93" s="2665" t="n"/>
      <c r="N93" s="2665" t="n"/>
      <c r="O93" s="2665" t="n"/>
      <c r="P93" s="2311" t="n"/>
      <c r="Q93" s="3119" t="n"/>
      <c r="R93" s="2452" t="n"/>
      <c r="S93" s="2378" t="n"/>
      <c r="T93" s="2601" t="n"/>
      <c r="U93" s="2373" t="n"/>
      <c r="V93" s="2452" t="n"/>
      <c r="W93" s="2302" t="n"/>
      <c r="X93" s="2373" t="n">
        <v>8</v>
      </c>
      <c r="Y93" s="2311" t="n"/>
      <c r="Z93" s="2452" t="n">
        <v>94</v>
      </c>
      <c r="AA93" s="2302" t="n"/>
      <c r="AB93" s="2453" t="n">
        <v>36</v>
      </c>
      <c r="AC93" s="2311" t="n"/>
      <c r="AD93" s="2377">
        <f>Z93-T93</f>
        <v/>
      </c>
      <c r="AE93" s="2311" t="n"/>
      <c r="AF93" s="5491">
        <f>AP93+AR93+AU93+AX93+BA93+BD93+BG93+BJ93+BM93</f>
        <v/>
      </c>
      <c r="AG93" s="3267" t="n"/>
      <c r="AH93" s="2454" t="n">
        <v>4</v>
      </c>
      <c r="AI93" s="2316" t="n"/>
      <c r="AJ93" s="2432" t="n">
        <v>4</v>
      </c>
      <c r="AK93" s="2316" t="n"/>
      <c r="AL93" s="2432" t="n"/>
      <c r="AM93" s="2316" t="n"/>
      <c r="AN93" s="2455" t="n"/>
      <c r="AO93" s="2311" t="n"/>
      <c r="AP93" s="2452" t="n"/>
      <c r="AQ93" s="2431" t="n"/>
      <c r="AR93" s="2432" t="n"/>
      <c r="AS93" s="2378" t="n"/>
      <c r="AT93" s="2431" t="n"/>
      <c r="AU93" s="2454" t="n"/>
      <c r="AV93" s="2373" t="n"/>
      <c r="AW93" s="2433" t="n"/>
      <c r="AX93" s="2454" t="n"/>
      <c r="AY93" s="2378" t="n"/>
      <c r="AZ93" s="2431" t="n"/>
      <c r="BA93" s="2454" t="n"/>
      <c r="BB93" s="2373" t="n"/>
      <c r="BC93" s="2433" t="n"/>
      <c r="BD93" s="2454" t="n"/>
      <c r="BE93" s="2378" t="n"/>
      <c r="BF93" s="2431" t="n"/>
      <c r="BG93" s="2454" t="n"/>
      <c r="BH93" s="2373" t="n"/>
      <c r="BI93" s="2433" t="n"/>
      <c r="BJ93" s="2454" t="n">
        <v>2</v>
      </c>
      <c r="BK93" s="2378" t="n"/>
      <c r="BL93" s="2431" t="n">
        <v>94</v>
      </c>
      <c r="BM93" s="2454" t="n">
        <v>6</v>
      </c>
      <c r="BN93" s="2373" t="n">
        <v>3</v>
      </c>
      <c r="BO93" s="2377">
        <f>U93+AS93+AV93+AY93+BB93+BE93+BH93+BK93+BN93</f>
        <v/>
      </c>
      <c r="BP93" s="2311" t="n"/>
      <c r="BQ93" s="3081" t="n"/>
      <c r="BR93" s="2311" t="n"/>
      <c r="BS93" s="2386">
        <f>(AB93-R93)*0.22</f>
        <v/>
      </c>
      <c r="BT93" s="2" t="n"/>
      <c r="BU93" s="2" t="n"/>
      <c r="BV93" s="2" t="n"/>
      <c r="BW93" s="2" t="n"/>
      <c r="BX93" s="2" t="n"/>
      <c r="BY93" s="2" t="n"/>
      <c r="BZ93" s="2" t="n"/>
      <c r="CA93" s="2" t="n"/>
      <c r="CB93" s="2" t="n"/>
    </row>
    <row r="94">
      <c r="A94" s="4396" t="n"/>
      <c r="B94" s="4397" t="n"/>
      <c r="C94" s="3083" t="n"/>
      <c r="D94" s="3083" t="n"/>
      <c r="E94" s="3083" t="n"/>
      <c r="F94" s="3083" t="n"/>
      <c r="G94" s="3083" t="n"/>
      <c r="H94" s="3083" t="n"/>
      <c r="I94" s="3083" t="n"/>
      <c r="J94" s="3083" t="n"/>
      <c r="K94" s="3083" t="n"/>
      <c r="L94" s="3083" t="n"/>
      <c r="M94" s="3083" t="n"/>
      <c r="N94" s="3083" t="n"/>
      <c r="O94" s="3083" t="n"/>
      <c r="P94" s="3083" t="n"/>
      <c r="Q94" s="3083" t="n"/>
      <c r="R94" s="3628" t="n"/>
      <c r="S94" s="3628" t="n"/>
      <c r="T94" s="3628" t="n"/>
      <c r="U94" s="3628" t="n"/>
      <c r="V94" s="3628" t="n"/>
      <c r="W94" s="3628" t="n"/>
      <c r="X94" s="3628" t="n"/>
      <c r="Y94" s="3628" t="n"/>
      <c r="Z94" s="3628" t="n"/>
      <c r="AA94" s="3628" t="n"/>
      <c r="AB94" s="3628" t="n"/>
      <c r="AC94" s="3628" t="n"/>
      <c r="AD94" s="3628" t="n"/>
      <c r="AE94" s="3628" t="n"/>
      <c r="AF94" s="3628" t="n"/>
      <c r="AG94" s="3628" t="n"/>
      <c r="AH94" s="3628" t="n"/>
      <c r="AI94" s="3628" t="n"/>
      <c r="AJ94" s="3628" t="n"/>
      <c r="AK94" s="3628" t="n"/>
      <c r="AL94" s="3628" t="n"/>
      <c r="AM94" s="3628" t="n"/>
      <c r="AN94" s="3628" t="n"/>
      <c r="AO94" s="3628" t="n"/>
      <c r="AP94" s="3628" t="n"/>
      <c r="AQ94" s="3628" t="n"/>
      <c r="AR94" s="3628" t="n"/>
      <c r="AS94" s="3628" t="n"/>
      <c r="AT94" s="3628" t="n"/>
      <c r="AU94" s="3628" t="n"/>
      <c r="AV94" s="3628" t="n"/>
      <c r="AW94" s="3628" t="n"/>
      <c r="AX94" s="3628" t="n"/>
      <c r="AY94" s="3628" t="n"/>
      <c r="AZ94" s="3628" t="n"/>
      <c r="BA94" s="3628" t="n"/>
      <c r="BB94" s="3628" t="n"/>
      <c r="BC94" s="3628" t="n"/>
      <c r="BD94" s="3628" t="n"/>
      <c r="BE94" s="3628" t="n"/>
      <c r="BF94" s="3628" t="n"/>
      <c r="BG94" s="3628" t="n"/>
      <c r="BH94" s="3628" t="n"/>
      <c r="BI94" s="3628" t="n"/>
      <c r="BJ94" s="3628" t="n"/>
      <c r="BK94" s="3628" t="n"/>
      <c r="BL94" s="3628" t="n"/>
      <c r="BM94" s="3628" t="n"/>
      <c r="BN94" s="3628" t="n"/>
      <c r="BO94" s="3628" t="n"/>
      <c r="BP94" s="3628" t="n"/>
      <c r="BQ94" s="4398" t="n"/>
      <c r="BR94" s="4398" t="n"/>
      <c r="BS94" s="2" t="n"/>
      <c r="BT94" s="2" t="n"/>
      <c r="BU94" s="2" t="n"/>
      <c r="BV94" s="2" t="n"/>
      <c r="BW94" s="2" t="n"/>
      <c r="BX94" s="2" t="n"/>
      <c r="BY94" s="2" t="n"/>
      <c r="BZ94" s="2" t="n"/>
      <c r="CA94" s="2" t="n"/>
      <c r="CB94" s="2" t="n"/>
    </row>
    <row r="95">
      <c r="A95" s="2630" t="inlineStr">
        <is>
          <t>№
п/п</t>
        </is>
      </c>
      <c r="B95" s="2202" t="n"/>
      <c r="C95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5" s="60" t="n"/>
      <c r="E95" s="60" t="n"/>
      <c r="F95" s="60" t="n"/>
      <c r="G95" s="60" t="n"/>
      <c r="H95" s="60" t="n"/>
      <c r="I95" s="60" t="n"/>
      <c r="J95" s="60" t="n"/>
      <c r="K95" s="60" t="n"/>
      <c r="L95" s="60" t="n"/>
      <c r="M95" s="60" t="n"/>
      <c r="N95" s="60" t="n"/>
      <c r="O95" s="60" t="n"/>
      <c r="P95" s="64" t="n"/>
      <c r="Q95" s="3142" t="n"/>
      <c r="R95" s="2629" t="inlineStr">
        <is>
          <t>Уровень ССО</t>
        </is>
      </c>
      <c r="S95" s="1410" t="n"/>
      <c r="T95" s="1410" t="n"/>
      <c r="U95" s="1414" t="n"/>
      <c r="V95" s="2630" t="inlineStr">
        <is>
          <t>Экзамены</t>
        </is>
      </c>
      <c r="W95" s="2202" t="n"/>
      <c r="X95" s="3936" t="inlineStr">
        <is>
          <t>Зачеты</t>
        </is>
      </c>
      <c r="Y95" s="2202" t="n"/>
      <c r="Z95" s="2632" t="inlineStr">
        <is>
          <t>Общее количество акад. часов по учебному плану для дневной формы</t>
        </is>
      </c>
      <c r="AA95" s="2198" t="n"/>
      <c r="AB95" s="2633" t="inlineStr">
        <is>
          <t>Количество аудиторных часов по учебному плану для дневной формы</t>
        </is>
      </c>
      <c r="AC95" s="60" t="n"/>
      <c r="AD95" s="2629" t="inlineStr">
        <is>
          <t>ВСЕГО                  академических  часов</t>
        </is>
      </c>
      <c r="AE95" s="64" t="n"/>
      <c r="AF95" s="2635" t="inlineStr">
        <is>
          <t>Количество аудиторных часов</t>
        </is>
      </c>
      <c r="AG95" s="164" t="n"/>
      <c r="AH95" s="164" t="n"/>
      <c r="AI95" s="164" t="n"/>
      <c r="AJ95" s="164" t="n"/>
      <c r="AK95" s="164" t="n"/>
      <c r="AL95" s="164" t="n"/>
      <c r="AM95" s="164" t="n"/>
      <c r="AN95" s="164" t="n"/>
      <c r="AO95" s="165" t="n"/>
      <c r="AP95" s="2635" t="inlineStr">
        <is>
          <t>Распределение по курсам и семестрам</t>
        </is>
      </c>
      <c r="AQ95" s="164" t="n"/>
      <c r="AR95" s="164" t="n"/>
      <c r="AS95" s="164" t="n"/>
      <c r="AT95" s="164" t="n"/>
      <c r="AU95" s="164" t="n"/>
      <c r="AV95" s="164" t="n"/>
      <c r="AW95" s="164" t="n"/>
      <c r="AX95" s="164" t="n"/>
      <c r="AY95" s="164" t="n"/>
      <c r="AZ95" s="164" t="n"/>
      <c r="BA95" s="164" t="n"/>
      <c r="BB95" s="164" t="n"/>
      <c r="BC95" s="164" t="n"/>
      <c r="BD95" s="164" t="n"/>
      <c r="BE95" s="164" t="n"/>
      <c r="BF95" s="164" t="n"/>
      <c r="BG95" s="164" t="n"/>
      <c r="BH95" s="164" t="n"/>
      <c r="BI95" s="164" t="n"/>
      <c r="BJ95" s="164" t="n"/>
      <c r="BK95" s="164" t="n"/>
      <c r="BL95" s="164" t="n"/>
      <c r="BM95" s="164" t="n"/>
      <c r="BN95" s="165" t="n"/>
      <c r="BO95" s="2630" t="inlineStr">
        <is>
          <t>Всего зачетных единиц</t>
        </is>
      </c>
      <c r="BP95" s="2202" t="n"/>
      <c r="BQ95" s="2631" t="n"/>
      <c r="BR95" s="2202" t="n"/>
      <c r="BS95" s="3937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</row>
    <row r="96">
      <c r="A96" s="69" t="n"/>
      <c r="B96" s="2211" t="n"/>
      <c r="C96" s="171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72" t="n"/>
      <c r="Q96" s="851" t="n"/>
      <c r="R96" s="2636" t="inlineStr">
        <is>
          <t>Количество ауд.часов</t>
        </is>
      </c>
      <c r="S96" s="2637" t="inlineStr">
        <is>
          <t>Количество экзаменов</t>
        </is>
      </c>
      <c r="T96" s="3652" t="inlineStr">
        <is>
          <t>Всего часов</t>
        </is>
      </c>
      <c r="U96" s="3653" t="inlineStr">
        <is>
          <t>Зачетных единиц</t>
        </is>
      </c>
      <c r="V96" s="69" t="n"/>
      <c r="W96" s="2211" t="n"/>
      <c r="X96" s="171" t="n"/>
      <c r="Y96" s="2211" t="n"/>
      <c r="Z96" s="69" t="n"/>
      <c r="AA96" s="173" t="n"/>
      <c r="AB96" s="2" t="n"/>
      <c r="AC96" s="2" t="n"/>
      <c r="AD96" s="69" t="n"/>
      <c r="AE96" s="72" t="n"/>
      <c r="AF96" s="3145" t="inlineStr">
        <is>
          <t>Всего</t>
        </is>
      </c>
      <c r="AG96" s="2213" t="n"/>
      <c r="AH96" s="2641" t="inlineStr">
        <is>
          <t>Из них</t>
        </is>
      </c>
      <c r="AI96" s="175" t="n"/>
      <c r="AJ96" s="175" t="n"/>
      <c r="AK96" s="175" t="n"/>
      <c r="AL96" s="175" t="n"/>
      <c r="AM96" s="175" t="n"/>
      <c r="AN96" s="175" t="n"/>
      <c r="AO96" s="2215" t="n"/>
      <c r="AP96" s="3654" t="inlineStr">
        <is>
          <t>I курс</t>
        </is>
      </c>
      <c r="AQ96" s="477" t="n"/>
      <c r="AR96" s="477" t="n"/>
      <c r="AS96" s="477" t="n"/>
      <c r="AT96" s="477" t="n"/>
      <c r="AU96" s="477" t="n"/>
      <c r="AV96" s="2231" t="n"/>
      <c r="AW96" s="3655" t="inlineStr">
        <is>
          <t>II курс</t>
        </is>
      </c>
      <c r="AX96" s="477" t="n"/>
      <c r="AY96" s="477" t="n"/>
      <c r="AZ96" s="477" t="n"/>
      <c r="BA96" s="477" t="n"/>
      <c r="BB96" s="2227" t="n"/>
      <c r="BC96" s="3654" t="inlineStr">
        <is>
          <t>III курс</t>
        </is>
      </c>
      <c r="BD96" s="477" t="n"/>
      <c r="BE96" s="477" t="n"/>
      <c r="BF96" s="477" t="n"/>
      <c r="BG96" s="477" t="n"/>
      <c r="BH96" s="2231" t="n"/>
      <c r="BI96" s="3655" t="inlineStr">
        <is>
          <t>IV курс</t>
        </is>
      </c>
      <c r="BJ96" s="477" t="n"/>
      <c r="BK96" s="477" t="n"/>
      <c r="BL96" s="477" t="n"/>
      <c r="BM96" s="477" t="n"/>
      <c r="BN96" s="2227" t="n"/>
      <c r="BO96" s="69" t="n"/>
      <c r="BP96" s="2211" t="n"/>
      <c r="BQ96" s="2" t="n"/>
      <c r="BR96" s="2211" t="n"/>
      <c r="BS96" s="3937" t="n"/>
      <c r="BT96" s="2" t="n"/>
      <c r="BU96" s="2" t="n"/>
      <c r="BV96" s="2" t="n"/>
      <c r="BW96" s="2" t="n"/>
      <c r="BX96" s="2" t="n"/>
      <c r="BY96" s="2" t="n"/>
      <c r="BZ96" s="2" t="n"/>
      <c r="CA96" s="2" t="n"/>
      <c r="CB96" s="2" t="n"/>
    </row>
    <row r="97">
      <c r="A97" s="69" t="n"/>
      <c r="B97" s="2211" t="n"/>
      <c r="C97" s="171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72" t="n"/>
      <c r="Q97" s="851" t="n"/>
      <c r="R97" s="2218" t="n"/>
      <c r="S97" s="2219" t="n"/>
      <c r="T97" s="2" t="n"/>
      <c r="U97" s="2877" t="n"/>
      <c r="V97" s="69" t="n"/>
      <c r="W97" s="2211" t="n"/>
      <c r="X97" s="171" t="n"/>
      <c r="Y97" s="2211" t="n"/>
      <c r="Z97" s="69" t="n"/>
      <c r="AA97" s="173" t="n"/>
      <c r="AB97" s="2" t="n"/>
      <c r="AC97" s="2" t="n"/>
      <c r="AD97" s="69" t="n"/>
      <c r="AE97" s="72" t="n"/>
      <c r="AF97" s="69" t="n"/>
      <c r="AG97" s="173" t="n"/>
      <c r="AH97" s="2643" t="inlineStr">
        <is>
          <t>Лекции</t>
        </is>
      </c>
      <c r="AI97" s="2221" t="n"/>
      <c r="AJ97" s="2644" t="inlineStr">
        <is>
          <t>Лабораторные</t>
        </is>
      </c>
      <c r="AK97" s="2221" t="n"/>
      <c r="AL97" s="2644" t="inlineStr">
        <is>
          <t>Практические</t>
        </is>
      </c>
      <c r="AM97" s="2221" t="n"/>
      <c r="AN97" s="2645" t="inlineStr">
        <is>
          <t>Семинарские</t>
        </is>
      </c>
      <c r="AO97" s="2224" t="n"/>
      <c r="AP97" s="2646" t="inlineStr">
        <is>
          <t>УС</t>
        </is>
      </c>
      <c r="AQ97" s="2647" t="inlineStr">
        <is>
          <t>1 семестр</t>
        </is>
      </c>
      <c r="AR97" s="477" t="n"/>
      <c r="AS97" s="2227" t="n"/>
      <c r="AT97" s="2648" t="inlineStr">
        <is>
          <t>2 семестр</t>
        </is>
      </c>
      <c r="AU97" s="477" t="n"/>
      <c r="AV97" s="2227" t="n"/>
      <c r="AW97" s="2648" t="inlineStr">
        <is>
          <t>3 семестр</t>
        </is>
      </c>
      <c r="AX97" s="477" t="n"/>
      <c r="AY97" s="2227" t="n"/>
      <c r="AZ97" s="2648" t="inlineStr">
        <is>
          <t>4 семестр</t>
        </is>
      </c>
      <c r="BA97" s="477" t="n"/>
      <c r="BB97" s="2227" t="n"/>
      <c r="BC97" s="2648" t="inlineStr">
        <is>
          <t>5 семестр</t>
        </is>
      </c>
      <c r="BD97" s="477" t="n"/>
      <c r="BE97" s="2227" t="n"/>
      <c r="BF97" s="2649" t="inlineStr">
        <is>
          <t>6 семестр</t>
        </is>
      </c>
      <c r="BG97" s="477" t="n"/>
      <c r="BH97" s="2231" t="n"/>
      <c r="BI97" s="2648" t="inlineStr">
        <is>
          <t>7 семестр</t>
        </is>
      </c>
      <c r="BJ97" s="477" t="n"/>
      <c r="BK97" s="2227" t="n"/>
      <c r="BL97" s="2647" t="inlineStr">
        <is>
          <t>8 семестр</t>
        </is>
      </c>
      <c r="BM97" s="477" t="n"/>
      <c r="BN97" s="2227" t="n"/>
      <c r="BO97" s="69" t="n"/>
      <c r="BP97" s="2211" t="n"/>
      <c r="BQ97" s="2" t="n"/>
      <c r="BR97" s="2211" t="n"/>
      <c r="BS97" s="3937" t="n"/>
      <c r="BT97" s="2" t="n"/>
      <c r="BU97" s="2" t="n"/>
      <c r="BV97" s="2" t="n"/>
      <c r="BW97" s="2" t="n"/>
      <c r="BX97" s="2" t="n"/>
      <c r="BY97" s="2" t="n"/>
      <c r="BZ97" s="2" t="n"/>
      <c r="CA97" s="2" t="n"/>
      <c r="CB97" s="2" t="n"/>
    </row>
    <row r="98">
      <c r="A98" s="69" t="n"/>
      <c r="B98" s="2211" t="n"/>
      <c r="C98" s="171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72" t="n"/>
      <c r="Q98" s="851" t="n"/>
      <c r="R98" s="2218" t="n"/>
      <c r="S98" s="2219" t="n"/>
      <c r="T98" s="2" t="n"/>
      <c r="U98" s="2877" t="n"/>
      <c r="V98" s="69" t="n"/>
      <c r="W98" s="2211" t="n"/>
      <c r="X98" s="171" t="n"/>
      <c r="Y98" s="2211" t="n"/>
      <c r="Z98" s="69" t="n"/>
      <c r="AA98" s="173" t="n"/>
      <c r="AB98" s="2" t="n"/>
      <c r="AC98" s="2" t="n"/>
      <c r="AD98" s="69" t="n"/>
      <c r="AE98" s="72" t="n"/>
      <c r="AF98" s="69" t="n"/>
      <c r="AG98" s="173" t="n"/>
      <c r="AH98" s="2" t="n"/>
      <c r="AI98" s="186" t="n"/>
      <c r="AJ98" s="2232" t="n"/>
      <c r="AK98" s="186" t="n"/>
      <c r="AL98" s="2232" t="n"/>
      <c r="AM98" s="186" t="n"/>
      <c r="AN98" s="2232" t="n"/>
      <c r="AO98" s="72" t="n"/>
      <c r="AP98" s="2218" t="n"/>
      <c r="AQ98" s="3150" t="inlineStr">
        <is>
          <t>2 недели</t>
        </is>
      </c>
      <c r="AR98" s="175" t="n"/>
      <c r="AS98" s="474" t="n"/>
      <c r="AT98" s="3151" t="inlineStr">
        <is>
          <t>2 недели</t>
        </is>
      </c>
      <c r="AU98" s="175" t="n"/>
      <c r="AV98" s="2215" t="n"/>
      <c r="AW98" s="3656" t="inlineStr">
        <is>
          <t>3 недели</t>
        </is>
      </c>
      <c r="AX98" s="477" t="n"/>
      <c r="AY98" s="2227" t="n"/>
      <c r="AZ98" s="3151" t="inlineStr">
        <is>
          <t>3 недели</t>
        </is>
      </c>
      <c r="BA98" s="175" t="n"/>
      <c r="BB98" s="2215" t="n"/>
      <c r="BC98" s="3656" t="inlineStr">
        <is>
          <t>3 недели</t>
        </is>
      </c>
      <c r="BD98" s="477" t="n"/>
      <c r="BE98" s="2227" t="n"/>
      <c r="BF98" s="3151" t="inlineStr">
        <is>
          <t>3 недели</t>
        </is>
      </c>
      <c r="BG98" s="175" t="n"/>
      <c r="BH98" s="2215" t="n"/>
      <c r="BI98" s="3656" t="inlineStr">
        <is>
          <t>3 недели</t>
        </is>
      </c>
      <c r="BJ98" s="477" t="n"/>
      <c r="BK98" s="2227" t="n"/>
      <c r="BL98" s="3151" t="inlineStr">
        <is>
          <t>3 недели</t>
        </is>
      </c>
      <c r="BM98" s="175" t="n"/>
      <c r="BN98" s="2215" t="n"/>
      <c r="BO98" s="69" t="n"/>
      <c r="BP98" s="2211" t="n"/>
      <c r="BQ98" s="2" t="n"/>
      <c r="BR98" s="2211" t="n"/>
      <c r="BS98" s="3937" t="n"/>
      <c r="BT98" s="2" t="n"/>
      <c r="BU98" s="2" t="n"/>
      <c r="BV98" s="2" t="n"/>
      <c r="BW98" s="2" t="n"/>
      <c r="BX98" s="2" t="n"/>
      <c r="BY98" s="2" t="n"/>
      <c r="BZ98" s="2" t="n"/>
      <c r="CA98" s="2" t="n"/>
      <c r="CB98" s="2" t="n"/>
    </row>
    <row r="99">
      <c r="A99" s="2244" t="n"/>
      <c r="B99" s="2245" t="n"/>
      <c r="C99" s="2240" t="n"/>
      <c r="D99" s="78" t="n"/>
      <c r="E99" s="78" t="n"/>
      <c r="F99" s="78" t="n"/>
      <c r="G99" s="78" t="n"/>
      <c r="H99" s="78" t="n"/>
      <c r="I99" s="78" t="n"/>
      <c r="J99" s="78" t="n"/>
      <c r="K99" s="78" t="n"/>
      <c r="L99" s="78" t="n"/>
      <c r="M99" s="78" t="n"/>
      <c r="N99" s="78" t="n"/>
      <c r="O99" s="78" t="n"/>
      <c r="P99" s="81" t="n"/>
      <c r="Q99" s="3153" t="n"/>
      <c r="R99" s="2242" t="n"/>
      <c r="S99" s="2243" t="n"/>
      <c r="T99" s="78" t="n"/>
      <c r="U99" s="3154" t="n"/>
      <c r="V99" s="2244" t="n"/>
      <c r="W99" s="2245" t="n"/>
      <c r="X99" s="3826" t="n"/>
      <c r="Y99" s="2245" t="n"/>
      <c r="Z99" s="77" t="n"/>
      <c r="AA99" s="2239" t="n"/>
      <c r="AB99" s="78" t="n"/>
      <c r="AC99" s="78" t="n"/>
      <c r="AD99" s="77" t="n"/>
      <c r="AE99" s="81" t="n"/>
      <c r="AF99" s="77" t="n"/>
      <c r="AG99" s="2239" t="n"/>
      <c r="AH99" s="78" t="n"/>
      <c r="AI99" s="2247" t="n"/>
      <c r="AJ99" s="2248" t="n"/>
      <c r="AK99" s="2247" t="n"/>
      <c r="AL99" s="2248" t="n"/>
      <c r="AM99" s="2247" t="n"/>
      <c r="AN99" s="2248" t="n"/>
      <c r="AO99" s="81" t="n"/>
      <c r="AP99" s="2654" t="inlineStr">
        <is>
          <t>Ауд. часов</t>
        </is>
      </c>
      <c r="AQ99" s="2655" t="inlineStr">
        <is>
          <t>Всего часов</t>
        </is>
      </c>
      <c r="AR99" s="2656" t="inlineStr">
        <is>
          <t>Ауд. часов</t>
        </is>
      </c>
      <c r="AS99" s="2657" t="inlineStr">
        <is>
          <t>Зач. единиц</t>
        </is>
      </c>
      <c r="AT99" s="2655" t="inlineStr">
        <is>
          <t>Всего часов</t>
        </is>
      </c>
      <c r="AU99" s="2658" t="inlineStr">
        <is>
          <t>Ауд. часов</t>
        </is>
      </c>
      <c r="AV99" s="2659" t="inlineStr">
        <is>
          <t>Зач. единиц</t>
        </is>
      </c>
      <c r="AW99" s="2660" t="inlineStr">
        <is>
          <t>Всего часов</t>
        </is>
      </c>
      <c r="AX99" s="2658" t="inlineStr">
        <is>
          <t>Ауд. часов</t>
        </is>
      </c>
      <c r="AY99" s="2661" t="inlineStr">
        <is>
          <t>Зач. единиц</t>
        </is>
      </c>
      <c r="AZ99" s="2655" t="inlineStr">
        <is>
          <t>Всего часов</t>
        </is>
      </c>
      <c r="BA99" s="2656" t="inlineStr">
        <is>
          <t>Ауд. часов</t>
        </is>
      </c>
      <c r="BB99" s="2662" t="inlineStr">
        <is>
          <t>Зач. единиц</t>
        </is>
      </c>
      <c r="BC99" s="2658" t="inlineStr">
        <is>
          <t>Всего часов</t>
        </is>
      </c>
      <c r="BD99" s="2663" t="inlineStr">
        <is>
          <t>Ауд. часов</t>
        </is>
      </c>
      <c r="BE99" s="2661" t="inlineStr">
        <is>
          <t>Зач. единиц</t>
        </is>
      </c>
      <c r="BF99" s="2655" t="inlineStr">
        <is>
          <t>Всего часов</t>
        </is>
      </c>
      <c r="BG99" s="2656" t="inlineStr">
        <is>
          <t>Ауд. часов</t>
        </is>
      </c>
      <c r="BH99" s="2662" t="inlineStr">
        <is>
          <t>Зач. единиц</t>
        </is>
      </c>
      <c r="BI99" s="2658" t="inlineStr">
        <is>
          <t>Всего часов</t>
        </is>
      </c>
      <c r="BJ99" s="2663" t="inlineStr">
        <is>
          <t>Ауд. часов</t>
        </is>
      </c>
      <c r="BK99" s="2661" t="inlineStr">
        <is>
          <t>Зач. единиц</t>
        </is>
      </c>
      <c r="BL99" s="2658" t="inlineStr">
        <is>
          <t>Всего часов</t>
        </is>
      </c>
      <c r="BM99" s="2656" t="inlineStr">
        <is>
          <t>Ауд. часов</t>
        </is>
      </c>
      <c r="BN99" s="2662" t="inlineStr">
        <is>
          <t>Зач. единиц</t>
        </is>
      </c>
      <c r="BO99" s="2244" t="n"/>
      <c r="BP99" s="2245" t="n"/>
      <c r="BQ99" s="2246" t="n"/>
      <c r="BR99" s="2245" t="n"/>
      <c r="BS99" s="3937" t="n"/>
      <c r="BT99" s="2" t="n"/>
      <c r="BU99" s="2" t="n"/>
      <c r="BV99" s="2" t="n"/>
      <c r="BW99" s="2" t="n"/>
      <c r="BX99" s="2" t="n"/>
      <c r="BY99" s="2" t="n"/>
      <c r="BZ99" s="2" t="n"/>
      <c r="CA99" s="2" t="n"/>
      <c r="CB99" s="2" t="n"/>
    </row>
    <row r="100">
      <c r="A100" s="6795" t="inlineStr">
        <is>
          <t>2.6</t>
        </is>
      </c>
      <c r="B100" s="2311" t="n"/>
      <c r="C100" s="6796" t="inlineStr">
        <is>
          <t>Модуль "Экономика и управление производством"</t>
        </is>
      </c>
      <c r="D100" s="2665" t="n"/>
      <c r="E100" s="2665" t="n"/>
      <c r="F100" s="2665" t="n"/>
      <c r="G100" s="2665" t="n"/>
      <c r="H100" s="2665" t="n"/>
      <c r="I100" s="2665" t="n"/>
      <c r="J100" s="2665" t="n"/>
      <c r="K100" s="2665" t="n"/>
      <c r="L100" s="2665" t="n"/>
      <c r="M100" s="2665" t="n"/>
      <c r="N100" s="2665" t="n"/>
      <c r="O100" s="2665" t="n"/>
      <c r="P100" s="2311" t="n"/>
      <c r="Q100" s="1926" t="n"/>
      <c r="R100" s="3102" t="n"/>
      <c r="S100" s="1931" t="n"/>
      <c r="T100" s="2601" t="n"/>
      <c r="U100" s="3108" t="n"/>
      <c r="V100" s="2289" t="n"/>
      <c r="W100" s="2290" t="n"/>
      <c r="X100" s="2375" t="n"/>
      <c r="Y100" s="2311" t="n"/>
      <c r="Z100" s="2452" t="n"/>
      <c r="AA100" s="2302" t="n"/>
      <c r="AB100" s="2376" t="n"/>
      <c r="AC100" s="2311" t="n"/>
      <c r="AD100" s="2377" t="n"/>
      <c r="AE100" s="2311" t="n"/>
      <c r="AF100" s="3622" t="n"/>
      <c r="AG100" s="3370" t="n"/>
      <c r="AH100" s="2379" t="n"/>
      <c r="AI100" s="2316" t="n"/>
      <c r="AJ100" s="2380" t="n"/>
      <c r="AK100" s="2316" t="n"/>
      <c r="AL100" s="2380" t="n"/>
      <c r="AM100" s="2316" t="n"/>
      <c r="AN100" s="2381" t="n"/>
      <c r="AO100" s="2311" t="n"/>
      <c r="AP100" s="3102" t="n"/>
      <c r="AQ100" s="3107" t="n"/>
      <c r="AR100" s="3105" t="n"/>
      <c r="AS100" s="1931" t="n"/>
      <c r="AT100" s="3107" t="n"/>
      <c r="AU100" s="3104" t="n"/>
      <c r="AV100" s="3108" t="n"/>
      <c r="AW100" s="3109" t="n"/>
      <c r="AX100" s="3104" t="n"/>
      <c r="AY100" s="1931" t="n"/>
      <c r="AZ100" s="2512" t="n"/>
      <c r="BA100" s="3104" t="n"/>
      <c r="BB100" s="3108" t="n"/>
      <c r="BC100" s="3109" t="n"/>
      <c r="BD100" s="3104" t="n"/>
      <c r="BE100" s="3875" t="n"/>
      <c r="BF100" s="2382" t="n"/>
      <c r="BG100" s="2379" t="n"/>
      <c r="BH100" s="2375" t="n"/>
      <c r="BI100" s="2384" t="n"/>
      <c r="BJ100" s="2379" t="n"/>
      <c r="BK100" s="2383" t="n"/>
      <c r="BL100" s="2382" t="n"/>
      <c r="BM100" s="2379" t="n"/>
      <c r="BN100" s="2375" t="n"/>
      <c r="BO100" s="2377" t="n"/>
      <c r="BP100" s="2311" t="n"/>
      <c r="BQ100" s="4365" t="n"/>
      <c r="BR100" s="2311" t="n"/>
      <c r="BS100" s="2386">
        <f>(AB100-R100)*0.22</f>
        <v/>
      </c>
      <c r="BT100" s="2" t="n"/>
      <c r="BU100" s="2" t="n"/>
      <c r="BV100" s="2" t="n"/>
      <c r="BW100" s="2" t="n"/>
      <c r="BX100" s="2" t="n"/>
      <c r="BY100" s="2" t="n"/>
      <c r="BZ100" s="2" t="n"/>
      <c r="CA100" s="2" t="n"/>
      <c r="CB100" s="2" t="n"/>
    </row>
    <row r="101">
      <c r="A101" s="6789" t="inlineStr">
        <is>
          <t>2.6.1</t>
        </is>
      </c>
      <c r="B101" s="2311" t="n"/>
      <c r="C101" s="6790" t="inlineStr">
        <is>
          <t>Экономика отрасли / Экономика организации/ Экономика организации автомобильного транспорта</t>
        </is>
      </c>
      <c r="D101" s="2665" t="n"/>
      <c r="E101" s="2665" t="n"/>
      <c r="F101" s="2665" t="n"/>
      <c r="G101" s="2665" t="n"/>
      <c r="H101" s="2665" t="n"/>
      <c r="I101" s="2665" t="n"/>
      <c r="J101" s="2665" t="n"/>
      <c r="K101" s="2665" t="n"/>
      <c r="L101" s="2665" t="n"/>
      <c r="M101" s="2665" t="n"/>
      <c r="N101" s="2665" t="n"/>
      <c r="O101" s="2665" t="n"/>
      <c r="P101" s="2311" t="n"/>
      <c r="Q101" s="3119" t="n"/>
      <c r="R101" s="2452" t="n">
        <v>24</v>
      </c>
      <c r="S101" s="2378" t="n"/>
      <c r="T101" s="2372" t="n">
        <v>36</v>
      </c>
      <c r="U101" s="2373" t="n">
        <v>1</v>
      </c>
      <c r="V101" s="2452" t="n">
        <v>7</v>
      </c>
      <c r="W101" s="2302" t="n"/>
      <c r="X101" s="2373" t="n"/>
      <c r="Y101" s="2311" t="n"/>
      <c r="Z101" s="2452" t="n">
        <v>108</v>
      </c>
      <c r="AA101" s="2302" t="n"/>
      <c r="AB101" s="2453" t="n">
        <v>72</v>
      </c>
      <c r="AC101" s="2311" t="n"/>
      <c r="AD101" s="2377">
        <f>Z101-T101</f>
        <v/>
      </c>
      <c r="AE101" s="2311" t="n"/>
      <c r="AF101" s="5491">
        <f>AP101+AR101+AU101+AX101+BA101+BD101+BG101+BJ101+BM101</f>
        <v/>
      </c>
      <c r="AG101" s="3267" t="n"/>
      <c r="AH101" s="2454" t="n">
        <v>6</v>
      </c>
      <c r="AI101" s="2316" t="n"/>
      <c r="AJ101" s="2432" t="n"/>
      <c r="AK101" s="2316" t="n"/>
      <c r="AL101" s="2432" t="n">
        <v>4</v>
      </c>
      <c r="AM101" s="2316" t="n"/>
      <c r="AN101" s="2455" t="n"/>
      <c r="AO101" s="2311" t="n"/>
      <c r="AP101" s="2452" t="n"/>
      <c r="AQ101" s="2431" t="n"/>
      <c r="AR101" s="2432" t="n"/>
      <c r="AS101" s="2378" t="n"/>
      <c r="AT101" s="2431" t="n"/>
      <c r="AU101" s="2454" t="n"/>
      <c r="AV101" s="2373" t="n"/>
      <c r="AW101" s="2433" t="n"/>
      <c r="AX101" s="2454" t="n"/>
      <c r="AY101" s="2378" t="n"/>
      <c r="AZ101" s="2431" t="n"/>
      <c r="BA101" s="2454" t="n"/>
      <c r="BB101" s="2373" t="n"/>
      <c r="BC101" s="2433" t="n"/>
      <c r="BD101" s="2432" t="n"/>
      <c r="BE101" s="2378" t="n"/>
      <c r="BF101" s="2431" t="n"/>
      <c r="BG101" s="2454" t="n">
        <v>2</v>
      </c>
      <c r="BH101" s="2373" t="n"/>
      <c r="BI101" s="2433" t="n">
        <v>72</v>
      </c>
      <c r="BJ101" s="2454" t="n">
        <v>8</v>
      </c>
      <c r="BK101" s="2378" t="n">
        <v>2</v>
      </c>
      <c r="BL101" s="2431" t="n"/>
      <c r="BM101" s="2454" t="n"/>
      <c r="BN101" s="2373" t="n"/>
      <c r="BO101" s="2377">
        <f>U101+AS101+AV101+AY101+BB101+BE101+BH101+BK101+BN101</f>
        <v/>
      </c>
      <c r="BP101" s="2311" t="n"/>
      <c r="BQ101" s="3081" t="n"/>
      <c r="BR101" s="2311" t="n"/>
      <c r="BS101" s="2386">
        <f>(AB101-R101)*0.22</f>
        <v/>
      </c>
      <c r="BT101" s="2" t="n"/>
      <c r="BU101" s="2" t="n"/>
      <c r="BV101" s="2" t="n"/>
      <c r="BW101" s="2" t="n"/>
      <c r="BX101" s="2" t="n"/>
      <c r="BY101" s="2" t="n"/>
      <c r="BZ101" s="2" t="n"/>
      <c r="CA101" s="2" t="n"/>
      <c r="CB101" s="2" t="n"/>
    </row>
    <row r="102">
      <c r="A102" s="6789" t="inlineStr">
        <is>
          <t>2.6.2</t>
        </is>
      </c>
      <c r="B102" s="2311" t="n"/>
      <c r="C102" s="6790" t="inlineStr">
        <is>
          <t>Организация производства и управление предприятием</t>
        </is>
      </c>
      <c r="D102" s="2665" t="n"/>
      <c r="E102" s="2665" t="n"/>
      <c r="F102" s="2665" t="n"/>
      <c r="G102" s="2665" t="n"/>
      <c r="H102" s="2665" t="n"/>
      <c r="I102" s="2665" t="n"/>
      <c r="J102" s="2665" t="n"/>
      <c r="K102" s="2665" t="n"/>
      <c r="L102" s="2665" t="n"/>
      <c r="M102" s="2665" t="n"/>
      <c r="N102" s="2665" t="n"/>
      <c r="O102" s="2665" t="n"/>
      <c r="P102" s="2311" t="n"/>
      <c r="Q102" s="3083" t="n"/>
      <c r="R102" s="3088" t="n"/>
      <c r="S102" s="3085" t="n"/>
      <c r="T102" s="2372" t="n"/>
      <c r="U102" s="3093" t="n"/>
      <c r="V102" s="2452" t="n">
        <v>8</v>
      </c>
      <c r="W102" s="2302" t="n"/>
      <c r="X102" s="2373" t="n"/>
      <c r="Y102" s="2311" t="n"/>
      <c r="Z102" s="2452" t="n">
        <v>108</v>
      </c>
      <c r="AA102" s="2302" t="n"/>
      <c r="AB102" s="2453" t="n">
        <v>72</v>
      </c>
      <c r="AC102" s="2311" t="n"/>
      <c r="AD102" s="2377">
        <f>Z102-T102</f>
        <v/>
      </c>
      <c r="AE102" s="2311" t="n"/>
      <c r="AF102" s="5491">
        <f>AP102+AR102+AU102+AX102+BA102+BD102+BG102+BJ102+BM102</f>
        <v/>
      </c>
      <c r="AG102" s="3267" t="n"/>
      <c r="AH102" s="2454" t="n">
        <v>8</v>
      </c>
      <c r="AI102" s="2316" t="n"/>
      <c r="AJ102" s="2432" t="n"/>
      <c r="AK102" s="2316" t="n"/>
      <c r="AL102" s="2432" t="n">
        <v>8</v>
      </c>
      <c r="AM102" s="2316" t="n"/>
      <c r="AN102" s="2455" t="n"/>
      <c r="AO102" s="2311" t="n"/>
      <c r="AP102" s="3088" t="n"/>
      <c r="AQ102" s="3092" t="n"/>
      <c r="AR102" s="3090" t="n"/>
      <c r="AS102" s="3085" t="n"/>
      <c r="AT102" s="3092" t="n"/>
      <c r="AU102" s="3089" t="n"/>
      <c r="AV102" s="3093" t="n"/>
      <c r="AW102" s="3094" t="n"/>
      <c r="AX102" s="3089" t="n"/>
      <c r="AY102" s="3085" t="n"/>
      <c r="AZ102" s="3092" t="n"/>
      <c r="BA102" s="3089" t="n"/>
      <c r="BB102" s="3093" t="n"/>
      <c r="BC102" s="3094" t="n"/>
      <c r="BD102" s="3089" t="n"/>
      <c r="BE102" s="3085" t="n"/>
      <c r="BF102" s="3092" t="n"/>
      <c r="BG102" s="3089" t="n"/>
      <c r="BH102" s="3093" t="n"/>
      <c r="BI102" s="3094" t="n"/>
      <c r="BJ102" s="3089" t="n">
        <v>4</v>
      </c>
      <c r="BK102" s="3085" t="n"/>
      <c r="BL102" s="3092" t="n">
        <v>108</v>
      </c>
      <c r="BM102" s="3089" t="n">
        <v>12</v>
      </c>
      <c r="BN102" s="3093" t="n">
        <v>3</v>
      </c>
      <c r="BO102" s="2377">
        <f>U102+AS102+AV102+AY102+BB102+BE102+BH102+BK102+BN102</f>
        <v/>
      </c>
      <c r="BP102" s="2311" t="n"/>
      <c r="BQ102" s="3081" t="n"/>
      <c r="BR102" s="2311" t="n"/>
      <c r="BS102" s="2386">
        <f>(AB102-R102)*0.22</f>
        <v/>
      </c>
      <c r="BT102" s="2" t="n"/>
      <c r="BU102" s="2" t="n"/>
      <c r="BV102" s="2" t="n"/>
      <c r="BW102" s="2" t="n"/>
      <c r="BX102" s="2" t="n"/>
      <c r="BY102" s="2" t="n"/>
      <c r="BZ102" s="2" t="n"/>
      <c r="CA102" s="2" t="n"/>
      <c r="CB102" s="2" t="n"/>
    </row>
    <row r="103">
      <c r="A103" s="6789" t="inlineStr">
        <is>
          <t>2.6.3</t>
        </is>
      </c>
      <c r="B103" s="2311" t="n"/>
      <c r="C103" s="6790" t="inlineStr">
        <is>
          <t>Курсовая работа по учебной дисциплине "Организация производства и управление производством"</t>
        </is>
      </c>
      <c r="D103" s="2665" t="n"/>
      <c r="E103" s="2665" t="n"/>
      <c r="F103" s="2665" t="n"/>
      <c r="G103" s="2665" t="n"/>
      <c r="H103" s="2665" t="n"/>
      <c r="I103" s="2665" t="n"/>
      <c r="J103" s="2665" t="n"/>
      <c r="K103" s="2665" t="n"/>
      <c r="L103" s="2665" t="n"/>
      <c r="M103" s="2665" t="n"/>
      <c r="N103" s="2665" t="n"/>
      <c r="O103" s="2665" t="n"/>
      <c r="P103" s="2311" t="n"/>
      <c r="Q103" s="3119" t="n"/>
      <c r="R103" s="2452" t="n"/>
      <c r="S103" s="2378" t="n"/>
      <c r="T103" s="2601" t="n"/>
      <c r="U103" s="2373" t="n"/>
      <c r="V103" s="2452" t="n"/>
      <c r="W103" s="2302" t="n"/>
      <c r="X103" s="2373" t="n"/>
      <c r="Y103" s="2311" t="n"/>
      <c r="Z103" s="2452" t="n">
        <v>30</v>
      </c>
      <c r="AA103" s="2302" t="n"/>
      <c r="AB103" s="2453" t="n"/>
      <c r="AC103" s="2311" t="n"/>
      <c r="AD103" s="2377">
        <f>Z103-T103</f>
        <v/>
      </c>
      <c r="AE103" s="2311" t="n"/>
      <c r="AF103" s="5491" t="n"/>
      <c r="AG103" s="3267" t="n"/>
      <c r="AH103" s="2454" t="n"/>
      <c r="AI103" s="2316" t="n"/>
      <c r="AJ103" s="2432" t="n"/>
      <c r="AK103" s="2316" t="n"/>
      <c r="AL103" s="2432" t="n"/>
      <c r="AM103" s="2316" t="n"/>
      <c r="AN103" s="2455" t="n"/>
      <c r="AO103" s="2311" t="n"/>
      <c r="AP103" s="2452" t="n"/>
      <c r="AQ103" s="2431" t="n"/>
      <c r="AR103" s="2432" t="n"/>
      <c r="AS103" s="2378" t="n"/>
      <c r="AT103" s="2431" t="n"/>
      <c r="AU103" s="2454" t="n"/>
      <c r="AV103" s="2373" t="n"/>
      <c r="AW103" s="2433" t="n"/>
      <c r="AX103" s="2454" t="n"/>
      <c r="AY103" s="2378" t="n"/>
      <c r="AZ103" s="2431" t="n"/>
      <c r="BA103" s="2454" t="n"/>
      <c r="BB103" s="2373" t="n"/>
      <c r="BC103" s="2433" t="n"/>
      <c r="BD103" s="2432" t="n"/>
      <c r="BE103" s="2378" t="n"/>
      <c r="BF103" s="2431" t="n"/>
      <c r="BG103" s="2454" t="n"/>
      <c r="BH103" s="2373" t="n"/>
      <c r="BI103" s="2433" t="n"/>
      <c r="BJ103" s="2454" t="n"/>
      <c r="BK103" s="2378" t="n"/>
      <c r="BL103" s="2431" t="n">
        <v>30</v>
      </c>
      <c r="BM103" s="2454" t="n"/>
      <c r="BN103" s="2373" t="n">
        <v>1</v>
      </c>
      <c r="BO103" s="2377">
        <f>U103+AS103+AV103+AY103+BB103+BE103+BH103+BK103+BN103</f>
        <v/>
      </c>
      <c r="BP103" s="2311" t="n"/>
      <c r="BQ103" s="3081" t="n"/>
      <c r="BR103" s="2311" t="n"/>
      <c r="BS103" s="2386">
        <f>(AB103-R103)*0.22</f>
        <v/>
      </c>
      <c r="BT103" s="2" t="n"/>
      <c r="BU103" s="2" t="n"/>
      <c r="BV103" s="2" t="n"/>
      <c r="BW103" s="2" t="n"/>
      <c r="BX103" s="2" t="n"/>
      <c r="BY103" s="2" t="n"/>
      <c r="BZ103" s="2" t="n"/>
      <c r="CA103" s="2" t="n"/>
      <c r="CB103" s="2" t="n"/>
    </row>
    <row r="104">
      <c r="A104" s="6795" t="inlineStr">
        <is>
          <t>2.7</t>
        </is>
      </c>
      <c r="B104" s="2311" t="n"/>
      <c r="C104" s="6796" t="inlineStr">
        <is>
          <t>Факультативные дисциплины</t>
        </is>
      </c>
      <c r="D104" s="2665" t="n"/>
      <c r="E104" s="2665" t="n"/>
      <c r="F104" s="2665" t="n"/>
      <c r="G104" s="2665" t="n"/>
      <c r="H104" s="2665" t="n"/>
      <c r="I104" s="2665" t="n"/>
      <c r="J104" s="2665" t="n"/>
      <c r="K104" s="2665" t="n"/>
      <c r="L104" s="2665" t="n"/>
      <c r="M104" s="2665" t="n"/>
      <c r="N104" s="2665" t="n"/>
      <c r="O104" s="2665" t="n"/>
      <c r="P104" s="2311" t="n"/>
      <c r="Q104" s="3099" t="n"/>
      <c r="R104" s="2374" t="n"/>
      <c r="S104" s="2383" t="n"/>
      <c r="T104" s="2383" t="n"/>
      <c r="U104" s="2375" t="n"/>
      <c r="V104" s="2374" t="n"/>
      <c r="W104" s="2302" t="n"/>
      <c r="X104" s="2375" t="n"/>
      <c r="Y104" s="2311" t="n"/>
      <c r="Z104" s="2374" t="n"/>
      <c r="AA104" s="2302" t="n"/>
      <c r="AB104" s="2376" t="n"/>
      <c r="AC104" s="2311" t="n"/>
      <c r="AD104" s="3873" t="n"/>
      <c r="AE104" s="2311" t="n"/>
      <c r="AF104" s="5548" t="n"/>
      <c r="AG104" s="3267" t="n"/>
      <c r="AH104" s="2379" t="n"/>
      <c r="AI104" s="2316" t="n"/>
      <c r="AJ104" s="2380" t="n"/>
      <c r="AK104" s="2316" t="n"/>
      <c r="AL104" s="2380" t="n"/>
      <c r="AM104" s="2316" t="n"/>
      <c r="AN104" s="2381" t="n"/>
      <c r="AO104" s="2311" t="n"/>
      <c r="AP104" s="2374" t="n"/>
      <c r="AQ104" s="2382" t="n"/>
      <c r="AR104" s="2380" t="n"/>
      <c r="AS104" s="2383" t="n"/>
      <c r="AT104" s="2382" t="n"/>
      <c r="AU104" s="2379" t="n"/>
      <c r="AV104" s="2375" t="n"/>
      <c r="AW104" s="2384" t="n"/>
      <c r="AX104" s="2379" t="n"/>
      <c r="AY104" s="2383" t="n"/>
      <c r="AZ104" s="2382" t="n"/>
      <c r="BA104" s="2379" t="n"/>
      <c r="BB104" s="2375" t="n"/>
      <c r="BC104" s="2384" t="n"/>
      <c r="BD104" s="2379" t="n"/>
      <c r="BE104" s="3875" t="n"/>
      <c r="BF104" s="2382" t="n"/>
      <c r="BG104" s="2379" t="n"/>
      <c r="BH104" s="2375" t="n"/>
      <c r="BI104" s="2384" t="n"/>
      <c r="BJ104" s="2379" t="n"/>
      <c r="BK104" s="2383" t="n"/>
      <c r="BL104" s="2382" t="n"/>
      <c r="BM104" s="2379" t="n"/>
      <c r="BN104" s="2375" t="n"/>
      <c r="BO104" s="3873" t="n"/>
      <c r="BP104" s="2311" t="n"/>
      <c r="BQ104" s="4365" t="n"/>
      <c r="BR104" s="2311" t="n"/>
      <c r="BS104" s="2386">
        <f>(AB104-R104)*0.22</f>
        <v/>
      </c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</row>
    <row r="105">
      <c r="A105" s="6789" t="inlineStr">
        <is>
          <t>2.7.1</t>
        </is>
      </c>
      <c r="B105" s="2311" t="n"/>
      <c r="C105" s="6790" t="inlineStr">
        <is>
          <t>Великая Отечественная война советского народа (в контексте Второй мировой войны)</t>
        </is>
      </c>
      <c r="D105" s="2665" t="n"/>
      <c r="E105" s="2665" t="n"/>
      <c r="F105" s="2665" t="n"/>
      <c r="G105" s="2665" t="n"/>
      <c r="H105" s="2665" t="n"/>
      <c r="I105" s="2665" t="n"/>
      <c r="J105" s="2665" t="n"/>
      <c r="K105" s="2665" t="n"/>
      <c r="L105" s="2665" t="n"/>
      <c r="M105" s="2665" t="n"/>
      <c r="N105" s="2665" t="n"/>
      <c r="O105" s="2665" t="n"/>
      <c r="P105" s="2311" t="n"/>
      <c r="Q105" s="3083" t="n"/>
      <c r="R105" s="3088" t="n"/>
      <c r="S105" s="3085" t="n"/>
      <c r="T105" s="3085" t="n"/>
      <c r="U105" s="3093" t="n"/>
      <c r="V105" s="2452" t="n"/>
      <c r="W105" s="2302" t="n"/>
      <c r="X105" s="2373" t="n"/>
      <c r="Y105" s="2311" t="n"/>
      <c r="Z105" s="2452" t="inlineStr">
        <is>
          <t>/10</t>
        </is>
      </c>
      <c r="AA105" s="2302" t="n"/>
      <c r="AB105" s="2453" t="inlineStr">
        <is>
          <t>/10</t>
        </is>
      </c>
      <c r="AC105" s="2311" t="n"/>
      <c r="AD105" s="2377" t="inlineStr">
        <is>
          <t>/10</t>
        </is>
      </c>
      <c r="AE105" s="2311" t="n"/>
      <c r="AF105" s="5491" t="inlineStr">
        <is>
          <t>/4</t>
        </is>
      </c>
      <c r="AG105" s="3267" t="n"/>
      <c r="AH105" s="2454" t="inlineStr">
        <is>
          <t>/4</t>
        </is>
      </c>
      <c r="AI105" s="2316" t="n"/>
      <c r="AJ105" s="2432" t="n"/>
      <c r="AK105" s="2316" t="n"/>
      <c r="AL105" s="2432" t="n"/>
      <c r="AM105" s="2316" t="n"/>
      <c r="AN105" s="2455" t="n"/>
      <c r="AO105" s="2311" t="n"/>
      <c r="AP105" s="3088" t="n"/>
      <c r="AQ105" s="3092" t="inlineStr">
        <is>
          <t>/10</t>
        </is>
      </c>
      <c r="AR105" s="3090" t="inlineStr">
        <is>
          <t>/4</t>
        </is>
      </c>
      <c r="AS105" s="3085" t="n"/>
      <c r="AT105" s="3092" t="n"/>
      <c r="AU105" s="3089" t="n"/>
      <c r="AV105" s="3093" t="n"/>
      <c r="AW105" s="3094" t="n"/>
      <c r="AX105" s="3089" t="n"/>
      <c r="AY105" s="3085" t="n"/>
      <c r="AZ105" s="3092" t="n"/>
      <c r="BA105" s="3089" t="n"/>
      <c r="BB105" s="3093" t="n"/>
      <c r="BC105" s="3094" t="n"/>
      <c r="BD105" s="3089" t="n"/>
      <c r="BE105" s="3085" t="n"/>
      <c r="BF105" s="3092" t="n"/>
      <c r="BG105" s="3089" t="n"/>
      <c r="BH105" s="3093" t="n"/>
      <c r="BI105" s="3094" t="n"/>
      <c r="BJ105" s="3089" t="n"/>
      <c r="BK105" s="3085" t="n"/>
      <c r="BL105" s="3092" t="n"/>
      <c r="BM105" s="3089" t="n"/>
      <c r="BN105" s="3093" t="n"/>
      <c r="BO105" s="2377" t="n"/>
      <c r="BP105" s="2311" t="n"/>
      <c r="BQ105" s="3081" t="n"/>
      <c r="BR105" s="2311" t="n"/>
      <c r="BS105" s="2386">
        <f>(AB105-R105)*0.22</f>
        <v/>
      </c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</row>
    <row r="106">
      <c r="A106" s="6789" t="inlineStr">
        <is>
          <t>2.7.2</t>
        </is>
      </c>
      <c r="B106" s="2311" t="n"/>
      <c r="C106" s="6790" t="inlineStr">
        <is>
          <t>Коррупция и ее общественная опасность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311" t="n"/>
      <c r="Q106" s="3119" t="n"/>
      <c r="R106" s="2452" t="n"/>
      <c r="S106" s="2378" t="n"/>
      <c r="T106" s="2378" t="n"/>
      <c r="U106" s="2373" t="n"/>
      <c r="V106" s="2452" t="n"/>
      <c r="W106" s="2302" t="n"/>
      <c r="X106" s="2373" t="n"/>
      <c r="Y106" s="2311" t="n"/>
      <c r="Z106" s="2452" t="inlineStr">
        <is>
          <t>/10</t>
        </is>
      </c>
      <c r="AA106" s="2302" t="n"/>
      <c r="AB106" s="2453" t="inlineStr">
        <is>
          <t>/10</t>
        </is>
      </c>
      <c r="AC106" s="2311" t="n"/>
      <c r="AD106" s="2377" t="inlineStr">
        <is>
          <t>/10</t>
        </is>
      </c>
      <c r="AE106" s="2311" t="n"/>
      <c r="AF106" s="5491" t="inlineStr">
        <is>
          <t>/4</t>
        </is>
      </c>
      <c r="AG106" s="3267" t="n"/>
      <c r="AH106" s="2454" t="inlineStr">
        <is>
          <t>/4</t>
        </is>
      </c>
      <c r="AI106" s="2316" t="n"/>
      <c r="AJ106" s="2432" t="n"/>
      <c r="AK106" s="2316" t="n"/>
      <c r="AL106" s="2432" t="n"/>
      <c r="AM106" s="2316" t="n"/>
      <c r="AN106" s="2455" t="n"/>
      <c r="AO106" s="2311" t="n"/>
      <c r="AP106" s="2452" t="n"/>
      <c r="AQ106" s="2431" t="n"/>
      <c r="AR106" s="2432" t="n"/>
      <c r="AS106" s="2378" t="n"/>
      <c r="AT106" s="2431" t="inlineStr">
        <is>
          <t>/10</t>
        </is>
      </c>
      <c r="AU106" s="2454" t="inlineStr">
        <is>
          <t>/4</t>
        </is>
      </c>
      <c r="AV106" s="2373" t="n"/>
      <c r="AW106" s="2433" t="n"/>
      <c r="AX106" s="2454" t="n"/>
      <c r="AY106" s="2378" t="n"/>
      <c r="AZ106" s="2431" t="n"/>
      <c r="BA106" s="2454" t="n"/>
      <c r="BB106" s="2373" t="n"/>
      <c r="BC106" s="2433" t="n"/>
      <c r="BD106" s="2432" t="n"/>
      <c r="BE106" s="2378" t="n"/>
      <c r="BF106" s="2431" t="n"/>
      <c r="BG106" s="2454" t="n"/>
      <c r="BH106" s="2373" t="n"/>
      <c r="BI106" s="2433" t="n"/>
      <c r="BJ106" s="2454" t="n"/>
      <c r="BK106" s="2378" t="n"/>
      <c r="BL106" s="2431" t="n"/>
      <c r="BM106" s="2454" t="n"/>
      <c r="BN106" s="2373" t="n"/>
      <c r="BO106" s="2377" t="n"/>
      <c r="BP106" s="2311" t="n"/>
      <c r="BQ106" s="3081" t="n"/>
      <c r="BR106" s="2311" t="n"/>
      <c r="BS106" s="2386">
        <f>(AB106-R106)*0.22</f>
        <v/>
      </c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</row>
    <row r="107">
      <c r="A107" s="6795" t="inlineStr">
        <is>
          <t>2.8</t>
        </is>
      </c>
      <c r="B107" s="2311" t="n"/>
      <c r="C107" s="6796" t="inlineStr">
        <is>
          <t>Дополнительные виды обучения</t>
        </is>
      </c>
      <c r="D107" s="2665" t="n"/>
      <c r="E107" s="2665" t="n"/>
      <c r="F107" s="2665" t="n"/>
      <c r="G107" s="2665" t="n"/>
      <c r="H107" s="2665" t="n"/>
      <c r="I107" s="2665" t="n"/>
      <c r="J107" s="2665" t="n"/>
      <c r="K107" s="2665" t="n"/>
      <c r="L107" s="2665" t="n"/>
      <c r="M107" s="2665" t="n"/>
      <c r="N107" s="2665" t="n"/>
      <c r="O107" s="2665" t="n"/>
      <c r="P107" s="2311" t="n"/>
      <c r="Q107" s="1926" t="n"/>
      <c r="R107" s="3102" t="n"/>
      <c r="S107" s="1931" t="n"/>
      <c r="T107" s="1931" t="n"/>
      <c r="U107" s="3108" t="n"/>
      <c r="V107" s="2374" t="n"/>
      <c r="W107" s="2302" t="n"/>
      <c r="X107" s="2375" t="n"/>
      <c r="Y107" s="2311" t="n"/>
      <c r="Z107" s="2374" t="n"/>
      <c r="AA107" s="2302" t="n"/>
      <c r="AB107" s="2376" t="n"/>
      <c r="AC107" s="2311" t="n"/>
      <c r="AD107" s="3873" t="n"/>
      <c r="AE107" s="2311" t="n"/>
      <c r="AF107" s="5548" t="n"/>
      <c r="AG107" s="3267" t="n"/>
      <c r="AH107" s="2379" t="n"/>
      <c r="AI107" s="2316" t="n"/>
      <c r="AJ107" s="2380" t="n"/>
      <c r="AK107" s="2316" t="n"/>
      <c r="AL107" s="2380" t="n"/>
      <c r="AM107" s="2316" t="n"/>
      <c r="AN107" s="2381" t="n"/>
      <c r="AO107" s="2311" t="n"/>
      <c r="AP107" s="3102" t="n"/>
      <c r="AQ107" s="3107" t="n"/>
      <c r="AR107" s="3105" t="n"/>
      <c r="AS107" s="1931" t="n"/>
      <c r="AT107" s="3107" t="n"/>
      <c r="AU107" s="3104" t="n"/>
      <c r="AV107" s="3108" t="n"/>
      <c r="AW107" s="3109" t="n"/>
      <c r="AX107" s="3104" t="n"/>
      <c r="AY107" s="1931" t="n"/>
      <c r="AZ107" s="3107" t="n"/>
      <c r="BA107" s="3104" t="n"/>
      <c r="BB107" s="3108" t="n"/>
      <c r="BC107" s="3109" t="n"/>
      <c r="BD107" s="3104" t="n"/>
      <c r="BE107" s="1931" t="n"/>
      <c r="BF107" s="3107" t="n"/>
      <c r="BG107" s="3104" t="n"/>
      <c r="BH107" s="3108" t="n"/>
      <c r="BI107" s="3109" t="n"/>
      <c r="BJ107" s="3104" t="n"/>
      <c r="BK107" s="1931" t="n"/>
      <c r="BL107" s="3107" t="n"/>
      <c r="BM107" s="3104" t="n"/>
      <c r="BN107" s="3108" t="n"/>
      <c r="BO107" s="3873" t="n"/>
      <c r="BP107" s="2311" t="n"/>
      <c r="BQ107" s="4365" t="n"/>
      <c r="BR107" s="2311" t="n"/>
      <c r="BS107" s="2386">
        <f>(AB107-R107)*0.22</f>
        <v/>
      </c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</row>
    <row r="108">
      <c r="A108" s="6789" t="inlineStr">
        <is>
          <t>2.8.1</t>
        </is>
      </c>
      <c r="B108" s="2311" t="n"/>
      <c r="C108" s="6790" t="inlineStr">
        <is>
          <t>Белорусский язык (профессиональная лексика)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311" t="n"/>
      <c r="Q108" s="3119" t="n"/>
      <c r="R108" s="2378" t="n"/>
      <c r="S108" s="2378" t="n"/>
      <c r="T108" s="2378" t="n"/>
      <c r="U108" s="2373" t="n"/>
      <c r="V108" s="2452" t="n"/>
      <c r="W108" s="2302" t="n"/>
      <c r="X108" s="2373" t="inlineStr">
        <is>
          <t>/1</t>
        </is>
      </c>
      <c r="Y108" s="2311" t="n"/>
      <c r="Z108" s="2452" t="inlineStr">
        <is>
          <t>/72</t>
        </is>
      </c>
      <c r="AA108" s="2302" t="n"/>
      <c r="AB108" s="2453" t="inlineStr">
        <is>
          <t>/36</t>
        </is>
      </c>
      <c r="AC108" s="2311" t="n"/>
      <c r="AD108" s="2377" t="inlineStr">
        <is>
          <t>/72</t>
        </is>
      </c>
      <c r="AE108" s="2311" t="n"/>
      <c r="AF108" s="5491" t="inlineStr">
        <is>
          <t>/8</t>
        </is>
      </c>
      <c r="AG108" s="3267" t="n"/>
      <c r="AH108" s="2454" t="n"/>
      <c r="AI108" s="2316" t="n"/>
      <c r="AJ108" s="2432" t="n"/>
      <c r="AK108" s="2316" t="n"/>
      <c r="AL108" s="2432" t="inlineStr">
        <is>
          <t>/8</t>
        </is>
      </c>
      <c r="AM108" s="2316" t="n"/>
      <c r="AN108" s="2455" t="n"/>
      <c r="AO108" s="2311" t="n"/>
      <c r="AP108" s="2452" t="inlineStr">
        <is>
          <t>/2</t>
        </is>
      </c>
      <c r="AQ108" s="2431" t="inlineStr">
        <is>
          <t>/72</t>
        </is>
      </c>
      <c r="AR108" s="2432" t="inlineStr">
        <is>
          <t>/6</t>
        </is>
      </c>
      <c r="AS108" s="2378" t="n"/>
      <c r="AT108" s="2431" t="n"/>
      <c r="AU108" s="2454" t="n"/>
      <c r="AV108" s="2373" t="n"/>
      <c r="AW108" s="2433" t="n"/>
      <c r="AX108" s="2454" t="n"/>
      <c r="AY108" s="2378" t="n"/>
      <c r="AZ108" s="2431" t="n"/>
      <c r="BA108" s="2454" t="n"/>
      <c r="BB108" s="2373" t="n"/>
      <c r="BC108" s="2433" t="n"/>
      <c r="BD108" s="2432" t="n"/>
      <c r="BE108" s="2378" t="n"/>
      <c r="BF108" s="2431" t="n"/>
      <c r="BG108" s="2454" t="n"/>
      <c r="BH108" s="2373" t="n"/>
      <c r="BI108" s="2433" t="n"/>
      <c r="BJ108" s="2454" t="n"/>
      <c r="BK108" s="2378" t="n"/>
      <c r="BL108" s="2431" t="n"/>
      <c r="BM108" s="2454" t="n"/>
      <c r="BN108" s="2373" t="n"/>
      <c r="BO108" s="2377" t="n"/>
      <c r="BP108" s="2311" t="n"/>
      <c r="BQ108" s="3081" t="n"/>
      <c r="BR108" s="2311" t="n"/>
      <c r="BS108" s="2386">
        <f>(AB108-R108)*0.22</f>
        <v/>
      </c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</row>
    <row r="109">
      <c r="A109" s="6789" t="inlineStr">
        <is>
          <t>2.8.2</t>
        </is>
      </c>
      <c r="B109" s="2311" t="n"/>
      <c r="C109" s="6790" t="inlineStr">
        <is>
          <t>Основы управления интеллектуальной собственностью</t>
        </is>
      </c>
      <c r="D109" s="2665" t="n"/>
      <c r="E109" s="2665" t="n"/>
      <c r="F109" s="2665" t="n"/>
      <c r="G109" s="2665" t="n"/>
      <c r="H109" s="2665" t="n"/>
      <c r="I109" s="2665" t="n"/>
      <c r="J109" s="2665" t="n"/>
      <c r="K109" s="2665" t="n"/>
      <c r="L109" s="2665" t="n"/>
      <c r="M109" s="2665" t="n"/>
      <c r="N109" s="2665" t="n"/>
      <c r="O109" s="2665" t="n"/>
      <c r="P109" s="2311" t="n"/>
      <c r="Q109" s="3119" t="n"/>
      <c r="R109" s="2452" t="n"/>
      <c r="S109" s="2378" t="n"/>
      <c r="T109" s="2378" t="n"/>
      <c r="U109" s="2373" t="n"/>
      <c r="V109" s="2452" t="n"/>
      <c r="W109" s="2302" t="n"/>
      <c r="X109" s="2373" t="inlineStr">
        <is>
          <t>/6</t>
        </is>
      </c>
      <c r="Y109" s="2311" t="n"/>
      <c r="Z109" s="2452" t="inlineStr">
        <is>
          <t>/60</t>
        </is>
      </c>
      <c r="AA109" s="2302" t="n"/>
      <c r="AB109" s="2453" t="inlineStr">
        <is>
          <t>/34</t>
        </is>
      </c>
      <c r="AC109" s="2311" t="n"/>
      <c r="AD109" s="2377" t="inlineStr">
        <is>
          <t>/60</t>
        </is>
      </c>
      <c r="AE109" s="2311" t="n"/>
      <c r="AF109" s="5491" t="inlineStr">
        <is>
          <t>/8</t>
        </is>
      </c>
      <c r="AG109" s="3267" t="n"/>
      <c r="AH109" s="2454" t="inlineStr">
        <is>
          <t>/4</t>
        </is>
      </c>
      <c r="AI109" s="2316" t="n"/>
      <c r="AJ109" s="2432" t="n"/>
      <c r="AK109" s="2316" t="n"/>
      <c r="AL109" s="2432" t="inlineStr">
        <is>
          <t>/4</t>
        </is>
      </c>
      <c r="AM109" s="2316" t="n"/>
      <c r="AN109" s="2455" t="n"/>
      <c r="AO109" s="2311" t="n"/>
      <c r="AP109" s="2452" t="n"/>
      <c r="AQ109" s="2431" t="n"/>
      <c r="AR109" s="2432" t="n"/>
      <c r="AS109" s="2378" t="n"/>
      <c r="AT109" s="2431" t="n"/>
      <c r="AU109" s="2454" t="n"/>
      <c r="AV109" s="2373" t="n"/>
      <c r="AW109" s="2433" t="n"/>
      <c r="AX109" s="2454" t="n"/>
      <c r="AY109" s="3887" t="n"/>
      <c r="AZ109" s="2431" t="n"/>
      <c r="BA109" s="2454" t="n"/>
      <c r="BB109" s="2373" t="n"/>
      <c r="BC109" s="2433" t="n"/>
      <c r="BD109" s="2454" t="inlineStr">
        <is>
          <t>/2</t>
        </is>
      </c>
      <c r="BE109" s="3887" t="n"/>
      <c r="BF109" s="2431" t="inlineStr">
        <is>
          <t>/60</t>
        </is>
      </c>
      <c r="BG109" s="2454" t="inlineStr">
        <is>
          <t>/6</t>
        </is>
      </c>
      <c r="BH109" s="2373" t="n"/>
      <c r="BI109" s="6808" t="n"/>
      <c r="BJ109" s="6809" t="n"/>
      <c r="BK109" s="6810" t="n"/>
      <c r="BL109" s="6811" t="n"/>
      <c r="BM109" s="6809" t="n"/>
      <c r="BN109" s="5250" t="n"/>
      <c r="BO109" s="2377" t="n"/>
      <c r="BP109" s="2311" t="n"/>
      <c r="BQ109" s="3081" t="n"/>
      <c r="BR109" s="2311" t="n"/>
      <c r="BS109" s="2386">
        <f>(AB109-R109)*0.22</f>
        <v/>
      </c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</row>
    <row r="110">
      <c r="A110" s="6800" t="inlineStr">
        <is>
          <t>2.8.3</t>
        </is>
      </c>
      <c r="B110" s="2472" t="n"/>
      <c r="C110" s="6812" t="inlineStr">
        <is>
          <t>Обзорные лекции по специальности</t>
        </is>
      </c>
      <c r="D110" s="2674" t="n"/>
      <c r="E110" s="2674" t="n"/>
      <c r="F110" s="2674" t="n"/>
      <c r="G110" s="2674" t="n"/>
      <c r="H110" s="2674" t="n"/>
      <c r="I110" s="2674" t="n"/>
      <c r="J110" s="2674" t="n"/>
      <c r="K110" s="2674" t="n"/>
      <c r="L110" s="2674" t="n"/>
      <c r="M110" s="2674" t="n"/>
      <c r="N110" s="2674" t="n"/>
      <c r="O110" s="2674" t="n"/>
      <c r="P110" s="2472" t="n"/>
      <c r="Q110" s="3691" t="n"/>
      <c r="R110" s="3692" t="n"/>
      <c r="S110" s="3694" t="n"/>
      <c r="T110" s="3694" t="n"/>
      <c r="U110" s="2483" t="n"/>
      <c r="V110" s="3692" t="n"/>
      <c r="W110" s="2465" t="n"/>
      <c r="X110" s="2483" t="n"/>
      <c r="Y110" s="2472" t="n"/>
      <c r="Z110" s="3692" t="inlineStr">
        <is>
          <t>/16</t>
        </is>
      </c>
      <c r="AA110" s="2465" t="n"/>
      <c r="AB110" s="3911" t="inlineStr">
        <is>
          <t>/16</t>
        </is>
      </c>
      <c r="AC110" s="2472" t="n"/>
      <c r="AD110" s="2485" t="inlineStr">
        <is>
          <t>/16</t>
        </is>
      </c>
      <c r="AE110" s="2472" t="n"/>
      <c r="AF110" s="6801" t="inlineStr">
        <is>
          <t>/16</t>
        </is>
      </c>
      <c r="AG110" s="5720" t="n"/>
      <c r="AH110" s="3700" t="n"/>
      <c r="AI110" s="2475" t="n"/>
      <c r="AJ110" s="2482" t="n"/>
      <c r="AK110" s="2475" t="n"/>
      <c r="AL110" s="2482" t="n"/>
      <c r="AM110" s="2475" t="n"/>
      <c r="AN110" s="3912" t="n"/>
      <c r="AO110" s="2472" t="n"/>
      <c r="AP110" s="3692" t="n"/>
      <c r="AQ110" s="2481" t="n"/>
      <c r="AR110" s="2482" t="n"/>
      <c r="AS110" s="3694" t="n"/>
      <c r="AT110" s="2481" t="n"/>
      <c r="AU110" s="3700" t="n"/>
      <c r="AV110" s="2483" t="n"/>
      <c r="AW110" s="2484" t="n"/>
      <c r="AX110" s="3700" t="n"/>
      <c r="AY110" s="3694" t="n"/>
      <c r="AZ110" s="2481" t="n"/>
      <c r="BA110" s="3700" t="n"/>
      <c r="BB110" s="2483" t="n"/>
      <c r="BC110" s="2484" t="n"/>
      <c r="BD110" s="3700" t="n"/>
      <c r="BE110" s="3914" t="n"/>
      <c r="BF110" s="2481" t="n"/>
      <c r="BG110" s="3700" t="n"/>
      <c r="BH110" s="2483" t="n"/>
      <c r="BI110" s="2484" t="n"/>
      <c r="BJ110" s="3700" t="n"/>
      <c r="BK110" s="3694" t="n"/>
      <c r="BL110" s="2481" t="inlineStr">
        <is>
          <t>/16</t>
        </is>
      </c>
      <c r="BM110" s="3700" t="inlineStr">
        <is>
          <t>/16</t>
        </is>
      </c>
      <c r="BN110" s="2483" t="n"/>
      <c r="BO110" s="2485" t="n"/>
      <c r="BP110" s="2472" t="n"/>
      <c r="BQ110" s="6813" t="n"/>
      <c r="BR110" s="2472" t="n"/>
      <c r="BS110" s="2386">
        <f>(AB110-R110)*0.22</f>
        <v/>
      </c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</row>
    <row r="111">
      <c r="A111" s="6814" t="n"/>
      <c r="B111" s="6814" t="n"/>
      <c r="C111" s="6815" t="n"/>
      <c r="D111" s="6815" t="n"/>
      <c r="E111" s="6815" t="n"/>
      <c r="F111" s="6815" t="n"/>
      <c r="G111" s="6815" t="n"/>
      <c r="H111" s="6815" t="n"/>
      <c r="I111" s="6815" t="n"/>
      <c r="J111" s="6815" t="n"/>
      <c r="K111" s="6815" t="n"/>
      <c r="L111" s="6815" t="n"/>
      <c r="M111" s="6815" t="n"/>
      <c r="N111" s="6815" t="n"/>
      <c r="O111" s="6815" t="n"/>
      <c r="P111" s="6815" t="n"/>
      <c r="Q111" s="6815" t="n"/>
      <c r="R111" s="6816" t="n"/>
      <c r="S111" s="6816" t="n"/>
      <c r="T111" s="6816" t="n"/>
      <c r="U111" s="6816" t="n"/>
      <c r="V111" s="6816" t="n"/>
      <c r="W111" s="6816" t="n"/>
      <c r="X111" s="6816" t="n"/>
      <c r="Y111" s="6816" t="n"/>
      <c r="Z111" s="6816" t="n"/>
      <c r="AA111" s="6816" t="n"/>
      <c r="AB111" s="6816" t="n"/>
      <c r="AC111" s="6816" t="n"/>
      <c r="AD111" s="6816" t="n"/>
      <c r="AE111" s="6816" t="n"/>
      <c r="AF111" s="6816" t="n"/>
      <c r="AG111" s="6816" t="n"/>
      <c r="AH111" s="6816" t="n"/>
      <c r="AI111" s="6816" t="n"/>
      <c r="AJ111" s="6816" t="n"/>
      <c r="AK111" s="6816" t="n"/>
      <c r="AL111" s="6816" t="n"/>
      <c r="AM111" s="6816" t="n"/>
      <c r="AN111" s="6816" t="n"/>
      <c r="AO111" s="6816" t="n"/>
      <c r="AP111" s="6816" t="n"/>
      <c r="AQ111" s="6816" t="n"/>
      <c r="AR111" s="6816" t="n"/>
      <c r="AS111" s="6816" t="n"/>
      <c r="AT111" s="6816" t="n"/>
      <c r="AU111" s="6816" t="n"/>
      <c r="AV111" s="6816" t="n"/>
      <c r="AW111" s="6816" t="n"/>
      <c r="AX111" s="6816" t="n"/>
      <c r="AY111" s="6816" t="n"/>
      <c r="AZ111" s="6816" t="n"/>
      <c r="BA111" s="6816" t="n"/>
      <c r="BB111" s="6816" t="n"/>
      <c r="BC111" s="6816" t="n"/>
      <c r="BD111" s="6816" t="n"/>
      <c r="BE111" s="6816" t="n"/>
      <c r="BF111" s="6816" t="n"/>
      <c r="BG111" s="6816" t="n"/>
      <c r="BH111" s="6816" t="n"/>
      <c r="BI111" s="6816" t="n"/>
      <c r="BJ111" s="6816" t="n"/>
      <c r="BK111" s="6816" t="n"/>
      <c r="BL111" s="6816" t="n"/>
      <c r="BM111" s="6816" t="n"/>
      <c r="BN111" s="6816" t="n"/>
      <c r="BO111" s="6816" t="n"/>
      <c r="BP111" s="6816" t="n"/>
      <c r="BQ111" s="6816" t="n"/>
      <c r="BR111" s="6816" t="n"/>
      <c r="BS111" s="2" t="n"/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</row>
    <row r="112">
      <c r="A112" s="2681" t="inlineStr">
        <is>
          <t>Количество часов учебных занятий</t>
        </is>
      </c>
      <c r="B112" s="2283" t="n"/>
      <c r="C112" s="2283" t="n"/>
      <c r="D112" s="2283" t="n"/>
      <c r="E112" s="2283" t="n"/>
      <c r="F112" s="2283" t="n"/>
      <c r="G112" s="2283" t="n"/>
      <c r="H112" s="2283" t="n"/>
      <c r="I112" s="2283" t="n"/>
      <c r="J112" s="2283" t="n"/>
      <c r="K112" s="2283" t="n"/>
      <c r="L112" s="2283" t="n"/>
      <c r="M112" s="2283" t="n"/>
      <c r="N112" s="2283" t="n"/>
      <c r="O112" s="2283" t="n"/>
      <c r="P112" s="2284" t="n"/>
      <c r="Q112" s="2682" t="n"/>
      <c r="R112" s="3966">
        <f>R39+R68</f>
        <v/>
      </c>
      <c r="S112" s="6817" t="n"/>
      <c r="T112" s="6817">
        <f>T39+T68</f>
        <v/>
      </c>
      <c r="U112" s="6818">
        <f>U39+U68</f>
        <v/>
      </c>
      <c r="V112" s="6819" t="n"/>
      <c r="W112" s="2290" t="n"/>
      <c r="X112" s="6820" t="n"/>
      <c r="Y112" s="2283" t="n"/>
      <c r="Z112" s="3715">
        <f>Z39+Z68</f>
        <v/>
      </c>
      <c r="AA112" s="2283" t="n"/>
      <c r="AB112" s="3964">
        <f>AB39+AB68</f>
        <v/>
      </c>
      <c r="AC112" s="2284" t="n"/>
      <c r="AD112" s="3720">
        <f>AD39+AD68</f>
        <v/>
      </c>
      <c r="AE112" s="2284" t="n"/>
      <c r="AF112" s="6821">
        <f>AF39+AF68</f>
        <v/>
      </c>
      <c r="AG112" s="3370" t="n"/>
      <c r="AH112" s="5423">
        <f>AH39+AH68</f>
        <v/>
      </c>
      <c r="AI112" s="2295" t="n"/>
      <c r="AJ112" s="4793">
        <f>AJ39+AJ68</f>
        <v/>
      </c>
      <c r="AK112" s="2295" t="n"/>
      <c r="AL112" s="4793">
        <f>AL39+AL68</f>
        <v/>
      </c>
      <c r="AM112" s="2295" t="n"/>
      <c r="AN112" s="4797">
        <f>AN39+AN68</f>
        <v/>
      </c>
      <c r="AO112" s="2284" t="n"/>
      <c r="AP112" s="547">
        <f>AP39+AP68</f>
        <v/>
      </c>
      <c r="AQ112" s="6822">
        <f>AQ39+AQ68</f>
        <v/>
      </c>
      <c r="AR112" s="6823">
        <f>AR39+AR68</f>
        <v/>
      </c>
      <c r="AS112" s="2054">
        <f>AS39+AS68</f>
        <v/>
      </c>
      <c r="AT112" s="6822">
        <f>AT39+AT68</f>
        <v/>
      </c>
      <c r="AU112" s="6824">
        <f>AU39+AU68</f>
        <v/>
      </c>
      <c r="AV112" s="6825">
        <f>AV39+AV68</f>
        <v/>
      </c>
      <c r="AW112" s="547">
        <f>AW39+AW68</f>
        <v/>
      </c>
      <c r="AX112" s="6824">
        <f>AX39+AX68</f>
        <v/>
      </c>
      <c r="AY112" s="2055">
        <f>AY39+AY68</f>
        <v/>
      </c>
      <c r="AZ112" s="6822">
        <f>AZ39+AZ68</f>
        <v/>
      </c>
      <c r="BA112" s="6824">
        <f>BA39+BA68</f>
        <v/>
      </c>
      <c r="BB112" s="6825">
        <f>BB39+BB68</f>
        <v/>
      </c>
      <c r="BC112" s="547">
        <f>BC39+BC68</f>
        <v/>
      </c>
      <c r="BD112" s="6823">
        <f>BD39+BD68</f>
        <v/>
      </c>
      <c r="BE112" s="2054">
        <f>BE39+BE68</f>
        <v/>
      </c>
      <c r="BF112" s="2053">
        <f>BF39+BF68</f>
        <v/>
      </c>
      <c r="BG112" s="6823">
        <f>BG39+BG68</f>
        <v/>
      </c>
      <c r="BH112" s="2052">
        <f>BH39+BH68</f>
        <v/>
      </c>
      <c r="BI112" s="547">
        <f>BI39+BI68</f>
        <v/>
      </c>
      <c r="BJ112" s="6824">
        <f>BJ39+BJ68</f>
        <v/>
      </c>
      <c r="BK112" s="2055">
        <f>BK39+BK68</f>
        <v/>
      </c>
      <c r="BL112" s="6822">
        <f>BL39+BL68</f>
        <v/>
      </c>
      <c r="BM112" s="6824">
        <f>BM39+BM68</f>
        <v/>
      </c>
      <c r="BN112" s="6825">
        <f>BN39+BN68</f>
        <v/>
      </c>
      <c r="BO112" s="6826">
        <f>BO39+BO68</f>
        <v/>
      </c>
      <c r="BP112" s="2284" t="n"/>
      <c r="BQ112" s="6827" t="n"/>
      <c r="BR112" s="2284" t="n"/>
      <c r="BS112" s="2">
        <f>(AB112-R112)*0.22</f>
        <v/>
      </c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</row>
    <row r="113">
      <c r="A113" s="2707" t="inlineStr">
        <is>
          <t>Количество часов учебных занятий в неделю</t>
        </is>
      </c>
      <c r="B113" s="2665" t="n"/>
      <c r="C113" s="2665" t="n"/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2708" t="n"/>
      <c r="R113" s="2721" t="n"/>
      <c r="S113" s="2710" t="n"/>
      <c r="T113" s="2710" t="n"/>
      <c r="U113" s="2711" t="n"/>
      <c r="V113" s="6828" t="n"/>
      <c r="W113" s="2302" t="n"/>
      <c r="X113" s="6829" t="n"/>
      <c r="Y113" s="2311" t="n"/>
      <c r="Z113" s="2739">
        <f>AD112+T112</f>
        <v/>
      </c>
      <c r="AA113" s="2329" t="n"/>
      <c r="AB113" s="3209" t="n"/>
      <c r="AC113" s="2311" t="n"/>
      <c r="AD113" s="2744">
        <f>AQ112+AT112+AW112+AZ112+BC112+BF112+BI112+BL112</f>
        <v/>
      </c>
      <c r="AE113" s="2311" t="n"/>
      <c r="AF113" s="6830">
        <f>AH112+AJ112+AL112+AN112</f>
        <v/>
      </c>
      <c r="AG113" s="3267" t="n"/>
      <c r="AH113" s="3483">
        <f>AR112+AP112+AU112+AX112+BA112+BD112+BG112+BJ112+BM112</f>
        <v/>
      </c>
      <c r="AI113" s="2316" t="n"/>
      <c r="AJ113" s="2732" t="n"/>
      <c r="AK113" s="2316" t="n"/>
      <c r="AL113" s="2719" t="n"/>
      <c r="AM113" s="2316" t="n"/>
      <c r="AN113" s="2720" t="n"/>
      <c r="AO113" s="2311" t="n"/>
      <c r="AP113" s="6831" t="n"/>
      <c r="AQ113" s="6832" t="n"/>
      <c r="AR113" s="6833">
        <f>AR112/AQ37</f>
        <v/>
      </c>
      <c r="AS113" s="6834" t="n"/>
      <c r="AT113" s="6832" t="n"/>
      <c r="AU113" s="6833">
        <f>AU112/AT37</f>
        <v/>
      </c>
      <c r="AV113" s="6835" t="n"/>
      <c r="AW113" s="6833" t="n"/>
      <c r="AX113" s="6833">
        <f>AX112/AW37</f>
        <v/>
      </c>
      <c r="AY113" s="6834" t="n"/>
      <c r="AZ113" s="6833" t="n"/>
      <c r="BA113" s="6833">
        <f>BA112/AZ37</f>
        <v/>
      </c>
      <c r="BB113" s="6835" t="n"/>
      <c r="BC113" s="6833" t="n"/>
      <c r="BD113" s="6833">
        <f>BD112/BC37</f>
        <v/>
      </c>
      <c r="BE113" s="6834" t="n"/>
      <c r="BF113" s="6832" t="n"/>
      <c r="BG113" s="6836">
        <f>BG112/BF37</f>
        <v/>
      </c>
      <c r="BH113" s="6835" t="n"/>
      <c r="BI113" s="6837" t="n"/>
      <c r="BJ113" s="6838">
        <f>BJ112/BI37</f>
        <v/>
      </c>
      <c r="BK113" s="6839" t="n"/>
      <c r="BL113" s="6840" t="n"/>
      <c r="BM113" s="6838">
        <f>BM112/BL37</f>
        <v/>
      </c>
      <c r="BN113" s="6835" t="n"/>
      <c r="BO113" s="6841">
        <f>BO112+X122+X123+X124+AU122+AU123+AU124+BC122</f>
        <v/>
      </c>
      <c r="BP113" s="2311" t="n"/>
      <c r="BQ113" s="6835">
        <f>AS112+AV112+AY112+BB112+BE112+BH112+BK112+BN112+U112+X122+X123+X124+AU122+AU123+AU124+BC122</f>
        <v/>
      </c>
      <c r="BR113" s="2311" t="n"/>
      <c r="BS113" s="2">
        <f>(AB113-R113)*0.22</f>
        <v/>
      </c>
      <c r="BT113" s="2" t="n"/>
      <c r="BU113" s="2" t="n"/>
      <c r="BV113" s="2" t="n"/>
      <c r="BW113" s="2" t="n"/>
      <c r="BX113" s="2" t="n"/>
      <c r="BY113" s="2" t="n"/>
      <c r="BZ113" s="2" t="n"/>
      <c r="CA113" s="2" t="n"/>
      <c r="CB113" s="2" t="n"/>
    </row>
    <row r="114">
      <c r="A114" s="6842" t="inlineStr">
        <is>
          <t>Количество курсовых проектов</t>
        </is>
      </c>
      <c r="B114" s="2665" t="n"/>
      <c r="C114" s="2665" t="n"/>
      <c r="D114" s="2665" t="n"/>
      <c r="E114" s="2665" t="n"/>
      <c r="F114" s="2665" t="n"/>
      <c r="G114" s="2665" t="n"/>
      <c r="H114" s="2665" t="n"/>
      <c r="I114" s="2665" t="n"/>
      <c r="J114" s="2665" t="n"/>
      <c r="K114" s="2665" t="n"/>
      <c r="L114" s="2665" t="n"/>
      <c r="M114" s="2665" t="n"/>
      <c r="N114" s="2665" t="n"/>
      <c r="O114" s="2665" t="n"/>
      <c r="P114" s="2311" t="n"/>
      <c r="Q114" s="6843" t="n"/>
      <c r="R114" s="4460" t="n"/>
      <c r="S114" s="4465" t="n"/>
      <c r="T114" s="4465" t="n"/>
      <c r="U114" s="6844" t="n"/>
      <c r="V114" s="6845" t="n"/>
      <c r="W114" s="2302" t="n"/>
      <c r="X114" s="6846" t="n"/>
      <c r="Y114" s="2311" t="n"/>
      <c r="Z114" s="4460" t="n"/>
      <c r="AA114" s="2302" t="n"/>
      <c r="AB114" s="4466" t="n"/>
      <c r="AC114" s="2311" t="n"/>
      <c r="AD114" s="6847">
        <f>AQ114+AT114+AW114+AZ114+BC114+BF114+BI114+BL114</f>
        <v/>
      </c>
      <c r="AE114" s="2311" t="n"/>
      <c r="AF114" s="6848" t="n"/>
      <c r="AG114" s="3267" t="n"/>
      <c r="AH114" s="6849" t="n"/>
      <c r="AI114" s="2316" t="n"/>
      <c r="AJ114" s="4456" t="n"/>
      <c r="AK114" s="2316" t="n"/>
      <c r="AL114" s="4456" t="n"/>
      <c r="AM114" s="2316" t="n"/>
      <c r="AN114" s="6844" t="n"/>
      <c r="AO114" s="2311" t="n"/>
      <c r="AP114" s="6850" t="n"/>
      <c r="AQ114" s="6851">
        <f>COUNTIF(AQ40:AQ103,40)+COUNTIF(AQ40:AQ103,60)</f>
        <v/>
      </c>
      <c r="AR114" s="2304" t="n"/>
      <c r="AS114" s="2329" t="n"/>
      <c r="AT114" s="6852">
        <f>COUNTIF(AT40:AT103,40)+COUNTIF(AT40:AT103,60)</f>
        <v/>
      </c>
      <c r="AU114" s="2304" t="n"/>
      <c r="AV114" s="2335" t="n"/>
      <c r="AW114" s="6853">
        <f>COUNTIF(AW40:AW103,40)+COUNTIF(AW40:AW103,60)</f>
        <v/>
      </c>
      <c r="AX114" s="2304" t="n"/>
      <c r="AY114" s="2335" t="n"/>
      <c r="AZ114" s="6854">
        <f>COUNTIF(AZ40:AZ103,40)+COUNTIF(AZ40:AZ103,60)</f>
        <v/>
      </c>
      <c r="BA114" s="2304" t="n"/>
      <c r="BB114" s="2335" t="n"/>
      <c r="BC114" s="6853">
        <f>COUNTIF(BC40:BC103,40)+COUNTIF(BC40:BC103,60)</f>
        <v/>
      </c>
      <c r="BD114" s="2304" t="n"/>
      <c r="BE114" s="2335" t="n"/>
      <c r="BF114" s="6855">
        <f>COUNTIF(BF40:BF103,40)+COUNTIF(BF40:BF103,60)</f>
        <v/>
      </c>
      <c r="BG114" s="2304" t="n"/>
      <c r="BH114" s="2305" t="n"/>
      <c r="BI114" s="6851">
        <f>COUNTIF(BI40:BI103,40)+COUNTIF(BI40:BI103,60)</f>
        <v/>
      </c>
      <c r="BJ114" s="2304" t="n"/>
      <c r="BK114" s="2329" t="n"/>
      <c r="BL114" s="6851">
        <f>COUNTIF(BL40:BL103,40)+COUNTIF(BL40:BL103,60)</f>
        <v/>
      </c>
      <c r="BM114" s="2304" t="n"/>
      <c r="BN114" s="2329" t="n"/>
      <c r="BO114" s="6856" t="n"/>
      <c r="BP114" s="2311" t="n"/>
      <c r="BQ114" s="6857" t="n"/>
      <c r="BR114" s="2311" t="n"/>
      <c r="BS114" s="2">
        <f>(AB114-R114)*0.22</f>
        <v/>
      </c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</row>
    <row r="115">
      <c r="A115" s="6842" t="inlineStr">
        <is>
          <t>Количество курсовых работ</t>
        </is>
      </c>
      <c r="B115" s="2665" t="n"/>
      <c r="C115" s="2665" t="n"/>
      <c r="D115" s="2665" t="n"/>
      <c r="E115" s="2665" t="n"/>
      <c r="F115" s="2665" t="n"/>
      <c r="G115" s="2665" t="n"/>
      <c r="H115" s="2665" t="n"/>
      <c r="I115" s="2665" t="n"/>
      <c r="J115" s="2665" t="n"/>
      <c r="K115" s="2665" t="n"/>
      <c r="L115" s="2665" t="n"/>
      <c r="M115" s="2665" t="n"/>
      <c r="N115" s="2665" t="n"/>
      <c r="O115" s="2665" t="n"/>
      <c r="P115" s="2311" t="n"/>
      <c r="Q115" s="6843" t="n"/>
      <c r="R115" s="4460" t="n"/>
      <c r="S115" s="4465" t="n"/>
      <c r="T115" s="4465" t="n"/>
      <c r="U115" s="6844" t="n"/>
      <c r="V115" s="6845" t="n"/>
      <c r="W115" s="2302" t="n"/>
      <c r="X115" s="6846" t="n"/>
      <c r="Y115" s="2311" t="n"/>
      <c r="Z115" s="4460" t="n"/>
      <c r="AA115" s="2302" t="n"/>
      <c r="AB115" s="4466" t="n"/>
      <c r="AC115" s="2311" t="n"/>
      <c r="AD115" s="6847">
        <f>AQ115+AT115+AW115+AZ115+BC115+BF115+BI115+BL115</f>
        <v/>
      </c>
      <c r="AE115" s="2311" t="n"/>
      <c r="AF115" s="6858" t="n"/>
      <c r="AG115" s="3267" t="n"/>
      <c r="AH115" s="6849" t="n"/>
      <c r="AI115" s="2316" t="n"/>
      <c r="AJ115" s="4456" t="n"/>
      <c r="AK115" s="2316" t="n"/>
      <c r="AL115" s="4456" t="n"/>
      <c r="AM115" s="2316" t="n"/>
      <c r="AN115" s="6844" t="n"/>
      <c r="AO115" s="2311" t="n"/>
      <c r="AP115" s="6850" t="n"/>
      <c r="AQ115" s="6859">
        <f>COUNTIF(AQ40:AQ103,30)</f>
        <v/>
      </c>
      <c r="AR115" s="2665" t="n"/>
      <c r="AS115" s="2302" t="n"/>
      <c r="AT115" s="6860">
        <f>COUNTIF(AT40:AT103,30)</f>
        <v/>
      </c>
      <c r="AU115" s="2665" t="n"/>
      <c r="AV115" s="2316" t="n"/>
      <c r="AW115" s="6861">
        <f>COUNTIF(AW40:AW103,30)</f>
        <v/>
      </c>
      <c r="AX115" s="2665" t="n"/>
      <c r="AY115" s="2316" t="n"/>
      <c r="AZ115" s="6862">
        <f>COUNTIF(AZ40:AZ103,30)</f>
        <v/>
      </c>
      <c r="BA115" s="2665" t="n"/>
      <c r="BB115" s="2316" t="n"/>
      <c r="BC115" s="6861">
        <f>COUNTIF(BC40:BC103,30)</f>
        <v/>
      </c>
      <c r="BD115" s="2665" t="n"/>
      <c r="BE115" s="2316" t="n"/>
      <c r="BF115" s="6863">
        <f>COUNTIF(BF40:BF103,30)</f>
        <v/>
      </c>
      <c r="BG115" s="2665" t="n"/>
      <c r="BH115" s="2311" t="n"/>
      <c r="BI115" s="6859">
        <f>COUNTIF(BI40:BI103,30)</f>
        <v/>
      </c>
      <c r="BJ115" s="2665" t="n"/>
      <c r="BK115" s="2302" t="n"/>
      <c r="BL115" s="6859">
        <f>COUNTIF(BL40:BL103,30)</f>
        <v/>
      </c>
      <c r="BM115" s="2665" t="n"/>
      <c r="BN115" s="2302" t="n"/>
      <c r="BO115" s="6856" t="n"/>
      <c r="BP115" s="2311" t="n"/>
      <c r="BQ115" s="6857" t="n"/>
      <c r="BR115" s="2311" t="n"/>
      <c r="BS115" s="2">
        <f>(AB115-R115)*0.22</f>
        <v/>
      </c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</row>
    <row r="116">
      <c r="A116" s="6842" t="inlineStr">
        <is>
          <t>Количество экзаменов</t>
        </is>
      </c>
      <c r="B116" s="2665" t="n"/>
      <c r="C116" s="2665" t="n"/>
      <c r="D116" s="2665" t="n"/>
      <c r="E116" s="2665" t="n"/>
      <c r="F116" s="2665" t="n"/>
      <c r="G116" s="2665" t="n"/>
      <c r="H116" s="2665" t="n"/>
      <c r="I116" s="2665" t="n"/>
      <c r="J116" s="2665" t="n"/>
      <c r="K116" s="2665" t="n"/>
      <c r="L116" s="2665" t="n"/>
      <c r="M116" s="2665" t="n"/>
      <c r="N116" s="2665" t="n"/>
      <c r="O116" s="2665" t="n"/>
      <c r="P116" s="2311" t="n"/>
      <c r="Q116" s="6843" t="n"/>
      <c r="R116" s="4460" t="n"/>
      <c r="S116" s="4465" t="n"/>
      <c r="T116" s="4465" t="n"/>
      <c r="U116" s="6844" t="n"/>
      <c r="V116" s="6845" t="n"/>
      <c r="W116" s="2302" t="n"/>
      <c r="X116" s="6846" t="n"/>
      <c r="Y116" s="2311" t="n"/>
      <c r="Z116" s="4460" t="n"/>
      <c r="AA116" s="2302" t="n"/>
      <c r="AB116" s="4466" t="n"/>
      <c r="AC116" s="2311" t="n"/>
      <c r="AD116" s="6847">
        <f>AQ116+AT116+AW116+AZ116+BC116+BF116+BI116+BL116</f>
        <v/>
      </c>
      <c r="AE116" s="2311" t="n"/>
      <c r="AF116" s="6858" t="n"/>
      <c r="AG116" s="3267" t="n"/>
      <c r="AH116" s="6849" t="n"/>
      <c r="AI116" s="2316" t="n"/>
      <c r="AJ116" s="4456" t="n"/>
      <c r="AK116" s="2316" t="n"/>
      <c r="AL116" s="4456" t="n"/>
      <c r="AM116" s="2316" t="n"/>
      <c r="AN116" s="6844" t="n"/>
      <c r="AO116" s="2311" t="n"/>
      <c r="AP116" s="6850" t="n"/>
      <c r="AQ116" s="6862">
        <f>COUNTIF(V40:W103,1)</f>
        <v/>
      </c>
      <c r="AR116" s="2665" t="n"/>
      <c r="AS116" s="2316" t="n"/>
      <c r="AT116" s="6860">
        <f>COUNTIF(V40:W103,2)</f>
        <v/>
      </c>
      <c r="AU116" s="2665" t="n"/>
      <c r="AV116" s="2316" t="n"/>
      <c r="AW116" s="6861">
        <f>COUNTIF(V40:W103,3)</f>
        <v/>
      </c>
      <c r="AX116" s="2665" t="n"/>
      <c r="AY116" s="2316" t="n"/>
      <c r="AZ116" s="6862">
        <f>COUNTIF(V40:W103,4)</f>
        <v/>
      </c>
      <c r="BA116" s="2665" t="n"/>
      <c r="BB116" s="2316" t="n"/>
      <c r="BC116" s="6861">
        <f>COUNTIF(V40:W103,5)</f>
        <v/>
      </c>
      <c r="BD116" s="2665" t="n"/>
      <c r="BE116" s="2316" t="n"/>
      <c r="BF116" s="6863">
        <f>COUNTIF(V40:W103,6)</f>
        <v/>
      </c>
      <c r="BG116" s="2665" t="n"/>
      <c r="BH116" s="2311" t="n"/>
      <c r="BI116" s="6862">
        <f>COUNTIF(V40:W103,7)</f>
        <v/>
      </c>
      <c r="BJ116" s="2665" t="n"/>
      <c r="BK116" s="2316" t="n"/>
      <c r="BL116" s="6860">
        <f>COUNTIF(V40:W103,8)</f>
        <v/>
      </c>
      <c r="BM116" s="2665" t="n"/>
      <c r="BN116" s="2316" t="n"/>
      <c r="BO116" s="6856" t="n"/>
      <c r="BP116" s="2311" t="n"/>
      <c r="BQ116" s="6857" t="n"/>
      <c r="BR116" s="2311" t="n"/>
      <c r="BS116" s="2">
        <f>(AB116-R116)*0.22</f>
        <v/>
      </c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</row>
    <row r="117">
      <c r="A117" s="6864" t="inlineStr">
        <is>
          <t>Количество зачетов</t>
        </is>
      </c>
      <c r="B117" s="2674" t="n"/>
      <c r="C117" s="2674" t="n"/>
      <c r="D117" s="2674" t="n"/>
      <c r="E117" s="2674" t="n"/>
      <c r="F117" s="2674" t="n"/>
      <c r="G117" s="2674" t="n"/>
      <c r="H117" s="2674" t="n"/>
      <c r="I117" s="2674" t="n"/>
      <c r="J117" s="2674" t="n"/>
      <c r="K117" s="2674" t="n"/>
      <c r="L117" s="2674" t="n"/>
      <c r="M117" s="2674" t="n"/>
      <c r="N117" s="2674" t="n"/>
      <c r="O117" s="2674" t="n"/>
      <c r="P117" s="2472" t="n"/>
      <c r="Q117" s="6865" t="n"/>
      <c r="R117" s="4479" t="n"/>
      <c r="S117" s="4486" t="n"/>
      <c r="T117" s="4486" t="n"/>
      <c r="U117" s="6866" t="n"/>
      <c r="V117" s="6867" t="n"/>
      <c r="W117" s="2465" t="n"/>
      <c r="X117" s="6868" t="n"/>
      <c r="Y117" s="2472" t="n"/>
      <c r="Z117" s="4479" t="n"/>
      <c r="AA117" s="2465" t="n"/>
      <c r="AB117" s="4487" t="n"/>
      <c r="AC117" s="2472" t="n"/>
      <c r="AD117" s="6869">
        <f>AQ117+AT117+AW117+AZ117+BC117+BF117+BI117+BL117</f>
        <v/>
      </c>
      <c r="AE117" s="2472" t="n"/>
      <c r="AF117" s="6870" t="n"/>
      <c r="AG117" s="5720" t="n"/>
      <c r="AH117" s="6871" t="n"/>
      <c r="AI117" s="2475" t="n"/>
      <c r="AJ117" s="6872" t="n"/>
      <c r="AK117" s="2475" t="n"/>
      <c r="AL117" s="6872" t="n"/>
      <c r="AM117" s="2475" t="n"/>
      <c r="AN117" s="6873" t="n"/>
      <c r="AO117" s="81" t="n"/>
      <c r="AP117" s="6874" t="n"/>
      <c r="AQ117" s="6875">
        <f>COUNTIF(X40:Y103,1)</f>
        <v/>
      </c>
      <c r="AR117" s="2674" t="n"/>
      <c r="AS117" s="2475" t="n"/>
      <c r="AT117" s="6876">
        <f>COUNTIF(X40:Y103,2)</f>
        <v/>
      </c>
      <c r="AU117" s="2674" t="n"/>
      <c r="AV117" s="2475" t="n"/>
      <c r="AW117" s="6877">
        <f>COUNTIF(X40:Y103,3)</f>
        <v/>
      </c>
      <c r="AX117" s="2674" t="n"/>
      <c r="AY117" s="2475" t="n"/>
      <c r="AZ117" s="6876">
        <f>COUNTIF(X40:Y103,4)</f>
        <v/>
      </c>
      <c r="BA117" s="2674" t="n"/>
      <c r="BB117" s="2475" t="n"/>
      <c r="BC117" s="6877">
        <f>COUNTIF(X40:Y103,5)</f>
        <v/>
      </c>
      <c r="BD117" s="2674" t="n"/>
      <c r="BE117" s="2475" t="n"/>
      <c r="BF117" s="6878">
        <f>COUNTIF(X40:Y103,6)</f>
        <v/>
      </c>
      <c r="BG117" s="2674" t="n"/>
      <c r="BH117" s="2472" t="n"/>
      <c r="BI117" s="6875">
        <f>COUNTIF(X39:Y103,7)</f>
        <v/>
      </c>
      <c r="BJ117" s="2674" t="n"/>
      <c r="BK117" s="2475" t="n"/>
      <c r="BL117" s="6876">
        <f>COUNTIF(X39:Y103,8)</f>
        <v/>
      </c>
      <c r="BM117" s="2674" t="n"/>
      <c r="BN117" s="2475" t="n"/>
      <c r="BO117" s="6879" t="n"/>
      <c r="BP117" s="81" t="n"/>
      <c r="BQ117" s="6880" t="n"/>
      <c r="BR117" s="81" t="n"/>
      <c r="BS117" s="2">
        <f>(AB117-R117)*0.22</f>
        <v/>
      </c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</row>
    <row r="118">
      <c r="A118" s="2" t="n"/>
      <c r="B118" s="60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60" t="n"/>
      <c r="AE118" s="60" t="n"/>
      <c r="AF118" s="2" t="n"/>
      <c r="AG118" s="2" t="n"/>
      <c r="AH118" s="2" t="n"/>
      <c r="AI118" s="2" t="n"/>
      <c r="AJ118" s="2" t="n"/>
      <c r="AK118" s="2" t="n"/>
      <c r="AL118" s="2" t="n"/>
      <c r="AM118" s="60" t="n"/>
      <c r="AN118" s="60" t="n"/>
      <c r="AO118" s="60" t="n"/>
      <c r="AP118" s="60" t="n"/>
      <c r="AQ118" s="60" t="n"/>
      <c r="AR118" s="60" t="n"/>
      <c r="AS118" s="60" t="n"/>
      <c r="AT118" s="60" t="n"/>
      <c r="AU118" s="60" t="n"/>
      <c r="AV118" s="60" t="n"/>
      <c r="AW118" s="1410" t="n"/>
      <c r="AX118" s="1410" t="n"/>
      <c r="AY118" s="1410" t="n"/>
      <c r="AZ118" s="1410" t="n"/>
      <c r="BA118" s="1410" t="n"/>
      <c r="BB118" s="1410" t="n"/>
      <c r="BC118" s="1410" t="n"/>
      <c r="BD118" s="1410" t="n"/>
      <c r="BE118" s="1410" t="n"/>
      <c r="BF118" s="1410" t="n"/>
      <c r="BG118" s="1410" t="n"/>
      <c r="BH118" s="1410" t="n"/>
      <c r="BI118" s="1410" t="n"/>
      <c r="BJ118" s="1410" t="n"/>
      <c r="BK118" s="1410" t="n"/>
      <c r="BL118" s="1410" t="n"/>
      <c r="BM118" s="1410" t="n"/>
      <c r="BN118" s="1410" t="n"/>
      <c r="BO118" s="1410" t="n"/>
      <c r="BP118" s="1410" t="n"/>
      <c r="BQ118" s="1410" t="n"/>
      <c r="BR118" s="1410" t="n"/>
      <c r="BS118" s="2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</row>
    <row r="119">
      <c r="A119" s="3766" t="inlineStr">
        <is>
          <t>IV. Учебные практики</t>
        </is>
      </c>
      <c r="B119" s="1410" t="n"/>
      <c r="C119" s="1410" t="n"/>
      <c r="D119" s="1410" t="n"/>
      <c r="E119" s="1410" t="n"/>
      <c r="F119" s="1410" t="n"/>
      <c r="G119" s="1410" t="n"/>
      <c r="H119" s="1410" t="n"/>
      <c r="I119" s="1410" t="n"/>
      <c r="J119" s="1410" t="n"/>
      <c r="K119" s="1410" t="n"/>
      <c r="L119" s="1410" t="n"/>
      <c r="M119" s="1410" t="n"/>
      <c r="N119" s="1410" t="n"/>
      <c r="O119" s="1410" t="n"/>
      <c r="P119" s="1410" t="n"/>
      <c r="Q119" s="1410" t="n"/>
      <c r="R119" s="1410" t="n"/>
      <c r="S119" s="1410" t="n"/>
      <c r="T119" s="1410" t="n"/>
      <c r="U119" s="1410" t="n"/>
      <c r="V119" s="1410" t="n"/>
      <c r="W119" s="1410" t="n"/>
      <c r="X119" s="1410" t="n"/>
      <c r="Y119" s="1414" t="n"/>
      <c r="Z119" s="3767" t="inlineStr">
        <is>
          <t>V. Производственные практики</t>
        </is>
      </c>
      <c r="AA119" s="1410" t="n"/>
      <c r="AB119" s="1410" t="n"/>
      <c r="AC119" s="1410" t="n"/>
      <c r="AD119" s="1410" t="n"/>
      <c r="AE119" s="1410" t="n"/>
      <c r="AF119" s="1410" t="n"/>
      <c r="AG119" s="1410" t="n"/>
      <c r="AH119" s="1410" t="n"/>
      <c r="AI119" s="1410" t="n"/>
      <c r="AJ119" s="1410" t="n"/>
      <c r="AK119" s="1410" t="n"/>
      <c r="AL119" s="1410" t="n"/>
      <c r="AM119" s="1410" t="n"/>
      <c r="AN119" s="1410" t="n"/>
      <c r="AO119" s="1410" t="n"/>
      <c r="AP119" s="1410" t="n"/>
      <c r="AQ119" s="1410" t="n"/>
      <c r="AR119" s="1410" t="n"/>
      <c r="AS119" s="1410" t="n"/>
      <c r="AT119" s="1410" t="n"/>
      <c r="AU119" s="1410" t="n"/>
      <c r="AV119" s="1414" t="n"/>
      <c r="AW119" s="3766" t="inlineStr">
        <is>
          <t>VI. Дипломное проектирование</t>
        </is>
      </c>
      <c r="AX119" s="1410" t="n"/>
      <c r="AY119" s="1410" t="n"/>
      <c r="AZ119" s="1410" t="n"/>
      <c r="BA119" s="1410" t="n"/>
      <c r="BB119" s="1410" t="n"/>
      <c r="BC119" s="1410" t="n"/>
      <c r="BD119" s="1410" t="n"/>
      <c r="BE119" s="1414" t="n"/>
      <c r="BF119" s="3766" t="inlineStr">
        <is>
          <t>VII. Итоговая аттестация</t>
        </is>
      </c>
      <c r="BG119" s="1410" t="n"/>
      <c r="BH119" s="1410" t="n"/>
      <c r="BI119" s="1410" t="n"/>
      <c r="BJ119" s="1410" t="n"/>
      <c r="BK119" s="1410" t="n"/>
      <c r="BL119" s="1410" t="n"/>
      <c r="BM119" s="1410" t="n"/>
      <c r="BN119" s="1410" t="n"/>
      <c r="BO119" s="1410" t="n"/>
      <c r="BP119" s="1410" t="n"/>
      <c r="BQ119" s="1410" t="n"/>
      <c r="BR119" s="1414" t="n"/>
      <c r="BS119" s="2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</row>
    <row r="120">
      <c r="A120" s="90" t="inlineStr">
        <is>
          <t>Название практики
(уровень высшего образования / уровень среднего специального образования)</t>
        </is>
      </c>
      <c r="B120" s="60" t="n"/>
      <c r="C120" s="60" t="n"/>
      <c r="D120" s="60" t="n"/>
      <c r="E120" s="60" t="n"/>
      <c r="F120" s="60" t="n"/>
      <c r="G120" s="60" t="n"/>
      <c r="H120" s="60" t="n"/>
      <c r="I120" s="60" t="n"/>
      <c r="J120" s="61" t="n"/>
      <c r="K120" s="2763" t="inlineStr">
        <is>
          <t>Уровень среднего специального образования</t>
        </is>
      </c>
      <c r="L120" s="164" t="n"/>
      <c r="M120" s="164" t="n"/>
      <c r="N120" s="164" t="n"/>
      <c r="O120" s="164" t="n"/>
      <c r="P120" s="2764" t="n"/>
      <c r="Q120" s="3224" t="n"/>
      <c r="R120" s="2765" t="inlineStr">
        <is>
          <t>Уровень высшего образования</t>
        </is>
      </c>
      <c r="S120" s="60" t="n"/>
      <c r="T120" s="60" t="n"/>
      <c r="U120" s="60" t="n"/>
      <c r="V120" s="60" t="n"/>
      <c r="W120" s="61" t="n"/>
      <c r="X120" s="2766" t="inlineStr">
        <is>
          <t>Всего зачетных единиц</t>
        </is>
      </c>
      <c r="Y120" s="61" t="n"/>
      <c r="Z120" s="90" t="inlineStr">
        <is>
          <t>Название практики
(уровень высшего образования / уровень среднего специального образования)</t>
        </is>
      </c>
      <c r="AA120" s="60" t="n"/>
      <c r="AB120" s="60" t="n"/>
      <c r="AC120" s="60" t="n"/>
      <c r="AD120" s="60" t="n"/>
      <c r="AE120" s="60" t="n"/>
      <c r="AF120" s="60" t="n"/>
      <c r="AG120" s="60" t="n"/>
      <c r="AH120" s="61" t="n"/>
      <c r="AI120" s="2763" t="inlineStr">
        <is>
          <t>Уровень среднего специального образования</t>
        </is>
      </c>
      <c r="AJ120" s="164" t="n"/>
      <c r="AK120" s="164" t="n"/>
      <c r="AL120" s="164" t="n"/>
      <c r="AM120" s="164" t="n"/>
      <c r="AN120" s="2764" t="n"/>
      <c r="AO120" s="2767" t="inlineStr">
        <is>
          <t>Уровень высшего образования</t>
        </is>
      </c>
      <c r="AP120" s="164" t="n"/>
      <c r="AQ120" s="164" t="n"/>
      <c r="AR120" s="164" t="n"/>
      <c r="AS120" s="164" t="n"/>
      <c r="AT120" s="2764" t="n"/>
      <c r="AU120" s="2766" t="inlineStr">
        <is>
          <t>Всего зачетных единиц</t>
        </is>
      </c>
      <c r="AV120" s="61" t="n"/>
      <c r="AW120" s="90" t="inlineStr">
        <is>
          <t>Семестр</t>
        </is>
      </c>
      <c r="AX120" s="60" t="n"/>
      <c r="AY120" s="61" t="n"/>
      <c r="AZ120" s="2768" t="inlineStr">
        <is>
          <t>Недель</t>
        </is>
      </c>
      <c r="BA120" s="60" t="n"/>
      <c r="BB120" s="61" t="n"/>
      <c r="BC120" s="2768" t="inlineStr">
        <is>
          <t>Зачетных единиц</t>
        </is>
      </c>
      <c r="BD120" s="60" t="n"/>
      <c r="BE120" s="61" t="n"/>
      <c r="BF120" s="3226" t="inlineStr">
        <is>
          <t>1. Государственный экзамен
2. Защита дипломного проекта (дипломной работы)</t>
        </is>
      </c>
      <c r="BG120" s="60" t="n"/>
      <c r="BH120" s="60" t="n"/>
      <c r="BI120" s="60" t="n"/>
      <c r="BJ120" s="60" t="n"/>
      <c r="BK120" s="60" t="n"/>
      <c r="BL120" s="60" t="n"/>
      <c r="BM120" s="60" t="n"/>
      <c r="BN120" s="60" t="n"/>
      <c r="BO120" s="60" t="n"/>
      <c r="BP120" s="60" t="n"/>
      <c r="BQ120" s="60" t="n"/>
      <c r="BR120" s="64" t="n"/>
      <c r="BS120" s="2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</row>
    <row r="121">
      <c r="A121" s="203" t="n"/>
      <c r="B121" s="767" t="n"/>
      <c r="C121" s="767" t="n"/>
      <c r="D121" s="767" t="n"/>
      <c r="E121" s="767" t="n"/>
      <c r="F121" s="767" t="n"/>
      <c r="G121" s="767" t="n"/>
      <c r="H121" s="767" t="n"/>
      <c r="I121" s="767" t="n"/>
      <c r="J121" s="204" t="n"/>
      <c r="K121" s="2770" t="inlineStr">
        <is>
          <t>Недель</t>
        </is>
      </c>
      <c r="L121" s="78" t="n"/>
      <c r="M121" s="79" t="n"/>
      <c r="N121" s="2771" t="inlineStr">
        <is>
          <t>Зачетных единиц</t>
        </is>
      </c>
      <c r="O121" s="2772" t="n"/>
      <c r="P121" s="2773" t="n"/>
      <c r="Q121" s="2774" t="n"/>
      <c r="R121" s="2771" t="inlineStr">
        <is>
          <t>Недель</t>
        </is>
      </c>
      <c r="S121" s="2772" t="n"/>
      <c r="T121" s="2773" t="n"/>
      <c r="U121" s="2771" t="inlineStr">
        <is>
          <t>Зачетных единиц</t>
        </is>
      </c>
      <c r="V121" s="2772" t="n"/>
      <c r="W121" s="2773" t="n"/>
      <c r="X121" s="205" t="n"/>
      <c r="Y121" s="204" t="n"/>
      <c r="Z121" s="203" t="n"/>
      <c r="AA121" s="767" t="n"/>
      <c r="AB121" s="767" t="n"/>
      <c r="AC121" s="767" t="n"/>
      <c r="AD121" s="767" t="n"/>
      <c r="AE121" s="767" t="n"/>
      <c r="AF121" s="767" t="n"/>
      <c r="AG121" s="767" t="n"/>
      <c r="AH121" s="204" t="n"/>
      <c r="AI121" s="2775" t="inlineStr">
        <is>
          <t>Недель</t>
        </is>
      </c>
      <c r="AJ121" s="78" t="n"/>
      <c r="AK121" s="79" t="n"/>
      <c r="AL121" s="2776" t="inlineStr">
        <is>
          <t>Зачетных единиц</t>
        </is>
      </c>
      <c r="AM121" s="2772" t="n"/>
      <c r="AN121" s="2773" t="n"/>
      <c r="AO121" s="2777" t="inlineStr">
        <is>
          <t>Недель</t>
        </is>
      </c>
      <c r="AP121" s="2772" t="n"/>
      <c r="AQ121" s="2773" t="n"/>
      <c r="AR121" s="2778" t="inlineStr">
        <is>
          <t>Зачетных единиц</t>
        </is>
      </c>
      <c r="AS121" s="2772" t="n"/>
      <c r="AT121" s="2773" t="n"/>
      <c r="AU121" s="205" t="n"/>
      <c r="AV121" s="204" t="n"/>
      <c r="AW121" s="203" t="n"/>
      <c r="AX121" s="767" t="n"/>
      <c r="AY121" s="204" t="n"/>
      <c r="AZ121" s="205" t="n"/>
      <c r="BA121" s="767" t="n"/>
      <c r="BB121" s="204" t="n"/>
      <c r="BC121" s="205" t="n"/>
      <c r="BD121" s="767" t="n"/>
      <c r="BE121" s="204" t="n"/>
      <c r="BF121" s="69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7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</row>
    <row r="122">
      <c r="A122" s="3996" t="inlineStr">
        <is>
          <t>Общеинженерная / Слесарная / Слесарно-механическая/ Ознакомительная / Сварочно-термическая</t>
        </is>
      </c>
      <c r="B122" s="60" t="n"/>
      <c r="C122" s="60" t="n"/>
      <c r="D122" s="60" t="n"/>
      <c r="E122" s="60" t="n"/>
      <c r="F122" s="60" t="n"/>
      <c r="G122" s="60" t="n"/>
      <c r="H122" s="60" t="n"/>
      <c r="I122" s="60" t="n"/>
      <c r="J122" s="2198" t="n"/>
      <c r="K122" s="2782" t="n">
        <v>4</v>
      </c>
      <c r="L122" s="60" t="n"/>
      <c r="M122" s="2198" t="n"/>
      <c r="N122" s="2782" t="n">
        <v>5</v>
      </c>
      <c r="O122" s="60" t="n"/>
      <c r="P122" s="2198" t="n"/>
      <c r="Q122" s="2108" t="n"/>
      <c r="R122" s="2782" t="n"/>
      <c r="S122" s="60" t="n"/>
      <c r="T122" s="2198" t="n"/>
      <c r="U122" s="2782" t="n"/>
      <c r="V122" s="60" t="n"/>
      <c r="W122" s="2198" t="n"/>
      <c r="X122" s="2783">
        <f>N122+U122</f>
        <v/>
      </c>
      <c r="Y122" s="64" t="n"/>
      <c r="Z122" s="3996" t="inlineStr">
        <is>
          <t>Конструкторская / Технологическая</t>
        </is>
      </c>
      <c r="AA122" s="60" t="n"/>
      <c r="AB122" s="60" t="n"/>
      <c r="AC122" s="60" t="n"/>
      <c r="AD122" s="60" t="n"/>
      <c r="AE122" s="60" t="n"/>
      <c r="AF122" s="60" t="n"/>
      <c r="AG122" s="60" t="n"/>
      <c r="AH122" s="2198" t="n"/>
      <c r="AI122" s="2782" t="n">
        <v>2</v>
      </c>
      <c r="AJ122" s="60" t="n"/>
      <c r="AK122" s="2198" t="n"/>
      <c r="AL122" s="2782" t="n">
        <v>3</v>
      </c>
      <c r="AM122" s="60" t="n"/>
      <c r="AN122" s="2198" t="n"/>
      <c r="AO122" s="2782" t="n"/>
      <c r="AP122" s="60" t="n"/>
      <c r="AQ122" s="2198" t="n"/>
      <c r="AR122" s="2782" t="n"/>
      <c r="AS122" s="60" t="n"/>
      <c r="AT122" s="2198" t="n"/>
      <c r="AU122" s="2783">
        <f>AL122+AR122</f>
        <v/>
      </c>
      <c r="AV122" s="64" t="n"/>
      <c r="AW122" s="2784" t="n">
        <v>8</v>
      </c>
      <c r="AX122" s="2" t="n"/>
      <c r="AY122" s="70" t="n"/>
      <c r="AZ122" s="2785" t="n">
        <v>10</v>
      </c>
      <c r="BA122" s="2" t="n"/>
      <c r="BB122" s="70" t="n"/>
      <c r="BC122" s="2785">
        <f>AZ122*1.5</f>
        <v/>
      </c>
      <c r="BD122" s="2" t="n"/>
      <c r="BE122" s="70" t="n"/>
      <c r="BF122" s="69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72" t="n"/>
      <c r="BS122" s="2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</row>
    <row r="123">
      <c r="A123" s="3997" t="inlineStr">
        <is>
          <t>По лесным машинам</t>
        </is>
      </c>
      <c r="B123" s="175" t="n"/>
      <c r="C123" s="175" t="n"/>
      <c r="D123" s="175" t="n"/>
      <c r="E123" s="175" t="n"/>
      <c r="F123" s="175" t="n"/>
      <c r="G123" s="175" t="n"/>
      <c r="H123" s="175" t="n"/>
      <c r="I123" s="175" t="n"/>
      <c r="J123" s="474" t="n"/>
      <c r="K123" s="2787" t="n"/>
      <c r="L123" s="175" t="n"/>
      <c r="M123" s="474" t="n"/>
      <c r="N123" s="2787" t="n"/>
      <c r="O123" s="175" t="n"/>
      <c r="P123" s="474" t="n"/>
      <c r="Q123" s="6881" t="n"/>
      <c r="R123" s="2787" t="n">
        <v>2</v>
      </c>
      <c r="S123" s="175" t="n"/>
      <c r="T123" s="474" t="n"/>
      <c r="U123" s="2787" t="n">
        <v>3</v>
      </c>
      <c r="V123" s="175" t="n"/>
      <c r="W123" s="474" t="n"/>
      <c r="X123" s="2788">
        <f>N123+U123</f>
        <v/>
      </c>
      <c r="Y123" s="2215" t="n"/>
      <c r="Z123" s="3997" t="inlineStr">
        <is>
          <t>Технологическая / Технологическая</t>
        </is>
      </c>
      <c r="AA123" s="175" t="n"/>
      <c r="AB123" s="175" t="n"/>
      <c r="AC123" s="175" t="n"/>
      <c r="AD123" s="175" t="n"/>
      <c r="AE123" s="175" t="n"/>
      <c r="AF123" s="175" t="n"/>
      <c r="AG123" s="175" t="n"/>
      <c r="AH123" s="474" t="n"/>
      <c r="AI123" s="2787" t="n">
        <v>2</v>
      </c>
      <c r="AJ123" s="175" t="n"/>
      <c r="AK123" s="474" t="n"/>
      <c r="AL123" s="2787" t="n">
        <v>3</v>
      </c>
      <c r="AM123" s="175" t="n"/>
      <c r="AN123" s="474" t="n"/>
      <c r="AO123" s="2787" t="n"/>
      <c r="AP123" s="175" t="n"/>
      <c r="AQ123" s="474" t="n"/>
      <c r="AR123" s="2787" t="n"/>
      <c r="AS123" s="175" t="n"/>
      <c r="AT123" s="474" t="n"/>
      <c r="AU123" s="2788">
        <f>AL123+AR123</f>
        <v/>
      </c>
      <c r="AV123" s="2215" t="n"/>
      <c r="AW123" s="2" t="n"/>
      <c r="AX123" s="2" t="n"/>
      <c r="AY123" s="70" t="n"/>
      <c r="AZ123" s="171" t="n"/>
      <c r="BA123" s="2" t="n"/>
      <c r="BB123" s="70" t="n"/>
      <c r="BC123" s="171" t="n"/>
      <c r="BD123" s="2" t="n"/>
      <c r="BE123" s="70" t="n"/>
      <c r="BF123" s="69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72" t="n"/>
      <c r="BS123" s="2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</row>
    <row r="124">
      <c r="A124" s="6882" t="inlineStr">
        <is>
          <t>По оборудованию отрасли / Для получения квалификации рабочего (служащего)</t>
        </is>
      </c>
      <c r="B124" s="78" t="n"/>
      <c r="C124" s="78" t="n"/>
      <c r="D124" s="78" t="n"/>
      <c r="E124" s="78" t="n"/>
      <c r="F124" s="78" t="n"/>
      <c r="G124" s="78" t="n"/>
      <c r="H124" s="78" t="n"/>
      <c r="I124" s="78" t="n"/>
      <c r="J124" s="79" t="n"/>
      <c r="K124" s="2770" t="n">
        <v>2</v>
      </c>
      <c r="L124" s="78" t="n"/>
      <c r="M124" s="79" t="n"/>
      <c r="N124" s="2770" t="n">
        <v>3</v>
      </c>
      <c r="O124" s="78" t="n"/>
      <c r="P124" s="79" t="n"/>
      <c r="Q124" s="3363" t="n"/>
      <c r="R124" s="2770" t="n"/>
      <c r="S124" s="78" t="n"/>
      <c r="T124" s="79" t="n"/>
      <c r="U124" s="2770" t="n"/>
      <c r="V124" s="78" t="n"/>
      <c r="W124" s="79" t="n"/>
      <c r="X124" s="2770">
        <f>N124+U124</f>
        <v/>
      </c>
      <c r="Y124" s="79" t="n"/>
      <c r="Z124" s="3998" t="inlineStr">
        <is>
          <t>Преддипломная</t>
        </is>
      </c>
      <c r="AA124" s="78" t="n"/>
      <c r="AB124" s="78" t="n"/>
      <c r="AC124" s="78" t="n"/>
      <c r="AD124" s="78" t="n"/>
      <c r="AE124" s="78" t="n"/>
      <c r="AF124" s="78" t="n"/>
      <c r="AG124" s="78" t="n"/>
      <c r="AH124" s="2239" t="n"/>
      <c r="AI124" s="2790" t="n"/>
      <c r="AJ124" s="78" t="n"/>
      <c r="AK124" s="2239" t="n"/>
      <c r="AL124" s="2790" t="n"/>
      <c r="AM124" s="78" t="n"/>
      <c r="AN124" s="2239" t="n"/>
      <c r="AO124" s="2790" t="n">
        <v>6</v>
      </c>
      <c r="AP124" s="78" t="n"/>
      <c r="AQ124" s="2239" t="n"/>
      <c r="AR124" s="2790" t="n">
        <v>9</v>
      </c>
      <c r="AS124" s="78" t="n"/>
      <c r="AT124" s="2239" t="n"/>
      <c r="AU124" s="2791">
        <f>AI124+AR124</f>
        <v/>
      </c>
      <c r="AV124" s="81" t="n"/>
      <c r="AW124" s="767" t="n"/>
      <c r="AX124" s="767" t="n"/>
      <c r="AY124" s="204" t="n"/>
      <c r="AZ124" s="205" t="n"/>
      <c r="BA124" s="767" t="n"/>
      <c r="BB124" s="204" t="n"/>
      <c r="BC124" s="205" t="n"/>
      <c r="BD124" s="767" t="n"/>
      <c r="BE124" s="204" t="n"/>
      <c r="BF124" s="77" t="n"/>
      <c r="BG124" s="78" t="n"/>
      <c r="BH124" s="78" t="n"/>
      <c r="BI124" s="78" t="n"/>
      <c r="BJ124" s="78" t="n"/>
      <c r="BK124" s="78" t="n"/>
      <c r="BL124" s="78" t="n"/>
      <c r="BM124" s="78" t="n"/>
      <c r="BN124" s="78" t="n"/>
      <c r="BO124" s="78" t="n"/>
      <c r="BP124" s="78" t="n"/>
      <c r="BQ124" s="78" t="n"/>
      <c r="BR124" s="81" t="n"/>
      <c r="BS124" s="2" t="n"/>
      <c r="BT124" s="2" t="n"/>
      <c r="BU124" s="2" t="n"/>
      <c r="BV124" s="2" t="n"/>
      <c r="BW124" s="2" t="n"/>
      <c r="BX124" s="2" t="n"/>
      <c r="BY124" s="2" t="n"/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s="2" t="n"/>
      <c r="BZ125" s="2" t="n"/>
      <c r="CA125" s="2" t="n"/>
      <c r="CB125" s="2" t="n"/>
    </row>
    <row r="126">
      <c r="A126" s="3778" t="inlineStr">
        <is>
          <t>VIII. Матрица компетенций</t>
        </is>
      </c>
      <c r="B126" s="78" t="n"/>
      <c r="C126" s="78" t="n"/>
      <c r="D126" s="78" t="n"/>
      <c r="E126" s="78" t="n"/>
      <c r="F126" s="78" t="n"/>
      <c r="G126" s="78" t="n"/>
      <c r="H126" s="78" t="n"/>
      <c r="I126" s="78" t="n"/>
      <c r="J126" s="78" t="n"/>
      <c r="K126" s="78" t="n"/>
      <c r="L126" s="78" t="n"/>
      <c r="M126" s="78" t="n"/>
      <c r="N126" s="78" t="n"/>
      <c r="O126" s="78" t="n"/>
      <c r="P126" s="78" t="n"/>
      <c r="Q126" s="78" t="n"/>
      <c r="R126" s="78" t="n"/>
      <c r="S126" s="78" t="n"/>
      <c r="T126" s="78" t="n"/>
      <c r="U126" s="78" t="n"/>
      <c r="V126" s="78" t="n"/>
      <c r="W126" s="78" t="n"/>
      <c r="X126" s="78" t="n"/>
      <c r="Y126" s="78" t="n"/>
      <c r="Z126" s="78" t="n"/>
      <c r="AA126" s="78" t="n"/>
      <c r="AB126" s="78" t="n"/>
      <c r="AC126" s="78" t="n"/>
      <c r="AD126" s="78" t="n"/>
      <c r="AE126" s="78" t="n"/>
      <c r="AF126" s="78" t="n"/>
      <c r="AG126" s="78" t="n"/>
      <c r="AH126" s="78" t="n"/>
      <c r="AI126" s="78" t="n"/>
      <c r="AJ126" s="78" t="n"/>
      <c r="AK126" s="78" t="n"/>
      <c r="AL126" s="78" t="n"/>
      <c r="AM126" s="78" t="n"/>
      <c r="AN126" s="78" t="n"/>
      <c r="AO126" s="78" t="n"/>
      <c r="AP126" s="78" t="n"/>
      <c r="AQ126" s="78" t="n"/>
      <c r="AR126" s="78" t="n"/>
      <c r="AS126" s="78" t="n"/>
      <c r="AT126" s="78" t="n"/>
      <c r="AU126" s="78" t="n"/>
      <c r="AV126" s="78" t="n"/>
      <c r="AW126" s="78" t="n"/>
      <c r="AX126" s="78" t="n"/>
      <c r="AY126" s="78" t="n"/>
      <c r="AZ126" s="78" t="n"/>
      <c r="BA126" s="78" t="n"/>
      <c r="BB126" s="78" t="n"/>
      <c r="BC126" s="78" t="n"/>
      <c r="BD126" s="78" t="n"/>
      <c r="BE126" s="78" t="n"/>
      <c r="BF126" s="78" t="n"/>
      <c r="BG126" s="78" t="n"/>
      <c r="BH126" s="78" t="n"/>
      <c r="BI126" s="78" t="n"/>
      <c r="BJ126" s="78" t="n"/>
      <c r="BK126" s="78" t="n"/>
      <c r="BL126" s="78" t="n"/>
      <c r="BM126" s="78" t="n"/>
      <c r="BN126" s="78" t="n"/>
      <c r="BO126" s="78" t="n"/>
      <c r="BP126" s="78" t="n"/>
      <c r="BQ126" s="78" t="n"/>
      <c r="BR126" s="78" t="n"/>
      <c r="BS126" s="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</row>
    <row r="127">
      <c r="A127" s="3779" t="inlineStr">
        <is>
          <t>Код компетенции</t>
        </is>
      </c>
      <c r="B127" s="1410" t="n"/>
      <c r="C127" s="1410" t="n"/>
      <c r="D127" s="2793" t="n"/>
      <c r="E127" s="3554" t="inlineStr">
        <is>
          <t>Наименование компетенции</t>
        </is>
      </c>
      <c r="F127" s="1410" t="n"/>
      <c r="G127" s="1410" t="n"/>
      <c r="H127" s="1410" t="n"/>
      <c r="I127" s="1410" t="n"/>
      <c r="J127" s="1410" t="n"/>
      <c r="K127" s="1410" t="n"/>
      <c r="L127" s="1410" t="n"/>
      <c r="M127" s="1410" t="n"/>
      <c r="N127" s="1410" t="n"/>
      <c r="O127" s="1410" t="n"/>
      <c r="P127" s="1410" t="n"/>
      <c r="Q127" s="1410" t="n"/>
      <c r="R127" s="1410" t="n"/>
      <c r="S127" s="1410" t="n"/>
      <c r="T127" s="1410" t="n"/>
      <c r="U127" s="1410" t="n"/>
      <c r="V127" s="1410" t="n"/>
      <c r="W127" s="1410" t="n"/>
      <c r="X127" s="1410" t="n"/>
      <c r="Y127" s="1410" t="n"/>
      <c r="Z127" s="1410" t="n"/>
      <c r="AA127" s="1410" t="n"/>
      <c r="AB127" s="1410" t="n"/>
      <c r="AC127" s="1410" t="n"/>
      <c r="AD127" s="1410" t="n"/>
      <c r="AE127" s="1410" t="n"/>
      <c r="AF127" s="1410" t="n"/>
      <c r="AG127" s="1410" t="n"/>
      <c r="AH127" s="1410" t="n"/>
      <c r="AI127" s="1410" t="n"/>
      <c r="AJ127" s="1410" t="n"/>
      <c r="AK127" s="1410" t="n"/>
      <c r="AL127" s="1410" t="n"/>
      <c r="AM127" s="1410" t="n"/>
      <c r="AN127" s="1410" t="n"/>
      <c r="AO127" s="1410" t="n"/>
      <c r="AP127" s="1410" t="n"/>
      <c r="AQ127" s="1410" t="n"/>
      <c r="AR127" s="1410" t="n"/>
      <c r="AS127" s="1410" t="n"/>
      <c r="AT127" s="1410" t="n"/>
      <c r="AU127" s="1410" t="n"/>
      <c r="AV127" s="1410" t="n"/>
      <c r="AW127" s="1410" t="n"/>
      <c r="AX127" s="1410" t="n"/>
      <c r="AY127" s="1410" t="n"/>
      <c r="AZ127" s="1410" t="n"/>
      <c r="BA127" s="1410" t="n"/>
      <c r="BB127" s="1410" t="n"/>
      <c r="BC127" s="1410" t="n"/>
      <c r="BD127" s="1410" t="n"/>
      <c r="BE127" s="1410" t="n"/>
      <c r="BF127" s="1410" t="n"/>
      <c r="BG127" s="1410" t="n"/>
      <c r="BH127" s="1410" t="n"/>
      <c r="BI127" s="1410" t="n"/>
      <c r="BJ127" s="1410" t="n"/>
      <c r="BK127" s="1410" t="n"/>
      <c r="BL127" s="1410" t="n"/>
      <c r="BM127" s="1410" t="n"/>
      <c r="BN127" s="1410" t="n"/>
      <c r="BO127" s="6883" t="inlineStr">
        <is>
          <t>Код модуля, учебной дисциплины</t>
        </is>
      </c>
      <c r="BP127" s="1410" t="n"/>
      <c r="BQ127" s="1410" t="n"/>
      <c r="BR127" s="1414" t="n"/>
      <c r="BS127" s="4505" t="n"/>
      <c r="BT127" s="4505" t="n"/>
      <c r="BU127" s="4505" t="n"/>
      <c r="BV127" s="2" t="n"/>
      <c r="BW127" s="2" t="n"/>
      <c r="BX127" s="2" t="n"/>
      <c r="BY127" s="2" t="n"/>
      <c r="BZ127" s="2" t="n"/>
      <c r="CA127" s="2" t="n"/>
      <c r="CB127" s="2" t="n"/>
    </row>
    <row r="128">
      <c r="A128" s="2795" t="inlineStr">
        <is>
          <t>УК-1</t>
        </is>
      </c>
      <c r="B128" s="2304" t="n"/>
      <c r="C128" s="2304" t="n"/>
      <c r="D128" s="2335" t="n"/>
      <c r="E128" s="6884" t="inlineStr">
        <is>
          <t>Владеть основами исследовательской деятельности, осуществлять поиск, анализ и синтез информации</t>
        </is>
      </c>
      <c r="F128" s="2283" t="n"/>
      <c r="G128" s="2283" t="n"/>
      <c r="H128" s="2283" t="n"/>
      <c r="I128" s="2283" t="n"/>
      <c r="J128" s="2283" t="n"/>
      <c r="K128" s="2283" t="n"/>
      <c r="L128" s="2283" t="n"/>
      <c r="M128" s="2283" t="n"/>
      <c r="N128" s="2283" t="n"/>
      <c r="O128" s="2283" t="n"/>
      <c r="P128" s="2283" t="n"/>
      <c r="Q128" s="2283" t="n"/>
      <c r="R128" s="2283" t="n"/>
      <c r="S128" s="2283" t="n"/>
      <c r="T128" s="2283" t="n"/>
      <c r="U128" s="2283" t="n"/>
      <c r="V128" s="2283" t="n"/>
      <c r="W128" s="2283" t="n"/>
      <c r="X128" s="2283" t="n"/>
      <c r="Y128" s="2283" t="n"/>
      <c r="Z128" s="2283" t="n"/>
      <c r="AA128" s="2283" t="n"/>
      <c r="AB128" s="2283" t="n"/>
      <c r="AC128" s="2283" t="n"/>
      <c r="AD128" s="2283" t="n"/>
      <c r="AE128" s="2283" t="n"/>
      <c r="AF128" s="2283" t="n"/>
      <c r="AG128" s="2283" t="n"/>
      <c r="AH128" s="2283" t="n"/>
      <c r="AI128" s="2283" t="n"/>
      <c r="AJ128" s="2283" t="n"/>
      <c r="AK128" s="2283" t="n"/>
      <c r="AL128" s="2283" t="n"/>
      <c r="AM128" s="2283" t="n"/>
      <c r="AN128" s="2283" t="n"/>
      <c r="AO128" s="2283" t="n"/>
      <c r="AP128" s="2283" t="n"/>
      <c r="AQ128" s="2283" t="n"/>
      <c r="AR128" s="2283" t="n"/>
      <c r="AS128" s="2283" t="n"/>
      <c r="AT128" s="2283" t="n"/>
      <c r="AU128" s="2283" t="n"/>
      <c r="AV128" s="2283" t="n"/>
      <c r="AW128" s="2283" t="n"/>
      <c r="AX128" s="2283" t="n"/>
      <c r="AY128" s="2283" t="n"/>
      <c r="AZ128" s="2283" t="n"/>
      <c r="BA128" s="2283" t="n"/>
      <c r="BB128" s="2283" t="n"/>
      <c r="BC128" s="2283" t="n"/>
      <c r="BD128" s="2283" t="n"/>
      <c r="BE128" s="2283" t="n"/>
      <c r="BF128" s="2283" t="n"/>
      <c r="BG128" s="2283" t="n"/>
      <c r="BH128" s="2283" t="n"/>
      <c r="BI128" s="2283" t="n"/>
      <c r="BJ128" s="2283" t="n"/>
      <c r="BK128" s="2283" t="n"/>
      <c r="BL128" s="2283" t="n"/>
      <c r="BM128" s="2283" t="n"/>
      <c r="BN128" s="2283" t="n"/>
      <c r="BO128" s="5472" t="inlineStr">
        <is>
          <t>1.4.6, 1.4.8, 1.5.3, 2.3.2, 2.3.5, 2.4.2, 2.4.5, 2.5.3, 2.6.3</t>
        </is>
      </c>
      <c r="BP128" s="2283" t="n"/>
      <c r="BQ128" s="2283" t="n"/>
      <c r="BR128" s="2284" t="n"/>
      <c r="BS128" s="4505" t="n"/>
      <c r="BT128" s="4505" t="n"/>
      <c r="BU128" s="4505" t="n"/>
      <c r="BV128" s="2" t="n"/>
      <c r="BW128" s="2" t="n"/>
      <c r="BX128" s="2" t="n"/>
      <c r="BY128" s="2" t="n"/>
      <c r="BZ128" s="2" t="n"/>
      <c r="CA128" s="2" t="n"/>
      <c r="CB128" s="2" t="n"/>
    </row>
    <row r="129">
      <c r="A129" s="2420" t="inlineStr">
        <is>
          <t>УК-2</t>
        </is>
      </c>
      <c r="B129" s="2665" t="n"/>
      <c r="C129" s="2665" t="n"/>
      <c r="D129" s="2316" t="n"/>
      <c r="E129" s="2798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29" s="2665" t="n"/>
      <c r="G129" s="2665" t="n"/>
      <c r="H129" s="2665" t="n"/>
      <c r="I129" s="2665" t="n"/>
      <c r="J129" s="2665" t="n"/>
      <c r="K129" s="2665" t="n"/>
      <c r="L129" s="2665" t="n"/>
      <c r="M129" s="2665" t="n"/>
      <c r="N129" s="2665" t="n"/>
      <c r="O129" s="2665" t="n"/>
      <c r="P129" s="2665" t="n"/>
      <c r="Q129" s="2665" t="n"/>
      <c r="R129" s="2665" t="n"/>
      <c r="S129" s="2665" t="n"/>
      <c r="T129" s="2665" t="n"/>
      <c r="U129" s="2665" t="n"/>
      <c r="V129" s="2665" t="n"/>
      <c r="W129" s="2665" t="n"/>
      <c r="X129" s="2665" t="n"/>
      <c r="Y129" s="2665" t="n"/>
      <c r="Z129" s="2665" t="n"/>
      <c r="AA129" s="2665" t="n"/>
      <c r="AB129" s="2665" t="n"/>
      <c r="AC129" s="2665" t="n"/>
      <c r="AD129" s="2665" t="n"/>
      <c r="AE129" s="2665" t="n"/>
      <c r="AF129" s="2665" t="n"/>
      <c r="AG129" s="2665" t="n"/>
      <c r="AH129" s="2665" t="n"/>
      <c r="AI129" s="2665" t="n"/>
      <c r="AJ129" s="2665" t="n"/>
      <c r="AK129" s="2665" t="n"/>
      <c r="AL129" s="2665" t="n"/>
      <c r="AM129" s="2665" t="n"/>
      <c r="AN129" s="2665" t="n"/>
      <c r="AO129" s="2665" t="n"/>
      <c r="AP129" s="2665" t="n"/>
      <c r="AQ129" s="2665" t="n"/>
      <c r="AR129" s="2665" t="n"/>
      <c r="AS129" s="2665" t="n"/>
      <c r="AT129" s="2665" t="n"/>
      <c r="AU129" s="2665" t="n"/>
      <c r="AV129" s="2665" t="n"/>
      <c r="AW129" s="2665" t="n"/>
      <c r="AX129" s="2665" t="n"/>
      <c r="AY129" s="2665" t="n"/>
      <c r="AZ129" s="2665" t="n"/>
      <c r="BA129" s="2665" t="n"/>
      <c r="BB129" s="2665" t="n"/>
      <c r="BC129" s="2665" t="n"/>
      <c r="BD129" s="2665" t="n"/>
      <c r="BE129" s="2665" t="n"/>
      <c r="BF129" s="2665" t="n"/>
      <c r="BG129" s="2665" t="n"/>
      <c r="BH129" s="2665" t="n"/>
      <c r="BI129" s="2665" t="n"/>
      <c r="BJ129" s="2665" t="n"/>
      <c r="BK129" s="2665" t="n"/>
      <c r="BL129" s="2665" t="n"/>
      <c r="BM129" s="2665" t="n"/>
      <c r="BN129" s="2665" t="n"/>
      <c r="BO129" s="2799" t="inlineStr">
        <is>
          <t>1.3.3</t>
        </is>
      </c>
      <c r="BP129" s="2665" t="n"/>
      <c r="BQ129" s="2665" t="n"/>
      <c r="BR129" s="2311" t="n"/>
      <c r="BS129" s="2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</row>
    <row r="130">
      <c r="A130" s="2420" t="inlineStr">
        <is>
          <t>УК-3</t>
        </is>
      </c>
      <c r="B130" s="2665" t="n"/>
      <c r="C130" s="2665" t="n"/>
      <c r="D130" s="2316" t="n"/>
      <c r="E130" s="2798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30" s="2665" t="n"/>
      <c r="G130" s="2665" t="n"/>
      <c r="H130" s="2665" t="n"/>
      <c r="I130" s="2665" t="n"/>
      <c r="J130" s="2665" t="n"/>
      <c r="K130" s="2665" t="n"/>
      <c r="L130" s="2665" t="n"/>
      <c r="M130" s="2665" t="n"/>
      <c r="N130" s="2665" t="n"/>
      <c r="O130" s="2665" t="n"/>
      <c r="P130" s="2665" t="n"/>
      <c r="Q130" s="2665" t="n"/>
      <c r="R130" s="2665" t="n"/>
      <c r="S130" s="2665" t="n"/>
      <c r="T130" s="2665" t="n"/>
      <c r="U130" s="2665" t="n"/>
      <c r="V130" s="2665" t="n"/>
      <c r="W130" s="2665" t="n"/>
      <c r="X130" s="2665" t="n"/>
      <c r="Y130" s="2665" t="n"/>
      <c r="Z130" s="2665" t="n"/>
      <c r="AA130" s="2665" t="n"/>
      <c r="AB130" s="2665" t="n"/>
      <c r="AC130" s="2665" t="n"/>
      <c r="AD130" s="2665" t="n"/>
      <c r="AE130" s="2665" t="n"/>
      <c r="AF130" s="2665" t="n"/>
      <c r="AG130" s="2665" t="n"/>
      <c r="AH130" s="2665" t="n"/>
      <c r="AI130" s="2665" t="n"/>
      <c r="AJ130" s="2665" t="n"/>
      <c r="AK130" s="2665" t="n"/>
      <c r="AL130" s="2665" t="n"/>
      <c r="AM130" s="2665" t="n"/>
      <c r="AN130" s="2665" t="n"/>
      <c r="AO130" s="2665" t="n"/>
      <c r="AP130" s="2665" t="n"/>
      <c r="AQ130" s="2665" t="n"/>
      <c r="AR130" s="2665" t="n"/>
      <c r="AS130" s="2665" t="n"/>
      <c r="AT130" s="2665" t="n"/>
      <c r="AU130" s="2665" t="n"/>
      <c r="AV130" s="2665" t="n"/>
      <c r="AW130" s="2665" t="n"/>
      <c r="AX130" s="2665" t="n"/>
      <c r="AY130" s="2665" t="n"/>
      <c r="AZ130" s="2665" t="n"/>
      <c r="BA130" s="2665" t="n"/>
      <c r="BB130" s="2665" t="n"/>
      <c r="BC130" s="2665" t="n"/>
      <c r="BD130" s="2665" t="n"/>
      <c r="BE130" s="2665" t="n"/>
      <c r="BF130" s="2665" t="n"/>
      <c r="BG130" s="2665" t="n"/>
      <c r="BH130" s="2665" t="n"/>
      <c r="BI130" s="2665" t="n"/>
      <c r="BJ130" s="2665" t="n"/>
      <c r="BK130" s="2665" t="n"/>
      <c r="BL130" s="2665" t="n"/>
      <c r="BM130" s="2665" t="n"/>
      <c r="BN130" s="2665" t="n"/>
      <c r="BO130" s="2799" t="inlineStr">
        <is>
          <t>1.2</t>
        </is>
      </c>
      <c r="BP130" s="2665" t="n"/>
      <c r="BQ130" s="2665" t="n"/>
      <c r="BR130" s="2311" t="n"/>
      <c r="BS130" s="2" t="n"/>
      <c r="BT130" s="2" t="n"/>
      <c r="BU130" s="2" t="n"/>
      <c r="BV130" s="2" t="n"/>
      <c r="BW130" s="2" t="n"/>
      <c r="BX130" s="2" t="n"/>
      <c r="BY130" s="2" t="n"/>
      <c r="BZ130" s="2" t="n"/>
      <c r="CA130" s="2" t="n"/>
      <c r="CB130" s="2" t="n"/>
    </row>
    <row r="131">
      <c r="A131" s="2420" t="inlineStr">
        <is>
          <t>УК-4</t>
        </is>
      </c>
      <c r="B131" s="2665" t="n"/>
      <c r="C131" s="2665" t="n"/>
      <c r="D131" s="2316" t="n"/>
      <c r="E131" s="2798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31" s="2665" t="n"/>
      <c r="G131" s="2665" t="n"/>
      <c r="H131" s="2665" t="n"/>
      <c r="I131" s="2665" t="n"/>
      <c r="J131" s="2665" t="n"/>
      <c r="K131" s="2665" t="n"/>
      <c r="L131" s="2665" t="n"/>
      <c r="M131" s="2665" t="n"/>
      <c r="N131" s="2665" t="n"/>
      <c r="O131" s="2665" t="n"/>
      <c r="P131" s="2665" t="n"/>
      <c r="Q131" s="2665" t="n"/>
      <c r="R131" s="2665" t="n"/>
      <c r="S131" s="2665" t="n"/>
      <c r="T131" s="2665" t="n"/>
      <c r="U131" s="2665" t="n"/>
      <c r="V131" s="2665" t="n"/>
      <c r="W131" s="2665" t="n"/>
      <c r="X131" s="2665" t="n"/>
      <c r="Y131" s="2665" t="n"/>
      <c r="Z131" s="2665" t="n"/>
      <c r="AA131" s="2665" t="n"/>
      <c r="AB131" s="2665" t="n"/>
      <c r="AC131" s="2665" t="n"/>
      <c r="AD131" s="2665" t="n"/>
      <c r="AE131" s="2665" t="n"/>
      <c r="AF131" s="2665" t="n"/>
      <c r="AG131" s="2665" t="n"/>
      <c r="AH131" s="2665" t="n"/>
      <c r="AI131" s="2665" t="n"/>
      <c r="AJ131" s="2665" t="n"/>
      <c r="AK131" s="2665" t="n"/>
      <c r="AL131" s="2665" t="n"/>
      <c r="AM131" s="2665" t="n"/>
      <c r="AN131" s="2665" t="n"/>
      <c r="AO131" s="2665" t="n"/>
      <c r="AP131" s="2665" t="n"/>
      <c r="AQ131" s="2665" t="n"/>
      <c r="AR131" s="2665" t="n"/>
      <c r="AS131" s="2665" t="n"/>
      <c r="AT131" s="2665" t="n"/>
      <c r="AU131" s="2665" t="n"/>
      <c r="AV131" s="2665" t="n"/>
      <c r="AW131" s="2665" t="n"/>
      <c r="AX131" s="2665" t="n"/>
      <c r="AY131" s="2665" t="n"/>
      <c r="AZ131" s="2665" t="n"/>
      <c r="BA131" s="2665" t="n"/>
      <c r="BB131" s="2665" t="n"/>
      <c r="BC131" s="2665" t="n"/>
      <c r="BD131" s="2665" t="n"/>
      <c r="BE131" s="2665" t="n"/>
      <c r="BF131" s="2665" t="n"/>
      <c r="BG131" s="2665" t="n"/>
      <c r="BH131" s="2665" t="n"/>
      <c r="BI131" s="2665" t="n"/>
      <c r="BJ131" s="2665" t="n"/>
      <c r="BK131" s="2665" t="n"/>
      <c r="BL131" s="2665" t="n"/>
      <c r="BM131" s="2665" t="n"/>
      <c r="BN131" s="2665" t="n"/>
      <c r="BO131" s="2799" t="inlineStr">
        <is>
          <t>1.2, 2.1.1</t>
        </is>
      </c>
      <c r="BP131" s="2665" t="n"/>
      <c r="BQ131" s="2665" t="n"/>
      <c r="BR131" s="2311" t="n"/>
      <c r="BS131" s="2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</row>
    <row r="132">
      <c r="A132" s="2420" t="inlineStr">
        <is>
          <t>УК-5</t>
        </is>
      </c>
      <c r="B132" s="2665" t="n"/>
      <c r="C132" s="2665" t="n"/>
      <c r="D132" s="2316" t="n"/>
      <c r="E132" s="2798" t="inlineStr">
        <is>
          <t>Быть способным к саморазвитию и совершенствованию в профессиональной деятельности</t>
        </is>
      </c>
      <c r="F132" s="2665" t="n"/>
      <c r="G132" s="2665" t="n"/>
      <c r="H132" s="2665" t="n"/>
      <c r="I132" s="2665" t="n"/>
      <c r="J132" s="2665" t="n"/>
      <c r="K132" s="2665" t="n"/>
      <c r="L132" s="2665" t="n"/>
      <c r="M132" s="2665" t="n"/>
      <c r="N132" s="2665" t="n"/>
      <c r="O132" s="2665" t="n"/>
      <c r="P132" s="2665" t="n"/>
      <c r="Q132" s="2665" t="n"/>
      <c r="R132" s="2665" t="n"/>
      <c r="S132" s="2665" t="n"/>
      <c r="T132" s="2665" t="n"/>
      <c r="U132" s="2665" t="n"/>
      <c r="V132" s="2665" t="n"/>
      <c r="W132" s="2665" t="n"/>
      <c r="X132" s="2665" t="n"/>
      <c r="Y132" s="2665" t="n"/>
      <c r="Z132" s="2665" t="n"/>
      <c r="AA132" s="2665" t="n"/>
      <c r="AB132" s="2665" t="n"/>
      <c r="AC132" s="2665" t="n"/>
      <c r="AD132" s="2665" t="n"/>
      <c r="AE132" s="2665" t="n"/>
      <c r="AF132" s="2665" t="n"/>
      <c r="AG132" s="2665" t="n"/>
      <c r="AH132" s="2665" t="n"/>
      <c r="AI132" s="2665" t="n"/>
      <c r="AJ132" s="2665" t="n"/>
      <c r="AK132" s="2665" t="n"/>
      <c r="AL132" s="2665" t="n"/>
      <c r="AM132" s="2665" t="n"/>
      <c r="AN132" s="2665" t="n"/>
      <c r="AO132" s="2665" t="n"/>
      <c r="AP132" s="2665" t="n"/>
      <c r="AQ132" s="2665" t="n"/>
      <c r="AR132" s="2665" t="n"/>
      <c r="AS132" s="2665" t="n"/>
      <c r="AT132" s="2665" t="n"/>
      <c r="AU132" s="2665" t="n"/>
      <c r="AV132" s="2665" t="n"/>
      <c r="AW132" s="2665" t="n"/>
      <c r="AX132" s="2665" t="n"/>
      <c r="AY132" s="2665" t="n"/>
      <c r="AZ132" s="2665" t="n"/>
      <c r="BA132" s="2665" t="n"/>
      <c r="BB132" s="2665" t="n"/>
      <c r="BC132" s="2665" t="n"/>
      <c r="BD132" s="2665" t="n"/>
      <c r="BE132" s="2665" t="n"/>
      <c r="BF132" s="2665" t="n"/>
      <c r="BG132" s="2665" t="n"/>
      <c r="BH132" s="2665" t="n"/>
      <c r="BI132" s="2665" t="n"/>
      <c r="BJ132" s="2665" t="n"/>
      <c r="BK132" s="2665" t="n"/>
      <c r="BL132" s="2665" t="n"/>
      <c r="BM132" s="2665" t="n"/>
      <c r="BN132" s="2665" t="n"/>
      <c r="BO132" s="5474" t="inlineStr">
        <is>
          <t>1.4.6, 1.4.8, 1.5.3, 2.3.2, 2.3.5, 2.4.2, 2.4.5, 2.5.3, 2.6.3</t>
        </is>
      </c>
      <c r="BP132" s="2665" t="n"/>
      <c r="BQ132" s="2665" t="n"/>
      <c r="BR132" s="2311" t="n"/>
      <c r="BS132" s="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</row>
    <row r="133">
      <c r="A133" s="2420" t="inlineStr">
        <is>
          <t>УК-6</t>
        </is>
      </c>
      <c r="B133" s="2665" t="n"/>
      <c r="C133" s="2665" t="n"/>
      <c r="D133" s="2316" t="n"/>
      <c r="E133" s="2798" t="inlineStr">
        <is>
          <t>Проявлять инициативу и адаптироваться к изменениям в профессиональной деятельности</t>
        </is>
      </c>
      <c r="F133" s="2665" t="n"/>
      <c r="G133" s="2665" t="n"/>
      <c r="H133" s="2665" t="n"/>
      <c r="I133" s="2665" t="n"/>
      <c r="J133" s="2665" t="n"/>
      <c r="K133" s="2665" t="n"/>
      <c r="L133" s="2665" t="n"/>
      <c r="M133" s="2665" t="n"/>
      <c r="N133" s="2665" t="n"/>
      <c r="O133" s="2665" t="n"/>
      <c r="P133" s="2665" t="n"/>
      <c r="Q133" s="2665" t="n"/>
      <c r="R133" s="2665" t="n"/>
      <c r="S133" s="2665" t="n"/>
      <c r="T133" s="2665" t="n"/>
      <c r="U133" s="2665" t="n"/>
      <c r="V133" s="2665" t="n"/>
      <c r="W133" s="2665" t="n"/>
      <c r="X133" s="2665" t="n"/>
      <c r="Y133" s="2665" t="n"/>
      <c r="Z133" s="2665" t="n"/>
      <c r="AA133" s="2665" t="n"/>
      <c r="AB133" s="2665" t="n"/>
      <c r="AC133" s="2665" t="n"/>
      <c r="AD133" s="2665" t="n"/>
      <c r="AE133" s="2665" t="n"/>
      <c r="AF133" s="2665" t="n"/>
      <c r="AG133" s="2665" t="n"/>
      <c r="AH133" s="2665" t="n"/>
      <c r="AI133" s="2665" t="n"/>
      <c r="AJ133" s="2665" t="n"/>
      <c r="AK133" s="2665" t="n"/>
      <c r="AL133" s="2665" t="n"/>
      <c r="AM133" s="2665" t="n"/>
      <c r="AN133" s="2665" t="n"/>
      <c r="AO133" s="2665" t="n"/>
      <c r="AP133" s="2665" t="n"/>
      <c r="AQ133" s="2665" t="n"/>
      <c r="AR133" s="2665" t="n"/>
      <c r="AS133" s="2665" t="n"/>
      <c r="AT133" s="2665" t="n"/>
      <c r="AU133" s="2665" t="n"/>
      <c r="AV133" s="2665" t="n"/>
      <c r="AW133" s="2665" t="n"/>
      <c r="AX133" s="2665" t="n"/>
      <c r="AY133" s="2665" t="n"/>
      <c r="AZ133" s="2665" t="n"/>
      <c r="BA133" s="2665" t="n"/>
      <c r="BB133" s="2665" t="n"/>
      <c r="BC133" s="2665" t="n"/>
      <c r="BD133" s="2665" t="n"/>
      <c r="BE133" s="2665" t="n"/>
      <c r="BF133" s="2665" t="n"/>
      <c r="BG133" s="2665" t="n"/>
      <c r="BH133" s="2665" t="n"/>
      <c r="BI133" s="2665" t="n"/>
      <c r="BJ133" s="2665" t="n"/>
      <c r="BK133" s="2665" t="n"/>
      <c r="BL133" s="2665" t="n"/>
      <c r="BM133" s="2665" t="n"/>
      <c r="BN133" s="2665" t="n"/>
      <c r="BO133" s="5474" t="inlineStr">
        <is>
          <t>1.4.6, 1.4.8, 1.5.3, 2.3.2, 2.3.5, 2.4.2, 2.4.5, 2.5.3, 2.6.3</t>
        </is>
      </c>
      <c r="BP133" s="2665" t="n"/>
      <c r="BQ133" s="2665" t="n"/>
      <c r="BR133" s="2311" t="n"/>
      <c r="BS133" s="2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</row>
    <row r="134">
      <c r="A134" s="2420" t="inlineStr">
        <is>
          <t>УК-7</t>
        </is>
      </c>
      <c r="B134" s="2665" t="n"/>
      <c r="C134" s="2665" t="n"/>
      <c r="D134" s="2316" t="n"/>
      <c r="E134" s="2798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34" s="2665" t="n"/>
      <c r="G134" s="2665" t="n"/>
      <c r="H134" s="2665" t="n"/>
      <c r="I134" s="2665" t="n"/>
      <c r="J134" s="2665" t="n"/>
      <c r="K134" s="2665" t="n"/>
      <c r="L134" s="2665" t="n"/>
      <c r="M134" s="2665" t="n"/>
      <c r="N134" s="2665" t="n"/>
      <c r="O134" s="2665" t="n"/>
      <c r="P134" s="2665" t="n"/>
      <c r="Q134" s="2665" t="n"/>
      <c r="R134" s="2665" t="n"/>
      <c r="S134" s="2665" t="n"/>
      <c r="T134" s="2665" t="n"/>
      <c r="U134" s="2665" t="n"/>
      <c r="V134" s="2665" t="n"/>
      <c r="W134" s="2665" t="n"/>
      <c r="X134" s="2665" t="n"/>
      <c r="Y134" s="2665" t="n"/>
      <c r="Z134" s="2665" t="n"/>
      <c r="AA134" s="2665" t="n"/>
      <c r="AB134" s="2665" t="n"/>
      <c r="AC134" s="2665" t="n"/>
      <c r="AD134" s="2665" t="n"/>
      <c r="AE134" s="2665" t="n"/>
      <c r="AF134" s="2665" t="n"/>
      <c r="AG134" s="2665" t="n"/>
      <c r="AH134" s="2665" t="n"/>
      <c r="AI134" s="2665" t="n"/>
      <c r="AJ134" s="2665" t="n"/>
      <c r="AK134" s="2665" t="n"/>
      <c r="AL134" s="2665" t="n"/>
      <c r="AM134" s="2665" t="n"/>
      <c r="AN134" s="2665" t="n"/>
      <c r="AO134" s="2665" t="n"/>
      <c r="AP134" s="2665" t="n"/>
      <c r="AQ134" s="2665" t="n"/>
      <c r="AR134" s="2665" t="n"/>
      <c r="AS134" s="2665" t="n"/>
      <c r="AT134" s="2665" t="n"/>
      <c r="AU134" s="2665" t="n"/>
      <c r="AV134" s="2665" t="n"/>
      <c r="AW134" s="2665" t="n"/>
      <c r="AX134" s="2665" t="n"/>
      <c r="AY134" s="2665" t="n"/>
      <c r="AZ134" s="2665" t="n"/>
      <c r="BA134" s="2665" t="n"/>
      <c r="BB134" s="2665" t="n"/>
      <c r="BC134" s="2665" t="n"/>
      <c r="BD134" s="2665" t="n"/>
      <c r="BE134" s="2665" t="n"/>
      <c r="BF134" s="2665" t="n"/>
      <c r="BG134" s="2665" t="n"/>
      <c r="BH134" s="2665" t="n"/>
      <c r="BI134" s="2665" t="n"/>
      <c r="BJ134" s="2665" t="n"/>
      <c r="BK134" s="2665" t="n"/>
      <c r="BL134" s="2665" t="n"/>
      <c r="BM134" s="2665" t="n"/>
      <c r="BN134" s="2665" t="n"/>
      <c r="BO134" s="2799" t="inlineStr">
        <is>
          <t>1.1.1</t>
        </is>
      </c>
      <c r="BP134" s="2665" t="n"/>
      <c r="BQ134" s="2665" t="n"/>
      <c r="BR134" s="2311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</row>
    <row r="135">
      <c r="A135" s="2420" t="inlineStr">
        <is>
          <t>УК-8</t>
        </is>
      </c>
      <c r="B135" s="2665" t="n"/>
      <c r="C135" s="2665" t="n"/>
      <c r="D135" s="2316" t="n"/>
      <c r="E135" s="2798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35" s="2665" t="n"/>
      <c r="G135" s="2665" t="n"/>
      <c r="H135" s="2665" t="n"/>
      <c r="I135" s="2665" t="n"/>
      <c r="J135" s="2665" t="n"/>
      <c r="K135" s="2665" t="n"/>
      <c r="L135" s="2665" t="n"/>
      <c r="M135" s="2665" t="n"/>
      <c r="N135" s="2665" t="n"/>
      <c r="O135" s="2665" t="n"/>
      <c r="P135" s="2665" t="n"/>
      <c r="Q135" s="2665" t="n"/>
      <c r="R135" s="2665" t="n"/>
      <c r="S135" s="2665" t="n"/>
      <c r="T135" s="2665" t="n"/>
      <c r="U135" s="2665" t="n"/>
      <c r="V135" s="2665" t="n"/>
      <c r="W135" s="2665" t="n"/>
      <c r="X135" s="2665" t="n"/>
      <c r="Y135" s="2665" t="n"/>
      <c r="Z135" s="2665" t="n"/>
      <c r="AA135" s="2665" t="n"/>
      <c r="AB135" s="2665" t="n"/>
      <c r="AC135" s="2665" t="n"/>
      <c r="AD135" s="2665" t="n"/>
      <c r="AE135" s="2665" t="n"/>
      <c r="AF135" s="2665" t="n"/>
      <c r="AG135" s="2665" t="n"/>
      <c r="AH135" s="2665" t="n"/>
      <c r="AI135" s="2665" t="n"/>
      <c r="AJ135" s="2665" t="n"/>
      <c r="AK135" s="2665" t="n"/>
      <c r="AL135" s="2665" t="n"/>
      <c r="AM135" s="2665" t="n"/>
      <c r="AN135" s="2665" t="n"/>
      <c r="AO135" s="2665" t="n"/>
      <c r="AP135" s="2665" t="n"/>
      <c r="AQ135" s="2665" t="n"/>
      <c r="AR135" s="2665" t="n"/>
      <c r="AS135" s="2665" t="n"/>
      <c r="AT135" s="2665" t="n"/>
      <c r="AU135" s="2665" t="n"/>
      <c r="AV135" s="2665" t="n"/>
      <c r="AW135" s="2665" t="n"/>
      <c r="AX135" s="2665" t="n"/>
      <c r="AY135" s="2665" t="n"/>
      <c r="AZ135" s="2665" t="n"/>
      <c r="BA135" s="2665" t="n"/>
      <c r="BB135" s="2665" t="n"/>
      <c r="BC135" s="2665" t="n"/>
      <c r="BD135" s="2665" t="n"/>
      <c r="BE135" s="2665" t="n"/>
      <c r="BF135" s="2665" t="n"/>
      <c r="BG135" s="2665" t="n"/>
      <c r="BH135" s="2665" t="n"/>
      <c r="BI135" s="2665" t="n"/>
      <c r="BJ135" s="2665" t="n"/>
      <c r="BK135" s="2665" t="n"/>
      <c r="BL135" s="2665" t="n"/>
      <c r="BM135" s="2665" t="n"/>
      <c r="BN135" s="2665" t="n"/>
      <c r="BO135" s="2799" t="inlineStr">
        <is>
          <t>1.1.3</t>
        </is>
      </c>
      <c r="BP135" s="2665" t="n"/>
      <c r="BQ135" s="2665" t="n"/>
      <c r="BR135" s="2311" t="n"/>
      <c r="BS135" s="2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</row>
    <row r="136">
      <c r="A136" s="2420" t="inlineStr">
        <is>
          <t>УК-9</t>
        </is>
      </c>
      <c r="B136" s="2665" t="n"/>
      <c r="C136" s="2665" t="n"/>
      <c r="D136" s="2316" t="n"/>
      <c r="E136" s="2798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36" s="2665" t="n"/>
      <c r="G136" s="2665" t="n"/>
      <c r="H136" s="2665" t="n"/>
      <c r="I136" s="2665" t="n"/>
      <c r="J136" s="2665" t="n"/>
      <c r="K136" s="2665" t="n"/>
      <c r="L136" s="2665" t="n"/>
      <c r="M136" s="2665" t="n"/>
      <c r="N136" s="2665" t="n"/>
      <c r="O136" s="2665" t="n"/>
      <c r="P136" s="2665" t="n"/>
      <c r="Q136" s="2665" t="n"/>
      <c r="R136" s="2665" t="n"/>
      <c r="S136" s="2665" t="n"/>
      <c r="T136" s="2665" t="n"/>
      <c r="U136" s="2665" t="n"/>
      <c r="V136" s="2665" t="n"/>
      <c r="W136" s="2665" t="n"/>
      <c r="X136" s="2665" t="n"/>
      <c r="Y136" s="2665" t="n"/>
      <c r="Z136" s="2665" t="n"/>
      <c r="AA136" s="2665" t="n"/>
      <c r="AB136" s="2665" t="n"/>
      <c r="AC136" s="2665" t="n"/>
      <c r="AD136" s="2665" t="n"/>
      <c r="AE136" s="2665" t="n"/>
      <c r="AF136" s="2665" t="n"/>
      <c r="AG136" s="2665" t="n"/>
      <c r="AH136" s="2665" t="n"/>
      <c r="AI136" s="2665" t="n"/>
      <c r="AJ136" s="2665" t="n"/>
      <c r="AK136" s="2665" t="n"/>
      <c r="AL136" s="2665" t="n"/>
      <c r="AM136" s="2665" t="n"/>
      <c r="AN136" s="2665" t="n"/>
      <c r="AO136" s="2665" t="n"/>
      <c r="AP136" s="2665" t="n"/>
      <c r="AQ136" s="2665" t="n"/>
      <c r="AR136" s="2665" t="n"/>
      <c r="AS136" s="2665" t="n"/>
      <c r="AT136" s="2665" t="n"/>
      <c r="AU136" s="2665" t="n"/>
      <c r="AV136" s="2665" t="n"/>
      <c r="AW136" s="2665" t="n"/>
      <c r="AX136" s="2665" t="n"/>
      <c r="AY136" s="2665" t="n"/>
      <c r="AZ136" s="2665" t="n"/>
      <c r="BA136" s="2665" t="n"/>
      <c r="BB136" s="2665" t="n"/>
      <c r="BC136" s="2665" t="n"/>
      <c r="BD136" s="2665" t="n"/>
      <c r="BE136" s="2665" t="n"/>
      <c r="BF136" s="2665" t="n"/>
      <c r="BG136" s="2665" t="n"/>
      <c r="BH136" s="2665" t="n"/>
      <c r="BI136" s="2665" t="n"/>
      <c r="BJ136" s="2665" t="n"/>
      <c r="BK136" s="2665" t="n"/>
      <c r="BL136" s="2665" t="n"/>
      <c r="BM136" s="2665" t="n"/>
      <c r="BN136" s="2665" t="n"/>
      <c r="BO136" s="2799" t="inlineStr">
        <is>
          <t>1.1.2</t>
        </is>
      </c>
      <c r="BP136" s="2665" t="n"/>
      <c r="BQ136" s="2665" t="n"/>
      <c r="BR136" s="2311" t="n"/>
      <c r="BS136" s="2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</row>
    <row r="137">
      <c r="A137" s="2420" t="inlineStr">
        <is>
          <t>УК-10</t>
        </is>
      </c>
      <c r="B137" s="2665" t="n"/>
      <c r="C137" s="2665" t="n"/>
      <c r="D137" s="2316" t="n"/>
      <c r="E137" s="2798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37" s="2665" t="n"/>
      <c r="G137" s="2665" t="n"/>
      <c r="H137" s="2665" t="n"/>
      <c r="I137" s="2665" t="n"/>
      <c r="J137" s="2665" t="n"/>
      <c r="K137" s="2665" t="n"/>
      <c r="L137" s="2665" t="n"/>
      <c r="M137" s="2665" t="n"/>
      <c r="N137" s="2665" t="n"/>
      <c r="O137" s="2665" t="n"/>
      <c r="P137" s="2665" t="n"/>
      <c r="Q137" s="2665" t="n"/>
      <c r="R137" s="2665" t="n"/>
      <c r="S137" s="2665" t="n"/>
      <c r="T137" s="2665" t="n"/>
      <c r="U137" s="2665" t="n"/>
      <c r="V137" s="2665" t="n"/>
      <c r="W137" s="2665" t="n"/>
      <c r="X137" s="2665" t="n"/>
      <c r="Y137" s="2665" t="n"/>
      <c r="Z137" s="2665" t="n"/>
      <c r="AA137" s="2665" t="n"/>
      <c r="AB137" s="2665" t="n"/>
      <c r="AC137" s="2665" t="n"/>
      <c r="AD137" s="2665" t="n"/>
      <c r="AE137" s="2665" t="n"/>
      <c r="AF137" s="2665" t="n"/>
      <c r="AG137" s="2665" t="n"/>
      <c r="AH137" s="2665" t="n"/>
      <c r="AI137" s="2665" t="n"/>
      <c r="AJ137" s="2665" t="n"/>
      <c r="AK137" s="2665" t="n"/>
      <c r="AL137" s="2665" t="n"/>
      <c r="AM137" s="2665" t="n"/>
      <c r="AN137" s="2665" t="n"/>
      <c r="AO137" s="2665" t="n"/>
      <c r="AP137" s="2665" t="n"/>
      <c r="AQ137" s="2665" t="n"/>
      <c r="AR137" s="2665" t="n"/>
      <c r="AS137" s="2665" t="n"/>
      <c r="AT137" s="2665" t="n"/>
      <c r="AU137" s="2665" t="n"/>
      <c r="AV137" s="2665" t="n"/>
      <c r="AW137" s="2665" t="n"/>
      <c r="AX137" s="2665" t="n"/>
      <c r="AY137" s="2665" t="n"/>
      <c r="AZ137" s="2665" t="n"/>
      <c r="BA137" s="2665" t="n"/>
      <c r="BB137" s="2665" t="n"/>
      <c r="BC137" s="2665" t="n"/>
      <c r="BD137" s="2665" t="n"/>
      <c r="BE137" s="2665" t="n"/>
      <c r="BF137" s="2665" t="n"/>
      <c r="BG137" s="2665" t="n"/>
      <c r="BH137" s="2665" t="n"/>
      <c r="BI137" s="2665" t="n"/>
      <c r="BJ137" s="2665" t="n"/>
      <c r="BK137" s="2665" t="n"/>
      <c r="BL137" s="2665" t="n"/>
      <c r="BM137" s="2665" t="n"/>
      <c r="BN137" s="2665" t="n"/>
      <c r="BO137" s="2799" t="inlineStr">
        <is>
          <t>2.8.1</t>
        </is>
      </c>
      <c r="BP137" s="2665" t="n"/>
      <c r="BQ137" s="2665" t="n"/>
      <c r="BR137" s="2311" t="n"/>
      <c r="BS137" s="2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</row>
    <row r="138">
      <c r="A138" s="2420" t="inlineStr">
        <is>
          <t>УК-12</t>
        </is>
      </c>
      <c r="B138" s="2665" t="n"/>
      <c r="C138" s="2665" t="n"/>
      <c r="D138" s="2316" t="n"/>
      <c r="E138" s="2798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38" s="2665" t="n"/>
      <c r="G138" s="2665" t="n"/>
      <c r="H138" s="2665" t="n"/>
      <c r="I138" s="2665" t="n"/>
      <c r="J138" s="2665" t="n"/>
      <c r="K138" s="2665" t="n"/>
      <c r="L138" s="2665" t="n"/>
      <c r="M138" s="2665" t="n"/>
      <c r="N138" s="2665" t="n"/>
      <c r="O138" s="2665" t="n"/>
      <c r="P138" s="2665" t="n"/>
      <c r="Q138" s="2665" t="n"/>
      <c r="R138" s="2665" t="n"/>
      <c r="S138" s="2665" t="n"/>
      <c r="T138" s="2665" t="n"/>
      <c r="U138" s="2665" t="n"/>
      <c r="V138" s="2665" t="n"/>
      <c r="W138" s="2665" t="n"/>
      <c r="X138" s="2665" t="n"/>
      <c r="Y138" s="2665" t="n"/>
      <c r="Z138" s="2665" t="n"/>
      <c r="AA138" s="2665" t="n"/>
      <c r="AB138" s="2665" t="n"/>
      <c r="AC138" s="2665" t="n"/>
      <c r="AD138" s="2665" t="n"/>
      <c r="AE138" s="2665" t="n"/>
      <c r="AF138" s="2665" t="n"/>
      <c r="AG138" s="2665" t="n"/>
      <c r="AH138" s="2665" t="n"/>
      <c r="AI138" s="2665" t="n"/>
      <c r="AJ138" s="2665" t="n"/>
      <c r="AK138" s="2665" t="n"/>
      <c r="AL138" s="2665" t="n"/>
      <c r="AM138" s="2665" t="n"/>
      <c r="AN138" s="2665" t="n"/>
      <c r="AO138" s="2665" t="n"/>
      <c r="AP138" s="2665" t="n"/>
      <c r="AQ138" s="2665" t="n"/>
      <c r="AR138" s="2665" t="n"/>
      <c r="AS138" s="2665" t="n"/>
      <c r="AT138" s="2665" t="n"/>
      <c r="AU138" s="2665" t="n"/>
      <c r="AV138" s="2665" t="n"/>
      <c r="AW138" s="2665" t="n"/>
      <c r="AX138" s="2665" t="n"/>
      <c r="AY138" s="2665" t="n"/>
      <c r="AZ138" s="2665" t="n"/>
      <c r="BA138" s="2665" t="n"/>
      <c r="BB138" s="2665" t="n"/>
      <c r="BC138" s="2665" t="n"/>
      <c r="BD138" s="2665" t="n"/>
      <c r="BE138" s="2665" t="n"/>
      <c r="BF138" s="2665" t="n"/>
      <c r="BG138" s="2665" t="n"/>
      <c r="BH138" s="2665" t="n"/>
      <c r="BI138" s="2665" t="n"/>
      <c r="BJ138" s="2665" t="n"/>
      <c r="BK138" s="2665" t="n"/>
      <c r="BL138" s="2665" t="n"/>
      <c r="BM138" s="2665" t="n"/>
      <c r="BN138" s="2665" t="n"/>
      <c r="BO138" s="2799" t="inlineStr">
        <is>
          <t>2.1.2</t>
        </is>
      </c>
      <c r="BP138" s="2665" t="n"/>
      <c r="BQ138" s="2665" t="n"/>
      <c r="BR138" s="2311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</row>
    <row r="139">
      <c r="A139" s="2420" t="inlineStr">
        <is>
          <t>УК-13</t>
        </is>
      </c>
      <c r="B139" s="2665" t="n"/>
      <c r="C139" s="2665" t="n"/>
      <c r="D139" s="2316" t="n"/>
      <c r="E139" s="2798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39" s="2665" t="n"/>
      <c r="G139" s="2665" t="n"/>
      <c r="H139" s="2665" t="n"/>
      <c r="I139" s="2665" t="n"/>
      <c r="J139" s="2665" t="n"/>
      <c r="K139" s="2665" t="n"/>
      <c r="L139" s="2665" t="n"/>
      <c r="M139" s="2665" t="n"/>
      <c r="N139" s="2665" t="n"/>
      <c r="O139" s="2665" t="n"/>
      <c r="P139" s="2665" t="n"/>
      <c r="Q139" s="2665" t="n"/>
      <c r="R139" s="2665" t="n"/>
      <c r="S139" s="2665" t="n"/>
      <c r="T139" s="2665" t="n"/>
      <c r="U139" s="2665" t="n"/>
      <c r="V139" s="2665" t="n"/>
      <c r="W139" s="2665" t="n"/>
      <c r="X139" s="2665" t="n"/>
      <c r="Y139" s="2665" t="n"/>
      <c r="Z139" s="2665" t="n"/>
      <c r="AA139" s="2665" t="n"/>
      <c r="AB139" s="2665" t="n"/>
      <c r="AC139" s="2665" t="n"/>
      <c r="AD139" s="2665" t="n"/>
      <c r="AE139" s="2665" t="n"/>
      <c r="AF139" s="2665" t="n"/>
      <c r="AG139" s="2665" t="n"/>
      <c r="AH139" s="2665" t="n"/>
      <c r="AI139" s="2665" t="n"/>
      <c r="AJ139" s="2665" t="n"/>
      <c r="AK139" s="2665" t="n"/>
      <c r="AL139" s="2665" t="n"/>
      <c r="AM139" s="2665" t="n"/>
      <c r="AN139" s="2665" t="n"/>
      <c r="AO139" s="2665" t="n"/>
      <c r="AP139" s="2665" t="n"/>
      <c r="AQ139" s="2665" t="n"/>
      <c r="AR139" s="2665" t="n"/>
      <c r="AS139" s="2665" t="n"/>
      <c r="AT139" s="2665" t="n"/>
      <c r="AU139" s="2665" t="n"/>
      <c r="AV139" s="2665" t="n"/>
      <c r="AW139" s="2665" t="n"/>
      <c r="AX139" s="2665" t="n"/>
      <c r="AY139" s="2665" t="n"/>
      <c r="AZ139" s="2665" t="n"/>
      <c r="BA139" s="2665" t="n"/>
      <c r="BB139" s="2665" t="n"/>
      <c r="BC139" s="2665" t="n"/>
      <c r="BD139" s="2665" t="n"/>
      <c r="BE139" s="2665" t="n"/>
      <c r="BF139" s="2665" t="n"/>
      <c r="BG139" s="2665" t="n"/>
      <c r="BH139" s="2665" t="n"/>
      <c r="BI139" s="2665" t="n"/>
      <c r="BJ139" s="2665" t="n"/>
      <c r="BK139" s="2665" t="n"/>
      <c r="BL139" s="2665" t="n"/>
      <c r="BM139" s="2665" t="n"/>
      <c r="BN139" s="2665" t="n"/>
      <c r="BO139" s="2799" t="inlineStr">
        <is>
          <t>2.1.3</t>
        </is>
      </c>
      <c r="BP139" s="2665" t="n"/>
      <c r="BQ139" s="2665" t="n"/>
      <c r="BR139" s="2311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</row>
    <row r="140">
      <c r="A140" s="2420" t="inlineStr">
        <is>
          <t>УК-14</t>
        </is>
      </c>
      <c r="B140" s="2665" t="n"/>
      <c r="C140" s="2665" t="n"/>
      <c r="D140" s="2316" t="n"/>
      <c r="E140" s="2798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40" s="2665" t="n"/>
      <c r="G140" s="2665" t="n"/>
      <c r="H140" s="2665" t="n"/>
      <c r="I140" s="2665" t="n"/>
      <c r="J140" s="2665" t="n"/>
      <c r="K140" s="2665" t="n"/>
      <c r="L140" s="2665" t="n"/>
      <c r="M140" s="2665" t="n"/>
      <c r="N140" s="2665" t="n"/>
      <c r="O140" s="2665" t="n"/>
      <c r="P140" s="2665" t="n"/>
      <c r="Q140" s="2665" t="n"/>
      <c r="R140" s="2665" t="n"/>
      <c r="S140" s="2665" t="n"/>
      <c r="T140" s="2665" t="n"/>
      <c r="U140" s="2665" t="n"/>
      <c r="V140" s="2665" t="n"/>
      <c r="W140" s="2665" t="n"/>
      <c r="X140" s="2665" t="n"/>
      <c r="Y140" s="2665" t="n"/>
      <c r="Z140" s="2665" t="n"/>
      <c r="AA140" s="2665" t="n"/>
      <c r="AB140" s="2665" t="n"/>
      <c r="AC140" s="2665" t="n"/>
      <c r="AD140" s="2665" t="n"/>
      <c r="AE140" s="2665" t="n"/>
      <c r="AF140" s="2665" t="n"/>
      <c r="AG140" s="2665" t="n"/>
      <c r="AH140" s="2665" t="n"/>
      <c r="AI140" s="2665" t="n"/>
      <c r="AJ140" s="2665" t="n"/>
      <c r="AK140" s="2665" t="n"/>
      <c r="AL140" s="2665" t="n"/>
      <c r="AM140" s="2665" t="n"/>
      <c r="AN140" s="2665" t="n"/>
      <c r="AO140" s="2665" t="n"/>
      <c r="AP140" s="2665" t="n"/>
      <c r="AQ140" s="2665" t="n"/>
      <c r="AR140" s="2665" t="n"/>
      <c r="AS140" s="2665" t="n"/>
      <c r="AT140" s="2665" t="n"/>
      <c r="AU140" s="2665" t="n"/>
      <c r="AV140" s="2665" t="n"/>
      <c r="AW140" s="2665" t="n"/>
      <c r="AX140" s="2665" t="n"/>
      <c r="AY140" s="2665" t="n"/>
      <c r="AZ140" s="2665" t="n"/>
      <c r="BA140" s="2665" t="n"/>
      <c r="BB140" s="2665" t="n"/>
      <c r="BC140" s="2665" t="n"/>
      <c r="BD140" s="2665" t="n"/>
      <c r="BE140" s="2665" t="n"/>
      <c r="BF140" s="2665" t="n"/>
      <c r="BG140" s="2665" t="n"/>
      <c r="BH140" s="2665" t="n"/>
      <c r="BI140" s="2665" t="n"/>
      <c r="BJ140" s="2665" t="n"/>
      <c r="BK140" s="2665" t="n"/>
      <c r="BL140" s="2665" t="n"/>
      <c r="BM140" s="2665" t="n"/>
      <c r="BN140" s="2665" t="n"/>
      <c r="BO140" s="2799" t="inlineStr">
        <is>
          <t>2.1.1</t>
        </is>
      </c>
      <c r="BP140" s="2665" t="n"/>
      <c r="BQ140" s="2665" t="n"/>
      <c r="BR140" s="2311" t="n"/>
      <c r="BS140" s="2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</row>
    <row r="141">
      <c r="A141" s="2420" t="inlineStr">
        <is>
          <t>УК-15</t>
        </is>
      </c>
      <c r="B141" s="2665" t="n"/>
      <c r="C141" s="2665" t="n"/>
      <c r="D141" s="2316" t="n"/>
      <c r="E141" s="2798" t="inlineStr">
        <is>
          <t>Использовать формы, приемы, методы и законы интеллектуальной познавательной деятельности в профессиональной сфере</t>
        </is>
      </c>
      <c r="F141" s="2665" t="n"/>
      <c r="G141" s="2665" t="n"/>
      <c r="H141" s="2665" t="n"/>
      <c r="I141" s="2665" t="n"/>
      <c r="J141" s="2665" t="n"/>
      <c r="K141" s="2665" t="n"/>
      <c r="L141" s="2665" t="n"/>
      <c r="M141" s="2665" t="n"/>
      <c r="N141" s="2665" t="n"/>
      <c r="O141" s="2665" t="n"/>
      <c r="P141" s="2665" t="n"/>
      <c r="Q141" s="2665" t="n"/>
      <c r="R141" s="2665" t="n"/>
      <c r="S141" s="2665" t="n"/>
      <c r="T141" s="2665" t="n"/>
      <c r="U141" s="2665" t="n"/>
      <c r="V141" s="2665" t="n"/>
      <c r="W141" s="2665" t="n"/>
      <c r="X141" s="2665" t="n"/>
      <c r="Y141" s="2665" t="n"/>
      <c r="Z141" s="2665" t="n"/>
      <c r="AA141" s="2665" t="n"/>
      <c r="AB141" s="2665" t="n"/>
      <c r="AC141" s="2665" t="n"/>
      <c r="AD141" s="2665" t="n"/>
      <c r="AE141" s="2665" t="n"/>
      <c r="AF141" s="2665" t="n"/>
      <c r="AG141" s="2665" t="n"/>
      <c r="AH141" s="2665" t="n"/>
      <c r="AI141" s="2665" t="n"/>
      <c r="AJ141" s="2665" t="n"/>
      <c r="AK141" s="2665" t="n"/>
      <c r="AL141" s="2665" t="n"/>
      <c r="AM141" s="2665" t="n"/>
      <c r="AN141" s="2665" t="n"/>
      <c r="AO141" s="2665" t="n"/>
      <c r="AP141" s="2665" t="n"/>
      <c r="AQ141" s="2665" t="n"/>
      <c r="AR141" s="2665" t="n"/>
      <c r="AS141" s="2665" t="n"/>
      <c r="AT141" s="2665" t="n"/>
      <c r="AU141" s="2665" t="n"/>
      <c r="AV141" s="2665" t="n"/>
      <c r="AW141" s="2665" t="n"/>
      <c r="AX141" s="2665" t="n"/>
      <c r="AY141" s="2665" t="n"/>
      <c r="AZ141" s="2665" t="n"/>
      <c r="BA141" s="2665" t="n"/>
      <c r="BB141" s="2665" t="n"/>
      <c r="BC141" s="2665" t="n"/>
      <c r="BD141" s="2665" t="n"/>
      <c r="BE141" s="2665" t="n"/>
      <c r="BF141" s="2665" t="n"/>
      <c r="BG141" s="2665" t="n"/>
      <c r="BH141" s="2665" t="n"/>
      <c r="BI141" s="2665" t="n"/>
      <c r="BJ141" s="2665" t="n"/>
      <c r="BK141" s="2665" t="n"/>
      <c r="BL141" s="2665" t="n"/>
      <c r="BM141" s="2665" t="n"/>
      <c r="BN141" s="2665" t="n"/>
      <c r="BO141" s="2799" t="inlineStr">
        <is>
          <t>2.1.2</t>
        </is>
      </c>
      <c r="BP141" s="2665" t="n"/>
      <c r="BQ141" s="2665" t="n"/>
      <c r="BR141" s="2311" t="n"/>
      <c r="BS141" s="2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</row>
    <row r="142">
      <c r="A142" s="2420" t="inlineStr">
        <is>
          <t>БПК-1</t>
        </is>
      </c>
      <c r="B142" s="2665" t="n"/>
      <c r="C142" s="2665" t="n"/>
      <c r="D142" s="2316" t="n"/>
      <c r="E142" s="2798" t="inlineStr">
        <is>
          <t>Владеть основными понятиями и методами линейной алгебры, аналитической геометрии, математического анализа, применять полученные знания для решения теоретических и практических задач</t>
        </is>
      </c>
      <c r="F142" s="2665" t="n"/>
      <c r="G142" s="2665" t="n"/>
      <c r="H142" s="2665" t="n"/>
      <c r="I142" s="2665" t="n"/>
      <c r="J142" s="2665" t="n"/>
      <c r="K142" s="2665" t="n"/>
      <c r="L142" s="2665" t="n"/>
      <c r="M142" s="2665" t="n"/>
      <c r="N142" s="2665" t="n"/>
      <c r="O142" s="2665" t="n"/>
      <c r="P142" s="2665" t="n"/>
      <c r="Q142" s="2665" t="n"/>
      <c r="R142" s="2665" t="n"/>
      <c r="S142" s="2665" t="n"/>
      <c r="T142" s="2665" t="n"/>
      <c r="U142" s="2665" t="n"/>
      <c r="V142" s="2665" t="n"/>
      <c r="W142" s="2665" t="n"/>
      <c r="X142" s="2665" t="n"/>
      <c r="Y142" s="2665" t="n"/>
      <c r="Z142" s="2665" t="n"/>
      <c r="AA142" s="2665" t="n"/>
      <c r="AB142" s="2665" t="n"/>
      <c r="AC142" s="2665" t="n"/>
      <c r="AD142" s="2665" t="n"/>
      <c r="AE142" s="2665" t="n"/>
      <c r="AF142" s="2665" t="n"/>
      <c r="AG142" s="2665" t="n"/>
      <c r="AH142" s="2665" t="n"/>
      <c r="AI142" s="2665" t="n"/>
      <c r="AJ142" s="2665" t="n"/>
      <c r="AK142" s="2665" t="n"/>
      <c r="AL142" s="2665" t="n"/>
      <c r="AM142" s="2665" t="n"/>
      <c r="AN142" s="2665" t="n"/>
      <c r="AO142" s="2665" t="n"/>
      <c r="AP142" s="2665" t="n"/>
      <c r="AQ142" s="2665" t="n"/>
      <c r="AR142" s="2665" t="n"/>
      <c r="AS142" s="2665" t="n"/>
      <c r="AT142" s="2665" t="n"/>
      <c r="AU142" s="2665" t="n"/>
      <c r="AV142" s="2665" t="n"/>
      <c r="AW142" s="2665" t="n"/>
      <c r="AX142" s="2665" t="n"/>
      <c r="AY142" s="2665" t="n"/>
      <c r="AZ142" s="2665" t="n"/>
      <c r="BA142" s="2665" t="n"/>
      <c r="BB142" s="2665" t="n"/>
      <c r="BC142" s="2665" t="n"/>
      <c r="BD142" s="2665" t="n"/>
      <c r="BE142" s="2665" t="n"/>
      <c r="BF142" s="2665" t="n"/>
      <c r="BG142" s="2665" t="n"/>
      <c r="BH142" s="2665" t="n"/>
      <c r="BI142" s="2665" t="n"/>
      <c r="BJ142" s="2665" t="n"/>
      <c r="BK142" s="2665" t="n"/>
      <c r="BL142" s="2665" t="n"/>
      <c r="BM142" s="2665" t="n"/>
      <c r="BN142" s="2665" t="n"/>
      <c r="BO142" s="2799" t="inlineStr">
        <is>
          <t>1.3.1</t>
        </is>
      </c>
      <c r="BP142" s="2665" t="n"/>
      <c r="BQ142" s="2665" t="n"/>
      <c r="BR142" s="2311" t="n"/>
      <c r="BS142" s="2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</row>
    <row r="143">
      <c r="A143" s="2420" t="inlineStr">
        <is>
          <t>БПК-2</t>
        </is>
      </c>
      <c r="B143" s="2665" t="n"/>
      <c r="C143" s="2665" t="n"/>
      <c r="D143" s="2316" t="n"/>
      <c r="E143" s="2798" t="inlineStr">
        <is>
          <t xml:space="preserve">Использовать основные понятия, теоретические концепции и законы химии для решения практических задач </t>
        </is>
      </c>
      <c r="F143" s="2665" t="n"/>
      <c r="G143" s="2665" t="n"/>
      <c r="H143" s="2665" t="n"/>
      <c r="I143" s="2665" t="n"/>
      <c r="J143" s="2665" t="n"/>
      <c r="K143" s="2665" t="n"/>
      <c r="L143" s="2665" t="n"/>
      <c r="M143" s="2665" t="n"/>
      <c r="N143" s="2665" t="n"/>
      <c r="O143" s="2665" t="n"/>
      <c r="P143" s="2665" t="n"/>
      <c r="Q143" s="2665" t="n"/>
      <c r="R143" s="2665" t="n"/>
      <c r="S143" s="2665" t="n"/>
      <c r="T143" s="2665" t="n"/>
      <c r="U143" s="2665" t="n"/>
      <c r="V143" s="2665" t="n"/>
      <c r="W143" s="2665" t="n"/>
      <c r="X143" s="2665" t="n"/>
      <c r="Y143" s="2665" t="n"/>
      <c r="Z143" s="2665" t="n"/>
      <c r="AA143" s="2665" t="n"/>
      <c r="AB143" s="2665" t="n"/>
      <c r="AC143" s="2665" t="n"/>
      <c r="AD143" s="2665" t="n"/>
      <c r="AE143" s="2665" t="n"/>
      <c r="AF143" s="2665" t="n"/>
      <c r="AG143" s="2665" t="n"/>
      <c r="AH143" s="2665" t="n"/>
      <c r="AI143" s="2665" t="n"/>
      <c r="AJ143" s="2665" t="n"/>
      <c r="AK143" s="2665" t="n"/>
      <c r="AL143" s="2665" t="n"/>
      <c r="AM143" s="2665" t="n"/>
      <c r="AN143" s="2665" t="n"/>
      <c r="AO143" s="2665" t="n"/>
      <c r="AP143" s="2665" t="n"/>
      <c r="AQ143" s="2665" t="n"/>
      <c r="AR143" s="2665" t="n"/>
      <c r="AS143" s="2665" t="n"/>
      <c r="AT143" s="2665" t="n"/>
      <c r="AU143" s="2665" t="n"/>
      <c r="AV143" s="2665" t="n"/>
      <c r="AW143" s="2665" t="n"/>
      <c r="AX143" s="2665" t="n"/>
      <c r="AY143" s="2665" t="n"/>
      <c r="AZ143" s="2665" t="n"/>
      <c r="BA143" s="2665" t="n"/>
      <c r="BB143" s="2665" t="n"/>
      <c r="BC143" s="2665" t="n"/>
      <c r="BD143" s="2665" t="n"/>
      <c r="BE143" s="2665" t="n"/>
      <c r="BF143" s="2665" t="n"/>
      <c r="BG143" s="2665" t="n"/>
      <c r="BH143" s="2665" t="n"/>
      <c r="BI143" s="2665" t="n"/>
      <c r="BJ143" s="2665" t="n"/>
      <c r="BK143" s="2665" t="n"/>
      <c r="BL143" s="2665" t="n"/>
      <c r="BM143" s="2665" t="n"/>
      <c r="BN143" s="2665" t="n"/>
      <c r="BO143" s="2799" t="inlineStr">
        <is>
          <t>1.3.2</t>
        </is>
      </c>
      <c r="BP143" s="2665" t="n"/>
      <c r="BQ143" s="2665" t="n"/>
      <c r="BR143" s="2311" t="n"/>
      <c r="BS143" s="2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</row>
    <row r="144">
      <c r="A144" s="2420" t="inlineStr">
        <is>
          <t>БПК-3</t>
        </is>
      </c>
      <c r="B144" s="2665" t="n"/>
      <c r="C144" s="2665" t="n"/>
      <c r="D144" s="2316" t="n"/>
      <c r="E144" s="2798" t="inlineStr">
        <is>
          <t>Оперировать основными понятиями и применять законы физики для решения теоретических и практических задач</t>
        </is>
      </c>
      <c r="F144" s="2665" t="n"/>
      <c r="G144" s="2665" t="n"/>
      <c r="H144" s="2665" t="n"/>
      <c r="I144" s="2665" t="n"/>
      <c r="J144" s="2665" t="n"/>
      <c r="K144" s="2665" t="n"/>
      <c r="L144" s="2665" t="n"/>
      <c r="M144" s="2665" t="n"/>
      <c r="N144" s="2665" t="n"/>
      <c r="O144" s="2665" t="n"/>
      <c r="P144" s="2665" t="n"/>
      <c r="Q144" s="2665" t="n"/>
      <c r="R144" s="2665" t="n"/>
      <c r="S144" s="2665" t="n"/>
      <c r="T144" s="2665" t="n"/>
      <c r="U144" s="2665" t="n"/>
      <c r="V144" s="2665" t="n"/>
      <c r="W144" s="2665" t="n"/>
      <c r="X144" s="2665" t="n"/>
      <c r="Y144" s="2665" t="n"/>
      <c r="Z144" s="2665" t="n"/>
      <c r="AA144" s="2665" t="n"/>
      <c r="AB144" s="2665" t="n"/>
      <c r="AC144" s="2665" t="n"/>
      <c r="AD144" s="2665" t="n"/>
      <c r="AE144" s="2665" t="n"/>
      <c r="AF144" s="2665" t="n"/>
      <c r="AG144" s="2665" t="n"/>
      <c r="AH144" s="2665" t="n"/>
      <c r="AI144" s="2665" t="n"/>
      <c r="AJ144" s="2665" t="n"/>
      <c r="AK144" s="2665" t="n"/>
      <c r="AL144" s="2665" t="n"/>
      <c r="AM144" s="2665" t="n"/>
      <c r="AN144" s="2665" t="n"/>
      <c r="AO144" s="2665" t="n"/>
      <c r="AP144" s="2665" t="n"/>
      <c r="AQ144" s="2665" t="n"/>
      <c r="AR144" s="2665" t="n"/>
      <c r="AS144" s="2665" t="n"/>
      <c r="AT144" s="2665" t="n"/>
      <c r="AU144" s="2665" t="n"/>
      <c r="AV144" s="2665" t="n"/>
      <c r="AW144" s="2665" t="n"/>
      <c r="AX144" s="2665" t="n"/>
      <c r="AY144" s="2665" t="n"/>
      <c r="AZ144" s="2665" t="n"/>
      <c r="BA144" s="2665" t="n"/>
      <c r="BB144" s="2665" t="n"/>
      <c r="BC144" s="2665" t="n"/>
      <c r="BD144" s="2665" t="n"/>
      <c r="BE144" s="2665" t="n"/>
      <c r="BF144" s="2665" t="n"/>
      <c r="BG144" s="2665" t="n"/>
      <c r="BH144" s="2665" t="n"/>
      <c r="BI144" s="2665" t="n"/>
      <c r="BJ144" s="2665" t="n"/>
      <c r="BK144" s="2665" t="n"/>
      <c r="BL144" s="2665" t="n"/>
      <c r="BM144" s="2665" t="n"/>
      <c r="BN144" s="2665" t="n"/>
      <c r="BO144" s="2799" t="inlineStr">
        <is>
          <t>1.3.4</t>
        </is>
      </c>
      <c r="BP144" s="2665" t="n"/>
      <c r="BQ144" s="2665" t="n"/>
      <c r="BR144" s="2311" t="n"/>
      <c r="BS144" s="2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</row>
    <row r="145">
      <c r="A145" s="2420" t="inlineStr">
        <is>
          <t>БПК-4</t>
        </is>
      </c>
      <c r="B145" s="2665" t="n"/>
      <c r="C145" s="2665" t="n"/>
      <c r="D145" s="2316" t="n"/>
      <c r="E145" s="2798" t="inlineStr">
        <is>
          <t>Разрабатывать и выполнять графические изображения для технической документации с учетом требований Единой системы конструкторской документации</t>
        </is>
      </c>
      <c r="F145" s="2665" t="n"/>
      <c r="G145" s="2665" t="n"/>
      <c r="H145" s="2665" t="n"/>
      <c r="I145" s="2665" t="n"/>
      <c r="J145" s="2665" t="n"/>
      <c r="K145" s="2665" t="n"/>
      <c r="L145" s="2665" t="n"/>
      <c r="M145" s="2665" t="n"/>
      <c r="N145" s="2665" t="n"/>
      <c r="O145" s="2665" t="n"/>
      <c r="P145" s="2665" t="n"/>
      <c r="Q145" s="2665" t="n"/>
      <c r="R145" s="2665" t="n"/>
      <c r="S145" s="2665" t="n"/>
      <c r="T145" s="2665" t="n"/>
      <c r="U145" s="2665" t="n"/>
      <c r="V145" s="2665" t="n"/>
      <c r="W145" s="2665" t="n"/>
      <c r="X145" s="2665" t="n"/>
      <c r="Y145" s="2665" t="n"/>
      <c r="Z145" s="2665" t="n"/>
      <c r="AA145" s="2665" t="n"/>
      <c r="AB145" s="2665" t="n"/>
      <c r="AC145" s="2665" t="n"/>
      <c r="AD145" s="2665" t="n"/>
      <c r="AE145" s="2665" t="n"/>
      <c r="AF145" s="2665" t="n"/>
      <c r="AG145" s="2665" t="n"/>
      <c r="AH145" s="2665" t="n"/>
      <c r="AI145" s="2665" t="n"/>
      <c r="AJ145" s="2665" t="n"/>
      <c r="AK145" s="2665" t="n"/>
      <c r="AL145" s="2665" t="n"/>
      <c r="AM145" s="2665" t="n"/>
      <c r="AN145" s="2665" t="n"/>
      <c r="AO145" s="2665" t="n"/>
      <c r="AP145" s="2665" t="n"/>
      <c r="AQ145" s="2665" t="n"/>
      <c r="AR145" s="2665" t="n"/>
      <c r="AS145" s="2665" t="n"/>
      <c r="AT145" s="2665" t="n"/>
      <c r="AU145" s="2665" t="n"/>
      <c r="AV145" s="2665" t="n"/>
      <c r="AW145" s="2665" t="n"/>
      <c r="AX145" s="2665" t="n"/>
      <c r="AY145" s="2665" t="n"/>
      <c r="AZ145" s="2665" t="n"/>
      <c r="BA145" s="2665" t="n"/>
      <c r="BB145" s="2665" t="n"/>
      <c r="BC145" s="2665" t="n"/>
      <c r="BD145" s="2665" t="n"/>
      <c r="BE145" s="2665" t="n"/>
      <c r="BF145" s="2665" t="n"/>
      <c r="BG145" s="2665" t="n"/>
      <c r="BH145" s="2665" t="n"/>
      <c r="BI145" s="2665" t="n"/>
      <c r="BJ145" s="2665" t="n"/>
      <c r="BK145" s="2665" t="n"/>
      <c r="BL145" s="2665" t="n"/>
      <c r="BM145" s="2665" t="n"/>
      <c r="BN145" s="2665" t="n"/>
      <c r="BO145" s="2799" t="inlineStr">
        <is>
          <t>1.4.1</t>
        </is>
      </c>
      <c r="BP145" s="2665" t="n"/>
      <c r="BQ145" s="2665" t="n"/>
      <c r="BR145" s="2311" t="n"/>
      <c r="BS145" s="2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</row>
    <row r="146">
      <c r="A146" s="2420" t="inlineStr">
        <is>
          <t>БПК-5</t>
        </is>
      </c>
      <c r="B146" s="2665" t="n"/>
      <c r="C146" s="2665" t="n"/>
      <c r="D146" s="2316" t="n"/>
      <c r="E146" s="2798" t="inlineStr">
        <is>
          <t>Владеть методами расчета статики твердых тел, кинематики и динамики механических систем, использовать их при решении прикладных задач</t>
        </is>
      </c>
      <c r="F146" s="2665" t="n"/>
      <c r="G146" s="2665" t="n"/>
      <c r="H146" s="2665" t="n"/>
      <c r="I146" s="2665" t="n"/>
      <c r="J146" s="2665" t="n"/>
      <c r="K146" s="2665" t="n"/>
      <c r="L146" s="2665" t="n"/>
      <c r="M146" s="2665" t="n"/>
      <c r="N146" s="2665" t="n"/>
      <c r="O146" s="2665" t="n"/>
      <c r="P146" s="2665" t="n"/>
      <c r="Q146" s="2665" t="n"/>
      <c r="R146" s="2665" t="n"/>
      <c r="S146" s="2665" t="n"/>
      <c r="T146" s="2665" t="n"/>
      <c r="U146" s="2665" t="n"/>
      <c r="V146" s="2665" t="n"/>
      <c r="W146" s="2665" t="n"/>
      <c r="X146" s="2665" t="n"/>
      <c r="Y146" s="2665" t="n"/>
      <c r="Z146" s="2665" t="n"/>
      <c r="AA146" s="2665" t="n"/>
      <c r="AB146" s="2665" t="n"/>
      <c r="AC146" s="2665" t="n"/>
      <c r="AD146" s="2665" t="n"/>
      <c r="AE146" s="2665" t="n"/>
      <c r="AF146" s="2665" t="n"/>
      <c r="AG146" s="2665" t="n"/>
      <c r="AH146" s="2665" t="n"/>
      <c r="AI146" s="2665" t="n"/>
      <c r="AJ146" s="2665" t="n"/>
      <c r="AK146" s="2665" t="n"/>
      <c r="AL146" s="2665" t="n"/>
      <c r="AM146" s="2665" t="n"/>
      <c r="AN146" s="2665" t="n"/>
      <c r="AO146" s="2665" t="n"/>
      <c r="AP146" s="2665" t="n"/>
      <c r="AQ146" s="2665" t="n"/>
      <c r="AR146" s="2665" t="n"/>
      <c r="AS146" s="2665" t="n"/>
      <c r="AT146" s="2665" t="n"/>
      <c r="AU146" s="2665" t="n"/>
      <c r="AV146" s="2665" t="n"/>
      <c r="AW146" s="2665" t="n"/>
      <c r="AX146" s="2665" t="n"/>
      <c r="AY146" s="2665" t="n"/>
      <c r="AZ146" s="2665" t="n"/>
      <c r="BA146" s="2665" t="n"/>
      <c r="BB146" s="2665" t="n"/>
      <c r="BC146" s="2665" t="n"/>
      <c r="BD146" s="2665" t="n"/>
      <c r="BE146" s="2665" t="n"/>
      <c r="BF146" s="2665" t="n"/>
      <c r="BG146" s="2665" t="n"/>
      <c r="BH146" s="2665" t="n"/>
      <c r="BI146" s="2665" t="n"/>
      <c r="BJ146" s="2665" t="n"/>
      <c r="BK146" s="2665" t="n"/>
      <c r="BL146" s="2665" t="n"/>
      <c r="BM146" s="2665" t="n"/>
      <c r="BN146" s="2665" t="n"/>
      <c r="BO146" s="2799" t="inlineStr">
        <is>
          <t>1.4.2</t>
        </is>
      </c>
      <c r="BP146" s="2665" t="n"/>
      <c r="BQ146" s="2665" t="n"/>
      <c r="BR146" s="2311" t="n"/>
      <c r="BS146" s="2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</row>
    <row r="147">
      <c r="A147" s="2420" t="inlineStr">
        <is>
          <t>БПК-6</t>
        </is>
      </c>
      <c r="B147" s="2665" t="n"/>
      <c r="C147" s="2665" t="n"/>
      <c r="D147" s="2316" t="n"/>
      <c r="E147" s="2798" t="inlineStr">
        <is>
          <t>Владеть основными методами расчетов и испытаний на прочность, жесткость и устойчивость типовых конструктивных элементов, выбирать конструкционные материалы и формы элементов конструкций, работающих под действием статических и динамических нагрузок</t>
        </is>
      </c>
      <c r="F147" s="2665" t="n"/>
      <c r="G147" s="2665" t="n"/>
      <c r="H147" s="2665" t="n"/>
      <c r="I147" s="2665" t="n"/>
      <c r="J147" s="2665" t="n"/>
      <c r="K147" s="2665" t="n"/>
      <c r="L147" s="2665" t="n"/>
      <c r="M147" s="2665" t="n"/>
      <c r="N147" s="2665" t="n"/>
      <c r="O147" s="2665" t="n"/>
      <c r="P147" s="2665" t="n"/>
      <c r="Q147" s="2665" t="n"/>
      <c r="R147" s="2665" t="n"/>
      <c r="S147" s="2665" t="n"/>
      <c r="T147" s="2665" t="n"/>
      <c r="U147" s="2665" t="n"/>
      <c r="V147" s="2665" t="n"/>
      <c r="W147" s="2665" t="n"/>
      <c r="X147" s="2665" t="n"/>
      <c r="Y147" s="2665" t="n"/>
      <c r="Z147" s="2665" t="n"/>
      <c r="AA147" s="2665" t="n"/>
      <c r="AB147" s="2665" t="n"/>
      <c r="AC147" s="2665" t="n"/>
      <c r="AD147" s="2665" t="n"/>
      <c r="AE147" s="2665" t="n"/>
      <c r="AF147" s="2665" t="n"/>
      <c r="AG147" s="2665" t="n"/>
      <c r="AH147" s="2665" t="n"/>
      <c r="AI147" s="2665" t="n"/>
      <c r="AJ147" s="2665" t="n"/>
      <c r="AK147" s="2665" t="n"/>
      <c r="AL147" s="2665" t="n"/>
      <c r="AM147" s="2665" t="n"/>
      <c r="AN147" s="2665" t="n"/>
      <c r="AO147" s="2665" t="n"/>
      <c r="AP147" s="2665" t="n"/>
      <c r="AQ147" s="2665" t="n"/>
      <c r="AR147" s="2665" t="n"/>
      <c r="AS147" s="2665" t="n"/>
      <c r="AT147" s="2665" t="n"/>
      <c r="AU147" s="2665" t="n"/>
      <c r="AV147" s="2665" t="n"/>
      <c r="AW147" s="2665" t="n"/>
      <c r="AX147" s="2665" t="n"/>
      <c r="AY147" s="2665" t="n"/>
      <c r="AZ147" s="2665" t="n"/>
      <c r="BA147" s="2665" t="n"/>
      <c r="BB147" s="2665" t="n"/>
      <c r="BC147" s="2665" t="n"/>
      <c r="BD147" s="2665" t="n"/>
      <c r="BE147" s="2665" t="n"/>
      <c r="BF147" s="2665" t="n"/>
      <c r="BG147" s="2665" t="n"/>
      <c r="BH147" s="2665" t="n"/>
      <c r="BI147" s="2665" t="n"/>
      <c r="BJ147" s="2665" t="n"/>
      <c r="BK147" s="2665" t="n"/>
      <c r="BL147" s="2665" t="n"/>
      <c r="BM147" s="2665" t="n"/>
      <c r="BN147" s="2665" t="n"/>
      <c r="BO147" s="2799" t="inlineStr">
        <is>
          <t>1.4.3</t>
        </is>
      </c>
      <c r="BP147" s="2665" t="n"/>
      <c r="BQ147" s="2665" t="n"/>
      <c r="BR147" s="2311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</row>
    <row r="148">
      <c r="A148" s="2420" t="inlineStr">
        <is>
          <t>БПК-7</t>
        </is>
      </c>
      <c r="B148" s="2665" t="n"/>
      <c r="C148" s="2665" t="n"/>
      <c r="D148" s="2316" t="n"/>
      <c r="E148" s="2798" t="inlineStr">
        <is>
          <t>Владеть методами кинематического и динамического анализа механизмов для создания машин различного назначения</t>
        </is>
      </c>
      <c r="F148" s="2665" t="n"/>
      <c r="G148" s="2665" t="n"/>
      <c r="H148" s="2665" t="n"/>
      <c r="I148" s="2665" t="n"/>
      <c r="J148" s="2665" t="n"/>
      <c r="K148" s="2665" t="n"/>
      <c r="L148" s="2665" t="n"/>
      <c r="M148" s="2665" t="n"/>
      <c r="N148" s="2665" t="n"/>
      <c r="O148" s="2665" t="n"/>
      <c r="P148" s="2665" t="n"/>
      <c r="Q148" s="2665" t="n"/>
      <c r="R148" s="2665" t="n"/>
      <c r="S148" s="2665" t="n"/>
      <c r="T148" s="2665" t="n"/>
      <c r="U148" s="2665" t="n"/>
      <c r="V148" s="2665" t="n"/>
      <c r="W148" s="2665" t="n"/>
      <c r="X148" s="2665" t="n"/>
      <c r="Y148" s="2665" t="n"/>
      <c r="Z148" s="2665" t="n"/>
      <c r="AA148" s="2665" t="n"/>
      <c r="AB148" s="2665" t="n"/>
      <c r="AC148" s="2665" t="n"/>
      <c r="AD148" s="2665" t="n"/>
      <c r="AE148" s="2665" t="n"/>
      <c r="AF148" s="2665" t="n"/>
      <c r="AG148" s="2665" t="n"/>
      <c r="AH148" s="2665" t="n"/>
      <c r="AI148" s="2665" t="n"/>
      <c r="AJ148" s="2665" t="n"/>
      <c r="AK148" s="2665" t="n"/>
      <c r="AL148" s="2665" t="n"/>
      <c r="AM148" s="2665" t="n"/>
      <c r="AN148" s="2665" t="n"/>
      <c r="AO148" s="2665" t="n"/>
      <c r="AP148" s="2665" t="n"/>
      <c r="AQ148" s="2665" t="n"/>
      <c r="AR148" s="2665" t="n"/>
      <c r="AS148" s="2665" t="n"/>
      <c r="AT148" s="2665" t="n"/>
      <c r="AU148" s="2665" t="n"/>
      <c r="AV148" s="2665" t="n"/>
      <c r="AW148" s="2665" t="n"/>
      <c r="AX148" s="2665" t="n"/>
      <c r="AY148" s="2665" t="n"/>
      <c r="AZ148" s="2665" t="n"/>
      <c r="BA148" s="2665" t="n"/>
      <c r="BB148" s="2665" t="n"/>
      <c r="BC148" s="2665" t="n"/>
      <c r="BD148" s="2665" t="n"/>
      <c r="BE148" s="2665" t="n"/>
      <c r="BF148" s="2665" t="n"/>
      <c r="BG148" s="2665" t="n"/>
      <c r="BH148" s="2665" t="n"/>
      <c r="BI148" s="2665" t="n"/>
      <c r="BJ148" s="2665" t="n"/>
      <c r="BK148" s="2665" t="n"/>
      <c r="BL148" s="2665" t="n"/>
      <c r="BM148" s="2665" t="n"/>
      <c r="BN148" s="2665" t="n"/>
      <c r="BO148" s="2799" t="inlineStr">
        <is>
          <t>1.4.4</t>
        </is>
      </c>
      <c r="BP148" s="2665" t="n"/>
      <c r="BQ148" s="2665" t="n"/>
      <c r="BR148" s="2311" t="n"/>
      <c r="BS148" s="2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</row>
    <row r="149">
      <c r="A149" s="2420" t="inlineStr">
        <is>
          <t>БПК-8</t>
        </is>
      </c>
      <c r="B149" s="2665" t="n"/>
      <c r="C149" s="2665" t="n"/>
      <c r="D149" s="2316" t="n"/>
      <c r="E149" s="2798" t="inlineStr">
        <is>
          <t>Владеть методами конструкторских расчетов деталей машин, узлов и приводов, разрабатывать и анализировать кинематические схемы механизмов</t>
        </is>
      </c>
      <c r="F149" s="2665" t="n"/>
      <c r="G149" s="2665" t="n"/>
      <c r="H149" s="2665" t="n"/>
      <c r="I149" s="2665" t="n"/>
      <c r="J149" s="2665" t="n"/>
      <c r="K149" s="2665" t="n"/>
      <c r="L149" s="2665" t="n"/>
      <c r="M149" s="2665" t="n"/>
      <c r="N149" s="2665" t="n"/>
      <c r="O149" s="2665" t="n"/>
      <c r="P149" s="2665" t="n"/>
      <c r="Q149" s="2665" t="n"/>
      <c r="R149" s="2665" t="n"/>
      <c r="S149" s="2665" t="n"/>
      <c r="T149" s="2665" t="n"/>
      <c r="U149" s="2665" t="n"/>
      <c r="V149" s="2665" t="n"/>
      <c r="W149" s="2665" t="n"/>
      <c r="X149" s="2665" t="n"/>
      <c r="Y149" s="2665" t="n"/>
      <c r="Z149" s="2665" t="n"/>
      <c r="AA149" s="2665" t="n"/>
      <c r="AB149" s="2665" t="n"/>
      <c r="AC149" s="2665" t="n"/>
      <c r="AD149" s="2665" t="n"/>
      <c r="AE149" s="2665" t="n"/>
      <c r="AF149" s="2665" t="n"/>
      <c r="AG149" s="2665" t="n"/>
      <c r="AH149" s="2665" t="n"/>
      <c r="AI149" s="2665" t="n"/>
      <c r="AJ149" s="2665" t="n"/>
      <c r="AK149" s="2665" t="n"/>
      <c r="AL149" s="2665" t="n"/>
      <c r="AM149" s="2665" t="n"/>
      <c r="AN149" s="2665" t="n"/>
      <c r="AO149" s="2665" t="n"/>
      <c r="AP149" s="2665" t="n"/>
      <c r="AQ149" s="2665" t="n"/>
      <c r="AR149" s="2665" t="n"/>
      <c r="AS149" s="2665" t="n"/>
      <c r="AT149" s="2665" t="n"/>
      <c r="AU149" s="2665" t="n"/>
      <c r="AV149" s="2665" t="n"/>
      <c r="AW149" s="2665" t="n"/>
      <c r="AX149" s="2665" t="n"/>
      <c r="AY149" s="2665" t="n"/>
      <c r="AZ149" s="2665" t="n"/>
      <c r="BA149" s="2665" t="n"/>
      <c r="BB149" s="2665" t="n"/>
      <c r="BC149" s="2665" t="n"/>
      <c r="BD149" s="2665" t="n"/>
      <c r="BE149" s="2665" t="n"/>
      <c r="BF149" s="2665" t="n"/>
      <c r="BG149" s="2665" t="n"/>
      <c r="BH149" s="2665" t="n"/>
      <c r="BI149" s="2665" t="n"/>
      <c r="BJ149" s="2665" t="n"/>
      <c r="BK149" s="2665" t="n"/>
      <c r="BL149" s="2665" t="n"/>
      <c r="BM149" s="2665" t="n"/>
      <c r="BN149" s="2665" t="n"/>
      <c r="BO149" s="2799" t="inlineStr">
        <is>
          <t>1.4.5, 1.4.6</t>
        </is>
      </c>
      <c r="BP149" s="2665" t="n"/>
      <c r="BQ149" s="2665" t="n"/>
      <c r="BR149" s="2311" t="n"/>
      <c r="BS149" s="2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</row>
    <row r="150">
      <c r="A150" s="2420" t="inlineStr">
        <is>
          <t>БПК-9</t>
        </is>
      </c>
      <c r="B150" s="2665" t="n"/>
      <c r="C150" s="2665" t="n"/>
      <c r="D150" s="2316" t="n"/>
      <c r="E150" s="2798" t="inlineStr">
        <is>
          <t>Проектировать основные производственные и технологические процессы изготовления деталей и сборки машин</t>
        </is>
      </c>
      <c r="F150" s="2665" t="n"/>
      <c r="G150" s="2665" t="n"/>
      <c r="H150" s="2665" t="n"/>
      <c r="I150" s="2665" t="n"/>
      <c r="J150" s="2665" t="n"/>
      <c r="K150" s="2665" t="n"/>
      <c r="L150" s="2665" t="n"/>
      <c r="M150" s="2665" t="n"/>
      <c r="N150" s="2665" t="n"/>
      <c r="O150" s="2665" t="n"/>
      <c r="P150" s="2665" t="n"/>
      <c r="Q150" s="2665" t="n"/>
      <c r="R150" s="2665" t="n"/>
      <c r="S150" s="2665" t="n"/>
      <c r="T150" s="2665" t="n"/>
      <c r="U150" s="2665" t="n"/>
      <c r="V150" s="2665" t="n"/>
      <c r="W150" s="2665" t="n"/>
      <c r="X150" s="2665" t="n"/>
      <c r="Y150" s="2665" t="n"/>
      <c r="Z150" s="2665" t="n"/>
      <c r="AA150" s="2665" t="n"/>
      <c r="AB150" s="2665" t="n"/>
      <c r="AC150" s="2665" t="n"/>
      <c r="AD150" s="2665" t="n"/>
      <c r="AE150" s="2665" t="n"/>
      <c r="AF150" s="2665" t="n"/>
      <c r="AG150" s="2665" t="n"/>
      <c r="AH150" s="2665" t="n"/>
      <c r="AI150" s="2665" t="n"/>
      <c r="AJ150" s="2665" t="n"/>
      <c r="AK150" s="2665" t="n"/>
      <c r="AL150" s="2665" t="n"/>
      <c r="AM150" s="2665" t="n"/>
      <c r="AN150" s="2665" t="n"/>
      <c r="AO150" s="2665" t="n"/>
      <c r="AP150" s="2665" t="n"/>
      <c r="AQ150" s="2665" t="n"/>
      <c r="AR150" s="2665" t="n"/>
      <c r="AS150" s="2665" t="n"/>
      <c r="AT150" s="2665" t="n"/>
      <c r="AU150" s="2665" t="n"/>
      <c r="AV150" s="2665" t="n"/>
      <c r="AW150" s="2665" t="n"/>
      <c r="AX150" s="2665" t="n"/>
      <c r="AY150" s="2665" t="n"/>
      <c r="AZ150" s="2665" t="n"/>
      <c r="BA150" s="2665" t="n"/>
      <c r="BB150" s="2665" t="n"/>
      <c r="BC150" s="2665" t="n"/>
      <c r="BD150" s="2665" t="n"/>
      <c r="BE150" s="2665" t="n"/>
      <c r="BF150" s="2665" t="n"/>
      <c r="BG150" s="2665" t="n"/>
      <c r="BH150" s="2665" t="n"/>
      <c r="BI150" s="2665" t="n"/>
      <c r="BJ150" s="2665" t="n"/>
      <c r="BK150" s="2665" t="n"/>
      <c r="BL150" s="2665" t="n"/>
      <c r="BM150" s="2665" t="n"/>
      <c r="BN150" s="2665" t="n"/>
      <c r="BO150" s="2799" t="inlineStr">
        <is>
          <t>1.4.7, 1.4.8</t>
        </is>
      </c>
      <c r="BP150" s="2665" t="n"/>
      <c r="BQ150" s="2665" t="n"/>
      <c r="BR150" s="2311" t="n"/>
      <c r="BS150" s="2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</row>
    <row r="151">
      <c r="A151" s="2420" t="inlineStr">
        <is>
          <t>БПК-10</t>
        </is>
      </c>
      <c r="B151" s="2665" t="n"/>
      <c r="C151" s="2665" t="n"/>
      <c r="D151" s="2316" t="n"/>
      <c r="E151" s="2798" t="inlineStr">
        <is>
          <t>Владеть основами автоматизации приводов машин и механизмов, принципами действия электрических и электронных устройств и приборов, производить расчеты и измерения параметров электрических цепей</t>
        </is>
      </c>
      <c r="F151" s="2665" t="n"/>
      <c r="G151" s="2665" t="n"/>
      <c r="H151" s="2665" t="n"/>
      <c r="I151" s="2665" t="n"/>
      <c r="J151" s="2665" t="n"/>
      <c r="K151" s="2665" t="n"/>
      <c r="L151" s="2665" t="n"/>
      <c r="M151" s="2665" t="n"/>
      <c r="N151" s="2665" t="n"/>
      <c r="O151" s="2665" t="n"/>
      <c r="P151" s="2665" t="n"/>
      <c r="Q151" s="2665" t="n"/>
      <c r="R151" s="2665" t="n"/>
      <c r="S151" s="2665" t="n"/>
      <c r="T151" s="2665" t="n"/>
      <c r="U151" s="2665" t="n"/>
      <c r="V151" s="2665" t="n"/>
      <c r="W151" s="2665" t="n"/>
      <c r="X151" s="2665" t="n"/>
      <c r="Y151" s="2665" t="n"/>
      <c r="Z151" s="2665" t="n"/>
      <c r="AA151" s="2665" t="n"/>
      <c r="AB151" s="2665" t="n"/>
      <c r="AC151" s="2665" t="n"/>
      <c r="AD151" s="2665" t="n"/>
      <c r="AE151" s="2665" t="n"/>
      <c r="AF151" s="2665" t="n"/>
      <c r="AG151" s="2665" t="n"/>
      <c r="AH151" s="2665" t="n"/>
      <c r="AI151" s="2665" t="n"/>
      <c r="AJ151" s="2665" t="n"/>
      <c r="AK151" s="2665" t="n"/>
      <c r="AL151" s="2665" t="n"/>
      <c r="AM151" s="2665" t="n"/>
      <c r="AN151" s="2665" t="n"/>
      <c r="AO151" s="2665" t="n"/>
      <c r="AP151" s="2665" t="n"/>
      <c r="AQ151" s="2665" t="n"/>
      <c r="AR151" s="2665" t="n"/>
      <c r="AS151" s="2665" t="n"/>
      <c r="AT151" s="2665" t="n"/>
      <c r="AU151" s="2665" t="n"/>
      <c r="AV151" s="2665" t="n"/>
      <c r="AW151" s="2665" t="n"/>
      <c r="AX151" s="2665" t="n"/>
      <c r="AY151" s="2665" t="n"/>
      <c r="AZ151" s="2665" t="n"/>
      <c r="BA151" s="2665" t="n"/>
      <c r="BB151" s="2665" t="n"/>
      <c r="BC151" s="2665" t="n"/>
      <c r="BD151" s="2665" t="n"/>
      <c r="BE151" s="2665" t="n"/>
      <c r="BF151" s="2665" t="n"/>
      <c r="BG151" s="2665" t="n"/>
      <c r="BH151" s="2665" t="n"/>
      <c r="BI151" s="2665" t="n"/>
      <c r="BJ151" s="2665" t="n"/>
      <c r="BK151" s="2665" t="n"/>
      <c r="BL151" s="2665" t="n"/>
      <c r="BM151" s="2665" t="n"/>
      <c r="BN151" s="2665" t="n"/>
      <c r="BO151" s="2799" t="inlineStr">
        <is>
          <t>1.5.1</t>
        </is>
      </c>
      <c r="BP151" s="2665" t="n"/>
      <c r="BQ151" s="2665" t="n"/>
      <c r="BR151" s="2311" t="n"/>
      <c r="BS151" s="2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</row>
    <row r="152">
      <c r="A152" s="2420" t="inlineStr">
        <is>
          <t>БПК-11</t>
        </is>
      </c>
      <c r="B152" s="2665" t="n"/>
      <c r="C152" s="2665" t="n"/>
      <c r="D152" s="2316" t="n"/>
      <c r="E152" s="2798" t="inlineStr">
        <is>
          <t>Применять в профессиональной деятельности основные законы движения жидкости и принципы расчета гидравлических машин и приводов</t>
        </is>
      </c>
      <c r="F152" s="2665" t="n"/>
      <c r="G152" s="2665" t="n"/>
      <c r="H152" s="2665" t="n"/>
      <c r="I152" s="2665" t="n"/>
      <c r="J152" s="2665" t="n"/>
      <c r="K152" s="2665" t="n"/>
      <c r="L152" s="2665" t="n"/>
      <c r="M152" s="2665" t="n"/>
      <c r="N152" s="2665" t="n"/>
      <c r="O152" s="2665" t="n"/>
      <c r="P152" s="2665" t="n"/>
      <c r="Q152" s="2665" t="n"/>
      <c r="R152" s="2665" t="n"/>
      <c r="S152" s="2665" t="n"/>
      <c r="T152" s="2665" t="n"/>
      <c r="U152" s="2665" t="n"/>
      <c r="V152" s="2665" t="n"/>
      <c r="W152" s="2665" t="n"/>
      <c r="X152" s="2665" t="n"/>
      <c r="Y152" s="2665" t="n"/>
      <c r="Z152" s="2665" t="n"/>
      <c r="AA152" s="2665" t="n"/>
      <c r="AB152" s="2665" t="n"/>
      <c r="AC152" s="2665" t="n"/>
      <c r="AD152" s="2665" t="n"/>
      <c r="AE152" s="2665" t="n"/>
      <c r="AF152" s="2665" t="n"/>
      <c r="AG152" s="2665" t="n"/>
      <c r="AH152" s="2665" t="n"/>
      <c r="AI152" s="2665" t="n"/>
      <c r="AJ152" s="2665" t="n"/>
      <c r="AK152" s="2665" t="n"/>
      <c r="AL152" s="2665" t="n"/>
      <c r="AM152" s="2665" t="n"/>
      <c r="AN152" s="2665" t="n"/>
      <c r="AO152" s="2665" t="n"/>
      <c r="AP152" s="2665" t="n"/>
      <c r="AQ152" s="2665" t="n"/>
      <c r="AR152" s="2665" t="n"/>
      <c r="AS152" s="2665" t="n"/>
      <c r="AT152" s="2665" t="n"/>
      <c r="AU152" s="2665" t="n"/>
      <c r="AV152" s="2665" t="n"/>
      <c r="AW152" s="2665" t="n"/>
      <c r="AX152" s="2665" t="n"/>
      <c r="AY152" s="2665" t="n"/>
      <c r="AZ152" s="2665" t="n"/>
      <c r="BA152" s="2665" t="n"/>
      <c r="BB152" s="2665" t="n"/>
      <c r="BC152" s="2665" t="n"/>
      <c r="BD152" s="2665" t="n"/>
      <c r="BE152" s="2665" t="n"/>
      <c r="BF152" s="2665" t="n"/>
      <c r="BG152" s="2665" t="n"/>
      <c r="BH152" s="2665" t="n"/>
      <c r="BI152" s="2665" t="n"/>
      <c r="BJ152" s="2665" t="n"/>
      <c r="BK152" s="2665" t="n"/>
      <c r="BL152" s="2665" t="n"/>
      <c r="BM152" s="2665" t="n"/>
      <c r="BN152" s="2665" t="n"/>
      <c r="BO152" s="2799" t="inlineStr">
        <is>
          <t>1.5.2, 1.5.3</t>
        </is>
      </c>
      <c r="BP152" s="2665" t="n"/>
      <c r="BQ152" s="2665" t="n"/>
      <c r="BR152" s="2311" t="n"/>
      <c r="BS152" s="2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</row>
    <row r="153">
      <c r="A153" s="2420" t="inlineStr">
        <is>
          <t>БПК-12</t>
        </is>
      </c>
      <c r="B153" s="2665" t="n"/>
      <c r="C153" s="2665" t="n"/>
      <c r="D153" s="2316" t="n"/>
      <c r="E153" s="2798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53" s="2665" t="n"/>
      <c r="G153" s="2665" t="n"/>
      <c r="H153" s="2665" t="n"/>
      <c r="I153" s="2665" t="n"/>
      <c r="J153" s="2665" t="n"/>
      <c r="K153" s="2665" t="n"/>
      <c r="L153" s="2665" t="n"/>
      <c r="M153" s="2665" t="n"/>
      <c r="N153" s="2665" t="n"/>
      <c r="O153" s="2665" t="n"/>
      <c r="P153" s="2665" t="n"/>
      <c r="Q153" s="2665" t="n"/>
      <c r="R153" s="2665" t="n"/>
      <c r="S153" s="2665" t="n"/>
      <c r="T153" s="2665" t="n"/>
      <c r="U153" s="2665" t="n"/>
      <c r="V153" s="2665" t="n"/>
      <c r="W153" s="2665" t="n"/>
      <c r="X153" s="2665" t="n"/>
      <c r="Y153" s="2665" t="n"/>
      <c r="Z153" s="2665" t="n"/>
      <c r="AA153" s="2665" t="n"/>
      <c r="AB153" s="2665" t="n"/>
      <c r="AC153" s="2665" t="n"/>
      <c r="AD153" s="2665" t="n"/>
      <c r="AE153" s="2665" t="n"/>
      <c r="AF153" s="2665" t="n"/>
      <c r="AG153" s="2665" t="n"/>
      <c r="AH153" s="2665" t="n"/>
      <c r="AI153" s="2665" t="n"/>
      <c r="AJ153" s="2665" t="n"/>
      <c r="AK153" s="2665" t="n"/>
      <c r="AL153" s="2665" t="n"/>
      <c r="AM153" s="2665" t="n"/>
      <c r="AN153" s="2665" t="n"/>
      <c r="AO153" s="2665" t="n"/>
      <c r="AP153" s="2665" t="n"/>
      <c r="AQ153" s="2665" t="n"/>
      <c r="AR153" s="2665" t="n"/>
      <c r="AS153" s="2665" t="n"/>
      <c r="AT153" s="2665" t="n"/>
      <c r="AU153" s="2665" t="n"/>
      <c r="AV153" s="2665" t="n"/>
      <c r="AW153" s="2665" t="n"/>
      <c r="AX153" s="2665" t="n"/>
      <c r="AY153" s="2665" t="n"/>
      <c r="AZ153" s="2665" t="n"/>
      <c r="BA153" s="2665" t="n"/>
      <c r="BB153" s="2665" t="n"/>
      <c r="BC153" s="2665" t="n"/>
      <c r="BD153" s="2665" t="n"/>
      <c r="BE153" s="2665" t="n"/>
      <c r="BF153" s="2665" t="n"/>
      <c r="BG153" s="2665" t="n"/>
      <c r="BH153" s="2665" t="n"/>
      <c r="BI153" s="2665" t="n"/>
      <c r="BJ153" s="2665" t="n"/>
      <c r="BK153" s="2665" t="n"/>
      <c r="BL153" s="2665" t="n"/>
      <c r="BM153" s="2665" t="n"/>
      <c r="BN153" s="2665" t="n"/>
      <c r="BO153" s="2799" t="inlineStr">
        <is>
          <t>1.6.1</t>
        </is>
      </c>
      <c r="BP153" s="2665" t="n"/>
      <c r="BQ153" s="2665" t="n"/>
      <c r="BR153" s="2311" t="n"/>
      <c r="BS153" s="2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</row>
    <row r="154">
      <c r="A154" s="2420" t="inlineStr">
        <is>
          <t>БПК-13</t>
        </is>
      </c>
      <c r="B154" s="2665" t="n"/>
      <c r="C154" s="2665" t="n"/>
      <c r="D154" s="2316" t="n"/>
      <c r="E154" s="2798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54" s="2665" t="n"/>
      <c r="G154" s="2665" t="n"/>
      <c r="H154" s="2665" t="n"/>
      <c r="I154" s="2665" t="n"/>
      <c r="J154" s="2665" t="n"/>
      <c r="K154" s="2665" t="n"/>
      <c r="L154" s="2665" t="n"/>
      <c r="M154" s="2665" t="n"/>
      <c r="N154" s="2665" t="n"/>
      <c r="O154" s="2665" t="n"/>
      <c r="P154" s="2665" t="n"/>
      <c r="Q154" s="2665" t="n"/>
      <c r="R154" s="2665" t="n"/>
      <c r="S154" s="2665" t="n"/>
      <c r="T154" s="2665" t="n"/>
      <c r="U154" s="2665" t="n"/>
      <c r="V154" s="2665" t="n"/>
      <c r="W154" s="2665" t="n"/>
      <c r="X154" s="2665" t="n"/>
      <c r="Y154" s="2665" t="n"/>
      <c r="Z154" s="2665" t="n"/>
      <c r="AA154" s="2665" t="n"/>
      <c r="AB154" s="2665" t="n"/>
      <c r="AC154" s="2665" t="n"/>
      <c r="AD154" s="2665" t="n"/>
      <c r="AE154" s="2665" t="n"/>
      <c r="AF154" s="2665" t="n"/>
      <c r="AG154" s="2665" t="n"/>
      <c r="AH154" s="2665" t="n"/>
      <c r="AI154" s="2665" t="n"/>
      <c r="AJ154" s="2665" t="n"/>
      <c r="AK154" s="2665" t="n"/>
      <c r="AL154" s="2665" t="n"/>
      <c r="AM154" s="2665" t="n"/>
      <c r="AN154" s="2665" t="n"/>
      <c r="AO154" s="2665" t="n"/>
      <c r="AP154" s="2665" t="n"/>
      <c r="AQ154" s="2665" t="n"/>
      <c r="AR154" s="2665" t="n"/>
      <c r="AS154" s="2665" t="n"/>
      <c r="AT154" s="2665" t="n"/>
      <c r="AU154" s="2665" t="n"/>
      <c r="AV154" s="2665" t="n"/>
      <c r="AW154" s="2665" t="n"/>
      <c r="AX154" s="2665" t="n"/>
      <c r="AY154" s="2665" t="n"/>
      <c r="AZ154" s="2665" t="n"/>
      <c r="BA154" s="2665" t="n"/>
      <c r="BB154" s="2665" t="n"/>
      <c r="BC154" s="2665" t="n"/>
      <c r="BD154" s="2665" t="n"/>
      <c r="BE154" s="2665" t="n"/>
      <c r="BF154" s="2665" t="n"/>
      <c r="BG154" s="2665" t="n"/>
      <c r="BH154" s="2665" t="n"/>
      <c r="BI154" s="2665" t="n"/>
      <c r="BJ154" s="2665" t="n"/>
      <c r="BK154" s="2665" t="n"/>
      <c r="BL154" s="2665" t="n"/>
      <c r="BM154" s="2665" t="n"/>
      <c r="BN154" s="2665" t="n"/>
      <c r="BO154" s="2799" t="inlineStr">
        <is>
          <t>1.6.2</t>
        </is>
      </c>
      <c r="BP154" s="2665" t="n"/>
      <c r="BQ154" s="2665" t="n"/>
      <c r="BR154" s="2311" t="n"/>
      <c r="BS154" s="2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</row>
    <row r="155">
      <c r="A155" s="2420" t="inlineStr">
        <is>
          <t>БПК-14</t>
        </is>
      </c>
      <c r="B155" s="2665" t="n"/>
      <c r="C155" s="2665" t="n"/>
      <c r="D155" s="2316" t="n"/>
      <c r="E155" s="2798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55" s="2665" t="n"/>
      <c r="G155" s="2665" t="n"/>
      <c r="H155" s="2665" t="n"/>
      <c r="I155" s="2665" t="n"/>
      <c r="J155" s="2665" t="n"/>
      <c r="K155" s="2665" t="n"/>
      <c r="L155" s="2665" t="n"/>
      <c r="M155" s="2665" t="n"/>
      <c r="N155" s="2665" t="n"/>
      <c r="O155" s="2665" t="n"/>
      <c r="P155" s="2665" t="n"/>
      <c r="Q155" s="2665" t="n"/>
      <c r="R155" s="2665" t="n"/>
      <c r="S155" s="2665" t="n"/>
      <c r="T155" s="2665" t="n"/>
      <c r="U155" s="2665" t="n"/>
      <c r="V155" s="2665" t="n"/>
      <c r="W155" s="2665" t="n"/>
      <c r="X155" s="2665" t="n"/>
      <c r="Y155" s="2665" t="n"/>
      <c r="Z155" s="2665" t="n"/>
      <c r="AA155" s="2665" t="n"/>
      <c r="AB155" s="2665" t="n"/>
      <c r="AC155" s="2665" t="n"/>
      <c r="AD155" s="2665" t="n"/>
      <c r="AE155" s="2665" t="n"/>
      <c r="AF155" s="2665" t="n"/>
      <c r="AG155" s="2665" t="n"/>
      <c r="AH155" s="2665" t="n"/>
      <c r="AI155" s="2665" t="n"/>
      <c r="AJ155" s="2665" t="n"/>
      <c r="AK155" s="2665" t="n"/>
      <c r="AL155" s="2665" t="n"/>
      <c r="AM155" s="2665" t="n"/>
      <c r="AN155" s="2665" t="n"/>
      <c r="AO155" s="2665" t="n"/>
      <c r="AP155" s="2665" t="n"/>
      <c r="AQ155" s="2665" t="n"/>
      <c r="AR155" s="2665" t="n"/>
      <c r="AS155" s="2665" t="n"/>
      <c r="AT155" s="2665" t="n"/>
      <c r="AU155" s="2665" t="n"/>
      <c r="AV155" s="2665" t="n"/>
      <c r="AW155" s="2665" t="n"/>
      <c r="AX155" s="2665" t="n"/>
      <c r="AY155" s="2665" t="n"/>
      <c r="AZ155" s="2665" t="n"/>
      <c r="BA155" s="2665" t="n"/>
      <c r="BB155" s="2665" t="n"/>
      <c r="BC155" s="2665" t="n"/>
      <c r="BD155" s="2665" t="n"/>
      <c r="BE155" s="2665" t="n"/>
      <c r="BF155" s="2665" t="n"/>
      <c r="BG155" s="2665" t="n"/>
      <c r="BH155" s="2665" t="n"/>
      <c r="BI155" s="2665" t="n"/>
      <c r="BJ155" s="2665" t="n"/>
      <c r="BK155" s="2665" t="n"/>
      <c r="BL155" s="2665" t="n"/>
      <c r="BM155" s="2665" t="n"/>
      <c r="BN155" s="2665" t="n"/>
      <c r="BO155" s="2799" t="inlineStr">
        <is>
          <t>1.6.3</t>
        </is>
      </c>
      <c r="BP155" s="2665" t="n"/>
      <c r="BQ155" s="2665" t="n"/>
      <c r="BR155" s="2311" t="n"/>
      <c r="BS155" s="2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</row>
    <row r="156">
      <c r="A156" s="2420" t="inlineStr">
        <is>
          <t>СК-1</t>
        </is>
      </c>
      <c r="B156" s="2665" t="n"/>
      <c r="C156" s="2665" t="n"/>
      <c r="D156" s="2316" t="n"/>
      <c r="E156" s="2798" t="inlineStr">
        <is>
          <t>Применять знания о структуре, свойствах и способах получения материалов конструкционного назначения для осуществления их рационального выбора при создании, ремонте и восстановлении машин и оборудования лесного комплекса</t>
        </is>
      </c>
      <c r="F156" s="2665" t="n"/>
      <c r="G156" s="2665" t="n"/>
      <c r="H156" s="2665" t="n"/>
      <c r="I156" s="2665" t="n"/>
      <c r="J156" s="2665" t="n"/>
      <c r="K156" s="2665" t="n"/>
      <c r="L156" s="2665" t="n"/>
      <c r="M156" s="2665" t="n"/>
      <c r="N156" s="2665" t="n"/>
      <c r="O156" s="2665" t="n"/>
      <c r="P156" s="2665" t="n"/>
      <c r="Q156" s="2665" t="n"/>
      <c r="R156" s="2665" t="n"/>
      <c r="S156" s="2665" t="n"/>
      <c r="T156" s="2665" t="n"/>
      <c r="U156" s="2665" t="n"/>
      <c r="V156" s="2665" t="n"/>
      <c r="W156" s="2665" t="n"/>
      <c r="X156" s="2665" t="n"/>
      <c r="Y156" s="2665" t="n"/>
      <c r="Z156" s="2665" t="n"/>
      <c r="AA156" s="2665" t="n"/>
      <c r="AB156" s="2665" t="n"/>
      <c r="AC156" s="2665" t="n"/>
      <c r="AD156" s="2665" t="n"/>
      <c r="AE156" s="2665" t="n"/>
      <c r="AF156" s="2665" t="n"/>
      <c r="AG156" s="2665" t="n"/>
      <c r="AH156" s="2665" t="n"/>
      <c r="AI156" s="2665" t="n"/>
      <c r="AJ156" s="2665" t="n"/>
      <c r="AK156" s="2665" t="n"/>
      <c r="AL156" s="2665" t="n"/>
      <c r="AM156" s="2665" t="n"/>
      <c r="AN156" s="2665" t="n"/>
      <c r="AO156" s="2665" t="n"/>
      <c r="AP156" s="2665" t="n"/>
      <c r="AQ156" s="2665" t="n"/>
      <c r="AR156" s="2665" t="n"/>
      <c r="AS156" s="2665" t="n"/>
      <c r="AT156" s="2665" t="n"/>
      <c r="AU156" s="2665" t="n"/>
      <c r="AV156" s="2665" t="n"/>
      <c r="AW156" s="2665" t="n"/>
      <c r="AX156" s="2665" t="n"/>
      <c r="AY156" s="2665" t="n"/>
      <c r="AZ156" s="2665" t="n"/>
      <c r="BA156" s="2665" t="n"/>
      <c r="BB156" s="2665" t="n"/>
      <c r="BC156" s="2665" t="n"/>
      <c r="BD156" s="2665" t="n"/>
      <c r="BE156" s="2665" t="n"/>
      <c r="BF156" s="2665" t="n"/>
      <c r="BG156" s="2665" t="n"/>
      <c r="BH156" s="2665" t="n"/>
      <c r="BI156" s="2665" t="n"/>
      <c r="BJ156" s="2665" t="n"/>
      <c r="BK156" s="2665" t="n"/>
      <c r="BL156" s="2665" t="n"/>
      <c r="BM156" s="2665" t="n"/>
      <c r="BN156" s="2665" t="n"/>
      <c r="BO156" s="2799" t="inlineStr">
        <is>
          <t>2.2</t>
        </is>
      </c>
      <c r="BP156" s="2665" t="n"/>
      <c r="BQ156" s="2665" t="n"/>
      <c r="BR156" s="2311" t="n"/>
      <c r="BS156" s="2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</row>
    <row r="157">
      <c r="A157" s="2420" t="inlineStr">
        <is>
          <t>СК-2</t>
        </is>
      </c>
      <c r="B157" s="2665" t="n"/>
      <c r="C157" s="2665" t="n"/>
      <c r="D157" s="2316" t="n"/>
      <c r="E157" s="2798" t="inlineStr">
        <is>
          <t>Анализировать устройство узлов и агрегатов лесотранспортных машин</t>
        </is>
      </c>
      <c r="F157" s="2665" t="n"/>
      <c r="G157" s="2665" t="n"/>
      <c r="H157" s="2665" t="n"/>
      <c r="I157" s="2665" t="n"/>
      <c r="J157" s="2665" t="n"/>
      <c r="K157" s="2665" t="n"/>
      <c r="L157" s="2665" t="n"/>
      <c r="M157" s="2665" t="n"/>
      <c r="N157" s="2665" t="n"/>
      <c r="O157" s="2665" t="n"/>
      <c r="P157" s="2665" t="n"/>
      <c r="Q157" s="2665" t="n"/>
      <c r="R157" s="2665" t="n"/>
      <c r="S157" s="2665" t="n"/>
      <c r="T157" s="2665" t="n"/>
      <c r="U157" s="2665" t="n"/>
      <c r="V157" s="2665" t="n"/>
      <c r="W157" s="2665" t="n"/>
      <c r="X157" s="2665" t="n"/>
      <c r="Y157" s="2665" t="n"/>
      <c r="Z157" s="2665" t="n"/>
      <c r="AA157" s="2665" t="n"/>
      <c r="AB157" s="2665" t="n"/>
      <c r="AC157" s="2665" t="n"/>
      <c r="AD157" s="2665" t="n"/>
      <c r="AE157" s="2665" t="n"/>
      <c r="AF157" s="2665" t="n"/>
      <c r="AG157" s="2665" t="n"/>
      <c r="AH157" s="2665" t="n"/>
      <c r="AI157" s="2665" t="n"/>
      <c r="AJ157" s="2665" t="n"/>
      <c r="AK157" s="2665" t="n"/>
      <c r="AL157" s="2665" t="n"/>
      <c r="AM157" s="2665" t="n"/>
      <c r="AN157" s="2665" t="n"/>
      <c r="AO157" s="2665" t="n"/>
      <c r="AP157" s="2665" t="n"/>
      <c r="AQ157" s="2665" t="n"/>
      <c r="AR157" s="2665" t="n"/>
      <c r="AS157" s="2665" t="n"/>
      <c r="AT157" s="2665" t="n"/>
      <c r="AU157" s="2665" t="n"/>
      <c r="AV157" s="2665" t="n"/>
      <c r="AW157" s="2665" t="n"/>
      <c r="AX157" s="2665" t="n"/>
      <c r="AY157" s="2665" t="n"/>
      <c r="AZ157" s="2665" t="n"/>
      <c r="BA157" s="2665" t="n"/>
      <c r="BB157" s="2665" t="n"/>
      <c r="BC157" s="2665" t="n"/>
      <c r="BD157" s="2665" t="n"/>
      <c r="BE157" s="2665" t="n"/>
      <c r="BF157" s="2665" t="n"/>
      <c r="BG157" s="2665" t="n"/>
      <c r="BH157" s="2665" t="n"/>
      <c r="BI157" s="2665" t="n"/>
      <c r="BJ157" s="2665" t="n"/>
      <c r="BK157" s="2665" t="n"/>
      <c r="BL157" s="2665" t="n"/>
      <c r="BM157" s="2665" t="n"/>
      <c r="BN157" s="2665" t="n"/>
      <c r="BO157" s="2799" t="inlineStr">
        <is>
          <t>2.3.1, 2.3.2</t>
        </is>
      </c>
      <c r="BP157" s="2665" t="n"/>
      <c r="BQ157" s="2665" t="n"/>
      <c r="BR157" s="2311" t="n"/>
      <c r="BS157" s="2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</row>
    <row r="158">
      <c r="A158" s="2420" t="inlineStr">
        <is>
          <t>СК-3</t>
        </is>
      </c>
      <c r="B158" s="2665" t="n"/>
      <c r="C158" s="2665" t="n"/>
      <c r="D158" s="2316" t="n"/>
      <c r="E158" s="2798" t="inlineStr">
        <is>
          <t>Планировать основные технологические процессы, применяемые при проведении лесосечных и лесоскладских работ</t>
        </is>
      </c>
      <c r="F158" s="2665" t="n"/>
      <c r="G158" s="2665" t="n"/>
      <c r="H158" s="2665" t="n"/>
      <c r="I158" s="2665" t="n"/>
      <c r="J158" s="2665" t="n"/>
      <c r="K158" s="2665" t="n"/>
      <c r="L158" s="2665" t="n"/>
      <c r="M158" s="2665" t="n"/>
      <c r="N158" s="2665" t="n"/>
      <c r="O158" s="2665" t="n"/>
      <c r="P158" s="2665" t="n"/>
      <c r="Q158" s="2665" t="n"/>
      <c r="R158" s="2665" t="n"/>
      <c r="S158" s="2665" t="n"/>
      <c r="T158" s="2665" t="n"/>
      <c r="U158" s="2665" t="n"/>
      <c r="V158" s="2665" t="n"/>
      <c r="W158" s="2665" t="n"/>
      <c r="X158" s="2665" t="n"/>
      <c r="Y158" s="2665" t="n"/>
      <c r="Z158" s="2665" t="n"/>
      <c r="AA158" s="2665" t="n"/>
      <c r="AB158" s="2665" t="n"/>
      <c r="AC158" s="2665" t="n"/>
      <c r="AD158" s="2665" t="n"/>
      <c r="AE158" s="2665" t="n"/>
      <c r="AF158" s="2665" t="n"/>
      <c r="AG158" s="2665" t="n"/>
      <c r="AH158" s="2665" t="n"/>
      <c r="AI158" s="2665" t="n"/>
      <c r="AJ158" s="2665" t="n"/>
      <c r="AK158" s="2665" t="n"/>
      <c r="AL158" s="2665" t="n"/>
      <c r="AM158" s="2665" t="n"/>
      <c r="AN158" s="2665" t="n"/>
      <c r="AO158" s="2665" t="n"/>
      <c r="AP158" s="2665" t="n"/>
      <c r="AQ158" s="2665" t="n"/>
      <c r="AR158" s="2665" t="n"/>
      <c r="AS158" s="2665" t="n"/>
      <c r="AT158" s="2665" t="n"/>
      <c r="AU158" s="2665" t="n"/>
      <c r="AV158" s="2665" t="n"/>
      <c r="AW158" s="2665" t="n"/>
      <c r="AX158" s="2665" t="n"/>
      <c r="AY158" s="2665" t="n"/>
      <c r="AZ158" s="2665" t="n"/>
      <c r="BA158" s="2665" t="n"/>
      <c r="BB158" s="2665" t="n"/>
      <c r="BC158" s="2665" t="n"/>
      <c r="BD158" s="2665" t="n"/>
      <c r="BE158" s="2665" t="n"/>
      <c r="BF158" s="2665" t="n"/>
      <c r="BG158" s="2665" t="n"/>
      <c r="BH158" s="2665" t="n"/>
      <c r="BI158" s="2665" t="n"/>
      <c r="BJ158" s="2665" t="n"/>
      <c r="BK158" s="2665" t="n"/>
      <c r="BL158" s="2665" t="n"/>
      <c r="BM158" s="2665" t="n"/>
      <c r="BN158" s="2665" t="n"/>
      <c r="BO158" s="2799" t="inlineStr">
        <is>
          <t>2.3.3</t>
        </is>
      </c>
      <c r="BP158" s="2665" t="n"/>
      <c r="BQ158" s="2665" t="n"/>
      <c r="BR158" s="2311" t="n"/>
      <c r="BS158" s="2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</row>
    <row r="159">
      <c r="A159" s="2420" t="inlineStr">
        <is>
          <t>СК-4</t>
        </is>
      </c>
      <c r="B159" s="2665" t="n"/>
      <c r="C159" s="2665" t="n"/>
      <c r="D159" s="2316" t="n"/>
      <c r="E159" s="2798" t="inlineStr">
        <is>
          <t>Рассчитывать основные параметры технологического оборудования дорожно-строительных машин</t>
        </is>
      </c>
      <c r="F159" s="2665" t="n"/>
      <c r="G159" s="2665" t="n"/>
      <c r="H159" s="2665" t="n"/>
      <c r="I159" s="2665" t="n"/>
      <c r="J159" s="2665" t="n"/>
      <c r="K159" s="2665" t="n"/>
      <c r="L159" s="2665" t="n"/>
      <c r="M159" s="2665" t="n"/>
      <c r="N159" s="2665" t="n"/>
      <c r="O159" s="2665" t="n"/>
      <c r="P159" s="2665" t="n"/>
      <c r="Q159" s="2665" t="n"/>
      <c r="R159" s="2665" t="n"/>
      <c r="S159" s="2665" t="n"/>
      <c r="T159" s="2665" t="n"/>
      <c r="U159" s="2665" t="n"/>
      <c r="V159" s="2665" t="n"/>
      <c r="W159" s="2665" t="n"/>
      <c r="X159" s="2665" t="n"/>
      <c r="Y159" s="2665" t="n"/>
      <c r="Z159" s="2665" t="n"/>
      <c r="AA159" s="2665" t="n"/>
      <c r="AB159" s="2665" t="n"/>
      <c r="AC159" s="2665" t="n"/>
      <c r="AD159" s="2665" t="n"/>
      <c r="AE159" s="2665" t="n"/>
      <c r="AF159" s="2665" t="n"/>
      <c r="AG159" s="2665" t="n"/>
      <c r="AH159" s="2665" t="n"/>
      <c r="AI159" s="2665" t="n"/>
      <c r="AJ159" s="2665" t="n"/>
      <c r="AK159" s="2665" t="n"/>
      <c r="AL159" s="2665" t="n"/>
      <c r="AM159" s="2665" t="n"/>
      <c r="AN159" s="2665" t="n"/>
      <c r="AO159" s="2665" t="n"/>
      <c r="AP159" s="2665" t="n"/>
      <c r="AQ159" s="2665" t="n"/>
      <c r="AR159" s="2665" t="n"/>
      <c r="AS159" s="2665" t="n"/>
      <c r="AT159" s="2665" t="n"/>
      <c r="AU159" s="2665" t="n"/>
      <c r="AV159" s="2665" t="n"/>
      <c r="AW159" s="2665" t="n"/>
      <c r="AX159" s="2665" t="n"/>
      <c r="AY159" s="2665" t="n"/>
      <c r="AZ159" s="2665" t="n"/>
      <c r="BA159" s="2665" t="n"/>
      <c r="BB159" s="2665" t="n"/>
      <c r="BC159" s="2665" t="n"/>
      <c r="BD159" s="2665" t="n"/>
      <c r="BE159" s="2665" t="n"/>
      <c r="BF159" s="2665" t="n"/>
      <c r="BG159" s="2665" t="n"/>
      <c r="BH159" s="2665" t="n"/>
      <c r="BI159" s="2665" t="n"/>
      <c r="BJ159" s="2665" t="n"/>
      <c r="BK159" s="2665" t="n"/>
      <c r="BL159" s="2665" t="n"/>
      <c r="BM159" s="2665" t="n"/>
      <c r="BN159" s="2665" t="n"/>
      <c r="BO159" s="2799" t="inlineStr">
        <is>
          <t>2.3.4, 2.3.5</t>
        </is>
      </c>
      <c r="BP159" s="2665" t="n"/>
      <c r="BQ159" s="2665" t="n"/>
      <c r="BR159" s="2311" t="n"/>
      <c r="BS159" s="2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</row>
    <row r="160">
      <c r="A160" s="2420" t="inlineStr">
        <is>
          <t>СК-5</t>
        </is>
      </c>
      <c r="B160" s="2665" t="n"/>
      <c r="C160" s="2665" t="n"/>
      <c r="D160" s="2316" t="n"/>
      <c r="E160" s="2798" t="inlineStr">
        <is>
          <t xml:space="preserve">Осуществлять расчет основных параметров приводов лесных машин и оборудования </t>
        </is>
      </c>
      <c r="F160" s="2665" t="n"/>
      <c r="G160" s="2665" t="n"/>
      <c r="H160" s="2665" t="n"/>
      <c r="I160" s="2665" t="n"/>
      <c r="J160" s="2665" t="n"/>
      <c r="K160" s="2665" t="n"/>
      <c r="L160" s="2665" t="n"/>
      <c r="M160" s="2665" t="n"/>
      <c r="N160" s="2665" t="n"/>
      <c r="O160" s="2665" t="n"/>
      <c r="P160" s="2665" t="n"/>
      <c r="Q160" s="2665" t="n"/>
      <c r="R160" s="2665" t="n"/>
      <c r="S160" s="2665" t="n"/>
      <c r="T160" s="2665" t="n"/>
      <c r="U160" s="2665" t="n"/>
      <c r="V160" s="2665" t="n"/>
      <c r="W160" s="2665" t="n"/>
      <c r="X160" s="2665" t="n"/>
      <c r="Y160" s="2665" t="n"/>
      <c r="Z160" s="2665" t="n"/>
      <c r="AA160" s="2665" t="n"/>
      <c r="AB160" s="2665" t="n"/>
      <c r="AC160" s="2665" t="n"/>
      <c r="AD160" s="2665" t="n"/>
      <c r="AE160" s="2665" t="n"/>
      <c r="AF160" s="2665" t="n"/>
      <c r="AG160" s="2665" t="n"/>
      <c r="AH160" s="2665" t="n"/>
      <c r="AI160" s="2665" t="n"/>
      <c r="AJ160" s="2665" t="n"/>
      <c r="AK160" s="2665" t="n"/>
      <c r="AL160" s="2665" t="n"/>
      <c r="AM160" s="2665" t="n"/>
      <c r="AN160" s="2665" t="n"/>
      <c r="AO160" s="2665" t="n"/>
      <c r="AP160" s="2665" t="n"/>
      <c r="AQ160" s="2665" t="n"/>
      <c r="AR160" s="2665" t="n"/>
      <c r="AS160" s="2665" t="n"/>
      <c r="AT160" s="2665" t="n"/>
      <c r="AU160" s="2665" t="n"/>
      <c r="AV160" s="2665" t="n"/>
      <c r="AW160" s="2665" t="n"/>
      <c r="AX160" s="2665" t="n"/>
      <c r="AY160" s="2665" t="n"/>
      <c r="AZ160" s="2665" t="n"/>
      <c r="BA160" s="2665" t="n"/>
      <c r="BB160" s="2665" t="n"/>
      <c r="BC160" s="2665" t="n"/>
      <c r="BD160" s="2665" t="n"/>
      <c r="BE160" s="2665" t="n"/>
      <c r="BF160" s="2665" t="n"/>
      <c r="BG160" s="2665" t="n"/>
      <c r="BH160" s="2665" t="n"/>
      <c r="BI160" s="2665" t="n"/>
      <c r="BJ160" s="2665" t="n"/>
      <c r="BK160" s="2665" t="n"/>
      <c r="BL160" s="2665" t="n"/>
      <c r="BM160" s="2665" t="n"/>
      <c r="BN160" s="2665" t="n"/>
      <c r="BO160" s="2799" t="inlineStr">
        <is>
          <t>2.3.6</t>
        </is>
      </c>
      <c r="BP160" s="2665" t="n"/>
      <c r="BQ160" s="2665" t="n"/>
      <c r="BR160" s="2311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</row>
    <row r="161">
      <c r="A161" s="2420" t="inlineStr">
        <is>
          <t>СК-6</t>
        </is>
      </c>
      <c r="B161" s="2665" t="n"/>
      <c r="C161" s="2665" t="n"/>
      <c r="D161" s="2316" t="n"/>
      <c r="E161" s="2798" t="inlineStr">
        <is>
          <t>Использовать знания о конструктивных особенностях лесохозяйственных машин при расчете основных параметров технологического оборудования</t>
        </is>
      </c>
      <c r="F161" s="2665" t="n"/>
      <c r="G161" s="2665" t="n"/>
      <c r="H161" s="2665" t="n"/>
      <c r="I161" s="2665" t="n"/>
      <c r="J161" s="2665" t="n"/>
      <c r="K161" s="2665" t="n"/>
      <c r="L161" s="2665" t="n"/>
      <c r="M161" s="2665" t="n"/>
      <c r="N161" s="2665" t="n"/>
      <c r="O161" s="2665" t="n"/>
      <c r="P161" s="2665" t="n"/>
      <c r="Q161" s="2665" t="n"/>
      <c r="R161" s="2665" t="n"/>
      <c r="S161" s="2665" t="n"/>
      <c r="T161" s="2665" t="n"/>
      <c r="U161" s="2665" t="n"/>
      <c r="V161" s="2665" t="n"/>
      <c r="W161" s="2665" t="n"/>
      <c r="X161" s="2665" t="n"/>
      <c r="Y161" s="2665" t="n"/>
      <c r="Z161" s="2665" t="n"/>
      <c r="AA161" s="2665" t="n"/>
      <c r="AB161" s="2665" t="n"/>
      <c r="AC161" s="2665" t="n"/>
      <c r="AD161" s="2665" t="n"/>
      <c r="AE161" s="2665" t="n"/>
      <c r="AF161" s="2665" t="n"/>
      <c r="AG161" s="2665" t="n"/>
      <c r="AH161" s="2665" t="n"/>
      <c r="AI161" s="2665" t="n"/>
      <c r="AJ161" s="2665" t="n"/>
      <c r="AK161" s="2665" t="n"/>
      <c r="AL161" s="2665" t="n"/>
      <c r="AM161" s="2665" t="n"/>
      <c r="AN161" s="2665" t="n"/>
      <c r="AO161" s="2665" t="n"/>
      <c r="AP161" s="2665" t="n"/>
      <c r="AQ161" s="2665" t="n"/>
      <c r="AR161" s="2665" t="n"/>
      <c r="AS161" s="2665" t="n"/>
      <c r="AT161" s="2665" t="n"/>
      <c r="AU161" s="2665" t="n"/>
      <c r="AV161" s="2665" t="n"/>
      <c r="AW161" s="2665" t="n"/>
      <c r="AX161" s="2665" t="n"/>
      <c r="AY161" s="2665" t="n"/>
      <c r="AZ161" s="2665" t="n"/>
      <c r="BA161" s="2665" t="n"/>
      <c r="BB161" s="2665" t="n"/>
      <c r="BC161" s="2665" t="n"/>
      <c r="BD161" s="2665" t="n"/>
      <c r="BE161" s="2665" t="n"/>
      <c r="BF161" s="2665" t="n"/>
      <c r="BG161" s="2665" t="n"/>
      <c r="BH161" s="2665" t="n"/>
      <c r="BI161" s="2665" t="n"/>
      <c r="BJ161" s="2665" t="n"/>
      <c r="BK161" s="2665" t="n"/>
      <c r="BL161" s="2665" t="n"/>
      <c r="BM161" s="2665" t="n"/>
      <c r="BN161" s="2665" t="n"/>
      <c r="BO161" s="2799" t="inlineStr">
        <is>
          <t>2.3.7</t>
        </is>
      </c>
      <c r="BP161" s="2665" t="n"/>
      <c r="BQ161" s="2665" t="n"/>
      <c r="BR161" s="2311" t="n"/>
      <c r="BS161" s="2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</row>
    <row r="162">
      <c r="A162" s="2420" t="inlineStr">
        <is>
          <t>СК-7</t>
        </is>
      </c>
      <c r="B162" s="2665" t="n"/>
      <c r="C162" s="2665" t="n"/>
      <c r="D162" s="2316" t="n"/>
      <c r="E162" s="2798" t="inlineStr">
        <is>
          <t>Определять основные параметры загрузочно-формировочного оборудования лесопромышленных предприятий</t>
        </is>
      </c>
      <c r="F162" s="2665" t="n"/>
      <c r="G162" s="2665" t="n"/>
      <c r="H162" s="2665" t="n"/>
      <c r="I162" s="2665" t="n"/>
      <c r="J162" s="2665" t="n"/>
      <c r="K162" s="2665" t="n"/>
      <c r="L162" s="2665" t="n"/>
      <c r="M162" s="2665" t="n"/>
      <c r="N162" s="2665" t="n"/>
      <c r="O162" s="2665" t="n"/>
      <c r="P162" s="2665" t="n"/>
      <c r="Q162" s="2665" t="n"/>
      <c r="R162" s="2665" t="n"/>
      <c r="S162" s="2665" t="n"/>
      <c r="T162" s="2665" t="n"/>
      <c r="U162" s="2665" t="n"/>
      <c r="V162" s="2665" t="n"/>
      <c r="W162" s="2665" t="n"/>
      <c r="X162" s="2665" t="n"/>
      <c r="Y162" s="2665" t="n"/>
      <c r="Z162" s="2665" t="n"/>
      <c r="AA162" s="2665" t="n"/>
      <c r="AB162" s="2665" t="n"/>
      <c r="AC162" s="2665" t="n"/>
      <c r="AD162" s="2665" t="n"/>
      <c r="AE162" s="2665" t="n"/>
      <c r="AF162" s="2665" t="n"/>
      <c r="AG162" s="2665" t="n"/>
      <c r="AH162" s="2665" t="n"/>
      <c r="AI162" s="2665" t="n"/>
      <c r="AJ162" s="2665" t="n"/>
      <c r="AK162" s="2665" t="n"/>
      <c r="AL162" s="2665" t="n"/>
      <c r="AM162" s="2665" t="n"/>
      <c r="AN162" s="2665" t="n"/>
      <c r="AO162" s="2665" t="n"/>
      <c r="AP162" s="2665" t="n"/>
      <c r="AQ162" s="2665" t="n"/>
      <c r="AR162" s="2665" t="n"/>
      <c r="AS162" s="2665" t="n"/>
      <c r="AT162" s="2665" t="n"/>
      <c r="AU162" s="2665" t="n"/>
      <c r="AV162" s="2665" t="n"/>
      <c r="AW162" s="2665" t="n"/>
      <c r="AX162" s="2665" t="n"/>
      <c r="AY162" s="2665" t="n"/>
      <c r="AZ162" s="2665" t="n"/>
      <c r="BA162" s="2665" t="n"/>
      <c r="BB162" s="2665" t="n"/>
      <c r="BC162" s="2665" t="n"/>
      <c r="BD162" s="2665" t="n"/>
      <c r="BE162" s="2665" t="n"/>
      <c r="BF162" s="2665" t="n"/>
      <c r="BG162" s="2665" t="n"/>
      <c r="BH162" s="2665" t="n"/>
      <c r="BI162" s="2665" t="n"/>
      <c r="BJ162" s="2665" t="n"/>
      <c r="BK162" s="2665" t="n"/>
      <c r="BL162" s="2665" t="n"/>
      <c r="BM162" s="2665" t="n"/>
      <c r="BN162" s="2665" t="n"/>
      <c r="BO162" s="2799" t="inlineStr">
        <is>
          <t>2.3.8</t>
        </is>
      </c>
      <c r="BP162" s="2665" t="n"/>
      <c r="BQ162" s="2665" t="n"/>
      <c r="BR162" s="2311" t="n"/>
      <c r="BS162" s="2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</row>
    <row r="163">
      <c r="A163" s="2420" t="inlineStr">
        <is>
          <t>СК-8</t>
        </is>
      </c>
      <c r="B163" s="2665" t="n"/>
      <c r="C163" s="2665" t="n"/>
      <c r="D163" s="2316" t="n"/>
      <c r="E163" s="2798" t="inlineStr">
        <is>
          <t>Владеть основными методами расчетов и испытаний гидроманипуляторов лесных машин и оборудования</t>
        </is>
      </c>
      <c r="F163" s="2665" t="n"/>
      <c r="G163" s="2665" t="n"/>
      <c r="H163" s="2665" t="n"/>
      <c r="I163" s="2665" t="n"/>
      <c r="J163" s="2665" t="n"/>
      <c r="K163" s="2665" t="n"/>
      <c r="L163" s="2665" t="n"/>
      <c r="M163" s="2665" t="n"/>
      <c r="N163" s="2665" t="n"/>
      <c r="O163" s="2665" t="n"/>
      <c r="P163" s="2665" t="n"/>
      <c r="Q163" s="2665" t="n"/>
      <c r="R163" s="2665" t="n"/>
      <c r="S163" s="2665" t="n"/>
      <c r="T163" s="2665" t="n"/>
      <c r="U163" s="2665" t="n"/>
      <c r="V163" s="2665" t="n"/>
      <c r="W163" s="2665" t="n"/>
      <c r="X163" s="2665" t="n"/>
      <c r="Y163" s="2665" t="n"/>
      <c r="Z163" s="2665" t="n"/>
      <c r="AA163" s="2665" t="n"/>
      <c r="AB163" s="2665" t="n"/>
      <c r="AC163" s="2665" t="n"/>
      <c r="AD163" s="2665" t="n"/>
      <c r="AE163" s="2665" t="n"/>
      <c r="AF163" s="2665" t="n"/>
      <c r="AG163" s="2665" t="n"/>
      <c r="AH163" s="2665" t="n"/>
      <c r="AI163" s="2665" t="n"/>
      <c r="AJ163" s="2665" t="n"/>
      <c r="AK163" s="2665" t="n"/>
      <c r="AL163" s="2665" t="n"/>
      <c r="AM163" s="2665" t="n"/>
      <c r="AN163" s="2665" t="n"/>
      <c r="AO163" s="2665" t="n"/>
      <c r="AP163" s="2665" t="n"/>
      <c r="AQ163" s="2665" t="n"/>
      <c r="AR163" s="2665" t="n"/>
      <c r="AS163" s="2665" t="n"/>
      <c r="AT163" s="2665" t="n"/>
      <c r="AU163" s="2665" t="n"/>
      <c r="AV163" s="2665" t="n"/>
      <c r="AW163" s="2665" t="n"/>
      <c r="AX163" s="2665" t="n"/>
      <c r="AY163" s="2665" t="n"/>
      <c r="AZ163" s="2665" t="n"/>
      <c r="BA163" s="2665" t="n"/>
      <c r="BB163" s="2665" t="n"/>
      <c r="BC163" s="2665" t="n"/>
      <c r="BD163" s="2665" t="n"/>
      <c r="BE163" s="2665" t="n"/>
      <c r="BF163" s="2665" t="n"/>
      <c r="BG163" s="2665" t="n"/>
      <c r="BH163" s="2665" t="n"/>
      <c r="BI163" s="2665" t="n"/>
      <c r="BJ163" s="2665" t="n"/>
      <c r="BK163" s="2665" t="n"/>
      <c r="BL163" s="2665" t="n"/>
      <c r="BM163" s="2665" t="n"/>
      <c r="BN163" s="2665" t="n"/>
      <c r="BO163" s="2799" t="inlineStr">
        <is>
          <t>2.3.8</t>
        </is>
      </c>
      <c r="BP163" s="2665" t="n"/>
      <c r="BQ163" s="2665" t="n"/>
      <c r="BR163" s="2311" t="n"/>
      <c r="BS163" s="2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</row>
    <row r="164">
      <c r="A164" s="2420" t="inlineStr">
        <is>
          <t>СК-9</t>
        </is>
      </c>
      <c r="B164" s="2665" t="n"/>
      <c r="C164" s="2665" t="n"/>
      <c r="D164" s="2316" t="n"/>
      <c r="E164" s="2798" t="inlineStr">
        <is>
          <t>Применять знания о конструкции и принципе работы лесопромышленного оборудования для произведения расчетов и выбора его параметров</t>
        </is>
      </c>
      <c r="F164" s="2665" t="n"/>
      <c r="G164" s="2665" t="n"/>
      <c r="H164" s="2665" t="n"/>
      <c r="I164" s="2665" t="n"/>
      <c r="J164" s="2665" t="n"/>
      <c r="K164" s="2665" t="n"/>
      <c r="L164" s="2665" t="n"/>
      <c r="M164" s="2665" t="n"/>
      <c r="N164" s="2665" t="n"/>
      <c r="O164" s="2665" t="n"/>
      <c r="P164" s="2665" t="n"/>
      <c r="Q164" s="2665" t="n"/>
      <c r="R164" s="2665" t="n"/>
      <c r="S164" s="2665" t="n"/>
      <c r="T164" s="2665" t="n"/>
      <c r="U164" s="2665" t="n"/>
      <c r="V164" s="2665" t="n"/>
      <c r="W164" s="2665" t="n"/>
      <c r="X164" s="2665" t="n"/>
      <c r="Y164" s="2665" t="n"/>
      <c r="Z164" s="2665" t="n"/>
      <c r="AA164" s="2665" t="n"/>
      <c r="AB164" s="2665" t="n"/>
      <c r="AC164" s="2665" t="n"/>
      <c r="AD164" s="2665" t="n"/>
      <c r="AE164" s="2665" t="n"/>
      <c r="AF164" s="2665" t="n"/>
      <c r="AG164" s="2665" t="n"/>
      <c r="AH164" s="2665" t="n"/>
      <c r="AI164" s="2665" t="n"/>
      <c r="AJ164" s="2665" t="n"/>
      <c r="AK164" s="2665" t="n"/>
      <c r="AL164" s="2665" t="n"/>
      <c r="AM164" s="2665" t="n"/>
      <c r="AN164" s="2665" t="n"/>
      <c r="AO164" s="2665" t="n"/>
      <c r="AP164" s="2665" t="n"/>
      <c r="AQ164" s="2665" t="n"/>
      <c r="AR164" s="2665" t="n"/>
      <c r="AS164" s="2665" t="n"/>
      <c r="AT164" s="2665" t="n"/>
      <c r="AU164" s="2665" t="n"/>
      <c r="AV164" s="2665" t="n"/>
      <c r="AW164" s="2665" t="n"/>
      <c r="AX164" s="2665" t="n"/>
      <c r="AY164" s="2665" t="n"/>
      <c r="AZ164" s="2665" t="n"/>
      <c r="BA164" s="2665" t="n"/>
      <c r="BB164" s="2665" t="n"/>
      <c r="BC164" s="2665" t="n"/>
      <c r="BD164" s="2665" t="n"/>
      <c r="BE164" s="2665" t="n"/>
      <c r="BF164" s="2665" t="n"/>
      <c r="BG164" s="2665" t="n"/>
      <c r="BH164" s="2665" t="n"/>
      <c r="BI164" s="2665" t="n"/>
      <c r="BJ164" s="2665" t="n"/>
      <c r="BK164" s="2665" t="n"/>
      <c r="BL164" s="2665" t="n"/>
      <c r="BM164" s="2665" t="n"/>
      <c r="BN164" s="2665" t="n"/>
      <c r="BO164" s="2799" t="inlineStr">
        <is>
          <t>2.4.1, 2.4.2</t>
        </is>
      </c>
      <c r="BP164" s="2665" t="n"/>
      <c r="BQ164" s="2665" t="n"/>
      <c r="BR164" s="2311" t="n"/>
      <c r="BS164" s="2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</row>
    <row r="165">
      <c r="A165" s="2420" t="inlineStr">
        <is>
          <t>СК-10</t>
        </is>
      </c>
      <c r="B165" s="2665" t="n"/>
      <c r="C165" s="2665" t="n"/>
      <c r="D165" s="2316" t="n"/>
      <c r="E165" s="2798" t="inlineStr">
        <is>
          <t>Применять в профессиональной деятельности знания о принципах функционирования автоматизированных систем управления лесных машин и оборудования, проводить компьютерную диагностику их неисправностей</t>
        </is>
      </c>
      <c r="F165" s="2665" t="n"/>
      <c r="G165" s="2665" t="n"/>
      <c r="H165" s="2665" t="n"/>
      <c r="I165" s="2665" t="n"/>
      <c r="J165" s="2665" t="n"/>
      <c r="K165" s="2665" t="n"/>
      <c r="L165" s="2665" t="n"/>
      <c r="M165" s="2665" t="n"/>
      <c r="N165" s="2665" t="n"/>
      <c r="O165" s="2665" t="n"/>
      <c r="P165" s="2665" t="n"/>
      <c r="Q165" s="2665" t="n"/>
      <c r="R165" s="2665" t="n"/>
      <c r="S165" s="2665" t="n"/>
      <c r="T165" s="2665" t="n"/>
      <c r="U165" s="2665" t="n"/>
      <c r="V165" s="2665" t="n"/>
      <c r="W165" s="2665" t="n"/>
      <c r="X165" s="2665" t="n"/>
      <c r="Y165" s="2665" t="n"/>
      <c r="Z165" s="2665" t="n"/>
      <c r="AA165" s="2665" t="n"/>
      <c r="AB165" s="2665" t="n"/>
      <c r="AC165" s="2665" t="n"/>
      <c r="AD165" s="2665" t="n"/>
      <c r="AE165" s="2665" t="n"/>
      <c r="AF165" s="2665" t="n"/>
      <c r="AG165" s="2665" t="n"/>
      <c r="AH165" s="2665" t="n"/>
      <c r="AI165" s="2665" t="n"/>
      <c r="AJ165" s="2665" t="n"/>
      <c r="AK165" s="2665" t="n"/>
      <c r="AL165" s="2665" t="n"/>
      <c r="AM165" s="2665" t="n"/>
      <c r="AN165" s="2665" t="n"/>
      <c r="AO165" s="2665" t="n"/>
      <c r="AP165" s="2665" t="n"/>
      <c r="AQ165" s="2665" t="n"/>
      <c r="AR165" s="2665" t="n"/>
      <c r="AS165" s="2665" t="n"/>
      <c r="AT165" s="2665" t="n"/>
      <c r="AU165" s="2665" t="n"/>
      <c r="AV165" s="2665" t="n"/>
      <c r="AW165" s="2665" t="n"/>
      <c r="AX165" s="2665" t="n"/>
      <c r="AY165" s="2665" t="n"/>
      <c r="AZ165" s="2665" t="n"/>
      <c r="BA165" s="2665" t="n"/>
      <c r="BB165" s="2665" t="n"/>
      <c r="BC165" s="2665" t="n"/>
      <c r="BD165" s="2665" t="n"/>
      <c r="BE165" s="2665" t="n"/>
      <c r="BF165" s="2665" t="n"/>
      <c r="BG165" s="2665" t="n"/>
      <c r="BH165" s="2665" t="n"/>
      <c r="BI165" s="2665" t="n"/>
      <c r="BJ165" s="2665" t="n"/>
      <c r="BK165" s="2665" t="n"/>
      <c r="BL165" s="2665" t="n"/>
      <c r="BM165" s="2665" t="n"/>
      <c r="BN165" s="2665" t="n"/>
      <c r="BO165" s="2799" t="inlineStr">
        <is>
          <t>2.4.3</t>
        </is>
      </c>
      <c r="BP165" s="2665" t="n"/>
      <c r="BQ165" s="2665" t="n"/>
      <c r="BR165" s="2311" t="n"/>
      <c r="BS165" s="2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</row>
    <row r="166">
      <c r="A166" s="2420" t="inlineStr">
        <is>
          <t>СК-11</t>
        </is>
      </c>
      <c r="B166" s="2665" t="n"/>
      <c r="C166" s="2665" t="n"/>
      <c r="D166" s="2316" t="n"/>
      <c r="E166" s="2798" t="inlineStr">
        <is>
          <t>Планировать и проводить работы по диагностике неисправностей, сервисному обслуживанию и ремонту лесных машин и оборудования</t>
        </is>
      </c>
      <c r="F166" s="2665" t="n"/>
      <c r="G166" s="2665" t="n"/>
      <c r="H166" s="2665" t="n"/>
      <c r="I166" s="2665" t="n"/>
      <c r="J166" s="2665" t="n"/>
      <c r="K166" s="2665" t="n"/>
      <c r="L166" s="2665" t="n"/>
      <c r="M166" s="2665" t="n"/>
      <c r="N166" s="2665" t="n"/>
      <c r="O166" s="2665" t="n"/>
      <c r="P166" s="2665" t="n"/>
      <c r="Q166" s="2665" t="n"/>
      <c r="R166" s="2665" t="n"/>
      <c r="S166" s="2665" t="n"/>
      <c r="T166" s="2665" t="n"/>
      <c r="U166" s="2665" t="n"/>
      <c r="V166" s="2665" t="n"/>
      <c r="W166" s="2665" t="n"/>
      <c r="X166" s="2665" t="n"/>
      <c r="Y166" s="2665" t="n"/>
      <c r="Z166" s="2665" t="n"/>
      <c r="AA166" s="2665" t="n"/>
      <c r="AB166" s="2665" t="n"/>
      <c r="AC166" s="2665" t="n"/>
      <c r="AD166" s="2665" t="n"/>
      <c r="AE166" s="2665" t="n"/>
      <c r="AF166" s="2665" t="n"/>
      <c r="AG166" s="2665" t="n"/>
      <c r="AH166" s="2665" t="n"/>
      <c r="AI166" s="2665" t="n"/>
      <c r="AJ166" s="2665" t="n"/>
      <c r="AK166" s="2665" t="n"/>
      <c r="AL166" s="2665" t="n"/>
      <c r="AM166" s="2665" t="n"/>
      <c r="AN166" s="2665" t="n"/>
      <c r="AO166" s="2665" t="n"/>
      <c r="AP166" s="2665" t="n"/>
      <c r="AQ166" s="2665" t="n"/>
      <c r="AR166" s="2665" t="n"/>
      <c r="AS166" s="2665" t="n"/>
      <c r="AT166" s="2665" t="n"/>
      <c r="AU166" s="2665" t="n"/>
      <c r="AV166" s="2665" t="n"/>
      <c r="AW166" s="2665" t="n"/>
      <c r="AX166" s="2665" t="n"/>
      <c r="AY166" s="2665" t="n"/>
      <c r="AZ166" s="2665" t="n"/>
      <c r="BA166" s="2665" t="n"/>
      <c r="BB166" s="2665" t="n"/>
      <c r="BC166" s="2665" t="n"/>
      <c r="BD166" s="2665" t="n"/>
      <c r="BE166" s="2665" t="n"/>
      <c r="BF166" s="2665" t="n"/>
      <c r="BG166" s="2665" t="n"/>
      <c r="BH166" s="2665" t="n"/>
      <c r="BI166" s="2665" t="n"/>
      <c r="BJ166" s="2665" t="n"/>
      <c r="BK166" s="2665" t="n"/>
      <c r="BL166" s="2665" t="n"/>
      <c r="BM166" s="2665" t="n"/>
      <c r="BN166" s="2665" t="n"/>
      <c r="BO166" s="2799" t="inlineStr">
        <is>
          <t>2.4.4</t>
        </is>
      </c>
      <c r="BP166" s="2665" t="n"/>
      <c r="BQ166" s="2665" t="n"/>
      <c r="BR166" s="2311" t="n"/>
      <c r="BS166" s="2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</row>
    <row r="167">
      <c r="A167" s="2420" t="inlineStr">
        <is>
          <t>СК-12</t>
        </is>
      </c>
      <c r="B167" s="2665" t="n"/>
      <c r="C167" s="2665" t="n"/>
      <c r="D167" s="2316" t="n"/>
      <c r="E167" s="2798" t="inlineStr">
        <is>
          <t>Владеть методиками оценки и способами улучшения эксплуатационных свойств лесотранспортных машин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2799" t="inlineStr">
        <is>
          <t>2.5.1</t>
        </is>
      </c>
      <c r="BP167" s="2665" t="n"/>
      <c r="BQ167" s="2665" t="n"/>
      <c r="BR167" s="2311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</row>
    <row r="168">
      <c r="A168" s="2420" t="inlineStr">
        <is>
          <t>СК-13</t>
        </is>
      </c>
      <c r="B168" s="2665" t="n"/>
      <c r="C168" s="2665" t="n"/>
      <c r="D168" s="2316" t="n"/>
      <c r="E168" s="2798" t="inlineStr">
        <is>
          <t>Проектировать и рассчитывать детали и узлы лесных машин и оборудования, знать критерии оценки их потребительских качеств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2799" t="inlineStr">
        <is>
          <t>2.5.2, 2.5.3</t>
        </is>
      </c>
      <c r="BP168" s="2665" t="n"/>
      <c r="BQ168" s="2665" t="n"/>
      <c r="BR168" s="2311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</row>
    <row r="169">
      <c r="A169" s="2420" t="inlineStr">
        <is>
          <t>СК-14</t>
        </is>
      </c>
      <c r="B169" s="2665" t="n"/>
      <c r="C169" s="2665" t="n"/>
      <c r="D169" s="2316" t="n"/>
      <c r="E169" s="2798" t="inlineStr">
        <is>
          <t>Владеть основами теории надежности машин, решать практические вопросы повышения надежности лесных машин и оборудования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2799" t="inlineStr">
        <is>
          <t>2.5.4</t>
        </is>
      </c>
      <c r="BP169" s="2665" t="n"/>
      <c r="BQ169" s="2665" t="n"/>
      <c r="BR169" s="2311" t="n"/>
      <c r="BS169" s="2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</row>
    <row r="170">
      <c r="A170" s="2420" t="inlineStr">
        <is>
          <t>СК-15</t>
        </is>
      </c>
      <c r="B170" s="2665" t="n"/>
      <c r="C170" s="2665" t="n"/>
      <c r="D170" s="2316" t="n"/>
      <c r="E170" s="2798" t="inlineStr">
        <is>
          <t>Оценивать основные фонды и показатели экономической эффективности предприятий лесного комплекса, рассчитывать себестоимость продукции и ее цену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2799" t="inlineStr">
        <is>
          <t>2.6.1</t>
        </is>
      </c>
      <c r="BP170" s="2665" t="n"/>
      <c r="BQ170" s="2665" t="n"/>
      <c r="BR170" s="2311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</row>
    <row r="171">
      <c r="A171" s="2420" t="inlineStr">
        <is>
          <t>СК-16</t>
        </is>
      </c>
      <c r="B171" s="2665" t="n"/>
      <c r="C171" s="2665" t="n"/>
      <c r="D171" s="2316" t="n"/>
      <c r="E171" s="2798" t="inlineStr">
        <is>
          <t>Осуществлять экономический анализ инженерной деятельности предприятий лесного комплекса и уметь выполнять организационно-технические расчеты для планирования и регулирования производства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2799" t="inlineStr">
        <is>
          <t>2.6.2, 2.6.3</t>
        </is>
      </c>
      <c r="BP171" s="2665" t="n"/>
      <c r="BQ171" s="2665" t="n"/>
      <c r="BR171" s="2311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</row>
    <row r="172">
      <c r="A172" s="2805" t="inlineStr">
        <is>
          <t>СК-18</t>
        </is>
      </c>
      <c r="B172" s="2674" t="n"/>
      <c r="C172" s="2674" t="n"/>
      <c r="D172" s="2472" t="n"/>
      <c r="E172" s="2806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72" s="2674" t="n"/>
      <c r="G172" s="2674" t="n"/>
      <c r="H172" s="2674" t="n"/>
      <c r="I172" s="2674" t="n"/>
      <c r="J172" s="2674" t="n"/>
      <c r="K172" s="2674" t="n"/>
      <c r="L172" s="2674" t="n"/>
      <c r="M172" s="2674" t="n"/>
      <c r="N172" s="2674" t="n"/>
      <c r="O172" s="2674" t="n"/>
      <c r="P172" s="2674" t="n"/>
      <c r="Q172" s="2674" t="n"/>
      <c r="R172" s="2674" t="n"/>
      <c r="S172" s="2674" t="n"/>
      <c r="T172" s="2674" t="n"/>
      <c r="U172" s="2674" t="n"/>
      <c r="V172" s="2674" t="n"/>
      <c r="W172" s="2674" t="n"/>
      <c r="X172" s="2674" t="n"/>
      <c r="Y172" s="2674" t="n"/>
      <c r="Z172" s="2674" t="n"/>
      <c r="AA172" s="2674" t="n"/>
      <c r="AB172" s="2674" t="n"/>
      <c r="AC172" s="2674" t="n"/>
      <c r="AD172" s="2674" t="n"/>
      <c r="AE172" s="2674" t="n"/>
      <c r="AF172" s="2674" t="n"/>
      <c r="AG172" s="2674" t="n"/>
      <c r="AH172" s="2674" t="n"/>
      <c r="AI172" s="2674" t="n"/>
      <c r="AJ172" s="2674" t="n"/>
      <c r="AK172" s="2674" t="n"/>
      <c r="AL172" s="2674" t="n"/>
      <c r="AM172" s="2674" t="n"/>
      <c r="AN172" s="2674" t="n"/>
      <c r="AO172" s="2674" t="n"/>
      <c r="AP172" s="2674" t="n"/>
      <c r="AQ172" s="2674" t="n"/>
      <c r="AR172" s="2674" t="n"/>
      <c r="AS172" s="2674" t="n"/>
      <c r="AT172" s="2674" t="n"/>
      <c r="AU172" s="2674" t="n"/>
      <c r="AV172" s="2674" t="n"/>
      <c r="AW172" s="2674" t="n"/>
      <c r="AX172" s="2674" t="n"/>
      <c r="AY172" s="2674" t="n"/>
      <c r="AZ172" s="2674" t="n"/>
      <c r="BA172" s="2674" t="n"/>
      <c r="BB172" s="2674" t="n"/>
      <c r="BC172" s="2674" t="n"/>
      <c r="BD172" s="2674" t="n"/>
      <c r="BE172" s="2674" t="n"/>
      <c r="BF172" s="2674" t="n"/>
      <c r="BG172" s="2674" t="n"/>
      <c r="BH172" s="2674" t="n"/>
      <c r="BI172" s="2674" t="n"/>
      <c r="BJ172" s="2674" t="n"/>
      <c r="BK172" s="2674" t="n"/>
      <c r="BL172" s="2674" t="n"/>
      <c r="BM172" s="2674" t="n"/>
      <c r="BN172" s="2674" t="n"/>
      <c r="BO172" s="2807" t="inlineStr">
        <is>
          <t>2.8.4</t>
        </is>
      </c>
      <c r="BP172" s="2674" t="n"/>
      <c r="BQ172" s="2674" t="n"/>
      <c r="BR172" s="247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</row>
    <row r="173">
      <c r="A173" s="140" t="n"/>
      <c r="B173" s="140" t="n"/>
      <c r="C173" s="140" t="n"/>
      <c r="D173" s="679" t="n"/>
      <c r="E173" s="679" t="n"/>
      <c r="F173" s="679" t="n"/>
      <c r="G173" s="679" t="n"/>
      <c r="H173" s="679" t="n"/>
      <c r="I173" s="679" t="n"/>
      <c r="J173" s="679" t="n"/>
      <c r="K173" s="679" t="n"/>
      <c r="L173" s="679" t="n"/>
      <c r="M173" s="679" t="n"/>
      <c r="N173" s="679" t="n"/>
      <c r="O173" s="679" t="n"/>
      <c r="P173" s="679" t="n"/>
      <c r="Q173" s="679" t="n"/>
      <c r="R173" s="679" t="n"/>
      <c r="S173" s="679" t="n"/>
      <c r="T173" s="679" t="n"/>
      <c r="U173" s="679" t="n"/>
      <c r="V173" s="679" t="n"/>
      <c r="W173" s="679" t="n"/>
      <c r="X173" s="679" t="n"/>
      <c r="Y173" s="679" t="n"/>
      <c r="Z173" s="679" t="n"/>
      <c r="AA173" s="679" t="n"/>
      <c r="AB173" s="679" t="n"/>
      <c r="AC173" s="679" t="n"/>
      <c r="AD173" s="679" t="n"/>
      <c r="AE173" s="679" t="n"/>
      <c r="AF173" s="679" t="n"/>
      <c r="AG173" s="679" t="n"/>
      <c r="AH173" s="679" t="n"/>
      <c r="AI173" s="679" t="n"/>
      <c r="AJ173" s="679" t="n"/>
      <c r="AK173" s="679" t="n"/>
      <c r="AL173" s="679" t="n"/>
      <c r="AM173" s="679" t="n"/>
      <c r="AN173" s="679" t="n"/>
      <c r="AO173" s="679" t="n"/>
      <c r="AP173" s="679" t="n"/>
      <c r="AQ173" s="679" t="n"/>
      <c r="AR173" s="679" t="n"/>
      <c r="AS173" s="679" t="n"/>
      <c r="AT173" s="679" t="n"/>
      <c r="AU173" s="679" t="n"/>
      <c r="AV173" s="679" t="n"/>
      <c r="AW173" s="679" t="n"/>
      <c r="AX173" s="679" t="n"/>
      <c r="AY173" s="679" t="n"/>
      <c r="AZ173" s="679" t="n"/>
      <c r="BA173" s="679" t="n"/>
      <c r="BB173" s="679" t="n"/>
      <c r="BC173" s="679" t="n"/>
      <c r="BD173" s="679" t="n"/>
      <c r="BE173" s="679" t="n"/>
      <c r="BF173" s="679" t="n"/>
      <c r="BG173" s="680" t="n"/>
      <c r="BH173" s="680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</row>
    <row r="175">
      <c r="A175" s="4877" t="inlineStr">
        <is>
          <t>д</t>
        </is>
      </c>
      <c r="B175" s="673" t="inlineStr">
        <is>
          <t>Дифференцированный зачет.</t>
        </is>
      </c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657" t="n"/>
      <c r="BT175" s="657" t="n"/>
      <c r="BU175" s="657" t="n"/>
      <c r="BV175" s="2" t="n"/>
      <c r="BW175" s="2" t="n"/>
      <c r="BX175" s="2" t="n"/>
      <c r="BY175" s="2" t="n"/>
      <c r="BZ175" s="2" t="n"/>
      <c r="CA175" s="2" t="n"/>
      <c r="CB175" s="2" t="n"/>
    </row>
    <row r="176">
      <c r="A176" s="4878" t="inlineStr">
        <is>
          <t>*</t>
        </is>
      </c>
      <c r="B176" s="4879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656" t="n"/>
      <c r="BT176" s="656" t="n"/>
      <c r="BU176" s="656" t="n"/>
      <c r="BV176" s="2" t="n"/>
      <c r="BW176" s="2" t="n"/>
      <c r="BX176" s="2" t="n"/>
      <c r="BY176" s="2" t="n"/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</row>
    <row r="178">
      <c r="A178" s="11" t="inlineStr">
        <is>
          <t>Проректор по учебной работе</t>
        </is>
      </c>
      <c r="B178" s="11" t="n"/>
      <c r="C178" s="11" t="n"/>
      <c r="D178" s="11" t="n"/>
      <c r="E178" s="11" t="n"/>
      <c r="F178" s="11" t="n"/>
      <c r="G178" s="11" t="n"/>
      <c r="H178" s="11" t="n"/>
      <c r="I178" s="11" t="n"/>
      <c r="J178" s="11" t="n"/>
      <c r="K178" s="11" t="n"/>
      <c r="L178" s="11" t="n"/>
      <c r="M178" s="11" t="n"/>
      <c r="N178" s="4327" t="n"/>
      <c r="O178" s="4327" t="n"/>
      <c r="P178" s="4327" t="n"/>
      <c r="Q178" s="4327" t="n"/>
      <c r="R178" s="1448" t="n"/>
      <c r="S178" s="1448" t="n"/>
      <c r="T178" s="1448" t="n"/>
      <c r="U178" s="1448" t="n"/>
      <c r="V178" s="1448" t="n"/>
      <c r="W178" s="1448" t="n"/>
      <c r="X178" s="1448" t="n"/>
      <c r="Y178" s="1448" t="n"/>
      <c r="Z178" s="1448" t="n"/>
      <c r="AA178" s="1448" t="n"/>
      <c r="AB178" s="11" t="inlineStr">
        <is>
          <t>А.А.Сакович</t>
        </is>
      </c>
      <c r="AC178" s="6" t="n"/>
      <c r="AD178" s="1449" t="n"/>
      <c r="AE178" s="11" t="n"/>
      <c r="AF178" s="11" t="n"/>
      <c r="AG178" s="6" t="n"/>
      <c r="AH178" s="2" t="n"/>
      <c r="AI178" s="2" t="n"/>
      <c r="AJ178" s="2" t="n"/>
      <c r="AK178" s="2" t="n"/>
      <c r="AL178" s="6" t="inlineStr">
        <is>
          <t xml:space="preserve">Заведующий кафедрой лесных машин, дорог и технологий </t>
        </is>
      </c>
      <c r="AM178" s="1455" t="n"/>
      <c r="AN178" s="1455" t="n"/>
      <c r="AO178" s="1455" t="n"/>
      <c r="AP178" s="1455" t="n"/>
      <c r="AQ178" s="1455" t="n"/>
      <c r="AR178" s="1455" t="n"/>
      <c r="AS178" s="1455" t="n"/>
      <c r="AT178" s="1455" t="n"/>
      <c r="AU178" s="1455" t="n"/>
      <c r="AV178" s="1455" t="n"/>
      <c r="AW178" s="1455" t="n"/>
      <c r="AX178" s="1455" t="n"/>
      <c r="AY178" s="3536" t="n"/>
      <c r="AZ178" s="1455" t="n"/>
      <c r="BA178" s="1455" t="n"/>
      <c r="BB178" s="1455" t="n"/>
      <c r="BC178" s="4328" t="n"/>
      <c r="BD178" s="4331" t="n"/>
      <c r="BE178" s="4331" t="n"/>
      <c r="BF178" s="4331" t="n"/>
      <c r="BG178" s="1448" t="n"/>
      <c r="BH178" s="1448" t="n"/>
      <c r="BI178" s="1448" t="n"/>
      <c r="BJ178" s="1448" t="n"/>
      <c r="BK178" s="1448" t="n"/>
      <c r="BL178" s="1448" t="n"/>
      <c r="BM178" s="1448" t="n"/>
      <c r="BN178" s="1448" t="n"/>
      <c r="BO178" s="1448" t="n"/>
      <c r="BP178" s="11" t="inlineStr">
        <is>
          <t>С.П.Мохов</t>
        </is>
      </c>
      <c r="BQ178" s="2" t="n"/>
      <c r="BR178" s="4328" t="n"/>
      <c r="BS178" s="2" t="n"/>
      <c r="BT178" s="2" t="n"/>
      <c r="BU178" s="2" t="n"/>
      <c r="BV178" s="2" t="n"/>
      <c r="BW178" s="2" t="n"/>
      <c r="BX178" s="2" t="n"/>
      <c r="BY178" s="1449" t="n"/>
      <c r="BZ178" s="11" t="n"/>
      <c r="CA178" s="11" t="n"/>
      <c r="CB178" s="17" t="n"/>
    </row>
    <row r="179">
      <c r="A179" s="11" t="n"/>
      <c r="B179" s="11" t="n"/>
      <c r="C179" s="11" t="n"/>
      <c r="D179" s="11" t="n"/>
      <c r="E179" s="11" t="n"/>
      <c r="F179" s="11" t="n"/>
      <c r="G179" s="11" t="n"/>
      <c r="H179" s="11" t="n"/>
      <c r="I179" s="11" t="n"/>
      <c r="J179" s="11" t="n"/>
      <c r="K179" s="11" t="n"/>
      <c r="L179" s="11" t="n"/>
      <c r="M179" s="11" t="n"/>
      <c r="N179" s="6" t="n"/>
      <c r="O179" s="6" t="n"/>
      <c r="P179" s="6772" t="n"/>
      <c r="Q179" s="6772" t="n"/>
      <c r="R179" s="1460" t="n"/>
      <c r="S179" s="1460" t="n"/>
      <c r="T179" s="1460" t="n"/>
      <c r="U179" s="1460" t="n"/>
      <c r="V179" s="661" t="n">
        <v>2023</v>
      </c>
      <c r="W179" s="662" t="n"/>
      <c r="X179" s="11" t="n"/>
      <c r="Y179" s="6" t="n"/>
      <c r="Z179" s="6" t="n"/>
      <c r="AA179" s="6" t="n"/>
      <c r="AB179" s="11" t="n"/>
      <c r="AC179" s="11" t="n"/>
      <c r="AD179" s="11" t="n"/>
      <c r="AE179" s="6" t="n"/>
      <c r="AF179" s="6" t="n"/>
      <c r="AG179" s="17" t="n"/>
      <c r="AH179" s="2" t="n"/>
      <c r="AI179" s="2" t="n"/>
      <c r="AJ179" s="2" t="n"/>
      <c r="AK179" s="2" t="n"/>
      <c r="AL179" s="1408" t="inlineStr">
        <is>
          <t>лесопромышленного производства</t>
        </is>
      </c>
      <c r="AM179" s="1455" t="n"/>
      <c r="AN179" s="1455" t="n"/>
      <c r="AO179" s="1455" t="n"/>
      <c r="AP179" s="1455" t="n"/>
      <c r="AQ179" s="1455" t="n"/>
      <c r="AR179" s="1455" t="n"/>
      <c r="AS179" s="1455" t="n"/>
      <c r="AT179" s="1455" t="n"/>
      <c r="AU179" s="1455" t="n"/>
      <c r="AV179" s="1455" t="n"/>
      <c r="AW179" s="1455" t="n"/>
      <c r="AX179" s="1455" t="n"/>
      <c r="AY179" s="1455" t="n"/>
      <c r="AZ179" s="1455" t="n"/>
      <c r="BA179" s="1455" t="n"/>
      <c r="BB179" s="1449" t="n"/>
      <c r="BC179" s="4328" t="n"/>
      <c r="BD179" s="4328" t="n"/>
      <c r="BE179" s="4328" t="n"/>
      <c r="BF179" s="6774" t="n"/>
      <c r="BG179" s="1462" t="n"/>
      <c r="BH179" s="1460" t="n"/>
      <c r="BI179" s="1460" t="n"/>
      <c r="BJ179" s="1460" t="n"/>
      <c r="BK179" s="661" t="n">
        <v>2023</v>
      </c>
      <c r="BL179" s="662" t="n"/>
      <c r="BM179" s="11" t="n"/>
      <c r="BN179" s="11" t="n"/>
      <c r="BO179" s="1449" t="n"/>
      <c r="BP179" s="11" t="n"/>
      <c r="BQ179" s="11" t="n"/>
      <c r="BR179" s="11" t="n"/>
      <c r="BS179" s="2" t="n"/>
      <c r="BT179" s="2" t="n"/>
      <c r="BU179" s="2" t="n"/>
      <c r="BV179" s="2" t="n"/>
      <c r="BW179" s="2" t="n"/>
      <c r="BX179" s="2" t="n"/>
      <c r="BY179" s="11" t="n"/>
      <c r="BZ179" s="4328" t="n"/>
      <c r="CA179" s="4328" t="n"/>
      <c r="CB179" s="17" t="n"/>
    </row>
    <row r="180">
      <c r="A180" s="11" t="n"/>
      <c r="B180" s="11" t="n"/>
      <c r="C180" s="11" t="n"/>
      <c r="D180" s="11" t="n"/>
      <c r="E180" s="11" t="n"/>
      <c r="F180" s="11" t="n"/>
      <c r="G180" s="11" t="n"/>
      <c r="H180" s="11" t="n"/>
      <c r="I180" s="11" t="n"/>
      <c r="J180" s="11" t="n"/>
      <c r="K180" s="11" t="n"/>
      <c r="L180" s="11" t="n"/>
      <c r="M180" s="11" t="n"/>
      <c r="N180" s="11" t="n"/>
      <c r="O180" s="11" t="n"/>
      <c r="P180" s="11" t="n"/>
      <c r="Q180" s="11" t="n"/>
      <c r="R180" s="11" t="n"/>
      <c r="S180" s="11" t="n"/>
      <c r="T180" s="11" t="n"/>
      <c r="U180" s="11" t="n"/>
      <c r="V180" s="11" t="n"/>
      <c r="W180" s="11" t="n"/>
      <c r="X180" s="11" t="n"/>
      <c r="Y180" s="11" t="n"/>
      <c r="Z180" s="11" t="n"/>
      <c r="AA180" s="11" t="n"/>
      <c r="AB180" s="11" t="n"/>
      <c r="AC180" s="11" t="n"/>
      <c r="AD180" s="11" t="n"/>
      <c r="AE180" s="4328" t="n"/>
      <c r="AF180" s="4328" t="n"/>
      <c r="AG180" s="17" t="n"/>
      <c r="AH180" s="2" t="n"/>
      <c r="AI180" s="2" t="n"/>
      <c r="AJ180" s="2" t="n"/>
      <c r="AK180" s="2" t="n"/>
      <c r="AL180" s="11" t="n"/>
      <c r="AM180" s="11" t="n"/>
      <c r="AN180" s="11" t="n"/>
      <c r="AO180" s="11" t="n"/>
      <c r="AP180" s="11" t="n"/>
      <c r="AQ180" s="11" t="n"/>
      <c r="AR180" s="11" t="n"/>
      <c r="AS180" s="11" t="n"/>
      <c r="AT180" s="11" t="n"/>
      <c r="AU180" s="11" t="n"/>
      <c r="AV180" s="11" t="n"/>
      <c r="AW180" s="11" t="n"/>
      <c r="AX180" s="11" t="n"/>
      <c r="AY180" s="11" t="n"/>
      <c r="AZ180" s="11" t="n"/>
      <c r="BA180" s="11" t="n"/>
      <c r="BB180" s="11" t="n"/>
      <c r="BC180" s="11" t="n"/>
      <c r="BD180" s="2" t="n"/>
      <c r="BE180" s="11" t="n"/>
      <c r="BF180" s="11" t="n"/>
      <c r="BG180" s="11" t="n"/>
      <c r="BH180" s="11" t="n"/>
      <c r="BI180" s="11" t="n"/>
      <c r="BJ180" s="11" t="n"/>
      <c r="BK180" s="11" t="n"/>
      <c r="BL180" s="11" t="n"/>
      <c r="BM180" s="11" t="n"/>
      <c r="BN180" s="11" t="n"/>
      <c r="BO180" s="11" t="n"/>
      <c r="BP180" s="11" t="n"/>
      <c r="BQ180" s="11" t="n"/>
      <c r="BR180" s="11" t="n"/>
      <c r="BS180" s="11" t="n"/>
      <c r="BT180" s="2" t="n"/>
      <c r="BU180" s="2" t="n"/>
      <c r="BV180" s="2" t="n"/>
      <c r="BW180" s="2" t="n"/>
      <c r="BX180" s="2" t="n"/>
      <c r="BY180" s="11" t="n"/>
      <c r="BZ180" s="4328" t="n"/>
      <c r="CA180" s="4328" t="n"/>
      <c r="CB180" s="17" t="n"/>
    </row>
    <row r="181">
      <c r="A181" s="16" t="inlineStr">
        <is>
          <t>Декан факультета заочного образования</t>
        </is>
      </c>
      <c r="B181" s="16" t="n"/>
      <c r="C181" s="16" t="n"/>
      <c r="D181" s="16" t="n"/>
      <c r="E181" s="16" t="n"/>
      <c r="F181" s="16" t="n"/>
      <c r="G181" s="16" t="n"/>
      <c r="H181" s="16" t="n"/>
      <c r="I181" s="16" t="n"/>
      <c r="J181" s="16" t="n"/>
      <c r="K181" s="16" t="n"/>
      <c r="L181" s="16" t="n"/>
      <c r="M181" s="16" t="n"/>
      <c r="N181" s="4329" t="n"/>
      <c r="O181" s="4329" t="n"/>
      <c r="P181" s="4331" t="n"/>
      <c r="Q181" s="4331" t="n"/>
      <c r="R181" s="1448" t="n"/>
      <c r="S181" s="1448" t="n"/>
      <c r="T181" s="1448" t="n"/>
      <c r="U181" s="1448" t="n"/>
      <c r="V181" s="1448" t="n"/>
      <c r="W181" s="1448" t="n"/>
      <c r="X181" s="1448" t="n"/>
      <c r="Y181" s="1448" t="n"/>
      <c r="Z181" s="1448" t="n"/>
      <c r="AA181" s="1448" t="n"/>
      <c r="AB181" s="16" t="inlineStr">
        <is>
          <t>С.А.Прохорчик</t>
        </is>
      </c>
      <c r="AC181" s="16" t="n"/>
      <c r="AD181" s="16" t="n"/>
      <c r="AE181" s="16" t="n"/>
      <c r="AF181" s="16" t="n"/>
      <c r="AG181" s="16" t="n"/>
      <c r="AH181" s="2" t="n"/>
      <c r="AI181" s="2" t="n"/>
      <c r="AJ181" s="2" t="n"/>
      <c r="AK181" s="2" t="n"/>
      <c r="AL181" s="10" t="inlineStr">
        <is>
          <t xml:space="preserve">Рекомендован к утверждению научно-методическим советом БГТУ, протокол № 6  от 28.04.2023 </t>
        </is>
      </c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11" t="n"/>
      <c r="BT181" s="2" t="n"/>
      <c r="BU181" s="2" t="n"/>
      <c r="BV181" s="2" t="n"/>
      <c r="BW181" s="2" t="n"/>
      <c r="BX181" s="2" t="n"/>
      <c r="BY181" s="4328" t="n"/>
      <c r="BZ181" s="4328" t="n"/>
      <c r="CA181" s="6" t="n"/>
      <c r="CB181" s="508" t="n"/>
    </row>
    <row r="182">
      <c r="A182" s="1455" t="n"/>
      <c r="B182" s="1455" t="n"/>
      <c r="C182" s="1455" t="n"/>
      <c r="D182" s="1455" t="n"/>
      <c r="E182" s="1455" t="n"/>
      <c r="F182" s="1455" t="n"/>
      <c r="G182" s="1455" t="n"/>
      <c r="H182" s="1455" t="n"/>
      <c r="I182" s="1455" t="n"/>
      <c r="J182" s="1449" t="n"/>
      <c r="K182" s="1449" t="n"/>
      <c r="L182" s="1449" t="n"/>
      <c r="M182" s="1449" t="n"/>
      <c r="N182" s="1455" t="n"/>
      <c r="O182" s="4328" t="n"/>
      <c r="P182" s="6774" t="n"/>
      <c r="Q182" s="6774" t="n"/>
      <c r="R182" s="1470" t="n"/>
      <c r="S182" s="1470" t="n"/>
      <c r="T182" s="1462" t="n"/>
      <c r="U182" s="1462" t="n"/>
      <c r="V182" s="661" t="n">
        <v>2023</v>
      </c>
      <c r="W182" s="662" t="n"/>
      <c r="X182" s="11" t="n"/>
      <c r="Y182" s="11" t="n"/>
      <c r="Z182" s="11" t="n"/>
      <c r="AA182" s="11" t="n"/>
      <c r="AB182" s="11" t="n"/>
      <c r="AC182" s="11" t="n"/>
      <c r="AD182" s="11" t="n"/>
      <c r="AE182" s="4328" t="n"/>
      <c r="AF182" s="4328" t="n"/>
      <c r="AG182" s="17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</row>
    <row r="183">
      <c r="A183" s="1455" t="n"/>
      <c r="B183" s="1455" t="n"/>
      <c r="C183" s="1455" t="n"/>
      <c r="D183" s="1455" t="n"/>
      <c r="E183" s="1455" t="n"/>
      <c r="F183" s="1455" t="n"/>
      <c r="G183" s="1455" t="n"/>
      <c r="H183" s="1455" t="n"/>
      <c r="I183" s="1455" t="n"/>
      <c r="J183" s="1455" t="n"/>
      <c r="K183" s="1455" t="n"/>
      <c r="L183" s="1455" t="n"/>
      <c r="M183" s="1455" t="n"/>
      <c r="N183" s="1455" t="n"/>
      <c r="O183" s="1455" t="n"/>
      <c r="P183" s="1455" t="n"/>
      <c r="Q183" s="1455" t="n"/>
      <c r="R183" s="1455" t="n"/>
      <c r="S183" s="11" t="n"/>
      <c r="T183" s="2" t="n"/>
      <c r="U183" s="11" t="n"/>
      <c r="V183" s="11" t="n"/>
      <c r="W183" s="11" t="n"/>
      <c r="X183" s="11" t="n"/>
      <c r="Y183" s="11" t="n"/>
      <c r="Z183" s="11" t="n"/>
      <c r="AA183" s="11" t="n"/>
      <c r="AB183" s="11" t="n"/>
      <c r="AC183" s="11" t="n"/>
      <c r="AD183" s="11" t="n"/>
      <c r="AE183" s="11" t="n"/>
      <c r="AF183" s="11" t="n"/>
      <c r="AG183" s="11" t="n"/>
      <c r="AH183" s="11" t="n"/>
      <c r="AI183" s="11" t="n"/>
      <c r="AJ183" s="11" t="n"/>
      <c r="AK183" s="4328" t="n"/>
      <c r="AL183" s="4328" t="n"/>
      <c r="AM183" s="17" t="n"/>
      <c r="AN183" s="140" t="n"/>
      <c r="AO183" s="140" t="n"/>
      <c r="AP183" s="140" t="n"/>
      <c r="AQ183" s="140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140" t="n"/>
      <c r="AO184" s="140" t="n"/>
      <c r="AP184" s="140" t="n"/>
      <c r="AQ184" s="140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140" t="n"/>
      <c r="AO185" s="140" t="n"/>
      <c r="AP185" s="140" t="n"/>
      <c r="AQ185" s="140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140" t="n"/>
      <c r="AO186" s="140" t="n"/>
      <c r="AP186" s="140" t="n"/>
      <c r="AQ186" s="140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137" t="n"/>
      <c r="AV187" s="137" t="n"/>
      <c r="AW187" s="4182" t="n"/>
      <c r="AX187" s="4182" t="n"/>
      <c r="AY187" s="3249" t="n"/>
      <c r="AZ187" s="3249" t="n"/>
      <c r="BA187" s="3249" t="n"/>
      <c r="BB187" s="3249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3249" t="n"/>
      <c r="BR187" s="3249" t="n"/>
      <c r="BS187" s="2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U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1" t="n"/>
      <c r="BT1" s="2" t="n"/>
      <c r="BU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7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22" t="inlineStr">
        <is>
          <t>Квалификация:</t>
        </is>
      </c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20" t="n"/>
      <c r="S5" s="21" t="inlineStr">
        <is>
          <t>Специальность: 6-05-1013-03 Туризм и природопользование</t>
        </is>
      </c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2" t="inlineStr">
        <is>
          <t>Специалист по туризму и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</row>
    <row r="6">
      <c r="A6" s="2" t="n"/>
      <c r="B6" s="4" t="n"/>
      <c r="C6" s="4" t="n"/>
      <c r="D6" s="23" t="inlineStr">
        <is>
          <t>Регистрационный № 05-101-002/уч.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2" t="inlineStr">
        <is>
          <t>природопользованию</t>
        </is>
      </c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" t="n"/>
      <c r="S7" s="43" t="inlineStr">
        <is>
          <t>Форма получения образования: заочная</t>
        </is>
      </c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" t="n"/>
      <c r="S8" s="43" t="inlineStr">
        <is>
          <t>(интегрированная с образовательными программами среднего специального образования)</t>
        </is>
      </c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32" t="inlineStr">
        <is>
          <t>Степень: Бакалавр</t>
        </is>
      </c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36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684" t="n"/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2" t="n"/>
      <c r="S10" s="2" t="n"/>
      <c r="T10" s="2" t="n"/>
      <c r="U10" s="2" t="n"/>
      <c r="V10" s="4857" t="inlineStr">
        <is>
          <t>Специальность: 2-89 01 01 Туризм и гостеприимство</t>
        </is>
      </c>
      <c r="W10" s="2" t="n"/>
      <c r="X10" s="2" t="n"/>
      <c r="Y10" s="2" t="n"/>
      <c r="Z10" s="2" t="n"/>
      <c r="AA10" s="2" t="n"/>
      <c r="AB10" s="2" t="n"/>
      <c r="AC10" s="4857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2" t="inlineStr">
        <is>
          <t>Срок обучения: 4 года</t>
        </is>
      </c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2" t="n"/>
      <c r="S11" s="2" t="n"/>
      <c r="T11" s="2" t="n"/>
      <c r="U11" s="2" t="n"/>
      <c r="V11" s="4857" t="inlineStr">
        <is>
          <t>Квалификация специалиста: экскурсовод</t>
        </is>
      </c>
      <c r="W11" s="145" t="n"/>
      <c r="X11" s="2" t="n"/>
      <c r="Y11" s="2" t="n"/>
      <c r="Z11" s="2" t="n"/>
      <c r="AA11" s="2" t="n"/>
      <c r="AB11" s="2" t="n"/>
      <c r="AC11" s="4857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36" t="n"/>
      <c r="BE11" s="2" t="n"/>
      <c r="BF11" s="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2" t="n"/>
      <c r="BU11" s="2" t="n"/>
    </row>
    <row r="12">
      <c r="A12" s="36" t="n"/>
      <c r="B12" s="35" t="n"/>
      <c r="C12" s="35" t="n"/>
      <c r="D12" s="35" t="n"/>
      <c r="E12" s="35" t="n"/>
      <c r="F12" s="35" t="n"/>
      <c r="G12" s="35" t="n"/>
      <c r="H12" s="35" t="n"/>
      <c r="I12" s="35" t="n"/>
      <c r="J12" s="35" t="n"/>
      <c r="K12" s="35" t="n"/>
      <c r="L12" s="35" t="n"/>
      <c r="M12" s="35" t="n"/>
      <c r="N12" s="36" t="n"/>
      <c r="O12" s="36" t="n"/>
      <c r="P12" s="37" t="n"/>
      <c r="Q12" s="37" t="n"/>
      <c r="R12" s="2" t="n"/>
      <c r="S12" s="2" t="n"/>
      <c r="T12" s="2" t="n"/>
      <c r="U12" s="2" t="n"/>
      <c r="V12" s="4857" t="n"/>
      <c r="W12" s="145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36" t="n"/>
      <c r="BE12" s="2" t="n"/>
      <c r="BF12" s="2" t="n"/>
      <c r="BG12" s="22" t="n"/>
      <c r="BH12" s="36" t="n"/>
      <c r="BI12" s="40" t="n"/>
      <c r="BJ12" s="41" t="n"/>
      <c r="BK12" s="41" t="n"/>
      <c r="BL12" s="41" t="n"/>
      <c r="BM12" s="41" t="n"/>
      <c r="BN12" s="41" t="n"/>
      <c r="BO12" s="41" t="n"/>
      <c r="BP12" s="41" t="n"/>
      <c r="BQ12" s="41" t="n"/>
      <c r="BR12" s="41" t="n"/>
      <c r="BS12" s="41" t="n"/>
      <c r="BT12" s="2" t="n"/>
      <c r="BU12" s="2" t="n"/>
    </row>
    <row r="13">
      <c r="A13" s="145" t="n"/>
      <c r="B13" s="2163" t="n"/>
      <c r="C13" s="2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2" t="n"/>
      <c r="S13" s="2164" t="n"/>
      <c r="T13" s="145" t="n"/>
      <c r="U13" s="2" t="n"/>
      <c r="V13" s="4857" t="inlineStr">
        <is>
          <t>Специальность: 2-89 03 31 Организация гостиничных услуг</t>
        </is>
      </c>
      <c r="W13" s="145" t="n"/>
      <c r="X13" s="145" t="n"/>
      <c r="Y13" s="145" t="n"/>
      <c r="Z13" s="142" t="n"/>
      <c r="AA13" s="142" t="n"/>
      <c r="AB13" s="145" t="n"/>
      <c r="AC13" s="2" t="n"/>
      <c r="AD13" s="2" t="n"/>
      <c r="AE13" s="145" t="n"/>
      <c r="AF13" s="145" t="n"/>
      <c r="AG13" s="145" t="n"/>
      <c r="AH13" s="2164" t="n"/>
      <c r="AI13" s="145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145" t="n"/>
      <c r="BG13" s="145" t="n"/>
      <c r="BH13" s="145" t="n"/>
      <c r="BI13" s="145" t="n"/>
      <c r="BJ13" s="145" t="n"/>
      <c r="BK13" s="145" t="n"/>
      <c r="BL13" s="145" t="n"/>
      <c r="BM13" s="145" t="n"/>
      <c r="BN13" s="2163" t="n"/>
      <c r="BO13" s="2163" t="n"/>
      <c r="BP13" s="2163" t="n"/>
      <c r="BQ13" s="2163" t="n"/>
      <c r="BR13" s="2165" t="n"/>
      <c r="BS13" s="2" t="n"/>
      <c r="BT13" s="2" t="n"/>
      <c r="BU13" s="2" t="n"/>
    </row>
    <row r="14">
      <c r="A14" s="2163" t="n"/>
      <c r="B14" s="2163" t="n"/>
      <c r="C14" s="2" t="n"/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2" t="n"/>
      <c r="S14" s="145" t="n"/>
      <c r="T14" s="145" t="n"/>
      <c r="U14" s="2" t="n"/>
      <c r="V14" s="4857" t="inlineStr">
        <is>
          <t>Квалификация специалиста: специалист по гостиничному сервису</t>
        </is>
      </c>
      <c r="W14" s="685" t="n"/>
      <c r="X14" s="145" t="n"/>
      <c r="Y14" s="145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37" t="n"/>
      <c r="BG14" s="137" t="n"/>
      <c r="BH14" s="137" t="n"/>
      <c r="BI14" s="137" t="n"/>
      <c r="BJ14" s="137" t="n"/>
      <c r="BK14" s="137" t="n"/>
      <c r="BL14" s="508" t="n"/>
      <c r="BM14" s="508" t="n"/>
      <c r="BN14" s="508" t="n"/>
      <c r="BO14" s="508" t="n"/>
      <c r="BP14" s="2163" t="n"/>
      <c r="BQ14" s="2163" t="n"/>
      <c r="BR14" s="2165" t="n"/>
      <c r="BS14" s="2" t="n"/>
      <c r="BT14" s="2" t="n"/>
      <c r="BU14" s="2" t="n"/>
    </row>
    <row r="15">
      <c r="A15" s="2" t="n"/>
      <c r="B15" s="696" t="inlineStr">
        <is>
          <t>I. График образовательного процесса</t>
        </is>
      </c>
      <c r="C15" s="47" t="n"/>
      <c r="D15" s="47" t="n"/>
      <c r="E15" s="47" t="n"/>
      <c r="F15" s="47" t="n"/>
      <c r="G15" s="47" t="n"/>
      <c r="H15" s="47" t="n"/>
      <c r="I15" s="47" t="n"/>
      <c r="J15" s="47" t="n"/>
      <c r="K15" s="47" t="n"/>
      <c r="L15" s="47" t="n"/>
      <c r="M15" s="47" t="n"/>
      <c r="N15" s="47" t="n"/>
      <c r="O15" s="47" t="n"/>
      <c r="P15" s="47" t="n"/>
      <c r="Q15" s="47" t="n"/>
      <c r="R15" s="47" t="n"/>
      <c r="S15" s="35" t="n"/>
      <c r="T15" s="35" t="n"/>
      <c r="U15" s="35" t="n"/>
      <c r="V15" s="35" t="n"/>
      <c r="W15" s="35" t="n"/>
      <c r="X15" s="35" t="n"/>
      <c r="Y15" s="35" t="n"/>
      <c r="Z15" s="35" t="n"/>
      <c r="AA15" s="35" t="n"/>
      <c r="AB15" s="35" t="n"/>
      <c r="AC15" s="35" t="n"/>
      <c r="AD15" s="35" t="n"/>
      <c r="AE15" s="35" t="n"/>
      <c r="AF15" s="35" t="n"/>
      <c r="AG15" s="35" t="n"/>
      <c r="AH15" s="35" t="n"/>
      <c r="AI15" s="35" t="n"/>
      <c r="AJ15" s="35" t="n"/>
      <c r="AK15" s="35" t="n"/>
      <c r="AL15" s="35" t="n"/>
      <c r="AM15" s="35" t="n"/>
      <c r="AN15" s="35" t="n"/>
      <c r="AO15" s="35" t="n"/>
      <c r="AP15" s="35" t="n"/>
      <c r="AQ15" s="35" t="n"/>
      <c r="AR15" s="35" t="n"/>
      <c r="AS15" s="35" t="n"/>
      <c r="AT15" s="35" t="n"/>
      <c r="AU15" s="35" t="n"/>
      <c r="AV15" s="35" t="n"/>
      <c r="AW15" s="35" t="n"/>
      <c r="AX15" s="35" t="n"/>
      <c r="AY15" s="2" t="n"/>
      <c r="AZ15" s="696" t="inlineStr">
        <is>
          <t>II. Сводные данные по бюджету времени (в неделях)</t>
        </is>
      </c>
      <c r="BA15" s="2" t="n"/>
      <c r="BB15" s="2" t="n"/>
      <c r="BC15" s="2" t="n"/>
      <c r="BD15" s="2" t="n"/>
      <c r="BE15" s="49" t="n"/>
      <c r="BF15" s="49" t="n"/>
      <c r="BG15" s="49" t="n"/>
      <c r="BH15" s="49" t="n"/>
      <c r="BI15" s="49" t="n"/>
      <c r="BJ15" s="49" t="n"/>
      <c r="BK15" s="11" t="n"/>
      <c r="BL15" s="11" t="n"/>
      <c r="BM15" s="11" t="n"/>
      <c r="BN15" s="11" t="n"/>
      <c r="BO15" s="47" t="n"/>
      <c r="BP15" s="697" t="n"/>
      <c r="BQ15" s="53" t="n"/>
      <c r="BR15" s="2" t="n"/>
      <c r="BS15" s="2" t="n"/>
      <c r="BT15" s="2" t="n"/>
      <c r="BU15" s="2" t="n"/>
    </row>
    <row r="16">
      <c r="A16" s="2" t="n"/>
      <c r="B16" s="4919" t="inlineStr">
        <is>
          <t>КУРСЫ</t>
        </is>
      </c>
      <c r="C16" s="161" t="inlineStr">
        <is>
          <t>СЕНТЯБРЬ</t>
        </is>
      </c>
      <c r="D16" s="56" t="n"/>
      <c r="E16" s="56" t="n"/>
      <c r="F16" s="57" t="n"/>
      <c r="G16" s="58" t="n"/>
      <c r="H16" s="58" t="inlineStr">
        <is>
          <t>ОКТЯБРЬ</t>
        </is>
      </c>
      <c r="I16" s="56" t="n"/>
      <c r="J16" s="57" t="n"/>
      <c r="K16" s="58" t="n"/>
      <c r="L16" s="58" t="inlineStr">
        <is>
          <t>НОЯБРЬ</t>
        </is>
      </c>
      <c r="M16" s="56" t="n"/>
      <c r="N16" s="56" t="n"/>
      <c r="O16" s="57" t="n"/>
      <c r="P16" s="58" t="inlineStr">
        <is>
          <t>ДЕКАБРЬ</t>
        </is>
      </c>
      <c r="Q16" s="56" t="n"/>
      <c r="R16" s="56" t="n"/>
      <c r="S16" s="56" t="n"/>
      <c r="T16" s="57" t="n"/>
      <c r="U16" s="58" t="n"/>
      <c r="V16" s="58" t="inlineStr">
        <is>
          <t>ЯНВАРЬ</t>
        </is>
      </c>
      <c r="W16" s="56" t="n"/>
      <c r="X16" s="57" t="n"/>
      <c r="Y16" s="58" t="n"/>
      <c r="Z16" s="58" t="inlineStr">
        <is>
          <t>ФЕВРАЛЬ</t>
        </is>
      </c>
      <c r="AA16" s="56" t="n"/>
      <c r="AB16" s="57" t="n"/>
      <c r="AC16" s="58" t="n"/>
      <c r="AD16" s="58" t="inlineStr">
        <is>
          <t>МАРТ</t>
        </is>
      </c>
      <c r="AE16" s="56" t="n"/>
      <c r="AF16" s="56" t="n"/>
      <c r="AG16" s="57" t="n"/>
      <c r="AH16" s="58" t="n"/>
      <c r="AI16" s="58" t="inlineStr">
        <is>
          <t>АПРЕЛЬ</t>
        </is>
      </c>
      <c r="AJ16" s="56" t="n"/>
      <c r="AK16" s="57" t="n"/>
      <c r="AL16" s="58" t="n"/>
      <c r="AM16" s="58" t="inlineStr">
        <is>
          <t>МАЙ</t>
        </is>
      </c>
      <c r="AN16" s="56" t="n"/>
      <c r="AO16" s="56" t="n"/>
      <c r="AP16" s="57" t="n"/>
      <c r="AQ16" s="58" t="inlineStr">
        <is>
          <t>ИЮНЬ</t>
        </is>
      </c>
      <c r="AR16" s="56" t="n"/>
      <c r="AS16" s="56" t="n"/>
      <c r="AT16" s="57" t="n"/>
      <c r="AU16" s="58" t="n"/>
      <c r="AV16" s="58" t="inlineStr">
        <is>
          <t>ИЮЛЬ</t>
        </is>
      </c>
      <c r="AW16" s="56" t="n"/>
      <c r="AX16" s="57" t="n"/>
      <c r="AY16" s="58" t="n"/>
      <c r="AZ16" s="5262" t="inlineStr">
        <is>
          <t>АВГУСТ</t>
        </is>
      </c>
      <c r="BA16" s="56" t="n"/>
      <c r="BB16" s="56" t="n"/>
      <c r="BC16" s="93" t="n"/>
      <c r="BD16" s="2167" t="inlineStr">
        <is>
          <t>Лабораторно-экзаменационная (установочная) сессия</t>
        </is>
      </c>
      <c r="BE16" s="60" t="n"/>
      <c r="BF16" s="61" t="n"/>
      <c r="BG16" s="62" t="inlineStr">
        <is>
          <t>Учебные практики</t>
        </is>
      </c>
      <c r="BH16" s="61" t="n"/>
      <c r="BI16" s="62" t="inlineStr">
        <is>
          <t>Производственные  практики</t>
        </is>
      </c>
      <c r="BJ16" s="61" t="n"/>
      <c r="BK16" s="62" t="inlineStr">
        <is>
          <t>Дипломное проектирование</t>
        </is>
      </c>
      <c r="BL16" s="61" t="n"/>
      <c r="BM16" s="62" t="inlineStr">
        <is>
          <t>Итоговая аттестация</t>
        </is>
      </c>
      <c r="BN16" s="61" t="n"/>
      <c r="BO16" s="1485" t="inlineStr">
        <is>
          <t>ВСЕГО</t>
        </is>
      </c>
      <c r="BP16" s="64" t="n"/>
      <c r="BQ16" s="53" t="n"/>
      <c r="BR16" s="2" t="n"/>
      <c r="BS16" s="2" t="n"/>
      <c r="BT16" s="2" t="n"/>
      <c r="BU16" s="2" t="n"/>
    </row>
    <row r="17">
      <c r="A17" s="2" t="n"/>
      <c r="B17" s="65" t="n"/>
      <c r="C17" s="66" t="n">
        <v>1</v>
      </c>
      <c r="D17" s="67" t="n">
        <v>8</v>
      </c>
      <c r="E17" s="67" t="n">
        <v>15</v>
      </c>
      <c r="F17" s="67" t="n">
        <v>22</v>
      </c>
      <c r="G17" s="67" t="n">
        <v>29</v>
      </c>
      <c r="H17" s="67" t="n">
        <v>6</v>
      </c>
      <c r="I17" s="67" t="n">
        <v>13</v>
      </c>
      <c r="J17" s="67" t="n">
        <v>20</v>
      </c>
      <c r="K17" s="67" t="n">
        <v>27</v>
      </c>
      <c r="L17" s="67" t="n">
        <v>3</v>
      </c>
      <c r="M17" s="67" t="n">
        <v>10</v>
      </c>
      <c r="N17" s="67" t="n">
        <v>17</v>
      </c>
      <c r="O17" s="67" t="n">
        <v>24</v>
      </c>
      <c r="P17" s="67" t="n">
        <v>1</v>
      </c>
      <c r="Q17" s="67" t="n"/>
      <c r="R17" s="67" t="n">
        <v>8</v>
      </c>
      <c r="S17" s="67" t="n">
        <v>15</v>
      </c>
      <c r="T17" s="67" t="n">
        <v>22</v>
      </c>
      <c r="U17" s="67" t="n">
        <v>29</v>
      </c>
      <c r="V17" s="67" t="n">
        <v>5</v>
      </c>
      <c r="W17" s="67" t="n">
        <v>12</v>
      </c>
      <c r="X17" s="67" t="n">
        <v>19</v>
      </c>
      <c r="Y17" s="67" t="n">
        <v>26</v>
      </c>
      <c r="Z17" s="67" t="n">
        <v>2</v>
      </c>
      <c r="AA17" s="67" t="n">
        <v>9</v>
      </c>
      <c r="AB17" s="67" t="n">
        <v>16</v>
      </c>
      <c r="AC17" s="67" t="n">
        <v>23</v>
      </c>
      <c r="AD17" s="67" t="n">
        <v>2</v>
      </c>
      <c r="AE17" s="67" t="n">
        <v>9</v>
      </c>
      <c r="AF17" s="67" t="n">
        <v>16</v>
      </c>
      <c r="AG17" s="67" t="n">
        <v>23</v>
      </c>
      <c r="AH17" s="67" t="n">
        <v>30</v>
      </c>
      <c r="AI17" s="67" t="n">
        <v>6</v>
      </c>
      <c r="AJ17" s="67" t="n">
        <v>13</v>
      </c>
      <c r="AK17" s="67" t="n">
        <v>20</v>
      </c>
      <c r="AL17" s="67" t="n">
        <v>27</v>
      </c>
      <c r="AM17" s="67" t="n">
        <v>4</v>
      </c>
      <c r="AN17" s="67" t="n">
        <v>11</v>
      </c>
      <c r="AO17" s="67" t="n">
        <v>18</v>
      </c>
      <c r="AP17" s="67" t="n">
        <v>25</v>
      </c>
      <c r="AQ17" s="67" t="n">
        <v>1</v>
      </c>
      <c r="AR17" s="67" t="n">
        <v>8</v>
      </c>
      <c r="AS17" s="67" t="n">
        <v>15</v>
      </c>
      <c r="AT17" s="67" t="n">
        <v>22</v>
      </c>
      <c r="AU17" s="67" t="n">
        <v>29</v>
      </c>
      <c r="AV17" s="67" t="n">
        <v>6</v>
      </c>
      <c r="AW17" s="67" t="n">
        <v>13</v>
      </c>
      <c r="AX17" s="67" t="n">
        <v>20</v>
      </c>
      <c r="AY17" s="67" t="n">
        <v>27</v>
      </c>
      <c r="AZ17" s="67" t="n">
        <v>3</v>
      </c>
      <c r="BA17" s="67" t="n">
        <v>10</v>
      </c>
      <c r="BB17" s="67" t="n">
        <v>17</v>
      </c>
      <c r="BC17" s="68" t="n">
        <v>24</v>
      </c>
      <c r="BD17" s="69" t="n"/>
      <c r="BE17" s="2" t="n"/>
      <c r="BF17" s="70" t="n"/>
      <c r="BG17" s="71" t="n"/>
      <c r="BH17" s="70" t="n"/>
      <c r="BI17" s="71" t="n"/>
      <c r="BJ17" s="70" t="n"/>
      <c r="BK17" s="71" t="n"/>
      <c r="BL17" s="70" t="n"/>
      <c r="BM17" s="71" t="n"/>
      <c r="BN17" s="70" t="n"/>
      <c r="BO17" s="71" t="n"/>
      <c r="BP17" s="72" t="n"/>
      <c r="BQ17" s="53" t="n"/>
      <c r="BR17" s="2" t="n"/>
      <c r="BS17" s="2" t="n"/>
      <c r="BT17" s="2" t="n"/>
      <c r="BU17" s="2" t="n"/>
    </row>
    <row r="18">
      <c r="A18" s="2" t="n"/>
      <c r="B18" s="65" t="n"/>
      <c r="C18" s="66" t="n">
        <v>7</v>
      </c>
      <c r="D18" s="67" t="n">
        <v>14</v>
      </c>
      <c r="E18" s="67" t="n">
        <v>21</v>
      </c>
      <c r="F18" s="67" t="n">
        <v>28</v>
      </c>
      <c r="G18" s="67" t="n">
        <v>5</v>
      </c>
      <c r="H18" s="67" t="n">
        <v>12</v>
      </c>
      <c r="I18" s="67" t="n">
        <v>19</v>
      </c>
      <c r="J18" s="67" t="n">
        <v>26</v>
      </c>
      <c r="K18" s="67" t="n">
        <v>2</v>
      </c>
      <c r="L18" s="67" t="n">
        <v>9</v>
      </c>
      <c r="M18" s="67" t="n">
        <v>16</v>
      </c>
      <c r="N18" s="67" t="n">
        <v>23</v>
      </c>
      <c r="O18" s="67" t="n">
        <v>30</v>
      </c>
      <c r="P18" s="67" t="n">
        <v>7</v>
      </c>
      <c r="Q18" s="67" t="n"/>
      <c r="R18" s="67" t="n">
        <v>14</v>
      </c>
      <c r="S18" s="67" t="n">
        <v>21</v>
      </c>
      <c r="T18" s="67" t="n">
        <v>28</v>
      </c>
      <c r="U18" s="67" t="n">
        <v>4</v>
      </c>
      <c r="V18" s="67" t="n">
        <v>11</v>
      </c>
      <c r="W18" s="67" t="n">
        <v>18</v>
      </c>
      <c r="X18" s="67" t="n">
        <v>25</v>
      </c>
      <c r="Y18" s="67" t="n">
        <v>1</v>
      </c>
      <c r="Z18" s="67" t="n">
        <v>8</v>
      </c>
      <c r="AA18" s="67" t="n">
        <v>15</v>
      </c>
      <c r="AB18" s="67" t="n">
        <v>22</v>
      </c>
      <c r="AC18" s="67" t="n">
        <v>1</v>
      </c>
      <c r="AD18" s="67" t="n">
        <v>8</v>
      </c>
      <c r="AE18" s="67" t="n">
        <v>15</v>
      </c>
      <c r="AF18" s="67" t="n">
        <v>22</v>
      </c>
      <c r="AG18" s="67" t="n">
        <v>29</v>
      </c>
      <c r="AH18" s="67" t="n">
        <v>5</v>
      </c>
      <c r="AI18" s="67" t="n">
        <v>12</v>
      </c>
      <c r="AJ18" s="67" t="n">
        <v>19</v>
      </c>
      <c r="AK18" s="67" t="n">
        <v>26</v>
      </c>
      <c r="AL18" s="67" t="n">
        <v>3</v>
      </c>
      <c r="AM18" s="67" t="n">
        <v>10</v>
      </c>
      <c r="AN18" s="67" t="n">
        <v>17</v>
      </c>
      <c r="AO18" s="67" t="n">
        <v>24</v>
      </c>
      <c r="AP18" s="67" t="n">
        <v>31</v>
      </c>
      <c r="AQ18" s="67" t="n">
        <v>7</v>
      </c>
      <c r="AR18" s="67" t="n">
        <v>14</v>
      </c>
      <c r="AS18" s="67" t="n">
        <v>21</v>
      </c>
      <c r="AT18" s="67" t="n">
        <v>28</v>
      </c>
      <c r="AU18" s="67" t="n">
        <v>5</v>
      </c>
      <c r="AV18" s="67" t="n">
        <v>12</v>
      </c>
      <c r="AW18" s="67" t="n">
        <v>19</v>
      </c>
      <c r="AX18" s="67" t="n">
        <v>26</v>
      </c>
      <c r="AY18" s="67" t="n">
        <v>2</v>
      </c>
      <c r="AZ18" s="67" t="n">
        <v>9</v>
      </c>
      <c r="BA18" s="67" t="n">
        <v>16</v>
      </c>
      <c r="BB18" s="67" t="n">
        <v>23</v>
      </c>
      <c r="BC18" s="68" t="n">
        <v>31</v>
      </c>
      <c r="BD18" s="69" t="n"/>
      <c r="BE18" s="2" t="n"/>
      <c r="BF18" s="70" t="n"/>
      <c r="BG18" s="71" t="n"/>
      <c r="BH18" s="70" t="n"/>
      <c r="BI18" s="71" t="n"/>
      <c r="BJ18" s="70" t="n"/>
      <c r="BK18" s="71" t="n"/>
      <c r="BL18" s="70" t="n"/>
      <c r="BM18" s="71" t="n"/>
      <c r="BN18" s="70" t="n"/>
      <c r="BO18" s="71" t="n"/>
      <c r="BP18" s="72" t="n"/>
      <c r="BQ18" s="53" t="n"/>
      <c r="BR18" s="2" t="n"/>
      <c r="BS18" s="2" t="n"/>
      <c r="BT18" s="2" t="n"/>
      <c r="BU18" s="2" t="n"/>
    </row>
    <row r="19">
      <c r="A19" s="2" t="n"/>
      <c r="B19" s="2241" t="n"/>
      <c r="C19" s="1486" t="n">
        <v>1</v>
      </c>
      <c r="D19" s="1487">
        <f>C19+1</f>
        <v/>
      </c>
      <c r="E19" s="1487">
        <f>D19+1</f>
        <v/>
      </c>
      <c r="F19" s="1487">
        <f>E19+1</f>
        <v/>
      </c>
      <c r="G19" s="1487">
        <f>F19+1</f>
        <v/>
      </c>
      <c r="H19" s="1487">
        <f>G19+1</f>
        <v/>
      </c>
      <c r="I19" s="1487">
        <f>H19+1</f>
        <v/>
      </c>
      <c r="J19" s="1487">
        <f>I19+1</f>
        <v/>
      </c>
      <c r="K19" s="1487">
        <f>J19+1</f>
        <v/>
      </c>
      <c r="L19" s="1487">
        <f>K19+1</f>
        <v/>
      </c>
      <c r="M19" s="1487">
        <f>L19+1</f>
        <v/>
      </c>
      <c r="N19" s="1487">
        <f>M19+1</f>
        <v/>
      </c>
      <c r="O19" s="1487">
        <f>N19+1</f>
        <v/>
      </c>
      <c r="P19" s="1487">
        <f>O19+1</f>
        <v/>
      </c>
      <c r="Q19" s="1487" t="n"/>
      <c r="R19" s="1487">
        <f>P19+1</f>
        <v/>
      </c>
      <c r="S19" s="1487">
        <f>R19+1</f>
        <v/>
      </c>
      <c r="T19" s="1487">
        <f>S19+1</f>
        <v/>
      </c>
      <c r="U19" s="1487">
        <f>T19+1</f>
        <v/>
      </c>
      <c r="V19" s="1487">
        <f>U19+1</f>
        <v/>
      </c>
      <c r="W19" s="1487">
        <f>V19+1</f>
        <v/>
      </c>
      <c r="X19" s="1487">
        <f>W19+1</f>
        <v/>
      </c>
      <c r="Y19" s="1487">
        <f>X19+1</f>
        <v/>
      </c>
      <c r="Z19" s="1487">
        <f>Y19+1</f>
        <v/>
      </c>
      <c r="AA19" s="1487">
        <f>Z19+1</f>
        <v/>
      </c>
      <c r="AB19" s="1487">
        <f>AA19+1</f>
        <v/>
      </c>
      <c r="AC19" s="1487">
        <f>AB19+1</f>
        <v/>
      </c>
      <c r="AD19" s="1487">
        <f>AC19+1</f>
        <v/>
      </c>
      <c r="AE19" s="1487">
        <f>AD19+1</f>
        <v/>
      </c>
      <c r="AF19" s="1487">
        <f>AE19+1</f>
        <v/>
      </c>
      <c r="AG19" s="1487">
        <f>AF19+1</f>
        <v/>
      </c>
      <c r="AH19" s="1487">
        <f>AG19+1</f>
        <v/>
      </c>
      <c r="AI19" s="1487">
        <f>AH19+1</f>
        <v/>
      </c>
      <c r="AJ19" s="1487">
        <f>AI19+1</f>
        <v/>
      </c>
      <c r="AK19" s="1487">
        <f>AJ19+1</f>
        <v/>
      </c>
      <c r="AL19" s="1487">
        <f>AK19+1</f>
        <v/>
      </c>
      <c r="AM19" s="1487">
        <f>AL19+1</f>
        <v/>
      </c>
      <c r="AN19" s="1487">
        <f>AM19+1</f>
        <v/>
      </c>
      <c r="AO19" s="1487">
        <f>AN19+1</f>
        <v/>
      </c>
      <c r="AP19" s="1487">
        <f>AO19+1</f>
        <v/>
      </c>
      <c r="AQ19" s="1487">
        <f>AP19+1</f>
        <v/>
      </c>
      <c r="AR19" s="1487">
        <f>AQ19+1</f>
        <v/>
      </c>
      <c r="AS19" s="1487">
        <f>AR19+1</f>
        <v/>
      </c>
      <c r="AT19" s="1487">
        <f>AS19+1</f>
        <v/>
      </c>
      <c r="AU19" s="1487">
        <f>AT19+1</f>
        <v/>
      </c>
      <c r="AV19" s="1487">
        <f>AU19+1</f>
        <v/>
      </c>
      <c r="AW19" s="1487">
        <f>AV19+1</f>
        <v/>
      </c>
      <c r="AX19" s="1487">
        <f>AW19+1</f>
        <v/>
      </c>
      <c r="AY19" s="1487">
        <f>AX19+1</f>
        <v/>
      </c>
      <c r="AZ19" s="1487">
        <f>AY19+1</f>
        <v/>
      </c>
      <c r="BA19" s="1487">
        <f>AZ19+1</f>
        <v/>
      </c>
      <c r="BB19" s="1487">
        <f>BA19+1</f>
        <v/>
      </c>
      <c r="BC19" s="1488">
        <f>BB19+1</f>
        <v/>
      </c>
      <c r="BD19" s="77" t="n"/>
      <c r="BE19" s="78" t="n"/>
      <c r="BF19" s="79" t="n"/>
      <c r="BG19" s="80" t="n"/>
      <c r="BH19" s="79" t="n"/>
      <c r="BI19" s="80" t="n"/>
      <c r="BJ19" s="79" t="n"/>
      <c r="BK19" s="80" t="n"/>
      <c r="BL19" s="79" t="n"/>
      <c r="BM19" s="80" t="n"/>
      <c r="BN19" s="79" t="n"/>
      <c r="BO19" s="80" t="n"/>
      <c r="BP19" s="81" t="n"/>
      <c r="BQ19" s="53" t="n"/>
      <c r="BR19" s="2" t="n"/>
      <c r="BS19" s="2" t="n"/>
      <c r="BT19" s="2" t="n"/>
      <c r="BU19" s="2" t="n"/>
    </row>
    <row r="20">
      <c r="A20" s="2" t="n"/>
      <c r="B20" s="1489" t="inlineStr">
        <is>
          <t>I</t>
        </is>
      </c>
      <c r="C20" s="6020" t="n"/>
      <c r="D20" s="6021" t="n"/>
      <c r="E20" s="3802" t="inlineStr">
        <is>
          <t>:</t>
        </is>
      </c>
      <c r="F20" s="3803" t="n"/>
      <c r="G20" s="3803" t="n"/>
      <c r="H20" s="3803" t="n"/>
      <c r="I20" s="3803" t="n"/>
      <c r="J20" s="3803" t="n"/>
      <c r="K20" s="3803" t="n"/>
      <c r="L20" s="3803" t="n"/>
      <c r="M20" s="3803" t="n"/>
      <c r="N20" s="3803" t="n"/>
      <c r="O20" s="3803" t="n"/>
      <c r="P20" s="3803" t="n"/>
      <c r="Q20" s="3803" t="n"/>
      <c r="R20" s="3803" t="n"/>
      <c r="S20" s="3803" t="n"/>
      <c r="T20" s="3802" t="n"/>
      <c r="U20" s="3802" t="n"/>
      <c r="V20" s="3802" t="n"/>
      <c r="W20" s="3802" t="inlineStr">
        <is>
          <t>:</t>
        </is>
      </c>
      <c r="X20" s="3802" t="inlineStr">
        <is>
          <t>:</t>
        </is>
      </c>
      <c r="Y20" s="3802" t="n"/>
      <c r="Z20" s="3803" t="n"/>
      <c r="AA20" s="3803" t="n"/>
      <c r="AB20" s="3803" t="n"/>
      <c r="AC20" s="3803" t="n"/>
      <c r="AD20" s="3803" t="n"/>
      <c r="AE20" s="3803" t="n"/>
      <c r="AF20" s="3803" t="n"/>
      <c r="AG20" s="3803" t="n"/>
      <c r="AH20" s="3803" t="n"/>
      <c r="AI20" s="3803" t="n"/>
      <c r="AJ20" s="3803" t="n"/>
      <c r="AK20" s="3803" t="n"/>
      <c r="AL20" s="3803" t="n"/>
      <c r="AM20" s="3803" t="n"/>
      <c r="AN20" s="3802" t="n"/>
      <c r="AO20" s="3802" t="n"/>
      <c r="AP20" s="3802" t="inlineStr">
        <is>
          <t>:</t>
        </is>
      </c>
      <c r="AQ20" s="3802" t="inlineStr">
        <is>
          <t>:</t>
        </is>
      </c>
      <c r="AR20" s="6022" t="n"/>
      <c r="AS20" s="3802" t="n"/>
      <c r="AT20" s="3802" t="n"/>
      <c r="AU20" s="6021" t="n"/>
      <c r="AV20" s="6021" t="n"/>
      <c r="AW20" s="6021" t="n"/>
      <c r="AX20" s="6023" t="n"/>
      <c r="AY20" s="6023" t="n"/>
      <c r="AZ20" s="6023" t="n"/>
      <c r="BA20" s="6023" t="n"/>
      <c r="BB20" s="6021" t="n"/>
      <c r="BC20" s="6024" t="n"/>
      <c r="BD20" s="90" t="n">
        <v>5</v>
      </c>
      <c r="BE20" s="56" t="n"/>
      <c r="BF20" s="57" t="n"/>
      <c r="BG20" s="91" t="n"/>
      <c r="BH20" s="57" t="n"/>
      <c r="BI20" s="91" t="n"/>
      <c r="BJ20" s="57" t="n"/>
      <c r="BK20" s="91" t="n"/>
      <c r="BL20" s="57" t="n"/>
      <c r="BM20" s="91" t="n"/>
      <c r="BN20" s="57" t="n"/>
      <c r="BO20" s="92">
        <f>SUM(BD20:BN20)</f>
        <v/>
      </c>
      <c r="BP20" s="93" t="n"/>
      <c r="BQ20" s="53" t="n"/>
      <c r="BR20" s="2" t="n"/>
      <c r="BS20" s="2" t="n"/>
      <c r="BT20" s="2" t="n"/>
      <c r="BU20" s="2" t="n"/>
    </row>
    <row r="21">
      <c r="A21" s="2" t="n"/>
      <c r="B21" s="1492" t="inlineStr">
        <is>
          <t>II</t>
        </is>
      </c>
      <c r="C21" s="6025" t="n"/>
      <c r="D21" s="6026" t="n"/>
      <c r="E21" s="3357" t="n"/>
      <c r="F21" s="3357" t="n"/>
      <c r="G21" s="3357" t="n"/>
      <c r="H21" s="3357" t="n"/>
      <c r="I21" s="3357" t="n"/>
      <c r="J21" s="3357" t="n"/>
      <c r="K21" s="3357" t="n"/>
      <c r="L21" s="3357" t="n"/>
      <c r="M21" s="3357" t="n"/>
      <c r="N21" s="3811" t="inlineStr">
        <is>
          <t>:</t>
        </is>
      </c>
      <c r="O21" s="3811" t="inlineStr">
        <is>
          <t>:</t>
        </is>
      </c>
      <c r="P21" s="3357" t="n"/>
      <c r="Q21" s="3357" t="n"/>
      <c r="R21" s="3357" t="n"/>
      <c r="S21" s="3357" t="n"/>
      <c r="T21" s="3811" t="n"/>
      <c r="U21" s="3811" t="n"/>
      <c r="V21" s="3811" t="n"/>
      <c r="W21" s="3811" t="n"/>
      <c r="X21" s="3357" t="n"/>
      <c r="Y21" s="3357" t="n"/>
      <c r="Z21" s="3357" t="n"/>
      <c r="AA21" s="3357" t="n"/>
      <c r="AB21" s="3357" t="n"/>
      <c r="AC21" s="3357" t="n"/>
      <c r="AD21" s="3357" t="n"/>
      <c r="AE21" s="3811" t="inlineStr">
        <is>
          <t>:</t>
        </is>
      </c>
      <c r="AF21" s="3811" t="inlineStr">
        <is>
          <t>:</t>
        </is>
      </c>
      <c r="AG21" s="3357" t="n"/>
      <c r="AH21" s="3357" t="n"/>
      <c r="AI21" s="3811" t="n"/>
      <c r="AJ21" s="3811" t="n"/>
      <c r="AK21" s="3811" t="n"/>
      <c r="AL21" s="3811" t="n"/>
      <c r="AM21" s="3811" t="n"/>
      <c r="AN21" s="3811" t="n"/>
      <c r="AO21" s="3811" t="n"/>
      <c r="AP21" s="3812" t="n"/>
      <c r="AQ21" s="3812" t="n"/>
      <c r="AR21" s="4536" t="n"/>
      <c r="AS21" s="3811" t="n"/>
      <c r="AT21" s="3811" t="n"/>
      <c r="AU21" s="6026" t="n"/>
      <c r="AV21" s="6026" t="n"/>
      <c r="AW21" s="6026" t="n"/>
      <c r="AX21" s="6026" t="n"/>
      <c r="AY21" s="6026" t="n"/>
      <c r="AZ21" s="6026" t="n"/>
      <c r="BA21" s="6026" t="n"/>
      <c r="BB21" s="6026" t="n"/>
      <c r="BC21" s="6027" t="n"/>
      <c r="BD21" s="102" t="n">
        <v>4</v>
      </c>
      <c r="BE21" s="103" t="n"/>
      <c r="BF21" s="104" t="n"/>
      <c r="BG21" s="105" t="n"/>
      <c r="BH21" s="104" t="n"/>
      <c r="BI21" s="105" t="n"/>
      <c r="BJ21" s="104" t="n"/>
      <c r="BK21" s="105" t="n"/>
      <c r="BL21" s="104" t="n"/>
      <c r="BM21" s="105" t="n"/>
      <c r="BN21" s="104" t="n"/>
      <c r="BO21" s="106">
        <f>SUM(BD21:BN21)</f>
        <v/>
      </c>
      <c r="BP21" s="107" t="n"/>
      <c r="BQ21" s="53" t="n"/>
      <c r="BR21" s="2" t="n"/>
      <c r="BS21" s="2" t="n"/>
      <c r="BT21" s="2" t="n"/>
      <c r="BU21" s="2" t="n"/>
    </row>
    <row r="22">
      <c r="A22" s="2" t="n"/>
      <c r="B22" s="1492" t="inlineStr">
        <is>
          <t>III</t>
        </is>
      </c>
      <c r="C22" s="6020" t="n"/>
      <c r="D22" s="6026" t="n"/>
      <c r="E22" s="3357" t="n"/>
      <c r="F22" s="3357" t="n"/>
      <c r="G22" s="3357" t="n"/>
      <c r="H22" s="3357" t="n"/>
      <c r="I22" s="3357" t="n"/>
      <c r="J22" s="3357" t="n"/>
      <c r="K22" s="3357" t="n"/>
      <c r="L22" s="3357" t="n"/>
      <c r="M22" s="3357" t="n"/>
      <c r="N22" s="3357" t="n"/>
      <c r="O22" s="3357" t="n"/>
      <c r="P22" s="3357" t="n"/>
      <c r="Q22" s="3357" t="n"/>
      <c r="R22" s="3357" t="n"/>
      <c r="S22" s="3811" t="n"/>
      <c r="T22" s="3811" t="n"/>
      <c r="U22" s="3811" t="n"/>
      <c r="V22" s="3811" t="inlineStr">
        <is>
          <t>:</t>
        </is>
      </c>
      <c r="W22" s="3811" t="inlineStr">
        <is>
          <t>:</t>
        </is>
      </c>
      <c r="X22" s="3811" t="inlineStr">
        <is>
          <t>:</t>
        </is>
      </c>
      <c r="Y22" s="3357" t="n"/>
      <c r="Z22" s="3357" t="n"/>
      <c r="AA22" s="3357" t="n"/>
      <c r="AB22" s="3357" t="n"/>
      <c r="AC22" s="3811" t="n"/>
      <c r="AD22" s="3811" t="n"/>
      <c r="AE22" s="3811" t="n"/>
      <c r="AF22" s="3811" t="n"/>
      <c r="AG22" s="3811" t="n"/>
      <c r="AH22" s="3811" t="n"/>
      <c r="AI22" s="3811" t="n"/>
      <c r="AJ22" s="3811" t="n"/>
      <c r="AK22" s="3811" t="n"/>
      <c r="AL22" s="3811" t="n"/>
      <c r="AM22" s="3811" t="n"/>
      <c r="AN22" s="3811" t="inlineStr">
        <is>
          <t>:</t>
        </is>
      </c>
      <c r="AO22" s="3811" t="inlineStr">
        <is>
          <t>:</t>
        </is>
      </c>
      <c r="AP22" s="3811" t="inlineStr">
        <is>
          <t>:</t>
        </is>
      </c>
      <c r="AQ22" s="3812" t="n"/>
      <c r="AR22" s="6031" t="n"/>
      <c r="AS22" s="3811" t="n"/>
      <c r="AT22" s="3811" t="n"/>
      <c r="AU22" s="6026" t="n"/>
      <c r="AV22" s="6026" t="n"/>
      <c r="AW22" s="6026" t="n"/>
      <c r="AX22" s="6026" t="n"/>
      <c r="AY22" s="6026" t="n"/>
      <c r="AZ22" s="6026" t="n"/>
      <c r="BA22" s="6026" t="n"/>
      <c r="BB22" s="6026" t="n"/>
      <c r="BC22" s="6027" t="n"/>
      <c r="BD22" s="102" t="n">
        <v>6</v>
      </c>
      <c r="BE22" s="103" t="n"/>
      <c r="BF22" s="104" t="n"/>
      <c r="BG22" s="105" t="n"/>
      <c r="BH22" s="104" t="n"/>
      <c r="BI22" s="105" t="n"/>
      <c r="BJ22" s="104" t="n"/>
      <c r="BK22" s="105" t="n"/>
      <c r="BL22" s="104" t="n"/>
      <c r="BM22" s="105" t="n"/>
      <c r="BN22" s="104" t="n"/>
      <c r="BO22" s="106">
        <f>SUM(BD22:BN22)</f>
        <v/>
      </c>
      <c r="BP22" s="107" t="n"/>
      <c r="BQ22" s="53" t="n"/>
      <c r="BR22" s="2" t="n"/>
      <c r="BS22" s="2" t="n"/>
      <c r="BT22" s="2" t="n"/>
      <c r="BU22" s="2" t="n"/>
    </row>
    <row r="23">
      <c r="A23" s="2" t="n"/>
      <c r="B23" s="1498" t="inlineStr">
        <is>
          <t>IV</t>
        </is>
      </c>
      <c r="C23" s="6032" t="n"/>
      <c r="D23" s="6033" t="n"/>
      <c r="E23" s="3816" t="n"/>
      <c r="F23" s="6034" t="n"/>
      <c r="G23" s="6035" t="inlineStr">
        <is>
          <t>О</t>
        </is>
      </c>
      <c r="H23" s="6035" t="inlineStr">
        <is>
          <t>О</t>
        </is>
      </c>
      <c r="I23" s="6035" t="inlineStr">
        <is>
          <t>О</t>
        </is>
      </c>
      <c r="J23" s="6035" t="inlineStr">
        <is>
          <t>О</t>
        </is>
      </c>
      <c r="K23" s="6035" t="inlineStr">
        <is>
          <t>О</t>
        </is>
      </c>
      <c r="L23" s="3816" t="n"/>
      <c r="M23" s="3816" t="inlineStr">
        <is>
          <t>:</t>
        </is>
      </c>
      <c r="N23" s="3816" t="inlineStr">
        <is>
          <t>:</t>
        </is>
      </c>
      <c r="O23" s="3816" t="inlineStr">
        <is>
          <t>:</t>
        </is>
      </c>
      <c r="P23" s="3816" t="n"/>
      <c r="Q23" s="3816" t="n"/>
      <c r="R23" s="3816" t="n"/>
      <c r="S23" s="3816" t="n"/>
      <c r="T23" s="3816" t="n"/>
      <c r="U23" s="3816" t="n"/>
      <c r="V23" s="3816" t="n"/>
      <c r="W23" s="3816" t="n"/>
      <c r="X23" s="3816" t="n"/>
      <c r="Y23" s="3816" t="n"/>
      <c r="Z23" s="3816" t="n"/>
      <c r="AA23" s="3816" t="inlineStr">
        <is>
          <t>Х</t>
        </is>
      </c>
      <c r="AB23" s="3816" t="inlineStr">
        <is>
          <t>Х</t>
        </is>
      </c>
      <c r="AC23" s="3816" t="inlineStr">
        <is>
          <t>Х</t>
        </is>
      </c>
      <c r="AD23" s="3816" t="inlineStr">
        <is>
          <t>Х</t>
        </is>
      </c>
      <c r="AE23" s="3816" t="inlineStr">
        <is>
          <t>:</t>
        </is>
      </c>
      <c r="AF23" s="3816" t="inlineStr">
        <is>
          <t>:</t>
        </is>
      </c>
      <c r="AG23" s="3816" t="n"/>
      <c r="AH23" s="3818" t="n"/>
      <c r="AI23" s="3818" t="n"/>
      <c r="AJ23" s="3818" t="n"/>
      <c r="AK23" s="3818" t="inlineStr">
        <is>
          <t>//</t>
        </is>
      </c>
      <c r="AL23" s="3818" t="inlineStr">
        <is>
          <t>/</t>
        </is>
      </c>
      <c r="AM23" s="3818" t="inlineStr">
        <is>
          <t>/</t>
        </is>
      </c>
      <c r="AN23" s="3818" t="inlineStr">
        <is>
          <t>/</t>
        </is>
      </c>
      <c r="AO23" s="3818" t="inlineStr">
        <is>
          <t>/</t>
        </is>
      </c>
      <c r="AP23" s="3818" t="inlineStr">
        <is>
          <t>/</t>
        </is>
      </c>
      <c r="AQ23" s="3818" t="inlineStr">
        <is>
          <t>/</t>
        </is>
      </c>
      <c r="AR23" s="3818" t="inlineStr">
        <is>
          <t>/</t>
        </is>
      </c>
      <c r="AS23" s="3818" t="inlineStr">
        <is>
          <t>/</t>
        </is>
      </c>
      <c r="AT23" s="3818" t="inlineStr">
        <is>
          <t>//</t>
        </is>
      </c>
      <c r="AU23" s="6033" t="n"/>
      <c r="AV23" s="6033" t="n"/>
      <c r="AW23" s="6037" t="n"/>
      <c r="AX23" s="6037" t="n"/>
      <c r="AY23" s="6037" t="n"/>
      <c r="AZ23" s="6037" t="n"/>
      <c r="BA23" s="6037" t="n"/>
      <c r="BB23" s="6037" t="n"/>
      <c r="BC23" s="6038" t="n"/>
      <c r="BD23" s="121" t="n">
        <v>5</v>
      </c>
      <c r="BE23" s="122" t="n"/>
      <c r="BF23" s="123" t="n"/>
      <c r="BG23" s="124" t="n">
        <v>5</v>
      </c>
      <c r="BH23" s="123" t="n"/>
      <c r="BI23" s="124" t="n">
        <v>4</v>
      </c>
      <c r="BJ23" s="123" t="n"/>
      <c r="BK23" s="124" t="n">
        <v>8</v>
      </c>
      <c r="BL23" s="123" t="n"/>
      <c r="BM23" s="124" t="n">
        <v>2</v>
      </c>
      <c r="BN23" s="123" t="n"/>
      <c r="BO23" s="125">
        <f>SUM(BD23:BN23)</f>
        <v/>
      </c>
      <c r="BP23" s="126" t="n"/>
      <c r="BQ23" s="53" t="n"/>
      <c r="BR23" s="2" t="n"/>
      <c r="BS23" s="2" t="n"/>
      <c r="BT23" s="2" t="n"/>
      <c r="BU23" s="2" t="n"/>
    </row>
    <row r="24">
      <c r="A24" s="146" t="n"/>
      <c r="B24" s="146" t="n"/>
      <c r="C24" s="128" t="n"/>
      <c r="D24" s="128" t="n"/>
      <c r="E24" s="128" t="n"/>
      <c r="F24" s="128" t="n"/>
      <c r="G24" s="128" t="n"/>
      <c r="H24" s="128" t="n"/>
      <c r="I24" s="128" t="n"/>
      <c r="J24" s="128" t="n"/>
      <c r="K24" s="128" t="n"/>
      <c r="L24" s="128" t="n"/>
      <c r="M24" s="128" t="n"/>
      <c r="N24" s="128" t="n"/>
      <c r="O24" s="128" t="n"/>
      <c r="P24" s="128" t="n"/>
      <c r="Q24" s="128" t="n"/>
      <c r="R24" s="128" t="n"/>
      <c r="S24" s="128" t="n"/>
      <c r="T24" s="128" t="n"/>
      <c r="U24" s="128" t="n"/>
      <c r="V24" s="128" t="n"/>
      <c r="W24" s="128" t="n"/>
      <c r="X24" s="128" t="n"/>
      <c r="Y24" s="128" t="n"/>
      <c r="Z24" s="128" t="n"/>
      <c r="AA24" s="128" t="n"/>
      <c r="AB24" s="128" t="n"/>
      <c r="AC24" s="128" t="n"/>
      <c r="AD24" s="128" t="n"/>
      <c r="AE24" s="128" t="n"/>
      <c r="AF24" s="128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8" t="n"/>
      <c r="AS24" s="128" t="n"/>
      <c r="AT24" s="128" t="n"/>
      <c r="AU24" s="128" t="n"/>
      <c r="AV24" s="128" t="n"/>
      <c r="AW24" s="128" t="n"/>
      <c r="AX24" s="128" t="n"/>
      <c r="AY24" s="128" t="n"/>
      <c r="AZ24" s="128" t="n"/>
      <c r="BA24" s="128" t="n"/>
      <c r="BB24" s="128" t="n"/>
      <c r="BC24" s="2" t="n"/>
      <c r="BD24" s="2845">
        <f>SUM(BD20:BE23)</f>
        <v/>
      </c>
      <c r="BE24" s="78" t="n"/>
      <c r="BF24" s="79" t="n"/>
      <c r="BG24" s="2846">
        <f>SUM(BG20:BH23)</f>
        <v/>
      </c>
      <c r="BH24" s="79" t="n"/>
      <c r="BI24" s="2846">
        <f>SUM(BI20:BJ23)</f>
        <v/>
      </c>
      <c r="BJ24" s="79" t="n"/>
      <c r="BK24" s="2846">
        <f>SUM(BK20:BL23)</f>
        <v/>
      </c>
      <c r="BL24" s="79" t="n"/>
      <c r="BM24" s="2846">
        <f>SUM(BM20:BN23)</f>
        <v/>
      </c>
      <c r="BN24" s="79" t="n"/>
      <c r="BO24" s="2847">
        <f>SUM(BO20:BP23)</f>
        <v/>
      </c>
      <c r="BP24" s="81" t="n"/>
      <c r="BQ24" s="53" t="n"/>
      <c r="BR24" s="2" t="n"/>
      <c r="BS24" s="2" t="n"/>
      <c r="BT24" s="2" t="n"/>
      <c r="BU24" s="2" t="n"/>
    </row>
    <row r="25">
      <c r="A25" s="146" t="n"/>
      <c r="B25" s="146" t="n"/>
      <c r="C25" s="137" t="inlineStr">
        <is>
          <t>Обозначения:</t>
        </is>
      </c>
      <c r="D25" s="138" t="n"/>
      <c r="E25" s="139" t="n"/>
      <c r="F25" s="139" t="n"/>
      <c r="G25" s="139" t="n"/>
      <c r="H25" s="138" t="n"/>
      <c r="I25" s="105" t="n"/>
      <c r="J25" s="140" t="inlineStr">
        <is>
          <t>−</t>
        </is>
      </c>
      <c r="K25" s="137" t="inlineStr">
        <is>
          <t>теоретическое обучение</t>
        </is>
      </c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41" t="n"/>
      <c r="U25" s="141" t="n"/>
      <c r="V25" s="142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43" t="inlineStr">
        <is>
          <t>О</t>
        </is>
      </c>
      <c r="AF25" s="140" t="inlineStr">
        <is>
          <t>−</t>
        </is>
      </c>
      <c r="AG25" s="137" t="inlineStr">
        <is>
          <t>учебная практика</t>
        </is>
      </c>
      <c r="AH25" s="141" t="n"/>
      <c r="AI25" s="142" t="n"/>
      <c r="AJ25" s="142" t="n"/>
      <c r="AK25" s="142" t="n"/>
      <c r="AL25" s="137" t="n"/>
      <c r="AM25" s="137" t="n"/>
      <c r="AN25" s="144" t="n"/>
      <c r="AO25" s="142" t="n"/>
      <c r="AP25" s="142" t="n"/>
      <c r="AQ25" s="142" t="n"/>
      <c r="AR25" s="141" t="n"/>
      <c r="AS25" s="143" t="inlineStr">
        <is>
          <t>/</t>
        </is>
      </c>
      <c r="AT25" s="140" t="inlineStr">
        <is>
          <t>−</t>
        </is>
      </c>
      <c r="AU25" s="137" t="inlineStr">
        <is>
          <t>дипломное проектирование</t>
        </is>
      </c>
      <c r="AV25" s="141" t="n"/>
      <c r="AW25" s="141" t="n"/>
      <c r="AX25" s="141" t="n"/>
      <c r="AY25" s="141" t="n"/>
      <c r="AZ25" s="141" t="n"/>
      <c r="BA25" s="141" t="n"/>
      <c r="BB25" s="137" t="n"/>
      <c r="BC25" s="137" t="n"/>
      <c r="BD25" s="137" t="n"/>
      <c r="BE25" s="145" t="n"/>
      <c r="BF25" s="139" t="n"/>
      <c r="BG25" s="139" t="n"/>
      <c r="BH25" s="139" t="n"/>
      <c r="BI25" s="146" t="n"/>
      <c r="BJ25" s="146" t="n"/>
      <c r="BK25" s="146" t="n"/>
      <c r="BL25" s="146" t="n"/>
      <c r="BM25" s="146" t="n"/>
      <c r="BN25" s="146" t="n"/>
      <c r="BO25" s="739" t="n"/>
      <c r="BP25" s="697" t="n"/>
      <c r="BQ25" s="53" t="n"/>
      <c r="BR25" s="2" t="n"/>
      <c r="BS25" s="2" t="n"/>
      <c r="BT25" s="2" t="n"/>
      <c r="BU25" s="2" t="n"/>
    </row>
    <row r="26">
      <c r="A26" s="2" t="n"/>
      <c r="B26" s="2" t="n"/>
      <c r="C26" s="148" t="n"/>
      <c r="D26" s="149" t="n"/>
      <c r="E26" s="148" t="n"/>
      <c r="F26" s="148" t="n"/>
      <c r="G26" s="148" t="n"/>
      <c r="H26" s="148" t="n"/>
      <c r="I26" s="137" t="n"/>
      <c r="J26" s="137" t="n"/>
      <c r="K26" s="137" t="n"/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37" t="n"/>
      <c r="U26" s="137" t="n"/>
      <c r="V26" s="137" t="n"/>
      <c r="W26" s="137" t="n"/>
      <c r="X26" s="137" t="n"/>
      <c r="Y26" s="137" t="n"/>
      <c r="Z26" s="137" t="n"/>
      <c r="AA26" s="137" t="n"/>
      <c r="AB26" s="137" t="n"/>
      <c r="AC26" s="137" t="n"/>
      <c r="AD26" s="137" t="n"/>
      <c r="AE26" s="137" t="n"/>
      <c r="AF26" s="137" t="n"/>
      <c r="AG26" s="137" t="n"/>
      <c r="AH26" s="137" t="n"/>
      <c r="AI26" s="137" t="n"/>
      <c r="AJ26" s="137" t="n"/>
      <c r="AK26" s="137" t="n"/>
      <c r="AL26" s="137" t="n"/>
      <c r="AM26" s="137" t="n"/>
      <c r="AN26" s="137" t="n"/>
      <c r="AO26" s="137" t="n"/>
      <c r="AP26" s="137" t="n"/>
      <c r="AQ26" s="137" t="n"/>
      <c r="AR26" s="137" t="n"/>
      <c r="AS26" s="137" t="n"/>
      <c r="AT26" s="137" t="n"/>
      <c r="AU26" s="137" t="n"/>
      <c r="AV26" s="137" t="n"/>
      <c r="AW26" s="137" t="n"/>
      <c r="AX26" s="137" t="n"/>
      <c r="AY26" s="137" t="n"/>
      <c r="AZ26" s="137" t="n"/>
      <c r="BA26" s="137" t="n"/>
      <c r="BB26" s="137" t="n"/>
      <c r="BC26" s="137" t="n"/>
      <c r="BD26" s="137" t="n"/>
      <c r="BE26" s="145" t="n"/>
      <c r="BF26" s="148" t="n"/>
      <c r="BG26" s="148" t="n"/>
      <c r="BH26" s="148" t="n"/>
      <c r="BI26" s="2" t="n"/>
      <c r="BJ26" s="2" t="n"/>
      <c r="BK26" s="2" t="n"/>
      <c r="BL26" s="2" t="n"/>
      <c r="BM26" s="2" t="n"/>
      <c r="BN26" s="2" t="n"/>
      <c r="BO26" s="149" t="n"/>
      <c r="BP26" s="697" t="n"/>
      <c r="BQ26" s="53" t="n"/>
      <c r="BR26" s="2" t="n"/>
      <c r="BS26" s="2" t="n"/>
      <c r="BT26" s="2" t="n"/>
      <c r="BU26" s="2" t="n"/>
    </row>
    <row r="27">
      <c r="A27" s="146" t="n"/>
      <c r="B27" s="146" t="n"/>
      <c r="C27" s="139" t="n"/>
      <c r="D27" s="139" t="n"/>
      <c r="E27" s="139" t="n"/>
      <c r="F27" s="139" t="n"/>
      <c r="G27" s="139" t="n"/>
      <c r="H27" s="138" t="n"/>
      <c r="I27" s="151" t="inlineStr">
        <is>
          <t>:</t>
        </is>
      </c>
      <c r="J27" s="140" t="inlineStr">
        <is>
          <t>−</t>
        </is>
      </c>
      <c r="K27" s="137" t="inlineStr">
        <is>
          <t>лабораторно-экзаменационная (установочная) сессия</t>
        </is>
      </c>
      <c r="L27" s="137" t="n"/>
      <c r="M27" s="137" t="n"/>
      <c r="N27" s="137" t="n"/>
      <c r="O27" s="137" t="n"/>
      <c r="P27" s="137" t="n"/>
      <c r="Q27" s="137" t="n"/>
      <c r="R27" s="137" t="n"/>
      <c r="S27" s="137" t="n"/>
      <c r="T27" s="141" t="n"/>
      <c r="U27" s="141" t="n"/>
      <c r="V27" s="142" t="n"/>
      <c r="W27" s="142" t="n"/>
      <c r="X27" s="142" t="n"/>
      <c r="Y27" s="142" t="n"/>
      <c r="Z27" s="142" t="n"/>
      <c r="AA27" s="142" t="n"/>
      <c r="AB27" s="142" t="n"/>
      <c r="AC27" s="142" t="n"/>
      <c r="AD27" s="142" t="n"/>
      <c r="AE27" s="151" t="inlineStr">
        <is>
          <t>Х</t>
        </is>
      </c>
      <c r="AF27" s="140" t="inlineStr">
        <is>
          <t>−</t>
        </is>
      </c>
      <c r="AG27" s="137" t="inlineStr">
        <is>
          <t>производственная практика</t>
        </is>
      </c>
      <c r="AH27" s="141" t="n"/>
      <c r="AI27" s="142" t="n"/>
      <c r="AJ27" s="142" t="n"/>
      <c r="AK27" s="142" t="n"/>
      <c r="AL27" s="137" t="n"/>
      <c r="AM27" s="137" t="n"/>
      <c r="AN27" s="144" t="n"/>
      <c r="AO27" s="142" t="n"/>
      <c r="AP27" s="142" t="n"/>
      <c r="AQ27" s="142" t="n"/>
      <c r="AR27" s="144" t="n"/>
      <c r="AS27" s="143" t="inlineStr">
        <is>
          <t>//</t>
        </is>
      </c>
      <c r="AT27" s="140" t="inlineStr">
        <is>
          <t>−</t>
        </is>
      </c>
      <c r="AU27" s="137" t="inlineStr">
        <is>
          <t>итоговая аттестация</t>
        </is>
      </c>
      <c r="AV27" s="144" t="n"/>
      <c r="AW27" s="144" t="n"/>
      <c r="AX27" s="144" t="n"/>
      <c r="AY27" s="144" t="n"/>
      <c r="AZ27" s="144" t="n"/>
      <c r="BA27" s="144" t="n"/>
      <c r="BB27" s="137" t="n"/>
      <c r="BC27" s="137" t="n"/>
      <c r="BD27" s="137" t="n"/>
      <c r="BE27" s="145" t="n"/>
      <c r="BF27" s="139" t="n"/>
      <c r="BG27" s="139" t="n"/>
      <c r="BH27" s="139" t="n"/>
      <c r="BI27" s="146" t="n"/>
      <c r="BJ27" s="146" t="n"/>
      <c r="BK27" s="146" t="n"/>
      <c r="BL27" s="146" t="n"/>
      <c r="BM27" s="146" t="n"/>
      <c r="BN27" s="146" t="n"/>
      <c r="BO27" s="739" t="n"/>
      <c r="BP27" s="697" t="n"/>
      <c r="BQ27" s="53" t="n"/>
      <c r="BR27" s="2" t="n"/>
      <c r="BS27" s="2" t="n"/>
      <c r="BT27" s="2" t="n"/>
      <c r="BU27" s="2" t="n"/>
    </row>
    <row r="28">
      <c r="A28" s="2185" t="n"/>
      <c r="B28" s="2185" t="n"/>
      <c r="C28" s="2186" t="n"/>
      <c r="D28" s="2186" t="n"/>
      <c r="E28" s="2186" t="n"/>
      <c r="F28" s="2186" t="n"/>
      <c r="G28" s="2186" t="n"/>
      <c r="H28" s="739" t="n"/>
      <c r="I28" s="2187" t="n"/>
      <c r="J28" s="2188" t="n"/>
      <c r="K28" s="2186" t="n"/>
      <c r="L28" s="2186" t="n"/>
      <c r="M28" s="2186" t="n"/>
      <c r="N28" s="2186" t="n"/>
      <c r="O28" s="2186" t="n"/>
      <c r="P28" s="2186" t="n"/>
      <c r="Q28" s="2186" t="n"/>
      <c r="R28" s="2186" t="n"/>
      <c r="S28" s="2186" t="n"/>
      <c r="T28" s="739" t="n"/>
      <c r="U28" s="739" t="n"/>
      <c r="V28" s="2189" t="n"/>
      <c r="W28" s="2189" t="n"/>
      <c r="X28" s="2189" t="n"/>
      <c r="Y28" s="2189" t="n"/>
      <c r="Z28" s="2189" t="n"/>
      <c r="AA28" s="2189" t="n"/>
      <c r="AB28" s="2189" t="n"/>
      <c r="AC28" s="2189" t="n"/>
      <c r="AD28" s="2189" t="n"/>
      <c r="AE28" s="2190" t="n"/>
      <c r="AF28" s="2191" t="n"/>
      <c r="AG28" s="2186" t="n"/>
      <c r="AH28" s="695" t="n"/>
      <c r="AI28" s="2192" t="n"/>
      <c r="AJ28" s="2189" t="n"/>
      <c r="AK28" s="2189" t="n"/>
      <c r="AL28" s="2186" t="n"/>
      <c r="AM28" s="2186" t="n"/>
      <c r="AN28" s="2193" t="n"/>
      <c r="AO28" s="2189" t="n"/>
      <c r="AP28" s="2189" t="n"/>
      <c r="AQ28" s="2189" t="n"/>
      <c r="AR28" s="2193" t="n"/>
      <c r="AS28" s="2194" t="n"/>
      <c r="AT28" s="2188" t="n"/>
      <c r="AU28" s="2186" t="n"/>
      <c r="AV28" s="2193" t="n"/>
      <c r="AW28" s="2193" t="n"/>
      <c r="AX28" s="2193" t="n"/>
      <c r="AY28" s="2193" t="n"/>
      <c r="AZ28" s="2193" t="n"/>
      <c r="BA28" s="2193" t="n"/>
      <c r="BB28" s="2186" t="n"/>
      <c r="BC28" s="2186" t="n"/>
      <c r="BD28" s="2186" t="n"/>
      <c r="BE28" s="2195" t="n"/>
      <c r="BF28" s="2195" t="n"/>
      <c r="BG28" s="2195" t="n"/>
      <c r="BH28" s="2195" t="n"/>
      <c r="BI28" s="2195" t="n"/>
      <c r="BJ28" s="2195" t="n"/>
      <c r="BK28" s="2195" t="n"/>
      <c r="BL28" s="2195" t="n"/>
      <c r="BM28" s="2195" t="n"/>
      <c r="BN28" s="2185" t="n"/>
      <c r="BO28" s="2185" t="n"/>
      <c r="BP28" s="2185" t="n"/>
      <c r="BQ28" s="2185" t="n"/>
      <c r="BR28" s="2185" t="n"/>
      <c r="BS28" s="2" t="n"/>
      <c r="BT28" s="2" t="n"/>
      <c r="BU28" s="2" t="n"/>
    </row>
    <row r="29">
      <c r="A29" s="1504" t="inlineStr">
        <is>
          <t>III. План образовательного процесса</t>
        </is>
      </c>
      <c r="B29" s="78" t="n"/>
      <c r="C29" s="78" t="n"/>
      <c r="D29" s="78" t="n"/>
      <c r="E29" s="78" t="n"/>
      <c r="F29" s="78" t="n"/>
      <c r="G29" s="78" t="n"/>
      <c r="H29" s="78" t="n"/>
      <c r="I29" s="78" t="n"/>
      <c r="J29" s="78" t="n"/>
      <c r="K29" s="78" t="n"/>
      <c r="L29" s="78" t="n"/>
      <c r="M29" s="78" t="n"/>
      <c r="N29" s="78" t="n"/>
      <c r="O29" s="78" t="n"/>
      <c r="P29" s="78" t="n"/>
      <c r="Q29" s="78" t="n"/>
      <c r="R29" s="78" t="n"/>
      <c r="S29" s="78" t="n"/>
      <c r="T29" s="78" t="n"/>
      <c r="U29" s="78" t="n"/>
      <c r="V29" s="78" t="n"/>
      <c r="W29" s="78" t="n"/>
      <c r="X29" s="78" t="n"/>
      <c r="Y29" s="78" t="n"/>
      <c r="Z29" s="78" t="n"/>
      <c r="AA29" s="78" t="n"/>
      <c r="AB29" s="78" t="n"/>
      <c r="AC29" s="78" t="n"/>
      <c r="AD29" s="78" t="n"/>
      <c r="AE29" s="78" t="n"/>
      <c r="AF29" s="78" t="n"/>
      <c r="AG29" s="78" t="n"/>
      <c r="AH29" s="78" t="n"/>
      <c r="AI29" s="78" t="n"/>
      <c r="AJ29" s="78" t="n"/>
      <c r="AK29" s="78" t="n"/>
      <c r="AL29" s="78" t="n"/>
      <c r="AM29" s="78" t="n"/>
      <c r="AN29" s="78" t="n"/>
      <c r="AO29" s="78" t="n"/>
      <c r="AP29" s="78" t="n"/>
      <c r="AQ29" s="78" t="n"/>
      <c r="AR29" s="78" t="n"/>
      <c r="AS29" s="78" t="n"/>
      <c r="AT29" s="78" t="n"/>
      <c r="AU29" s="78" t="n"/>
      <c r="AV29" s="78" t="n"/>
      <c r="AW29" s="78" t="n"/>
      <c r="AX29" s="78" t="n"/>
      <c r="AY29" s="78" t="n"/>
      <c r="AZ29" s="78" t="n"/>
      <c r="BA29" s="78" t="n"/>
      <c r="BB29" s="78" t="n"/>
      <c r="BC29" s="78" t="n"/>
      <c r="BD29" s="78" t="n"/>
      <c r="BE29" s="78" t="n"/>
      <c r="BF29" s="78" t="n"/>
      <c r="BG29" s="78" t="n"/>
      <c r="BH29" s="78" t="n"/>
      <c r="BI29" s="78" t="n"/>
      <c r="BJ29" s="78" t="n"/>
      <c r="BK29" s="78" t="n"/>
      <c r="BL29" s="78" t="n"/>
      <c r="BM29" s="78" t="n"/>
      <c r="BN29" s="78" t="n"/>
      <c r="BO29" s="78" t="n"/>
      <c r="BP29" s="78" t="n"/>
      <c r="BQ29" s="78" t="n"/>
      <c r="BR29" s="78" t="n"/>
      <c r="BS29" s="2196" t="n"/>
      <c r="BT29" s="2" t="n"/>
      <c r="BU29" s="2" t="n"/>
    </row>
    <row r="30">
      <c r="A30" s="2197" t="inlineStr">
        <is>
          <t>№
п/п</t>
        </is>
      </c>
      <c r="B30" s="2198" t="n"/>
      <c r="C30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0" s="60" t="n"/>
      <c r="E30" s="60" t="n"/>
      <c r="F30" s="60" t="n"/>
      <c r="G30" s="60" t="n"/>
      <c r="H30" s="60" t="n"/>
      <c r="I30" s="60" t="n"/>
      <c r="J30" s="60" t="n"/>
      <c r="K30" s="60" t="n"/>
      <c r="L30" s="60" t="n"/>
      <c r="M30" s="60" t="n"/>
      <c r="N30" s="60" t="n"/>
      <c r="O30" s="60" t="n"/>
      <c r="P30" s="64" t="n"/>
      <c r="Q30" s="2200" t="inlineStr">
        <is>
          <t>№ рег. 
в БГТУ</t>
        </is>
      </c>
      <c r="R30" s="2200" t="inlineStr">
        <is>
          <t>Уровень ССО</t>
        </is>
      </c>
      <c r="S30" s="1410" t="n"/>
      <c r="T30" s="1410" t="n"/>
      <c r="U30" s="1414" t="n"/>
      <c r="V30" s="3351" t="inlineStr">
        <is>
          <t>Экзамены</t>
        </is>
      </c>
      <c r="W30" s="2198" t="n"/>
      <c r="X30" s="5275" t="inlineStr">
        <is>
          <t>Зачеты</t>
        </is>
      </c>
      <c r="Y30" s="64" t="n"/>
      <c r="Z30" s="2204" t="inlineStr">
        <is>
          <t>Общее количество акад. часов по учебному плану для дневной формы</t>
        </is>
      </c>
      <c r="AA30" s="2198" t="n"/>
      <c r="AB30" s="5274" t="inlineStr">
        <is>
          <t>Количество аудиторных часов по учебному плану для дневной формы</t>
        </is>
      </c>
      <c r="AC30" s="64" t="n"/>
      <c r="AD30" s="2200" t="inlineStr">
        <is>
          <t>ВСЕГО                  академических  часов</t>
        </is>
      </c>
      <c r="AE30" s="64" t="n"/>
      <c r="AF30" s="2206" t="inlineStr">
        <is>
          <t>Количество аудиторных часов</t>
        </is>
      </c>
      <c r="AG30" s="164" t="n"/>
      <c r="AH30" s="164" t="n"/>
      <c r="AI30" s="164" t="n"/>
      <c r="AJ30" s="164" t="n"/>
      <c r="AK30" s="164" t="n"/>
      <c r="AL30" s="164" t="n"/>
      <c r="AM30" s="164" t="n"/>
      <c r="AN30" s="164" t="n"/>
      <c r="AO30" s="165" t="n"/>
      <c r="AP30" s="2206" t="inlineStr">
        <is>
          <t>Распределение по курсам и семестрам</t>
        </is>
      </c>
      <c r="AQ30" s="164" t="n"/>
      <c r="AR30" s="164" t="n"/>
      <c r="AS30" s="164" t="n"/>
      <c r="AT30" s="164" t="n"/>
      <c r="AU30" s="164" t="n"/>
      <c r="AV30" s="164" t="n"/>
      <c r="AW30" s="164" t="n"/>
      <c r="AX30" s="164" t="n"/>
      <c r="AY30" s="164" t="n"/>
      <c r="AZ30" s="164" t="n"/>
      <c r="BA30" s="164" t="n"/>
      <c r="BB30" s="164" t="n"/>
      <c r="BC30" s="164" t="n"/>
      <c r="BD30" s="164" t="n"/>
      <c r="BE30" s="164" t="n"/>
      <c r="BF30" s="164" t="n"/>
      <c r="BG30" s="164" t="n"/>
      <c r="BH30" s="164" t="n"/>
      <c r="BI30" s="164" t="n"/>
      <c r="BJ30" s="164" t="n"/>
      <c r="BK30" s="164" t="n"/>
      <c r="BL30" s="164" t="n"/>
      <c r="BM30" s="164" t="n"/>
      <c r="BN30" s="165" t="n"/>
      <c r="BO30" s="2200" t="inlineStr">
        <is>
          <t>Всего зачетных единиц</t>
        </is>
      </c>
      <c r="BP30" s="64" t="n"/>
      <c r="BQ30" s="5275" t="inlineStr">
        <is>
          <t>Кафедра</t>
        </is>
      </c>
      <c r="BR30" s="64" t="n"/>
      <c r="BS30" s="2" t="n"/>
      <c r="BT30" s="2" t="n"/>
      <c r="BU30" s="2" t="n"/>
    </row>
    <row r="31">
      <c r="A31" s="69" t="n"/>
      <c r="B31" s="173" t="n"/>
      <c r="C31" s="171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72" t="n"/>
      <c r="Q31" s="65" t="n"/>
      <c r="R31" s="2204" t="inlineStr">
        <is>
          <t>Количество ауд.часов</t>
        </is>
      </c>
      <c r="S31" s="2209" t="inlineStr">
        <is>
          <t>Количество экзаменов</t>
        </is>
      </c>
      <c r="T31" s="2209" t="inlineStr">
        <is>
          <t>Всего часов</t>
        </is>
      </c>
      <c r="U31" s="3352" t="inlineStr">
        <is>
          <t>Зачетных единиц</t>
        </is>
      </c>
      <c r="V31" s="69" t="n"/>
      <c r="W31" s="173" t="n"/>
      <c r="X31" s="2" t="n"/>
      <c r="Y31" s="72" t="n"/>
      <c r="Z31" s="69" t="n"/>
      <c r="AA31" s="173" t="n"/>
      <c r="AB31" s="2" t="n"/>
      <c r="AC31" s="72" t="n"/>
      <c r="AD31" s="69" t="n"/>
      <c r="AE31" s="72" t="n"/>
      <c r="AF31" s="3354" t="inlineStr">
        <is>
          <t>Всего</t>
        </is>
      </c>
      <c r="AG31" s="2213" t="n"/>
      <c r="AH31" s="2214" t="inlineStr">
        <is>
          <t>Из них</t>
        </is>
      </c>
      <c r="AI31" s="175" t="n"/>
      <c r="AJ31" s="175" t="n"/>
      <c r="AK31" s="175" t="n"/>
      <c r="AL31" s="175" t="n"/>
      <c r="AM31" s="175" t="n"/>
      <c r="AN31" s="175" t="n"/>
      <c r="AO31" s="2215" t="n"/>
      <c r="AP31" s="2216" t="inlineStr">
        <is>
          <t>I курс</t>
        </is>
      </c>
      <c r="AQ31" s="175" t="n"/>
      <c r="AR31" s="175" t="n"/>
      <c r="AS31" s="175" t="n"/>
      <c r="AT31" s="175" t="n"/>
      <c r="AU31" s="175" t="n"/>
      <c r="AV31" s="2215" t="n"/>
      <c r="AW31" s="2216" t="inlineStr">
        <is>
          <t>II курс</t>
        </is>
      </c>
      <c r="AX31" s="175" t="n"/>
      <c r="AY31" s="175" t="n"/>
      <c r="AZ31" s="175" t="n"/>
      <c r="BA31" s="175" t="n"/>
      <c r="BB31" s="2215" t="n"/>
      <c r="BC31" s="2217" t="inlineStr">
        <is>
          <t>III курс</t>
        </is>
      </c>
      <c r="BD31" s="175" t="n"/>
      <c r="BE31" s="175" t="n"/>
      <c r="BF31" s="175" t="n"/>
      <c r="BG31" s="175" t="n"/>
      <c r="BH31" s="2215" t="n"/>
      <c r="BI31" s="2217" t="inlineStr">
        <is>
          <t>IV курс</t>
        </is>
      </c>
      <c r="BJ31" s="175" t="n"/>
      <c r="BK31" s="175" t="n"/>
      <c r="BL31" s="175" t="n"/>
      <c r="BM31" s="175" t="n"/>
      <c r="BN31" s="2215" t="n"/>
      <c r="BO31" s="69" t="n"/>
      <c r="BP31" s="72" t="n"/>
      <c r="BQ31" s="2" t="n"/>
      <c r="BR31" s="72" t="n"/>
      <c r="BS31" s="2" t="n"/>
      <c r="BT31" s="2" t="n"/>
      <c r="BU31" s="2" t="n"/>
    </row>
    <row r="32">
      <c r="A32" s="69" t="n"/>
      <c r="B32" s="173" t="n"/>
      <c r="C32" s="171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72" t="n"/>
      <c r="Q32" s="65" t="n"/>
      <c r="R32" s="2218" t="n"/>
      <c r="S32" s="2219" t="n"/>
      <c r="T32" s="2219" t="n"/>
      <c r="U32" s="2877" t="n"/>
      <c r="V32" s="69" t="n"/>
      <c r="W32" s="173" t="n"/>
      <c r="X32" s="2" t="n"/>
      <c r="Y32" s="72" t="n"/>
      <c r="Z32" s="69" t="n"/>
      <c r="AA32" s="173" t="n"/>
      <c r="AB32" s="2" t="n"/>
      <c r="AC32" s="72" t="n"/>
      <c r="AD32" s="69" t="n"/>
      <c r="AE32" s="72" t="n"/>
      <c r="AF32" s="69" t="n"/>
      <c r="AG32" s="173" t="n"/>
      <c r="AH32" s="2220" t="inlineStr">
        <is>
          <t>Лекции</t>
        </is>
      </c>
      <c r="AI32" s="2221" t="n"/>
      <c r="AJ32" s="2222" t="inlineStr">
        <is>
          <t>Лабораторные</t>
        </is>
      </c>
      <c r="AK32" s="2221" t="n"/>
      <c r="AL32" s="2222" t="inlineStr">
        <is>
          <t>Практические</t>
        </is>
      </c>
      <c r="AM32" s="2221" t="n"/>
      <c r="AN32" s="2223" t="inlineStr">
        <is>
          <t>Семинарские</t>
        </is>
      </c>
      <c r="AO32" s="2224" t="n"/>
      <c r="AP32" s="5276" t="inlineStr">
        <is>
          <t>УС</t>
        </is>
      </c>
      <c r="AQ32" s="5280" t="inlineStr">
        <is>
          <t>1 семестр</t>
        </is>
      </c>
      <c r="AR32" s="175" t="n"/>
      <c r="AS32" s="474" t="n"/>
      <c r="AT32" s="5278" t="inlineStr">
        <is>
          <t>2 семестр</t>
        </is>
      </c>
      <c r="AU32" s="175" t="n"/>
      <c r="AV32" s="2215" t="n"/>
      <c r="AW32" s="5279" t="inlineStr">
        <is>
          <t>3 семестр</t>
        </is>
      </c>
      <c r="AX32" s="175" t="n"/>
      <c r="AY32" s="474" t="n"/>
      <c r="AZ32" s="5278" t="inlineStr">
        <is>
          <t>4 семестр</t>
        </is>
      </c>
      <c r="BA32" s="175" t="n"/>
      <c r="BB32" s="2215" t="n"/>
      <c r="BC32" s="3359" t="inlineStr">
        <is>
          <t>5 семестр</t>
        </is>
      </c>
      <c r="BD32" s="175" t="n"/>
      <c r="BE32" s="474" t="n"/>
      <c r="BF32" s="3358" t="inlineStr">
        <is>
          <t>6 семестр</t>
        </is>
      </c>
      <c r="BG32" s="175" t="n"/>
      <c r="BH32" s="2215" t="n"/>
      <c r="BI32" s="3359" t="inlineStr">
        <is>
          <t>7 семестр</t>
        </is>
      </c>
      <c r="BJ32" s="175" t="n"/>
      <c r="BK32" s="474" t="n"/>
      <c r="BL32" s="3358" t="inlineStr">
        <is>
          <t>8 семестр</t>
        </is>
      </c>
      <c r="BM32" s="175" t="n"/>
      <c r="BN32" s="2215" t="n"/>
      <c r="BO32" s="69" t="n"/>
      <c r="BP32" s="72" t="n"/>
      <c r="BQ32" s="2" t="n"/>
      <c r="BR32" s="72" t="n"/>
      <c r="BS32" s="2" t="n"/>
      <c r="BT32" s="2" t="n"/>
      <c r="BU32" s="2" t="n"/>
    </row>
    <row r="33">
      <c r="A33" s="69" t="n"/>
      <c r="B33" s="173" t="n"/>
      <c r="C33" s="171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72" t="n"/>
      <c r="Q33" s="65" t="n"/>
      <c r="R33" s="2218" t="n"/>
      <c r="S33" s="2219" t="n"/>
      <c r="T33" s="2219" t="n"/>
      <c r="U33" s="2877" t="n"/>
      <c r="V33" s="69" t="n"/>
      <c r="W33" s="173" t="n"/>
      <c r="X33" s="2" t="n"/>
      <c r="Y33" s="72" t="n"/>
      <c r="Z33" s="69" t="n"/>
      <c r="AA33" s="173" t="n"/>
      <c r="AB33" s="2" t="n"/>
      <c r="AC33" s="72" t="n"/>
      <c r="AD33" s="69" t="n"/>
      <c r="AE33" s="72" t="n"/>
      <c r="AF33" s="69" t="n"/>
      <c r="AG33" s="173" t="n"/>
      <c r="AH33" s="2" t="n"/>
      <c r="AI33" s="186" t="n"/>
      <c r="AJ33" s="2232" t="n"/>
      <c r="AK33" s="186" t="n"/>
      <c r="AL33" s="2232" t="n"/>
      <c r="AM33" s="186" t="n"/>
      <c r="AN33" s="2232" t="n"/>
      <c r="AO33" s="72" t="n"/>
      <c r="AP33" s="3149" t="n"/>
      <c r="AQ33" s="806" t="n">
        <v>2</v>
      </c>
      <c r="AR33" s="5280" t="inlineStr">
        <is>
          <t>недели</t>
        </is>
      </c>
      <c r="AS33" s="474" t="n"/>
      <c r="AT33" s="2234" t="n">
        <v>2</v>
      </c>
      <c r="AU33" s="5281" t="inlineStr">
        <is>
          <t>недели</t>
        </is>
      </c>
      <c r="AV33" s="2215" t="n"/>
      <c r="AW33" s="2234" t="n">
        <v>2</v>
      </c>
      <c r="AX33" s="5280" t="inlineStr">
        <is>
          <t>недели</t>
        </is>
      </c>
      <c r="AY33" s="474" t="n"/>
      <c r="AZ33" s="2234" t="n">
        <v>2</v>
      </c>
      <c r="BA33" s="5281" t="inlineStr">
        <is>
          <t>недели</t>
        </is>
      </c>
      <c r="BB33" s="2215" t="n"/>
      <c r="BC33" s="2237" t="n">
        <v>3</v>
      </c>
      <c r="BD33" s="4928" t="inlineStr">
        <is>
          <t>недели</t>
        </is>
      </c>
      <c r="BE33" s="474" t="n"/>
      <c r="BF33" s="2237" t="n">
        <v>3</v>
      </c>
      <c r="BG33" s="5282" t="inlineStr">
        <is>
          <t>недели</t>
        </is>
      </c>
      <c r="BH33" s="2215" t="n"/>
      <c r="BI33" s="2237" t="n">
        <v>3</v>
      </c>
      <c r="BJ33" s="4928" t="inlineStr">
        <is>
          <t>недели</t>
        </is>
      </c>
      <c r="BK33" s="474" t="n"/>
      <c r="BL33" s="2237" t="n">
        <v>2</v>
      </c>
      <c r="BM33" s="5282" t="inlineStr">
        <is>
          <t>недели</t>
        </is>
      </c>
      <c r="BN33" s="2215" t="n"/>
      <c r="BO33" s="69" t="n"/>
      <c r="BP33" s="72" t="n"/>
      <c r="BQ33" s="2" t="n"/>
      <c r="BR33" s="72" t="n"/>
      <c r="BS33" s="2" t="n"/>
      <c r="BT33" s="2" t="n"/>
      <c r="BU33" s="2" t="n"/>
    </row>
    <row r="34">
      <c r="A34" s="77" t="n"/>
      <c r="B34" s="2239" t="n"/>
      <c r="C34" s="2240" t="n"/>
      <c r="D34" s="78" t="n"/>
      <c r="E34" s="78" t="n"/>
      <c r="F34" s="78" t="n"/>
      <c r="G34" s="78" t="n"/>
      <c r="H34" s="78" t="n"/>
      <c r="I34" s="78" t="n"/>
      <c r="J34" s="78" t="n"/>
      <c r="K34" s="78" t="n"/>
      <c r="L34" s="78" t="n"/>
      <c r="M34" s="78" t="n"/>
      <c r="N34" s="78" t="n"/>
      <c r="O34" s="78" t="n"/>
      <c r="P34" s="81" t="n"/>
      <c r="Q34" s="2241" t="n"/>
      <c r="R34" s="2242" t="n"/>
      <c r="S34" s="2243" t="n"/>
      <c r="T34" s="2243" t="n"/>
      <c r="U34" s="3154" t="n"/>
      <c r="V34" s="77" t="n"/>
      <c r="W34" s="2239" t="n"/>
      <c r="X34" s="78" t="n"/>
      <c r="Y34" s="81" t="n"/>
      <c r="Z34" s="77" t="n"/>
      <c r="AA34" s="2239" t="n"/>
      <c r="AB34" s="78" t="n"/>
      <c r="AC34" s="81" t="n"/>
      <c r="AD34" s="77" t="n"/>
      <c r="AE34" s="81" t="n"/>
      <c r="AF34" s="77" t="n"/>
      <c r="AG34" s="2239" t="n"/>
      <c r="AH34" s="78" t="n"/>
      <c r="AI34" s="2247" t="n"/>
      <c r="AJ34" s="2248" t="n"/>
      <c r="AK34" s="2247" t="n"/>
      <c r="AL34" s="2248" t="n"/>
      <c r="AM34" s="2247" t="n"/>
      <c r="AN34" s="2248" t="n"/>
      <c r="AO34" s="81" t="n"/>
      <c r="AP34" s="2249" t="inlineStr">
        <is>
          <t>Ауд. часов</t>
        </is>
      </c>
      <c r="AQ34" s="6885" t="inlineStr">
        <is>
          <t>Всего часов</t>
        </is>
      </c>
      <c r="AR34" s="2251" t="inlineStr">
        <is>
          <t>Ауд. часов</t>
        </is>
      </c>
      <c r="AS34" s="2252" t="inlineStr">
        <is>
          <t>Зач. единиц</t>
        </is>
      </c>
      <c r="AT34" s="2250" t="inlineStr">
        <is>
          <t>Всего часов</t>
        </is>
      </c>
      <c r="AU34" s="2253" t="inlineStr">
        <is>
          <t>Ауд. часов</t>
        </is>
      </c>
      <c r="AV34" s="2254" t="inlineStr">
        <is>
          <t>Зач. единиц</t>
        </is>
      </c>
      <c r="AW34" s="2255" t="inlineStr">
        <is>
          <t>Всего часов</t>
        </is>
      </c>
      <c r="AX34" s="2253" t="inlineStr">
        <is>
          <t>Ауд. часов</t>
        </is>
      </c>
      <c r="AY34" s="2256" t="inlineStr">
        <is>
          <t>Зач. единиц</t>
        </is>
      </c>
      <c r="AZ34" s="2250" t="inlineStr">
        <is>
          <t>Всего часов</t>
        </is>
      </c>
      <c r="BA34" s="2251" t="inlineStr">
        <is>
          <t>Ауд. часов</t>
        </is>
      </c>
      <c r="BB34" s="2257" t="inlineStr">
        <is>
          <t>Зач. единиц</t>
        </is>
      </c>
      <c r="BC34" s="2258" t="inlineStr">
        <is>
          <t>Всего часов</t>
        </is>
      </c>
      <c r="BD34" s="2259" t="inlineStr">
        <is>
          <t>Ауд. часов</t>
        </is>
      </c>
      <c r="BE34" s="2260" t="inlineStr">
        <is>
          <t>Зач. единиц</t>
        </is>
      </c>
      <c r="BF34" s="2261" t="inlineStr">
        <is>
          <t>Всего часов</t>
        </is>
      </c>
      <c r="BG34" s="2262" t="inlineStr">
        <is>
          <t>Ауд. часов</t>
        </is>
      </c>
      <c r="BH34" s="2263" t="inlineStr">
        <is>
          <t>Зач. единиц</t>
        </is>
      </c>
      <c r="BI34" s="2258" t="inlineStr">
        <is>
          <t>Всего часов</t>
        </is>
      </c>
      <c r="BJ34" s="2259" t="inlineStr">
        <is>
          <t>Ауд. часов</t>
        </is>
      </c>
      <c r="BK34" s="2260" t="inlineStr">
        <is>
          <t>Зач. единиц</t>
        </is>
      </c>
      <c r="BL34" s="2258" t="inlineStr">
        <is>
          <t>Всего часов</t>
        </is>
      </c>
      <c r="BM34" s="2262" t="inlineStr">
        <is>
          <t>Ауд. часов</t>
        </is>
      </c>
      <c r="BN34" s="3557" t="inlineStr">
        <is>
          <t>Зач. единиц</t>
        </is>
      </c>
      <c r="BO34" s="77" t="n"/>
      <c r="BP34" s="81" t="n"/>
      <c r="BQ34" s="78" t="n"/>
      <c r="BR34" s="81" t="n"/>
      <c r="BS34" s="2" t="n"/>
      <c r="BT34" s="2" t="n"/>
      <c r="BU34" s="2" t="n"/>
    </row>
    <row r="35">
      <c r="A35" s="2910" t="inlineStr">
        <is>
          <t>1</t>
        </is>
      </c>
      <c r="B35" s="2494" t="n"/>
      <c r="C35" s="2488" t="inlineStr">
        <is>
          <t>Государственный компонент</t>
        </is>
      </c>
      <c r="D35" s="1410" t="n"/>
      <c r="E35" s="1410" t="n"/>
      <c r="F35" s="1410" t="n"/>
      <c r="G35" s="1410" t="n"/>
      <c r="H35" s="1410" t="n"/>
      <c r="I35" s="1410" t="n"/>
      <c r="J35" s="1410" t="n"/>
      <c r="K35" s="1410" t="n"/>
      <c r="L35" s="1410" t="n"/>
      <c r="M35" s="1410" t="n"/>
      <c r="N35" s="1410" t="n"/>
      <c r="O35" s="1410" t="n"/>
      <c r="P35" s="1414" t="n"/>
      <c r="Q35" s="2489" t="n"/>
      <c r="R35" s="2493">
        <f>SUM(R36:R62)</f>
        <v/>
      </c>
      <c r="S35" s="2491" t="n"/>
      <c r="T35" s="2491">
        <f>SUM(T36:T62)</f>
        <v/>
      </c>
      <c r="U35" s="2491">
        <f>SUM(U36:U62)</f>
        <v/>
      </c>
      <c r="V35" s="2493" t="n"/>
      <c r="W35" s="2494" t="n"/>
      <c r="X35" s="2492" t="n"/>
      <c r="Y35" s="1414" t="n"/>
      <c r="Z35" s="2493">
        <f>SUM(Z36:AA62)</f>
        <v/>
      </c>
      <c r="AA35" s="2494" t="n"/>
      <c r="AB35" s="2495">
        <f>SUM(AB36:AC62)</f>
        <v/>
      </c>
      <c r="AC35" s="1414" t="n"/>
      <c r="AD35" s="2496">
        <f>SUM(AD36:AE62)</f>
        <v/>
      </c>
      <c r="AE35" s="1414" t="n"/>
      <c r="AF35" s="2493">
        <f>SUM(AF36:AG62)</f>
        <v/>
      </c>
      <c r="AG35" s="2494" t="n"/>
      <c r="AH35" s="3257">
        <f>SUM(AH36:AI62)</f>
        <v/>
      </c>
      <c r="AI35" s="2793" t="n"/>
      <c r="AJ35" s="2503">
        <f>SUM(AJ36:AK62)</f>
        <v/>
      </c>
      <c r="AK35" s="2793" t="n"/>
      <c r="AL35" s="2503">
        <f>SUM(AL36:AM62)</f>
        <v/>
      </c>
      <c r="AM35" s="2793" t="n"/>
      <c r="AN35" s="2500">
        <f>SUM(AN36:AO62)</f>
        <v/>
      </c>
      <c r="AO35" s="1414" t="n"/>
      <c r="AP35" s="2490">
        <f>SUM(AP36:AP62)</f>
        <v/>
      </c>
      <c r="AQ35" s="2505">
        <f>SUM(AQ36:AQ62)</f>
        <v/>
      </c>
      <c r="AR35" s="2503">
        <f>SUM(AR36:AR62)</f>
        <v/>
      </c>
      <c r="AS35" s="2498">
        <f>SUM(AS36:AS62)</f>
        <v/>
      </c>
      <c r="AT35" s="2505">
        <f>SUM(AT36:AT62)</f>
        <v/>
      </c>
      <c r="AU35" s="2498">
        <f>SUM(AU36:AU62)</f>
        <v/>
      </c>
      <c r="AV35" s="2500">
        <f>SUM(AV36:AV62)</f>
        <v/>
      </c>
      <c r="AW35" s="2504">
        <f>SUM(AW36:AW62)</f>
        <v/>
      </c>
      <c r="AX35" s="2503">
        <f>SUM(AX36:AX62)</f>
        <v/>
      </c>
      <c r="AY35" s="2502">
        <f>SUM(AY36:AY62)</f>
        <v/>
      </c>
      <c r="AZ35" s="2498">
        <f>SUM(AZ36:AZ62)</f>
        <v/>
      </c>
      <c r="BA35" s="2499">
        <f>SUM(BA36:BA62)</f>
        <v/>
      </c>
      <c r="BB35" s="2500">
        <f>SUM(BB36:BB62)</f>
        <v/>
      </c>
      <c r="BC35" s="2490">
        <f>SUM(BC36:BC62)</f>
        <v/>
      </c>
      <c r="BD35" s="2499">
        <f>SUM(BD36:BD62)</f>
        <v/>
      </c>
      <c r="BE35" s="2502">
        <f>SUM(BE36:BE62)</f>
        <v/>
      </c>
      <c r="BF35" s="2498">
        <f>SUM(BF36:BF62)</f>
        <v/>
      </c>
      <c r="BG35" s="2499">
        <f>SUM(BG36:BG62)</f>
        <v/>
      </c>
      <c r="BH35" s="2500">
        <f>SUM(BH36:BH62)</f>
        <v/>
      </c>
      <c r="BI35" s="2490">
        <f>SUM(BI36:BI62)</f>
        <v/>
      </c>
      <c r="BJ35" s="2503">
        <f>SUM(BJ36:BJ62)</f>
        <v/>
      </c>
      <c r="BK35" s="2498">
        <f>SUM(BK36:BK62)</f>
        <v/>
      </c>
      <c r="BL35" s="2505">
        <f>SUM(BL36:BL62)</f>
        <v/>
      </c>
      <c r="BM35" s="2499">
        <f>SUM(BM36:BM62)</f>
        <v/>
      </c>
      <c r="BN35" s="2500">
        <f>SUM(BN36:BN62)</f>
        <v/>
      </c>
      <c r="BO35" s="2496">
        <f>SUM(BO36:BP62)</f>
        <v/>
      </c>
      <c r="BP35" s="1414" t="n"/>
      <c r="BQ35" s="2914" t="n"/>
      <c r="BR35" s="1414" t="n"/>
      <c r="BS35" s="2" t="n"/>
      <c r="BT35" s="2" t="n"/>
      <c r="BU35" s="2" t="n"/>
    </row>
    <row r="36">
      <c r="A36" s="2508" t="inlineStr">
        <is>
          <t>1.1</t>
        </is>
      </c>
      <c r="B36" s="2290" t="n"/>
      <c r="C36" s="2282" t="inlineStr">
        <is>
          <t>Социально-гуманитарный модуль 1</t>
        </is>
      </c>
      <c r="D36" s="2283" t="n"/>
      <c r="E36" s="2283" t="n"/>
      <c r="F36" s="2283" t="n"/>
      <c r="G36" s="2283" t="n"/>
      <c r="H36" s="2283" t="n"/>
      <c r="I36" s="2283" t="n"/>
      <c r="J36" s="2283" t="n"/>
      <c r="K36" s="2283" t="n"/>
      <c r="L36" s="2283" t="n"/>
      <c r="M36" s="2283" t="n"/>
      <c r="N36" s="2283" t="n"/>
      <c r="O36" s="2283" t="n"/>
      <c r="P36" s="2284" t="n"/>
      <c r="Q36" s="2285" t="n"/>
      <c r="R36" s="2289" t="n"/>
      <c r="S36" s="2287" t="n"/>
      <c r="T36" s="2287" t="n"/>
      <c r="U36" s="2288" t="n"/>
      <c r="V36" s="2289" t="n"/>
      <c r="W36" s="2290" t="n"/>
      <c r="X36" s="2288" t="n"/>
      <c r="Y36" s="2284" t="n"/>
      <c r="Z36" s="2289" t="n"/>
      <c r="AA36" s="2290" t="n"/>
      <c r="AB36" s="2291" t="n"/>
      <c r="AC36" s="2284" t="n"/>
      <c r="AD36" s="2292" t="n"/>
      <c r="AE36" s="2284" t="n"/>
      <c r="AF36" s="2289" t="n"/>
      <c r="AG36" s="2290" t="n"/>
      <c r="AH36" s="2294" t="n"/>
      <c r="AI36" s="2295" t="n"/>
      <c r="AJ36" s="2296" t="n"/>
      <c r="AK36" s="2295" t="n"/>
      <c r="AL36" s="2296" t="n"/>
      <c r="AM36" s="2295" t="n"/>
      <c r="AN36" s="2297" t="n"/>
      <c r="AO36" s="2284" t="n"/>
      <c r="AP36" s="2289" t="n"/>
      <c r="AQ36" s="2298" t="n"/>
      <c r="AR36" s="2296" t="n"/>
      <c r="AS36" s="2293" t="n"/>
      <c r="AT36" s="2298" t="n"/>
      <c r="AU36" s="2296" t="n"/>
      <c r="AV36" s="2288" t="n"/>
      <c r="AW36" s="2299" t="n"/>
      <c r="AX36" s="2296" t="n"/>
      <c r="AY36" s="2293" t="n"/>
      <c r="AZ36" s="2298" t="n"/>
      <c r="BA36" s="2296" t="n"/>
      <c r="BB36" s="2288" t="n"/>
      <c r="BC36" s="2299" t="n"/>
      <c r="BD36" s="2296" t="n"/>
      <c r="BE36" s="2293" t="n"/>
      <c r="BF36" s="2298" t="n"/>
      <c r="BG36" s="2296" t="n"/>
      <c r="BH36" s="2288" t="n"/>
      <c r="BI36" s="2299" t="n"/>
      <c r="BJ36" s="2296" t="n"/>
      <c r="BK36" s="2293" t="n"/>
      <c r="BL36" s="2298" t="n"/>
      <c r="BM36" s="2296" t="n"/>
      <c r="BN36" s="2288" t="n"/>
      <c r="BO36" s="2292" t="n"/>
      <c r="BP36" s="2284" t="n"/>
      <c r="BQ36" s="6886" t="n"/>
      <c r="BR36" s="2284" t="n"/>
      <c r="BS36" s="2" t="n"/>
      <c r="BT36" s="2" t="n"/>
      <c r="BU36" s="2" t="n"/>
    </row>
    <row r="37">
      <c r="A37" s="2301" t="inlineStr">
        <is>
          <t>1.1.1</t>
        </is>
      </c>
      <c r="B37" s="2302" t="n"/>
      <c r="C37" s="4348" t="inlineStr">
        <is>
          <t>История белорусской государственности</t>
        </is>
      </c>
      <c r="D37" s="2665" t="n"/>
      <c r="E37" s="2665" t="n"/>
      <c r="F37" s="2665" t="n"/>
      <c r="G37" s="2665" t="n"/>
      <c r="H37" s="2665" t="n"/>
      <c r="I37" s="2665" t="n"/>
      <c r="J37" s="2665" t="n"/>
      <c r="K37" s="2665" t="n"/>
      <c r="L37" s="2665" t="n"/>
      <c r="M37" s="2665" t="n"/>
      <c r="N37" s="2665" t="n"/>
      <c r="O37" s="2665" t="n"/>
      <c r="P37" s="2311" t="n"/>
      <c r="Q37" s="2306" t="n"/>
      <c r="R37" s="2333" t="n"/>
      <c r="S37" s="2331" t="n"/>
      <c r="T37" s="2331" t="n"/>
      <c r="U37" s="2332" t="n"/>
      <c r="V37" s="2310" t="n">
        <v>2</v>
      </c>
      <c r="W37" s="2302" t="n"/>
      <c r="X37" s="2309" t="n"/>
      <c r="Y37" s="2311" t="n"/>
      <c r="Z37" s="2310" t="n">
        <v>108</v>
      </c>
      <c r="AA37" s="2302" t="n"/>
      <c r="AB37" s="2312" t="n">
        <v>54</v>
      </c>
      <c r="AC37" s="2311" t="n"/>
      <c r="AD37" s="2313">
        <f>Z37-T37</f>
        <v/>
      </c>
      <c r="AE37" s="2311" t="n"/>
      <c r="AF37" s="2310">
        <f>AP37+AR37+AU37+AX37+BA37+BD37+BG37+BJ37+BM37</f>
        <v/>
      </c>
      <c r="AG37" s="2302" t="n"/>
      <c r="AH37" s="2315" t="n">
        <v>8</v>
      </c>
      <c r="AI37" s="2316" t="n"/>
      <c r="AJ37" s="2317" t="n"/>
      <c r="AK37" s="2316" t="n"/>
      <c r="AL37" s="2317" t="n"/>
      <c r="AM37" s="2316" t="n"/>
      <c r="AN37" s="2318" t="n">
        <v>4</v>
      </c>
      <c r="AO37" s="2311" t="n"/>
      <c r="AP37" s="2338" t="n"/>
      <c r="AQ37" s="3903" t="n"/>
      <c r="AR37" s="3904" t="n">
        <v>2</v>
      </c>
      <c r="AS37" s="3953" t="n"/>
      <c r="AT37" s="3903" t="n">
        <v>108</v>
      </c>
      <c r="AU37" s="3904" t="n">
        <v>10</v>
      </c>
      <c r="AV37" s="3954" t="n">
        <v>3</v>
      </c>
      <c r="AW37" s="3907" t="n"/>
      <c r="AX37" s="4622" t="n"/>
      <c r="AY37" s="2322" t="n"/>
      <c r="AZ37" s="2320" t="n"/>
      <c r="BA37" s="4622" t="n"/>
      <c r="BB37" s="2323" t="n"/>
      <c r="BC37" s="2325" t="n"/>
      <c r="BD37" s="1956" t="n"/>
      <c r="BE37" s="2314" t="n"/>
      <c r="BF37" s="2326" t="n"/>
      <c r="BG37" s="1956" t="n"/>
      <c r="BH37" s="2309" t="n"/>
      <c r="BI37" s="2325" t="n"/>
      <c r="BJ37" s="1956" t="n"/>
      <c r="BK37" s="2314" t="n"/>
      <c r="BL37" s="2326" t="n"/>
      <c r="BM37" s="1956" t="n"/>
      <c r="BN37" s="2309" t="n"/>
      <c r="BO37" s="2313">
        <f>AS37+AV37+AY37+BB37+BE37+BH37+BK37+BN37+U37</f>
        <v/>
      </c>
      <c r="BP37" s="2311" t="n"/>
      <c r="BQ37" s="3114" t="inlineStr">
        <is>
          <t>ИБиП</t>
        </is>
      </c>
      <c r="BR37" s="2311" t="n"/>
      <c r="BS37" s="2">
        <f>(AB37-R37)*0.22</f>
        <v/>
      </c>
      <c r="BT37" s="2" t="n"/>
      <c r="BU37" s="2" t="n"/>
    </row>
    <row r="38">
      <c r="A38" s="2301" t="inlineStr">
        <is>
          <t>1.1.2</t>
        </is>
      </c>
      <c r="B38" s="2302" t="n"/>
      <c r="C38" s="4348" t="inlineStr">
        <is>
          <t>Современная политэкономия</t>
        </is>
      </c>
      <c r="D38" s="2665" t="n"/>
      <c r="E38" s="2665" t="n"/>
      <c r="F38" s="2665" t="n"/>
      <c r="G38" s="2665" t="n"/>
      <c r="H38" s="2665" t="n"/>
      <c r="I38" s="2665" t="n"/>
      <c r="J38" s="2665" t="n"/>
      <c r="K38" s="2665" t="n"/>
      <c r="L38" s="2665" t="n"/>
      <c r="M38" s="2665" t="n"/>
      <c r="N38" s="2665" t="n"/>
      <c r="O38" s="2665" t="n"/>
      <c r="P38" s="2311" t="n"/>
      <c r="Q38" s="3028" t="n"/>
      <c r="R38" s="2310" t="n"/>
      <c r="S38" s="2308" t="n"/>
      <c r="T38" s="2331" t="n"/>
      <c r="U38" s="2309" t="n"/>
      <c r="V38" s="2407" t="n">
        <v>5</v>
      </c>
      <c r="W38" s="2302" t="n"/>
      <c r="X38" s="2309" t="n"/>
      <c r="Y38" s="2311" t="n"/>
      <c r="Z38" s="2310" t="n">
        <v>108</v>
      </c>
      <c r="AA38" s="2302" t="n"/>
      <c r="AB38" s="2312" t="n">
        <v>54</v>
      </c>
      <c r="AC38" s="2311" t="n"/>
      <c r="AD38" s="2313">
        <f>Z38-T38</f>
        <v/>
      </c>
      <c r="AE38" s="2311" t="n"/>
      <c r="AF38" s="2310">
        <f>AP38+AR38+AU38+AX38+BA38+BD38+BG38+BJ38+BM38</f>
        <v/>
      </c>
      <c r="AG38" s="2302" t="n"/>
      <c r="AH38" s="2315" t="n">
        <v>8</v>
      </c>
      <c r="AI38" s="2316" t="n"/>
      <c r="AJ38" s="2317" t="n"/>
      <c r="AK38" s="2316" t="n"/>
      <c r="AL38" s="2317" t="n"/>
      <c r="AM38" s="2316" t="n"/>
      <c r="AN38" s="2318" t="n">
        <v>4</v>
      </c>
      <c r="AO38" s="2311" t="n"/>
      <c r="AP38" s="2319" t="n"/>
      <c r="AQ38" s="2320" t="n"/>
      <c r="AR38" s="3112" t="n"/>
      <c r="AS38" s="2322" t="n"/>
      <c r="AT38" s="2320" t="n"/>
      <c r="AU38" s="4622" t="n"/>
      <c r="AV38" s="2323" t="n"/>
      <c r="AW38" s="2324" t="n"/>
      <c r="AX38" s="4622" t="n"/>
      <c r="AY38" s="2322" t="n"/>
      <c r="AZ38" s="2320" t="n"/>
      <c r="BA38" s="4622" t="n">
        <v>2</v>
      </c>
      <c r="BB38" s="2323" t="n"/>
      <c r="BC38" s="2325" t="n">
        <v>108</v>
      </c>
      <c r="BD38" s="1956" t="n">
        <v>10</v>
      </c>
      <c r="BE38" s="2314" t="n">
        <v>3</v>
      </c>
      <c r="BF38" s="2326" t="n"/>
      <c r="BG38" s="1956" t="n"/>
      <c r="BH38" s="2309" t="n"/>
      <c r="BI38" s="2325" t="n"/>
      <c r="BJ38" s="1956" t="n"/>
      <c r="BK38" s="2314" t="n"/>
      <c r="BL38" s="2326" t="n"/>
      <c r="BM38" s="1956" t="n"/>
      <c r="BN38" s="2309" t="n"/>
      <c r="BO38" s="2313">
        <f>AS38+AV38+AY38+BB38+BE38+BH38+BK38+BN38+U38</f>
        <v/>
      </c>
      <c r="BP38" s="2311" t="n"/>
      <c r="BQ38" s="3114" t="inlineStr">
        <is>
          <t>ЭТиМ</t>
        </is>
      </c>
      <c r="BR38" s="2311" t="n"/>
      <c r="BS38" s="2">
        <f>(AB38-R38)*0.22</f>
        <v/>
      </c>
      <c r="BT38" s="2" t="n"/>
      <c r="BU38" s="2" t="n"/>
    </row>
    <row r="39">
      <c r="A39" s="2301" t="inlineStr">
        <is>
          <t>1.1.3</t>
        </is>
      </c>
      <c r="B39" s="2302" t="n"/>
      <c r="C39" s="4348" t="inlineStr">
        <is>
          <t>Философия</t>
        </is>
      </c>
      <c r="D39" s="2665" t="n"/>
      <c r="E39" s="2665" t="n"/>
      <c r="F39" s="2665" t="n"/>
      <c r="G39" s="2665" t="n"/>
      <c r="H39" s="2665" t="n"/>
      <c r="I39" s="2665" t="n"/>
      <c r="J39" s="2665" t="n"/>
      <c r="K39" s="2665" t="n"/>
      <c r="L39" s="2665" t="n"/>
      <c r="M39" s="2665" t="n"/>
      <c r="N39" s="2665" t="n"/>
      <c r="O39" s="2665" t="n"/>
      <c r="P39" s="2311" t="n"/>
      <c r="Q39" s="3028" t="n"/>
      <c r="R39" s="2310" t="n"/>
      <c r="S39" s="2308" t="n"/>
      <c r="T39" s="2331" t="n"/>
      <c r="U39" s="2309" t="n"/>
      <c r="V39" s="2310" t="n">
        <v>4</v>
      </c>
      <c r="W39" s="2302" t="n"/>
      <c r="X39" s="2309" t="n"/>
      <c r="Y39" s="2311" t="n"/>
      <c r="Z39" s="2310" t="n">
        <v>108</v>
      </c>
      <c r="AA39" s="2302" t="n"/>
      <c r="AB39" s="2312" t="n">
        <v>54</v>
      </c>
      <c r="AC39" s="2311" t="n"/>
      <c r="AD39" s="2313">
        <f>Z39-T39</f>
        <v/>
      </c>
      <c r="AE39" s="2311" t="n"/>
      <c r="AF39" s="2310">
        <f>AP39+AR39+AU39+AX39+BA39+BD39+BG39+BJ39+BM39</f>
        <v/>
      </c>
      <c r="AG39" s="2302" t="n"/>
      <c r="AH39" s="2315" t="n">
        <v>8</v>
      </c>
      <c r="AI39" s="2316" t="n"/>
      <c r="AJ39" s="2317" t="n"/>
      <c r="AK39" s="2316" t="n"/>
      <c r="AL39" s="2317" t="n"/>
      <c r="AM39" s="2316" t="n"/>
      <c r="AN39" s="2318" t="n">
        <v>4</v>
      </c>
      <c r="AO39" s="2311" t="n"/>
      <c r="AP39" s="2319" t="n"/>
      <c r="AQ39" s="2320" t="n"/>
      <c r="AR39" s="4622" t="n"/>
      <c r="AS39" s="2322" t="n"/>
      <c r="AT39" s="2320" t="n"/>
      <c r="AU39" s="4622" t="n"/>
      <c r="AV39" s="2323" t="n"/>
      <c r="AW39" s="2324" t="n"/>
      <c r="AX39" s="3112" t="n">
        <v>4</v>
      </c>
      <c r="AY39" s="2322" t="n"/>
      <c r="AZ39" s="2320" t="n">
        <v>108</v>
      </c>
      <c r="BA39" s="3112" t="n">
        <v>8</v>
      </c>
      <c r="BB39" s="2323" t="n">
        <v>3</v>
      </c>
      <c r="BC39" s="2325" t="n"/>
      <c r="BD39" s="1956" t="n"/>
      <c r="BE39" s="2314" t="n"/>
      <c r="BF39" s="2326" t="n"/>
      <c r="BG39" s="1956" t="n"/>
      <c r="BH39" s="2309" t="n"/>
      <c r="BI39" s="2325" t="n"/>
      <c r="BJ39" s="1956" t="n"/>
      <c r="BK39" s="2314" t="n"/>
      <c r="BL39" s="2326" t="n"/>
      <c r="BM39" s="1956" t="n"/>
      <c r="BN39" s="2309" t="n"/>
      <c r="BO39" s="2313">
        <f>AS39+AV39+AY39+BB39+BE39+BH39+BK39+BN39+U39</f>
        <v/>
      </c>
      <c r="BP39" s="2311" t="n"/>
      <c r="BQ39" s="3114" t="inlineStr">
        <is>
          <t>ФиП</t>
        </is>
      </c>
      <c r="BR39" s="2311" t="n"/>
      <c r="BS39" s="2">
        <f>(AB39-R39)*0.22</f>
        <v/>
      </c>
      <c r="BT39" s="2" t="n"/>
      <c r="BU39" s="2" t="n"/>
    </row>
    <row r="40">
      <c r="A40" s="2368" t="inlineStr">
        <is>
          <t>1.2</t>
        </is>
      </c>
      <c r="B40" s="2302" t="n"/>
      <c r="C40" s="4354" t="inlineStr">
        <is>
          <t>Лингвистический модуль</t>
        </is>
      </c>
      <c r="D40" s="2665" t="n"/>
      <c r="E40" s="2665" t="n"/>
      <c r="F40" s="2665" t="n"/>
      <c r="G40" s="2665" t="n"/>
      <c r="H40" s="2665" t="n"/>
      <c r="I40" s="2665" t="n"/>
      <c r="J40" s="2665" t="n"/>
      <c r="K40" s="2665" t="n"/>
      <c r="L40" s="2665" t="n"/>
      <c r="M40" s="2665" t="n"/>
      <c r="N40" s="2665" t="n"/>
      <c r="O40" s="2665" t="n"/>
      <c r="P40" s="2311" t="n"/>
      <c r="Q40" s="2370" t="n"/>
      <c r="R40" s="2395" t="n"/>
      <c r="S40" s="2510" t="n"/>
      <c r="T40" s="2393" t="n"/>
      <c r="U40" s="2396" t="n"/>
      <c r="V40" s="2374" t="n"/>
      <c r="W40" s="2302" t="n"/>
      <c r="X40" s="2375" t="n"/>
      <c r="Y40" s="2311" t="n"/>
      <c r="Z40" s="2374" t="n"/>
      <c r="AA40" s="2302" t="n"/>
      <c r="AB40" s="2376" t="n"/>
      <c r="AC40" s="2311" t="n"/>
      <c r="AD40" s="2377" t="n"/>
      <c r="AE40" s="2311" t="n"/>
      <c r="AF40" s="2452" t="n"/>
      <c r="AG40" s="2302" t="n"/>
      <c r="AH40" s="2379" t="n"/>
      <c r="AI40" s="2316" t="n"/>
      <c r="AJ40" s="2380" t="n"/>
      <c r="AK40" s="2316" t="n"/>
      <c r="AL40" s="2380" t="n"/>
      <c r="AM40" s="2316" t="n"/>
      <c r="AN40" s="2381" t="n"/>
      <c r="AO40" s="2311" t="n"/>
      <c r="AP40" s="2395" t="n"/>
      <c r="AQ40" s="2512" t="n"/>
      <c r="AR40" s="2399" t="n"/>
      <c r="AS40" s="2513" t="n"/>
      <c r="AT40" s="2512" t="n"/>
      <c r="AU40" s="2399" t="n"/>
      <c r="AV40" s="2396" t="n"/>
      <c r="AW40" s="2514" t="n"/>
      <c r="AX40" s="4657" t="n"/>
      <c r="AY40" s="2383" t="n"/>
      <c r="AZ40" s="2382" t="n"/>
      <c r="BA40" s="2379" t="n"/>
      <c r="BB40" s="2375" t="n"/>
      <c r="BC40" s="2384" t="n"/>
      <c r="BD40" s="4657" t="n"/>
      <c r="BE40" s="2383" t="n"/>
      <c r="BF40" s="2382" t="n"/>
      <c r="BG40" s="4657" t="n"/>
      <c r="BH40" s="2375" t="n"/>
      <c r="BI40" s="2384" t="n"/>
      <c r="BJ40" s="4657" t="n"/>
      <c r="BK40" s="2383" t="n"/>
      <c r="BL40" s="2382" t="n"/>
      <c r="BM40" s="4657" t="n"/>
      <c r="BN40" s="2375" t="n"/>
      <c r="BO40" s="2377" t="n"/>
      <c r="BP40" s="2311" t="n"/>
      <c r="BQ40" s="4365" t="n"/>
      <c r="BR40" s="2311" t="n"/>
      <c r="BS40" s="2386">
        <f>(AB40-R40)*0.22</f>
        <v/>
      </c>
      <c r="BT40" s="2" t="n"/>
      <c r="BU40" s="2" t="n"/>
    </row>
    <row r="41">
      <c r="A41" s="2390" t="inlineStr">
        <is>
          <t>1.2.1</t>
        </is>
      </c>
      <c r="B41" s="2302" t="n"/>
      <c r="C41" s="4356" t="inlineStr">
        <is>
          <t>Иностранный язык / Иностранный язык делового общения</t>
        </is>
      </c>
      <c r="D41" s="2665" t="n"/>
      <c r="E41" s="2665" t="n"/>
      <c r="F41" s="2665" t="n"/>
      <c r="G41" s="2665" t="n"/>
      <c r="H41" s="2665" t="n"/>
      <c r="I41" s="2665" t="n"/>
      <c r="J41" s="2665" t="n"/>
      <c r="K41" s="2665" t="n"/>
      <c r="L41" s="2665" t="n"/>
      <c r="M41" s="2665" t="n"/>
      <c r="N41" s="2665" t="n"/>
      <c r="O41" s="2665" t="n"/>
      <c r="P41" s="2311" t="n"/>
      <c r="Q41" s="4364" t="inlineStr">
        <is>
          <t>2081/2024
(немецкий)
2085/2024
(а,н,фр.,исп.)</t>
        </is>
      </c>
      <c r="R41" s="2345" t="n">
        <v>44</v>
      </c>
      <c r="S41" s="2343" t="n"/>
      <c r="T41" s="2359" t="n">
        <v>74</v>
      </c>
      <c r="U41" s="2344" t="n">
        <v>2</v>
      </c>
      <c r="V41" s="2345" t="n">
        <v>2</v>
      </c>
      <c r="W41" s="2302" t="n"/>
      <c r="X41" s="2344" t="n">
        <v>1</v>
      </c>
      <c r="Y41" s="2311" t="n"/>
      <c r="Z41" s="2349" t="n">
        <v>216</v>
      </c>
      <c r="AA41" s="2302" t="n"/>
      <c r="AB41" s="2347" t="n">
        <v>128</v>
      </c>
      <c r="AC41" s="2311" t="n"/>
      <c r="AD41" s="2348">
        <f>Z41-T41</f>
        <v/>
      </c>
      <c r="AE41" s="2311" t="n"/>
      <c r="AF41" s="2345">
        <f>AP41+AR41+AU41+AX41+BA41+BD41+BG41+BJ41+BM41</f>
        <v/>
      </c>
      <c r="AG41" s="2302" t="n"/>
      <c r="AH41" s="2350" t="n"/>
      <c r="AI41" s="2316" t="n"/>
      <c r="AJ41" s="2351" t="n"/>
      <c r="AK41" s="2316" t="n"/>
      <c r="AL41" s="2350" t="n">
        <v>18</v>
      </c>
      <c r="AM41" s="2316" t="n"/>
      <c r="AN41" s="2344" t="n"/>
      <c r="AO41" s="2311" t="n"/>
      <c r="AP41" s="2345" t="n">
        <v>8</v>
      </c>
      <c r="AQ41" s="2595" t="n">
        <v>64</v>
      </c>
      <c r="AR41" s="4639" t="n">
        <v>6</v>
      </c>
      <c r="AS41" s="2349" t="n">
        <v>2</v>
      </c>
      <c r="AT41" s="2353" t="n">
        <v>78</v>
      </c>
      <c r="AU41" s="2350" t="n">
        <v>4</v>
      </c>
      <c r="AV41" s="2344" t="n">
        <v>2</v>
      </c>
      <c r="AW41" s="2354" t="n"/>
      <c r="AX41" s="4639" t="n"/>
      <c r="AY41" s="2349" t="n"/>
      <c r="AZ41" s="2353" t="n"/>
      <c r="BA41" s="4639" t="n"/>
      <c r="BB41" s="2344" t="n"/>
      <c r="BC41" s="2354" t="n"/>
      <c r="BD41" s="2350" t="n"/>
      <c r="BE41" s="2349" t="n"/>
      <c r="BF41" s="2353" t="n"/>
      <c r="BG41" s="4639" t="n"/>
      <c r="BH41" s="2344" t="n"/>
      <c r="BI41" s="2354" t="n"/>
      <c r="BJ41" s="4639" t="n"/>
      <c r="BK41" s="2349" t="n"/>
      <c r="BL41" s="2353" t="n"/>
      <c r="BM41" s="4639" t="n"/>
      <c r="BN41" s="2344" t="n"/>
      <c r="BO41" s="2348">
        <f>AS41+AV41+AY41+BB41+BE41+BH41+BK41+BN41+U41</f>
        <v/>
      </c>
      <c r="BP41" s="2311" t="n"/>
      <c r="BQ41" s="4353" t="inlineStr">
        <is>
          <t>МКиТП</t>
        </is>
      </c>
      <c r="BR41" s="2311" t="n"/>
      <c r="BS41" s="3282">
        <f>(AB41-R41)*0.22</f>
        <v/>
      </c>
      <c r="BT41" s="2" t="n"/>
      <c r="BU41" s="2" t="n"/>
    </row>
    <row r="42">
      <c r="A42" s="2301" t="inlineStr">
        <is>
          <t>1.2.2</t>
        </is>
      </c>
      <c r="B42" s="2302" t="n"/>
      <c r="C42" s="4348" t="inlineStr">
        <is>
          <t>Деловой иностранный язык / Иностранный язык делового общения</t>
        </is>
      </c>
      <c r="D42" s="2665" t="n"/>
      <c r="E42" s="2665" t="n"/>
      <c r="F42" s="2665" t="n"/>
      <c r="G42" s="2665" t="n"/>
      <c r="H42" s="2665" t="n"/>
      <c r="I42" s="2665" t="n"/>
      <c r="J42" s="2665" t="n"/>
      <c r="K42" s="2665" t="n"/>
      <c r="L42" s="2665" t="n"/>
      <c r="M42" s="2665" t="n"/>
      <c r="N42" s="2665" t="n"/>
      <c r="O42" s="2665" t="n"/>
      <c r="P42" s="2311" t="n"/>
      <c r="Q42" s="467" t="n"/>
      <c r="R42" s="3860" t="n">
        <v>88</v>
      </c>
      <c r="S42" s="3111" t="n">
        <v>1</v>
      </c>
      <c r="T42" s="2331" t="n">
        <v>148</v>
      </c>
      <c r="U42" s="3868" t="n">
        <v>4</v>
      </c>
      <c r="V42" s="2307" t="n">
        <v>4</v>
      </c>
      <c r="W42" s="2314" t="n">
        <v>6</v>
      </c>
      <c r="X42" s="3031" t="n">
        <v>3</v>
      </c>
      <c r="Y42" s="2309" t="n">
        <v>5</v>
      </c>
      <c r="Z42" s="2310" t="n">
        <v>432</v>
      </c>
      <c r="AA42" s="2302" t="n"/>
      <c r="AB42" s="3859" t="n">
        <v>256</v>
      </c>
      <c r="AC42" s="72" t="n"/>
      <c r="AD42" s="2313">
        <f>Z42-T42</f>
        <v/>
      </c>
      <c r="AE42" s="2311" t="n"/>
      <c r="AF42" s="2310">
        <f>AP42+AR42+AU42+AX42+BA42+BD42+BG42+BJ42+BM42</f>
        <v/>
      </c>
      <c r="AG42" s="2302" t="n"/>
      <c r="AH42" s="2315" t="n"/>
      <c r="AI42" s="2316" t="n"/>
      <c r="AJ42" s="2317" t="n"/>
      <c r="AK42" s="2316" t="n"/>
      <c r="AL42" s="2317" t="n">
        <v>36</v>
      </c>
      <c r="AM42" s="2316" t="n"/>
      <c r="AN42" s="2318" t="n"/>
      <c r="AO42" s="2311" t="n"/>
      <c r="AP42" s="4366" t="n"/>
      <c r="AQ42" s="3926" t="n"/>
      <c r="AR42" s="3865" t="n"/>
      <c r="AS42" s="3864" t="n"/>
      <c r="AT42" s="3926" t="n"/>
      <c r="AU42" s="4622" t="n"/>
      <c r="AV42" s="3866" t="n"/>
      <c r="AW42" s="3928" t="n">
        <v>70</v>
      </c>
      <c r="AX42" s="3865" t="n">
        <v>10</v>
      </c>
      <c r="AY42" s="3864" t="n">
        <v>2</v>
      </c>
      <c r="AZ42" s="3926" t="n">
        <v>72</v>
      </c>
      <c r="BA42" s="3865" t="n">
        <v>10</v>
      </c>
      <c r="BB42" s="3866" t="n">
        <v>2</v>
      </c>
      <c r="BC42" s="3861" t="n">
        <v>70</v>
      </c>
      <c r="BD42" s="4728" t="n">
        <v>8</v>
      </c>
      <c r="BE42" s="2090" t="n">
        <v>2</v>
      </c>
      <c r="BF42" s="4388" t="n">
        <v>72</v>
      </c>
      <c r="BG42" s="468" t="n">
        <v>8</v>
      </c>
      <c r="BH42" s="1958" t="n">
        <v>2</v>
      </c>
      <c r="BI42" s="468" t="n"/>
      <c r="BJ42" s="3862" t="n"/>
      <c r="BK42" s="2090" t="n"/>
      <c r="BL42" s="4388" t="n"/>
      <c r="BM42" s="468" t="n"/>
      <c r="BN42" s="1958" t="n"/>
      <c r="BO42" s="2313">
        <f>AS42+AV42+AY42+BB42+BE42+BH42+BK42+BN42+U42</f>
        <v/>
      </c>
      <c r="BP42" s="2311" t="n"/>
      <c r="BQ42" s="3114" t="inlineStr">
        <is>
          <t>МКиТП</t>
        </is>
      </c>
      <c r="BR42" s="2311" t="n"/>
      <c r="BS42" s="2">
        <f>(AB42-R42)*0.22</f>
        <v/>
      </c>
      <c r="BT42" s="2" t="n"/>
      <c r="BU42" s="2" t="n"/>
    </row>
    <row r="43">
      <c r="A43" s="2368" t="inlineStr">
        <is>
          <t>1.3</t>
        </is>
      </c>
      <c r="B43" s="2302" t="n"/>
      <c r="C43" s="4354" t="inlineStr">
        <is>
          <t>Естественнонаучный модуль</t>
        </is>
      </c>
      <c r="D43" s="2665" t="n"/>
      <c r="E43" s="2665" t="n"/>
      <c r="F43" s="2665" t="n"/>
      <c r="G43" s="2665" t="n"/>
      <c r="H43" s="2665" t="n"/>
      <c r="I43" s="2665" t="n"/>
      <c r="J43" s="2665" t="n"/>
      <c r="K43" s="2665" t="n"/>
      <c r="L43" s="2665" t="n"/>
      <c r="M43" s="2665" t="n"/>
      <c r="N43" s="2665" t="n"/>
      <c r="O43" s="2665" t="n"/>
      <c r="P43" s="2311" t="n"/>
      <c r="Q43" s="3099" t="n"/>
      <c r="R43" s="2374" t="n"/>
      <c r="S43" s="2601" t="n"/>
      <c r="T43" s="2393" t="n"/>
      <c r="U43" s="2375" t="n"/>
      <c r="V43" s="2374" t="n"/>
      <c r="W43" s="2302" t="n"/>
      <c r="X43" s="2375" t="n"/>
      <c r="Y43" s="2311" t="n"/>
      <c r="Z43" s="2374" t="n"/>
      <c r="AA43" s="2302" t="n"/>
      <c r="AB43" s="2376" t="n"/>
      <c r="AC43" s="2311" t="n"/>
      <c r="AD43" s="2377" t="n"/>
      <c r="AE43" s="2311" t="n"/>
      <c r="AF43" s="2452" t="n"/>
      <c r="AG43" s="2302" t="n"/>
      <c r="AH43" s="2379" t="n"/>
      <c r="AI43" s="2316" t="n"/>
      <c r="AJ43" s="2380" t="n"/>
      <c r="AK43" s="2316" t="n"/>
      <c r="AL43" s="2380" t="n"/>
      <c r="AM43" s="2316" t="n"/>
      <c r="AN43" s="2381" t="n"/>
      <c r="AO43" s="2311" t="n"/>
      <c r="AP43" s="2374" t="n"/>
      <c r="AQ43" s="2382" t="n"/>
      <c r="AR43" s="4657" t="n"/>
      <c r="AS43" s="2383" t="n"/>
      <c r="AT43" s="2382" t="n"/>
      <c r="AU43" s="2379" t="n"/>
      <c r="AV43" s="2375" t="n"/>
      <c r="AW43" s="2379" t="n"/>
      <c r="AX43" s="4657" t="n"/>
      <c r="AY43" s="2383" t="n"/>
      <c r="AZ43" s="2382" t="n"/>
      <c r="BA43" s="4657" t="n"/>
      <c r="BB43" s="2375" t="n"/>
      <c r="BC43" s="2384" t="n"/>
      <c r="BD43" s="4657" t="n"/>
      <c r="BE43" s="2383" t="n"/>
      <c r="BF43" s="2382" t="n"/>
      <c r="BG43" s="4657" t="n"/>
      <c r="BH43" s="2375" t="n"/>
      <c r="BI43" s="3874" t="n"/>
      <c r="BJ43" s="4657" t="n"/>
      <c r="BK43" s="2383" t="n"/>
      <c r="BL43" s="2382" t="n"/>
      <c r="BM43" s="3874" t="n"/>
      <c r="BN43" s="4658" t="n"/>
      <c r="BO43" s="2377" t="n"/>
      <c r="BP43" s="2311" t="n"/>
      <c r="BQ43" s="4365" t="n"/>
      <c r="BR43" s="2311" t="n"/>
      <c r="BS43" s="2386">
        <f>(AB43-R43)*0.22</f>
        <v/>
      </c>
      <c r="BT43" s="2" t="n"/>
      <c r="BU43" s="2" t="n"/>
    </row>
    <row r="44">
      <c r="A44" s="2301" t="inlineStr">
        <is>
          <t>1.3.1</t>
        </is>
      </c>
      <c r="B44" s="2302" t="n"/>
      <c r="C44" s="4348" t="inlineStr">
        <is>
          <t>Общая химия</t>
        </is>
      </c>
      <c r="D44" s="2665" t="n"/>
      <c r="E44" s="2665" t="n"/>
      <c r="F44" s="2665" t="n"/>
      <c r="G44" s="2665" t="n"/>
      <c r="H44" s="2665" t="n"/>
      <c r="I44" s="2665" t="n"/>
      <c r="J44" s="2665" t="n"/>
      <c r="K44" s="2665" t="n"/>
      <c r="L44" s="2665" t="n"/>
      <c r="M44" s="2665" t="n"/>
      <c r="N44" s="2665" t="n"/>
      <c r="O44" s="2665" t="n"/>
      <c r="P44" s="2311" t="n"/>
      <c r="Q44" s="467" t="n"/>
      <c r="R44" s="3860" t="n"/>
      <c r="S44" s="3111" t="n"/>
      <c r="T44" s="2331" t="n"/>
      <c r="U44" s="3868" t="n"/>
      <c r="V44" s="2310" t="n">
        <v>1</v>
      </c>
      <c r="W44" s="2302" t="n"/>
      <c r="X44" s="2309" t="n"/>
      <c r="Y44" s="2311" t="n"/>
      <c r="Z44" s="2310" t="n">
        <v>180</v>
      </c>
      <c r="AA44" s="2302" t="n"/>
      <c r="AB44" s="2312" t="n">
        <v>80</v>
      </c>
      <c r="AC44" s="2311" t="n"/>
      <c r="AD44" s="2313">
        <f>Z44-T44</f>
        <v/>
      </c>
      <c r="AE44" s="2311" t="n"/>
      <c r="AF44" s="2310">
        <f>AP44+AR44+AU44+AX44+BA44+BD44+BG44+BJ44+BM44</f>
        <v/>
      </c>
      <c r="AG44" s="2302" t="n"/>
      <c r="AH44" s="2315" t="n">
        <v>8</v>
      </c>
      <c r="AI44" s="2316" t="n"/>
      <c r="AJ44" s="2317" t="n">
        <v>8</v>
      </c>
      <c r="AK44" s="2316" t="n"/>
      <c r="AL44" s="2317" t="n">
        <v>4</v>
      </c>
      <c r="AM44" s="2316" t="n"/>
      <c r="AN44" s="2318" t="n"/>
      <c r="AO44" s="2311" t="n"/>
      <c r="AP44" s="4366" t="n">
        <v>6</v>
      </c>
      <c r="AQ44" s="3926" t="n">
        <v>180</v>
      </c>
      <c r="AR44" s="3865" t="n">
        <v>14</v>
      </c>
      <c r="AS44" s="3864" t="n">
        <v>5</v>
      </c>
      <c r="AT44" s="3926" t="n"/>
      <c r="AU44" s="3928" t="n"/>
      <c r="AV44" s="3866" t="n"/>
      <c r="AW44" s="3928" t="n"/>
      <c r="AX44" s="4622" t="n"/>
      <c r="AY44" s="2322" t="n"/>
      <c r="AZ44" s="2320" t="n"/>
      <c r="BA44" s="3865" t="n"/>
      <c r="BB44" s="3866" t="n"/>
      <c r="BC44" s="3861" t="n"/>
      <c r="BD44" s="3862" t="n"/>
      <c r="BE44" s="2090" t="n"/>
      <c r="BF44" s="3867" t="n"/>
      <c r="BG44" s="3862" t="n"/>
      <c r="BH44" s="3868" t="n"/>
      <c r="BI44" s="468" t="n"/>
      <c r="BJ44" s="4728" t="n"/>
      <c r="BK44" s="2090" t="n"/>
      <c r="BL44" s="3867" t="n"/>
      <c r="BM44" s="6887" t="n"/>
      <c r="BN44" s="3868" t="n"/>
      <c r="BO44" s="2313">
        <f>AS44+AV44+AY44+BB44+BE44+BH44+BK44+BN44+U44</f>
        <v/>
      </c>
      <c r="BP44" s="2311" t="n"/>
      <c r="BQ44" s="3114" t="inlineStr">
        <is>
          <t>ХТЭПиМЭТ</t>
        </is>
      </c>
      <c r="BR44" s="2311" t="n"/>
      <c r="BS44" s="2">
        <f>(AB44-R44)*0.22</f>
        <v/>
      </c>
      <c r="BT44" s="2" t="n"/>
      <c r="BU44" s="2" t="n"/>
    </row>
    <row r="45">
      <c r="A45" s="2301" t="inlineStr">
        <is>
          <t>1.3.2</t>
        </is>
      </c>
      <c r="B45" s="2302" t="n"/>
      <c r="C45" s="4348" t="inlineStr">
        <is>
          <t>Общая биология</t>
        </is>
      </c>
      <c r="D45" s="2665" t="n"/>
      <c r="E45" s="2665" t="n"/>
      <c r="F45" s="2665" t="n"/>
      <c r="G45" s="2665" t="n"/>
      <c r="H45" s="2665" t="n"/>
      <c r="I45" s="2665" t="n"/>
      <c r="J45" s="2665" t="n"/>
      <c r="K45" s="2665" t="n"/>
      <c r="L45" s="2665" t="n"/>
      <c r="M45" s="2665" t="n"/>
      <c r="N45" s="2665" t="n"/>
      <c r="O45" s="2665" t="n"/>
      <c r="P45" s="2311" t="n"/>
      <c r="Q45" s="3028" t="n"/>
      <c r="R45" s="2310" t="n"/>
      <c r="S45" s="2308" t="n"/>
      <c r="T45" s="2331" t="n"/>
      <c r="U45" s="2309" t="n"/>
      <c r="V45" s="2310" t="n">
        <v>2</v>
      </c>
      <c r="W45" s="2302" t="n"/>
      <c r="X45" s="2309" t="n"/>
      <c r="Y45" s="2311" t="n"/>
      <c r="Z45" s="2310" t="n">
        <v>108</v>
      </c>
      <c r="AA45" s="2302" t="n"/>
      <c r="AB45" s="2312" t="n">
        <v>64</v>
      </c>
      <c r="AC45" s="2311" t="n"/>
      <c r="AD45" s="2313">
        <f>Z45-T45</f>
        <v/>
      </c>
      <c r="AE45" s="2311" t="n"/>
      <c r="AF45" s="2310">
        <f>AP45+AR45+AU45+AX45+BA45+BD45+BG45+BJ45+BM45</f>
        <v/>
      </c>
      <c r="AG45" s="2302" t="n"/>
      <c r="AH45" s="2315" t="n">
        <v>8</v>
      </c>
      <c r="AI45" s="2316" t="n"/>
      <c r="AJ45" s="2317" t="n">
        <v>8</v>
      </c>
      <c r="AK45" s="2316" t="n"/>
      <c r="AL45" s="2317" t="n"/>
      <c r="AM45" s="2316" t="n"/>
      <c r="AN45" s="2318" t="n"/>
      <c r="AO45" s="2311" t="n"/>
      <c r="AP45" s="2319" t="n"/>
      <c r="AQ45" s="2320" t="n"/>
      <c r="AR45" s="4622" t="n">
        <v>4</v>
      </c>
      <c r="AS45" s="2322" t="n"/>
      <c r="AT45" s="2320" t="n">
        <v>108</v>
      </c>
      <c r="AU45" s="3112" t="n">
        <v>12</v>
      </c>
      <c r="AV45" s="2323" t="n">
        <v>3</v>
      </c>
      <c r="AW45" s="3112" t="n"/>
      <c r="AX45" s="3865" t="n"/>
      <c r="AY45" s="3864" t="n"/>
      <c r="AZ45" s="3926" t="n"/>
      <c r="BA45" s="6888" t="n"/>
      <c r="BB45" s="4382" t="n"/>
      <c r="BC45" s="4385" t="n"/>
      <c r="BD45" s="4728" t="n"/>
      <c r="BE45" s="4387" t="n"/>
      <c r="BF45" s="4388" t="n"/>
      <c r="BG45" s="4728" t="n"/>
      <c r="BH45" s="4377" t="n"/>
      <c r="BI45" s="4389" t="n"/>
      <c r="BJ45" s="4728" t="n"/>
      <c r="BK45" s="4387" t="n"/>
      <c r="BL45" s="4388" t="n"/>
      <c r="BM45" s="6887" t="n"/>
      <c r="BN45" s="4377" t="n"/>
      <c r="BO45" s="2313">
        <f>AS45+AV45+AY45+BB45+BE45+BH45+BK45+BN45+U45</f>
        <v/>
      </c>
      <c r="BP45" s="2311" t="n"/>
      <c r="BQ45" s="3114" t="inlineStr">
        <is>
          <t>ТПиО</t>
        </is>
      </c>
      <c r="BR45" s="2311" t="n"/>
      <c r="BS45" s="2">
        <f>(AB45-R45)*0.22</f>
        <v/>
      </c>
      <c r="BT45" s="2" t="n"/>
      <c r="BU45" s="2" t="n"/>
    </row>
    <row r="46">
      <c r="A46" s="2390" t="inlineStr">
        <is>
          <t>1.3.3</t>
        </is>
      </c>
      <c r="B46" s="2302" t="n"/>
      <c r="C46" s="4356" t="inlineStr">
        <is>
          <t>Основы высшей математики</t>
        </is>
      </c>
      <c r="D46" s="2665" t="n"/>
      <c r="E46" s="2665" t="n"/>
      <c r="F46" s="2665" t="n"/>
      <c r="G46" s="2665" t="n"/>
      <c r="H46" s="2665" t="n"/>
      <c r="I46" s="2665" t="n"/>
      <c r="J46" s="2665" t="n"/>
      <c r="K46" s="2665" t="n"/>
      <c r="L46" s="2665" t="n"/>
      <c r="M46" s="2665" t="n"/>
      <c r="N46" s="2665" t="n"/>
      <c r="O46" s="2665" t="n"/>
      <c r="P46" s="2311" t="n"/>
      <c r="Q46" s="3881" t="inlineStr">
        <is>
          <t>2112.1/2024</t>
        </is>
      </c>
      <c r="R46" s="5494" t="n"/>
      <c r="S46" s="2343" t="n"/>
      <c r="T46" s="2359" t="n"/>
      <c r="U46" s="5351" t="n"/>
      <c r="V46" s="2345" t="n">
        <v>1</v>
      </c>
      <c r="W46" s="2302" t="n"/>
      <c r="X46" s="2344" t="n"/>
      <c r="Y46" s="2311" t="n"/>
      <c r="Z46" s="2345" t="n">
        <v>216</v>
      </c>
      <c r="AA46" s="2302" t="n"/>
      <c r="AB46" s="2347" t="n">
        <v>112</v>
      </c>
      <c r="AC46" s="2311" t="n"/>
      <c r="AD46" s="2348">
        <f>Z46-T46</f>
        <v/>
      </c>
      <c r="AE46" s="2311" t="n"/>
      <c r="AF46" s="2345">
        <f>AP46+AR46+AU46+AX46+BA46+BD46+BG46+BJ46+BM46</f>
        <v/>
      </c>
      <c r="AG46" s="2302" t="n"/>
      <c r="AH46" s="2350" t="n">
        <v>12</v>
      </c>
      <c r="AI46" s="2316" t="n"/>
      <c r="AJ46" s="2351" t="n"/>
      <c r="AK46" s="2316" t="n"/>
      <c r="AL46" s="2351" t="n">
        <v>12</v>
      </c>
      <c r="AM46" s="2316" t="n"/>
      <c r="AN46" s="2352" t="n"/>
      <c r="AO46" s="2311" t="n"/>
      <c r="AP46" s="5494" t="n">
        <v>10</v>
      </c>
      <c r="AQ46" s="4647" t="n">
        <v>216</v>
      </c>
      <c r="AR46" s="4646" t="n">
        <v>14</v>
      </c>
      <c r="AS46" s="3879" t="n">
        <v>6</v>
      </c>
      <c r="AT46" s="4647" t="n"/>
      <c r="AU46" s="4669" t="n"/>
      <c r="AV46" s="5351" t="n"/>
      <c r="AW46" s="4669" t="n"/>
      <c r="AX46" s="4639" t="n"/>
      <c r="AY46" s="2349" t="n"/>
      <c r="AZ46" s="2353" t="n"/>
      <c r="BA46" s="4639" t="n"/>
      <c r="BB46" s="2344" t="n"/>
      <c r="BC46" s="2354" t="n"/>
      <c r="BD46" s="4639" t="n"/>
      <c r="BE46" s="2349" t="n"/>
      <c r="BF46" s="2353" t="n"/>
      <c r="BG46" s="4639" t="n"/>
      <c r="BH46" s="2344" t="n"/>
      <c r="BI46" s="2346" t="n"/>
      <c r="BJ46" s="4639" t="n"/>
      <c r="BK46" s="2349" t="n"/>
      <c r="BL46" s="2353" t="n"/>
      <c r="BM46" s="2350" t="n"/>
      <c r="BN46" s="2344" t="n"/>
      <c r="BO46" s="2348">
        <f>AS46+AV46+AY46+BB46+BE46+BH46+BK46+BN46+U46</f>
        <v/>
      </c>
      <c r="BP46" s="2311" t="n"/>
      <c r="BQ46" s="4353" t="inlineStr">
        <is>
          <t>ВМ</t>
        </is>
      </c>
      <c r="BR46" s="2311" t="n"/>
      <c r="BS46" s="2">
        <f>(AB46-R46)*0.22</f>
        <v/>
      </c>
      <c r="BT46" s="2" t="n"/>
      <c r="BU46" s="2" t="n"/>
    </row>
    <row r="47">
      <c r="A47" s="2390" t="inlineStr">
        <is>
          <t>1.3.4</t>
        </is>
      </c>
      <c r="B47" s="2302" t="n"/>
      <c r="C47" s="4356" t="inlineStr">
        <is>
          <t>Информатика и компьютерная графика / Информационные технологии</t>
        </is>
      </c>
      <c r="D47" s="2665" t="n"/>
      <c r="E47" s="2665" t="n"/>
      <c r="F47" s="2665" t="n"/>
      <c r="G47" s="2665" t="n"/>
      <c r="H47" s="2665" t="n"/>
      <c r="I47" s="2665" t="n"/>
      <c r="J47" s="2665" t="n"/>
      <c r="K47" s="2665" t="n"/>
      <c r="L47" s="2665" t="n"/>
      <c r="M47" s="2665" t="n"/>
      <c r="N47" s="2665" t="n"/>
      <c r="O47" s="2665" t="n"/>
      <c r="P47" s="2311" t="n"/>
      <c r="Q47" s="4364" t="inlineStr">
        <is>
          <t>2080/2024</t>
        </is>
      </c>
      <c r="R47" s="2345" t="n">
        <v>48</v>
      </c>
      <c r="S47" s="5492" t="n"/>
      <c r="T47" s="2359" t="n">
        <v>96</v>
      </c>
      <c r="U47" s="5316" t="n">
        <v>3</v>
      </c>
      <c r="V47" s="2345" t="n">
        <v>2</v>
      </c>
      <c r="W47" s="2302" t="n"/>
      <c r="X47" s="2344" t="n"/>
      <c r="Y47" s="2311" t="n"/>
      <c r="Z47" s="2345" t="n">
        <v>216</v>
      </c>
      <c r="AA47" s="2302" t="n"/>
      <c r="AB47" s="2347" t="n">
        <v>96</v>
      </c>
      <c r="AC47" s="2311" t="n"/>
      <c r="AD47" s="2348">
        <f>Z47-T47</f>
        <v/>
      </c>
      <c r="AE47" s="2311" t="n"/>
      <c r="AF47" s="2345">
        <f>AP47+AR47+AU47+AX47+BA47+BD47+BG47+BJ47+BM47</f>
        <v/>
      </c>
      <c r="AG47" s="2302" t="n"/>
      <c r="AH47" s="2350" t="n">
        <v>4</v>
      </c>
      <c r="AI47" s="2316" t="n"/>
      <c r="AJ47" s="2351" t="n">
        <v>8</v>
      </c>
      <c r="AK47" s="2316" t="n"/>
      <c r="AL47" s="2351" t="n"/>
      <c r="AM47" s="2316" t="n"/>
      <c r="AN47" s="2352" t="n"/>
      <c r="AO47" s="2311" t="n"/>
      <c r="AP47" s="2345" t="n"/>
      <c r="AQ47" s="2353" t="n"/>
      <c r="AR47" s="4639" t="n">
        <v>4</v>
      </c>
      <c r="AS47" s="2349" t="n"/>
      <c r="AT47" s="2353" t="n">
        <v>120</v>
      </c>
      <c r="AU47" s="2350" t="n">
        <v>8</v>
      </c>
      <c r="AV47" s="2344" t="n">
        <v>3</v>
      </c>
      <c r="AW47" s="2350" t="n"/>
      <c r="AX47" s="4646" t="n"/>
      <c r="AY47" s="3879" t="n"/>
      <c r="AZ47" s="4647" t="n"/>
      <c r="BA47" s="4646" t="n"/>
      <c r="BB47" s="5351" t="n"/>
      <c r="BC47" s="4645" t="n"/>
      <c r="BD47" s="4646" t="n"/>
      <c r="BE47" s="3879" t="n"/>
      <c r="BF47" s="4647" t="n"/>
      <c r="BG47" s="4646" t="n"/>
      <c r="BH47" s="5351" t="n"/>
      <c r="BI47" s="3878" t="n"/>
      <c r="BJ47" s="4646" t="n"/>
      <c r="BK47" s="3879" t="n"/>
      <c r="BL47" s="4647" t="n"/>
      <c r="BM47" s="4669" t="n"/>
      <c r="BN47" s="5351" t="n"/>
      <c r="BO47" s="2348">
        <f>AS47+AV47+AY47+BB47+BE47+BH47+BK47+BN47+U47</f>
        <v/>
      </c>
      <c r="BP47" s="2311" t="n"/>
      <c r="BQ47" s="4353" t="inlineStr">
        <is>
          <t>ИиВД</t>
        </is>
      </c>
      <c r="BR47" s="2311" t="n"/>
      <c r="BS47" s="3282">
        <f>(AB47-R47)*0.22</f>
        <v/>
      </c>
      <c r="BT47" s="2" t="n"/>
      <c r="BU47" s="2" t="n"/>
    </row>
    <row r="48">
      <c r="A48" s="2368" t="inlineStr">
        <is>
          <t>1.4</t>
        </is>
      </c>
      <c r="B48" s="2302" t="n"/>
      <c r="C48" s="4354" t="inlineStr">
        <is>
          <t>Модуль "География туризма"</t>
        </is>
      </c>
      <c r="D48" s="2665" t="n"/>
      <c r="E48" s="2665" t="n"/>
      <c r="F48" s="2665" t="n"/>
      <c r="G48" s="2665" t="n"/>
      <c r="H48" s="2665" t="n"/>
      <c r="I48" s="2665" t="n"/>
      <c r="J48" s="2665" t="n"/>
      <c r="K48" s="2665" t="n"/>
      <c r="L48" s="2665" t="n"/>
      <c r="M48" s="2665" t="n"/>
      <c r="N48" s="2665" t="n"/>
      <c r="O48" s="2665" t="n"/>
      <c r="P48" s="2311" t="n"/>
      <c r="Q48" s="1926" t="n"/>
      <c r="R48" s="3102" t="n"/>
      <c r="S48" s="2601" t="n"/>
      <c r="T48" s="2393" t="n"/>
      <c r="U48" s="2376" t="n"/>
      <c r="V48" s="2374" t="n"/>
      <c r="W48" s="2302" t="n"/>
      <c r="X48" s="2375" t="n"/>
      <c r="Y48" s="2311" t="n"/>
      <c r="Z48" s="2374" t="n"/>
      <c r="AA48" s="2302" t="n"/>
      <c r="AB48" s="2376" t="n"/>
      <c r="AC48" s="2311" t="n"/>
      <c r="AD48" s="2377" t="n"/>
      <c r="AE48" s="2311" t="n"/>
      <c r="AF48" s="2452" t="n"/>
      <c r="AG48" s="2302" t="n"/>
      <c r="AH48" s="2379" t="n"/>
      <c r="AI48" s="2316" t="n"/>
      <c r="AJ48" s="2380" t="n"/>
      <c r="AK48" s="2316" t="n"/>
      <c r="AL48" s="2380" t="n"/>
      <c r="AM48" s="2316" t="n"/>
      <c r="AN48" s="2381" t="n"/>
      <c r="AO48" s="2311" t="n"/>
      <c r="AP48" s="3102" t="n"/>
      <c r="AQ48" s="3107" t="n"/>
      <c r="AR48" s="3105" t="n"/>
      <c r="AS48" s="1931" t="n"/>
      <c r="AT48" s="3107" t="n"/>
      <c r="AU48" s="3104" t="n"/>
      <c r="AV48" s="3108" t="n"/>
      <c r="AW48" s="3104" t="n"/>
      <c r="AX48" s="4657" t="n"/>
      <c r="AY48" s="2383" t="n"/>
      <c r="AZ48" s="2382" t="n"/>
      <c r="BA48" s="4657" t="n"/>
      <c r="BB48" s="2375" t="n"/>
      <c r="BC48" s="2384" t="n"/>
      <c r="BD48" s="4657" t="n"/>
      <c r="BE48" s="2383" t="n"/>
      <c r="BF48" s="2382" t="n"/>
      <c r="BG48" s="4657" t="n"/>
      <c r="BH48" s="2375" t="n"/>
      <c r="BI48" s="3874" t="n"/>
      <c r="BJ48" s="4657" t="n"/>
      <c r="BK48" s="2383" t="n"/>
      <c r="BL48" s="2382" t="n"/>
      <c r="BM48" s="2379" t="n"/>
      <c r="BN48" s="2375" t="n"/>
      <c r="BO48" s="2377" t="n"/>
      <c r="BP48" s="2311" t="n"/>
      <c r="BQ48" s="4365" t="n"/>
      <c r="BR48" s="2311" t="n"/>
      <c r="BS48" s="2386">
        <f>(AB48-R48)*0.22</f>
        <v/>
      </c>
      <c r="BT48" s="2" t="n"/>
      <c r="BU48" s="2" t="n"/>
    </row>
    <row r="49">
      <c r="A49" s="2301" t="inlineStr">
        <is>
          <t>1.4.1</t>
        </is>
      </c>
      <c r="B49" s="2302" t="n"/>
      <c r="C49" s="4348" t="inlineStr">
        <is>
          <t xml:space="preserve">География и история туризма в Беларуси </t>
        </is>
      </c>
      <c r="D49" s="2665" t="n"/>
      <c r="E49" s="2665" t="n"/>
      <c r="F49" s="2665" t="n"/>
      <c r="G49" s="2665" t="n"/>
      <c r="H49" s="2665" t="n"/>
      <c r="I49" s="2665" t="n"/>
      <c r="J49" s="2665" t="n"/>
      <c r="K49" s="2665" t="n"/>
      <c r="L49" s="2665" t="n"/>
      <c r="M49" s="2665" t="n"/>
      <c r="N49" s="2665" t="n"/>
      <c r="O49" s="2665" t="n"/>
      <c r="P49" s="2311" t="n"/>
      <c r="Q49" s="3028" t="n"/>
      <c r="R49" s="2310" t="n">
        <v>24</v>
      </c>
      <c r="S49" s="2308" t="n"/>
      <c r="T49" s="2331" t="n">
        <v>48</v>
      </c>
      <c r="U49" s="2309" t="n">
        <v>1</v>
      </c>
      <c r="V49" s="2310" t="n">
        <v>1</v>
      </c>
      <c r="W49" s="2302" t="n"/>
      <c r="X49" s="2309" t="n"/>
      <c r="Y49" s="2311" t="n"/>
      <c r="Z49" s="2310" t="n">
        <v>108</v>
      </c>
      <c r="AA49" s="2302" t="n"/>
      <c r="AB49" s="2312" t="n">
        <v>64</v>
      </c>
      <c r="AC49" s="2311" t="n"/>
      <c r="AD49" s="2313">
        <f>Z49-T49</f>
        <v/>
      </c>
      <c r="AE49" s="2311" t="n"/>
      <c r="AF49" s="2310">
        <f>AP49+AR49+AU49+AX49+BA49+BD49+BG49+BJ49+BM49</f>
        <v/>
      </c>
      <c r="AG49" s="2302" t="n"/>
      <c r="AH49" s="2315" t="n">
        <v>6</v>
      </c>
      <c r="AI49" s="2316" t="n"/>
      <c r="AJ49" s="2317" t="n"/>
      <c r="AK49" s="2316" t="n"/>
      <c r="AL49" s="2317" t="n">
        <v>6</v>
      </c>
      <c r="AM49" s="2316" t="n"/>
      <c r="AN49" s="2318" t="n"/>
      <c r="AO49" s="2311" t="n"/>
      <c r="AP49" s="2319" t="n">
        <v>4</v>
      </c>
      <c r="AQ49" s="2320" t="n">
        <v>60</v>
      </c>
      <c r="AR49" s="4622" t="n">
        <v>8</v>
      </c>
      <c r="AS49" s="2322" t="n">
        <v>2</v>
      </c>
      <c r="AT49" s="2320" t="n"/>
      <c r="AU49" s="3112" t="n"/>
      <c r="AV49" s="2323" t="n"/>
      <c r="AW49" s="3112" t="n"/>
      <c r="AX49" s="3865" t="n"/>
      <c r="AY49" s="3864" t="n"/>
      <c r="AZ49" s="3926" t="n"/>
      <c r="BA49" s="3865" t="n"/>
      <c r="BB49" s="3866" t="n"/>
      <c r="BC49" s="3861" t="n"/>
      <c r="BD49" s="3862" t="n"/>
      <c r="BE49" s="2090" t="n"/>
      <c r="BF49" s="3867" t="n"/>
      <c r="BG49" s="3862" t="n"/>
      <c r="BH49" s="3868" t="n"/>
      <c r="BI49" s="468" t="n"/>
      <c r="BJ49" s="3862" t="n"/>
      <c r="BK49" s="2090" t="n"/>
      <c r="BL49" s="3867" t="n"/>
      <c r="BM49" s="4394" t="n"/>
      <c r="BN49" s="3868" t="n"/>
      <c r="BO49" s="2313">
        <f>AS49+AV49+AY49+BB49+BE49+BH49+BK49+BN49+U49</f>
        <v/>
      </c>
      <c r="BP49" s="2311" t="n"/>
      <c r="BQ49" s="3114" t="inlineStr">
        <is>
          <t>ИБиП</t>
        </is>
      </c>
      <c r="BR49" s="2311" t="n"/>
      <c r="BS49" s="2">
        <f>(AB49-R49)*0.22</f>
        <v/>
      </c>
      <c r="BT49" s="2" t="n"/>
      <c r="BU49" s="2" t="n"/>
    </row>
    <row r="50">
      <c r="A50" s="2301" t="inlineStr">
        <is>
          <t>1.4.2</t>
        </is>
      </c>
      <c r="B50" s="2302" t="n"/>
      <c r="C50" s="4348" t="inlineStr">
        <is>
          <t>Страноведение и краеведение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311" t="n"/>
      <c r="Q50" s="467" t="n"/>
      <c r="R50" s="3860" t="n"/>
      <c r="S50" s="3111" t="n"/>
      <c r="T50" s="2331" t="n"/>
      <c r="U50" s="3868" t="n"/>
      <c r="V50" s="2310" t="n">
        <v>2</v>
      </c>
      <c r="W50" s="2302" t="n"/>
      <c r="X50" s="2309" t="n"/>
      <c r="Y50" s="2311" t="n"/>
      <c r="Z50" s="2310" t="n">
        <v>108</v>
      </c>
      <c r="AA50" s="2302" t="n"/>
      <c r="AB50" s="2312" t="n">
        <v>64</v>
      </c>
      <c r="AC50" s="2311" t="n"/>
      <c r="AD50" s="2313">
        <f>Z50-T50</f>
        <v/>
      </c>
      <c r="AE50" s="2311" t="n"/>
      <c r="AF50" s="2310">
        <f>AP50+AR50+AU50+AX50+BA50+BD50+BG50+BJ50+BM50</f>
        <v/>
      </c>
      <c r="AG50" s="2302" t="n"/>
      <c r="AH50" s="2315" t="n">
        <v>8</v>
      </c>
      <c r="AI50" s="2316" t="n"/>
      <c r="AJ50" s="2317" t="n"/>
      <c r="AK50" s="2316" t="n"/>
      <c r="AL50" s="2317" t="n">
        <v>8</v>
      </c>
      <c r="AM50" s="2316" t="n"/>
      <c r="AN50" s="2318" t="n"/>
      <c r="AO50" s="2311" t="n"/>
      <c r="AP50" s="4366" t="n"/>
      <c r="AQ50" s="3926" t="n"/>
      <c r="AR50" s="3865" t="n">
        <v>4</v>
      </c>
      <c r="AS50" s="3864" t="n"/>
      <c r="AT50" s="3926" t="n">
        <v>108</v>
      </c>
      <c r="AU50" s="3928" t="n">
        <v>12</v>
      </c>
      <c r="AV50" s="3866" t="n">
        <v>3</v>
      </c>
      <c r="AW50" s="3928" t="n"/>
      <c r="AX50" s="4622" t="n"/>
      <c r="AY50" s="2322" t="n"/>
      <c r="AZ50" s="2320" t="n"/>
      <c r="BA50" s="4622" t="n"/>
      <c r="BB50" s="2323" t="n"/>
      <c r="BC50" s="2325" t="n"/>
      <c r="BD50" s="1956" t="n"/>
      <c r="BE50" s="2314" t="n"/>
      <c r="BF50" s="2326" t="n"/>
      <c r="BG50" s="1956" t="n"/>
      <c r="BH50" s="2309" t="n"/>
      <c r="BI50" s="3031" t="n"/>
      <c r="BJ50" s="1956" t="n"/>
      <c r="BK50" s="2314" t="n"/>
      <c r="BL50" s="2326" t="n"/>
      <c r="BM50" s="2315" t="n"/>
      <c r="BN50" s="2309" t="n"/>
      <c r="BO50" s="2313">
        <f>AS50+AV50+AY50+BB50+BE50+BH50+BK50+BN50+U50</f>
        <v/>
      </c>
      <c r="BP50" s="2311" t="n"/>
      <c r="BQ50" s="3114" t="inlineStr">
        <is>
          <t>ТПиО</t>
        </is>
      </c>
      <c r="BR50" s="2311" t="n"/>
      <c r="BS50" s="2">
        <f>(AB50-R50)*0.22</f>
        <v/>
      </c>
      <c r="BT50" s="2" t="n"/>
      <c r="BU50" s="2" t="n"/>
    </row>
    <row r="51">
      <c r="A51" s="2301" t="inlineStr">
        <is>
          <t>1.4.3</t>
        </is>
      </c>
      <c r="B51" s="2302" t="n"/>
      <c r="C51" s="4348" t="inlineStr">
        <is>
          <t xml:space="preserve">Международный туризм </t>
        </is>
      </c>
      <c r="D51" s="2665" t="n"/>
      <c r="E51" s="2665" t="n"/>
      <c r="F51" s="2665" t="n"/>
      <c r="G51" s="2665" t="n"/>
      <c r="H51" s="2665" t="n"/>
      <c r="I51" s="2665" t="n"/>
      <c r="J51" s="2665" t="n"/>
      <c r="K51" s="2665" t="n"/>
      <c r="L51" s="2665" t="n"/>
      <c r="M51" s="2665" t="n"/>
      <c r="N51" s="2665" t="n"/>
      <c r="O51" s="2665" t="n"/>
      <c r="P51" s="2311" t="n"/>
      <c r="Q51" s="3028" t="n"/>
      <c r="R51" s="2310" t="n"/>
      <c r="S51" s="2308" t="n"/>
      <c r="T51" s="2331" t="n"/>
      <c r="U51" s="2309" t="n"/>
      <c r="V51" s="2310" t="n">
        <v>3</v>
      </c>
      <c r="W51" s="2302" t="n"/>
      <c r="X51" s="2309" t="n"/>
      <c r="Y51" s="2311" t="n"/>
      <c r="Z51" s="2310" t="n">
        <v>180</v>
      </c>
      <c r="AA51" s="2302" t="n"/>
      <c r="AB51" s="2312" t="n">
        <v>96</v>
      </c>
      <c r="AC51" s="2311" t="n"/>
      <c r="AD51" s="2313">
        <f>Z51-T51</f>
        <v/>
      </c>
      <c r="AE51" s="2311" t="n"/>
      <c r="AF51" s="2310">
        <f>AP51+AR51+AU51+AX51+BA51+BD51+BG51+BJ51+BM51</f>
        <v/>
      </c>
      <c r="AG51" s="2302" t="n"/>
      <c r="AH51" s="2315" t="n">
        <v>12</v>
      </c>
      <c r="AI51" s="2316" t="n"/>
      <c r="AJ51" s="2317" t="n"/>
      <c r="AK51" s="2316" t="n"/>
      <c r="AL51" s="2317" t="n">
        <v>10</v>
      </c>
      <c r="AM51" s="2316" t="n"/>
      <c r="AN51" s="2318" t="n"/>
      <c r="AO51" s="2311" t="n"/>
      <c r="AP51" s="2319" t="n"/>
      <c r="AQ51" s="2320" t="n"/>
      <c r="AR51" s="4622" t="n"/>
      <c r="AS51" s="2322" t="n"/>
      <c r="AT51" s="2320" t="n"/>
      <c r="AU51" s="3112" t="n">
        <v>6</v>
      </c>
      <c r="AV51" s="2323" t="n"/>
      <c r="AW51" s="6889" t="n">
        <v>180</v>
      </c>
      <c r="AX51" s="3865" t="n">
        <v>16</v>
      </c>
      <c r="AY51" s="3864" t="n">
        <v>5</v>
      </c>
      <c r="AZ51" s="3926" t="n"/>
      <c r="BA51" s="3865" t="n"/>
      <c r="BB51" s="3866" t="n"/>
      <c r="BC51" s="3861" t="n"/>
      <c r="BD51" s="3862" t="n"/>
      <c r="BE51" s="2090" t="n"/>
      <c r="BF51" s="3867" t="n"/>
      <c r="BG51" s="3862" t="n"/>
      <c r="BH51" s="3868" t="n"/>
      <c r="BI51" s="468" t="n"/>
      <c r="BJ51" s="3862" t="n"/>
      <c r="BK51" s="2090" t="n"/>
      <c r="BL51" s="3867" t="n"/>
      <c r="BM51" s="4394" t="n"/>
      <c r="BN51" s="3868" t="n"/>
      <c r="BO51" s="2313">
        <f>AS51+AV51+AY51+BB51+BE51+BH51+BK51+BN51+U51</f>
        <v/>
      </c>
      <c r="BP51" s="2311" t="n"/>
      <c r="BQ51" s="3114" t="inlineStr">
        <is>
          <t>ТПиО</t>
        </is>
      </c>
      <c r="BR51" s="2311" t="n"/>
      <c r="BS51" s="2">
        <f>(AB51-R51)*0.22</f>
        <v/>
      </c>
      <c r="BT51" s="2" t="n"/>
      <c r="BU51" s="2" t="n"/>
    </row>
    <row r="52">
      <c r="A52" s="2368" t="inlineStr">
        <is>
          <t>1.5</t>
        </is>
      </c>
      <c r="B52" s="2302" t="n"/>
      <c r="C52" s="4354" t="inlineStr">
        <is>
          <t>Модуль "Энтомология и микология"</t>
        </is>
      </c>
      <c r="D52" s="2665" t="n"/>
      <c r="E52" s="2665" t="n"/>
      <c r="F52" s="2665" t="n"/>
      <c r="G52" s="2665" t="n"/>
      <c r="H52" s="2665" t="n"/>
      <c r="I52" s="2665" t="n"/>
      <c r="J52" s="2665" t="n"/>
      <c r="K52" s="2665" t="n"/>
      <c r="L52" s="2665" t="n"/>
      <c r="M52" s="2665" t="n"/>
      <c r="N52" s="2665" t="n"/>
      <c r="O52" s="2665" t="n"/>
      <c r="P52" s="2311" t="n"/>
      <c r="Q52" s="1926" t="n"/>
      <c r="R52" s="3102" t="n"/>
      <c r="S52" s="3100" t="n"/>
      <c r="T52" s="2393" t="n"/>
      <c r="U52" s="3108" t="n"/>
      <c r="V52" s="2374" t="n"/>
      <c r="W52" s="2302" t="n"/>
      <c r="X52" s="2375" t="n"/>
      <c r="Y52" s="2311" t="n"/>
      <c r="Z52" s="2374" t="n"/>
      <c r="AA52" s="2302" t="n"/>
      <c r="AB52" s="2376" t="n"/>
      <c r="AC52" s="2311" t="n"/>
      <c r="AD52" s="2377" t="n"/>
      <c r="AE52" s="2311" t="n"/>
      <c r="AF52" s="2452" t="n"/>
      <c r="AG52" s="2302" t="n"/>
      <c r="AH52" s="2379" t="n"/>
      <c r="AI52" s="2316" t="n"/>
      <c r="AJ52" s="2380" t="n"/>
      <c r="AK52" s="2316" t="n"/>
      <c r="AL52" s="2380" t="n"/>
      <c r="AM52" s="2316" t="n"/>
      <c r="AN52" s="2381" t="n"/>
      <c r="AO52" s="2311" t="n"/>
      <c r="AP52" s="3102" t="n"/>
      <c r="AQ52" s="3107" t="n"/>
      <c r="AR52" s="3105" t="n"/>
      <c r="AS52" s="1931" t="n"/>
      <c r="AT52" s="3107" t="n"/>
      <c r="AU52" s="3104" t="n"/>
      <c r="AV52" s="3847" t="n"/>
      <c r="AW52" s="2384" t="n"/>
      <c r="AX52" s="4657" t="n"/>
      <c r="AY52" s="2383" t="n"/>
      <c r="AZ52" s="2382" t="n"/>
      <c r="BA52" s="4657" t="n"/>
      <c r="BB52" s="2375" t="n"/>
      <c r="BC52" s="2384" t="n"/>
      <c r="BD52" s="4657" t="n"/>
      <c r="BE52" s="2383" t="n"/>
      <c r="BF52" s="2382" t="n"/>
      <c r="BG52" s="4657" t="n"/>
      <c r="BH52" s="2375" t="n"/>
      <c r="BI52" s="3874" t="n"/>
      <c r="BJ52" s="4657" t="n"/>
      <c r="BK52" s="2383" t="n"/>
      <c r="BL52" s="2382" t="n"/>
      <c r="BM52" s="2379" t="n"/>
      <c r="BN52" s="2375" t="n"/>
      <c r="BO52" s="2377" t="n"/>
      <c r="BP52" s="2311" t="n"/>
      <c r="BQ52" s="4365" t="n"/>
      <c r="BR52" s="2311" t="n"/>
      <c r="BS52" s="2386">
        <f>(AB52-R52)*0.22</f>
        <v/>
      </c>
      <c r="BT52" s="2" t="n"/>
      <c r="BU52" s="2" t="n"/>
    </row>
    <row r="53">
      <c r="A53" s="2301" t="inlineStr">
        <is>
          <t>1.5.1</t>
        </is>
      </c>
      <c r="B53" s="2302" t="n"/>
      <c r="C53" s="4348" t="inlineStr">
        <is>
          <t>Энтомология</t>
        </is>
      </c>
      <c r="D53" s="2665" t="n"/>
      <c r="E53" s="2665" t="n"/>
      <c r="F53" s="2665" t="n"/>
      <c r="G53" s="2665" t="n"/>
      <c r="H53" s="2665" t="n"/>
      <c r="I53" s="2665" t="n"/>
      <c r="J53" s="2665" t="n"/>
      <c r="K53" s="2665" t="n"/>
      <c r="L53" s="2665" t="n"/>
      <c r="M53" s="2665" t="n"/>
      <c r="N53" s="2665" t="n"/>
      <c r="O53" s="2665" t="n"/>
      <c r="P53" s="2311" t="n"/>
      <c r="Q53" s="3028" t="n"/>
      <c r="R53" s="2310" t="n"/>
      <c r="S53" s="2308" t="n"/>
      <c r="T53" s="2331" t="n"/>
      <c r="U53" s="2309" t="n"/>
      <c r="V53" s="2310" t="n">
        <v>5</v>
      </c>
      <c r="W53" s="2302" t="n"/>
      <c r="X53" s="2309" t="n"/>
      <c r="Y53" s="2311" t="n"/>
      <c r="Z53" s="2310" t="n">
        <v>108</v>
      </c>
      <c r="AA53" s="2302" t="n"/>
      <c r="AB53" s="2312" t="n">
        <v>64</v>
      </c>
      <c r="AC53" s="2311" t="n"/>
      <c r="AD53" s="2313">
        <f>Z53-T53</f>
        <v/>
      </c>
      <c r="AE53" s="2311" t="n"/>
      <c r="AF53" s="2310">
        <f>AP53+AR53+AU53+AX53+BA53+BD53+BG53+BJ53+BM53</f>
        <v/>
      </c>
      <c r="AG53" s="2302" t="n"/>
      <c r="AH53" s="2315" t="n">
        <v>8</v>
      </c>
      <c r="AI53" s="2316" t="n"/>
      <c r="AJ53" s="2317" t="n">
        <v>8</v>
      </c>
      <c r="AK53" s="2316" t="n"/>
      <c r="AL53" s="2317" t="n"/>
      <c r="AM53" s="2316" t="n"/>
      <c r="AN53" s="2318" t="n"/>
      <c r="AO53" s="2311" t="n"/>
      <c r="AP53" s="2319" t="n"/>
      <c r="AQ53" s="2320" t="n"/>
      <c r="AR53" s="4622" t="n"/>
      <c r="AS53" s="2322" t="n"/>
      <c r="AT53" s="2320" t="n"/>
      <c r="AU53" s="3112" t="n"/>
      <c r="AV53" s="2323" t="n"/>
      <c r="AW53" s="4391" t="n"/>
      <c r="AX53" s="3865" t="n"/>
      <c r="AY53" s="3864" t="n"/>
      <c r="AZ53" s="3926" t="n"/>
      <c r="BA53" s="3865" t="n">
        <v>4</v>
      </c>
      <c r="BB53" s="3866" t="n"/>
      <c r="BC53" s="3861" t="n">
        <v>108</v>
      </c>
      <c r="BD53" s="3862" t="n">
        <v>12</v>
      </c>
      <c r="BE53" s="2090" t="n">
        <v>3</v>
      </c>
      <c r="BF53" s="3867" t="n"/>
      <c r="BG53" s="3862" t="n"/>
      <c r="BH53" s="3868" t="n"/>
      <c r="BI53" s="468" t="n"/>
      <c r="BJ53" s="3862" t="n"/>
      <c r="BK53" s="2090" t="n"/>
      <c r="BL53" s="3867" t="n"/>
      <c r="BM53" s="4394" t="n"/>
      <c r="BN53" s="3868" t="n"/>
      <c r="BO53" s="2313">
        <f>AS53+AV53+AY53+BB53+BE53+BH53+BK53+BN53+U53</f>
        <v/>
      </c>
      <c r="BP53" s="2311" t="n"/>
      <c r="BQ53" s="3114" t="inlineStr">
        <is>
          <t>ТПиО</t>
        </is>
      </c>
      <c r="BR53" s="2311" t="n"/>
      <c r="BS53" s="2">
        <f>(AB53-R53)*0.22</f>
        <v/>
      </c>
      <c r="BT53" s="2" t="n"/>
      <c r="BU53" s="2" t="n"/>
    </row>
    <row r="54">
      <c r="A54" s="2451" t="inlineStr">
        <is>
          <t>1.5.2</t>
        </is>
      </c>
      <c r="B54" s="2302" t="n"/>
      <c r="C54" s="4367" t="inlineStr">
        <is>
          <t>Микология</t>
        </is>
      </c>
      <c r="D54" s="2665" t="n"/>
      <c r="E54" s="2665" t="n"/>
      <c r="F54" s="2665" t="n"/>
      <c r="G54" s="2665" t="n"/>
      <c r="H54" s="2665" t="n"/>
      <c r="I54" s="2665" t="n"/>
      <c r="J54" s="2665" t="n"/>
      <c r="K54" s="2665" t="n"/>
      <c r="L54" s="2665" t="n"/>
      <c r="M54" s="2665" t="n"/>
      <c r="N54" s="2665" t="n"/>
      <c r="O54" s="2665" t="n"/>
      <c r="P54" s="2311" t="n"/>
      <c r="Q54" s="3083" t="n"/>
      <c r="R54" s="3088" t="n"/>
      <c r="S54" s="3086" t="n"/>
      <c r="T54" s="2393" t="n"/>
      <c r="U54" s="3093" t="n"/>
      <c r="V54" s="2452" t="n">
        <v>6</v>
      </c>
      <c r="W54" s="2302" t="n"/>
      <c r="X54" s="2373" t="n"/>
      <c r="Y54" s="2311" t="n"/>
      <c r="Z54" s="2452" t="n">
        <v>108</v>
      </c>
      <c r="AA54" s="2302" t="n"/>
      <c r="AB54" s="2453" t="n">
        <v>64</v>
      </c>
      <c r="AC54" s="2311" t="n"/>
      <c r="AD54" s="2377">
        <f>Z54-T54</f>
        <v/>
      </c>
      <c r="AE54" s="2311" t="n"/>
      <c r="AF54" s="2452">
        <f>AP54+AR54+AU54+AX54+BA54+BD54+BG54+BJ54+BM54</f>
        <v/>
      </c>
      <c r="AG54" s="2302" t="n"/>
      <c r="AH54" s="2454" t="n">
        <v>8</v>
      </c>
      <c r="AI54" s="2316" t="n"/>
      <c r="AJ54" s="2432" t="n">
        <v>8</v>
      </c>
      <c r="AK54" s="2316" t="n"/>
      <c r="AL54" s="2432" t="n"/>
      <c r="AM54" s="2316" t="n"/>
      <c r="AN54" s="2455" t="n"/>
      <c r="AO54" s="2311" t="n"/>
      <c r="AP54" s="3088" t="n"/>
      <c r="AQ54" s="3092" t="n"/>
      <c r="AR54" s="3090" t="n"/>
      <c r="AS54" s="3085" t="n"/>
      <c r="AT54" s="3092" t="n"/>
      <c r="AU54" s="3089" t="n"/>
      <c r="AV54" s="3093" t="n"/>
      <c r="AW54" s="3089" t="n"/>
      <c r="AX54" s="1893" t="n"/>
      <c r="AY54" s="2378" t="n"/>
      <c r="AZ54" s="2431" t="n"/>
      <c r="BA54" s="1893" t="n"/>
      <c r="BB54" s="2373" t="n"/>
      <c r="BC54" s="2433" t="n"/>
      <c r="BD54" s="1893" t="n">
        <v>2</v>
      </c>
      <c r="BE54" s="2378" t="n"/>
      <c r="BF54" s="2431" t="n">
        <v>108</v>
      </c>
      <c r="BG54" s="1893" t="n">
        <v>14</v>
      </c>
      <c r="BH54" s="2373" t="n">
        <v>3</v>
      </c>
      <c r="BI54" s="3122" t="n"/>
      <c r="BJ54" s="1893" t="n"/>
      <c r="BK54" s="2378" t="n"/>
      <c r="BL54" s="2431" t="n"/>
      <c r="BM54" s="2454" t="n"/>
      <c r="BN54" s="2373" t="n"/>
      <c r="BO54" s="2377">
        <f>AS54+AV54+AY54+BB54+BE54+BH54+BK54+BN54+U54</f>
        <v/>
      </c>
      <c r="BP54" s="2311" t="n"/>
      <c r="BQ54" s="3081" t="n"/>
      <c r="BR54" s="2311" t="n"/>
      <c r="BS54" s="2386">
        <f>(AB54-R54)*0.22</f>
        <v/>
      </c>
      <c r="BT54" s="2" t="n"/>
      <c r="BU54" s="2" t="n"/>
    </row>
    <row r="55">
      <c r="A55" s="2368" t="inlineStr">
        <is>
          <t>1.6</t>
        </is>
      </c>
      <c r="B55" s="2928" t="n"/>
      <c r="C55" s="4354" t="inlineStr">
        <is>
          <t>Охотоведение и охотничье хозяйство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311" t="n"/>
      <c r="Q55" s="3099" t="n"/>
      <c r="R55" s="2452" t="n"/>
      <c r="S55" s="2372" t="n"/>
      <c r="T55" s="2393" t="n"/>
      <c r="U55" s="2373" t="n"/>
      <c r="V55" s="2452" t="n">
        <v>7</v>
      </c>
      <c r="W55" s="2302" t="n"/>
      <c r="X55" s="2373" t="n">
        <v>6</v>
      </c>
      <c r="Y55" s="2311" t="n"/>
      <c r="Z55" s="2452" t="n">
        <v>216</v>
      </c>
      <c r="AA55" s="2302" t="n"/>
      <c r="AB55" s="2453" t="n">
        <v>128</v>
      </c>
      <c r="AC55" s="2311" t="n"/>
      <c r="AD55" s="2377">
        <f>Z55-T55</f>
        <v/>
      </c>
      <c r="AE55" s="2311" t="n"/>
      <c r="AF55" s="2452">
        <f>AP55+AR55+AU55+AX55+BA55+BD55+BG55+BJ55+BM55</f>
        <v/>
      </c>
      <c r="AG55" s="2302" t="n"/>
      <c r="AH55" s="2454" t="n">
        <v>16</v>
      </c>
      <c r="AI55" s="2316" t="n"/>
      <c r="AJ55" s="2432" t="n"/>
      <c r="AK55" s="2316" t="n"/>
      <c r="AL55" s="2432" t="n">
        <v>14</v>
      </c>
      <c r="AM55" s="2316" t="n"/>
      <c r="AN55" s="2455" t="n"/>
      <c r="AO55" s="2311" t="n"/>
      <c r="AP55" s="2452" t="n"/>
      <c r="AQ55" s="2431" t="n"/>
      <c r="AR55" s="1893" t="n"/>
      <c r="AS55" s="2378" t="n"/>
      <c r="AT55" s="2431" t="n"/>
      <c r="AU55" s="2454" t="n"/>
      <c r="AV55" s="2373" t="n"/>
      <c r="AW55" s="2454" t="n"/>
      <c r="AX55" s="3090" t="n"/>
      <c r="AY55" s="3085" t="n"/>
      <c r="AZ55" s="3092" t="n"/>
      <c r="BA55" s="3090" t="n"/>
      <c r="BB55" s="3093" t="n"/>
      <c r="BC55" s="3094" t="n"/>
      <c r="BD55" s="3090" t="n">
        <v>2</v>
      </c>
      <c r="BE55" s="3085" t="n"/>
      <c r="BF55" s="3092" t="n">
        <v>108</v>
      </c>
      <c r="BG55" s="3090" t="n">
        <v>14</v>
      </c>
      <c r="BH55" s="3093" t="n">
        <v>3</v>
      </c>
      <c r="BI55" s="3628" t="n">
        <v>108</v>
      </c>
      <c r="BJ55" s="3090" t="n">
        <v>14</v>
      </c>
      <c r="BK55" s="3085" t="n">
        <v>3</v>
      </c>
      <c r="BL55" s="3092" t="n"/>
      <c r="BM55" s="3089" t="n"/>
      <c r="BN55" s="3093" t="n"/>
      <c r="BO55" s="2377">
        <f>AS55+AV55+AY55+BB55+BE55+BH55+BK55+BN55+U55</f>
        <v/>
      </c>
      <c r="BP55" s="2311" t="n"/>
      <c r="BQ55" s="3081" t="n"/>
      <c r="BR55" s="2946" t="n"/>
      <c r="BS55" s="2386">
        <f>(AB55-R55)*0.22</f>
        <v/>
      </c>
      <c r="BT55" s="2" t="n"/>
      <c r="BU55" s="2" t="n"/>
    </row>
    <row r="56">
      <c r="A56" s="2987" t="n"/>
      <c r="B56" s="2329" t="n"/>
      <c r="C56" s="4367" t="inlineStr">
        <is>
          <t>Курсовая работа по учебной дисциплине "Охотоведение и охотничье хозяйство"</t>
        </is>
      </c>
      <c r="D56" s="2665" t="n"/>
      <c r="E56" s="2665" t="n"/>
      <c r="F56" s="2665" t="n"/>
      <c r="G56" s="2665" t="n"/>
      <c r="H56" s="2665" t="n"/>
      <c r="I56" s="2665" t="n"/>
      <c r="J56" s="2665" t="n"/>
      <c r="K56" s="2665" t="n"/>
      <c r="L56" s="2665" t="n"/>
      <c r="M56" s="2665" t="n"/>
      <c r="N56" s="2665" t="n"/>
      <c r="O56" s="2665" t="n"/>
      <c r="P56" s="2311" t="n"/>
      <c r="Q56" s="3083" t="n"/>
      <c r="R56" s="3088" t="n"/>
      <c r="S56" s="3086" t="n"/>
      <c r="T56" s="2393" t="n"/>
      <c r="U56" s="3093" t="n"/>
      <c r="V56" s="2452" t="n"/>
      <c r="W56" s="2302" t="n"/>
      <c r="X56" s="2373" t="n"/>
      <c r="Y56" s="2311" t="n"/>
      <c r="Z56" s="2452" t="n">
        <v>30</v>
      </c>
      <c r="AA56" s="2302" t="n"/>
      <c r="AB56" s="2453" t="n"/>
      <c r="AC56" s="2311" t="n"/>
      <c r="AD56" s="2377">
        <f>Z56-T56</f>
        <v/>
      </c>
      <c r="AE56" s="2311" t="n"/>
      <c r="AF56" s="2452" t="n"/>
      <c r="AG56" s="2302" t="n"/>
      <c r="AH56" s="2454" t="n"/>
      <c r="AI56" s="2316" t="n"/>
      <c r="AJ56" s="2432" t="n"/>
      <c r="AK56" s="2316" t="n"/>
      <c r="AL56" s="2432" t="n"/>
      <c r="AM56" s="2316" t="n"/>
      <c r="AN56" s="2455" t="n"/>
      <c r="AO56" s="2311" t="n"/>
      <c r="AP56" s="3088" t="n"/>
      <c r="AQ56" s="3092" t="n"/>
      <c r="AR56" s="3090" t="n"/>
      <c r="AS56" s="3085" t="n"/>
      <c r="AT56" s="3092" t="n"/>
      <c r="AU56" s="3089" t="n"/>
      <c r="AV56" s="3093" t="n"/>
      <c r="AW56" s="3089" t="n"/>
      <c r="AX56" s="1893" t="n"/>
      <c r="AY56" s="2378" t="n"/>
      <c r="AZ56" s="2431" t="n"/>
      <c r="BA56" s="1893" t="n"/>
      <c r="BB56" s="2373" t="n"/>
      <c r="BC56" s="2433" t="n"/>
      <c r="BD56" s="1893" t="n"/>
      <c r="BE56" s="2378" t="n"/>
      <c r="BF56" s="2431" t="n"/>
      <c r="BG56" s="1893" t="n"/>
      <c r="BH56" s="2373" t="n"/>
      <c r="BI56" s="3122" t="n">
        <v>30</v>
      </c>
      <c r="BJ56" s="1893" t="n"/>
      <c r="BK56" s="2378" t="n">
        <v>1</v>
      </c>
      <c r="BL56" s="2431" t="n"/>
      <c r="BM56" s="2454" t="n"/>
      <c r="BN56" s="2373" t="n"/>
      <c r="BO56" s="2377">
        <f>AS56+AV56+AY56+BB56+BE56+BH56+BK56+BN56+U56</f>
        <v/>
      </c>
      <c r="BP56" s="2311" t="n"/>
      <c r="BQ56" s="2304" t="n"/>
      <c r="BR56" s="2305" t="n"/>
      <c r="BS56" s="2386">
        <f>(AB56-R56)*0.22</f>
        <v/>
      </c>
      <c r="BT56" s="2" t="n"/>
      <c r="BU56" s="2" t="n"/>
    </row>
    <row r="57">
      <c r="A57" s="2368" t="inlineStr">
        <is>
          <t>1.7</t>
        </is>
      </c>
      <c r="B57" s="2302" t="n"/>
      <c r="C57" s="4354" t="inlineStr">
        <is>
          <t>Модуль "Основы экологии, безопасность жизнедеятельности человека"</t>
        </is>
      </c>
      <c r="D57" s="2665" t="n"/>
      <c r="E57" s="2665" t="n"/>
      <c r="F57" s="2665" t="n"/>
      <c r="G57" s="2665" t="n"/>
      <c r="H57" s="2665" t="n"/>
      <c r="I57" s="2665" t="n"/>
      <c r="J57" s="2665" t="n"/>
      <c r="K57" s="2665" t="n"/>
      <c r="L57" s="2665" t="n"/>
      <c r="M57" s="2665" t="n"/>
      <c r="N57" s="2665" t="n"/>
      <c r="O57" s="2665" t="n"/>
      <c r="P57" s="2311" t="n"/>
      <c r="Q57" s="3099" t="n"/>
      <c r="R57" s="2374" t="n"/>
      <c r="S57" s="2601" t="n"/>
      <c r="T57" s="2393" t="n"/>
      <c r="U57" s="2375" t="n"/>
      <c r="V57" s="2374" t="n"/>
      <c r="W57" s="2302" t="n"/>
      <c r="X57" s="2375" t="n"/>
      <c r="Y57" s="2311" t="n"/>
      <c r="Z57" s="2374" t="n"/>
      <c r="AA57" s="2302" t="n"/>
      <c r="AB57" s="2376" t="n"/>
      <c r="AC57" s="2311" t="n"/>
      <c r="AD57" s="2377" t="n"/>
      <c r="AE57" s="2311" t="n"/>
      <c r="AF57" s="2452" t="n"/>
      <c r="AG57" s="2302" t="n"/>
      <c r="AH57" s="2379" t="n"/>
      <c r="AI57" s="2316" t="n"/>
      <c r="AJ57" s="2380" t="n"/>
      <c r="AK57" s="2316" t="n"/>
      <c r="AL57" s="2380" t="n"/>
      <c r="AM57" s="2316" t="n"/>
      <c r="AN57" s="2381" t="n"/>
      <c r="AO57" s="2311" t="n"/>
      <c r="AP57" s="2374" t="n"/>
      <c r="AQ57" s="2382" t="n"/>
      <c r="AR57" s="4657" t="n"/>
      <c r="AS57" s="2383" t="n"/>
      <c r="AT57" s="2382" t="n"/>
      <c r="AU57" s="2379" t="n"/>
      <c r="AV57" s="2375" t="n"/>
      <c r="AW57" s="4672" t="n"/>
      <c r="AX57" s="3105" t="n"/>
      <c r="AY57" s="1931" t="n"/>
      <c r="AZ57" s="3107" t="n"/>
      <c r="BA57" s="3105" t="n"/>
      <c r="BB57" s="3108" t="n"/>
      <c r="BC57" s="3109" t="n"/>
      <c r="BD57" s="3105" t="n"/>
      <c r="BE57" s="1931" t="n"/>
      <c r="BF57" s="3107" t="n"/>
      <c r="BG57" s="3105" t="n"/>
      <c r="BH57" s="3108" t="n"/>
      <c r="BI57" s="3847" t="n"/>
      <c r="BJ57" s="3105" t="n"/>
      <c r="BK57" s="1931" t="n"/>
      <c r="BL57" s="3107" t="n"/>
      <c r="BM57" s="3104" t="n"/>
      <c r="BN57" s="3108" t="n"/>
      <c r="BO57" s="2377" t="n"/>
      <c r="BP57" s="2311" t="n"/>
      <c r="BQ57" s="4365" t="n"/>
      <c r="BR57" s="2311" t="n"/>
      <c r="BS57" s="2386">
        <f>(AB57-R57)*0.22</f>
        <v/>
      </c>
      <c r="BT57" s="2" t="n"/>
      <c r="BU57" s="2" t="n"/>
    </row>
    <row r="58">
      <c r="A58" s="2301" t="inlineStr">
        <is>
          <t>1.7.1</t>
        </is>
      </c>
      <c r="B58" s="2302" t="n"/>
      <c r="C58" s="4348" t="inlineStr">
        <is>
          <t>Защита населения и объектов от чрезвычайных ситуаций. Радиационная безопасность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467" t="n"/>
      <c r="R58" s="3860" t="n"/>
      <c r="S58" s="3111" t="n"/>
      <c r="T58" s="2331" t="n"/>
      <c r="U58" s="3868" t="n"/>
      <c r="V58" s="2310" t="n"/>
      <c r="W58" s="2302" t="n"/>
      <c r="X58" s="2309" t="n">
        <v>4</v>
      </c>
      <c r="Y58" s="2311" t="n"/>
      <c r="Z58" s="2310" t="n">
        <v>108</v>
      </c>
      <c r="AA58" s="2302" t="n"/>
      <c r="AB58" s="2312" t="n">
        <v>48</v>
      </c>
      <c r="AC58" s="2311" t="n"/>
      <c r="AD58" s="2313">
        <f>Z58-T58</f>
        <v/>
      </c>
      <c r="AE58" s="2311" t="n"/>
      <c r="AF58" s="2310">
        <f>AP58+AR58+AU58+AX58+BA58+BD58+BG58+BJ58+BM58</f>
        <v/>
      </c>
      <c r="AG58" s="2302" t="n"/>
      <c r="AH58" s="2315" t="n">
        <v>8</v>
      </c>
      <c r="AI58" s="2316" t="n"/>
      <c r="AJ58" s="2317" t="n">
        <v>4</v>
      </c>
      <c r="AK58" s="2316" t="n"/>
      <c r="AL58" s="2317" t="n"/>
      <c r="AM58" s="2316" t="n"/>
      <c r="AN58" s="2318" t="n"/>
      <c r="AO58" s="2311" t="n"/>
      <c r="AP58" s="4366" t="n"/>
      <c r="AQ58" s="3926" t="n"/>
      <c r="AR58" s="3865" t="n"/>
      <c r="AS58" s="3864" t="n"/>
      <c r="AT58" s="3926" t="n"/>
      <c r="AU58" s="3928" t="n"/>
      <c r="AV58" s="4626" t="n"/>
      <c r="AW58" s="3112" t="n"/>
      <c r="AX58" s="4622" t="n">
        <v>2</v>
      </c>
      <c r="AY58" s="2322" t="n"/>
      <c r="AZ58" s="2320" t="n">
        <v>108</v>
      </c>
      <c r="BA58" s="4622" t="n">
        <v>10</v>
      </c>
      <c r="BB58" s="2323" t="n">
        <v>3</v>
      </c>
      <c r="BC58" s="2325" t="n"/>
      <c r="BD58" s="1956" t="n"/>
      <c r="BE58" s="2314" t="n"/>
      <c r="BF58" s="2326" t="n"/>
      <c r="BG58" s="1956" t="n"/>
      <c r="BH58" s="2309" t="n"/>
      <c r="BI58" s="3031" t="n"/>
      <c r="BJ58" s="1956" t="n"/>
      <c r="BK58" s="2314" t="n"/>
      <c r="BL58" s="2326" t="n"/>
      <c r="BM58" s="2315" t="n"/>
      <c r="BN58" s="2309" t="n"/>
      <c r="BO58" s="2313">
        <f>AS58+AV58+AY58+BB58+BE58+BH58+BK58+BN58+U58</f>
        <v/>
      </c>
      <c r="BP58" s="2311" t="n"/>
      <c r="BQ58" s="3114" t="inlineStr">
        <is>
          <t>БЖД</t>
        </is>
      </c>
      <c r="BR58" s="2311" t="n"/>
      <c r="BS58" s="2">
        <f>(AB58-R58)*0.22</f>
        <v/>
      </c>
      <c r="BT58" s="2" t="n"/>
      <c r="BU58" s="2" t="n"/>
    </row>
    <row r="59">
      <c r="A59" s="2451" t="inlineStr">
        <is>
          <t>1.7.2</t>
        </is>
      </c>
      <c r="B59" s="2302" t="n"/>
      <c r="C59" s="4367" t="inlineStr">
        <is>
          <t>Экология с основами энергосбережения / Охрана окружающей среды и энергосбережение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311" t="n"/>
      <c r="Q59" s="3119" t="n"/>
      <c r="R59" s="2452" t="n">
        <v>26</v>
      </c>
      <c r="S59" s="2372" t="n"/>
      <c r="T59" s="2393" t="n">
        <v>40</v>
      </c>
      <c r="U59" s="2373" t="n">
        <v>1</v>
      </c>
      <c r="V59" s="2452" t="n">
        <v>7</v>
      </c>
      <c r="W59" s="2302" t="n"/>
      <c r="X59" s="2373" t="n"/>
      <c r="Y59" s="2311" t="n"/>
      <c r="Z59" s="2452" t="n">
        <v>108</v>
      </c>
      <c r="AA59" s="2302" t="n"/>
      <c r="AB59" s="2453" t="n">
        <v>70</v>
      </c>
      <c r="AC59" s="2311" t="n"/>
      <c r="AD59" s="2377">
        <f>Z59-T59</f>
        <v/>
      </c>
      <c r="AE59" s="2311" t="n"/>
      <c r="AF59" s="2452">
        <f>AP59+AR59+AU59+AX59+BA59+BD59+BG59+BJ59+BM59</f>
        <v/>
      </c>
      <c r="AG59" s="2302" t="n"/>
      <c r="AH59" s="2454" t="n">
        <v>6</v>
      </c>
      <c r="AI59" s="2316" t="n"/>
      <c r="AJ59" s="2432" t="n"/>
      <c r="AK59" s="2316" t="n"/>
      <c r="AL59" s="2432" t="n">
        <v>6</v>
      </c>
      <c r="AM59" s="2316" t="n"/>
      <c r="AN59" s="2455" t="n"/>
      <c r="AO59" s="2311" t="n"/>
      <c r="AP59" s="2452" t="n"/>
      <c r="AQ59" s="2431" t="n"/>
      <c r="AR59" s="1893" t="n"/>
      <c r="AS59" s="2378" t="n"/>
      <c r="AT59" s="2431" t="n"/>
      <c r="AU59" s="2454" t="n"/>
      <c r="AV59" s="2373" t="n"/>
      <c r="AW59" s="2428" t="n"/>
      <c r="AX59" s="3090" t="n"/>
      <c r="AY59" s="3085" t="n"/>
      <c r="AZ59" s="3092" t="n"/>
      <c r="BA59" s="3090" t="n"/>
      <c r="BB59" s="3093" t="n"/>
      <c r="BC59" s="3094" t="n"/>
      <c r="BD59" s="3090" t="n"/>
      <c r="BE59" s="3085" t="n"/>
      <c r="BF59" s="3092" t="n"/>
      <c r="BG59" s="3090" t="n">
        <v>4</v>
      </c>
      <c r="BH59" s="3093" t="n"/>
      <c r="BI59" s="3628" t="n">
        <v>68</v>
      </c>
      <c r="BJ59" s="3090" t="n">
        <v>8</v>
      </c>
      <c r="BK59" s="3085" t="n">
        <v>2</v>
      </c>
      <c r="BL59" s="3092" t="n"/>
      <c r="BM59" s="3089" t="n"/>
      <c r="BN59" s="3093" t="n"/>
      <c r="BO59" s="2377">
        <f>AS59+AV59+AY59+BB59+BE59+BH59+BK59+BN59+U59</f>
        <v/>
      </c>
      <c r="BP59" s="2311" t="n"/>
      <c r="BQ59" s="3081" t="n"/>
      <c r="BR59" s="2311" t="n"/>
      <c r="BS59" s="2386">
        <f>(AB59-R59)*0.22</f>
        <v/>
      </c>
      <c r="BT59" s="2" t="n"/>
      <c r="BU59" s="2" t="n"/>
    </row>
    <row r="60">
      <c r="A60" s="2451" t="inlineStr">
        <is>
          <t>1.7.3</t>
        </is>
      </c>
      <c r="B60" s="2302" t="n"/>
      <c r="C60" s="4367" t="inlineStr">
        <is>
          <t>Оценка воздействия на окружающую среду и эколого-географическая экспертиза</t>
        </is>
      </c>
      <c r="D60" s="2665" t="n"/>
      <c r="E60" s="2665" t="n"/>
      <c r="F60" s="2665" t="n"/>
      <c r="G60" s="2665" t="n"/>
      <c r="H60" s="2665" t="n"/>
      <c r="I60" s="2665" t="n"/>
      <c r="J60" s="2665" t="n"/>
      <c r="K60" s="2665" t="n"/>
      <c r="L60" s="2665" t="n"/>
      <c r="M60" s="2665" t="n"/>
      <c r="N60" s="2665" t="n"/>
      <c r="O60" s="2665" t="n"/>
      <c r="P60" s="2311" t="n"/>
      <c r="Q60" s="3083" t="n"/>
      <c r="R60" s="3088" t="n"/>
      <c r="S60" s="3086" t="n"/>
      <c r="T60" s="2393" t="n"/>
      <c r="U60" s="3093" t="n"/>
      <c r="V60" s="2452" t="n"/>
      <c r="W60" s="2302" t="n"/>
      <c r="X60" s="2373" t="n">
        <v>7</v>
      </c>
      <c r="Y60" s="2311" t="n"/>
      <c r="Z60" s="2452" t="n">
        <v>108</v>
      </c>
      <c r="AA60" s="2302" t="n"/>
      <c r="AB60" s="2453" t="n">
        <v>60</v>
      </c>
      <c r="AC60" s="2311" t="n"/>
      <c r="AD60" s="2377">
        <f>Z60-T60</f>
        <v/>
      </c>
      <c r="AE60" s="2311" t="n"/>
      <c r="AF60" s="2452">
        <f>AP60+AR60+AU60+AX60+BA60+BD60+BG60+BJ60+BM60</f>
        <v/>
      </c>
      <c r="AG60" s="2302" t="n"/>
      <c r="AH60" s="2454" t="n">
        <v>8</v>
      </c>
      <c r="AI60" s="2316" t="n"/>
      <c r="AJ60" s="2432" t="n"/>
      <c r="AK60" s="2316" t="n"/>
      <c r="AL60" s="2432" t="n">
        <v>6</v>
      </c>
      <c r="AM60" s="2316" t="n"/>
      <c r="AN60" s="2455" t="n"/>
      <c r="AO60" s="2311" t="n"/>
      <c r="AP60" s="3088" t="n"/>
      <c r="AQ60" s="3092" t="n"/>
      <c r="AR60" s="3090" t="n"/>
      <c r="AS60" s="3085" t="n"/>
      <c r="AT60" s="3092" t="n"/>
      <c r="AU60" s="3089" t="n"/>
      <c r="AV60" s="3093" t="n"/>
      <c r="AW60" s="3089" t="n"/>
      <c r="AX60" s="1893" t="n"/>
      <c r="AY60" s="2378" t="n"/>
      <c r="AZ60" s="2431" t="n"/>
      <c r="BA60" s="1893" t="n"/>
      <c r="BB60" s="2373" t="n"/>
      <c r="BC60" s="2433" t="n"/>
      <c r="BD60" s="1893" t="n"/>
      <c r="BE60" s="2378" t="n"/>
      <c r="BF60" s="2431" t="n"/>
      <c r="BG60" s="1893" t="n">
        <v>4</v>
      </c>
      <c r="BH60" s="2373" t="n"/>
      <c r="BI60" s="3122" t="n">
        <v>108</v>
      </c>
      <c r="BJ60" s="1893" t="n">
        <v>10</v>
      </c>
      <c r="BK60" s="2378" t="n">
        <v>3</v>
      </c>
      <c r="BL60" s="2431" t="n"/>
      <c r="BM60" s="2454" t="n"/>
      <c r="BN60" s="2373" t="n"/>
      <c r="BO60" s="2377">
        <f>AS60+AV60+AY60+BB60+BE60+BH60+BK60+BN60+U60</f>
        <v/>
      </c>
      <c r="BP60" s="2311" t="n"/>
      <c r="BQ60" s="3081" t="n"/>
      <c r="BR60" s="2311" t="n"/>
      <c r="BS60" s="2386">
        <f>(AB60-R60)*0.22</f>
        <v/>
      </c>
      <c r="BT60" s="2" t="n"/>
      <c r="BU60" s="2" t="n"/>
    </row>
    <row r="61">
      <c r="A61" s="2451" t="inlineStr">
        <is>
          <t>1.7.4</t>
        </is>
      </c>
      <c r="B61" s="2302" t="n"/>
      <c r="C61" s="4367" t="inlineStr">
        <is>
          <t>Лесная пирология с основами метеорологии</t>
        </is>
      </c>
      <c r="D61" s="2665" t="n"/>
      <c r="E61" s="2665" t="n"/>
      <c r="F61" s="2665" t="n"/>
      <c r="G61" s="2665" t="n"/>
      <c r="H61" s="2665" t="n"/>
      <c r="I61" s="2665" t="n"/>
      <c r="J61" s="2665" t="n"/>
      <c r="K61" s="2665" t="n"/>
      <c r="L61" s="2665" t="n"/>
      <c r="M61" s="2665" t="n"/>
      <c r="N61" s="2665" t="n"/>
      <c r="O61" s="2665" t="n"/>
      <c r="P61" s="2311" t="n"/>
      <c r="Q61" s="3119" t="n"/>
      <c r="R61" s="2452" t="n"/>
      <c r="S61" s="2372" t="n"/>
      <c r="T61" s="2393" t="n"/>
      <c r="U61" s="2373" t="n"/>
      <c r="V61" s="2452" t="n"/>
      <c r="W61" s="2302" t="n"/>
      <c r="X61" s="2373" t="n">
        <v>7</v>
      </c>
      <c r="Y61" s="2311" t="n"/>
      <c r="Z61" s="2452" t="n">
        <v>108</v>
      </c>
      <c r="AA61" s="2302" t="n"/>
      <c r="AB61" s="2453" t="n">
        <v>60</v>
      </c>
      <c r="AC61" s="2311" t="n"/>
      <c r="AD61" s="2377">
        <f>Z61-T61</f>
        <v/>
      </c>
      <c r="AE61" s="2311" t="n"/>
      <c r="AF61" s="2452">
        <f>AP61+AR61+AU61+AX61+BA61+BD61+BG61+BJ61+BM61</f>
        <v/>
      </c>
      <c r="AG61" s="2302" t="n"/>
      <c r="AH61" s="2454" t="n">
        <v>8</v>
      </c>
      <c r="AI61" s="2316" t="n"/>
      <c r="AJ61" s="2432" t="n"/>
      <c r="AK61" s="2316" t="n"/>
      <c r="AL61" s="2432" t="n">
        <v>6</v>
      </c>
      <c r="AM61" s="2316" t="n"/>
      <c r="AN61" s="2455" t="n"/>
      <c r="AO61" s="2311" t="n"/>
      <c r="AP61" s="2452" t="n"/>
      <c r="AQ61" s="2431" t="n"/>
      <c r="AR61" s="1893" t="n"/>
      <c r="AS61" s="2378" t="n"/>
      <c r="AT61" s="2431" t="n"/>
      <c r="AU61" s="2454" t="n"/>
      <c r="AV61" s="2373" t="n"/>
      <c r="AW61" s="2454" t="n"/>
      <c r="AX61" s="3090" t="n"/>
      <c r="AY61" s="3085" t="n"/>
      <c r="AZ61" s="3092" t="n"/>
      <c r="BA61" s="3090" t="n"/>
      <c r="BB61" s="3093" t="n"/>
      <c r="BC61" s="3094" t="n"/>
      <c r="BD61" s="3090" t="n"/>
      <c r="BE61" s="3085" t="n"/>
      <c r="BF61" s="3092" t="n"/>
      <c r="BG61" s="3090" t="n">
        <v>4</v>
      </c>
      <c r="BH61" s="3093" t="n"/>
      <c r="BI61" s="3628" t="n">
        <v>108</v>
      </c>
      <c r="BJ61" s="3090" t="n">
        <v>10</v>
      </c>
      <c r="BK61" s="3085" t="n">
        <v>3</v>
      </c>
      <c r="BL61" s="3941" t="n"/>
      <c r="BM61" s="3089" t="n"/>
      <c r="BN61" s="3093" t="n"/>
      <c r="BO61" s="2377">
        <f>AS61+AV61+AY61+BB61+BE61+BH61+BK61+BN61+U61</f>
        <v/>
      </c>
      <c r="BP61" s="2311" t="n"/>
      <c r="BQ61" s="3081" t="n"/>
      <c r="BR61" s="2311" t="n"/>
      <c r="BS61" s="2386">
        <f>(AB61-R61)*0.22</f>
        <v/>
      </c>
      <c r="BT61" s="2" t="n"/>
      <c r="BU61" s="2" t="n"/>
    </row>
    <row r="62">
      <c r="A62" s="2464" t="inlineStr">
        <is>
          <t>1.7.5</t>
        </is>
      </c>
      <c r="B62" s="2465" t="n"/>
      <c r="C62" s="4413" t="inlineStr">
        <is>
          <t>Охрана труда / Охрана труда</t>
        </is>
      </c>
      <c r="D62" s="2674" t="n"/>
      <c r="E62" s="2674" t="n"/>
      <c r="F62" s="2674" t="n"/>
      <c r="G62" s="2674" t="n"/>
      <c r="H62" s="2674" t="n"/>
      <c r="I62" s="2674" t="n"/>
      <c r="J62" s="2674" t="n"/>
      <c r="K62" s="2674" t="n"/>
      <c r="L62" s="2674" t="n"/>
      <c r="M62" s="2674" t="n"/>
      <c r="N62" s="2674" t="n"/>
      <c r="O62" s="2674" t="n"/>
      <c r="P62" s="2472" t="n"/>
      <c r="Q62" s="3691" t="n"/>
      <c r="R62" s="3692" t="n">
        <v>16</v>
      </c>
      <c r="S62" s="3693" t="n"/>
      <c r="T62" s="3693">
        <f>R62*Z62/AB62</f>
        <v/>
      </c>
      <c r="U62" s="2483" t="n">
        <v>1</v>
      </c>
      <c r="V62" s="3692" t="n"/>
      <c r="W62" s="2465" t="n"/>
      <c r="X62" s="2483" t="n">
        <v>8</v>
      </c>
      <c r="Y62" s="2472" t="n"/>
      <c r="Z62" s="3950" t="n">
        <v>108</v>
      </c>
      <c r="AA62" s="2928" t="n"/>
      <c r="AB62" s="3951" t="n">
        <v>48</v>
      </c>
      <c r="AC62" s="2946" t="n"/>
      <c r="AD62" s="3117">
        <f>Z62-T62</f>
        <v/>
      </c>
      <c r="AE62" s="2946" t="n"/>
      <c r="AF62" s="3950">
        <f>AP62+AR62+AU62+AX62+BA62+BD62+BG62+BJ62+BM62</f>
        <v/>
      </c>
      <c r="AG62" s="2928" t="n"/>
      <c r="AH62" s="3700" t="n">
        <v>6</v>
      </c>
      <c r="AI62" s="2475" t="n"/>
      <c r="AJ62" s="2482" t="n">
        <v>4</v>
      </c>
      <c r="AK62" s="2475" t="n"/>
      <c r="AL62" s="2482" t="n"/>
      <c r="AM62" s="2475" t="n"/>
      <c r="AN62" s="3912" t="n"/>
      <c r="AO62" s="2472" t="n"/>
      <c r="AP62" s="3692" t="n"/>
      <c r="AQ62" s="2481" t="n"/>
      <c r="AR62" s="2482" t="n"/>
      <c r="AS62" s="3694" t="n"/>
      <c r="AT62" s="2481" t="n"/>
      <c r="AU62" s="3700" t="n"/>
      <c r="AV62" s="2483" t="n"/>
      <c r="AW62" s="3700" t="n"/>
      <c r="AX62" s="2482" t="n"/>
      <c r="AY62" s="3694" t="n"/>
      <c r="AZ62" s="2481" t="n"/>
      <c r="BA62" s="2482" t="n"/>
      <c r="BB62" s="2483" t="n"/>
      <c r="BC62" s="2484" t="n"/>
      <c r="BD62" s="2482" t="n"/>
      <c r="BE62" s="3694" t="n"/>
      <c r="BF62" s="2481" t="n"/>
      <c r="BG62" s="2482" t="n"/>
      <c r="BH62" s="2483" t="n"/>
      <c r="BI62" s="3913" t="n"/>
      <c r="BJ62" s="2482" t="n">
        <v>2</v>
      </c>
      <c r="BK62" s="3694" t="n"/>
      <c r="BL62" s="2481" t="n">
        <v>72</v>
      </c>
      <c r="BM62" s="3700" t="n">
        <v>8</v>
      </c>
      <c r="BN62" s="2483" t="n">
        <v>2</v>
      </c>
      <c r="BO62" s="2377">
        <f>AS62+AV62+AY62+BB62+BE62+BH62+BK62+BN62+U62</f>
        <v/>
      </c>
      <c r="BP62" s="2311" t="n"/>
      <c r="BQ62" s="3915" t="n"/>
      <c r="BR62" s="2472" t="n"/>
      <c r="BS62" s="2386">
        <f>(AB62-R62)*0.22</f>
        <v/>
      </c>
      <c r="BT62" s="2" t="n"/>
      <c r="BU62" s="2" t="n"/>
    </row>
    <row r="63">
      <c r="A63" s="6890" t="inlineStr">
        <is>
          <t>2</t>
        </is>
      </c>
      <c r="B63" s="2239" t="n"/>
      <c r="C63" s="6891" t="inlineStr">
        <is>
          <t>Компонент учреждения образования</t>
        </is>
      </c>
      <c r="D63" s="78" t="n"/>
      <c r="E63" s="78" t="n"/>
      <c r="F63" s="78" t="n"/>
      <c r="G63" s="78" t="n"/>
      <c r="H63" s="78" t="n"/>
      <c r="I63" s="78" t="n"/>
      <c r="J63" s="78" t="n"/>
      <c r="K63" s="78" t="n"/>
      <c r="L63" s="78" t="n"/>
      <c r="M63" s="78" t="n"/>
      <c r="N63" s="78" t="n"/>
      <c r="O63" s="78" t="n"/>
      <c r="P63" s="81" t="n"/>
      <c r="Q63" s="6892" t="n"/>
      <c r="R63" s="6893">
        <f>SUM(R64:R112)</f>
        <v/>
      </c>
      <c r="S63" s="6894" t="n"/>
      <c r="T63" s="6894">
        <f>SUM(T64:T112)</f>
        <v/>
      </c>
      <c r="U63" s="6894">
        <f>SUM(U64:U112)</f>
        <v/>
      </c>
      <c r="V63" s="6893" t="n"/>
      <c r="W63" s="2239" t="n"/>
      <c r="X63" s="6895" t="n"/>
      <c r="Y63" s="81" t="n"/>
      <c r="Z63" s="2493">
        <f>SUM(Z64:AA112)</f>
        <v/>
      </c>
      <c r="AA63" s="2494" t="n"/>
      <c r="AB63" s="2495">
        <f>SUM(AB64:AC112)</f>
        <v/>
      </c>
      <c r="AC63" s="1414" t="n"/>
      <c r="AD63" s="2496">
        <f>SUM(AD64:AE112)</f>
        <v/>
      </c>
      <c r="AE63" s="1414" t="n"/>
      <c r="AF63" s="2493">
        <f>SUM(AF64:AG112)</f>
        <v/>
      </c>
      <c r="AG63" s="2494" t="n"/>
      <c r="AH63" s="6896">
        <f>SUM(AH64:AI112)</f>
        <v/>
      </c>
      <c r="AI63" s="2247" t="n"/>
      <c r="AJ63" s="6897">
        <f>SUM(AJ64:AK112)</f>
        <v/>
      </c>
      <c r="AK63" s="2247" t="n"/>
      <c r="AL63" s="6897">
        <f>SUM(AL64:AM112)</f>
        <v/>
      </c>
      <c r="AM63" s="2247" t="n"/>
      <c r="AN63" s="6898">
        <f>SUM(AN64:AO112)</f>
        <v/>
      </c>
      <c r="AO63" s="81" t="n"/>
      <c r="AP63" s="6899">
        <f>SUM(AP64:AP112)</f>
        <v/>
      </c>
      <c r="AQ63" s="2505">
        <f>SUM(AQ64:AQ112)</f>
        <v/>
      </c>
      <c r="AR63" s="2499">
        <f>SUM(AR64:AR112)</f>
        <v/>
      </c>
      <c r="AS63" s="2499">
        <f>SUM(AS64:AS112)</f>
        <v/>
      </c>
      <c r="AT63" s="2505">
        <f>SUM(AT64:AT112)</f>
        <v/>
      </c>
      <c r="AU63" s="2503">
        <f>SUM(AU64:AU112)</f>
        <v/>
      </c>
      <c r="AV63" s="6900">
        <f>SUM(AV64:AV112)</f>
        <v/>
      </c>
      <c r="AW63" s="6899">
        <f>SUM(AW64:AW112)</f>
        <v/>
      </c>
      <c r="AX63" s="2499">
        <f>SUM(AX64:AX112)</f>
        <v/>
      </c>
      <c r="AY63" s="2499">
        <f>SUM(AY64:AY112)</f>
        <v/>
      </c>
      <c r="AZ63" s="2505">
        <f>SUM(AZ64:AZ112)</f>
        <v/>
      </c>
      <c r="BA63" s="6900">
        <f>SUM(BA64:BA112)</f>
        <v/>
      </c>
      <c r="BB63" s="2500">
        <f>SUM(BB64:BB112)</f>
        <v/>
      </c>
      <c r="BC63" s="2504">
        <f>SUM(BC64:BC112)</f>
        <v/>
      </c>
      <c r="BD63" s="6900">
        <f>SUM(BD64:BD112)</f>
        <v/>
      </c>
      <c r="BE63" s="2499">
        <f>SUM(BE64:BE112)</f>
        <v/>
      </c>
      <c r="BF63" s="2505">
        <f>SUM(BF64:BF112)</f>
        <v/>
      </c>
      <c r="BG63" s="6900">
        <f>SUM(BG64:BG112)</f>
        <v/>
      </c>
      <c r="BH63" s="2500">
        <f>SUM(BH64:BH112)</f>
        <v/>
      </c>
      <c r="BI63" s="2504">
        <f>SUM(BI64:BI112)</f>
        <v/>
      </c>
      <c r="BJ63" s="6900">
        <f>SUM(BJ64:BJ112)</f>
        <v/>
      </c>
      <c r="BK63" s="2499">
        <f>SUM(BK64:BK112)</f>
        <v/>
      </c>
      <c r="BL63" s="2505">
        <f>SUM(BL64:BL112)</f>
        <v/>
      </c>
      <c r="BM63" s="2499">
        <f>SUM(BM64:BM112)</f>
        <v/>
      </c>
      <c r="BN63" s="2500">
        <f>SUM(BN64:BN112)</f>
        <v/>
      </c>
      <c r="BO63" s="2496">
        <f>SUM(BO64:BP112)</f>
        <v/>
      </c>
      <c r="BP63" s="1414" t="n"/>
      <c r="BQ63" s="6802" t="n"/>
      <c r="BR63" s="1414" t="n"/>
      <c r="BS63" s="2386">
        <f>(AB63-R63)*0.22</f>
        <v/>
      </c>
      <c r="BT63" s="2" t="n"/>
      <c r="BU63" s="2" t="n"/>
    </row>
    <row r="64">
      <c r="A64" s="2391" t="inlineStr">
        <is>
          <t>2.1</t>
        </is>
      </c>
      <c r="B64" s="2329" t="n"/>
      <c r="C64" s="2369" t="inlineStr">
        <is>
          <t>Социально-гуманитарный модуль 2</t>
        </is>
      </c>
      <c r="D64" s="2304" t="n"/>
      <c r="E64" s="2304" t="n"/>
      <c r="F64" s="2304" t="n"/>
      <c r="G64" s="2304" t="n"/>
      <c r="H64" s="2304" t="n"/>
      <c r="I64" s="2304" t="n"/>
      <c r="J64" s="2304" t="n"/>
      <c r="K64" s="2304" t="n"/>
      <c r="L64" s="2304" t="n"/>
      <c r="M64" s="2304" t="n"/>
      <c r="N64" s="2304" t="n"/>
      <c r="O64" s="2304" t="n"/>
      <c r="P64" s="2305" t="n"/>
      <c r="Q64" s="1926" t="n"/>
      <c r="R64" s="3102" t="n"/>
      <c r="S64" s="3100" t="n"/>
      <c r="T64" s="3100" t="n"/>
      <c r="U64" s="3108" t="n"/>
      <c r="V64" s="2395" t="n"/>
      <c r="W64" s="2329" t="n"/>
      <c r="X64" s="2396" t="n"/>
      <c r="Y64" s="2305" t="n"/>
      <c r="Z64" s="2395" t="n"/>
      <c r="AA64" s="2329" t="n"/>
      <c r="AB64" s="2397" t="n"/>
      <c r="AC64" s="2305" t="n"/>
      <c r="AD64" s="2511" t="n"/>
      <c r="AE64" s="2305" t="n"/>
      <c r="AF64" s="2395" t="n"/>
      <c r="AG64" s="2329" t="n"/>
      <c r="AH64" s="2398" t="n"/>
      <c r="AI64" s="2335" t="n"/>
      <c r="AJ64" s="2399" t="n"/>
      <c r="AK64" s="2335" t="n"/>
      <c r="AL64" s="2399" t="n"/>
      <c r="AM64" s="2335" t="n"/>
      <c r="AN64" s="2400" t="n"/>
      <c r="AO64" s="2305" t="n"/>
      <c r="AP64" s="3102" t="n"/>
      <c r="AQ64" s="3107" t="n"/>
      <c r="AR64" s="3104" t="n"/>
      <c r="AS64" s="1931" t="n"/>
      <c r="AT64" s="2512" t="n"/>
      <c r="AU64" s="2398" t="n"/>
      <c r="AV64" s="2396" t="n"/>
      <c r="AW64" s="2514" t="n"/>
      <c r="AX64" s="2398" t="n"/>
      <c r="AY64" s="2513" t="n"/>
      <c r="AZ64" s="2512" t="n"/>
      <c r="BA64" s="2398" t="n"/>
      <c r="BB64" s="2396" t="n"/>
      <c r="BC64" s="2514" t="n"/>
      <c r="BD64" s="2398" t="n"/>
      <c r="BE64" s="2513" t="n"/>
      <c r="BF64" s="2512" t="n"/>
      <c r="BG64" s="2398" t="n"/>
      <c r="BH64" s="2396" t="n"/>
      <c r="BI64" s="2514" t="n"/>
      <c r="BJ64" s="2398" t="n"/>
      <c r="BK64" s="2513" t="n"/>
      <c r="BL64" s="2512" t="n"/>
      <c r="BM64" s="2398" t="n"/>
      <c r="BN64" s="2396" t="n"/>
      <c r="BO64" s="2511" t="n"/>
      <c r="BP64" s="2305" t="n"/>
      <c r="BQ64" s="4347" t="n"/>
      <c r="BR64" s="2305" t="n"/>
      <c r="BS64" s="2386">
        <f>(AB64-R64)*0.22</f>
        <v/>
      </c>
      <c r="BT64" s="2" t="n"/>
      <c r="BU64" s="2" t="n"/>
    </row>
    <row r="65">
      <c r="A65" s="2301" t="inlineStr">
        <is>
          <t>2.1.1</t>
        </is>
      </c>
      <c r="B65" s="2302" t="n"/>
      <c r="C65" s="4348" t="inlineStr">
        <is>
          <t>Личностно-профессиональное развитие специалиста / Социология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3028" t="n"/>
      <c r="R65" s="2310" t="n"/>
      <c r="S65" s="2308" t="n"/>
      <c r="T65" s="2308" t="n"/>
      <c r="U65" s="2309" t="n"/>
      <c r="V65" s="2310" t="n"/>
      <c r="W65" s="2302" t="n"/>
      <c r="X65" s="2448" t="n">
        <v>1</v>
      </c>
      <c r="Y65" s="2449" t="inlineStr">
        <is>
          <t>д</t>
        </is>
      </c>
      <c r="Z65" s="2310" t="n">
        <v>72</v>
      </c>
      <c r="AA65" s="2302" t="n"/>
      <c r="AB65" s="2312" t="n">
        <v>36</v>
      </c>
      <c r="AC65" s="2311" t="n"/>
      <c r="AD65" s="2313">
        <f>Z65-T65</f>
        <v/>
      </c>
      <c r="AE65" s="2311" t="n"/>
      <c r="AF65" s="2310">
        <f>AP65+AR65+AU65+AX65+BA65+BD65+BG65+BJ65+BM65</f>
        <v/>
      </c>
      <c r="AG65" s="2302" t="n"/>
      <c r="AH65" s="2315" t="n">
        <v>6</v>
      </c>
      <c r="AI65" s="2316" t="n"/>
      <c r="AJ65" s="2317" t="n"/>
      <c r="AK65" s="2316" t="n"/>
      <c r="AL65" s="2317" t="n"/>
      <c r="AM65" s="2316" t="n"/>
      <c r="AN65" s="2318" t="n">
        <v>2</v>
      </c>
      <c r="AO65" s="2311" t="n"/>
      <c r="AP65" s="2319" t="n">
        <v>2</v>
      </c>
      <c r="AQ65" s="2320" t="n">
        <v>72</v>
      </c>
      <c r="AR65" s="3112" t="n">
        <v>6</v>
      </c>
      <c r="AS65" s="2322" t="n">
        <v>2</v>
      </c>
      <c r="AT65" s="3903" t="n"/>
      <c r="AU65" s="3112" t="n"/>
      <c r="AV65" s="2323" t="n"/>
      <c r="AW65" s="2324" t="n"/>
      <c r="AX65" s="3112" t="n"/>
      <c r="AY65" s="2322" t="n"/>
      <c r="AZ65" s="2320" t="n"/>
      <c r="BA65" s="3112" t="n"/>
      <c r="BB65" s="2323" t="n"/>
      <c r="BC65" s="2325" t="n"/>
      <c r="BD65" s="2315" t="n"/>
      <c r="BE65" s="2314" t="n"/>
      <c r="BF65" s="2326" t="n"/>
      <c r="BG65" s="2315" t="n"/>
      <c r="BH65" s="2309" t="n"/>
      <c r="BI65" s="2325" t="n"/>
      <c r="BJ65" s="2315" t="n"/>
      <c r="BK65" s="2314" t="n"/>
      <c r="BL65" s="2326" t="n"/>
      <c r="BM65" s="2315" t="n"/>
      <c r="BN65" s="2309" t="n"/>
      <c r="BO65" s="2313">
        <f>U65+AS65+AV65+AY65+BB65+BE65+BH65+BK65+BN65</f>
        <v/>
      </c>
      <c r="BP65" s="2311" t="n"/>
      <c r="BQ65" s="3114" t="inlineStr">
        <is>
          <t>ИБиП / ФиП</t>
        </is>
      </c>
      <c r="BR65" s="2311" t="n"/>
      <c r="BS65" s="2">
        <f>(AB65-R65)*0.22</f>
        <v/>
      </c>
      <c r="BT65" s="2" t="n"/>
      <c r="BU65" s="2" t="n"/>
    </row>
    <row r="66">
      <c r="A66" s="3120" t="inlineStr">
        <is>
          <t>2.1.2</t>
        </is>
      </c>
      <c r="B66" s="2928" t="n"/>
      <c r="C66" s="4368" t="inlineStr">
        <is>
          <t>Политология</t>
        </is>
      </c>
      <c r="D66" s="2930" t="n"/>
      <c r="E66" s="2930" t="n"/>
      <c r="F66" s="2930" t="n"/>
      <c r="G66" s="2930" t="n"/>
      <c r="H66" s="2930" t="n"/>
      <c r="I66" s="2930" t="n"/>
      <c r="J66" s="2930" t="n"/>
      <c r="K66" s="2930" t="n"/>
      <c r="L66" s="2930" t="n"/>
      <c r="M66" s="2930" t="n"/>
      <c r="N66" s="2930" t="n"/>
      <c r="O66" s="2930" t="n"/>
      <c r="P66" s="2946" t="n"/>
      <c r="Q66" s="4731" t="n"/>
      <c r="R66" s="2452" t="n"/>
      <c r="S66" s="2378" t="n"/>
      <c r="T66" s="2372" t="n"/>
      <c r="U66" s="2373" t="n"/>
      <c r="V66" s="2452" t="n"/>
      <c r="W66" s="2302" t="n"/>
      <c r="X66" s="2519" t="n">
        <v>7</v>
      </c>
      <c r="Y66" s="2520" t="inlineStr">
        <is>
          <t>д</t>
        </is>
      </c>
      <c r="Z66" s="2452" t="n">
        <v>72</v>
      </c>
      <c r="AA66" s="2302" t="n"/>
      <c r="AB66" s="2453" t="n">
        <v>36</v>
      </c>
      <c r="AC66" s="2311" t="n"/>
      <c r="AD66" s="2377">
        <f>Z66-T66</f>
        <v/>
      </c>
      <c r="AE66" s="2311" t="n"/>
      <c r="AF66" s="2452">
        <f>AP66+AR66+AU66+AX66+BA66+BD66+BG66+BJ66+BM66</f>
        <v/>
      </c>
      <c r="AG66" s="2302" t="n"/>
      <c r="AH66" s="2454" t="n">
        <v>6</v>
      </c>
      <c r="AI66" s="2316" t="n"/>
      <c r="AJ66" s="2432" t="n"/>
      <c r="AK66" s="2316" t="n"/>
      <c r="AL66" s="2432" t="n"/>
      <c r="AM66" s="2316" t="n"/>
      <c r="AN66" s="2455" t="n">
        <v>2</v>
      </c>
      <c r="AO66" s="2311" t="n"/>
      <c r="AP66" s="2452" t="n"/>
      <c r="AQ66" s="2431" t="n"/>
      <c r="AR66" s="2454" t="n"/>
      <c r="AS66" s="2378" t="n"/>
      <c r="AT66" s="2431" t="n"/>
      <c r="AU66" s="2454" t="n"/>
      <c r="AV66" s="2373" t="n"/>
      <c r="AW66" s="2433" t="n"/>
      <c r="AX66" s="3089" t="n"/>
      <c r="AY66" s="3085" t="n"/>
      <c r="AZ66" s="3092" t="n"/>
      <c r="BA66" s="3089" t="n"/>
      <c r="BB66" s="3093" t="n"/>
      <c r="BC66" s="3094" t="n"/>
      <c r="BD66" s="3089" t="n"/>
      <c r="BE66" s="3085" t="n"/>
      <c r="BF66" s="3092" t="n"/>
      <c r="BG66" s="3089" t="n">
        <v>2</v>
      </c>
      <c r="BH66" s="3093" t="n"/>
      <c r="BI66" s="3094" t="n">
        <v>72</v>
      </c>
      <c r="BJ66" s="4689" t="n">
        <v>6</v>
      </c>
      <c r="BK66" s="3085" t="n">
        <v>2</v>
      </c>
      <c r="BL66" s="3092" t="n"/>
      <c r="BM66" s="3089" t="n"/>
      <c r="BN66" s="3093" t="n"/>
      <c r="BO66" s="2377">
        <f>U66+AS66+AV66+AY66+BB66+BE66+BH66+BK66+BN66</f>
        <v/>
      </c>
      <c r="BP66" s="2311" t="n"/>
      <c r="BQ66" s="3944" t="n"/>
      <c r="BR66" s="2946" t="n"/>
      <c r="BS66" s="2386">
        <f>(AB66-R66)*0.22</f>
        <v/>
      </c>
      <c r="BT66" s="2" t="n"/>
      <c r="BU66" s="2" t="n"/>
    </row>
    <row r="67">
      <c r="A67" s="3264" t="inlineStr">
        <is>
          <t>2.1.3</t>
        </is>
      </c>
      <c r="B67" s="2928" t="n"/>
      <c r="C67" s="4348" t="inlineStr">
        <is>
          <t>Основы права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311" t="n"/>
      <c r="Q67" s="3028" t="n"/>
      <c r="R67" s="2310" t="n"/>
      <c r="S67" s="2314" t="n"/>
      <c r="T67" s="2308" t="n"/>
      <c r="U67" s="2309" t="n"/>
      <c r="V67" s="2310" t="n"/>
      <c r="W67" s="2302" t="n"/>
      <c r="X67" s="2448" t="n">
        <v>5</v>
      </c>
      <c r="Y67" s="2449" t="inlineStr">
        <is>
          <t>д</t>
        </is>
      </c>
      <c r="Z67" s="2310" t="n">
        <v>72</v>
      </c>
      <c r="AA67" s="2302" t="n"/>
      <c r="AB67" s="2312" t="n">
        <v>36</v>
      </c>
      <c r="AC67" s="2311" t="n"/>
      <c r="AD67" s="2313">
        <f>Z67-T67</f>
        <v/>
      </c>
      <c r="AE67" s="2311" t="n"/>
      <c r="AF67" s="2310">
        <f>AP67+AR67+AU67+AX67+BA67+BD67+BG67+BJ67+BM67</f>
        <v/>
      </c>
      <c r="AG67" s="2302" t="n"/>
      <c r="AH67" s="2315" t="n">
        <v>6</v>
      </c>
      <c r="AI67" s="2316" t="n"/>
      <c r="AJ67" s="2317" t="n"/>
      <c r="AK67" s="2316" t="n"/>
      <c r="AL67" s="2317" t="n"/>
      <c r="AM67" s="2316" t="n"/>
      <c r="AN67" s="2318" t="n">
        <v>2</v>
      </c>
      <c r="AO67" s="2311" t="n"/>
      <c r="AP67" s="2319" t="n"/>
      <c r="AQ67" s="2320" t="n"/>
      <c r="AR67" s="3112" t="n"/>
      <c r="AS67" s="2322" t="n"/>
      <c r="AT67" s="2320" t="n"/>
      <c r="AU67" s="3112" t="n"/>
      <c r="AV67" s="2323" t="n"/>
      <c r="AW67" s="2324" t="n"/>
      <c r="AX67" s="3112" t="n"/>
      <c r="AY67" s="2322" t="n"/>
      <c r="AZ67" s="2320" t="n"/>
      <c r="BA67" s="3112" t="n">
        <v>2</v>
      </c>
      <c r="BB67" s="2323" t="n"/>
      <c r="BC67" s="2325" t="n">
        <v>72</v>
      </c>
      <c r="BD67" s="2315" t="n">
        <v>6</v>
      </c>
      <c r="BE67" s="2314" t="n">
        <v>2</v>
      </c>
      <c r="BF67" s="2315" t="n"/>
      <c r="BG67" s="2315" t="n"/>
      <c r="BH67" s="2309" t="n"/>
      <c r="BI67" s="2325" t="n"/>
      <c r="BJ67" s="2315" t="n"/>
      <c r="BK67" s="2314" t="n"/>
      <c r="BL67" s="2326" t="n"/>
      <c r="BM67" s="2315" t="n"/>
      <c r="BN67" s="1958" t="n"/>
      <c r="BO67" s="2313">
        <f>U67+AS67+AV67+AY67+BB67+BE67+BH67+BK67+BN67</f>
        <v/>
      </c>
      <c r="BP67" s="2311" t="n"/>
      <c r="BQ67" s="3114" t="inlineStr">
        <is>
          <t>ФиП</t>
        </is>
      </c>
      <c r="BR67" s="2311" t="n"/>
      <c r="BS67" s="2">
        <f>(AB67-R67)*0.22</f>
        <v/>
      </c>
      <c r="BT67" s="2" t="n"/>
      <c r="BU67" s="2" t="n"/>
    </row>
    <row r="68">
      <c r="A68" s="6901" t="inlineStr">
        <is>
          <t>2.2</t>
        </is>
      </c>
      <c r="B68" s="2928" t="n"/>
      <c r="C68" s="6902" t="inlineStr">
        <is>
          <t>Введение в туризм с основами гигиены</t>
        </is>
      </c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72" t="n"/>
      <c r="Q68" s="5528" t="n"/>
      <c r="R68" s="3213" t="n"/>
      <c r="S68" s="3985" t="n"/>
      <c r="T68" s="2308" t="n"/>
      <c r="U68" s="3215" t="n"/>
      <c r="V68" s="3860" t="n"/>
      <c r="W68" s="173" t="n"/>
      <c r="X68" s="3868" t="n">
        <v>1</v>
      </c>
      <c r="Y68" s="72" t="n"/>
      <c r="Z68" s="3860" t="n">
        <v>108</v>
      </c>
      <c r="AA68" s="173" t="n"/>
      <c r="AB68" s="3859" t="n">
        <v>72</v>
      </c>
      <c r="AC68" s="72" t="n"/>
      <c r="AD68" s="2313">
        <f>Z68-T68</f>
        <v/>
      </c>
      <c r="AE68" s="2311" t="n"/>
      <c r="AF68" s="2310">
        <f>AP68+AR68+AU68+AX68+BA68+BD68+BG68+BJ68+BM68</f>
        <v/>
      </c>
      <c r="AG68" s="2302" t="n"/>
      <c r="AH68" s="6903" t="n">
        <v>10</v>
      </c>
      <c r="AI68" s="6904" t="n"/>
      <c r="AJ68" s="6903" t="n"/>
      <c r="AK68" s="6904" t="n"/>
      <c r="AL68" s="4394" t="n">
        <v>10</v>
      </c>
      <c r="AM68" s="186" t="n"/>
      <c r="AN68" s="3863" t="n"/>
      <c r="AO68" s="72" t="n"/>
      <c r="AP68" s="4366" t="n">
        <v>6</v>
      </c>
      <c r="AQ68" s="2625" t="n">
        <v>108</v>
      </c>
      <c r="AR68" s="4622" t="n">
        <v>14</v>
      </c>
      <c r="AS68" s="3864" t="n">
        <v>3</v>
      </c>
      <c r="AT68" s="4379" t="n"/>
      <c r="AU68" s="3928" t="n"/>
      <c r="AV68" s="3866" t="n"/>
      <c r="AW68" s="3927" t="n"/>
      <c r="AX68" s="2625" t="n"/>
      <c r="AY68" s="6905" t="n"/>
      <c r="AZ68" s="4379" t="n"/>
      <c r="BA68" s="6889" t="n"/>
      <c r="BB68" s="3866" t="n"/>
      <c r="BC68" s="3861" t="n"/>
      <c r="BD68" s="4394" t="n"/>
      <c r="BE68" s="2090" t="n"/>
      <c r="BF68" s="4394" t="n"/>
      <c r="BG68" s="4394" t="n"/>
      <c r="BH68" s="3868" t="n"/>
      <c r="BI68" s="3861" t="n"/>
      <c r="BJ68" s="4394" t="n"/>
      <c r="BK68" s="2090" t="n"/>
      <c r="BL68" s="3867" t="n"/>
      <c r="BM68" s="4394" t="n"/>
      <c r="BN68" s="3863" t="n"/>
      <c r="BO68" s="2313">
        <f>U68+AS68+AV68+AY68+BB68+BE68+BH68+BK68+BN68</f>
        <v/>
      </c>
      <c r="BP68" s="2311" t="n"/>
      <c r="BQ68" s="3931" t="inlineStr">
        <is>
          <t>ТПиО</t>
        </is>
      </c>
      <c r="BR68" s="72" t="n"/>
      <c r="BS68" s="2">
        <f>(AB68-R68)*0.22</f>
        <v/>
      </c>
      <c r="BT68" s="2" t="n"/>
      <c r="BU68" s="2" t="n"/>
    </row>
    <row r="69">
      <c r="A69" s="3098" t="inlineStr">
        <is>
          <t>2.3</t>
        </is>
      </c>
      <c r="B69" s="2928" t="n"/>
      <c r="C69" s="4354" t="inlineStr">
        <is>
          <t>Модуль "Геодезия, ландшафтоведение"</t>
        </is>
      </c>
      <c r="D69" s="2665" t="n"/>
      <c r="E69" s="2665" t="n"/>
      <c r="F69" s="2665" t="n"/>
      <c r="G69" s="2665" t="n"/>
      <c r="H69" s="2665" t="n"/>
      <c r="I69" s="2665" t="n"/>
      <c r="J69" s="2665" t="n"/>
      <c r="K69" s="2665" t="n"/>
      <c r="L69" s="2665" t="n"/>
      <c r="M69" s="2665" t="n"/>
      <c r="N69" s="2665" t="n"/>
      <c r="O69" s="2665" t="n"/>
      <c r="P69" s="2311" t="n"/>
      <c r="Q69" s="3099" t="n"/>
      <c r="R69" s="2383" t="n"/>
      <c r="S69" s="2383" t="n"/>
      <c r="T69" s="2372" t="n"/>
      <c r="U69" s="2376" t="n"/>
      <c r="V69" s="2374" t="n"/>
      <c r="W69" s="2302" t="n"/>
      <c r="X69" s="2375" t="n"/>
      <c r="Y69" s="2311" t="n"/>
      <c r="Z69" s="2374" t="n"/>
      <c r="AA69" s="2302" t="n"/>
      <c r="AB69" s="2376" t="n"/>
      <c r="AC69" s="2311" t="n"/>
      <c r="AD69" s="2377" t="n"/>
      <c r="AE69" s="2311" t="n"/>
      <c r="AF69" s="2452" t="n"/>
      <c r="AG69" s="2302" t="n"/>
      <c r="AH69" s="2379" t="n"/>
      <c r="AI69" s="2316" t="n"/>
      <c r="AJ69" s="2379" t="n"/>
      <c r="AK69" s="2316" t="n"/>
      <c r="AL69" s="2379" t="n"/>
      <c r="AM69" s="2316" t="n"/>
      <c r="AN69" s="2381" t="n"/>
      <c r="AO69" s="2311" t="n"/>
      <c r="AP69" s="2383" t="n"/>
      <c r="AQ69" s="2382" t="n"/>
      <c r="AR69" s="2379" t="n"/>
      <c r="AS69" s="2383" t="n"/>
      <c r="AT69" s="2382" t="n"/>
      <c r="AU69" s="2379" t="n"/>
      <c r="AV69" s="2375" t="n"/>
      <c r="AW69" s="2384" t="n"/>
      <c r="AX69" s="2379" t="n"/>
      <c r="AY69" s="2383" t="n"/>
      <c r="AZ69" s="2382" t="n"/>
      <c r="BA69" s="2379" t="n"/>
      <c r="BB69" s="2375" t="n"/>
      <c r="BC69" s="2384" t="n"/>
      <c r="BD69" s="2379" t="n"/>
      <c r="BE69" s="2383" t="n"/>
      <c r="BF69" s="2379" t="n"/>
      <c r="BG69" s="2379" t="n"/>
      <c r="BH69" s="2375" t="n"/>
      <c r="BI69" s="2384" t="n"/>
      <c r="BJ69" s="2379" t="n"/>
      <c r="BK69" s="2383" t="n"/>
      <c r="BL69" s="2382" t="n"/>
      <c r="BM69" s="2379" t="n"/>
      <c r="BN69" s="4658" t="n"/>
      <c r="BO69" s="2377" t="n"/>
      <c r="BP69" s="2311" t="n"/>
      <c r="BQ69" s="4365" t="n"/>
      <c r="BR69" s="2311" t="n"/>
      <c r="BS69" s="2386">
        <f>(AB69-R69)*0.22</f>
        <v/>
      </c>
      <c r="BT69" s="2" t="n"/>
      <c r="BU69" s="2" t="n"/>
    </row>
    <row r="70">
      <c r="A70" s="3264" t="inlineStr">
        <is>
          <t>2.3.1</t>
        </is>
      </c>
      <c r="B70" s="2928" t="n"/>
      <c r="C70" s="5509" t="inlineStr">
        <is>
          <t>Основы геодезии и картографии</t>
        </is>
      </c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72" t="n"/>
      <c r="Q70" s="467" t="n"/>
      <c r="R70" s="2090" t="n"/>
      <c r="S70" s="2090" t="n"/>
      <c r="T70" s="2308" t="n"/>
      <c r="U70" s="3859" t="n"/>
      <c r="V70" s="3860" t="n"/>
      <c r="W70" s="173" t="n"/>
      <c r="X70" s="3868" t="n">
        <v>2</v>
      </c>
      <c r="Y70" s="72" t="n"/>
      <c r="Z70" s="3860" t="n">
        <v>108</v>
      </c>
      <c r="AA70" s="173" t="n"/>
      <c r="AB70" s="3859" t="n">
        <v>64</v>
      </c>
      <c r="AC70" s="72" t="n"/>
      <c r="AD70" s="2313">
        <f>Z70-T70</f>
        <v/>
      </c>
      <c r="AE70" s="2311" t="n"/>
      <c r="AF70" s="2310">
        <f>AP70+AR70+AU70+AX70+BA70+BD70+BG70+BJ70+BM70</f>
        <v/>
      </c>
      <c r="AG70" s="2302" t="n"/>
      <c r="AH70" s="4394" t="n">
        <v>8</v>
      </c>
      <c r="AI70" s="186" t="n"/>
      <c r="AJ70" s="4394" t="n">
        <v>6</v>
      </c>
      <c r="AK70" s="186" t="n"/>
      <c r="AL70" s="4394" t="n"/>
      <c r="AM70" s="186" t="n"/>
      <c r="AN70" s="3863" t="n"/>
      <c r="AO70" s="72" t="n"/>
      <c r="AP70" s="3864" t="n"/>
      <c r="AQ70" s="3926" t="n"/>
      <c r="AR70" s="3928" t="n">
        <v>4</v>
      </c>
      <c r="AS70" s="3864" t="n"/>
      <c r="AT70" s="3926" t="n">
        <v>108</v>
      </c>
      <c r="AU70" s="3928" t="n">
        <v>10</v>
      </c>
      <c r="AV70" s="3866" t="n">
        <v>3</v>
      </c>
      <c r="AW70" s="3927" t="n"/>
      <c r="AX70" s="3928" t="n"/>
      <c r="AY70" s="3864" t="n"/>
      <c r="AZ70" s="3926" t="n"/>
      <c r="BA70" s="3928" t="n"/>
      <c r="BB70" s="3866" t="n"/>
      <c r="BC70" s="3861" t="n"/>
      <c r="BD70" s="4394" t="n"/>
      <c r="BE70" s="2090" t="n"/>
      <c r="BF70" s="4394" t="n"/>
      <c r="BG70" s="4394" t="n"/>
      <c r="BH70" s="3868" t="n"/>
      <c r="BI70" s="3861" t="n"/>
      <c r="BJ70" s="4394" t="n"/>
      <c r="BK70" s="2090" t="n"/>
      <c r="BL70" s="3867" t="n"/>
      <c r="BM70" s="4394" t="n"/>
      <c r="BN70" s="3863" t="n"/>
      <c r="BO70" s="2313">
        <f>U70+AS70+AV70+AY70+BB70+BE70+BH70+BK70+BN70</f>
        <v/>
      </c>
      <c r="BP70" s="2311" t="n"/>
      <c r="BQ70" s="3931" t="inlineStr">
        <is>
          <t>ЛУ</t>
        </is>
      </c>
      <c r="BR70" s="72" t="n"/>
      <c r="BS70" s="2">
        <f>(AB70-R70)*0.22</f>
        <v/>
      </c>
      <c r="BT70" s="2" t="n"/>
      <c r="BU70" s="2" t="n"/>
    </row>
    <row r="71">
      <c r="A71" s="3278" t="inlineStr">
        <is>
          <t>2.3.2</t>
        </is>
      </c>
      <c r="B71" s="2928" t="n"/>
      <c r="C71" s="6906" t="inlineStr">
        <is>
          <t>Ландшафтоведение с основами почвоведения</t>
        </is>
      </c>
      <c r="D71" s="2930" t="n"/>
      <c r="E71" s="2930" t="n"/>
      <c r="F71" s="2930" t="n"/>
      <c r="G71" s="2930" t="n"/>
      <c r="H71" s="2930" t="n"/>
      <c r="I71" s="2930" t="n"/>
      <c r="J71" s="2930" t="n"/>
      <c r="K71" s="2930" t="n"/>
      <c r="L71" s="2930" t="n"/>
      <c r="M71" s="2930" t="n"/>
      <c r="N71" s="2930" t="n"/>
      <c r="O71" s="2930" t="n"/>
      <c r="P71" s="2946" t="n"/>
      <c r="Q71" s="5309" t="inlineStr">
        <is>
          <t>2097.1/2024</t>
        </is>
      </c>
      <c r="R71" s="2349" t="n"/>
      <c r="S71" s="2349" t="n"/>
      <c r="T71" s="2343" t="n"/>
      <c r="U71" s="2347" t="n"/>
      <c r="V71" s="2345" t="n"/>
      <c r="W71" s="2302" t="n"/>
      <c r="X71" s="2344" t="n">
        <v>2</v>
      </c>
      <c r="Y71" s="2311" t="n"/>
      <c r="Z71" s="2345" t="n">
        <v>108</v>
      </c>
      <c r="AA71" s="2302" t="n"/>
      <c r="AB71" s="2347" t="n">
        <v>48</v>
      </c>
      <c r="AC71" s="2311" t="n"/>
      <c r="AD71" s="2348">
        <f>Z71-T71</f>
        <v/>
      </c>
      <c r="AE71" s="2311" t="n"/>
      <c r="AF71" s="2345">
        <f>AP71+AR71+AU71+AX71+BA71+BD71+BG71+BJ71+BM71</f>
        <v/>
      </c>
      <c r="AG71" s="2302" t="n"/>
      <c r="AH71" s="2350" t="n">
        <v>8</v>
      </c>
      <c r="AI71" s="2316" t="n"/>
      <c r="AJ71" s="2350" t="n"/>
      <c r="AK71" s="2316" t="n"/>
      <c r="AL71" s="2350" t="n">
        <v>4</v>
      </c>
      <c r="AM71" s="2316" t="n"/>
      <c r="AN71" s="2352" t="n"/>
      <c r="AO71" s="2311" t="n"/>
      <c r="AP71" s="2349" t="n"/>
      <c r="AQ71" s="2353" t="n"/>
      <c r="AR71" s="2350" t="n">
        <v>2</v>
      </c>
      <c r="AS71" s="2349" t="n"/>
      <c r="AT71" s="2353" t="n">
        <v>108</v>
      </c>
      <c r="AU71" s="2350" t="n">
        <v>10</v>
      </c>
      <c r="AV71" s="2344" t="n">
        <v>3</v>
      </c>
      <c r="AW71" s="2354" t="n"/>
      <c r="AX71" s="2350" t="n"/>
      <c r="AY71" s="2349" t="n"/>
      <c r="AZ71" s="2353" t="n"/>
      <c r="BA71" s="2350" t="n"/>
      <c r="BB71" s="2344" t="n"/>
      <c r="BC71" s="2354" t="n"/>
      <c r="BD71" s="2350" t="n"/>
      <c r="BE71" s="2346" t="n"/>
      <c r="BF71" s="2353" t="n"/>
      <c r="BG71" s="2350" t="n"/>
      <c r="BH71" s="2344" t="n"/>
      <c r="BI71" s="2354" t="n"/>
      <c r="BJ71" s="2350" t="n"/>
      <c r="BK71" s="2349" t="n"/>
      <c r="BL71" s="2353" t="n"/>
      <c r="BM71" s="2350" t="n"/>
      <c r="BN71" s="4640" t="n"/>
      <c r="BO71" s="2348">
        <f>U71+AS71+AV71+AY71+BB71+BE71+BH71+BK71+BN71</f>
        <v/>
      </c>
      <c r="BP71" s="2311" t="n"/>
      <c r="BQ71" s="4353" t="inlineStr">
        <is>
          <t>ЛКиП</t>
        </is>
      </c>
      <c r="BR71" s="2311" t="n"/>
      <c r="BS71" s="2">
        <f>(AB71-R71)*0.22</f>
        <v/>
      </c>
      <c r="BT71" s="2" t="n"/>
      <c r="BU71" s="2" t="n"/>
    </row>
    <row r="72">
      <c r="A72" s="3098" t="inlineStr">
        <is>
          <t>2.4</t>
        </is>
      </c>
      <c r="B72" s="2928" t="n"/>
      <c r="C72" s="5490" t="inlineStr">
        <is>
          <t>Модуль "Ресурсы и технологии в туризме"</t>
        </is>
      </c>
      <c r="D72" s="2930" t="n"/>
      <c r="E72" s="2930" t="n"/>
      <c r="F72" s="2930" t="n"/>
      <c r="G72" s="2930" t="n"/>
      <c r="H72" s="2930" t="n"/>
      <c r="I72" s="2930" t="n"/>
      <c r="J72" s="2930" t="n"/>
      <c r="K72" s="2930" t="n"/>
      <c r="L72" s="2930" t="n"/>
      <c r="M72" s="2930" t="n"/>
      <c r="N72" s="2930" t="n"/>
      <c r="O72" s="2930" t="n"/>
      <c r="P72" s="2946" t="n"/>
      <c r="Q72" s="1926" t="n"/>
      <c r="R72" s="1931" t="n"/>
      <c r="S72" s="1931" t="n"/>
      <c r="T72" s="2372" t="n"/>
      <c r="U72" s="3101" t="n"/>
      <c r="V72" s="3102" t="n"/>
      <c r="W72" s="173" t="n"/>
      <c r="X72" s="3108" t="n"/>
      <c r="Y72" s="72" t="n"/>
      <c r="Z72" s="3102" t="n"/>
      <c r="AA72" s="173" t="n"/>
      <c r="AB72" s="3101" t="n"/>
      <c r="AC72" s="72" t="n"/>
      <c r="AD72" s="2377" t="n"/>
      <c r="AE72" s="2311" t="n"/>
      <c r="AF72" s="2452" t="n"/>
      <c r="AG72" s="2302" t="n"/>
      <c r="AH72" s="3104" t="n"/>
      <c r="AI72" s="186" t="n"/>
      <c r="AJ72" s="3104" t="n"/>
      <c r="AK72" s="186" t="n"/>
      <c r="AL72" s="3104" t="n"/>
      <c r="AM72" s="186" t="n"/>
      <c r="AN72" s="3108" t="n"/>
      <c r="AO72" s="72" t="n"/>
      <c r="AP72" s="3102" t="n"/>
      <c r="AQ72" s="3107" t="n"/>
      <c r="AR72" s="3104" t="n"/>
      <c r="AS72" s="1931" t="n"/>
      <c r="AT72" s="3107" t="n"/>
      <c r="AU72" s="3104" t="n"/>
      <c r="AV72" s="3108" t="n"/>
      <c r="AW72" s="3109" t="n"/>
      <c r="AX72" s="3104" t="n"/>
      <c r="AY72" s="1931" t="n"/>
      <c r="AZ72" s="3107" t="n"/>
      <c r="BA72" s="3104" t="n"/>
      <c r="BB72" s="3108" t="n"/>
      <c r="BC72" s="3109" t="n"/>
      <c r="BD72" s="3104" t="n"/>
      <c r="BE72" s="1931" t="n"/>
      <c r="BF72" s="3104" t="n"/>
      <c r="BG72" s="3104" t="n"/>
      <c r="BH72" s="3108" t="n"/>
      <c r="BI72" s="3109" t="n"/>
      <c r="BJ72" s="3104" t="n"/>
      <c r="BK72" s="1931" t="n"/>
      <c r="BL72" s="3107" t="n"/>
      <c r="BM72" s="3104" t="n"/>
      <c r="BN72" s="3106" t="n"/>
      <c r="BO72" s="2377" t="n"/>
      <c r="BP72" s="2311" t="n"/>
      <c r="BQ72" s="3110" t="n"/>
      <c r="BR72" s="72" t="n"/>
      <c r="BS72" s="2386">
        <f>(AB72-R72)*0.22</f>
        <v/>
      </c>
      <c r="BT72" s="2" t="n"/>
      <c r="BU72" s="2" t="n"/>
    </row>
    <row r="73">
      <c r="A73" s="2301" t="inlineStr">
        <is>
          <t>2.4.1</t>
        </is>
      </c>
      <c r="B73" s="2302" t="n"/>
      <c r="C73" s="5482" t="inlineStr">
        <is>
          <t>Флористические ресурсы экологического туризма</t>
        </is>
      </c>
      <c r="D73" s="2930" t="n"/>
      <c r="E73" s="2930" t="n"/>
      <c r="F73" s="2930" t="n"/>
      <c r="G73" s="2930" t="n"/>
      <c r="H73" s="2930" t="n"/>
      <c r="I73" s="2930" t="n"/>
      <c r="J73" s="2930" t="n"/>
      <c r="K73" s="2930" t="n"/>
      <c r="L73" s="2930" t="n"/>
      <c r="M73" s="2930" t="n"/>
      <c r="N73" s="2930" t="n"/>
      <c r="O73" s="2930" t="n"/>
      <c r="P73" s="2946" t="n"/>
      <c r="Q73" s="4375" t="n"/>
      <c r="R73" s="2314" t="n"/>
      <c r="S73" s="2314" t="n"/>
      <c r="T73" s="2308" t="n"/>
      <c r="U73" s="2312" t="n"/>
      <c r="V73" s="2310" t="n">
        <v>4</v>
      </c>
      <c r="W73" s="2302" t="n"/>
      <c r="X73" s="2309" t="n">
        <v>3</v>
      </c>
      <c r="Y73" s="2311" t="n"/>
      <c r="Z73" s="2310" t="n">
        <v>216</v>
      </c>
      <c r="AA73" s="2302" t="n"/>
      <c r="AB73" s="2312" t="n">
        <v>112</v>
      </c>
      <c r="AC73" s="2311" t="n"/>
      <c r="AD73" s="2313">
        <f>Z73-T73</f>
        <v/>
      </c>
      <c r="AE73" s="2311" t="n"/>
      <c r="AF73" s="2310">
        <f>AP73+AR73+AU73+AX73+BA73+BD73+BG73+BJ73+BM73</f>
        <v/>
      </c>
      <c r="AG73" s="2302" t="n"/>
      <c r="AH73" s="2315" t="n">
        <v>12</v>
      </c>
      <c r="AI73" s="2316" t="n"/>
      <c r="AJ73" s="2315" t="n">
        <v>14</v>
      </c>
      <c r="AK73" s="2316" t="n"/>
      <c r="AL73" s="2315" t="n"/>
      <c r="AM73" s="2316" t="n"/>
      <c r="AN73" s="2318" t="n"/>
      <c r="AO73" s="2311" t="n"/>
      <c r="AP73" s="2322" t="n"/>
      <c r="AQ73" s="2320" t="n"/>
      <c r="AR73" s="3112" t="n"/>
      <c r="AS73" s="2322" t="n"/>
      <c r="AT73" s="2320" t="n"/>
      <c r="AU73" s="3112" t="n">
        <v>2</v>
      </c>
      <c r="AV73" s="2323" t="n"/>
      <c r="AW73" s="2324" t="n">
        <v>108</v>
      </c>
      <c r="AX73" s="3112" t="n">
        <v>14</v>
      </c>
      <c r="AY73" s="2322" t="n">
        <v>3</v>
      </c>
      <c r="AZ73" s="2320" t="n">
        <v>108</v>
      </c>
      <c r="BA73" s="3112" t="n">
        <v>10</v>
      </c>
      <c r="BB73" s="2323" t="n">
        <v>3</v>
      </c>
      <c r="BC73" s="2325" t="n"/>
      <c r="BD73" s="2315" t="n"/>
      <c r="BE73" s="2314" t="n"/>
      <c r="BF73" s="2315" t="n"/>
      <c r="BG73" s="2315" t="n"/>
      <c r="BH73" s="2309" t="n"/>
      <c r="BI73" s="2325" t="n"/>
      <c r="BJ73" s="2315" t="n"/>
      <c r="BK73" s="2314" t="n"/>
      <c r="BL73" s="2326" t="n"/>
      <c r="BM73" s="2315" t="n"/>
      <c r="BN73" s="1958" t="n"/>
      <c r="BO73" s="2313">
        <f>U73+AS73+AV73+AY73+BB73+BE73+BH73+BK73+BN73</f>
        <v/>
      </c>
      <c r="BP73" s="2311" t="n"/>
      <c r="BQ73" s="3114" t="inlineStr">
        <is>
          <t>ЛКиП</t>
        </is>
      </c>
      <c r="BR73" s="2311" t="n"/>
      <c r="BS73" s="2">
        <f>(AB73-R73)*0.22</f>
        <v/>
      </c>
      <c r="BT73" s="2" t="n"/>
      <c r="BU73" s="2" t="n"/>
    </row>
    <row r="74">
      <c r="A74" s="2301" t="inlineStr">
        <is>
          <t>2.4.2</t>
        </is>
      </c>
      <c r="B74" s="2302" t="n"/>
      <c r="C74" s="4348" t="inlineStr">
        <is>
          <t>Водные ресурсы туризма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311" t="n"/>
      <c r="Q74" s="467" t="n"/>
      <c r="R74" s="2090" t="n"/>
      <c r="S74" s="2090" t="n"/>
      <c r="T74" s="2308" t="n"/>
      <c r="U74" s="3859" t="n"/>
      <c r="V74" s="3860" t="n"/>
      <c r="W74" s="173" t="n"/>
      <c r="X74" s="3868" t="n">
        <v>5</v>
      </c>
      <c r="Y74" s="72" t="n"/>
      <c r="Z74" s="3860" t="n">
        <v>108</v>
      </c>
      <c r="AA74" s="173" t="n"/>
      <c r="AB74" s="3859" t="n">
        <v>64</v>
      </c>
      <c r="AC74" s="72" t="n"/>
      <c r="AD74" s="2313">
        <f>Z74-T74</f>
        <v/>
      </c>
      <c r="AE74" s="2311" t="n"/>
      <c r="AF74" s="2310">
        <f>AP74+AR74+AU74+AX74+BA74+BD74+BG74+BJ74+BM74</f>
        <v/>
      </c>
      <c r="AG74" s="2302" t="n"/>
      <c r="AH74" s="4394" t="n">
        <v>8</v>
      </c>
      <c r="AI74" s="186" t="n"/>
      <c r="AJ74" s="4394" t="n"/>
      <c r="AK74" s="186" t="n"/>
      <c r="AL74" s="4394" t="n">
        <v>8</v>
      </c>
      <c r="AM74" s="186" t="n"/>
      <c r="AN74" s="3863" t="n"/>
      <c r="AO74" s="72" t="n"/>
      <c r="AP74" s="3864" t="n"/>
      <c r="AQ74" s="3926" t="n"/>
      <c r="AR74" s="3928" t="n"/>
      <c r="AS74" s="3864" t="n"/>
      <c r="AT74" s="3926" t="n"/>
      <c r="AU74" s="3928" t="n"/>
      <c r="AV74" s="3866" t="n"/>
      <c r="AW74" s="3927" t="n"/>
      <c r="AX74" s="3928" t="n"/>
      <c r="AY74" s="3864" t="n"/>
      <c r="AZ74" s="3926" t="n"/>
      <c r="BA74" s="3928" t="n">
        <v>2</v>
      </c>
      <c r="BB74" s="3866" t="n"/>
      <c r="BC74" s="3861" t="n">
        <v>108</v>
      </c>
      <c r="BD74" s="4394" t="n">
        <v>14</v>
      </c>
      <c r="BE74" s="2090" t="n">
        <v>3</v>
      </c>
      <c r="BF74" s="4394" t="n"/>
      <c r="BG74" s="4394" t="n"/>
      <c r="BH74" s="3868" t="n"/>
      <c r="BI74" s="3861" t="n"/>
      <c r="BJ74" s="4394" t="n"/>
      <c r="BK74" s="2090" t="n"/>
      <c r="BL74" s="3867" t="n"/>
      <c r="BM74" s="4394" t="n"/>
      <c r="BN74" s="3863" t="n"/>
      <c r="BO74" s="2313">
        <f>U74+AS74+AV74+AY74+BB74+BE74+BH74+BK74+BN74</f>
        <v/>
      </c>
      <c r="BP74" s="2311" t="n"/>
      <c r="BQ74" s="3931" t="inlineStr">
        <is>
          <t>ТПиО</t>
        </is>
      </c>
      <c r="BR74" s="72" t="n"/>
      <c r="BS74" s="2">
        <f>(AB74-R74)*0.22</f>
        <v/>
      </c>
      <c r="BT74" s="2" t="n"/>
      <c r="BU74" s="2" t="n"/>
    </row>
    <row r="75">
      <c r="A75" s="2301" t="inlineStr">
        <is>
          <t>2.4.3</t>
        </is>
      </c>
      <c r="B75" s="2302" t="n"/>
      <c r="C75" s="5509" t="inlineStr">
        <is>
          <t>Фаунистические ресурсы экологического туризма</t>
        </is>
      </c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72" t="n"/>
      <c r="Q75" s="467" t="n"/>
      <c r="R75" s="2314" t="n"/>
      <c r="S75" s="2314" t="n"/>
      <c r="T75" s="2308" t="n"/>
      <c r="U75" s="2312" t="n"/>
      <c r="V75" s="2310" t="n">
        <v>5</v>
      </c>
      <c r="W75" s="2302" t="n"/>
      <c r="X75" s="2309" t="n"/>
      <c r="Y75" s="2311" t="n"/>
      <c r="Z75" s="2310" t="n">
        <v>144</v>
      </c>
      <c r="AA75" s="2302" t="n"/>
      <c r="AB75" s="2312" t="n">
        <v>80</v>
      </c>
      <c r="AC75" s="2311" t="n"/>
      <c r="AD75" s="2313">
        <f>Z75-T75</f>
        <v/>
      </c>
      <c r="AE75" s="2311" t="n"/>
      <c r="AF75" s="2310">
        <f>AP75+AR75+AU75+AX75+BA75+BD75+BG75+BJ75+BM75</f>
        <v/>
      </c>
      <c r="AG75" s="2302" t="n"/>
      <c r="AH75" s="2315" t="n">
        <v>8</v>
      </c>
      <c r="AI75" s="2316" t="n"/>
      <c r="AJ75" s="2315" t="n">
        <v>8</v>
      </c>
      <c r="AK75" s="2316" t="n"/>
      <c r="AL75" s="2315" t="n">
        <v>4</v>
      </c>
      <c r="AM75" s="2316" t="n"/>
      <c r="AN75" s="2318" t="n"/>
      <c r="AO75" s="2311" t="n"/>
      <c r="AP75" s="2322" t="n"/>
      <c r="AQ75" s="2320" t="n"/>
      <c r="AR75" s="3112" t="n"/>
      <c r="AS75" s="2322" t="n"/>
      <c r="AT75" s="2320" t="n"/>
      <c r="AU75" s="3112" t="n"/>
      <c r="AV75" s="2323" t="n"/>
      <c r="AW75" s="2324" t="n"/>
      <c r="AX75" s="3112" t="n"/>
      <c r="AY75" s="2322" t="n"/>
      <c r="AZ75" s="2320" t="n"/>
      <c r="BA75" s="3112" t="n">
        <v>2</v>
      </c>
      <c r="BB75" s="2323" t="n"/>
      <c r="BC75" s="2325" t="n">
        <v>144</v>
      </c>
      <c r="BD75" s="2315" t="n">
        <v>18</v>
      </c>
      <c r="BE75" s="2314" t="n">
        <v>4</v>
      </c>
      <c r="BF75" s="2315" t="n"/>
      <c r="BG75" s="2315" t="n"/>
      <c r="BH75" s="2309" t="n"/>
      <c r="BI75" s="2325" t="n"/>
      <c r="BJ75" s="2315" t="n"/>
      <c r="BK75" s="2314" t="n"/>
      <c r="BL75" s="2326" t="n"/>
      <c r="BM75" s="2315" t="n"/>
      <c r="BN75" s="1958" t="n"/>
      <c r="BO75" s="2313">
        <f>U75+AS75+AV75+AY75+BB75+BE75+BH75+BK75+BN75</f>
        <v/>
      </c>
      <c r="BP75" s="2311" t="n"/>
      <c r="BQ75" s="3114" t="inlineStr">
        <is>
          <t>ТПиО</t>
        </is>
      </c>
      <c r="BR75" s="2311" t="n"/>
      <c r="BS75" s="2">
        <f>(AB75-R75)*0.22</f>
        <v/>
      </c>
      <c r="BT75" s="2" t="n"/>
      <c r="BU75" s="2" t="n"/>
    </row>
    <row r="76">
      <c r="A76" s="3270" t="inlineStr">
        <is>
          <t>2.4.4</t>
        </is>
      </c>
      <c r="B76" s="173" t="n"/>
      <c r="C76" s="5482" t="inlineStr">
        <is>
          <t>Этнографические ресурсы экологического туризма</t>
        </is>
      </c>
      <c r="D76" s="2930" t="n"/>
      <c r="E76" s="2930" t="n"/>
      <c r="F76" s="2930" t="n"/>
      <c r="G76" s="2930" t="n"/>
      <c r="H76" s="2930" t="n"/>
      <c r="I76" s="2930" t="n"/>
      <c r="J76" s="2930" t="n"/>
      <c r="K76" s="2930" t="n"/>
      <c r="L76" s="2930" t="n"/>
      <c r="M76" s="2930" t="n"/>
      <c r="N76" s="2930" t="n"/>
      <c r="O76" s="2930" t="n"/>
      <c r="P76" s="2946" t="n"/>
      <c r="Q76" s="4375" t="n"/>
      <c r="R76" s="2314" t="n"/>
      <c r="S76" s="2314" t="n"/>
      <c r="T76" s="2308" t="n"/>
      <c r="U76" s="2312" t="n"/>
      <c r="V76" s="2310" t="n"/>
      <c r="W76" s="2302" t="n"/>
      <c r="X76" s="2309" t="n">
        <v>3</v>
      </c>
      <c r="Y76" s="2311" t="n"/>
      <c r="Z76" s="2310" t="n">
        <v>108</v>
      </c>
      <c r="AA76" s="2302" t="n"/>
      <c r="AB76" s="2312" t="n">
        <v>48</v>
      </c>
      <c r="AC76" s="2311" t="n"/>
      <c r="AD76" s="2313">
        <f>Z76-T76</f>
        <v/>
      </c>
      <c r="AE76" s="2311" t="n"/>
      <c r="AF76" s="2310">
        <f>AP76+AR76+AU76+AX76+BA76+BD76+BG76+BJ76+BM76</f>
        <v/>
      </c>
      <c r="AG76" s="2302" t="n"/>
      <c r="AH76" s="2315" t="n">
        <v>8</v>
      </c>
      <c r="AI76" s="2316" t="n"/>
      <c r="AJ76" s="2315" t="n"/>
      <c r="AK76" s="2316" t="n"/>
      <c r="AL76" s="2315" t="n">
        <v>4</v>
      </c>
      <c r="AM76" s="2316" t="n"/>
      <c r="AN76" s="2318" t="n"/>
      <c r="AO76" s="2311" t="n"/>
      <c r="AP76" s="2322" t="n"/>
      <c r="AQ76" s="2320" t="n"/>
      <c r="AR76" s="3112" t="n"/>
      <c r="AS76" s="2322" t="n"/>
      <c r="AT76" s="2320" t="n"/>
      <c r="AU76" s="3112" t="n">
        <v>2</v>
      </c>
      <c r="AV76" s="2323" t="n"/>
      <c r="AW76" s="2324" t="n">
        <v>108</v>
      </c>
      <c r="AX76" s="3112" t="n">
        <v>10</v>
      </c>
      <c r="AY76" s="2322" t="n">
        <v>3</v>
      </c>
      <c r="AZ76" s="2320" t="n"/>
      <c r="BA76" s="3112" t="n"/>
      <c r="BB76" s="2323" t="n"/>
      <c r="BC76" s="2325" t="n"/>
      <c r="BD76" s="2315" t="n"/>
      <c r="BE76" s="2314" t="n"/>
      <c r="BF76" s="2315" t="n"/>
      <c r="BG76" s="2315" t="n"/>
      <c r="BH76" s="2309" t="n"/>
      <c r="BI76" s="2325" t="n"/>
      <c r="BJ76" s="2315" t="n"/>
      <c r="BK76" s="2314" t="n"/>
      <c r="BL76" s="2326" t="n"/>
      <c r="BM76" s="2315" t="n"/>
      <c r="BN76" s="1958" t="n"/>
      <c r="BO76" s="2313">
        <f>U76+AS76+AV76+AY76+BB76+BE76+BH76+BK76+BN76</f>
        <v/>
      </c>
      <c r="BP76" s="2311" t="n"/>
      <c r="BQ76" s="3114" t="inlineStr">
        <is>
          <t>ТПиО</t>
        </is>
      </c>
      <c r="BR76" s="2311" t="n"/>
      <c r="BS76" s="2">
        <f>(AB76-R76)*0.22</f>
        <v/>
      </c>
      <c r="BT76" s="2" t="n"/>
      <c r="BU76" s="2" t="n"/>
    </row>
    <row r="77">
      <c r="A77" s="3264" t="inlineStr">
        <is>
          <t>2.4.5</t>
        </is>
      </c>
      <c r="B77" s="2928" t="n"/>
      <c r="C77" s="5482" t="inlineStr">
        <is>
          <t>Информационные технологии в экологическом туризме / Информационные технологии</t>
        </is>
      </c>
      <c r="D77" s="2930" t="n"/>
      <c r="E77" s="2930" t="n"/>
      <c r="F77" s="2930" t="n"/>
      <c r="G77" s="2930" t="n"/>
      <c r="H77" s="2930" t="n"/>
      <c r="I77" s="2930" t="n"/>
      <c r="J77" s="2930" t="n"/>
      <c r="K77" s="2930" t="n"/>
      <c r="L77" s="2930" t="n"/>
      <c r="M77" s="2930" t="n"/>
      <c r="N77" s="2930" t="n"/>
      <c r="O77" s="2930" t="n"/>
      <c r="P77" s="2946" t="n"/>
      <c r="Q77" s="467" t="n"/>
      <c r="R77" s="2090" t="n">
        <v>20</v>
      </c>
      <c r="S77" s="2090" t="n"/>
      <c r="T77" s="2308" t="n">
        <v>36</v>
      </c>
      <c r="U77" s="3859" t="n">
        <v>1</v>
      </c>
      <c r="V77" s="3860" t="n">
        <v>3</v>
      </c>
      <c r="W77" s="173" t="n"/>
      <c r="X77" s="3868" t="n"/>
      <c r="Y77" s="72" t="n"/>
      <c r="Z77" s="3860" t="n">
        <v>108</v>
      </c>
      <c r="AA77" s="173" t="n"/>
      <c r="AB77" s="3859" t="n">
        <v>64</v>
      </c>
      <c r="AC77" s="72" t="n"/>
      <c r="AD77" s="2313">
        <f>Z77-T77</f>
        <v/>
      </c>
      <c r="AE77" s="2311" t="n"/>
      <c r="AF77" s="2310">
        <f>AP77+AR77+AU77+AX77+BA77+BD77+BG77+BJ77+BM77</f>
        <v/>
      </c>
      <c r="AG77" s="2302" t="n"/>
      <c r="AH77" s="4394" t="n">
        <v>8</v>
      </c>
      <c r="AI77" s="186" t="n"/>
      <c r="AJ77" s="4394" t="n">
        <v>6</v>
      </c>
      <c r="AK77" s="186" t="n"/>
      <c r="AL77" s="4394" t="n"/>
      <c r="AM77" s="186" t="n"/>
      <c r="AN77" s="3863" t="n"/>
      <c r="AO77" s="72" t="n"/>
      <c r="AP77" s="3864" t="n"/>
      <c r="AQ77" s="3926" t="n"/>
      <c r="AR77" s="3928" t="n"/>
      <c r="AS77" s="3864" t="n"/>
      <c r="AT77" s="3926" t="n"/>
      <c r="AU77" s="3928" t="n">
        <v>4</v>
      </c>
      <c r="AV77" s="3866" t="n"/>
      <c r="AW77" s="3927" t="n">
        <v>72</v>
      </c>
      <c r="AX77" s="4391" t="n">
        <v>10</v>
      </c>
      <c r="AY77" s="3953" t="n">
        <v>2</v>
      </c>
      <c r="AZ77" s="3903" t="n"/>
      <c r="BA77" s="4391" t="n"/>
      <c r="BB77" s="3954" t="n"/>
      <c r="BC77" s="3902" t="n"/>
      <c r="BD77" s="2334" t="n"/>
      <c r="BE77" s="3898" t="n"/>
      <c r="BF77" s="2334" t="n"/>
      <c r="BG77" s="2334" t="n"/>
      <c r="BH77" s="2332" t="n"/>
      <c r="BI77" s="3902" t="n"/>
      <c r="BJ77" s="2334" t="n"/>
      <c r="BK77" s="3898" t="n"/>
      <c r="BL77" s="3909" t="n"/>
      <c r="BM77" s="2334" t="n"/>
      <c r="BN77" s="2337" t="n"/>
      <c r="BO77" s="2313">
        <f>U77+AS77+AV77+AY77+BB77+BE77+BH77+BK77+BN77</f>
        <v/>
      </c>
      <c r="BP77" s="2311" t="n"/>
      <c r="BQ77" s="3955" t="inlineStr">
        <is>
          <t>ЛУ</t>
        </is>
      </c>
      <c r="BR77" s="2305" t="n"/>
      <c r="BS77" s="2">
        <f>(AB77-R77)*0.22</f>
        <v/>
      </c>
      <c r="BT77" s="2" t="n"/>
      <c r="BU77" s="2" t="n"/>
    </row>
    <row r="78">
      <c r="A78" s="3264" t="inlineStr">
        <is>
          <t>2.4.6</t>
        </is>
      </c>
      <c r="B78" s="2928" t="n"/>
      <c r="C78" s="4348" t="inlineStr">
        <is>
          <t>Туристско-оздоровительная деятельность с основами питания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3028" t="n"/>
      <c r="R78" s="2314" t="n"/>
      <c r="S78" s="2314" t="n"/>
      <c r="T78" s="2308" t="n"/>
      <c r="U78" s="2312" t="n"/>
      <c r="V78" s="2310" t="n">
        <v>5</v>
      </c>
      <c r="W78" s="2302" t="n"/>
      <c r="X78" s="2309" t="n">
        <v>4</v>
      </c>
      <c r="Y78" s="2311" t="n"/>
      <c r="Z78" s="2310" t="n">
        <v>216</v>
      </c>
      <c r="AA78" s="2302" t="n"/>
      <c r="AB78" s="2312" t="n">
        <v>96</v>
      </c>
      <c r="AC78" s="2311" t="n"/>
      <c r="AD78" s="2313">
        <f>Z78-T78</f>
        <v/>
      </c>
      <c r="AE78" s="2311" t="n"/>
      <c r="AF78" s="2310">
        <f>AP78+AR78+AU78+AX78+BA78+BD78+BG78+BJ78+BM78</f>
        <v/>
      </c>
      <c r="AG78" s="2302" t="n"/>
      <c r="AH78" s="2315" t="n">
        <v>12</v>
      </c>
      <c r="AI78" s="2316" t="n"/>
      <c r="AJ78" s="2315" t="n"/>
      <c r="AK78" s="2316" t="n"/>
      <c r="AL78" s="2315" t="n">
        <v>12</v>
      </c>
      <c r="AM78" s="2316" t="n"/>
      <c r="AN78" s="2318" t="n"/>
      <c r="AO78" s="2311" t="n"/>
      <c r="AP78" s="2322" t="n"/>
      <c r="AQ78" s="2320" t="n"/>
      <c r="AR78" s="3112" t="n"/>
      <c r="AS78" s="2322" t="n"/>
      <c r="AT78" s="2320" t="n"/>
      <c r="AU78" s="3112" t="n"/>
      <c r="AV78" s="2323" t="n"/>
      <c r="AW78" s="2324" t="n"/>
      <c r="AX78" s="3112" t="n">
        <v>8</v>
      </c>
      <c r="AY78" s="2322" t="n"/>
      <c r="AZ78" s="2320" t="n">
        <v>108</v>
      </c>
      <c r="BA78" s="3112" t="n">
        <v>8</v>
      </c>
      <c r="BB78" s="2323" t="n">
        <v>3</v>
      </c>
      <c r="BC78" s="2325" t="n">
        <v>108</v>
      </c>
      <c r="BD78" s="2315" t="n">
        <v>8</v>
      </c>
      <c r="BE78" s="2314" t="n">
        <v>3</v>
      </c>
      <c r="BF78" s="2315" t="n"/>
      <c r="BG78" s="2315" t="n"/>
      <c r="BH78" s="2309" t="n"/>
      <c r="BI78" s="2325" t="n"/>
      <c r="BJ78" s="2315" t="n"/>
      <c r="BK78" s="2314" t="n"/>
      <c r="BL78" s="2326" t="n"/>
      <c r="BM78" s="2315" t="n"/>
      <c r="BN78" s="1958" t="n"/>
      <c r="BO78" s="2313">
        <f>U78+AS78+AV78+AY78+BB78+BE78+BH78+BK78+BN78</f>
        <v/>
      </c>
      <c r="BP78" s="2311" t="n"/>
      <c r="BQ78" s="6907" t="inlineStr">
        <is>
          <t xml:space="preserve"> 
ТПиО</t>
        </is>
      </c>
      <c r="BR78" s="2946" t="n"/>
      <c r="BS78" s="2">
        <f>(AB78-R78)*0.22</f>
        <v/>
      </c>
      <c r="BT78" s="2" t="n"/>
      <c r="BU78" s="2" t="n"/>
    </row>
    <row r="79">
      <c r="A79" s="69" t="n"/>
      <c r="B79" s="173" t="n"/>
      <c r="C79" s="5510" t="inlineStr">
        <is>
          <t>Курсовая работа по учебной дисциплине "Туристско-оздоровительная деятельность с основами питания"</t>
        </is>
      </c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72" t="n"/>
      <c r="Q79" s="3083" t="n"/>
      <c r="R79" s="3085" t="n"/>
      <c r="S79" s="3085" t="n"/>
      <c r="T79" s="2372" t="n"/>
      <c r="U79" s="3087" t="n"/>
      <c r="V79" s="3088" t="n"/>
      <c r="W79" s="173" t="n"/>
      <c r="X79" s="3093" t="n"/>
      <c r="Y79" s="72" t="n"/>
      <c r="Z79" s="3088" t="n">
        <v>30</v>
      </c>
      <c r="AA79" s="173" t="n"/>
      <c r="AB79" s="3087" t="n"/>
      <c r="AC79" s="72" t="n"/>
      <c r="AD79" s="2377">
        <f>Z79-T79</f>
        <v/>
      </c>
      <c r="AE79" s="2311" t="n"/>
      <c r="AF79" s="2452" t="n"/>
      <c r="AG79" s="2302" t="n"/>
      <c r="AH79" s="3089" t="n"/>
      <c r="AI79" s="186" t="n"/>
      <c r="AJ79" s="3089" t="n"/>
      <c r="AK79" s="186" t="n"/>
      <c r="AL79" s="3089" t="n"/>
      <c r="AM79" s="186" t="n"/>
      <c r="AN79" s="3091" t="n"/>
      <c r="AO79" s="72" t="n"/>
      <c r="AP79" s="3085" t="n"/>
      <c r="AQ79" s="3092" t="n"/>
      <c r="AR79" s="3089" t="n"/>
      <c r="AS79" s="3085" t="n"/>
      <c r="AT79" s="3092" t="n"/>
      <c r="AU79" s="3089" t="n"/>
      <c r="AV79" s="3093" t="n"/>
      <c r="AW79" s="3094" t="n"/>
      <c r="AX79" s="3089" t="n"/>
      <c r="AY79" s="3085" t="n"/>
      <c r="AZ79" s="2431" t="n"/>
      <c r="BA79" s="3089" t="n"/>
      <c r="BB79" s="3093" t="n"/>
      <c r="BC79" s="3630" t="n">
        <v>30</v>
      </c>
      <c r="BD79" s="1893" t="n"/>
      <c r="BE79" s="3085" t="n">
        <v>1</v>
      </c>
      <c r="BF79" s="2428" t="n"/>
      <c r="BG79" s="1893" t="n"/>
      <c r="BH79" s="3093" t="n"/>
      <c r="BI79" s="3942" t="n"/>
      <c r="BJ79" s="2428" t="n"/>
      <c r="BK79" s="3085" t="n"/>
      <c r="BL79" s="2431" t="n"/>
      <c r="BM79" s="4687" t="n"/>
      <c r="BN79" s="3091" t="n"/>
      <c r="BO79" s="2377">
        <f>U79+AS79+AV79+AY79+BB79+BE79+BH79+BK79+BN79</f>
        <v/>
      </c>
      <c r="BP79" s="2311" t="n"/>
      <c r="BQ79" s="6908" t="n"/>
      <c r="BR79" s="6909" t="n"/>
      <c r="BS79" s="2">
        <f>(AB79-R79)*0.22</f>
        <v/>
      </c>
      <c r="BT79" s="2" t="n"/>
      <c r="BU79" s="2" t="n"/>
    </row>
    <row r="80">
      <c r="A80" s="2301" t="inlineStr">
        <is>
          <t>2.4.7</t>
        </is>
      </c>
      <c r="B80" s="2302" t="n"/>
      <c r="C80" s="4348" t="inlineStr">
        <is>
          <t>Рекламная деятельность в туризме / Основы маркетинга</t>
        </is>
      </c>
      <c r="D80" s="2665" t="n"/>
      <c r="E80" s="2665" t="n"/>
      <c r="F80" s="2665" t="n"/>
      <c r="G80" s="2665" t="n"/>
      <c r="H80" s="2665" t="n"/>
      <c r="I80" s="2665" t="n"/>
      <c r="J80" s="2665" t="n"/>
      <c r="K80" s="2665" t="n"/>
      <c r="L80" s="2665" t="n"/>
      <c r="M80" s="2665" t="n"/>
      <c r="N80" s="2665" t="n"/>
      <c r="O80" s="2665" t="n"/>
      <c r="P80" s="2311" t="n"/>
      <c r="Q80" s="3028" t="n"/>
      <c r="R80" s="2314" t="n">
        <v>20</v>
      </c>
      <c r="S80" s="2314" t="n"/>
      <c r="T80" s="2308" t="n">
        <v>36</v>
      </c>
      <c r="U80" s="2312" t="n">
        <v>1</v>
      </c>
      <c r="V80" s="2310" t="n"/>
      <c r="W80" s="2302" t="n"/>
      <c r="X80" s="2309" t="n">
        <v>4</v>
      </c>
      <c r="Y80" s="2311" t="n"/>
      <c r="Z80" s="2310" t="n">
        <v>108</v>
      </c>
      <c r="AA80" s="2302" t="n"/>
      <c r="AB80" s="2312" t="n">
        <v>64</v>
      </c>
      <c r="AC80" s="2311" t="n"/>
      <c r="AD80" s="2313">
        <f>Z80-T80</f>
        <v/>
      </c>
      <c r="AE80" s="2311" t="n"/>
      <c r="AF80" s="2310">
        <f>AP80+AR80+AU80+AX80+BA80+BD80+BG80+BJ80+BM80</f>
        <v/>
      </c>
      <c r="AG80" s="2302" t="n"/>
      <c r="AH80" s="2315" t="n">
        <v>6</v>
      </c>
      <c r="AI80" s="2316" t="n"/>
      <c r="AJ80" s="2315" t="n"/>
      <c r="AK80" s="2316" t="n"/>
      <c r="AL80" s="2315" t="n">
        <v>4</v>
      </c>
      <c r="AM80" s="2316" t="n"/>
      <c r="AN80" s="2318" t="n"/>
      <c r="AO80" s="2311" t="n"/>
      <c r="AP80" s="2322" t="n"/>
      <c r="AQ80" s="2320" t="n"/>
      <c r="AR80" s="3112" t="n"/>
      <c r="AS80" s="2322" t="n"/>
      <c r="AT80" s="2320" t="n"/>
      <c r="AU80" s="3112" t="n"/>
      <c r="AV80" s="2323" t="n"/>
      <c r="AW80" s="2324" t="n"/>
      <c r="AX80" s="3112" t="n">
        <v>2</v>
      </c>
      <c r="AY80" s="2322" t="n"/>
      <c r="AZ80" s="2320" t="n">
        <v>72</v>
      </c>
      <c r="BA80" s="3112" t="n">
        <v>8</v>
      </c>
      <c r="BB80" s="2323" t="n">
        <v>2</v>
      </c>
      <c r="BC80" s="2325" t="n"/>
      <c r="BD80" s="1956" t="n"/>
      <c r="BE80" s="2314" t="n"/>
      <c r="BF80" s="2326" t="n"/>
      <c r="BG80" s="1956" t="n"/>
      <c r="BH80" s="2309" t="n"/>
      <c r="BI80" s="2325" t="n"/>
      <c r="BJ80" s="1956" t="n"/>
      <c r="BK80" s="2314" t="n"/>
      <c r="BL80" s="2326" t="n"/>
      <c r="BM80" s="1956" t="n"/>
      <c r="BN80" s="1958" t="n"/>
      <c r="BO80" s="2313">
        <f>U80+AS80+AV80+AY80+BB80+BE80+BH80+BK80+BN80</f>
        <v/>
      </c>
      <c r="BP80" s="2311" t="n"/>
      <c r="BQ80" s="3114" t="inlineStr">
        <is>
          <t>ТПиО</t>
        </is>
      </c>
      <c r="BR80" s="2311" t="n"/>
      <c r="BS80" s="2">
        <f>(AB80-R80)*0.22</f>
        <v/>
      </c>
      <c r="BT80" s="2" t="n"/>
      <c r="BU80" s="2" t="n"/>
    </row>
    <row r="81">
      <c r="A81" s="3270" t="inlineStr">
        <is>
          <t>2.4.8</t>
        </is>
      </c>
      <c r="B81" s="173" t="n"/>
      <c r="C81" s="5509" t="inlineStr">
        <is>
          <t xml:space="preserve">Основы туристического сервиса </t>
        </is>
      </c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72" t="n"/>
      <c r="Q81" s="467" t="n"/>
      <c r="R81" s="2090" t="n"/>
      <c r="S81" s="2090" t="n"/>
      <c r="T81" s="2308" t="n"/>
      <c r="U81" s="3859" t="n"/>
      <c r="V81" s="3860" t="n"/>
      <c r="W81" s="173" t="n"/>
      <c r="X81" s="3868" t="n">
        <v>5</v>
      </c>
      <c r="Y81" s="72" t="n"/>
      <c r="Z81" s="3860" t="n">
        <v>108</v>
      </c>
      <c r="AA81" s="173" t="n"/>
      <c r="AB81" s="3859" t="n">
        <v>48</v>
      </c>
      <c r="AC81" s="72" t="n"/>
      <c r="AD81" s="2313">
        <f>Z81-T81</f>
        <v/>
      </c>
      <c r="AE81" s="2311" t="n"/>
      <c r="AF81" s="2310">
        <f>AP81+AR81+AU81+AX81+BA81+BD81+BG81+BJ81+BM81</f>
        <v/>
      </c>
      <c r="AG81" s="2302" t="n"/>
      <c r="AH81" s="4394" t="n">
        <v>8</v>
      </c>
      <c r="AI81" s="186" t="n"/>
      <c r="AJ81" s="4394" t="n"/>
      <c r="AK81" s="186" t="n"/>
      <c r="AL81" s="4394" t="n">
        <v>4</v>
      </c>
      <c r="AM81" s="186" t="n"/>
      <c r="AN81" s="3863" t="n"/>
      <c r="AO81" s="72" t="n"/>
      <c r="AP81" s="3864" t="n"/>
      <c r="AQ81" s="3926" t="n"/>
      <c r="AR81" s="3928" t="n"/>
      <c r="AS81" s="3864" t="n"/>
      <c r="AT81" s="3926" t="n"/>
      <c r="AU81" s="3928" t="n"/>
      <c r="AV81" s="3866" t="n"/>
      <c r="AW81" s="3927" t="n"/>
      <c r="AX81" s="3928" t="n"/>
      <c r="AY81" s="3864" t="n"/>
      <c r="AZ81" s="3926" t="n"/>
      <c r="BA81" s="3928" t="n">
        <v>2</v>
      </c>
      <c r="BB81" s="3866" t="n"/>
      <c r="BC81" s="3861" t="n">
        <v>108</v>
      </c>
      <c r="BD81" s="3862" t="n">
        <v>10</v>
      </c>
      <c r="BE81" s="2090" t="n">
        <v>3</v>
      </c>
      <c r="BF81" s="3867" t="n"/>
      <c r="BG81" s="3862" t="n"/>
      <c r="BH81" s="3868" t="n"/>
      <c r="BI81" s="3861" t="n"/>
      <c r="BJ81" s="3862" t="n"/>
      <c r="BK81" s="2090" t="n"/>
      <c r="BL81" s="3867" t="n"/>
      <c r="BM81" s="3862" t="n"/>
      <c r="BN81" s="3863" t="n"/>
      <c r="BO81" s="2313">
        <f>U81+AS81+AV81+AY81+BB81+BE81+BH81+BK81+BN81</f>
        <v/>
      </c>
      <c r="BP81" s="2311" t="n"/>
      <c r="BQ81" s="3931" t="inlineStr">
        <is>
          <t>ТПиО</t>
        </is>
      </c>
      <c r="BR81" s="72" t="n"/>
      <c r="BS81" s="2">
        <f>(AB81-R81)*0.22</f>
        <v/>
      </c>
      <c r="BT81" s="2" t="n"/>
      <c r="BU81" s="2" t="n"/>
    </row>
    <row r="82">
      <c r="A82" s="3120" t="inlineStr">
        <is>
          <t>2.4.9</t>
        </is>
      </c>
      <c r="B82" s="2928" t="n"/>
      <c r="C82" s="4367" t="inlineStr">
        <is>
          <t>Технология и организация экскурсионных услуг</t>
        </is>
      </c>
      <c r="D82" s="2665" t="n"/>
      <c r="E82" s="2665" t="n"/>
      <c r="F82" s="2665" t="n"/>
      <c r="G82" s="2665" t="n"/>
      <c r="H82" s="2665" t="n"/>
      <c r="I82" s="2665" t="n"/>
      <c r="J82" s="2665" t="n"/>
      <c r="K82" s="2665" t="n"/>
      <c r="L82" s="2665" t="n"/>
      <c r="M82" s="2665" t="n"/>
      <c r="N82" s="2665" t="n"/>
      <c r="O82" s="2665" t="n"/>
      <c r="P82" s="2311" t="n"/>
      <c r="Q82" s="3119" t="n"/>
      <c r="R82" s="2378" t="n"/>
      <c r="S82" s="2378" t="n"/>
      <c r="T82" s="2372" t="n"/>
      <c r="U82" s="2453" t="n"/>
      <c r="V82" s="2452" t="n">
        <v>8</v>
      </c>
      <c r="W82" s="2302" t="n"/>
      <c r="X82" s="2373" t="n"/>
      <c r="Y82" s="2311" t="n"/>
      <c r="Z82" s="2452" t="n">
        <v>108</v>
      </c>
      <c r="AA82" s="2302" t="n"/>
      <c r="AB82" s="2453" t="n">
        <v>64</v>
      </c>
      <c r="AC82" s="2311" t="n"/>
      <c r="AD82" s="2377">
        <f>Z82-T82</f>
        <v/>
      </c>
      <c r="AE82" s="2311" t="n"/>
      <c r="AF82" s="2452">
        <f>AP82+AR82+AU82+AX82+BA82+BD82+BG82+BJ82+BM82</f>
        <v/>
      </c>
      <c r="AG82" s="2302" t="n"/>
      <c r="AH82" s="2454" t="n">
        <v>10</v>
      </c>
      <c r="AI82" s="2316" t="n"/>
      <c r="AJ82" s="2454" t="n"/>
      <c r="AK82" s="2316" t="n"/>
      <c r="AL82" s="2454" t="n">
        <v>6</v>
      </c>
      <c r="AM82" s="2316" t="n"/>
      <c r="AN82" s="2455" t="n"/>
      <c r="AO82" s="2311" t="n"/>
      <c r="AP82" s="2378" t="n"/>
      <c r="AQ82" s="2431" t="n"/>
      <c r="AR82" s="2454" t="n"/>
      <c r="AS82" s="2378" t="n"/>
      <c r="AT82" s="2431" t="n"/>
      <c r="AU82" s="2454" t="n"/>
      <c r="AV82" s="2373" t="n"/>
      <c r="AW82" s="2433" t="n"/>
      <c r="AX82" s="2454" t="n"/>
      <c r="AY82" s="2378" t="n"/>
      <c r="AZ82" s="2431" t="n"/>
      <c r="BA82" s="2454" t="n"/>
      <c r="BB82" s="2373" t="n"/>
      <c r="BC82" s="2433" t="n"/>
      <c r="BD82" s="1893" t="n"/>
      <c r="BE82" s="2378" t="n"/>
      <c r="BF82" s="2431" t="n"/>
      <c r="BG82" s="1893" t="n"/>
      <c r="BH82" s="2373" t="n"/>
      <c r="BI82" s="2433" t="n"/>
      <c r="BJ82" s="1893" t="n">
        <v>6</v>
      </c>
      <c r="BK82" s="2378" t="n"/>
      <c r="BL82" s="2431" t="n">
        <v>108</v>
      </c>
      <c r="BM82" s="1893" t="n">
        <v>10</v>
      </c>
      <c r="BN82" s="1895" t="n">
        <v>3</v>
      </c>
      <c r="BO82" s="2377">
        <f>U82+AS82+AV82+AY82+BB82+BE82+BH82+BK82+BN82</f>
        <v/>
      </c>
      <c r="BP82" s="2311" t="n"/>
      <c r="BQ82" s="3081" t="n"/>
      <c r="BR82" s="2946" t="n"/>
      <c r="BS82" s="2386">
        <f>(AB82-R82)*0.22</f>
        <v/>
      </c>
      <c r="BT82" s="2" t="n"/>
      <c r="BU82" s="2" t="n"/>
    </row>
    <row r="83">
      <c r="A83" s="69" t="n"/>
      <c r="B83" s="173" t="n"/>
      <c r="C83" s="5510" t="inlineStr">
        <is>
          <t>Курсовая работа по учебной дисциплине "Технология и организация экскурсионных услуг"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72" t="n"/>
      <c r="Q83" s="3083" t="n"/>
      <c r="R83" s="3085" t="n"/>
      <c r="S83" s="3085" t="n"/>
      <c r="T83" s="2372" t="n"/>
      <c r="U83" s="3087" t="n"/>
      <c r="V83" s="3088" t="n"/>
      <c r="W83" s="173" t="n"/>
      <c r="X83" s="3093" t="n"/>
      <c r="Y83" s="72" t="n"/>
      <c r="Z83" s="3088" t="n">
        <v>30</v>
      </c>
      <c r="AA83" s="173" t="n"/>
      <c r="AB83" s="3087" t="n"/>
      <c r="AC83" s="72" t="n"/>
      <c r="AD83" s="2377">
        <f>Z83-T83</f>
        <v/>
      </c>
      <c r="AE83" s="2311" t="n"/>
      <c r="AF83" s="2452" t="n"/>
      <c r="AG83" s="2302" t="n"/>
      <c r="AH83" s="3089" t="n"/>
      <c r="AI83" s="186" t="n"/>
      <c r="AJ83" s="3089" t="n"/>
      <c r="AK83" s="186" t="n"/>
      <c r="AL83" s="3089" t="n"/>
      <c r="AM83" s="186" t="n"/>
      <c r="AN83" s="3091" t="n"/>
      <c r="AO83" s="72" t="n"/>
      <c r="AP83" s="3085" t="n"/>
      <c r="AQ83" s="3092" t="n"/>
      <c r="AR83" s="3089" t="n"/>
      <c r="AS83" s="3085" t="n"/>
      <c r="AT83" s="3092" t="n"/>
      <c r="AU83" s="3089" t="n"/>
      <c r="AV83" s="3093" t="n"/>
      <c r="AW83" s="3094" t="n"/>
      <c r="AX83" s="3089" t="n"/>
      <c r="AY83" s="3085" t="n"/>
      <c r="AZ83" s="3092" t="n"/>
      <c r="BA83" s="3089" t="n"/>
      <c r="BB83" s="3093" t="n"/>
      <c r="BC83" s="3094" t="n"/>
      <c r="BD83" s="3090" t="n"/>
      <c r="BE83" s="3085" t="n"/>
      <c r="BF83" s="3092" t="n"/>
      <c r="BG83" s="3090" t="n"/>
      <c r="BH83" s="3093" t="n"/>
      <c r="BI83" s="3094" t="n"/>
      <c r="BJ83" s="3090" t="n"/>
      <c r="BK83" s="3085" t="n"/>
      <c r="BL83" s="3092" t="n">
        <v>30</v>
      </c>
      <c r="BM83" s="3090" t="n"/>
      <c r="BN83" s="3091" t="n">
        <v>1</v>
      </c>
      <c r="BO83" s="2377">
        <f>U83+AS83+AV83+AY83+BB83+BE83+BH83+BK83+BN83</f>
        <v/>
      </c>
      <c r="BP83" s="2311" t="n"/>
      <c r="BQ83" s="2304" t="n"/>
      <c r="BR83" s="2305" t="n"/>
      <c r="BS83" s="2386">
        <f>(AB83-R83)*0.22</f>
        <v/>
      </c>
      <c r="BT83" s="2" t="n"/>
      <c r="BU83" s="2" t="n"/>
    </row>
    <row r="84">
      <c r="A84" s="2368" t="inlineStr">
        <is>
          <t>2.5</t>
        </is>
      </c>
      <c r="B84" s="2302" t="n"/>
      <c r="C84" s="4354" t="inlineStr">
        <is>
          <t>Модуль "Лес и лесные ресурсы"</t>
        </is>
      </c>
      <c r="D84" s="2665" t="n"/>
      <c r="E84" s="2665" t="n"/>
      <c r="F84" s="2665" t="n"/>
      <c r="G84" s="2665" t="n"/>
      <c r="H84" s="2665" t="n"/>
      <c r="I84" s="2665" t="n"/>
      <c r="J84" s="2665" t="n"/>
      <c r="K84" s="2665" t="n"/>
      <c r="L84" s="2665" t="n"/>
      <c r="M84" s="2665" t="n"/>
      <c r="N84" s="2665" t="n"/>
      <c r="O84" s="2665" t="n"/>
      <c r="P84" s="2311" t="n"/>
      <c r="Q84" s="3099" t="n"/>
      <c r="R84" s="2383" t="n"/>
      <c r="S84" s="2383" t="n"/>
      <c r="T84" s="2372" t="n"/>
      <c r="U84" s="2376" t="n"/>
      <c r="V84" s="2374" t="n"/>
      <c r="W84" s="2302" t="n"/>
      <c r="X84" s="2375" t="n"/>
      <c r="Y84" s="2311" t="n"/>
      <c r="Z84" s="2374" t="n"/>
      <c r="AA84" s="2302" t="n"/>
      <c r="AB84" s="2376" t="n"/>
      <c r="AC84" s="2311" t="n"/>
      <c r="AD84" s="2377" t="n"/>
      <c r="AE84" s="2311" t="n"/>
      <c r="AF84" s="2452" t="n"/>
      <c r="AG84" s="2302" t="n"/>
      <c r="AH84" s="2379" t="n"/>
      <c r="AI84" s="2316" t="n"/>
      <c r="AJ84" s="2379" t="n"/>
      <c r="AK84" s="2316" t="n"/>
      <c r="AL84" s="2379" t="n"/>
      <c r="AM84" s="2316" t="n"/>
      <c r="AN84" s="2381" t="n"/>
      <c r="AO84" s="2311" t="n"/>
      <c r="AP84" s="2383" t="n"/>
      <c r="AQ84" s="2382" t="n"/>
      <c r="AR84" s="2379" t="n"/>
      <c r="AS84" s="2383" t="n"/>
      <c r="AT84" s="2382" t="n"/>
      <c r="AU84" s="2379" t="n"/>
      <c r="AV84" s="2375" t="n"/>
      <c r="AW84" s="2384" t="n"/>
      <c r="AX84" s="2379" t="n"/>
      <c r="AY84" s="2383" t="n"/>
      <c r="AZ84" s="2382" t="n"/>
      <c r="BA84" s="2379" t="n"/>
      <c r="BB84" s="2375" t="n"/>
      <c r="BC84" s="2384" t="n"/>
      <c r="BD84" s="4657" t="n"/>
      <c r="BE84" s="2383" t="n"/>
      <c r="BF84" s="2382" t="n"/>
      <c r="BG84" s="4657" t="n"/>
      <c r="BH84" s="2375" t="n"/>
      <c r="BI84" s="2384" t="n"/>
      <c r="BJ84" s="4657" t="n"/>
      <c r="BK84" s="2383" t="n"/>
      <c r="BL84" s="2382" t="n"/>
      <c r="BM84" s="4657" t="n"/>
      <c r="BN84" s="4658" t="n"/>
      <c r="BO84" s="2377" t="n"/>
      <c r="BP84" s="2311" t="n"/>
      <c r="BQ84" s="4365" t="n"/>
      <c r="BR84" s="2311" t="n"/>
      <c r="BS84" s="2386">
        <f>(AB84-R84)*0.22</f>
        <v/>
      </c>
      <c r="BT84" s="2" t="n"/>
      <c r="BU84" s="2" t="n"/>
    </row>
    <row r="85">
      <c r="A85" s="2301" t="inlineStr">
        <is>
          <t>2.5.1</t>
        </is>
      </c>
      <c r="B85" s="2302" t="n"/>
      <c r="C85" s="5509" t="inlineStr">
        <is>
          <t>Лесоведение с основами лесной таксации</t>
        </is>
      </c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72" t="n"/>
      <c r="Q85" s="467" t="n"/>
      <c r="R85" s="3860" t="n"/>
      <c r="S85" s="2090" t="n"/>
      <c r="T85" s="2308" t="n"/>
      <c r="U85" s="3868" t="n"/>
      <c r="V85" s="6910" t="n">
        <v>6</v>
      </c>
      <c r="W85" s="2928" t="n"/>
      <c r="X85" s="3868" t="n">
        <v>5</v>
      </c>
      <c r="Y85" s="72" t="n"/>
      <c r="Z85" s="3860" t="n">
        <v>216</v>
      </c>
      <c r="AA85" s="173" t="n"/>
      <c r="AB85" s="3859" t="n">
        <v>96</v>
      </c>
      <c r="AC85" s="72" t="n"/>
      <c r="AD85" s="2313">
        <f>Z85-T85</f>
        <v/>
      </c>
      <c r="AE85" s="2311" t="n"/>
      <c r="AF85" s="2310">
        <f>AP85+AR85+AU85+AX85+BA85+BD85+BG85+BJ85+BM85</f>
        <v/>
      </c>
      <c r="AG85" s="2302" t="n"/>
      <c r="AH85" s="4394" t="n">
        <v>12</v>
      </c>
      <c r="AI85" s="186" t="n"/>
      <c r="AJ85" s="4394" t="n"/>
      <c r="AK85" s="186" t="n"/>
      <c r="AL85" s="6911" t="n">
        <v>10</v>
      </c>
      <c r="AM85" s="6904" t="n"/>
      <c r="AN85" s="3868" t="n"/>
      <c r="AO85" s="72" t="n"/>
      <c r="AP85" s="4366" t="n"/>
      <c r="AQ85" s="3926" t="n"/>
      <c r="AR85" s="3928" t="n"/>
      <c r="AS85" s="3864" t="n"/>
      <c r="AT85" s="3926" t="n"/>
      <c r="AU85" s="3928" t="n"/>
      <c r="AV85" s="3866" t="n"/>
      <c r="AW85" s="3927" t="n"/>
      <c r="AX85" s="3928" t="n"/>
      <c r="AY85" s="3864" t="n"/>
      <c r="AZ85" s="3926" t="n"/>
      <c r="BA85" s="3928" t="n">
        <v>6</v>
      </c>
      <c r="BB85" s="3866" t="n"/>
      <c r="BC85" s="3861" t="n">
        <v>108</v>
      </c>
      <c r="BD85" s="3862" t="n">
        <v>6</v>
      </c>
      <c r="BE85" s="2090" t="n">
        <v>3</v>
      </c>
      <c r="BF85" s="3867" t="n">
        <v>108</v>
      </c>
      <c r="BG85" s="3862" t="n">
        <v>10</v>
      </c>
      <c r="BH85" s="3868" t="n">
        <v>3</v>
      </c>
      <c r="BI85" s="3861" t="n"/>
      <c r="BJ85" s="3862" t="n"/>
      <c r="BK85" s="2090" t="n"/>
      <c r="BL85" s="3867" t="n"/>
      <c r="BM85" s="3862" t="n"/>
      <c r="BN85" s="3868" t="n"/>
      <c r="BO85" s="2313">
        <f>U85+AS85+AV85+AY85+BB85+BE85+BH85+BK85+BN85</f>
        <v/>
      </c>
      <c r="BP85" s="2311" t="n"/>
      <c r="BQ85" s="3931" t="inlineStr">
        <is>
          <t>ЛВ</t>
        </is>
      </c>
      <c r="BR85" s="72" t="n"/>
      <c r="BS85" s="2">
        <f>(AB85-R85)*0.22</f>
        <v/>
      </c>
      <c r="BT85" s="2" t="n"/>
      <c r="BU85" s="2" t="n"/>
    </row>
    <row r="86">
      <c r="A86" s="3118" t="inlineStr">
        <is>
          <t>2.5.2</t>
        </is>
      </c>
      <c r="B86" s="173" t="n"/>
      <c r="C86" s="4368" t="inlineStr">
        <is>
          <t>Недревесные ресурсы леса с основами пчеловодства и рыбоводства</t>
        </is>
      </c>
      <c r="D86" s="2930" t="n"/>
      <c r="E86" s="2930" t="n"/>
      <c r="F86" s="2930" t="n"/>
      <c r="G86" s="2930" t="n"/>
      <c r="H86" s="2930" t="n"/>
      <c r="I86" s="2930" t="n"/>
      <c r="J86" s="2930" t="n"/>
      <c r="K86" s="2930" t="n"/>
      <c r="L86" s="2930" t="n"/>
      <c r="M86" s="2930" t="n"/>
      <c r="N86" s="2930" t="n"/>
      <c r="O86" s="2930" t="n"/>
      <c r="P86" s="2946" t="n"/>
      <c r="Q86" s="4731" t="n"/>
      <c r="R86" s="2378" t="n"/>
      <c r="S86" s="2378" t="n"/>
      <c r="T86" s="2372" t="n"/>
      <c r="U86" s="2453" t="n"/>
      <c r="V86" s="2452" t="n">
        <v>7</v>
      </c>
      <c r="W86" s="2302" t="n"/>
      <c r="X86" s="2373" t="n"/>
      <c r="Y86" s="2311" t="n"/>
      <c r="Z86" s="2452" t="n">
        <v>216</v>
      </c>
      <c r="AA86" s="2302" t="n"/>
      <c r="AB86" s="2453" t="n">
        <v>112</v>
      </c>
      <c r="AC86" s="2311" t="n"/>
      <c r="AD86" s="2377">
        <f>Z86-T86</f>
        <v/>
      </c>
      <c r="AE86" s="2311" t="n"/>
      <c r="AF86" s="2452">
        <f>AP86+AR86+AU86+AX86+BA86+BD86+BG86+BJ86+BM86</f>
        <v/>
      </c>
      <c r="AG86" s="2302" t="n"/>
      <c r="AH86" s="2454" t="n">
        <v>12</v>
      </c>
      <c r="AI86" s="2316" t="n"/>
      <c r="AJ86" s="2454" t="n">
        <v>12</v>
      </c>
      <c r="AK86" s="2316" t="n"/>
      <c r="AL86" s="2432" t="n">
        <v>4</v>
      </c>
      <c r="AM86" s="2316" t="n"/>
      <c r="AN86" s="2455" t="n"/>
      <c r="AO86" s="2311" t="n"/>
      <c r="AP86" s="2378" t="n"/>
      <c r="AQ86" s="2431" t="n"/>
      <c r="AR86" s="2454" t="n"/>
      <c r="AS86" s="2378" t="n"/>
      <c r="AT86" s="2431" t="n"/>
      <c r="AU86" s="2454" t="n"/>
      <c r="AV86" s="2373" t="n"/>
      <c r="AW86" s="2433" t="n"/>
      <c r="AX86" s="2454" t="n"/>
      <c r="AY86" s="2378" t="n"/>
      <c r="AZ86" s="2431" t="n"/>
      <c r="BA86" s="2454" t="n"/>
      <c r="BB86" s="2373" t="n"/>
      <c r="BC86" s="2433" t="n"/>
      <c r="BD86" s="1893" t="n"/>
      <c r="BE86" s="2378" t="n"/>
      <c r="BF86" s="2431" t="n"/>
      <c r="BG86" s="1893" t="n">
        <v>12</v>
      </c>
      <c r="BH86" s="2373" t="n"/>
      <c r="BI86" s="2433" t="n">
        <v>216</v>
      </c>
      <c r="BJ86" s="1893" t="n">
        <v>16</v>
      </c>
      <c r="BK86" s="2378" t="n">
        <v>6</v>
      </c>
      <c r="BL86" s="2431" t="n"/>
      <c r="BM86" s="1893" t="n"/>
      <c r="BN86" s="1895" t="n"/>
      <c r="BO86" s="2377">
        <f>U86+AS86+AV86+AY86+BB86+BE86+BH86+BK86+BN86</f>
        <v/>
      </c>
      <c r="BP86" s="2311" t="n"/>
      <c r="BQ86" s="3081" t="n"/>
      <c r="BR86" s="2311" t="n"/>
      <c r="BS86" s="2386">
        <f>(AB86-R86)*0.22</f>
        <v/>
      </c>
      <c r="BT86" s="2" t="n"/>
      <c r="BU86" s="2" t="n"/>
    </row>
    <row r="87">
      <c r="A87" s="3098" t="inlineStr">
        <is>
          <t>2.6</t>
        </is>
      </c>
      <c r="B87" s="2928" t="n"/>
      <c r="C87" s="5490" t="inlineStr">
        <is>
          <t>Модуль "Экономика в туризме"</t>
        </is>
      </c>
      <c r="D87" s="2930" t="n"/>
      <c r="E87" s="2930" t="n"/>
      <c r="F87" s="2930" t="n"/>
      <c r="G87" s="2930" t="n"/>
      <c r="H87" s="2930" t="n"/>
      <c r="I87" s="2930" t="n"/>
      <c r="J87" s="2930" t="n"/>
      <c r="K87" s="2930" t="n"/>
      <c r="L87" s="2930" t="n"/>
      <c r="M87" s="2930" t="n"/>
      <c r="N87" s="2930" t="n"/>
      <c r="O87" s="2930" t="n"/>
      <c r="P87" s="2946" t="n"/>
      <c r="Q87" s="1926" t="n"/>
      <c r="R87" s="1931" t="n"/>
      <c r="S87" s="1931" t="n"/>
      <c r="T87" s="2372" t="n"/>
      <c r="U87" s="3101" t="n"/>
      <c r="V87" s="3102" t="n"/>
      <c r="W87" s="173" t="n"/>
      <c r="X87" s="3108" t="n"/>
      <c r="Y87" s="72" t="n"/>
      <c r="Z87" s="3102" t="n"/>
      <c r="AA87" s="173" t="n"/>
      <c r="AB87" s="3101" t="n"/>
      <c r="AC87" s="72" t="n"/>
      <c r="AD87" s="2377" t="n"/>
      <c r="AE87" s="2311" t="n"/>
      <c r="AF87" s="2452" t="n"/>
      <c r="AG87" s="2302" t="n"/>
      <c r="AH87" s="6912" t="n"/>
      <c r="AI87" s="6904" t="n"/>
      <c r="AJ87" s="2380" t="n"/>
      <c r="AK87" s="2316" t="n"/>
      <c r="AL87" s="2399" t="n"/>
      <c r="AM87" s="2335" t="n"/>
      <c r="AN87" s="3106" t="n"/>
      <c r="AO87" s="72" t="n"/>
      <c r="AP87" s="1931" t="n"/>
      <c r="AQ87" s="2512" t="n"/>
      <c r="AR87" s="2398" t="n"/>
      <c r="AS87" s="1931" t="n"/>
      <c r="AT87" s="3107" t="n"/>
      <c r="AU87" s="4657" t="n"/>
      <c r="AV87" s="3108" t="n"/>
      <c r="AW87" s="2384" t="n"/>
      <c r="AX87" s="2398" t="n"/>
      <c r="AY87" s="1931" t="n"/>
      <c r="AZ87" s="3107" t="n"/>
      <c r="BA87" s="3104" t="n"/>
      <c r="BB87" s="3108" t="n"/>
      <c r="BC87" s="3109" t="n"/>
      <c r="BD87" s="3105" t="n"/>
      <c r="BE87" s="1931" t="n"/>
      <c r="BF87" s="3107" t="n"/>
      <c r="BG87" s="3105" t="n"/>
      <c r="BH87" s="3108" t="n"/>
      <c r="BI87" s="3109" t="n"/>
      <c r="BJ87" s="3105" t="n"/>
      <c r="BK87" s="1931" t="n"/>
      <c r="BL87" s="3107" t="n"/>
      <c r="BM87" s="3105" t="n"/>
      <c r="BN87" s="3108" t="n"/>
      <c r="BO87" s="2377" t="n"/>
      <c r="BP87" s="2311" t="n"/>
      <c r="BQ87" s="6913" t="n"/>
      <c r="BR87" s="2946" t="n"/>
      <c r="BS87" s="2386">
        <f>(AB87-R87)*0.22</f>
        <v/>
      </c>
      <c r="BT87" s="2" t="n"/>
      <c r="BU87" s="2" t="n"/>
    </row>
    <row r="88">
      <c r="A88" s="3120" t="inlineStr">
        <is>
          <t>2.6.1</t>
        </is>
      </c>
      <c r="B88" s="2928" t="n"/>
      <c r="C88" s="4368" t="inlineStr">
        <is>
          <t>Экономика туристического рынка / Экономика в сфере туризма/ Экономика гостиничного хозяйства</t>
        </is>
      </c>
      <c r="D88" s="2930" t="n"/>
      <c r="E88" s="2930" t="n"/>
      <c r="F88" s="2930" t="n"/>
      <c r="G88" s="2930" t="n"/>
      <c r="H88" s="2930" t="n"/>
      <c r="I88" s="2930" t="n"/>
      <c r="J88" s="2930" t="n"/>
      <c r="K88" s="2930" t="n"/>
      <c r="L88" s="2930" t="n"/>
      <c r="M88" s="2930" t="n"/>
      <c r="N88" s="2930" t="n"/>
      <c r="O88" s="2930" t="n"/>
      <c r="P88" s="2946" t="n"/>
      <c r="Q88" s="4731" t="n"/>
      <c r="R88" s="2378" t="n">
        <v>20</v>
      </c>
      <c r="S88" s="2378" t="n"/>
      <c r="T88" s="2372" t="n">
        <v>36</v>
      </c>
      <c r="U88" s="2453" t="n">
        <v>1</v>
      </c>
      <c r="V88" s="2452" t="n">
        <v>8</v>
      </c>
      <c r="W88" s="2302" t="n"/>
      <c r="X88" s="2373" t="n"/>
      <c r="Y88" s="2311" t="n"/>
      <c r="Z88" s="2452" t="n">
        <v>108</v>
      </c>
      <c r="AA88" s="2302" t="n"/>
      <c r="AB88" s="2453" t="n">
        <v>64</v>
      </c>
      <c r="AC88" s="2311" t="n"/>
      <c r="AD88" s="2377">
        <f>Z88-T88</f>
        <v/>
      </c>
      <c r="AE88" s="2311" t="n"/>
      <c r="AF88" s="2452">
        <f>AP88+AR88+AU88+AX88+BA88+BD88+BG88+BJ88+BM88</f>
        <v/>
      </c>
      <c r="AG88" s="2302" t="n"/>
      <c r="AH88" s="2454" t="n">
        <v>6</v>
      </c>
      <c r="AI88" s="2316" t="n"/>
      <c r="AJ88" s="2432" t="n"/>
      <c r="AK88" s="2316" t="n"/>
      <c r="AL88" s="2432" t="n">
        <v>6</v>
      </c>
      <c r="AM88" s="2316" t="n"/>
      <c r="AN88" s="2455" t="n"/>
      <c r="AO88" s="2311" t="n"/>
      <c r="AP88" s="2378" t="n"/>
      <c r="AQ88" s="2431" t="n"/>
      <c r="AR88" s="1893" t="n"/>
      <c r="AS88" s="2378" t="n"/>
      <c r="AT88" s="2431" t="n"/>
      <c r="AU88" s="1893" t="n"/>
      <c r="AV88" s="2373" t="n"/>
      <c r="AW88" s="2454" t="n"/>
      <c r="AX88" s="1893" t="n"/>
      <c r="AY88" s="2378" t="n"/>
      <c r="AZ88" s="2431" t="n"/>
      <c r="BA88" s="2454" t="n"/>
      <c r="BB88" s="2373" t="n"/>
      <c r="BC88" s="2433" t="n"/>
      <c r="BD88" s="1893" t="n"/>
      <c r="BE88" s="2378" t="n"/>
      <c r="BF88" s="2431" t="n"/>
      <c r="BG88" s="1893" t="n"/>
      <c r="BH88" s="3122" t="n"/>
      <c r="BI88" s="2433" t="n"/>
      <c r="BJ88" s="1893" t="n">
        <v>2</v>
      </c>
      <c r="BK88" s="2378" t="n"/>
      <c r="BL88" s="2431" t="n">
        <v>72</v>
      </c>
      <c r="BM88" s="1893" t="n">
        <v>10</v>
      </c>
      <c r="BN88" s="1895" t="n">
        <v>2</v>
      </c>
      <c r="BO88" s="2377">
        <f>U88+AS88+AV88+AY88+BB88+BE88+BH88+BK88+BN88</f>
        <v/>
      </c>
      <c r="BP88" s="2311" t="n"/>
      <c r="BQ88" s="3081" t="n"/>
      <c r="BR88" s="2311" t="n"/>
      <c r="BS88" s="2386">
        <f>(AB88-R88)*0.22</f>
        <v/>
      </c>
      <c r="BT88" s="2" t="n"/>
      <c r="BU88" s="2" t="n"/>
    </row>
    <row r="89">
      <c r="A89" s="3120" t="inlineStr">
        <is>
          <t>2.6.2</t>
        </is>
      </c>
      <c r="B89" s="2928" t="n"/>
      <c r="C89" s="4367" t="inlineStr">
        <is>
          <t xml:space="preserve">Ценообразование 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311" t="n"/>
      <c r="Q89" s="3083" t="n"/>
      <c r="R89" s="3085" t="n"/>
      <c r="S89" s="3086" t="n"/>
      <c r="T89" s="2372" t="n"/>
      <c r="U89" s="3087" t="n"/>
      <c r="V89" s="3088" t="n"/>
      <c r="W89" s="173" t="n"/>
      <c r="X89" s="3093" t="n">
        <v>6</v>
      </c>
      <c r="Y89" s="72" t="n"/>
      <c r="Z89" s="3088" t="n">
        <v>108</v>
      </c>
      <c r="AA89" s="173" t="n"/>
      <c r="AB89" s="3087" t="n">
        <v>48</v>
      </c>
      <c r="AC89" s="72" t="n"/>
      <c r="AD89" s="2377">
        <f>Z89-T89</f>
        <v/>
      </c>
      <c r="AE89" s="2311" t="n"/>
      <c r="AF89" s="2452">
        <f>AP89+AR89+AU89+AX89+BA89+BD89+BG89+BJ89+BM89</f>
        <v/>
      </c>
      <c r="AG89" s="2302" t="n"/>
      <c r="AH89" s="3089" t="n">
        <v>6</v>
      </c>
      <c r="AI89" s="186" t="n"/>
      <c r="AJ89" s="3090" t="n"/>
      <c r="AK89" s="186" t="n"/>
      <c r="AL89" s="3090" t="n">
        <v>6</v>
      </c>
      <c r="AM89" s="186" t="n"/>
      <c r="AN89" s="3091" t="n"/>
      <c r="AO89" s="72" t="n"/>
      <c r="AP89" s="3085" t="n"/>
      <c r="AQ89" s="3092" t="n"/>
      <c r="AR89" s="4687" t="n"/>
      <c r="AS89" s="3085" t="n"/>
      <c r="AT89" s="3092" t="n"/>
      <c r="AU89" s="3090" t="n"/>
      <c r="AV89" s="3093" t="n"/>
      <c r="AW89" s="3089" t="n"/>
      <c r="AX89" s="3090" t="n"/>
      <c r="AY89" s="3085" t="n"/>
      <c r="AZ89" s="3092" t="n"/>
      <c r="BA89" s="3089" t="n"/>
      <c r="BB89" s="3093" t="n"/>
      <c r="BC89" s="3094" t="n"/>
      <c r="BD89" s="3090" t="n">
        <v>2</v>
      </c>
      <c r="BE89" s="3085" t="n"/>
      <c r="BF89" s="3092" t="n">
        <v>108</v>
      </c>
      <c r="BG89" s="3090" t="n">
        <v>10</v>
      </c>
      <c r="BH89" s="3093" t="n">
        <v>3</v>
      </c>
      <c r="BI89" s="3094" t="n"/>
      <c r="BJ89" s="3090" t="n"/>
      <c r="BK89" s="3085" t="n"/>
      <c r="BL89" s="3092" t="n"/>
      <c r="BM89" s="3090" t="n"/>
      <c r="BN89" s="3091" t="n"/>
      <c r="BO89" s="2377">
        <f>U89+AS89+AV89+AY89+BB89+BE89+BH89+BK89+BN89</f>
        <v/>
      </c>
      <c r="BP89" s="2311" t="n"/>
      <c r="BQ89" s="3095" t="n"/>
      <c r="BR89" s="72" t="n"/>
      <c r="BS89" s="2386">
        <f>(AB89-R89)*0.22</f>
        <v/>
      </c>
      <c r="BT89" s="2" t="n"/>
      <c r="BU89" s="2" t="n"/>
    </row>
    <row r="90">
      <c r="A90" s="2368" t="inlineStr">
        <is>
          <t>2.7</t>
        </is>
      </c>
      <c r="B90" s="2302" t="n"/>
      <c r="C90" s="4354" t="inlineStr">
        <is>
          <t>Модуль "Организация экологического туризма"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311" t="n"/>
      <c r="Q90" s="3099" t="n"/>
      <c r="R90" s="2383" t="n"/>
      <c r="S90" s="2601" t="n"/>
      <c r="T90" s="2372" t="n"/>
      <c r="U90" s="2376" t="n"/>
      <c r="V90" s="2374" t="n"/>
      <c r="W90" s="2302" t="n"/>
      <c r="X90" s="2375" t="n"/>
      <c r="Y90" s="2311" t="n"/>
      <c r="Z90" s="2374" t="n"/>
      <c r="AA90" s="2302" t="n"/>
      <c r="AB90" s="2376" t="n"/>
      <c r="AC90" s="2311" t="n"/>
      <c r="AD90" s="2377" t="n"/>
      <c r="AE90" s="2311" t="n"/>
      <c r="AF90" s="2452" t="n"/>
      <c r="AG90" s="2302" t="n"/>
      <c r="AH90" s="2379" t="n"/>
      <c r="AI90" s="2316" t="n"/>
      <c r="AJ90" s="2380" t="n"/>
      <c r="AK90" s="2316" t="n"/>
      <c r="AL90" s="2380" t="n"/>
      <c r="AM90" s="2316" t="n"/>
      <c r="AN90" s="2381" t="n"/>
      <c r="AO90" s="2311" t="n"/>
      <c r="AP90" s="2383" t="n"/>
      <c r="AQ90" s="2382" t="n"/>
      <c r="AR90" s="4657" t="n"/>
      <c r="AS90" s="2383" t="n"/>
      <c r="AT90" s="2382" t="n"/>
      <c r="AU90" s="4657" t="n"/>
      <c r="AV90" s="2375" t="n"/>
      <c r="AW90" s="2379" t="n"/>
      <c r="AX90" s="4657" t="n"/>
      <c r="AY90" s="2383" t="n"/>
      <c r="AZ90" s="2382" t="n"/>
      <c r="BA90" s="2379" t="n"/>
      <c r="BB90" s="2375" t="n"/>
      <c r="BC90" s="2384" t="n"/>
      <c r="BD90" s="4657" t="n"/>
      <c r="BE90" s="2383" t="n"/>
      <c r="BF90" s="2382" t="n"/>
      <c r="BG90" s="4657" t="n"/>
      <c r="BH90" s="2375" t="n"/>
      <c r="BI90" s="2384" t="n"/>
      <c r="BJ90" s="4657" t="n"/>
      <c r="BK90" s="2383" t="n"/>
      <c r="BL90" s="2382" t="n"/>
      <c r="BM90" s="4657" t="n"/>
      <c r="BN90" s="4658" t="n"/>
      <c r="BO90" s="2377" t="n"/>
      <c r="BP90" s="2311" t="n"/>
      <c r="BQ90" s="4365" t="n"/>
      <c r="BR90" s="2311" t="n"/>
      <c r="BS90" s="2386">
        <f>(AB90-R90)*0.22</f>
        <v/>
      </c>
      <c r="BT90" s="2" t="n"/>
      <c r="BU90" s="2" t="n"/>
    </row>
    <row r="91">
      <c r="A91" s="3118" t="inlineStr">
        <is>
          <t>2.7.1</t>
        </is>
      </c>
      <c r="B91" s="173" t="n"/>
      <c r="C91" s="5510" t="inlineStr">
        <is>
          <t>Технология и организация экологического туризма</t>
        </is>
      </c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72" t="n"/>
      <c r="Q91" s="3083" t="n"/>
      <c r="R91" s="3085" t="n"/>
      <c r="S91" s="3086" t="n"/>
      <c r="T91" s="2372" t="n"/>
      <c r="U91" s="3087" t="n"/>
      <c r="V91" s="3088" t="n">
        <v>6</v>
      </c>
      <c r="W91" s="173" t="n"/>
      <c r="X91" s="3093" t="n"/>
      <c r="Y91" s="72" t="n"/>
      <c r="Z91" s="3088" t="n">
        <v>180</v>
      </c>
      <c r="AA91" s="173" t="n"/>
      <c r="AB91" s="3087" t="n">
        <v>96</v>
      </c>
      <c r="AC91" s="72" t="n"/>
      <c r="AD91" s="2377">
        <f>Z91-T91</f>
        <v/>
      </c>
      <c r="AE91" s="2311" t="n"/>
      <c r="AF91" s="2452">
        <f>AP91+AR91+AU91+AX91+BA91+BD91+BG91+BJ91+BM91</f>
        <v/>
      </c>
      <c r="AG91" s="2302" t="n"/>
      <c r="AH91" s="3089" t="n">
        <v>10</v>
      </c>
      <c r="AI91" s="186" t="n"/>
      <c r="AJ91" s="3090" t="n"/>
      <c r="AK91" s="186" t="n"/>
      <c r="AL91" s="3090" t="n">
        <v>12</v>
      </c>
      <c r="AM91" s="186" t="n"/>
      <c r="AN91" s="3091" t="n"/>
      <c r="AO91" s="72" t="n"/>
      <c r="AP91" s="3085" t="n"/>
      <c r="AQ91" s="3092" t="n"/>
      <c r="AR91" s="3090" t="n"/>
      <c r="AS91" s="3085" t="n"/>
      <c r="AT91" s="3092" t="n"/>
      <c r="AU91" s="3090" t="n"/>
      <c r="AV91" s="3093" t="n"/>
      <c r="AW91" s="3089" t="n"/>
      <c r="AX91" s="3090" t="n"/>
      <c r="AY91" s="3085" t="n"/>
      <c r="AZ91" s="3092" t="n"/>
      <c r="BA91" s="3089" t="n"/>
      <c r="BB91" s="3093" t="n"/>
      <c r="BC91" s="3094" t="n"/>
      <c r="BD91" s="3090" t="n">
        <v>4</v>
      </c>
      <c r="BE91" s="3085" t="n"/>
      <c r="BF91" s="3092" t="n">
        <v>180</v>
      </c>
      <c r="BG91" s="3090" t="n">
        <v>18</v>
      </c>
      <c r="BH91" s="3093" t="n">
        <v>5</v>
      </c>
      <c r="BI91" s="3094" t="n"/>
      <c r="BJ91" s="3090" t="n"/>
      <c r="BK91" s="3085" t="n"/>
      <c r="BL91" s="3092" t="n"/>
      <c r="BM91" s="3090" t="n"/>
      <c r="BN91" s="3091" t="n"/>
      <c r="BO91" s="2377">
        <f>U91+AS91+AV91+AY91+BB91+BE91+BH91+BK91+BN91</f>
        <v/>
      </c>
      <c r="BP91" s="2311" t="n"/>
      <c r="BQ91" s="3081" t="n"/>
      <c r="BR91" s="2946" t="n"/>
      <c r="BS91" s="2386">
        <f>(AB91-R91)*0.22</f>
        <v/>
      </c>
      <c r="BT91" s="2" t="n"/>
      <c r="BU91" s="2" t="n"/>
    </row>
    <row r="92">
      <c r="A92" s="69" t="n"/>
      <c r="B92" s="173" t="n"/>
      <c r="C92" s="4368" t="inlineStr">
        <is>
          <t>Курсовая работа по учебной дисциплине "Технология и организация экологического туризма"</t>
        </is>
      </c>
      <c r="D92" s="2930" t="n"/>
      <c r="E92" s="2930" t="n"/>
      <c r="F92" s="2930" t="n"/>
      <c r="G92" s="2930" t="n"/>
      <c r="H92" s="2930" t="n"/>
      <c r="I92" s="2930" t="n"/>
      <c r="J92" s="2930" t="n"/>
      <c r="K92" s="2930" t="n"/>
      <c r="L92" s="2930" t="n"/>
      <c r="M92" s="2930" t="n"/>
      <c r="N92" s="2930" t="n"/>
      <c r="O92" s="2930" t="n"/>
      <c r="P92" s="2946" t="n"/>
      <c r="Q92" s="4731" t="n"/>
      <c r="R92" s="2378" t="n"/>
      <c r="S92" s="2372" t="n"/>
      <c r="T92" s="2372" t="n"/>
      <c r="U92" s="2453" t="n"/>
      <c r="V92" s="2452" t="n"/>
      <c r="W92" s="2302" t="n"/>
      <c r="X92" s="2373" t="n"/>
      <c r="Y92" s="2311" t="n"/>
      <c r="Z92" s="2452" t="n">
        <v>30</v>
      </c>
      <c r="AA92" s="2302" t="n"/>
      <c r="AB92" s="2453" t="n"/>
      <c r="AC92" s="2311" t="n"/>
      <c r="AD92" s="2377">
        <f>Z92-T92</f>
        <v/>
      </c>
      <c r="AE92" s="2311" t="n"/>
      <c r="AF92" s="2452" t="n"/>
      <c r="AG92" s="2302" t="n"/>
      <c r="AH92" s="2454" t="n"/>
      <c r="AI92" s="2316" t="n"/>
      <c r="AJ92" s="2432" t="n"/>
      <c r="AK92" s="2316" t="n"/>
      <c r="AL92" s="2432" t="n"/>
      <c r="AM92" s="2316" t="n"/>
      <c r="AN92" s="2455" t="n"/>
      <c r="AO92" s="2311" t="n"/>
      <c r="AP92" s="2378" t="n"/>
      <c r="AQ92" s="2431" t="n"/>
      <c r="AR92" s="1893" t="n"/>
      <c r="AS92" s="2378" t="n"/>
      <c r="AT92" s="2431" t="n"/>
      <c r="AU92" s="1893" t="n"/>
      <c r="AV92" s="2373" t="n"/>
      <c r="AW92" s="2454" t="n"/>
      <c r="AX92" s="1893" t="n"/>
      <c r="AY92" s="2378" t="n"/>
      <c r="AZ92" s="2431" t="n"/>
      <c r="BA92" s="2454" t="n"/>
      <c r="BB92" s="2373" t="n"/>
      <c r="BC92" s="2433" t="n"/>
      <c r="BD92" s="1893" t="n"/>
      <c r="BE92" s="2378" t="n"/>
      <c r="BF92" s="2431" t="n">
        <v>30</v>
      </c>
      <c r="BG92" s="1893" t="n"/>
      <c r="BH92" s="2373" t="n">
        <v>1</v>
      </c>
      <c r="BI92" s="2433" t="n"/>
      <c r="BJ92" s="1893" t="n"/>
      <c r="BK92" s="2378" t="n"/>
      <c r="BL92" s="2431" t="n"/>
      <c r="BM92" s="1893" t="n"/>
      <c r="BN92" s="1895" t="n"/>
      <c r="BO92" s="2377">
        <f>U92+AS92+AV92+AY92+BB92+BE92+BH92+BK92+BN92</f>
        <v/>
      </c>
      <c r="BP92" s="2311" t="n"/>
      <c r="BQ92" s="2304" t="n"/>
      <c r="BR92" s="2305" t="n"/>
      <c r="BS92" s="2386">
        <f>(AB92-R92)*0.22</f>
        <v/>
      </c>
      <c r="BT92" s="2" t="n"/>
      <c r="BU92" s="2" t="n"/>
    </row>
    <row r="93">
      <c r="A93" s="2301" t="inlineStr">
        <is>
          <t>2.7.2</t>
        </is>
      </c>
      <c r="B93" s="2302" t="n"/>
      <c r="C93" s="5482" t="inlineStr">
        <is>
          <t xml:space="preserve">Туроперейтинг </t>
        </is>
      </c>
      <c r="D93" s="2930" t="n"/>
      <c r="E93" s="2930" t="n"/>
      <c r="F93" s="2930" t="n"/>
      <c r="G93" s="2930" t="n"/>
      <c r="H93" s="2930" t="n"/>
      <c r="I93" s="2930" t="n"/>
      <c r="J93" s="2930" t="n"/>
      <c r="K93" s="2930" t="n"/>
      <c r="L93" s="2930" t="n"/>
      <c r="M93" s="2930" t="n"/>
      <c r="N93" s="2930" t="n"/>
      <c r="O93" s="2930" t="n"/>
      <c r="P93" s="2946" t="n"/>
      <c r="Q93" s="467" t="n"/>
      <c r="R93" s="2090" t="n"/>
      <c r="S93" s="3111" t="n"/>
      <c r="T93" s="2308" t="n"/>
      <c r="U93" s="3859" t="n"/>
      <c r="V93" s="3860" t="n">
        <v>5</v>
      </c>
      <c r="W93" s="173" t="n"/>
      <c r="X93" s="3868" t="n"/>
      <c r="Y93" s="72" t="n"/>
      <c r="Z93" s="3860" t="n">
        <v>108</v>
      </c>
      <c r="AA93" s="173" t="n"/>
      <c r="AB93" s="3859" t="n">
        <v>64</v>
      </c>
      <c r="AC93" s="72" t="n"/>
      <c r="AD93" s="2313">
        <f>Z93-T93</f>
        <v/>
      </c>
      <c r="AE93" s="2311" t="n"/>
      <c r="AF93" s="2310">
        <f>AP93+AR93+AU93+AX93+BA93+BD93+BG93+BJ93+BM93</f>
        <v/>
      </c>
      <c r="AG93" s="2302" t="n"/>
      <c r="AH93" s="4394" t="n">
        <v>8</v>
      </c>
      <c r="AI93" s="186" t="n"/>
      <c r="AJ93" s="3862" t="n"/>
      <c r="AK93" s="186" t="n"/>
      <c r="AL93" s="3862" t="n">
        <v>8</v>
      </c>
      <c r="AM93" s="186" t="n"/>
      <c r="AN93" s="3863" t="n"/>
      <c r="AO93" s="72" t="n"/>
      <c r="AP93" s="3864" t="n"/>
      <c r="AQ93" s="3926" t="n"/>
      <c r="AR93" s="3865" t="n"/>
      <c r="AS93" s="3864" t="n"/>
      <c r="AT93" s="3926" t="n"/>
      <c r="AU93" s="3865" t="n"/>
      <c r="AV93" s="3866" t="n"/>
      <c r="AW93" s="3928" t="n"/>
      <c r="AX93" s="3865" t="n"/>
      <c r="AY93" s="3864" t="n"/>
      <c r="AZ93" s="4379" t="n"/>
      <c r="BA93" s="6889" t="n">
        <v>2</v>
      </c>
      <c r="BB93" s="3866" t="n"/>
      <c r="BC93" s="3861" t="n">
        <v>108</v>
      </c>
      <c r="BD93" s="3862" t="n">
        <v>14</v>
      </c>
      <c r="BE93" s="2090" t="n">
        <v>3</v>
      </c>
      <c r="BF93" s="3867" t="n"/>
      <c r="BG93" s="3862" t="n"/>
      <c r="BH93" s="3868" t="n"/>
      <c r="BI93" s="3861" t="n"/>
      <c r="BJ93" s="3862" t="n"/>
      <c r="BK93" s="2090" t="n"/>
      <c r="BL93" s="3867" t="n"/>
      <c r="BM93" s="3862" t="n"/>
      <c r="BN93" s="3863" t="n"/>
      <c r="BO93" s="2313">
        <f>U93+AS93+AV93+AY93+BB93+BE93+BH93+BK93+BN93</f>
        <v/>
      </c>
      <c r="BP93" s="2311" t="n"/>
      <c r="BQ93" s="3931" t="inlineStr">
        <is>
          <t>ТПиО</t>
        </is>
      </c>
      <c r="BR93" s="72" t="n"/>
      <c r="BS93" s="2">
        <f>(AB93-R93)*0.22</f>
        <v/>
      </c>
      <c r="BT93" s="2" t="n"/>
      <c r="BU93" s="2" t="n"/>
    </row>
    <row r="94">
      <c r="A94" s="3118" t="inlineStr">
        <is>
          <t>2.7.3</t>
        </is>
      </c>
      <c r="B94" s="173" t="n"/>
      <c r="C94" s="4368" t="inlineStr">
        <is>
          <t>Ландшафтное планирование и организация объектов экологического туризма</t>
        </is>
      </c>
      <c r="D94" s="2930" t="n"/>
      <c r="E94" s="2930" t="n"/>
      <c r="F94" s="2930" t="n"/>
      <c r="G94" s="2930" t="n"/>
      <c r="H94" s="2930" t="n"/>
      <c r="I94" s="2930" t="n"/>
      <c r="J94" s="2930" t="n"/>
      <c r="K94" s="2930" t="n"/>
      <c r="L94" s="2930" t="n"/>
      <c r="M94" s="2930" t="n"/>
      <c r="N94" s="2930" t="n"/>
      <c r="O94" s="2930" t="n"/>
      <c r="P94" s="2946" t="n"/>
      <c r="Q94" s="4731" t="n"/>
      <c r="R94" s="2378" t="n"/>
      <c r="S94" s="2372" t="n"/>
      <c r="T94" s="2372" t="n"/>
      <c r="U94" s="2453" t="n"/>
      <c r="V94" s="2452" t="n">
        <v>6</v>
      </c>
      <c r="W94" s="2302" t="n"/>
      <c r="X94" s="2373" t="n"/>
      <c r="Y94" s="2311" t="n"/>
      <c r="Z94" s="2452" t="n">
        <v>108</v>
      </c>
      <c r="AA94" s="2302" t="n"/>
      <c r="AB94" s="2453" t="n">
        <v>64</v>
      </c>
      <c r="AC94" s="2311" t="n"/>
      <c r="AD94" s="2377">
        <f>Z94-T94</f>
        <v/>
      </c>
      <c r="AE94" s="2311" t="n"/>
      <c r="AF94" s="2452">
        <f>AP94+AR94+AU94+AX94+BA94+BD94+BG94+BJ94+BM94</f>
        <v/>
      </c>
      <c r="AG94" s="2302" t="n"/>
      <c r="AH94" s="2454" t="n">
        <v>8</v>
      </c>
      <c r="AI94" s="2316" t="n"/>
      <c r="AJ94" s="2432" t="n">
        <v>8</v>
      </c>
      <c r="AK94" s="2316" t="n"/>
      <c r="AL94" s="2432" t="n"/>
      <c r="AM94" s="2316" t="n"/>
      <c r="AN94" s="2455" t="n"/>
      <c r="AO94" s="2311" t="n"/>
      <c r="AP94" s="2378" t="n"/>
      <c r="AQ94" s="2431" t="n"/>
      <c r="AR94" s="1893" t="n"/>
      <c r="AS94" s="2378" t="n"/>
      <c r="AT94" s="2431" t="n"/>
      <c r="AU94" s="1893" t="n"/>
      <c r="AV94" s="2373" t="n"/>
      <c r="AW94" s="2454" t="n"/>
      <c r="AX94" s="1893" t="n"/>
      <c r="AY94" s="2378" t="n"/>
      <c r="AZ94" s="2431" t="n"/>
      <c r="BA94" s="2454" t="n"/>
      <c r="BB94" s="2373" t="n"/>
      <c r="BC94" s="2433" t="n"/>
      <c r="BD94" s="1893" t="n">
        <v>4</v>
      </c>
      <c r="BE94" s="2378" t="n"/>
      <c r="BF94" s="2431" t="n">
        <v>108</v>
      </c>
      <c r="BG94" s="1893" t="n">
        <v>12</v>
      </c>
      <c r="BH94" s="2373" t="n">
        <v>3</v>
      </c>
      <c r="BI94" s="2433" t="n"/>
      <c r="BJ94" s="1893" t="n"/>
      <c r="BK94" s="2378" t="n"/>
      <c r="BL94" s="2431" t="n"/>
      <c r="BM94" s="1893" t="n"/>
      <c r="BN94" s="1895" t="n"/>
      <c r="BO94" s="2377">
        <f>U94+AS94+AV94+AY94+BB94+BE94+BH94+BK94+BN94</f>
        <v/>
      </c>
      <c r="BP94" s="2311" t="n"/>
      <c r="BQ94" s="3081" t="n"/>
      <c r="BR94" s="2946" t="n"/>
      <c r="BS94" s="2386">
        <f>(AB94-R94)*0.22</f>
        <v/>
      </c>
      <c r="BT94" s="2" t="n"/>
      <c r="BU94" s="2" t="n"/>
    </row>
    <row r="95">
      <c r="A95" s="69" t="n"/>
      <c r="B95" s="173" t="n"/>
      <c r="C95" s="4368" t="inlineStr">
        <is>
          <t>Курсовая работа по учебной дисциплине "Ландшафтное планирование и организация экологического туризма"</t>
        </is>
      </c>
      <c r="D95" s="2930" t="n"/>
      <c r="E95" s="2930" t="n"/>
      <c r="F95" s="2930" t="n"/>
      <c r="G95" s="2930" t="n"/>
      <c r="H95" s="2930" t="n"/>
      <c r="I95" s="2930" t="n"/>
      <c r="J95" s="2930" t="n"/>
      <c r="K95" s="2930" t="n"/>
      <c r="L95" s="2930" t="n"/>
      <c r="M95" s="2930" t="n"/>
      <c r="N95" s="2930" t="n"/>
      <c r="O95" s="2930" t="n"/>
      <c r="P95" s="2946" t="n"/>
      <c r="Q95" s="3083" t="n"/>
      <c r="R95" s="3085" t="n"/>
      <c r="S95" s="3086" t="n"/>
      <c r="T95" s="2372" t="n"/>
      <c r="U95" s="3087" t="n"/>
      <c r="V95" s="3088" t="n"/>
      <c r="W95" s="173" t="n"/>
      <c r="X95" s="3093" t="n"/>
      <c r="Y95" s="72" t="n"/>
      <c r="Z95" s="3088" t="n">
        <v>30</v>
      </c>
      <c r="AA95" s="173" t="n"/>
      <c r="AB95" s="3087" t="n"/>
      <c r="AC95" s="72" t="n"/>
      <c r="AD95" s="2377">
        <f>Z95-T95</f>
        <v/>
      </c>
      <c r="AE95" s="2311" t="n"/>
      <c r="AF95" s="2452" t="n"/>
      <c r="AG95" s="2302" t="n"/>
      <c r="AH95" s="3089" t="n"/>
      <c r="AI95" s="186" t="n"/>
      <c r="AJ95" s="3090" t="n"/>
      <c r="AK95" s="186" t="n"/>
      <c r="AL95" s="3090" t="n"/>
      <c r="AM95" s="186" t="n"/>
      <c r="AN95" s="3091" t="n"/>
      <c r="AO95" s="72" t="n"/>
      <c r="AP95" s="3085" t="n"/>
      <c r="AQ95" s="3092" t="n"/>
      <c r="AR95" s="3090" t="n"/>
      <c r="AS95" s="3085" t="n"/>
      <c r="AT95" s="3092" t="n"/>
      <c r="AU95" s="3090" t="n"/>
      <c r="AV95" s="3093" t="n"/>
      <c r="AW95" s="3089" t="n"/>
      <c r="AX95" s="3090" t="n"/>
      <c r="AY95" s="3085" t="n"/>
      <c r="AZ95" s="3092" t="n"/>
      <c r="BA95" s="3089" t="n"/>
      <c r="BB95" s="3093" t="n"/>
      <c r="BC95" s="3094" t="n"/>
      <c r="BD95" s="3090" t="n"/>
      <c r="BE95" s="3085" t="n"/>
      <c r="BF95" s="3092" t="n">
        <v>30</v>
      </c>
      <c r="BG95" s="3090" t="n"/>
      <c r="BH95" s="3093" t="n">
        <v>1</v>
      </c>
      <c r="BI95" s="3094" t="n"/>
      <c r="BJ95" s="3090" t="n"/>
      <c r="BK95" s="3085" t="n"/>
      <c r="BL95" s="3092" t="n"/>
      <c r="BM95" s="3090" t="n"/>
      <c r="BN95" s="3091" t="n"/>
      <c r="BO95" s="2377">
        <f>U95+AS95+AV95+AY95+BB95+BE95+BH95+BK95+BN95</f>
        <v/>
      </c>
      <c r="BP95" s="2311" t="n"/>
      <c r="BQ95" s="2304" t="n"/>
      <c r="BR95" s="2305" t="n"/>
      <c r="BS95" s="2386">
        <f>(AB95-R95)*0.22</f>
        <v/>
      </c>
      <c r="BT95" s="2" t="n"/>
      <c r="BU95" s="2" t="n"/>
    </row>
    <row r="96">
      <c r="A96" s="2368" t="inlineStr">
        <is>
          <t>2.8</t>
        </is>
      </c>
      <c r="B96" s="2302" t="n"/>
      <c r="C96" s="4354" t="inlineStr">
        <is>
          <t>Модуль "Менеджмент в туризме"</t>
        </is>
      </c>
      <c r="D96" s="2665" t="n"/>
      <c r="E96" s="2665" t="n"/>
      <c r="F96" s="2665" t="n"/>
      <c r="G96" s="2665" t="n"/>
      <c r="H96" s="2665" t="n"/>
      <c r="I96" s="2665" t="n"/>
      <c r="J96" s="2665" t="n"/>
      <c r="K96" s="2665" t="n"/>
      <c r="L96" s="2665" t="n"/>
      <c r="M96" s="2665" t="n"/>
      <c r="N96" s="2665" t="n"/>
      <c r="O96" s="2665" t="n"/>
      <c r="P96" s="2311" t="n"/>
      <c r="Q96" s="3099" t="n"/>
      <c r="R96" s="2383" t="n"/>
      <c r="S96" s="2601" t="n"/>
      <c r="T96" s="2372" t="n"/>
      <c r="U96" s="2376" t="n"/>
      <c r="V96" s="2374" t="n"/>
      <c r="W96" s="2302" t="n"/>
      <c r="X96" s="2375" t="n"/>
      <c r="Y96" s="2311" t="n"/>
      <c r="Z96" s="2374" t="n"/>
      <c r="AA96" s="2302" t="n"/>
      <c r="AB96" s="2376" t="n"/>
      <c r="AC96" s="2311" t="n"/>
      <c r="AD96" s="2377" t="n"/>
      <c r="AE96" s="2311" t="n"/>
      <c r="AF96" s="2452" t="n"/>
      <c r="AG96" s="2302" t="n"/>
      <c r="AH96" s="2379" t="n"/>
      <c r="AI96" s="2316" t="n"/>
      <c r="AJ96" s="2380" t="n"/>
      <c r="AK96" s="2316" t="n"/>
      <c r="AL96" s="2380" t="n"/>
      <c r="AM96" s="2316" t="n"/>
      <c r="AN96" s="2381" t="n"/>
      <c r="AO96" s="2311" t="n"/>
      <c r="AP96" s="2383" t="n"/>
      <c r="AQ96" s="2382" t="n"/>
      <c r="AR96" s="4657" t="n"/>
      <c r="AS96" s="2383" t="n"/>
      <c r="AT96" s="2382" t="n"/>
      <c r="AU96" s="4657" t="n"/>
      <c r="AV96" s="2375" t="n"/>
      <c r="AW96" s="2379" t="n"/>
      <c r="AX96" s="4657" t="n"/>
      <c r="AY96" s="2383" t="n"/>
      <c r="AZ96" s="2382" t="n"/>
      <c r="BA96" s="2379" t="n"/>
      <c r="BB96" s="2375" t="n"/>
      <c r="BC96" s="2384" t="n"/>
      <c r="BD96" s="4657" t="n"/>
      <c r="BE96" s="2383" t="n"/>
      <c r="BF96" s="2382" t="n"/>
      <c r="BG96" s="4657" t="n"/>
      <c r="BH96" s="2375" t="n"/>
      <c r="BI96" s="2384" t="n"/>
      <c r="BJ96" s="4657" t="n"/>
      <c r="BK96" s="2383" t="n"/>
      <c r="BL96" s="2382" t="n"/>
      <c r="BM96" s="4657" t="n"/>
      <c r="BN96" s="4658" t="n"/>
      <c r="BO96" s="2377" t="n"/>
      <c r="BP96" s="2311" t="n"/>
      <c r="BQ96" s="4365" t="n"/>
      <c r="BR96" s="2311" t="n"/>
      <c r="BS96" s="2386">
        <f>(AB96-R96)*0.22</f>
        <v/>
      </c>
      <c r="BT96" s="2" t="n"/>
      <c r="BU96" s="2" t="n"/>
    </row>
    <row r="97">
      <c r="A97" s="2451" t="inlineStr">
        <is>
          <t>2.8.1</t>
        </is>
      </c>
      <c r="B97" s="2302" t="n"/>
      <c r="C97" s="4367" t="inlineStr">
        <is>
          <t>Экологический менеджмент / Менеджмент в туризме / Гостиничный менеджмент</t>
        </is>
      </c>
      <c r="D97" s="2665" t="n"/>
      <c r="E97" s="2665" t="n"/>
      <c r="F97" s="2665" t="n"/>
      <c r="G97" s="2665" t="n"/>
      <c r="H97" s="2665" t="n"/>
      <c r="I97" s="2665" t="n"/>
      <c r="J97" s="2665" t="n"/>
      <c r="K97" s="2665" t="n"/>
      <c r="L97" s="2665" t="n"/>
      <c r="M97" s="2665" t="n"/>
      <c r="N97" s="2665" t="n"/>
      <c r="O97" s="2665" t="n"/>
      <c r="P97" s="2311" t="n"/>
      <c r="Q97" s="3083" t="n"/>
      <c r="R97" s="3085" t="n">
        <v>24</v>
      </c>
      <c r="S97" s="3086" t="n"/>
      <c r="T97" s="2372" t="n">
        <v>38</v>
      </c>
      <c r="U97" s="3087" t="n">
        <v>1</v>
      </c>
      <c r="V97" s="3088" t="n">
        <v>7</v>
      </c>
      <c r="W97" s="173" t="n"/>
      <c r="X97" s="3097" t="n"/>
      <c r="Y97" s="2665" t="n"/>
      <c r="Z97" s="6914" t="n">
        <v>108</v>
      </c>
      <c r="AA97" s="2302" t="n"/>
      <c r="AB97" s="3087" t="n">
        <v>70</v>
      </c>
      <c r="AC97" s="72" t="n"/>
      <c r="AD97" s="2377">
        <f>Z97-T97</f>
        <v/>
      </c>
      <c r="AE97" s="2311" t="n"/>
      <c r="AF97" s="2452">
        <f>AP97+AR97+AU97+AX97+BA97+BD97+BG97+BJ97+BM97</f>
        <v/>
      </c>
      <c r="AG97" s="2302" t="n"/>
      <c r="AH97" s="3089" t="n">
        <v>6</v>
      </c>
      <c r="AI97" s="186" t="n"/>
      <c r="AJ97" s="3090" t="n"/>
      <c r="AK97" s="186" t="n"/>
      <c r="AL97" s="3090" t="n">
        <v>4</v>
      </c>
      <c r="AM97" s="186" t="n"/>
      <c r="AN97" s="3091" t="n"/>
      <c r="AO97" s="72" t="n"/>
      <c r="AP97" s="3085" t="n"/>
      <c r="AQ97" s="3092" t="n"/>
      <c r="AR97" s="3090" t="n"/>
      <c r="AS97" s="3085" t="n"/>
      <c r="AT97" s="3092" t="n"/>
      <c r="AU97" s="3090" t="n"/>
      <c r="AV97" s="3093" t="n"/>
      <c r="AW97" s="3089" t="n"/>
      <c r="AX97" s="3090" t="n"/>
      <c r="AY97" s="3085" t="n"/>
      <c r="AZ97" s="3092" t="n"/>
      <c r="BA97" s="3089" t="n"/>
      <c r="BB97" s="3093" t="n"/>
      <c r="BC97" s="3094" t="n"/>
      <c r="BD97" s="3090" t="n"/>
      <c r="BE97" s="3085" t="n"/>
      <c r="BF97" s="3092" t="n"/>
      <c r="BG97" s="3090" t="n">
        <v>2</v>
      </c>
      <c r="BH97" s="3093" t="n"/>
      <c r="BI97" s="3094" t="n">
        <v>70</v>
      </c>
      <c r="BJ97" s="3090" t="n">
        <v>8</v>
      </c>
      <c r="BK97" s="3085" t="n">
        <v>2</v>
      </c>
      <c r="BL97" s="3092" t="n"/>
      <c r="BM97" s="3090" t="n"/>
      <c r="BN97" s="3091" t="n"/>
      <c r="BO97" s="2377">
        <f>U97+AS97+AV97+AY97+BB97+BE97+BH97+BK97+BN97</f>
        <v/>
      </c>
      <c r="BP97" s="2311" t="n"/>
      <c r="BQ97" s="3095" t="n"/>
      <c r="BR97" s="72" t="n"/>
      <c r="BS97" s="2386">
        <f>(AB97-R97)*0.22</f>
        <v/>
      </c>
      <c r="BT97" s="2" t="n"/>
      <c r="BU97" s="2" t="n"/>
    </row>
    <row r="98">
      <c r="A98" s="3118" t="inlineStr">
        <is>
          <t>2.8.2</t>
        </is>
      </c>
      <c r="B98" s="173" t="n"/>
      <c r="C98" s="4367" t="inlineStr">
        <is>
          <t>Маркетинг с основами логистики в туристической индустрии / Маркетинг туризма / Маркетинг гостиничных услуг</t>
        </is>
      </c>
      <c r="D98" s="2665" t="n"/>
      <c r="E98" s="2665" t="n"/>
      <c r="F98" s="2665" t="n"/>
      <c r="G98" s="2665" t="n"/>
      <c r="H98" s="2665" t="n"/>
      <c r="I98" s="2665" t="n"/>
      <c r="J98" s="2665" t="n"/>
      <c r="K98" s="2665" t="n"/>
      <c r="L98" s="2665" t="n"/>
      <c r="M98" s="2665" t="n"/>
      <c r="N98" s="2665" t="n"/>
      <c r="O98" s="2665" t="n"/>
      <c r="P98" s="2311" t="n"/>
      <c r="Q98" s="3119" t="n"/>
      <c r="R98" s="2378" t="n">
        <v>24</v>
      </c>
      <c r="S98" s="2372" t="n"/>
      <c r="T98" s="2372" t="n">
        <v>44</v>
      </c>
      <c r="U98" s="2453" t="n">
        <v>1</v>
      </c>
      <c r="V98" s="2452" t="n"/>
      <c r="W98" s="2302" t="n"/>
      <c r="X98" s="2373" t="n">
        <v>7</v>
      </c>
      <c r="Y98" s="2311" t="n"/>
      <c r="Z98" s="2452" t="n">
        <v>108</v>
      </c>
      <c r="AA98" s="2302" t="n"/>
      <c r="AB98" s="2453" t="n">
        <v>60</v>
      </c>
      <c r="AC98" s="2311" t="n"/>
      <c r="AD98" s="2377">
        <f>Z98-T98</f>
        <v/>
      </c>
      <c r="AE98" s="2311" t="n"/>
      <c r="AF98" s="2452">
        <f>AP98+AR98+AU98+AX98+BA98+BD98+BG98+BJ98+BM98</f>
        <v/>
      </c>
      <c r="AG98" s="2302" t="n"/>
      <c r="AH98" s="2454" t="n">
        <v>6</v>
      </c>
      <c r="AI98" s="2316" t="n"/>
      <c r="AJ98" s="2432" t="n"/>
      <c r="AK98" s="2316" t="n"/>
      <c r="AL98" s="2432" t="n">
        <v>4</v>
      </c>
      <c r="AM98" s="2316" t="n"/>
      <c r="AN98" s="2455" t="n"/>
      <c r="AO98" s="2311" t="n"/>
      <c r="AP98" s="2378" t="n"/>
      <c r="AQ98" s="2431" t="n"/>
      <c r="AR98" s="1893" t="n"/>
      <c r="AS98" s="2378" t="n"/>
      <c r="AT98" s="2431" t="n"/>
      <c r="AU98" s="1893" t="n"/>
      <c r="AV98" s="2373" t="n"/>
      <c r="AW98" s="2454" t="n"/>
      <c r="AX98" s="1893" t="n"/>
      <c r="AY98" s="2378" t="n"/>
      <c r="AZ98" s="2431" t="n"/>
      <c r="BA98" s="2454" t="n"/>
      <c r="BB98" s="2373" t="n"/>
      <c r="BC98" s="2433" t="n"/>
      <c r="BD98" s="1893" t="n"/>
      <c r="BE98" s="2378" t="n"/>
      <c r="BF98" s="2431" t="n"/>
      <c r="BG98" s="1893" t="n">
        <v>2</v>
      </c>
      <c r="BH98" s="2373" t="n"/>
      <c r="BI98" s="2433" t="n">
        <v>64</v>
      </c>
      <c r="BJ98" s="1893" t="n">
        <v>8</v>
      </c>
      <c r="BK98" s="2378" t="n">
        <v>2</v>
      </c>
      <c r="BL98" s="2431" t="n"/>
      <c r="BM98" s="1893" t="n"/>
      <c r="BN98" s="1895" t="n"/>
      <c r="BO98" s="2377">
        <f>U98+AS98+AV98+AY98+BB98+BE98+BH98+BK98+BN98</f>
        <v/>
      </c>
      <c r="BP98" s="2311" t="n"/>
      <c r="BQ98" s="3081" t="n"/>
      <c r="BR98" s="2311" t="n"/>
      <c r="BS98" s="2386">
        <f>(AB98-R98)*0.22</f>
        <v/>
      </c>
      <c r="BT98" s="2" t="n"/>
      <c r="BU98" s="2" t="n"/>
    </row>
    <row r="99">
      <c r="A99" s="2604" t="inlineStr">
        <is>
          <t>2.8.3</t>
        </is>
      </c>
      <c r="B99" s="2605" t="n"/>
      <c r="C99" s="2606" t="inlineStr">
        <is>
          <t>Правовое регулирование туристической деятельности и таможенное дело / Правовое регулирование туристической деятельности / Правовое и документальное обеспечение профессиональной деятельности</t>
        </is>
      </c>
      <c r="D99" s="2607" t="n"/>
      <c r="E99" s="2607" t="n"/>
      <c r="F99" s="2607" t="n"/>
      <c r="G99" s="2607" t="n"/>
      <c r="H99" s="2607" t="n"/>
      <c r="I99" s="2607" t="n"/>
      <c r="J99" s="2607" t="n"/>
      <c r="K99" s="2607" t="n"/>
      <c r="L99" s="2607" t="n"/>
      <c r="M99" s="2607" t="n"/>
      <c r="N99" s="2607" t="n"/>
      <c r="O99" s="2607" t="n"/>
      <c r="P99" s="2608" t="n"/>
      <c r="Q99" s="2609" t="n"/>
      <c r="R99" s="2616" t="n">
        <v>24</v>
      </c>
      <c r="S99" s="2611" t="n"/>
      <c r="T99" s="2611" t="n">
        <v>44</v>
      </c>
      <c r="U99" s="2614" t="n">
        <v>1</v>
      </c>
      <c r="V99" s="2613" t="n"/>
      <c r="W99" s="2605" t="n"/>
      <c r="X99" s="2612" t="n">
        <v>7</v>
      </c>
      <c r="Y99" s="2608" t="n"/>
      <c r="Z99" s="2613" t="n">
        <v>108</v>
      </c>
      <c r="AA99" s="2605" t="n"/>
      <c r="AB99" s="2614" t="n">
        <v>60</v>
      </c>
      <c r="AC99" s="2608" t="n"/>
      <c r="AD99" s="2615">
        <f>Z99-T99</f>
        <v/>
      </c>
      <c r="AE99" s="2608" t="n"/>
      <c r="AF99" s="2613">
        <f>AP99+AR99+AU99+AX99+BA99+BD99+BG99+BJ99+BM99</f>
        <v/>
      </c>
      <c r="AG99" s="2605" t="n"/>
      <c r="AH99" s="2617" t="n">
        <v>8</v>
      </c>
      <c r="AI99" s="2618" t="n"/>
      <c r="AJ99" s="2619" t="n"/>
      <c r="AK99" s="2618" t="n"/>
      <c r="AL99" s="2619" t="n">
        <v>6</v>
      </c>
      <c r="AM99" s="2618" t="n"/>
      <c r="AN99" s="2620" t="n"/>
      <c r="AO99" s="2608" t="n"/>
      <c r="AP99" s="2616" t="n"/>
      <c r="AQ99" s="2621" t="n"/>
      <c r="AR99" s="2619" t="n"/>
      <c r="AS99" s="2616" t="n"/>
      <c r="AT99" s="2621" t="n"/>
      <c r="AU99" s="2619" t="n"/>
      <c r="AV99" s="2612" t="n"/>
      <c r="AW99" s="2617" t="n"/>
      <c r="AX99" s="2619" t="n"/>
      <c r="AY99" s="2616" t="n"/>
      <c r="AZ99" s="2621" t="n"/>
      <c r="BA99" s="2617" t="n"/>
      <c r="BB99" s="2612" t="n"/>
      <c r="BC99" s="2622" t="n"/>
      <c r="BD99" s="2619" t="n"/>
      <c r="BE99" s="2616" t="n"/>
      <c r="BF99" s="2621" t="n"/>
      <c r="BG99" s="2619" t="n">
        <v>4</v>
      </c>
      <c r="BH99" s="2612" t="n"/>
      <c r="BI99" s="2622" t="n">
        <v>64</v>
      </c>
      <c r="BJ99" s="2619" t="n">
        <v>10</v>
      </c>
      <c r="BK99" s="2616" t="n">
        <v>2</v>
      </c>
      <c r="BL99" s="2621" t="n"/>
      <c r="BM99" s="2619" t="n"/>
      <c r="BN99" s="2620" t="n"/>
      <c r="BO99" s="2615">
        <f>U99+AS99+AV99+AY99+BB99+BE99+BH99+BK99+BN99</f>
        <v/>
      </c>
      <c r="BP99" s="2608" t="n"/>
      <c r="BQ99" s="4395" t="n"/>
      <c r="BR99" s="2608" t="n"/>
      <c r="BS99" s="2386">
        <f>(AB99-R99)*0.22</f>
        <v/>
      </c>
      <c r="BT99" s="2" t="n"/>
      <c r="BU99" s="2" t="n"/>
    </row>
    <row r="100">
      <c r="A100" s="5245" t="n"/>
      <c r="B100" s="5245" t="n"/>
      <c r="C100" s="1006" t="n"/>
      <c r="D100" s="1006" t="n"/>
      <c r="E100" s="1006" t="n"/>
      <c r="F100" s="1006" t="n"/>
      <c r="G100" s="1006" t="n"/>
      <c r="H100" s="1006" t="n"/>
      <c r="I100" s="1006" t="n"/>
      <c r="J100" s="1006" t="n"/>
      <c r="K100" s="1006" t="n"/>
      <c r="L100" s="1006" t="n"/>
      <c r="M100" s="1006" t="n"/>
      <c r="N100" s="1006" t="n"/>
      <c r="O100" s="1006" t="n"/>
      <c r="P100" s="1006" t="n"/>
      <c r="Q100" s="1006" t="n"/>
      <c r="R100" s="851" t="n"/>
      <c r="S100" s="851" t="n"/>
      <c r="T100" s="851" t="n"/>
      <c r="U100" s="851" t="n"/>
      <c r="V100" s="851" t="n"/>
      <c r="W100" s="851" t="n"/>
      <c r="X100" s="851" t="n"/>
      <c r="Y100" s="851" t="n"/>
      <c r="Z100" s="6915" t="n"/>
      <c r="AA100" s="6915" t="n"/>
      <c r="AB100" s="851" t="n"/>
      <c r="AC100" s="851" t="n"/>
      <c r="AD100" s="6915" t="n"/>
      <c r="AE100" s="851" t="n"/>
      <c r="AF100" s="851" t="n"/>
      <c r="AG100" s="851" t="n"/>
      <c r="AH100" s="851" t="n"/>
      <c r="AI100" s="851" t="n"/>
      <c r="AJ100" s="851" t="n"/>
      <c r="AK100" s="851" t="n"/>
      <c r="AL100" s="851" t="n"/>
      <c r="AM100" s="851" t="n"/>
      <c r="AN100" s="851" t="n"/>
      <c r="AO100" s="851" t="n"/>
      <c r="AP100" s="851" t="n"/>
      <c r="AQ100" s="851" t="n"/>
      <c r="AR100" s="851" t="n"/>
      <c r="AS100" s="851" t="n"/>
      <c r="AT100" s="851" t="n"/>
      <c r="AU100" s="851" t="n"/>
      <c r="AV100" s="851" t="n"/>
      <c r="AW100" s="851" t="n"/>
      <c r="AX100" s="851" t="n"/>
      <c r="AY100" s="851" t="n"/>
      <c r="AZ100" s="851" t="n"/>
      <c r="BA100" s="851" t="n"/>
      <c r="BB100" s="851" t="n"/>
      <c r="BC100" s="851" t="n"/>
      <c r="BD100" s="851" t="n"/>
      <c r="BE100" s="851" t="n"/>
      <c r="BF100" s="851" t="n"/>
      <c r="BG100" s="851" t="n"/>
      <c r="BH100" s="851" t="n"/>
      <c r="BI100" s="851" t="n"/>
      <c r="BJ100" s="851" t="n"/>
      <c r="BK100" s="851" t="n"/>
      <c r="BL100" s="851" t="n"/>
      <c r="BM100" s="851" t="n"/>
      <c r="BN100" s="851" t="n"/>
      <c r="BO100" s="851" t="n"/>
      <c r="BP100" s="851" t="n"/>
      <c r="BQ100" s="5247" t="n"/>
      <c r="BR100" s="5247" t="n"/>
      <c r="BS100" s="2" t="n"/>
      <c r="BT100" s="2" t="n"/>
      <c r="BU100" s="2" t="n"/>
    </row>
    <row r="101">
      <c r="A101" s="2630" t="inlineStr">
        <is>
          <t>№
п/п</t>
        </is>
      </c>
      <c r="B101" s="2202" t="n"/>
      <c r="C101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101" s="60" t="n"/>
      <c r="E101" s="60" t="n"/>
      <c r="F101" s="60" t="n"/>
      <c r="G101" s="60" t="n"/>
      <c r="H101" s="60" t="n"/>
      <c r="I101" s="60" t="n"/>
      <c r="J101" s="60" t="n"/>
      <c r="K101" s="60" t="n"/>
      <c r="L101" s="60" t="n"/>
      <c r="M101" s="60" t="n"/>
      <c r="N101" s="60" t="n"/>
      <c r="O101" s="60" t="n"/>
      <c r="P101" s="64" t="n"/>
      <c r="Q101" s="3142" t="n"/>
      <c r="R101" s="2629" t="inlineStr">
        <is>
          <t>Уровень ССО</t>
        </is>
      </c>
      <c r="S101" s="1410" t="n"/>
      <c r="T101" s="1410" t="n"/>
      <c r="U101" s="1414" t="n"/>
      <c r="V101" s="2630" t="inlineStr">
        <is>
          <t>Экзамены</t>
        </is>
      </c>
      <c r="W101" s="2202" t="n"/>
      <c r="X101" s="3936" t="inlineStr">
        <is>
          <t>Зачеты</t>
        </is>
      </c>
      <c r="Y101" s="2202" t="n"/>
      <c r="Z101" s="2632" t="inlineStr">
        <is>
          <t>Общее количество акад. часов по учебному плану для дневной формы</t>
        </is>
      </c>
      <c r="AA101" s="2198" t="n"/>
      <c r="AB101" s="2633" t="inlineStr">
        <is>
          <t>Количество аудиторных часов по учебному плану для дневной формы</t>
        </is>
      </c>
      <c r="AC101" s="60" t="n"/>
      <c r="AD101" s="2629" t="inlineStr">
        <is>
          <t>ВСЕГО                  академических  часов</t>
        </is>
      </c>
      <c r="AE101" s="64" t="n"/>
      <c r="AF101" s="2635" t="inlineStr">
        <is>
          <t>Количество аудиторных часов</t>
        </is>
      </c>
      <c r="AG101" s="164" t="n"/>
      <c r="AH101" s="164" t="n"/>
      <c r="AI101" s="164" t="n"/>
      <c r="AJ101" s="164" t="n"/>
      <c r="AK101" s="164" t="n"/>
      <c r="AL101" s="164" t="n"/>
      <c r="AM101" s="164" t="n"/>
      <c r="AN101" s="164" t="n"/>
      <c r="AO101" s="165" t="n"/>
      <c r="AP101" s="2635" t="inlineStr">
        <is>
          <t>Распределение по курсам и семестрам</t>
        </is>
      </c>
      <c r="AQ101" s="164" t="n"/>
      <c r="AR101" s="164" t="n"/>
      <c r="AS101" s="164" t="n"/>
      <c r="AT101" s="164" t="n"/>
      <c r="AU101" s="164" t="n"/>
      <c r="AV101" s="164" t="n"/>
      <c r="AW101" s="164" t="n"/>
      <c r="AX101" s="164" t="n"/>
      <c r="AY101" s="164" t="n"/>
      <c r="AZ101" s="164" t="n"/>
      <c r="BA101" s="164" t="n"/>
      <c r="BB101" s="164" t="n"/>
      <c r="BC101" s="164" t="n"/>
      <c r="BD101" s="164" t="n"/>
      <c r="BE101" s="164" t="n"/>
      <c r="BF101" s="164" t="n"/>
      <c r="BG101" s="164" t="n"/>
      <c r="BH101" s="164" t="n"/>
      <c r="BI101" s="164" t="n"/>
      <c r="BJ101" s="164" t="n"/>
      <c r="BK101" s="164" t="n"/>
      <c r="BL101" s="164" t="n"/>
      <c r="BM101" s="164" t="n"/>
      <c r="BN101" s="165" t="n"/>
      <c r="BO101" s="2630" t="inlineStr">
        <is>
          <t>Всего зачетных единиц</t>
        </is>
      </c>
      <c r="BP101" s="2202" t="n"/>
      <c r="BQ101" s="2631" t="n"/>
      <c r="BR101" s="2202" t="n"/>
      <c r="BS101" s="3937" t="n"/>
      <c r="BT101" s="2" t="n"/>
      <c r="BU101" s="2" t="n"/>
    </row>
    <row r="102">
      <c r="A102" s="69" t="n"/>
      <c r="B102" s="2211" t="n"/>
      <c r="C102" s="171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72" t="n"/>
      <c r="Q102" s="851" t="n"/>
      <c r="R102" s="2636" t="inlineStr">
        <is>
          <t>Количество ауд.часов</t>
        </is>
      </c>
      <c r="S102" s="2637" t="inlineStr">
        <is>
          <t>Количество экзаменов</t>
        </is>
      </c>
      <c r="T102" s="3652" t="inlineStr">
        <is>
          <t>Всего часов</t>
        </is>
      </c>
      <c r="U102" s="3653" t="inlineStr">
        <is>
          <t>Зачетных единиц</t>
        </is>
      </c>
      <c r="V102" s="69" t="n"/>
      <c r="W102" s="2211" t="n"/>
      <c r="X102" s="171" t="n"/>
      <c r="Y102" s="2211" t="n"/>
      <c r="Z102" s="69" t="n"/>
      <c r="AA102" s="173" t="n"/>
      <c r="AB102" s="2" t="n"/>
      <c r="AC102" s="2" t="n"/>
      <c r="AD102" s="69" t="n"/>
      <c r="AE102" s="72" t="n"/>
      <c r="AF102" s="3145" t="inlineStr">
        <is>
          <t>Всего</t>
        </is>
      </c>
      <c r="AG102" s="2213" t="n"/>
      <c r="AH102" s="2641" t="inlineStr">
        <is>
          <t>Из них</t>
        </is>
      </c>
      <c r="AI102" s="175" t="n"/>
      <c r="AJ102" s="175" t="n"/>
      <c r="AK102" s="175" t="n"/>
      <c r="AL102" s="175" t="n"/>
      <c r="AM102" s="175" t="n"/>
      <c r="AN102" s="175" t="n"/>
      <c r="AO102" s="2215" t="n"/>
      <c r="AP102" s="3654" t="inlineStr">
        <is>
          <t>I курс</t>
        </is>
      </c>
      <c r="AQ102" s="477" t="n"/>
      <c r="AR102" s="477" t="n"/>
      <c r="AS102" s="477" t="n"/>
      <c r="AT102" s="477" t="n"/>
      <c r="AU102" s="477" t="n"/>
      <c r="AV102" s="2231" t="n"/>
      <c r="AW102" s="3655" t="inlineStr">
        <is>
          <t>II курс</t>
        </is>
      </c>
      <c r="AX102" s="477" t="n"/>
      <c r="AY102" s="477" t="n"/>
      <c r="AZ102" s="477" t="n"/>
      <c r="BA102" s="477" t="n"/>
      <c r="BB102" s="2227" t="n"/>
      <c r="BC102" s="3654" t="inlineStr">
        <is>
          <t>III курс</t>
        </is>
      </c>
      <c r="BD102" s="477" t="n"/>
      <c r="BE102" s="477" t="n"/>
      <c r="BF102" s="477" t="n"/>
      <c r="BG102" s="477" t="n"/>
      <c r="BH102" s="2231" t="n"/>
      <c r="BI102" s="3655" t="inlineStr">
        <is>
          <t>IV курс</t>
        </is>
      </c>
      <c r="BJ102" s="477" t="n"/>
      <c r="BK102" s="477" t="n"/>
      <c r="BL102" s="477" t="n"/>
      <c r="BM102" s="477" t="n"/>
      <c r="BN102" s="2227" t="n"/>
      <c r="BO102" s="69" t="n"/>
      <c r="BP102" s="2211" t="n"/>
      <c r="BQ102" s="2" t="n"/>
      <c r="BR102" s="2211" t="n"/>
      <c r="BS102" s="3937" t="n"/>
      <c r="BT102" s="2" t="n"/>
      <c r="BU102" s="2" t="n"/>
    </row>
    <row r="103">
      <c r="A103" s="69" t="n"/>
      <c r="B103" s="2211" t="n"/>
      <c r="C103" s="171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72" t="n"/>
      <c r="Q103" s="851" t="n"/>
      <c r="R103" s="2218" t="n"/>
      <c r="S103" s="2219" t="n"/>
      <c r="T103" s="2" t="n"/>
      <c r="U103" s="2877" t="n"/>
      <c r="V103" s="69" t="n"/>
      <c r="W103" s="2211" t="n"/>
      <c r="X103" s="171" t="n"/>
      <c r="Y103" s="2211" t="n"/>
      <c r="Z103" s="69" t="n"/>
      <c r="AA103" s="173" t="n"/>
      <c r="AB103" s="2" t="n"/>
      <c r="AC103" s="2" t="n"/>
      <c r="AD103" s="69" t="n"/>
      <c r="AE103" s="72" t="n"/>
      <c r="AF103" s="69" t="n"/>
      <c r="AG103" s="173" t="n"/>
      <c r="AH103" s="2643" t="inlineStr">
        <is>
          <t>Лекции</t>
        </is>
      </c>
      <c r="AI103" s="2221" t="n"/>
      <c r="AJ103" s="2644" t="inlineStr">
        <is>
          <t>Лабораторные</t>
        </is>
      </c>
      <c r="AK103" s="2221" t="n"/>
      <c r="AL103" s="2644" t="inlineStr">
        <is>
          <t>Практические</t>
        </is>
      </c>
      <c r="AM103" s="2221" t="n"/>
      <c r="AN103" s="2645" t="inlineStr">
        <is>
          <t>Семинарские</t>
        </is>
      </c>
      <c r="AO103" s="2224" t="n"/>
      <c r="AP103" s="6916" t="inlineStr">
        <is>
          <t>УС</t>
        </is>
      </c>
      <c r="AQ103" s="2648" t="inlineStr">
        <is>
          <t>1 семестр</t>
        </is>
      </c>
      <c r="AR103" s="477" t="n"/>
      <c r="AS103" s="2227" t="n"/>
      <c r="AT103" s="2648" t="inlineStr">
        <is>
          <t>2 семестр</t>
        </is>
      </c>
      <c r="AU103" s="477" t="n"/>
      <c r="AV103" s="2227" t="n"/>
      <c r="AW103" s="2648" t="inlineStr">
        <is>
          <t>3 семестр</t>
        </is>
      </c>
      <c r="AX103" s="477" t="n"/>
      <c r="AY103" s="2227" t="n"/>
      <c r="AZ103" s="2648" t="inlineStr">
        <is>
          <t>4 семестр</t>
        </is>
      </c>
      <c r="BA103" s="477" t="n"/>
      <c r="BB103" s="2227" t="n"/>
      <c r="BC103" s="2648" t="inlineStr">
        <is>
          <t>5 семестр</t>
        </is>
      </c>
      <c r="BD103" s="477" t="n"/>
      <c r="BE103" s="2227" t="n"/>
      <c r="BF103" s="2649" t="inlineStr">
        <is>
          <t>6 семестр</t>
        </is>
      </c>
      <c r="BG103" s="477" t="n"/>
      <c r="BH103" s="2231" t="n"/>
      <c r="BI103" s="2648" t="inlineStr">
        <is>
          <t>7 семестр</t>
        </is>
      </c>
      <c r="BJ103" s="477" t="n"/>
      <c r="BK103" s="2227" t="n"/>
      <c r="BL103" s="2647" t="inlineStr">
        <is>
          <t>8 семестр</t>
        </is>
      </c>
      <c r="BM103" s="477" t="n"/>
      <c r="BN103" s="2227" t="n"/>
      <c r="BO103" s="69" t="n"/>
      <c r="BP103" s="2211" t="n"/>
      <c r="BQ103" s="2" t="n"/>
      <c r="BR103" s="2211" t="n"/>
      <c r="BS103" s="3937" t="n"/>
      <c r="BT103" s="2" t="n"/>
      <c r="BU103" s="2" t="n"/>
    </row>
    <row r="104">
      <c r="A104" s="69" t="n"/>
      <c r="B104" s="2211" t="n"/>
      <c r="C104" s="171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72" t="n"/>
      <c r="Q104" s="851" t="n"/>
      <c r="R104" s="2218" t="n"/>
      <c r="S104" s="2219" t="n"/>
      <c r="T104" s="2" t="n"/>
      <c r="U104" s="2877" t="n"/>
      <c r="V104" s="69" t="n"/>
      <c r="W104" s="2211" t="n"/>
      <c r="X104" s="171" t="n"/>
      <c r="Y104" s="2211" t="n"/>
      <c r="Z104" s="69" t="n"/>
      <c r="AA104" s="173" t="n"/>
      <c r="AB104" s="2" t="n"/>
      <c r="AC104" s="2" t="n"/>
      <c r="AD104" s="69" t="n"/>
      <c r="AE104" s="72" t="n"/>
      <c r="AF104" s="69" t="n"/>
      <c r="AG104" s="173" t="n"/>
      <c r="AH104" s="2" t="n"/>
      <c r="AI104" s="186" t="n"/>
      <c r="AJ104" s="2232" t="n"/>
      <c r="AK104" s="186" t="n"/>
      <c r="AL104" s="2232" t="n"/>
      <c r="AM104" s="186" t="n"/>
      <c r="AN104" s="2232" t="n"/>
      <c r="AO104" s="72" t="n"/>
      <c r="AP104" s="2218" t="n"/>
      <c r="AQ104" s="6917" t="inlineStr">
        <is>
          <t>2 недели</t>
        </is>
      </c>
      <c r="AR104" s="175" t="n"/>
      <c r="AS104" s="474" t="n"/>
      <c r="AT104" s="3151" t="inlineStr">
        <is>
          <t>2 недели</t>
        </is>
      </c>
      <c r="AU104" s="175" t="n"/>
      <c r="AV104" s="2215" t="n"/>
      <c r="AW104" s="3656" t="inlineStr">
        <is>
          <t>2 недели</t>
        </is>
      </c>
      <c r="AX104" s="477" t="n"/>
      <c r="AY104" s="2227" t="n"/>
      <c r="AZ104" s="3151" t="inlineStr">
        <is>
          <t>2 недели</t>
        </is>
      </c>
      <c r="BA104" s="175" t="n"/>
      <c r="BB104" s="2215" t="n"/>
      <c r="BC104" s="3656" t="inlineStr">
        <is>
          <t>3 недели</t>
        </is>
      </c>
      <c r="BD104" s="477" t="n"/>
      <c r="BE104" s="2227" t="n"/>
      <c r="BF104" s="3151" t="inlineStr">
        <is>
          <t>3 недели</t>
        </is>
      </c>
      <c r="BG104" s="175" t="n"/>
      <c r="BH104" s="2215" t="n"/>
      <c r="BI104" s="3656" t="inlineStr">
        <is>
          <t>3 недели</t>
        </is>
      </c>
      <c r="BJ104" s="477" t="n"/>
      <c r="BK104" s="2227" t="n"/>
      <c r="BL104" s="3151" t="inlineStr">
        <is>
          <t>2 недели</t>
        </is>
      </c>
      <c r="BM104" s="175" t="n"/>
      <c r="BN104" s="2215" t="n"/>
      <c r="BO104" s="69" t="n"/>
      <c r="BP104" s="2211" t="n"/>
      <c r="BQ104" s="2" t="n"/>
      <c r="BR104" s="2211" t="n"/>
      <c r="BS104" s="3937" t="n"/>
      <c r="BT104" s="2" t="n"/>
      <c r="BU104" s="2" t="n"/>
    </row>
    <row r="105">
      <c r="A105" s="2244" t="n"/>
      <c r="B105" s="2245" t="n"/>
      <c r="C105" s="2240" t="n"/>
      <c r="D105" s="78" t="n"/>
      <c r="E105" s="78" t="n"/>
      <c r="F105" s="78" t="n"/>
      <c r="G105" s="78" t="n"/>
      <c r="H105" s="78" t="n"/>
      <c r="I105" s="78" t="n"/>
      <c r="J105" s="78" t="n"/>
      <c r="K105" s="78" t="n"/>
      <c r="L105" s="78" t="n"/>
      <c r="M105" s="78" t="n"/>
      <c r="N105" s="78" t="n"/>
      <c r="O105" s="78" t="n"/>
      <c r="P105" s="81" t="n"/>
      <c r="Q105" s="3153" t="n"/>
      <c r="R105" s="2242" t="n"/>
      <c r="S105" s="2243" t="n"/>
      <c r="T105" s="78" t="n"/>
      <c r="U105" s="3154" t="n"/>
      <c r="V105" s="2244" t="n"/>
      <c r="W105" s="2245" t="n"/>
      <c r="X105" s="3826" t="n"/>
      <c r="Y105" s="2245" t="n"/>
      <c r="Z105" s="77" t="n"/>
      <c r="AA105" s="2239" t="n"/>
      <c r="AB105" s="78" t="n"/>
      <c r="AC105" s="78" t="n"/>
      <c r="AD105" s="77" t="n"/>
      <c r="AE105" s="81" t="n"/>
      <c r="AF105" s="77" t="n"/>
      <c r="AG105" s="2239" t="n"/>
      <c r="AH105" s="78" t="n"/>
      <c r="AI105" s="2247" t="n"/>
      <c r="AJ105" s="2248" t="n"/>
      <c r="AK105" s="2247" t="n"/>
      <c r="AL105" s="2248" t="n"/>
      <c r="AM105" s="2247" t="n"/>
      <c r="AN105" s="2248" t="n"/>
      <c r="AO105" s="81" t="n"/>
      <c r="AP105" s="2654" t="inlineStr">
        <is>
          <t>Ауд. часов</t>
        </is>
      </c>
      <c r="AQ105" s="6918" t="inlineStr">
        <is>
          <t>Всего часов</t>
        </is>
      </c>
      <c r="AR105" s="2656" t="inlineStr">
        <is>
          <t>Ауд. часов</t>
        </is>
      </c>
      <c r="AS105" s="2657" t="inlineStr">
        <is>
          <t>Зач. единиц</t>
        </is>
      </c>
      <c r="AT105" s="2655" t="inlineStr">
        <is>
          <t>Всего часов</t>
        </is>
      </c>
      <c r="AU105" s="2658" t="inlineStr">
        <is>
          <t>Ауд. часов</t>
        </is>
      </c>
      <c r="AV105" s="2659" t="inlineStr">
        <is>
          <t>Зач. единиц</t>
        </is>
      </c>
      <c r="AW105" s="2660" t="inlineStr">
        <is>
          <t>Всего часов</t>
        </is>
      </c>
      <c r="AX105" s="2658" t="inlineStr">
        <is>
          <t>Ауд. часов</t>
        </is>
      </c>
      <c r="AY105" s="2661" t="inlineStr">
        <is>
          <t>Зач. единиц</t>
        </is>
      </c>
      <c r="AZ105" s="2655" t="inlineStr">
        <is>
          <t>Всего часов</t>
        </is>
      </c>
      <c r="BA105" s="2656" t="inlineStr">
        <is>
          <t>Ауд. часов</t>
        </is>
      </c>
      <c r="BB105" s="2662" t="inlineStr">
        <is>
          <t>Зач. единиц</t>
        </is>
      </c>
      <c r="BC105" s="2658" t="inlineStr">
        <is>
          <t>Всего часов</t>
        </is>
      </c>
      <c r="BD105" s="2663" t="inlineStr">
        <is>
          <t>Ауд. часов</t>
        </is>
      </c>
      <c r="BE105" s="2661" t="inlineStr">
        <is>
          <t>Зач. единиц</t>
        </is>
      </c>
      <c r="BF105" s="2655" t="inlineStr">
        <is>
          <t>Всего часов</t>
        </is>
      </c>
      <c r="BG105" s="2656" t="inlineStr">
        <is>
          <t>Ауд. часов</t>
        </is>
      </c>
      <c r="BH105" s="2662" t="inlineStr">
        <is>
          <t>Зач. единиц</t>
        </is>
      </c>
      <c r="BI105" s="2658" t="inlineStr">
        <is>
          <t>Всего часов</t>
        </is>
      </c>
      <c r="BJ105" s="2663" t="inlineStr">
        <is>
          <t>Ауд. часов</t>
        </is>
      </c>
      <c r="BK105" s="2661" t="inlineStr">
        <is>
          <t>Зач. единиц</t>
        </is>
      </c>
      <c r="BL105" s="2658" t="inlineStr">
        <is>
          <t>Всего часов</t>
        </is>
      </c>
      <c r="BM105" s="2656" t="inlineStr">
        <is>
          <t>Ауд. часов</t>
        </is>
      </c>
      <c r="BN105" s="2662" t="inlineStr">
        <is>
          <t>Зач. единиц</t>
        </is>
      </c>
      <c r="BO105" s="2244" t="n"/>
      <c r="BP105" s="2245" t="n"/>
      <c r="BQ105" s="2246" t="n"/>
      <c r="BR105" s="2245" t="n"/>
      <c r="BS105" s="3937" t="n"/>
      <c r="BT105" s="2" t="n"/>
      <c r="BU105" s="2" t="n"/>
    </row>
    <row r="106">
      <c r="A106" s="2368" t="inlineStr">
        <is>
          <t>2.9</t>
        </is>
      </c>
      <c r="B106" s="2302" t="n"/>
      <c r="C106" s="4354" t="inlineStr">
        <is>
          <t>Модуль "Современные формы организации экотуристической деятельности"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311" t="n"/>
      <c r="Q106" s="3099" t="n"/>
      <c r="R106" s="2383" t="n"/>
      <c r="S106" s="2601" t="n"/>
      <c r="T106" s="2372" t="n"/>
      <c r="U106" s="2376" t="n"/>
      <c r="V106" s="2374" t="n"/>
      <c r="W106" s="2302" t="n"/>
      <c r="X106" s="2376" t="n"/>
      <c r="Y106" s="2311" t="n"/>
      <c r="Z106" s="2374" t="n"/>
      <c r="AA106" s="2302" t="n"/>
      <c r="AB106" s="2376" t="n"/>
      <c r="AC106" s="2311" t="n"/>
      <c r="AD106" s="2377" t="n"/>
      <c r="AE106" s="2311" t="n"/>
      <c r="AF106" s="2452" t="n"/>
      <c r="AG106" s="2302" t="n"/>
      <c r="AH106" s="2382" t="n"/>
      <c r="AI106" s="2316" t="n"/>
      <c r="AJ106" s="2380" t="n"/>
      <c r="AK106" s="2316" t="n"/>
      <c r="AL106" s="2380" t="n"/>
      <c r="AM106" s="2316" t="n"/>
      <c r="AN106" s="2381" t="n"/>
      <c r="AO106" s="2311" t="n"/>
      <c r="AP106" s="2383" t="n"/>
      <c r="AQ106" s="2382" t="n"/>
      <c r="AR106" s="2380" t="n"/>
      <c r="AS106" s="2383" t="n"/>
      <c r="AT106" s="2382" t="n"/>
      <c r="AU106" s="2380" t="n"/>
      <c r="AV106" s="2375" t="n"/>
      <c r="AW106" s="2379" t="n"/>
      <c r="AX106" s="2380" t="n"/>
      <c r="AY106" s="2383" t="n"/>
      <c r="AZ106" s="2382" t="n"/>
      <c r="BA106" s="2379" t="n"/>
      <c r="BB106" s="2375" t="n"/>
      <c r="BC106" s="2384" t="n"/>
      <c r="BD106" s="2380" t="n"/>
      <c r="BE106" s="2383" t="n"/>
      <c r="BF106" s="2382" t="n"/>
      <c r="BG106" s="2380" t="n"/>
      <c r="BH106" s="2375" t="n"/>
      <c r="BI106" s="2384" t="n"/>
      <c r="BJ106" s="2380" t="n"/>
      <c r="BK106" s="2383" t="n"/>
      <c r="BL106" s="2382" t="n"/>
      <c r="BM106" s="2380" t="n"/>
      <c r="BN106" s="2381" t="n"/>
      <c r="BO106" s="2377" t="n"/>
      <c r="BP106" s="2311" t="n"/>
      <c r="BQ106" s="2602" t="n"/>
      <c r="BR106" s="2311" t="n"/>
      <c r="BS106" s="2386">
        <f>(AB106-R106)*0.22</f>
        <v/>
      </c>
      <c r="BT106" s="2" t="n"/>
      <c r="BU106" s="2" t="n"/>
    </row>
    <row r="107">
      <c r="A107" s="2451" t="inlineStr">
        <is>
          <t>2.9.1</t>
        </is>
      </c>
      <c r="B107" s="2302" t="n"/>
      <c r="C107" s="4367" t="inlineStr">
        <is>
          <t>Основы фотовидеоискусства</t>
        </is>
      </c>
      <c r="D107" s="2665" t="n"/>
      <c r="E107" s="2665" t="n"/>
      <c r="F107" s="2665" t="n"/>
      <c r="G107" s="2665" t="n"/>
      <c r="H107" s="2665" t="n"/>
      <c r="I107" s="2665" t="n"/>
      <c r="J107" s="2665" t="n"/>
      <c r="K107" s="2665" t="n"/>
      <c r="L107" s="2665" t="n"/>
      <c r="M107" s="2665" t="n"/>
      <c r="N107" s="2665" t="n"/>
      <c r="O107" s="2665" t="n"/>
      <c r="P107" s="2311" t="n"/>
      <c r="Q107" s="3083" t="n"/>
      <c r="R107" s="3085" t="n"/>
      <c r="S107" s="3086" t="n"/>
      <c r="T107" s="2372" t="n"/>
      <c r="U107" s="3087" t="n"/>
      <c r="V107" s="2452" t="n"/>
      <c r="W107" s="2302" t="n"/>
      <c r="X107" s="2453" t="n">
        <v>8</v>
      </c>
      <c r="Y107" s="2311" t="n"/>
      <c r="Z107" s="2452" t="n">
        <v>108</v>
      </c>
      <c r="AA107" s="2302" t="n"/>
      <c r="AB107" s="2453" t="n">
        <v>64</v>
      </c>
      <c r="AC107" s="2311" t="n"/>
      <c r="AD107" s="2377">
        <f>Z107-T107</f>
        <v/>
      </c>
      <c r="AE107" s="2311" t="n"/>
      <c r="AF107" s="2452">
        <f>AP107+AR107+AU107+AX107+BA107+BD107+BG107+BJ107+BM107</f>
        <v/>
      </c>
      <c r="AG107" s="2302" t="n"/>
      <c r="AH107" s="2431" t="n">
        <v>8</v>
      </c>
      <c r="AI107" s="2316" t="n"/>
      <c r="AJ107" s="2432" t="n">
        <v>8</v>
      </c>
      <c r="AK107" s="2316" t="n"/>
      <c r="AL107" s="2432" t="n"/>
      <c r="AM107" s="2316" t="n"/>
      <c r="AN107" s="2455" t="n"/>
      <c r="AO107" s="2311" t="n"/>
      <c r="AP107" s="3088" t="n"/>
      <c r="AQ107" s="3092" t="n"/>
      <c r="AR107" s="3090" t="n"/>
      <c r="AS107" s="3085" t="n"/>
      <c r="AT107" s="3092" t="n"/>
      <c r="AU107" s="3090" t="n"/>
      <c r="AV107" s="3093" t="n"/>
      <c r="AW107" s="2433" t="n"/>
      <c r="AX107" s="2428" t="n"/>
      <c r="AY107" s="3085" t="n"/>
      <c r="AZ107" s="2431" t="n"/>
      <c r="BA107" s="3089" t="n"/>
      <c r="BB107" s="3091" t="n"/>
      <c r="BC107" s="2433" t="n"/>
      <c r="BD107" s="2428" t="n"/>
      <c r="BE107" s="3085" t="n"/>
      <c r="BF107" s="3629" t="n"/>
      <c r="BG107" s="2429" t="n"/>
      <c r="BH107" s="3093" t="n"/>
      <c r="BI107" s="2433" t="n"/>
      <c r="BJ107" s="2428" t="n">
        <v>4</v>
      </c>
      <c r="BK107" s="3085" t="n"/>
      <c r="BL107" s="2431" t="n">
        <v>108</v>
      </c>
      <c r="BM107" s="3089" t="n">
        <v>12</v>
      </c>
      <c r="BN107" s="3091" t="n">
        <v>3</v>
      </c>
      <c r="BO107" s="2377">
        <f>U107+AS107+AV107+AY107+BB107+BE107+BH107+BK107+BN107</f>
        <v/>
      </c>
      <c r="BP107" s="2311" t="n"/>
      <c r="BQ107" s="2385" t="n"/>
      <c r="BR107" s="2311" t="n"/>
      <c r="BS107" s="2386">
        <f>(AB107-R107)*0.22</f>
        <v/>
      </c>
      <c r="BT107" s="2" t="n"/>
      <c r="BU107" s="2" t="n"/>
    </row>
    <row r="108">
      <c r="A108" s="2451" t="inlineStr">
        <is>
          <t>2.9.2</t>
        </is>
      </c>
      <c r="B108" s="2928" t="n"/>
      <c r="C108" s="4367" t="inlineStr">
        <is>
          <t>Технология и организация охотничьего туризма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311" t="n"/>
      <c r="Q108" s="3119" t="n"/>
      <c r="R108" s="2378" t="n"/>
      <c r="S108" s="2378" t="n"/>
      <c r="T108" s="2372" t="n"/>
      <c r="U108" s="2453" t="n"/>
      <c r="V108" s="2452" t="n">
        <v>8</v>
      </c>
      <c r="W108" s="2302" t="n"/>
      <c r="X108" s="2453" t="n"/>
      <c r="Y108" s="2311" t="n"/>
      <c r="Z108" s="2452" t="n">
        <v>164</v>
      </c>
      <c r="AA108" s="2302" t="n"/>
      <c r="AB108" s="2453" t="n">
        <v>80</v>
      </c>
      <c r="AC108" s="2311" t="n"/>
      <c r="AD108" s="2377">
        <f>Z108-T108</f>
        <v/>
      </c>
      <c r="AE108" s="2311" t="n"/>
      <c r="AF108" s="2452">
        <f>AP108+AR108+AU108+AX108+BA108+BD108+BG108+BJ108+BM108</f>
        <v/>
      </c>
      <c r="AG108" s="2302" t="n"/>
      <c r="AH108" s="2431" t="n">
        <v>8</v>
      </c>
      <c r="AI108" s="2316" t="n"/>
      <c r="AJ108" s="2432" t="n"/>
      <c r="AK108" s="2316" t="n"/>
      <c r="AL108" s="2432" t="n">
        <v>10</v>
      </c>
      <c r="AM108" s="2316" t="n"/>
      <c r="AN108" s="2455" t="n"/>
      <c r="AO108" s="2311" t="n"/>
      <c r="AP108" s="2378" t="n"/>
      <c r="AQ108" s="2431" t="n"/>
      <c r="AR108" s="2432" t="n"/>
      <c r="AS108" s="2378" t="n"/>
      <c r="AT108" s="2431" t="n"/>
      <c r="AU108" s="2432" t="n"/>
      <c r="AV108" s="2373" t="n"/>
      <c r="AW108" s="2454" t="n"/>
      <c r="AX108" s="2432" t="n"/>
      <c r="AY108" s="2378" t="n"/>
      <c r="AZ108" s="2431" t="n"/>
      <c r="BA108" s="2454" t="n"/>
      <c r="BB108" s="2373" t="n"/>
      <c r="BC108" s="2433" t="n"/>
      <c r="BD108" s="2454" t="n"/>
      <c r="BE108" s="2378" t="n"/>
      <c r="BF108" s="3122" t="n"/>
      <c r="BG108" s="2432" t="n"/>
      <c r="BH108" s="2373" t="n"/>
      <c r="BI108" s="2433" t="n"/>
      <c r="BJ108" s="2454" t="n">
        <v>6</v>
      </c>
      <c r="BK108" s="2378" t="n"/>
      <c r="BL108" s="2431" t="n">
        <v>164</v>
      </c>
      <c r="BM108" s="2454" t="n">
        <v>12</v>
      </c>
      <c r="BN108" s="2455" t="n">
        <v>5</v>
      </c>
      <c r="BO108" s="2377">
        <f>U108+AS108+AV108+AY108+BB108+BE108+BH108+BK108+BN108</f>
        <v/>
      </c>
      <c r="BP108" s="2311" t="n"/>
      <c r="BQ108" s="2385" t="n"/>
      <c r="BR108" s="2946" t="n"/>
      <c r="BS108" s="2386">
        <f>(AB108-R108)*0.22</f>
        <v/>
      </c>
      <c r="BT108" s="2" t="n"/>
      <c r="BU108" s="2" t="n"/>
    </row>
    <row r="109">
      <c r="A109" s="2987" t="n"/>
      <c r="B109" s="2329" t="n"/>
      <c r="C109" s="4367" t="inlineStr">
        <is>
          <t>Курсовой проект по учебной дисциплине "Технология и организация охотничьего туризма"</t>
        </is>
      </c>
      <c r="D109" s="2665" t="n"/>
      <c r="E109" s="2665" t="n"/>
      <c r="F109" s="2665" t="n"/>
      <c r="G109" s="2665" t="n"/>
      <c r="H109" s="2665" t="n"/>
      <c r="I109" s="2665" t="n"/>
      <c r="J109" s="2665" t="n"/>
      <c r="K109" s="2665" t="n"/>
      <c r="L109" s="2665" t="n"/>
      <c r="M109" s="2665" t="n"/>
      <c r="N109" s="2665" t="n"/>
      <c r="O109" s="2665" t="n"/>
      <c r="P109" s="2311" t="n"/>
      <c r="Q109" s="3083" t="n"/>
      <c r="R109" s="3085" t="n"/>
      <c r="S109" s="3085" t="n"/>
      <c r="T109" s="2372" t="n"/>
      <c r="U109" s="3087" t="n"/>
      <c r="V109" s="2452" t="n"/>
      <c r="W109" s="2302" t="n"/>
      <c r="X109" s="2453" t="n"/>
      <c r="Y109" s="2311" t="n"/>
      <c r="Z109" s="2452" t="n">
        <v>60</v>
      </c>
      <c r="AA109" s="2302" t="n"/>
      <c r="AB109" s="2453" t="n"/>
      <c r="AC109" s="2311" t="n"/>
      <c r="AD109" s="2377">
        <f>Z109-T109</f>
        <v/>
      </c>
      <c r="AE109" s="2311" t="n"/>
      <c r="AF109" s="2452" t="n"/>
      <c r="AG109" s="2302" t="n"/>
      <c r="AH109" s="2431" t="n"/>
      <c r="AI109" s="2316" t="n"/>
      <c r="AJ109" s="2432" t="n"/>
      <c r="AK109" s="2316" t="n"/>
      <c r="AL109" s="2432" t="n"/>
      <c r="AM109" s="2316" t="n"/>
      <c r="AN109" s="2455" t="n"/>
      <c r="AO109" s="2311" t="n"/>
      <c r="AP109" s="3085" t="n"/>
      <c r="AQ109" s="3092" t="n"/>
      <c r="AR109" s="3090" t="n"/>
      <c r="AS109" s="3085" t="n"/>
      <c r="AT109" s="3092" t="n"/>
      <c r="AU109" s="3090" t="n"/>
      <c r="AV109" s="3093" t="n"/>
      <c r="AW109" s="3089" t="n"/>
      <c r="AX109" s="3090" t="n"/>
      <c r="AY109" s="3085" t="n"/>
      <c r="AZ109" s="3092" t="n"/>
      <c r="BA109" s="3089" t="n"/>
      <c r="BB109" s="3093" t="n"/>
      <c r="BC109" s="3094" t="n"/>
      <c r="BD109" s="3089" t="n"/>
      <c r="BE109" s="3085" t="n"/>
      <c r="BF109" s="3941" t="n"/>
      <c r="BG109" s="3089" t="n"/>
      <c r="BH109" s="3093" t="n"/>
      <c r="BI109" s="3094" t="n"/>
      <c r="BJ109" s="3089" t="n"/>
      <c r="BK109" s="3085" t="n"/>
      <c r="BL109" s="3092" t="n">
        <v>60</v>
      </c>
      <c r="BM109" s="3089" t="n"/>
      <c r="BN109" s="3091" t="n">
        <v>2</v>
      </c>
      <c r="BO109" s="2377">
        <f>U109+AS109+AV109+AY109+BB109+BE109+BH109+BK109+BN109</f>
        <v/>
      </c>
      <c r="BP109" s="2311" t="n"/>
      <c r="BQ109" s="2987" t="n"/>
      <c r="BR109" s="2305" t="n"/>
      <c r="BS109" s="2386">
        <f>(AB109-R109)*0.22</f>
        <v/>
      </c>
      <c r="BT109" s="2" t="n"/>
      <c r="BU109" s="2" t="n"/>
    </row>
    <row r="110">
      <c r="A110" s="2451" t="inlineStr">
        <is>
          <t>2.9.3</t>
        </is>
      </c>
      <c r="B110" s="2302" t="n"/>
      <c r="C110" s="4367" t="inlineStr">
        <is>
          <t xml:space="preserve">Гостиничный и ресторанный бизнес 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311" t="n"/>
      <c r="Q110" s="3119" t="n"/>
      <c r="R110" s="2378" t="n"/>
      <c r="S110" s="2378" t="n"/>
      <c r="T110" s="2372" t="n"/>
      <c r="U110" s="2453" t="n"/>
      <c r="V110" s="2452" t="n">
        <v>8</v>
      </c>
      <c r="W110" s="2302" t="n"/>
      <c r="X110" s="2453" t="n"/>
      <c r="Y110" s="2311" t="n"/>
      <c r="Z110" s="2452" t="n">
        <v>164</v>
      </c>
      <c r="AA110" s="2302" t="n"/>
      <c r="AB110" s="2453" t="n">
        <v>80</v>
      </c>
      <c r="AC110" s="2311" t="n"/>
      <c r="AD110" s="2377">
        <f>Z110-T110</f>
        <v/>
      </c>
      <c r="AE110" s="2311" t="n"/>
      <c r="AF110" s="2452">
        <f>AP110+AR110+AU110+AX110+BA110+BD110+BG110+BJ110+BM110</f>
        <v/>
      </c>
      <c r="AG110" s="2302" t="n"/>
      <c r="AH110" s="2431" t="n">
        <v>8</v>
      </c>
      <c r="AI110" s="2316" t="n"/>
      <c r="AJ110" s="2432" t="n"/>
      <c r="AK110" s="2316" t="n"/>
      <c r="AL110" s="2432" t="n">
        <v>10</v>
      </c>
      <c r="AM110" s="2316" t="n"/>
      <c r="AN110" s="2455" t="n"/>
      <c r="AO110" s="2311" t="n"/>
      <c r="AP110" s="2378" t="n"/>
      <c r="AQ110" s="2431" t="n"/>
      <c r="AR110" s="2432" t="n"/>
      <c r="AS110" s="2378" t="n"/>
      <c r="AT110" s="2431" t="n"/>
      <c r="AU110" s="2432" t="n"/>
      <c r="AV110" s="2455" t="n"/>
      <c r="AW110" s="2454" t="n"/>
      <c r="AX110" s="2432" t="n"/>
      <c r="AY110" s="2378" t="n"/>
      <c r="AZ110" s="2431" t="n"/>
      <c r="BA110" s="2454" t="n"/>
      <c r="BB110" s="2373" t="n"/>
      <c r="BC110" s="2433" t="n"/>
      <c r="BD110" s="2454" t="n"/>
      <c r="BE110" s="2378" t="n"/>
      <c r="BF110" s="2431" t="n"/>
      <c r="BG110" s="2454" t="n"/>
      <c r="BH110" s="2373" t="n"/>
      <c r="BI110" s="2433" t="n"/>
      <c r="BJ110" s="2454" t="n">
        <v>6</v>
      </c>
      <c r="BK110" s="2378" t="n"/>
      <c r="BL110" s="2431" t="n">
        <v>164</v>
      </c>
      <c r="BM110" s="2454" t="n">
        <v>12</v>
      </c>
      <c r="BN110" s="2455" t="n">
        <v>5</v>
      </c>
      <c r="BO110" s="2377">
        <f>U110+AS110+AV110+AY110+BB110+BE110+BH110+BK110+BN110</f>
        <v/>
      </c>
      <c r="BP110" s="2311" t="n"/>
      <c r="BQ110" s="2385" t="n"/>
      <c r="BR110" s="2311" t="n"/>
      <c r="BS110" s="2386">
        <f>(AB110-R110)*0.22</f>
        <v/>
      </c>
      <c r="BT110" s="2" t="n"/>
      <c r="BU110" s="2" t="n"/>
    </row>
    <row r="111">
      <c r="A111" s="2451" t="inlineStr">
        <is>
          <t>2.9.4</t>
        </is>
      </c>
      <c r="B111" s="2302" t="n"/>
      <c r="C111" s="4367" t="inlineStr">
        <is>
          <t>Современные формы организации туристической индустрии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311" t="n"/>
      <c r="Q111" s="3083" t="n"/>
      <c r="R111" s="3088" t="n"/>
      <c r="S111" s="3085" t="n"/>
      <c r="T111" s="2372" t="n"/>
      <c r="U111" s="3093" t="n"/>
      <c r="V111" s="2452" t="n"/>
      <c r="W111" s="2302" t="n"/>
      <c r="X111" s="2453" t="n">
        <v>8</v>
      </c>
      <c r="Y111" s="2311" t="n"/>
      <c r="Z111" s="2452" t="n">
        <v>108</v>
      </c>
      <c r="AA111" s="2302" t="n"/>
      <c r="AB111" s="2453" t="n">
        <v>50</v>
      </c>
      <c r="AC111" s="2311" t="n"/>
      <c r="AD111" s="2377">
        <f>Z111-T111</f>
        <v/>
      </c>
      <c r="AE111" s="2311" t="n"/>
      <c r="AF111" s="2452">
        <f>AP111+AR111+AU111+AX111+BA111+BD111+BG111+BJ111+BM111</f>
        <v/>
      </c>
      <c r="AG111" s="2302" t="n"/>
      <c r="AH111" s="2431" t="n">
        <v>8</v>
      </c>
      <c r="AI111" s="2316" t="n"/>
      <c r="AJ111" s="2432" t="n"/>
      <c r="AK111" s="2316" t="n"/>
      <c r="AL111" s="2432" t="n">
        <v>4</v>
      </c>
      <c r="AM111" s="2316" t="n"/>
      <c r="AN111" s="2455" t="n"/>
      <c r="AO111" s="2311" t="n"/>
      <c r="AP111" s="3085" t="n"/>
      <c r="AQ111" s="3629" t="n"/>
      <c r="AR111" s="2429" t="n"/>
      <c r="AS111" s="3085" t="n"/>
      <c r="AT111" s="3629" t="n"/>
      <c r="AU111" s="2429" t="n"/>
      <c r="AV111" s="3093" t="n"/>
      <c r="AW111" s="3089" t="n"/>
      <c r="AX111" s="3090" t="n"/>
      <c r="AY111" s="3085" t="n"/>
      <c r="AZ111" s="3092" t="n"/>
      <c r="BA111" s="3089" t="n"/>
      <c r="BB111" s="3093" t="n"/>
      <c r="BC111" s="3094" t="n"/>
      <c r="BD111" s="3089" t="n"/>
      <c r="BE111" s="3085" t="n"/>
      <c r="BF111" s="3092" t="n"/>
      <c r="BG111" s="3089" t="n"/>
      <c r="BH111" s="3093" t="n"/>
      <c r="BI111" s="3094" t="n"/>
      <c r="BJ111" s="3089" t="n">
        <v>2</v>
      </c>
      <c r="BK111" s="3085" t="n"/>
      <c r="BL111" s="3092" t="n">
        <v>108</v>
      </c>
      <c r="BM111" s="3089" t="n">
        <v>10</v>
      </c>
      <c r="BN111" s="3093" t="n">
        <v>3</v>
      </c>
      <c r="BO111" s="2377">
        <f>U111+AS111+AV111+AY111+BB111+BE111+BH111+BK111+BN111</f>
        <v/>
      </c>
      <c r="BP111" s="2311" t="n"/>
      <c r="BQ111" s="2385" t="n"/>
      <c r="BR111" s="2311" t="n"/>
      <c r="BS111" s="2386">
        <f>(AB111-R111)*0.22</f>
        <v/>
      </c>
      <c r="BT111" s="2" t="n"/>
      <c r="BU111" s="2" t="n"/>
    </row>
    <row r="112">
      <c r="A112" s="3118" t="inlineStr">
        <is>
          <t>2.9.5</t>
        </is>
      </c>
      <c r="B112" s="173" t="n"/>
      <c r="C112" s="4367" t="inlineStr">
        <is>
          <t>Поведенческая экономика в туризме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311" t="n"/>
      <c r="Q112" s="3119" t="n"/>
      <c r="R112" s="2378" t="n"/>
      <c r="S112" s="2378" t="n"/>
      <c r="T112" s="2372" t="n"/>
      <c r="U112" s="2453" t="n"/>
      <c r="V112" s="2452" t="n"/>
      <c r="W112" s="2302" t="n"/>
      <c r="X112" s="2373" t="n">
        <v>8</v>
      </c>
      <c r="Y112" s="2311" t="n"/>
      <c r="Z112" s="2452" t="n">
        <v>108</v>
      </c>
      <c r="AA112" s="2302" t="n"/>
      <c r="AB112" s="2453" t="n">
        <v>40</v>
      </c>
      <c r="AC112" s="2311" t="n"/>
      <c r="AD112" s="2377">
        <f>Z112-T112</f>
        <v/>
      </c>
      <c r="AE112" s="2311" t="n"/>
      <c r="AF112" s="2452">
        <f>AP112+AR112+AU112+AX112+BA112+BD112+BG112+BJ112+BM112</f>
        <v/>
      </c>
      <c r="AG112" s="2302" t="n"/>
      <c r="AH112" s="2454" t="n">
        <v>4</v>
      </c>
      <c r="AI112" s="2316" t="n"/>
      <c r="AJ112" s="2432" t="n"/>
      <c r="AK112" s="2316" t="n"/>
      <c r="AL112" s="2432" t="n">
        <v>4</v>
      </c>
      <c r="AM112" s="2316" t="n"/>
      <c r="AN112" s="2455" t="n"/>
      <c r="AO112" s="2311" t="n"/>
      <c r="AP112" s="2378" t="n"/>
      <c r="AQ112" s="2431" t="n"/>
      <c r="AR112" s="2432" t="n"/>
      <c r="AS112" s="2378" t="n"/>
      <c r="AT112" s="2431" t="n"/>
      <c r="AU112" s="2432" t="n"/>
      <c r="AV112" s="2373" t="n"/>
      <c r="AW112" s="2454" t="n"/>
      <c r="AX112" s="2432" t="n"/>
      <c r="AY112" s="2378" t="n"/>
      <c r="AZ112" s="2431" t="n"/>
      <c r="BA112" s="2454" t="n"/>
      <c r="BB112" s="2373" t="n"/>
      <c r="BC112" s="2433" t="n"/>
      <c r="BD112" s="2454" t="n"/>
      <c r="BE112" s="2378" t="n"/>
      <c r="BF112" s="2431" t="n"/>
      <c r="BG112" s="2454" t="n"/>
      <c r="BH112" s="2373" t="n"/>
      <c r="BI112" s="2433" t="n"/>
      <c r="BJ112" s="2454" t="n">
        <v>2</v>
      </c>
      <c r="BK112" s="2378" t="n"/>
      <c r="BL112" s="2431" t="n">
        <v>108</v>
      </c>
      <c r="BM112" s="2454" t="n">
        <v>6</v>
      </c>
      <c r="BN112" s="2455" t="n">
        <v>3</v>
      </c>
      <c r="BO112" s="2377">
        <f>U112+AS112+AV112+AY112+BB112+BE112+BH112+BK112+BN112</f>
        <v/>
      </c>
      <c r="BP112" s="2311" t="n"/>
      <c r="BQ112" s="3081" t="n"/>
      <c r="BR112" s="2311" t="n"/>
      <c r="BS112" s="2386">
        <f>(AB112-R112)*0.22</f>
        <v/>
      </c>
      <c r="BT112" s="2" t="n"/>
      <c r="BU112" s="2" t="n"/>
    </row>
    <row r="113">
      <c r="A113" s="3098" t="inlineStr">
        <is>
          <t>2.10</t>
        </is>
      </c>
      <c r="B113" s="2928" t="n"/>
      <c r="C113" s="4354" t="inlineStr">
        <is>
          <t>Факультативные дисциплины</t>
        </is>
      </c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1926" t="n"/>
      <c r="R113" s="1931" t="n"/>
      <c r="S113" s="1931" t="n"/>
      <c r="T113" s="2372" t="n"/>
      <c r="U113" s="3101" t="n"/>
      <c r="V113" s="3102" t="n"/>
      <c r="W113" s="173" t="n"/>
      <c r="X113" s="3108" t="n"/>
      <c r="Y113" s="72" t="n"/>
      <c r="Z113" s="3102" t="n"/>
      <c r="AA113" s="173" t="n"/>
      <c r="AB113" s="3101" t="n"/>
      <c r="AC113" s="72" t="n"/>
      <c r="AD113" s="2506" t="n"/>
      <c r="AE113" s="72" t="n"/>
      <c r="AF113" s="3102" t="n"/>
      <c r="AG113" s="173" t="n"/>
      <c r="AH113" s="3104" t="n"/>
      <c r="AI113" s="186" t="n"/>
      <c r="AJ113" s="3105" t="n"/>
      <c r="AK113" s="186" t="n"/>
      <c r="AL113" s="3105" t="n"/>
      <c r="AM113" s="186" t="n"/>
      <c r="AN113" s="3106" t="n"/>
      <c r="AO113" s="72" t="n"/>
      <c r="AP113" s="1931" t="n"/>
      <c r="AQ113" s="3107" t="n"/>
      <c r="AR113" s="3105" t="n"/>
      <c r="AS113" s="1931" t="n"/>
      <c r="AT113" s="3107" t="n"/>
      <c r="AU113" s="3105" t="n"/>
      <c r="AV113" s="3108" t="n"/>
      <c r="AW113" s="3104" t="n"/>
      <c r="AX113" s="3105" t="n"/>
      <c r="AY113" s="1931" t="n"/>
      <c r="AZ113" s="3107" t="n"/>
      <c r="BA113" s="3104" t="n"/>
      <c r="BB113" s="3108" t="n"/>
      <c r="BC113" s="3109" t="n"/>
      <c r="BD113" s="3104" t="n"/>
      <c r="BE113" s="1931" t="n"/>
      <c r="BF113" s="3107" t="n"/>
      <c r="BG113" s="3104" t="n"/>
      <c r="BH113" s="3108" t="n"/>
      <c r="BI113" s="3109" t="n"/>
      <c r="BJ113" s="3104" t="n"/>
      <c r="BK113" s="1931" t="n"/>
      <c r="BL113" s="3107" t="n"/>
      <c r="BM113" s="3104" t="n"/>
      <c r="BN113" s="3106" t="n"/>
      <c r="BO113" s="2506" t="n"/>
      <c r="BP113" s="72" t="n"/>
      <c r="BQ113" s="3110" t="n"/>
      <c r="BR113" s="72" t="n"/>
      <c r="BS113" s="2386">
        <f>(AB113-R113)*0.22</f>
        <v/>
      </c>
      <c r="BT113" s="2" t="n"/>
      <c r="BU113" s="2" t="n"/>
    </row>
    <row r="114">
      <c r="A114" s="2457" t="inlineStr">
        <is>
          <t>2.10.1</t>
        </is>
      </c>
      <c r="B114" s="2302" t="n"/>
      <c r="C114" s="4348" t="inlineStr">
        <is>
          <t>Великая Отечественная война советского народа (в контексте Второй мирвой войны)</t>
        </is>
      </c>
      <c r="D114" s="2665" t="n"/>
      <c r="E114" s="2665" t="n"/>
      <c r="F114" s="2665" t="n"/>
      <c r="G114" s="2665" t="n"/>
      <c r="H114" s="2665" t="n"/>
      <c r="I114" s="2665" t="n"/>
      <c r="J114" s="2665" t="n"/>
      <c r="K114" s="2665" t="n"/>
      <c r="L114" s="2665" t="n"/>
      <c r="M114" s="2665" t="n"/>
      <c r="N114" s="2665" t="n"/>
      <c r="O114" s="2665" t="n"/>
      <c r="P114" s="2311" t="n"/>
      <c r="Q114" s="3028" t="n"/>
      <c r="R114" s="2314" t="n"/>
      <c r="S114" s="2314" t="n"/>
      <c r="T114" s="2308" t="n"/>
      <c r="U114" s="2312" t="n"/>
      <c r="V114" s="2310" t="n"/>
      <c r="W114" s="2302" t="n"/>
      <c r="X114" s="2309" t="n"/>
      <c r="Y114" s="2311" t="n"/>
      <c r="Z114" s="2310" t="inlineStr">
        <is>
          <t>/10</t>
        </is>
      </c>
      <c r="AA114" s="2302" t="n"/>
      <c r="AB114" s="2312" t="inlineStr">
        <is>
          <t>/10</t>
        </is>
      </c>
      <c r="AC114" s="2311" t="n"/>
      <c r="AD114" s="2313" t="inlineStr">
        <is>
          <t>/10</t>
        </is>
      </c>
      <c r="AE114" s="2311" t="n"/>
      <c r="AF114" s="2310" t="inlineStr">
        <is>
          <t>/4</t>
        </is>
      </c>
      <c r="AG114" s="2302" t="n"/>
      <c r="AH114" s="2315" t="inlineStr">
        <is>
          <t>/4</t>
        </is>
      </c>
      <c r="AI114" s="2316" t="n"/>
      <c r="AJ114" s="2317" t="n"/>
      <c r="AK114" s="2316" t="n"/>
      <c r="AL114" s="2317" t="n"/>
      <c r="AM114" s="2316" t="n"/>
      <c r="AN114" s="2318" t="n"/>
      <c r="AO114" s="2311" t="n"/>
      <c r="AP114" s="2322" t="n"/>
      <c r="AQ114" s="2320" t="inlineStr">
        <is>
          <t>/10</t>
        </is>
      </c>
      <c r="AR114" s="2321" t="inlineStr">
        <is>
          <t>/4</t>
        </is>
      </c>
      <c r="AS114" s="2322" t="n"/>
      <c r="AT114" s="2320" t="n"/>
      <c r="AU114" s="2321" t="n"/>
      <c r="AV114" s="2323" t="n"/>
      <c r="AW114" s="3112" t="n"/>
      <c r="AX114" s="2321" t="n"/>
      <c r="AY114" s="2322" t="n"/>
      <c r="AZ114" s="2320" t="n"/>
      <c r="BA114" s="3112" t="n"/>
      <c r="BB114" s="2323" t="n"/>
      <c r="BC114" s="2325" t="n"/>
      <c r="BD114" s="2315" t="n"/>
      <c r="BE114" s="2314" t="n"/>
      <c r="BF114" s="2326" t="n"/>
      <c r="BG114" s="2315" t="n"/>
      <c r="BH114" s="2309" t="n"/>
      <c r="BI114" s="2325" t="n"/>
      <c r="BJ114" s="2315" t="n"/>
      <c r="BK114" s="2314" t="n"/>
      <c r="BL114" s="2326" t="n"/>
      <c r="BM114" s="2315" t="n"/>
      <c r="BN114" s="2318" t="n"/>
      <c r="BO114" s="2313" t="n"/>
      <c r="BP114" s="2311" t="n"/>
      <c r="BQ114" s="3114" t="inlineStr">
        <is>
          <t>ИБиП</t>
        </is>
      </c>
      <c r="BR114" s="2311" t="n"/>
      <c r="BS114" s="2">
        <f>(AB114-R114)*0.22</f>
        <v/>
      </c>
      <c r="BT114" s="2" t="n"/>
      <c r="BU114" s="2" t="n"/>
    </row>
    <row r="115">
      <c r="A115" s="2457" t="inlineStr">
        <is>
          <t>2.10.2</t>
        </is>
      </c>
      <c r="B115" s="2302" t="n"/>
      <c r="C115" s="4348" t="inlineStr">
        <is>
          <t>Коррупция и ее общественная опасность</t>
        </is>
      </c>
      <c r="D115" s="2665" t="n"/>
      <c r="E115" s="2665" t="n"/>
      <c r="F115" s="2665" t="n"/>
      <c r="G115" s="2665" t="n"/>
      <c r="H115" s="2665" t="n"/>
      <c r="I115" s="2665" t="n"/>
      <c r="J115" s="2665" t="n"/>
      <c r="K115" s="2665" t="n"/>
      <c r="L115" s="2665" t="n"/>
      <c r="M115" s="2665" t="n"/>
      <c r="N115" s="2665" t="n"/>
      <c r="O115" s="2665" t="n"/>
      <c r="P115" s="2311" t="n"/>
      <c r="Q115" s="467" t="n"/>
      <c r="R115" s="2090" t="n"/>
      <c r="S115" s="2090" t="n"/>
      <c r="T115" s="2308" t="n"/>
      <c r="U115" s="3859" t="n"/>
      <c r="V115" s="3860" t="n"/>
      <c r="W115" s="173" t="n"/>
      <c r="X115" s="3868" t="n"/>
      <c r="Y115" s="72" t="n"/>
      <c r="Z115" s="3860" t="inlineStr">
        <is>
          <t>/10</t>
        </is>
      </c>
      <c r="AA115" s="173" t="n"/>
      <c r="AB115" s="3859" t="inlineStr">
        <is>
          <t>/10</t>
        </is>
      </c>
      <c r="AC115" s="72" t="n"/>
      <c r="AD115" s="6919" t="inlineStr">
        <is>
          <t>/10</t>
        </is>
      </c>
      <c r="AE115" s="72" t="n"/>
      <c r="AF115" s="3860" t="inlineStr">
        <is>
          <t>/4</t>
        </is>
      </c>
      <c r="AG115" s="173" t="n"/>
      <c r="AH115" s="4394" t="inlineStr">
        <is>
          <t>/4</t>
        </is>
      </c>
      <c r="AI115" s="186" t="n"/>
      <c r="AJ115" s="3862" t="n"/>
      <c r="AK115" s="186" t="n"/>
      <c r="AL115" s="3862" t="n"/>
      <c r="AM115" s="186" t="n"/>
      <c r="AN115" s="3863" t="n"/>
      <c r="AO115" s="72" t="n"/>
      <c r="AP115" s="3864" t="n"/>
      <c r="AQ115" s="4379" t="n"/>
      <c r="AR115" s="3865" t="n"/>
      <c r="AS115" s="3864" t="n"/>
      <c r="AT115" s="3926" t="inlineStr">
        <is>
          <t>/10</t>
        </is>
      </c>
      <c r="AU115" s="3865" t="inlineStr">
        <is>
          <t>/4</t>
        </is>
      </c>
      <c r="AV115" s="3866" t="n"/>
      <c r="AW115" s="3928" t="n"/>
      <c r="AX115" s="4384" t="n"/>
      <c r="AY115" s="3864" t="n"/>
      <c r="AZ115" s="3926" t="n"/>
      <c r="BA115" s="3928" t="n"/>
      <c r="BB115" s="3866" t="n"/>
      <c r="BC115" s="3861" t="n"/>
      <c r="BD115" s="4394" t="n"/>
      <c r="BE115" s="2090" t="n"/>
      <c r="BF115" s="3867" t="n"/>
      <c r="BG115" s="4394" t="n"/>
      <c r="BH115" s="3868" t="n"/>
      <c r="BI115" s="3861" t="n"/>
      <c r="BJ115" s="4394" t="n"/>
      <c r="BK115" s="2090" t="n"/>
      <c r="BL115" s="3867" t="n"/>
      <c r="BM115" s="4394" t="n"/>
      <c r="BN115" s="3863" t="n"/>
      <c r="BO115" s="6919" t="n"/>
      <c r="BP115" s="72" t="n"/>
      <c r="BQ115" s="3931" t="inlineStr">
        <is>
          <t>ФиП</t>
        </is>
      </c>
      <c r="BR115" s="72" t="n"/>
      <c r="BS115" s="2">
        <f>(AB115-R115)*0.22</f>
        <v/>
      </c>
      <c r="BT115" s="2" t="n"/>
      <c r="BU115" s="2" t="n"/>
    </row>
    <row r="116">
      <c r="A116" s="2368" t="inlineStr">
        <is>
          <t>2.11</t>
        </is>
      </c>
      <c r="B116" s="2302" t="n"/>
      <c r="C116" s="4354" t="inlineStr">
        <is>
          <t>Дополнительные виды обучения</t>
        </is>
      </c>
      <c r="D116" s="2665" t="n"/>
      <c r="E116" s="2665" t="n"/>
      <c r="F116" s="2665" t="n"/>
      <c r="G116" s="2665" t="n"/>
      <c r="H116" s="2665" t="n"/>
      <c r="I116" s="2665" t="n"/>
      <c r="J116" s="2665" t="n"/>
      <c r="K116" s="2665" t="n"/>
      <c r="L116" s="2665" t="n"/>
      <c r="M116" s="2665" t="n"/>
      <c r="N116" s="2665" t="n"/>
      <c r="O116" s="2665" t="n"/>
      <c r="P116" s="2311" t="n"/>
      <c r="Q116" s="3099" t="n"/>
      <c r="R116" s="2383" t="n"/>
      <c r="S116" s="2383" t="n"/>
      <c r="T116" s="2372" t="n"/>
      <c r="U116" s="2376" t="n"/>
      <c r="V116" s="2374" t="n"/>
      <c r="W116" s="2302" t="n"/>
      <c r="X116" s="2375" t="n"/>
      <c r="Y116" s="2311" t="n"/>
      <c r="Z116" s="2374" t="n"/>
      <c r="AA116" s="2302" t="n"/>
      <c r="AB116" s="2376" t="n"/>
      <c r="AC116" s="2311" t="n"/>
      <c r="AD116" s="3873" t="n"/>
      <c r="AE116" s="2311" t="n"/>
      <c r="AF116" s="2374" t="n"/>
      <c r="AG116" s="2302" t="n"/>
      <c r="AH116" s="2379" t="n"/>
      <c r="AI116" s="2316" t="n"/>
      <c r="AJ116" s="2380" t="n"/>
      <c r="AK116" s="2316" t="n"/>
      <c r="AL116" s="2380" t="n"/>
      <c r="AM116" s="2316" t="n"/>
      <c r="AN116" s="2381" t="n"/>
      <c r="AO116" s="2311" t="n"/>
      <c r="AP116" s="2383" t="n"/>
      <c r="AQ116" s="2382" t="n"/>
      <c r="AR116" s="2380" t="n"/>
      <c r="AS116" s="2383" t="n"/>
      <c r="AT116" s="2382" t="n"/>
      <c r="AU116" s="2380" t="n"/>
      <c r="AV116" s="2375" t="n"/>
      <c r="AW116" s="2379" t="n"/>
      <c r="AX116" s="2380" t="n"/>
      <c r="AY116" s="2383" t="n"/>
      <c r="AZ116" s="2382" t="n"/>
      <c r="BA116" s="2379" t="n"/>
      <c r="BB116" s="2375" t="n"/>
      <c r="BC116" s="2384" t="n"/>
      <c r="BD116" s="2379" t="n"/>
      <c r="BE116" s="2383" t="n"/>
      <c r="BF116" s="2382" t="n"/>
      <c r="BG116" s="2379" t="n"/>
      <c r="BH116" s="2375" t="n"/>
      <c r="BI116" s="2384" t="n"/>
      <c r="BJ116" s="2379" t="n"/>
      <c r="BK116" s="2383" t="n"/>
      <c r="BL116" s="2382" t="n"/>
      <c r="BM116" s="2379" t="n"/>
      <c r="BN116" s="2381" t="n"/>
      <c r="BO116" s="3873" t="n"/>
      <c r="BP116" s="2311" t="n"/>
      <c r="BQ116" s="4365" t="n"/>
      <c r="BR116" s="2311" t="n"/>
      <c r="BS116" s="2386">
        <f>(AB116-R116)*0.22</f>
        <v/>
      </c>
      <c r="BT116" s="2" t="n"/>
      <c r="BU116" s="2" t="n"/>
    </row>
    <row r="117">
      <c r="A117" s="3837" t="inlineStr">
        <is>
          <t>2.11.1</t>
        </is>
      </c>
      <c r="B117" s="173" t="n"/>
      <c r="C117" s="4348" t="inlineStr">
        <is>
          <t>Белорусский язык (профессиональная лексика)</t>
        </is>
      </c>
      <c r="D117" s="2665" t="n"/>
      <c r="E117" s="2665" t="n"/>
      <c r="F117" s="2665" t="n"/>
      <c r="G117" s="2665" t="n"/>
      <c r="H117" s="2665" t="n"/>
      <c r="I117" s="2665" t="n"/>
      <c r="J117" s="2665" t="n"/>
      <c r="K117" s="2665" t="n"/>
      <c r="L117" s="2665" t="n"/>
      <c r="M117" s="2665" t="n"/>
      <c r="N117" s="2665" t="n"/>
      <c r="O117" s="2665" t="n"/>
      <c r="P117" s="2311" t="n"/>
      <c r="Q117" s="467" t="n"/>
      <c r="R117" s="2090" t="n"/>
      <c r="S117" s="2090" t="n"/>
      <c r="T117" s="2308" t="n"/>
      <c r="U117" s="3859" t="n"/>
      <c r="V117" s="3860" t="n"/>
      <c r="W117" s="173" t="n"/>
      <c r="X117" s="3868" t="inlineStr">
        <is>
          <t>/2</t>
        </is>
      </c>
      <c r="Y117" s="72" t="n"/>
      <c r="Z117" s="3860" t="inlineStr">
        <is>
          <t>/72</t>
        </is>
      </c>
      <c r="AA117" s="173" t="n"/>
      <c r="AB117" s="3859" t="inlineStr">
        <is>
          <t>/32</t>
        </is>
      </c>
      <c r="AC117" s="72" t="n"/>
      <c r="AD117" s="6919" t="inlineStr">
        <is>
          <t>/72</t>
        </is>
      </c>
      <c r="AE117" s="72" t="n"/>
      <c r="AF117" s="3860" t="inlineStr">
        <is>
          <t>/8</t>
        </is>
      </c>
      <c r="AG117" s="173" t="n"/>
      <c r="AH117" s="4394" t="n"/>
      <c r="AI117" s="186" t="n"/>
      <c r="AJ117" s="3862" t="n"/>
      <c r="AK117" s="186" t="n"/>
      <c r="AL117" s="3862" t="inlineStr">
        <is>
          <t>/8</t>
        </is>
      </c>
      <c r="AM117" s="186" t="n"/>
      <c r="AN117" s="3863" t="n"/>
      <c r="AO117" s="72" t="n"/>
      <c r="AP117" s="3864" t="n"/>
      <c r="AQ117" s="3926" t="n"/>
      <c r="AR117" s="3865" t="inlineStr">
        <is>
          <t>/2</t>
        </is>
      </c>
      <c r="AS117" s="3864" t="n"/>
      <c r="AT117" s="3926" t="inlineStr">
        <is>
          <t>/72</t>
        </is>
      </c>
      <c r="AU117" s="3865" t="inlineStr">
        <is>
          <t>/6</t>
        </is>
      </c>
      <c r="AV117" s="3866" t="n"/>
      <c r="AW117" s="2324" t="n"/>
      <c r="AX117" s="3865" t="n"/>
      <c r="AY117" s="3864" t="n"/>
      <c r="AZ117" s="3926" t="n"/>
      <c r="BA117" s="3928" t="n"/>
      <c r="BB117" s="3866" t="n"/>
      <c r="BC117" s="3861" t="n"/>
      <c r="BD117" s="4394" t="n"/>
      <c r="BE117" s="2090" t="n"/>
      <c r="BF117" s="3867" t="n"/>
      <c r="BG117" s="4394" t="n"/>
      <c r="BH117" s="3868" t="n"/>
      <c r="BI117" s="3861" t="n"/>
      <c r="BJ117" s="4394" t="n"/>
      <c r="BK117" s="2090" t="n"/>
      <c r="BL117" s="3867" t="n"/>
      <c r="BM117" s="4394" t="n"/>
      <c r="BN117" s="3863" t="n"/>
      <c r="BO117" s="6919" t="n"/>
      <c r="BP117" s="72" t="n"/>
      <c r="BQ117" s="3931" t="inlineStr">
        <is>
          <t>БФ</t>
        </is>
      </c>
      <c r="BR117" s="72" t="n"/>
      <c r="BS117" s="2">
        <f>(AB117-R117)*0.22</f>
        <v/>
      </c>
      <c r="BT117" s="2" t="n"/>
      <c r="BU117" s="2" t="n"/>
    </row>
    <row r="118">
      <c r="A118" s="3264" t="inlineStr">
        <is>
          <t>2.11.2</t>
        </is>
      </c>
      <c r="B118" s="2928" t="n"/>
      <c r="C118" s="4348" t="inlineStr">
        <is>
          <t>Киноведение в туристической деятельности</t>
        </is>
      </c>
      <c r="D118" s="2665" t="n"/>
      <c r="E118" s="2665" t="n"/>
      <c r="F118" s="2665" t="n"/>
      <c r="G118" s="2665" t="n"/>
      <c r="H118" s="2665" t="n"/>
      <c r="I118" s="2665" t="n"/>
      <c r="J118" s="2665" t="n"/>
      <c r="K118" s="2665" t="n"/>
      <c r="L118" s="2665" t="n"/>
      <c r="M118" s="2665" t="n"/>
      <c r="N118" s="2665" t="n"/>
      <c r="O118" s="2665" t="n"/>
      <c r="P118" s="2311" t="n"/>
      <c r="Q118" s="3028" t="n"/>
      <c r="R118" s="2314" t="n"/>
      <c r="S118" s="2314" t="n"/>
      <c r="T118" s="2308" t="n"/>
      <c r="U118" s="2312" t="n"/>
      <c r="V118" s="2310" t="n"/>
      <c r="W118" s="2302" t="n"/>
      <c r="X118" s="2309" t="inlineStr">
        <is>
          <t>/2</t>
        </is>
      </c>
      <c r="Y118" s="2311" t="n"/>
      <c r="Z118" s="2310" t="inlineStr">
        <is>
          <t>/60</t>
        </is>
      </c>
      <c r="AA118" s="2302" t="n"/>
      <c r="AB118" s="2312" t="inlineStr">
        <is>
          <t>/32</t>
        </is>
      </c>
      <c r="AC118" s="2311" t="n"/>
      <c r="AD118" s="2313" t="inlineStr">
        <is>
          <t>/60</t>
        </is>
      </c>
      <c r="AE118" s="2311" t="n"/>
      <c r="AF118" s="2310" t="inlineStr">
        <is>
          <t>/10</t>
        </is>
      </c>
      <c r="AG118" s="2302" t="n"/>
      <c r="AH118" s="2315" t="inlineStr">
        <is>
          <t>/8</t>
        </is>
      </c>
      <c r="AI118" s="2316" t="n"/>
      <c r="AJ118" s="2317" t="n"/>
      <c r="AK118" s="2316" t="n"/>
      <c r="AL118" s="2317" t="inlineStr">
        <is>
          <t>/2</t>
        </is>
      </c>
      <c r="AM118" s="2316" t="n"/>
      <c r="AN118" s="2318" t="n"/>
      <c r="AO118" s="2311" t="n"/>
      <c r="AP118" s="2322" t="n"/>
      <c r="AQ118" s="2320" t="n"/>
      <c r="AR118" s="2321" t="inlineStr">
        <is>
          <t>/2</t>
        </is>
      </c>
      <c r="AS118" s="2322" t="n"/>
      <c r="AT118" s="2320" t="inlineStr">
        <is>
          <t>/60</t>
        </is>
      </c>
      <c r="AU118" s="2321" t="inlineStr">
        <is>
          <t>/8</t>
        </is>
      </c>
      <c r="AV118" s="2323" t="n"/>
      <c r="AW118" s="2324" t="n"/>
      <c r="AX118" s="2321" t="n"/>
      <c r="AY118" s="2322" t="n"/>
      <c r="AZ118" s="2320" t="n"/>
      <c r="BA118" s="3112" t="n"/>
      <c r="BB118" s="2323" t="n"/>
      <c r="BC118" s="2325" t="n"/>
      <c r="BD118" s="2315" t="n"/>
      <c r="BE118" s="2314" t="n"/>
      <c r="BF118" s="2326" t="n"/>
      <c r="BG118" s="2315" t="n"/>
      <c r="BH118" s="2309" t="n"/>
      <c r="BI118" s="2325" t="n"/>
      <c r="BJ118" s="2315" t="n"/>
      <c r="BK118" s="2314" t="n"/>
      <c r="BL118" s="2326" t="n"/>
      <c r="BM118" s="2315" t="n"/>
      <c r="BN118" s="2318" t="n"/>
      <c r="BO118" s="2313" t="n"/>
      <c r="BP118" s="2311" t="n"/>
      <c r="BQ118" s="3114" t="inlineStr">
        <is>
          <t>ТПиО</t>
        </is>
      </c>
      <c r="BR118" s="2311" t="n"/>
      <c r="BS118" s="2">
        <f>(AB118-R118)*0.22</f>
        <v/>
      </c>
      <c r="BT118" s="2" t="n"/>
      <c r="BU118" s="2" t="n"/>
    </row>
    <row r="119">
      <c r="A119" s="3832" t="inlineStr">
        <is>
          <t>2.11.3</t>
        </is>
      </c>
      <c r="B119" s="2928" t="n"/>
      <c r="C119" s="5509" t="inlineStr">
        <is>
          <t>Основы экскурсоведения</t>
        </is>
      </c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72" t="n"/>
      <c r="Q119" s="467" t="n"/>
      <c r="R119" s="2090" t="n"/>
      <c r="S119" s="2090" t="n"/>
      <c r="T119" s="2308" t="n"/>
      <c r="U119" s="3859" t="n"/>
      <c r="V119" s="3860" t="n"/>
      <c r="W119" s="173" t="n"/>
      <c r="X119" s="3868" t="inlineStr">
        <is>
          <t>/4</t>
        </is>
      </c>
      <c r="Y119" s="72" t="n"/>
      <c r="Z119" s="2310" t="inlineStr">
        <is>
          <t>/60</t>
        </is>
      </c>
      <c r="AA119" s="2302" t="n"/>
      <c r="AB119" s="2312" t="inlineStr">
        <is>
          <t>/32</t>
        </is>
      </c>
      <c r="AC119" s="2311" t="n"/>
      <c r="AD119" s="2313" t="inlineStr">
        <is>
          <t>/60</t>
        </is>
      </c>
      <c r="AE119" s="2311" t="n"/>
      <c r="AF119" s="2310" t="inlineStr">
        <is>
          <t>/8</t>
        </is>
      </c>
      <c r="AG119" s="2302" t="n"/>
      <c r="AH119" s="4394" t="inlineStr">
        <is>
          <t>/4</t>
        </is>
      </c>
      <c r="AI119" s="186" t="n"/>
      <c r="AJ119" s="3862" t="n"/>
      <c r="AK119" s="186" t="n"/>
      <c r="AL119" s="3862" t="inlineStr">
        <is>
          <t>/4</t>
        </is>
      </c>
      <c r="AM119" s="186" t="n"/>
      <c r="AN119" s="3863" t="n"/>
      <c r="AO119" s="72" t="n"/>
      <c r="AP119" s="3864" t="n"/>
      <c r="AQ119" s="3926" t="n"/>
      <c r="AR119" s="3865" t="n"/>
      <c r="AS119" s="3864" t="n"/>
      <c r="AT119" s="3926" t="n"/>
      <c r="AU119" s="3865" t="n"/>
      <c r="AV119" s="3866" t="n"/>
      <c r="AW119" s="3927" t="n"/>
      <c r="AX119" s="3865" t="inlineStr">
        <is>
          <t>/4</t>
        </is>
      </c>
      <c r="AY119" s="3864" t="n"/>
      <c r="AZ119" s="3926" t="inlineStr">
        <is>
          <t>/60</t>
        </is>
      </c>
      <c r="BA119" s="3928" t="inlineStr">
        <is>
          <t>/4</t>
        </is>
      </c>
      <c r="BB119" s="3866" t="n"/>
      <c r="BC119" s="3861" t="n"/>
      <c r="BD119" s="4394" t="n"/>
      <c r="BE119" s="2090" t="n"/>
      <c r="BF119" s="4388" t="n"/>
      <c r="BG119" s="4394" t="n"/>
      <c r="BH119" s="3868" t="n"/>
      <c r="BI119" s="3861" t="n"/>
      <c r="BJ119" s="4394" t="n"/>
      <c r="BK119" s="2090" t="n"/>
      <c r="BL119" s="3867" t="n"/>
      <c r="BM119" s="4394" t="n"/>
      <c r="BN119" s="3863" t="n"/>
      <c r="BO119" s="6919" t="n"/>
      <c r="BP119" s="72" t="n"/>
      <c r="BQ119" s="3931" t="inlineStr">
        <is>
          <t>ТПиО</t>
        </is>
      </c>
      <c r="BR119" s="72" t="n"/>
      <c r="BS119" s="2">
        <f>(AB119-R119)*0.22</f>
        <v/>
      </c>
      <c r="BT119" s="2" t="n"/>
      <c r="BU119" s="2" t="n"/>
    </row>
    <row r="120">
      <c r="A120" s="2301" t="inlineStr">
        <is>
          <t>2.11.4</t>
        </is>
      </c>
      <c r="B120" s="2302" t="n"/>
      <c r="C120" s="4348" t="inlineStr">
        <is>
          <t>Основы стандартизации в туризме</t>
        </is>
      </c>
      <c r="D120" s="2665" t="n"/>
      <c r="E120" s="2665" t="n"/>
      <c r="F120" s="2665" t="n"/>
      <c r="G120" s="2665" t="n"/>
      <c r="H120" s="2665" t="n"/>
      <c r="I120" s="2665" t="n"/>
      <c r="J120" s="2665" t="n"/>
      <c r="K120" s="2665" t="n"/>
      <c r="L120" s="2665" t="n"/>
      <c r="M120" s="2665" t="n"/>
      <c r="N120" s="2665" t="n"/>
      <c r="O120" s="2665" t="n"/>
      <c r="P120" s="2311" t="n"/>
      <c r="Q120" s="3028" t="n"/>
      <c r="R120" s="2314" t="n"/>
      <c r="S120" s="2314" t="n"/>
      <c r="T120" s="2308" t="n"/>
      <c r="U120" s="2312" t="n"/>
      <c r="V120" s="2310" t="n"/>
      <c r="W120" s="2302" t="n"/>
      <c r="X120" s="2309" t="inlineStr">
        <is>
          <t>/5</t>
        </is>
      </c>
      <c r="Y120" s="2311" t="n"/>
      <c r="Z120" s="2310" t="inlineStr">
        <is>
          <t>/60</t>
        </is>
      </c>
      <c r="AA120" s="2302" t="n"/>
      <c r="AB120" s="2312" t="inlineStr">
        <is>
          <t>/32</t>
        </is>
      </c>
      <c r="AC120" s="2311" t="n"/>
      <c r="AD120" s="2313" t="inlineStr">
        <is>
          <t>/36</t>
        </is>
      </c>
      <c r="AE120" s="2311" t="n"/>
      <c r="AF120" s="2310" t="inlineStr">
        <is>
          <t>/8</t>
        </is>
      </c>
      <c r="AG120" s="2302" t="n"/>
      <c r="AH120" s="2315" t="inlineStr">
        <is>
          <t>/4</t>
        </is>
      </c>
      <c r="AI120" s="2316" t="n"/>
      <c r="AJ120" s="2317" t="n"/>
      <c r="AK120" s="2316" t="n"/>
      <c r="AL120" s="2317" t="inlineStr">
        <is>
          <t>/4</t>
        </is>
      </c>
      <c r="AM120" s="2316" t="n"/>
      <c r="AN120" s="2318" t="n"/>
      <c r="AO120" s="2311" t="n"/>
      <c r="AP120" s="2322" t="n"/>
      <c r="AQ120" s="2320" t="n"/>
      <c r="AR120" s="2321" t="n"/>
      <c r="AS120" s="2322" t="n"/>
      <c r="AT120" s="2320" t="n"/>
      <c r="AU120" s="2321" t="n"/>
      <c r="AV120" s="2323" t="n"/>
      <c r="AW120" s="2324" t="n"/>
      <c r="AX120" s="2321" t="n"/>
      <c r="AY120" s="2322" t="n"/>
      <c r="AZ120" s="2320" t="n"/>
      <c r="BA120" s="3112" t="inlineStr">
        <is>
          <t>/2</t>
        </is>
      </c>
      <c r="BB120" s="2323" t="n"/>
      <c r="BC120" s="2325" t="inlineStr">
        <is>
          <t>/60</t>
        </is>
      </c>
      <c r="BD120" s="2315" t="inlineStr">
        <is>
          <t>/6</t>
        </is>
      </c>
      <c r="BE120" s="2314" t="n"/>
      <c r="BF120" s="2326" t="n"/>
      <c r="BG120" s="2315" t="n"/>
      <c r="BH120" s="2309" t="n"/>
      <c r="BI120" s="2325" t="n"/>
      <c r="BJ120" s="2315" t="n"/>
      <c r="BK120" s="2314" t="n"/>
      <c r="BL120" s="2326" t="n"/>
      <c r="BM120" s="2315" t="n"/>
      <c r="BN120" s="2318" t="n"/>
      <c r="BO120" s="2313" t="n"/>
      <c r="BP120" s="2311" t="n"/>
      <c r="BQ120" s="3114" t="inlineStr">
        <is>
          <t>ТПиО</t>
        </is>
      </c>
      <c r="BR120" s="2311" t="n"/>
      <c r="BS120" s="2">
        <f>(AB120-R120)*0.22</f>
        <v/>
      </c>
      <c r="BT120" s="2" t="n"/>
      <c r="BU120" s="2" t="n"/>
    </row>
    <row r="121">
      <c r="A121" s="2451" t="inlineStr">
        <is>
          <t>2.11.5</t>
        </is>
      </c>
      <c r="B121" s="2302" t="n"/>
      <c r="C121" s="5510" t="inlineStr">
        <is>
          <t>Основы управления интеллектуальной собственностью</t>
        </is>
      </c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72" t="n"/>
      <c r="Q121" s="3083" t="n"/>
      <c r="R121" s="3122" t="n"/>
      <c r="S121" s="2372" t="n"/>
      <c r="T121" s="2372" t="n"/>
      <c r="U121" s="2453" t="n"/>
      <c r="V121" s="2452" t="n"/>
      <c r="W121" s="2302" t="n"/>
      <c r="X121" s="2373" t="inlineStr">
        <is>
          <t>/6</t>
        </is>
      </c>
      <c r="Y121" s="2311" t="n"/>
      <c r="Z121" s="2452" t="inlineStr">
        <is>
          <t>/60</t>
        </is>
      </c>
      <c r="AA121" s="2302" t="n"/>
      <c r="AB121" s="2453" t="inlineStr">
        <is>
          <t>/34</t>
        </is>
      </c>
      <c r="AC121" s="2311" t="n"/>
      <c r="AD121" s="2377" t="inlineStr">
        <is>
          <t>/60</t>
        </is>
      </c>
      <c r="AE121" s="2311" t="n"/>
      <c r="AF121" s="2452" t="inlineStr">
        <is>
          <t>/8</t>
        </is>
      </c>
      <c r="AG121" s="2302" t="n"/>
      <c r="AH121" s="2454" t="inlineStr">
        <is>
          <t>/4</t>
        </is>
      </c>
      <c r="AI121" s="2316" t="n"/>
      <c r="AJ121" s="2432" t="n"/>
      <c r="AK121" s="2316" t="n"/>
      <c r="AL121" s="2432" t="inlineStr">
        <is>
          <t>/4</t>
        </is>
      </c>
      <c r="AM121" s="2316" t="n"/>
      <c r="AN121" s="2455" t="n"/>
      <c r="AO121" s="2311" t="n"/>
      <c r="AP121" s="2378" t="n"/>
      <c r="AQ121" s="2431" t="n"/>
      <c r="AR121" s="2432" t="n"/>
      <c r="AS121" s="2378" t="n"/>
      <c r="AT121" s="2431" t="n"/>
      <c r="AU121" s="2432" t="n"/>
      <c r="AV121" s="2373" t="n"/>
      <c r="AW121" s="2433" t="n"/>
      <c r="AX121" s="2432" t="n"/>
      <c r="AY121" s="2378" t="n"/>
      <c r="AZ121" s="2431" t="n"/>
      <c r="BA121" s="2454" t="n"/>
      <c r="BB121" s="2373" t="n"/>
      <c r="BC121" s="2433" t="n"/>
      <c r="BD121" s="2432" t="inlineStr">
        <is>
          <t>/2</t>
        </is>
      </c>
      <c r="BE121" s="2378" t="n"/>
      <c r="BF121" s="2431" t="inlineStr">
        <is>
          <t>/60</t>
        </is>
      </c>
      <c r="BG121" s="2432" t="inlineStr">
        <is>
          <t>/6</t>
        </is>
      </c>
      <c r="BH121" s="2373" t="n"/>
      <c r="BI121" s="2433" t="n"/>
      <c r="BJ121" s="2432" t="n"/>
      <c r="BK121" s="2378" t="n"/>
      <c r="BL121" s="2431" t="n"/>
      <c r="BM121" s="2454" t="n"/>
      <c r="BN121" s="2455" t="n"/>
      <c r="BO121" s="2377" t="n"/>
      <c r="BP121" s="2311" t="n"/>
      <c r="BQ121" s="3081" t="n"/>
      <c r="BR121" s="2311" t="n"/>
      <c r="BS121" s="2386">
        <f>(AB121-R121)*0.22</f>
        <v/>
      </c>
      <c r="BT121" s="2" t="n"/>
      <c r="BU121" s="2" t="n"/>
    </row>
    <row r="122">
      <c r="A122" s="3118" t="inlineStr">
        <is>
          <t>2.11.6</t>
        </is>
      </c>
      <c r="B122" s="173" t="n"/>
      <c r="C122" s="4367" t="inlineStr">
        <is>
          <t>Бухгалтерский учет, анализ и аудит</t>
        </is>
      </c>
      <c r="D122" s="2665" t="n"/>
      <c r="E122" s="2665" t="n"/>
      <c r="F122" s="2665" t="n"/>
      <c r="G122" s="2665" t="n"/>
      <c r="H122" s="2665" t="n"/>
      <c r="I122" s="2665" t="n"/>
      <c r="J122" s="2665" t="n"/>
      <c r="K122" s="2665" t="n"/>
      <c r="L122" s="2665" t="n"/>
      <c r="M122" s="2665" t="n"/>
      <c r="N122" s="2665" t="n"/>
      <c r="O122" s="2665" t="n"/>
      <c r="P122" s="2311" t="n"/>
      <c r="Q122" s="3083" t="n"/>
      <c r="R122" s="3085" t="n"/>
      <c r="S122" s="3086" t="n"/>
      <c r="T122" s="2372" t="n"/>
      <c r="U122" s="3087" t="n"/>
      <c r="V122" s="3088" t="n"/>
      <c r="W122" s="173" t="n"/>
      <c r="X122" s="3093" t="inlineStr">
        <is>
          <t>/8</t>
        </is>
      </c>
      <c r="Y122" s="72" t="n"/>
      <c r="Z122" s="3088" t="inlineStr">
        <is>
          <t>/108</t>
        </is>
      </c>
      <c r="AA122" s="173" t="n"/>
      <c r="AB122" s="3087" t="inlineStr">
        <is>
          <t>/48</t>
        </is>
      </c>
      <c r="AC122" s="72" t="n"/>
      <c r="AD122" s="3103" t="inlineStr">
        <is>
          <t>/108</t>
        </is>
      </c>
      <c r="AE122" s="72" t="n"/>
      <c r="AF122" s="3088" t="inlineStr">
        <is>
          <t>/14</t>
        </is>
      </c>
      <c r="AG122" s="173" t="n"/>
      <c r="AH122" s="3089" t="inlineStr">
        <is>
          <t>/8</t>
        </is>
      </c>
      <c r="AI122" s="186" t="n"/>
      <c r="AJ122" s="3090" t="n"/>
      <c r="AK122" s="186" t="n"/>
      <c r="AL122" s="3090" t="inlineStr">
        <is>
          <t>/6</t>
        </is>
      </c>
      <c r="AM122" s="186" t="n"/>
      <c r="AN122" s="3091" t="n"/>
      <c r="AO122" s="72" t="n"/>
      <c r="AP122" s="3085" t="n"/>
      <c r="AQ122" s="3092" t="n"/>
      <c r="AR122" s="3090" t="n"/>
      <c r="AS122" s="3085" t="n"/>
      <c r="AT122" s="3092" t="n"/>
      <c r="AU122" s="3090" t="n"/>
      <c r="AV122" s="3093" t="n"/>
      <c r="AW122" s="3094" t="n"/>
      <c r="AX122" s="3090" t="n"/>
      <c r="AY122" s="3085" t="n"/>
      <c r="AZ122" s="3092" t="n"/>
      <c r="BA122" s="3940" t="n"/>
      <c r="BB122" s="3093" t="n"/>
      <c r="BC122" s="3094" t="n"/>
      <c r="BD122" s="3090" t="n"/>
      <c r="BE122" s="3085" t="n"/>
      <c r="BF122" s="3092" t="n"/>
      <c r="BG122" s="3089" t="n"/>
      <c r="BH122" s="3093" t="n"/>
      <c r="BI122" s="3094" t="n"/>
      <c r="BJ122" s="3090" t="inlineStr">
        <is>
          <t>/2</t>
        </is>
      </c>
      <c r="BK122" s="3085" t="n"/>
      <c r="BL122" s="3629" t="inlineStr">
        <is>
          <t>/108</t>
        </is>
      </c>
      <c r="BM122" s="3089" t="inlineStr">
        <is>
          <t>/12</t>
        </is>
      </c>
      <c r="BN122" s="3091" t="n"/>
      <c r="BO122" s="3103" t="n"/>
      <c r="BP122" s="72" t="n"/>
      <c r="BQ122" s="3095" t="n"/>
      <c r="BR122" s="72" t="n"/>
      <c r="BS122" s="2386">
        <f>(AB122-R122)*0.22</f>
        <v/>
      </c>
      <c r="BT122" s="2" t="n"/>
      <c r="BU122" s="2" t="n"/>
    </row>
    <row r="123">
      <c r="A123" s="3120" t="inlineStr">
        <is>
          <t>2.11.7</t>
        </is>
      </c>
      <c r="B123" s="2928" t="n"/>
      <c r="C123" s="2424" t="inlineStr">
        <is>
          <t>Основы делового иммиджа и этикета</t>
        </is>
      </c>
      <c r="D123" s="2304" t="n"/>
      <c r="E123" s="2304" t="n"/>
      <c r="F123" s="2304" t="n"/>
      <c r="G123" s="2304" t="n"/>
      <c r="H123" s="2304" t="n"/>
      <c r="I123" s="2304" t="n"/>
      <c r="J123" s="2304" t="n"/>
      <c r="K123" s="2304" t="n"/>
      <c r="L123" s="2304" t="n"/>
      <c r="M123" s="2304" t="n"/>
      <c r="N123" s="2304" t="n"/>
      <c r="O123" s="2304" t="n"/>
      <c r="P123" s="2305" t="n"/>
      <c r="Q123" s="2425" t="n"/>
      <c r="R123" s="2378" t="n"/>
      <c r="S123" s="2372" t="n"/>
      <c r="T123" s="2372" t="n"/>
      <c r="U123" s="2453" t="n"/>
      <c r="V123" s="2452" t="n"/>
      <c r="W123" s="2302" t="n"/>
      <c r="X123" s="2373" t="inlineStr">
        <is>
          <t>/7</t>
        </is>
      </c>
      <c r="Y123" s="2311" t="n"/>
      <c r="Z123" s="2452" t="inlineStr">
        <is>
          <t>/40</t>
        </is>
      </c>
      <c r="AA123" s="2302" t="n"/>
      <c r="AB123" s="2453" t="inlineStr">
        <is>
          <t>/20</t>
        </is>
      </c>
      <c r="AC123" s="2311" t="n"/>
      <c r="AD123" s="2377" t="inlineStr">
        <is>
          <t>/40</t>
        </is>
      </c>
      <c r="AE123" s="2311" t="n"/>
      <c r="AF123" s="2452" t="inlineStr">
        <is>
          <t>/8</t>
        </is>
      </c>
      <c r="AG123" s="2302" t="n"/>
      <c r="AH123" s="2454" t="inlineStr">
        <is>
          <t>/6</t>
        </is>
      </c>
      <c r="AI123" s="2316" t="n"/>
      <c r="AJ123" s="2432" t="inlineStr">
        <is>
          <t>/2</t>
        </is>
      </c>
      <c r="AK123" s="2316" t="n"/>
      <c r="AL123" s="2432" t="n"/>
      <c r="AM123" s="2316" t="n"/>
      <c r="AN123" s="2455" t="n"/>
      <c r="AO123" s="2311" t="n"/>
      <c r="AP123" s="2378" t="n"/>
      <c r="AQ123" s="2431" t="n"/>
      <c r="AR123" s="2432" t="n"/>
      <c r="AS123" s="2378" t="n"/>
      <c r="AT123" s="2431" t="n"/>
      <c r="AU123" s="2432" t="n"/>
      <c r="AV123" s="2373" t="n"/>
      <c r="AW123" s="2433" t="n"/>
      <c r="AX123" s="2432" t="n"/>
      <c r="AY123" s="2378" t="n"/>
      <c r="AZ123" s="2431" t="n"/>
      <c r="BA123" s="2432" t="n"/>
      <c r="BB123" s="2373" t="n"/>
      <c r="BC123" s="2433" t="n"/>
      <c r="BD123" s="2432" t="n"/>
      <c r="BE123" s="2378" t="n"/>
      <c r="BF123" s="2431" t="n"/>
      <c r="BG123" s="2454" t="inlineStr">
        <is>
          <t>/2</t>
        </is>
      </c>
      <c r="BH123" s="2373" t="n"/>
      <c r="BI123" s="2433" t="inlineStr">
        <is>
          <t>/40</t>
        </is>
      </c>
      <c r="BJ123" s="2432" t="inlineStr">
        <is>
          <t>/6</t>
        </is>
      </c>
      <c r="BK123" s="2378" t="n"/>
      <c r="BL123" s="2431" t="n"/>
      <c r="BM123" s="2432" t="n"/>
      <c r="BN123" s="2455" t="n"/>
      <c r="BO123" s="2377" t="n"/>
      <c r="BP123" s="2311" t="n"/>
      <c r="BQ123" s="3081" t="n"/>
      <c r="BR123" s="2311" t="n"/>
      <c r="BS123" s="2386">
        <f>(AB123-R123)*0.22</f>
        <v/>
      </c>
      <c r="BT123" s="2" t="n"/>
      <c r="BU123" s="2" t="n"/>
    </row>
    <row r="124">
      <c r="A124" s="2464" t="inlineStr">
        <is>
          <t>2.11.8</t>
        </is>
      </c>
      <c r="B124" s="2465" t="n"/>
      <c r="C124" s="4413" t="inlineStr">
        <is>
          <t>Обзорные лекции по специальности</t>
        </is>
      </c>
      <c r="D124" s="2674" t="n"/>
      <c r="E124" s="2674" t="n"/>
      <c r="F124" s="2674" t="n"/>
      <c r="G124" s="2674" t="n"/>
      <c r="H124" s="2674" t="n"/>
      <c r="I124" s="2674" t="n"/>
      <c r="J124" s="2674" t="n"/>
      <c r="K124" s="2674" t="n"/>
      <c r="L124" s="2674" t="n"/>
      <c r="M124" s="2674" t="n"/>
      <c r="N124" s="2674" t="n"/>
      <c r="O124" s="2674" t="n"/>
      <c r="P124" s="2472" t="n"/>
      <c r="Q124" s="3691" t="n"/>
      <c r="R124" s="3692" t="n"/>
      <c r="S124" s="3693" t="n"/>
      <c r="T124" s="3693" t="n"/>
      <c r="U124" s="3911" t="n"/>
      <c r="V124" s="3692" t="n"/>
      <c r="W124" s="2465" t="n"/>
      <c r="X124" s="2483" t="n"/>
      <c r="Y124" s="2472" t="n"/>
      <c r="Z124" s="3692" t="inlineStr">
        <is>
          <t>/16</t>
        </is>
      </c>
      <c r="AA124" s="2465" t="n"/>
      <c r="AB124" s="3911" t="inlineStr">
        <is>
          <t>/16</t>
        </is>
      </c>
      <c r="AC124" s="2472" t="n"/>
      <c r="AD124" s="2485" t="inlineStr">
        <is>
          <t>/16</t>
        </is>
      </c>
      <c r="AE124" s="2472" t="n"/>
      <c r="AF124" s="3692" t="inlineStr">
        <is>
          <t>/16</t>
        </is>
      </c>
      <c r="AG124" s="2465" t="n"/>
      <c r="AH124" s="3700" t="inlineStr">
        <is>
          <t>/16</t>
        </is>
      </c>
      <c r="AI124" s="2475" t="n"/>
      <c r="AJ124" s="2482" t="n"/>
      <c r="AK124" s="2475" t="n"/>
      <c r="AL124" s="3913" t="n"/>
      <c r="AM124" s="2674" t="n"/>
      <c r="AN124" s="3912" t="n"/>
      <c r="AO124" s="2472" t="n"/>
      <c r="AP124" s="3694" t="n"/>
      <c r="AQ124" s="2481" t="n"/>
      <c r="AR124" s="2482" t="n"/>
      <c r="AS124" s="3694" t="n"/>
      <c r="AT124" s="2481" t="n"/>
      <c r="AU124" s="2482" t="n"/>
      <c r="AV124" s="2483" t="n"/>
      <c r="AW124" s="2484" t="n"/>
      <c r="AX124" s="2482" t="n"/>
      <c r="AY124" s="3694" t="n"/>
      <c r="AZ124" s="2481" t="n"/>
      <c r="BA124" s="2482" t="n"/>
      <c r="BB124" s="2483" t="n"/>
      <c r="BC124" s="2484" t="n"/>
      <c r="BD124" s="2482" t="n"/>
      <c r="BE124" s="3694" t="n"/>
      <c r="BF124" s="2481" t="n"/>
      <c r="BG124" s="3700" t="n"/>
      <c r="BH124" s="2483" t="n"/>
      <c r="BI124" s="2484" t="n"/>
      <c r="BJ124" s="2482" t="n"/>
      <c r="BK124" s="3694" t="n"/>
      <c r="BL124" s="2481" t="inlineStr">
        <is>
          <t>/16</t>
        </is>
      </c>
      <c r="BM124" s="2482" t="inlineStr">
        <is>
          <t>/16</t>
        </is>
      </c>
      <c r="BN124" s="3912" t="n"/>
      <c r="BO124" s="2485" t="n"/>
      <c r="BP124" s="2472" t="n"/>
      <c r="BQ124" s="3915" t="n"/>
      <c r="BR124" s="2472" t="n"/>
      <c r="BS124" s="2386">
        <f>(AB124-R124)*0.22</f>
        <v/>
      </c>
      <c r="BT124" s="2" t="n"/>
      <c r="BU124" s="2" t="n"/>
    </row>
    <row r="125">
      <c r="A125" s="466" t="n"/>
      <c r="B125" s="466" t="n"/>
      <c r="C125" s="531" t="n"/>
      <c r="D125" s="531" t="n"/>
      <c r="E125" s="531" t="n"/>
      <c r="F125" s="531" t="n"/>
      <c r="G125" s="531" t="n"/>
      <c r="H125" s="531" t="n"/>
      <c r="I125" s="531" t="n"/>
      <c r="J125" s="531" t="n"/>
      <c r="K125" s="531" t="n"/>
      <c r="L125" s="531" t="n"/>
      <c r="M125" s="531" t="n"/>
      <c r="N125" s="531" t="n"/>
      <c r="O125" s="531" t="n"/>
      <c r="P125" s="531" t="n"/>
      <c r="Q125" s="531" t="n"/>
      <c r="R125" s="468" t="n"/>
      <c r="S125" s="468" t="n"/>
      <c r="T125" s="468" t="n"/>
      <c r="U125" s="468" t="n"/>
      <c r="V125" s="468" t="n"/>
      <c r="W125" s="468" t="n"/>
      <c r="X125" s="468" t="n"/>
      <c r="Y125" s="468" t="n"/>
      <c r="Z125" s="468" t="n"/>
      <c r="AA125" s="468" t="n"/>
      <c r="AB125" s="468" t="n"/>
      <c r="AC125" s="468" t="n"/>
      <c r="AD125" s="468" t="n"/>
      <c r="AE125" s="468" t="n"/>
      <c r="AF125" s="468" t="n"/>
      <c r="AG125" s="468" t="n"/>
      <c r="AH125" s="468" t="n"/>
      <c r="AI125" s="468" t="n"/>
      <c r="AJ125" s="468" t="n"/>
      <c r="AK125" s="468" t="n"/>
      <c r="AL125" s="468" t="n"/>
      <c r="AM125" s="468" t="n"/>
      <c r="AN125" s="468" t="n"/>
      <c r="AO125" s="468" t="n"/>
      <c r="AP125" s="468" t="n"/>
      <c r="AQ125" s="468" t="n"/>
      <c r="AR125" s="468" t="n"/>
      <c r="AS125" s="468" t="n"/>
      <c r="AT125" s="468" t="n"/>
      <c r="AU125" s="468" t="n"/>
      <c r="AV125" s="468" t="n"/>
      <c r="AW125" s="468" t="n"/>
      <c r="AX125" s="468" t="n"/>
      <c r="AY125" s="468" t="n"/>
      <c r="AZ125" s="468" t="n"/>
      <c r="BA125" s="468" t="n"/>
      <c r="BB125" s="468" t="n"/>
      <c r="BC125" s="468" t="n"/>
      <c r="BD125" s="468" t="n"/>
      <c r="BE125" s="468" t="n"/>
      <c r="BF125" s="468" t="n"/>
      <c r="BG125" s="468" t="n"/>
      <c r="BH125" s="468" t="n"/>
      <c r="BI125" s="468" t="n"/>
      <c r="BJ125" s="468" t="n"/>
      <c r="BK125" s="468" t="n"/>
      <c r="BL125" s="468" t="n"/>
      <c r="BM125" s="468" t="n"/>
      <c r="BN125" s="468" t="n"/>
      <c r="BO125" s="468" t="n"/>
      <c r="BP125" s="468" t="n"/>
      <c r="BQ125" s="468" t="n"/>
      <c r="BR125" s="468" t="n"/>
      <c r="BS125" s="2" t="n"/>
      <c r="BT125" s="2" t="n"/>
      <c r="BU125" s="2" t="n"/>
    </row>
    <row r="126">
      <c r="A126" s="6920" t="inlineStr">
        <is>
          <t>Количество часов учебных занятий</t>
        </is>
      </c>
      <c r="B126" s="2283" t="n"/>
      <c r="C126" s="2283" t="n"/>
      <c r="D126" s="2283" t="n"/>
      <c r="E126" s="2283" t="n"/>
      <c r="F126" s="2283" t="n"/>
      <c r="G126" s="2283" t="n"/>
      <c r="H126" s="2283" t="n"/>
      <c r="I126" s="2283" t="n"/>
      <c r="J126" s="2283" t="n"/>
      <c r="K126" s="2283" t="n"/>
      <c r="L126" s="2283" t="n"/>
      <c r="M126" s="2283" t="n"/>
      <c r="N126" s="2283" t="n"/>
      <c r="O126" s="2283" t="n"/>
      <c r="P126" s="2284" t="n"/>
      <c r="Q126" s="6921" t="n"/>
      <c r="R126" s="2686">
        <f>R35+R63</f>
        <v/>
      </c>
      <c r="S126" s="6922" t="n"/>
      <c r="T126" s="6922">
        <f>T35+T63</f>
        <v/>
      </c>
      <c r="U126" s="6922">
        <f>U35+U63</f>
        <v/>
      </c>
      <c r="V126" s="2686" t="n"/>
      <c r="W126" s="2290" t="n"/>
      <c r="X126" s="2687" t="n"/>
      <c r="Y126" s="2284" t="n"/>
      <c r="Z126" s="2686">
        <f>Z35+Z63</f>
        <v/>
      </c>
      <c r="AA126" s="2290" t="n"/>
      <c r="AB126" s="3180">
        <f>AB35+AB63</f>
        <v/>
      </c>
      <c r="AC126" s="2284" t="n"/>
      <c r="AD126" s="3190">
        <f>AD35+AD63</f>
        <v/>
      </c>
      <c r="AE126" s="2284" t="n"/>
      <c r="AF126" s="2686">
        <f>AF35+AF63</f>
        <v/>
      </c>
      <c r="AG126" s="2290" t="n"/>
      <c r="AH126" s="3188">
        <f>AH35+AH63</f>
        <v/>
      </c>
      <c r="AI126" s="2295" t="n"/>
      <c r="AJ126" s="3186">
        <f>AJ35+AJ63</f>
        <v/>
      </c>
      <c r="AK126" s="2295" t="n"/>
      <c r="AL126" s="3186">
        <f>AL35+AL63</f>
        <v/>
      </c>
      <c r="AM126" s="2295" t="n"/>
      <c r="AN126" s="2687">
        <f>AN35+AN63</f>
        <v/>
      </c>
      <c r="AO126" s="2284" t="n"/>
      <c r="AP126" s="3181">
        <f>AP35+AP63</f>
        <v/>
      </c>
      <c r="AQ126" s="6526">
        <f>AQ35+AQ63</f>
        <v/>
      </c>
      <c r="AR126" s="3183">
        <f>AR35+AR63</f>
        <v/>
      </c>
      <c r="AS126" s="3185">
        <f>AS35+AS63</f>
        <v/>
      </c>
      <c r="AT126" s="6526">
        <f>AT35+AT63</f>
        <v/>
      </c>
      <c r="AU126" s="3183">
        <f>AU35+AU63</f>
        <v/>
      </c>
      <c r="AV126" s="3187">
        <f>AV35+AV63</f>
        <v/>
      </c>
      <c r="AW126" s="3181">
        <f>AW35+AW63</f>
        <v/>
      </c>
      <c r="AX126" s="3183">
        <f>AX35+AX63</f>
        <v/>
      </c>
      <c r="AY126" s="3185">
        <f>AY35+AY63</f>
        <v/>
      </c>
      <c r="AZ126" s="3182">
        <f>AZ35+AZ63</f>
        <v/>
      </c>
      <c r="BA126" s="3186">
        <f>BA35+BA63</f>
        <v/>
      </c>
      <c r="BB126" s="3179">
        <f>BB35+BB63</f>
        <v/>
      </c>
      <c r="BC126" s="3181">
        <f>BC35+BC63</f>
        <v/>
      </c>
      <c r="BD126" s="3186">
        <f>BD35+BD63</f>
        <v/>
      </c>
      <c r="BE126" s="3179">
        <f>BE35+BE63</f>
        <v/>
      </c>
      <c r="BF126" s="3182">
        <f>BF35+BF63</f>
        <v/>
      </c>
      <c r="BG126" s="3186">
        <f>BG35+BG63</f>
        <v/>
      </c>
      <c r="BH126" s="3179">
        <f>BH35+BH63</f>
        <v/>
      </c>
      <c r="BI126" s="3181">
        <f>BI35+BI63</f>
        <v/>
      </c>
      <c r="BJ126" s="3183">
        <f>BJ35+BJ63</f>
        <v/>
      </c>
      <c r="BK126" s="3185">
        <f>BK35+BK63</f>
        <v/>
      </c>
      <c r="BL126" s="3184">
        <f>BL35+BL63</f>
        <v/>
      </c>
      <c r="BM126" s="3186">
        <f>BM35+BM63</f>
        <v/>
      </c>
      <c r="BN126" s="3179">
        <f>BN35+BN63</f>
        <v/>
      </c>
      <c r="BO126" s="3190">
        <f>BO35+BO63</f>
        <v/>
      </c>
      <c r="BP126" s="2284" t="n"/>
      <c r="BQ126" s="6923" t="n"/>
      <c r="BR126" s="2284" t="n"/>
      <c r="BS126" s="2">
        <f>(AB126-R126)*0.22</f>
        <v/>
      </c>
      <c r="BT126" s="2" t="n"/>
      <c r="BU126" s="2" t="n"/>
    </row>
    <row r="127">
      <c r="A127" s="6924" t="inlineStr">
        <is>
          <t>Количество часов учебных занятий в неделю</t>
        </is>
      </c>
      <c r="B127" s="2665" t="n"/>
      <c r="C127" s="2665" t="n"/>
      <c r="D127" s="2665" t="n"/>
      <c r="E127" s="2665" t="n"/>
      <c r="F127" s="2665" t="n"/>
      <c r="G127" s="2665" t="n"/>
      <c r="H127" s="2665" t="n"/>
      <c r="I127" s="2665" t="n"/>
      <c r="J127" s="2665" t="n"/>
      <c r="K127" s="2665" t="n"/>
      <c r="L127" s="2665" t="n"/>
      <c r="M127" s="2665" t="n"/>
      <c r="N127" s="2665" t="n"/>
      <c r="O127" s="2665" t="n"/>
      <c r="P127" s="2311" t="n"/>
      <c r="Q127" s="5644" t="n"/>
      <c r="R127" s="2712" t="n"/>
      <c r="S127" s="6552" t="n"/>
      <c r="T127" s="6552" t="n"/>
      <c r="U127" s="2713" t="n"/>
      <c r="V127" s="2712" t="n"/>
      <c r="W127" s="2302" t="n"/>
      <c r="X127" s="2713" t="n"/>
      <c r="Y127" s="2311" t="n"/>
      <c r="Z127" s="2735">
        <f>T126+AD126</f>
        <v/>
      </c>
      <c r="AA127" s="2302" t="n"/>
      <c r="AB127" s="3209">
        <f>AD127+T126</f>
        <v/>
      </c>
      <c r="AC127" s="2311" t="n"/>
      <c r="AD127" s="3487">
        <f>AQ126+AT126+AW126+AZ126+BC126+BF126+BI126+BL126</f>
        <v/>
      </c>
      <c r="AE127" s="2311" t="n"/>
      <c r="AF127" s="2735">
        <f>AB126*0.22</f>
        <v/>
      </c>
      <c r="AG127" s="2302" t="n"/>
      <c r="AH127" s="3483">
        <f>AH126+AJ126+AL126+AN126</f>
        <v/>
      </c>
      <c r="AI127" s="2316" t="n"/>
      <c r="AJ127" s="5433">
        <f>AP126+AR126+AU126+AX126+BA126+BD126+BG126+BJ126+BM126</f>
        <v/>
      </c>
      <c r="AK127" s="2316" t="n"/>
      <c r="AL127" s="6925" t="n"/>
      <c r="AM127" s="2316" t="n"/>
      <c r="AN127" s="2713" t="n"/>
      <c r="AO127" s="2311" t="n"/>
      <c r="AP127" s="2712" t="n"/>
      <c r="AQ127" s="6926" t="n"/>
      <c r="AR127" s="6927">
        <f>AR126/AQ33</f>
        <v/>
      </c>
      <c r="AS127" s="6928" t="n"/>
      <c r="AT127" s="6926" t="n"/>
      <c r="AU127" s="6927">
        <f>AU126/AT33</f>
        <v/>
      </c>
      <c r="AV127" s="2713" t="n"/>
      <c r="AW127" s="6929" t="n"/>
      <c r="AX127" s="6927">
        <f>AX126/AW33</f>
        <v/>
      </c>
      <c r="AY127" s="6928" t="n"/>
      <c r="AZ127" s="6926" t="n"/>
      <c r="BA127" s="6927">
        <f>BA126/AZ33</f>
        <v/>
      </c>
      <c r="BB127" s="2713" t="n"/>
      <c r="BC127" s="6929" t="n"/>
      <c r="BD127" s="6927">
        <f>BD126/BC33</f>
        <v/>
      </c>
      <c r="BE127" s="6928" t="n"/>
      <c r="BF127" s="6926" t="n"/>
      <c r="BG127" s="6927">
        <f>BG126/BF33</f>
        <v/>
      </c>
      <c r="BH127" s="2713" t="n"/>
      <c r="BI127" s="6929" t="n"/>
      <c r="BJ127" s="6927">
        <f>BJ126/BI33</f>
        <v/>
      </c>
      <c r="BK127" s="6928" t="n"/>
      <c r="BL127" s="6926" t="n"/>
      <c r="BM127" s="6927">
        <f>BM126/BL33</f>
        <v/>
      </c>
      <c r="BN127" s="2713" t="n"/>
      <c r="BO127" s="3487">
        <f>BO126+X136+X138+X140+AU136+AU139+BC136</f>
        <v/>
      </c>
      <c r="BP127" s="2311" t="n"/>
      <c r="BQ127" s="6930" t="n"/>
      <c r="BR127" s="2311" t="n"/>
      <c r="BS127" s="2">
        <f>(AB127-R127)*0.22</f>
        <v/>
      </c>
      <c r="BT127" s="2" t="n"/>
      <c r="BU127" s="2" t="n"/>
    </row>
    <row r="128">
      <c r="A128" s="6931" t="inlineStr">
        <is>
          <t>Количество курсовых проектов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72" t="n"/>
      <c r="Q128" s="47" t="n"/>
      <c r="R128" s="2712" t="n"/>
      <c r="S128" s="6552" t="n"/>
      <c r="T128" s="6552" t="n"/>
      <c r="U128" s="2713" t="n"/>
      <c r="V128" s="2712" t="n"/>
      <c r="W128" s="2302" t="n"/>
      <c r="X128" s="2713" t="n"/>
      <c r="Y128" s="2311" t="n"/>
      <c r="Z128" s="2712" t="n"/>
      <c r="AA128" s="2302" t="n"/>
      <c r="AB128" s="5715" t="n"/>
      <c r="AC128" s="2311" t="n"/>
      <c r="AD128" s="6932">
        <f>AQ128+AT128+AW128+AZ128+BC128+BF128+BI128+BL128</f>
        <v/>
      </c>
      <c r="AE128" s="2311" t="n"/>
      <c r="AF128" s="2735">
        <f>(AB126-R126)*0.22</f>
        <v/>
      </c>
      <c r="AG128" s="2302" t="n"/>
      <c r="AH128" s="6927" t="n"/>
      <c r="AI128" s="2316" t="n"/>
      <c r="AJ128" s="6925" t="n"/>
      <c r="AK128" s="2316" t="n"/>
      <c r="AL128" s="6925" t="n"/>
      <c r="AM128" s="2316" t="n"/>
      <c r="AN128" s="2713" t="n"/>
      <c r="AO128" s="2311" t="n"/>
      <c r="AP128" s="2712" t="n"/>
      <c r="AQ128" s="6552" t="n"/>
      <c r="AR128" s="2665" t="n"/>
      <c r="AS128" s="2302" t="n"/>
      <c r="AT128" s="5715" t="n"/>
      <c r="AU128" s="2665" t="n"/>
      <c r="AV128" s="2311" t="n"/>
      <c r="AW128" s="6552" t="n"/>
      <c r="AX128" s="2665" t="n"/>
      <c r="AY128" s="2302" t="n"/>
      <c r="AZ128" s="5715" t="n"/>
      <c r="BA128" s="2665" t="n"/>
      <c r="BB128" s="2311" t="n"/>
      <c r="BC128" s="6552">
        <f>COUNTIF(BC36:BC112,40)+COUNTIF(BC36:BC112,60)</f>
        <v/>
      </c>
      <c r="BD128" s="2665" t="n"/>
      <c r="BE128" s="2302" t="n"/>
      <c r="BF128" s="5715">
        <f>COUNTIF(BF36:BF112,40)+COUNTIF(BF36:BF112,60)</f>
        <v/>
      </c>
      <c r="BG128" s="2665" t="n"/>
      <c r="BH128" s="2311" t="n"/>
      <c r="BI128" s="6552">
        <f>COUNTIF(BI36:BI112,40)+COUNTIF(BI36:BI112,60)</f>
        <v/>
      </c>
      <c r="BJ128" s="2665" t="n"/>
      <c r="BK128" s="2302" t="n"/>
      <c r="BL128" s="6552">
        <f>COUNTIF(BL36:BL112,40)+COUNTIF(BL36:BL112,60)</f>
        <v/>
      </c>
      <c r="BM128" s="2665" t="n"/>
      <c r="BN128" s="2302" t="n"/>
      <c r="BO128" s="6932" t="n"/>
      <c r="BP128" s="2311" t="n"/>
      <c r="BQ128" s="6930" t="n"/>
      <c r="BR128" s="2311" t="n"/>
      <c r="BS128" s="2">
        <f>(AB128-R128)*0.22</f>
        <v/>
      </c>
      <c r="BT128" s="2" t="n"/>
      <c r="BU128" s="2" t="n"/>
    </row>
    <row r="129">
      <c r="A129" s="6933" t="inlineStr">
        <is>
          <t>Количество курсовых работ</t>
        </is>
      </c>
      <c r="B129" s="2930" t="n"/>
      <c r="C129" s="2930" t="n"/>
      <c r="D129" s="2930" t="n"/>
      <c r="E129" s="2930" t="n"/>
      <c r="F129" s="2930" t="n"/>
      <c r="G129" s="2930" t="n"/>
      <c r="H129" s="2930" t="n"/>
      <c r="I129" s="2930" t="n"/>
      <c r="J129" s="2930" t="n"/>
      <c r="K129" s="2930" t="n"/>
      <c r="L129" s="2930" t="n"/>
      <c r="M129" s="2930" t="n"/>
      <c r="N129" s="2930" t="n"/>
      <c r="O129" s="2930" t="n"/>
      <c r="P129" s="2946" t="n"/>
      <c r="Q129" s="6934" t="n"/>
      <c r="R129" s="2712" t="n"/>
      <c r="S129" s="6552" t="n"/>
      <c r="T129" s="6552" t="n"/>
      <c r="U129" s="2713" t="n"/>
      <c r="V129" s="2712" t="n"/>
      <c r="W129" s="2302" t="n"/>
      <c r="X129" s="2713" t="n"/>
      <c r="Y129" s="2311" t="n"/>
      <c r="Z129" s="2712" t="n"/>
      <c r="AA129" s="2302" t="n"/>
      <c r="AB129" s="5715" t="n"/>
      <c r="AC129" s="2311" t="n"/>
      <c r="AD129" s="6932">
        <f>AQ129+AT129+AW129+AZ129+BC129+BF129+BI129+BL129</f>
        <v/>
      </c>
      <c r="AE129" s="2311" t="n"/>
      <c r="AF129" s="2735" t="n"/>
      <c r="AG129" s="2302" t="n"/>
      <c r="AH129" s="6927" t="n"/>
      <c r="AI129" s="2316" t="n"/>
      <c r="AJ129" s="6925" t="n"/>
      <c r="AK129" s="2316" t="n"/>
      <c r="AL129" s="6925" t="n"/>
      <c r="AM129" s="2316" t="n"/>
      <c r="AN129" s="2713" t="n"/>
      <c r="AO129" s="2311" t="n"/>
      <c r="AP129" s="2712" t="n"/>
      <c r="AQ129" s="6552">
        <f>COUNTIF(AQ36:AQ112,30)</f>
        <v/>
      </c>
      <c r="AR129" s="2665" t="n"/>
      <c r="AS129" s="2302" t="n"/>
      <c r="AT129" s="5715">
        <f>COUNTIF(AT36:AT112,30)</f>
        <v/>
      </c>
      <c r="AU129" s="2665" t="n"/>
      <c r="AV129" s="2311" t="n"/>
      <c r="AW129" s="6552">
        <f>COUNTIF(AW36:AW112,30)</f>
        <v/>
      </c>
      <c r="AX129" s="2665" t="n"/>
      <c r="AY129" s="2302" t="n"/>
      <c r="AZ129" s="5715">
        <f>COUNTIF(AZ36:AZ112,30)</f>
        <v/>
      </c>
      <c r="BA129" s="2665" t="n"/>
      <c r="BB129" s="2311" t="n"/>
      <c r="BC129" s="6552">
        <f>COUNTIF(BC36:BC112,30)</f>
        <v/>
      </c>
      <c r="BD129" s="2665" t="n"/>
      <c r="BE129" s="2302" t="n"/>
      <c r="BF129" s="5715">
        <f>COUNTIF(BF36:BF112,30)</f>
        <v/>
      </c>
      <c r="BG129" s="2665" t="n"/>
      <c r="BH129" s="2311" t="n"/>
      <c r="BI129" s="6552">
        <f>COUNTIF(BI36:BI112,30)</f>
        <v/>
      </c>
      <c r="BJ129" s="2665" t="n"/>
      <c r="BK129" s="2302" t="n"/>
      <c r="BL129" s="6552">
        <f>COUNTIF(BL36:BL112,30)</f>
        <v/>
      </c>
      <c r="BM129" s="2665" t="n"/>
      <c r="BN129" s="2302" t="n"/>
      <c r="BO129" s="6932" t="n"/>
      <c r="BP129" s="2311" t="n"/>
      <c r="BQ129" s="6930" t="n"/>
      <c r="BR129" s="2311" t="n"/>
      <c r="BS129" s="2">
        <f>(AB129-R129)*0.22</f>
        <v/>
      </c>
      <c r="BT129" s="2" t="n"/>
      <c r="BU129" s="2" t="n"/>
    </row>
    <row r="130">
      <c r="A130" s="6933" t="inlineStr">
        <is>
          <t>Количество экзаменов</t>
        </is>
      </c>
      <c r="B130" s="2930" t="n"/>
      <c r="C130" s="2930" t="n"/>
      <c r="D130" s="2930" t="n"/>
      <c r="E130" s="2930" t="n"/>
      <c r="F130" s="2930" t="n"/>
      <c r="G130" s="2930" t="n"/>
      <c r="H130" s="2930" t="n"/>
      <c r="I130" s="2930" t="n"/>
      <c r="J130" s="2930" t="n"/>
      <c r="K130" s="2930" t="n"/>
      <c r="L130" s="2930" t="n"/>
      <c r="M130" s="2930" t="n"/>
      <c r="N130" s="2930" t="n"/>
      <c r="O130" s="2930" t="n"/>
      <c r="P130" s="2946" t="n"/>
      <c r="Q130" s="6934" t="n"/>
      <c r="R130" s="2712" t="n"/>
      <c r="S130" s="6552" t="n"/>
      <c r="T130" s="6552" t="n"/>
      <c r="U130" s="2713" t="n"/>
      <c r="V130" s="2712" t="n"/>
      <c r="W130" s="2302" t="n"/>
      <c r="X130" s="2713" t="n"/>
      <c r="Y130" s="2311" t="n"/>
      <c r="Z130" s="2712" t="n"/>
      <c r="AA130" s="2302" t="n"/>
      <c r="AB130" s="5715" t="n"/>
      <c r="AC130" s="2311" t="n"/>
      <c r="AD130" s="6932">
        <f>AQ130+AT130+AW130+AZ130+BC130+BF130+BI130+BL130</f>
        <v/>
      </c>
      <c r="AE130" s="2311" t="n"/>
      <c r="AF130" s="2735" t="n"/>
      <c r="AG130" s="2302" t="n"/>
      <c r="AH130" s="6927" t="n"/>
      <c r="AI130" s="2316" t="n"/>
      <c r="AJ130" s="6925" t="n"/>
      <c r="AK130" s="2316" t="n"/>
      <c r="AL130" s="6925" t="n"/>
      <c r="AM130" s="2316" t="n"/>
      <c r="AN130" s="2713" t="n"/>
      <c r="AO130" s="2311" t="n"/>
      <c r="AP130" s="2712" t="n"/>
      <c r="AQ130" s="6552">
        <f>COUNTIF(V36:W112,1)</f>
        <v/>
      </c>
      <c r="AR130" s="2665" t="n"/>
      <c r="AS130" s="2302" t="n"/>
      <c r="AT130" s="5715">
        <f>COUNTIF(V36:W112,2)</f>
        <v/>
      </c>
      <c r="AU130" s="2665" t="n"/>
      <c r="AV130" s="2311" t="n"/>
      <c r="AW130" s="2712">
        <f>COUNTIF(V36:W112,3)</f>
        <v/>
      </c>
      <c r="AX130" s="2665" t="n"/>
      <c r="AY130" s="2302" t="n"/>
      <c r="AZ130" s="5715">
        <f>COUNTIF(V36:W112,4)</f>
        <v/>
      </c>
      <c r="BA130" s="2665" t="n"/>
      <c r="BB130" s="2311" t="n"/>
      <c r="BC130" s="2712">
        <f>COUNTIF(V36:W112,5)</f>
        <v/>
      </c>
      <c r="BD130" s="2665" t="n"/>
      <c r="BE130" s="2302" t="n"/>
      <c r="BF130" s="5715">
        <f>COUNTIF(V36:W112,6)</f>
        <v/>
      </c>
      <c r="BG130" s="2665" t="n"/>
      <c r="BH130" s="2311" t="n"/>
      <c r="BI130" s="2712">
        <f>COUNTIF(V36:W112,7)</f>
        <v/>
      </c>
      <c r="BJ130" s="2665" t="n"/>
      <c r="BK130" s="2302" t="n"/>
      <c r="BL130" s="5715">
        <f>COUNTIF(V36:W112,8)</f>
        <v/>
      </c>
      <c r="BM130" s="2665" t="n"/>
      <c r="BN130" s="2311" t="n"/>
      <c r="BO130" s="6932" t="n"/>
      <c r="BP130" s="2311" t="n"/>
      <c r="BQ130" s="6930" t="n"/>
      <c r="BR130" s="2311" t="n"/>
      <c r="BS130" s="2">
        <f>(AB130-R130)*0.22</f>
        <v/>
      </c>
      <c r="BT130" s="2" t="n"/>
      <c r="BU130" s="2" t="n"/>
    </row>
    <row r="131">
      <c r="A131" s="6935" t="inlineStr">
        <is>
          <t>Количество зачетов</t>
        </is>
      </c>
      <c r="B131" s="2674" t="n"/>
      <c r="C131" s="2674" t="n"/>
      <c r="D131" s="2674" t="n"/>
      <c r="E131" s="2674" t="n"/>
      <c r="F131" s="2674" t="n"/>
      <c r="G131" s="2674" t="n"/>
      <c r="H131" s="2674" t="n"/>
      <c r="I131" s="2674" t="n"/>
      <c r="J131" s="2674" t="n"/>
      <c r="K131" s="2674" t="n"/>
      <c r="L131" s="2674" t="n"/>
      <c r="M131" s="2674" t="n"/>
      <c r="N131" s="2674" t="n"/>
      <c r="O131" s="2674" t="n"/>
      <c r="P131" s="2472" t="n"/>
      <c r="Q131" s="6936" t="n"/>
      <c r="R131" s="5721" t="n"/>
      <c r="S131" s="4909" t="n"/>
      <c r="T131" s="4909" t="n"/>
      <c r="U131" s="6563" t="n"/>
      <c r="V131" s="5721" t="n"/>
      <c r="W131" s="2239" t="n"/>
      <c r="X131" s="6563" t="n"/>
      <c r="Y131" s="81" t="n"/>
      <c r="Z131" s="5721" t="n"/>
      <c r="AA131" s="2239" t="n"/>
      <c r="AB131" s="4910" t="n"/>
      <c r="AC131" s="81" t="n"/>
      <c r="AD131" s="6937">
        <f>AQ131+AT131+AW131+AZ131+BC131+BF131+BI131+BL131</f>
        <v/>
      </c>
      <c r="AE131" s="2472" t="n"/>
      <c r="AF131" s="6938">
        <f>AP126+AR126+AU126+AX126+BA126+BD126+BG126+BJ126+BM126</f>
        <v/>
      </c>
      <c r="AG131" s="2239" t="n"/>
      <c r="AH131" s="6939" t="n"/>
      <c r="AI131" s="2247" t="n"/>
      <c r="AJ131" s="6940" t="n"/>
      <c r="AK131" s="2247" t="n"/>
      <c r="AL131" s="6940" t="n"/>
      <c r="AM131" s="2247" t="n"/>
      <c r="AN131" s="6563" t="n"/>
      <c r="AO131" s="81" t="n"/>
      <c r="AP131" s="5721" t="n"/>
      <c r="AQ131" s="4909">
        <f>COUNTIF(X36:Y112,1)</f>
        <v/>
      </c>
      <c r="AR131" s="78" t="n"/>
      <c r="AS131" s="2239" t="n"/>
      <c r="AT131" s="4910">
        <f>COUNTIF(X36:Y112,2)</f>
        <v/>
      </c>
      <c r="AU131" s="78" t="n"/>
      <c r="AV131" s="81" t="n"/>
      <c r="AW131" s="5721">
        <f>COUNTIF(X36:Y112,3)</f>
        <v/>
      </c>
      <c r="AX131" s="78" t="n"/>
      <c r="AY131" s="2239" t="n"/>
      <c r="AZ131" s="4910">
        <f>COUNTIF(X36:Y112,4)</f>
        <v/>
      </c>
      <c r="BA131" s="78" t="n"/>
      <c r="BB131" s="81" t="n"/>
      <c r="BC131" s="5721">
        <f>COUNTIF(X36:Y112,5)</f>
        <v/>
      </c>
      <c r="BD131" s="78" t="n"/>
      <c r="BE131" s="2239" t="n"/>
      <c r="BF131" s="4910">
        <f>COUNTIF(X36:Y112,6)</f>
        <v/>
      </c>
      <c r="BG131" s="78" t="n"/>
      <c r="BH131" s="81" t="n"/>
      <c r="BI131" s="5721">
        <f>COUNTIF(X36:Y112,7)</f>
        <v/>
      </c>
      <c r="BJ131" s="78" t="n"/>
      <c r="BK131" s="2239" t="n"/>
      <c r="BL131" s="4910">
        <f>COUNTIF(X36:Y112,8)</f>
        <v/>
      </c>
      <c r="BM131" s="78" t="n"/>
      <c r="BN131" s="81" t="n"/>
      <c r="BO131" s="6941" t="n"/>
      <c r="BP131" s="81" t="n"/>
      <c r="BQ131" s="6569" t="n"/>
      <c r="BR131" s="81" t="n"/>
      <c r="BS131" s="2">
        <f>(AB131-R131)*0.22</f>
        <v/>
      </c>
      <c r="BT131" s="2" t="n"/>
      <c r="BU131" s="2" t="n"/>
    </row>
    <row r="132">
      <c r="A132" s="47" t="n"/>
      <c r="B132" s="47" t="n"/>
      <c r="C132" s="47" t="n"/>
      <c r="D132" s="47" t="n"/>
      <c r="E132" s="47" t="n"/>
      <c r="F132" s="47" t="n"/>
      <c r="G132" s="47" t="n"/>
      <c r="H132" s="47" t="n"/>
      <c r="I132" s="47" t="n"/>
      <c r="J132" s="47" t="n"/>
      <c r="K132" s="47" t="n"/>
      <c r="L132" s="47" t="n"/>
      <c r="M132" s="47" t="n"/>
      <c r="N132" s="47" t="n"/>
      <c r="O132" s="47" t="n"/>
      <c r="P132" s="47" t="n"/>
      <c r="Q132" s="47" t="n"/>
      <c r="R132" s="152" t="n"/>
      <c r="S132" s="152" t="n"/>
      <c r="T132" s="152" t="n"/>
      <c r="U132" s="152" t="n"/>
      <c r="V132" s="152" t="n"/>
      <c r="W132" s="152" t="n"/>
      <c r="X132" s="152" t="n"/>
      <c r="Y132" s="152" t="n"/>
      <c r="Z132" s="152" t="n"/>
      <c r="AA132" s="152" t="n"/>
      <c r="AB132" s="152" t="n"/>
      <c r="AC132" s="152" t="n"/>
      <c r="AD132" s="152" t="n"/>
      <c r="AE132" s="152" t="n"/>
      <c r="AF132" s="152" t="n"/>
      <c r="AG132" s="152" t="n"/>
      <c r="AH132" s="152" t="n"/>
      <c r="AI132" s="152" t="n"/>
      <c r="AJ132" s="152" t="n"/>
      <c r="AK132" s="152" t="n"/>
      <c r="AL132" s="152" t="n"/>
      <c r="AM132" s="152" t="n"/>
      <c r="AN132" s="152" t="n"/>
      <c r="AO132" s="152" t="n"/>
      <c r="AP132" s="152" t="n"/>
      <c r="AQ132" s="152" t="n"/>
      <c r="AR132" s="152" t="n"/>
      <c r="AS132" s="152" t="n"/>
      <c r="AT132" s="152" t="n"/>
      <c r="AU132" s="152" t="n"/>
      <c r="AV132" s="152" t="n"/>
      <c r="AW132" s="152" t="n"/>
      <c r="AX132" s="152" t="n"/>
      <c r="AY132" s="152" t="n"/>
      <c r="AZ132" s="152" t="n"/>
      <c r="BA132" s="152" t="n"/>
      <c r="BB132" s="152" t="n"/>
      <c r="BC132" s="152" t="n"/>
      <c r="BD132" s="152" t="n"/>
      <c r="BE132" s="152" t="n"/>
      <c r="BF132" s="152" t="n"/>
      <c r="BG132" s="152" t="n"/>
      <c r="BH132" s="152" t="n"/>
      <c r="BI132" s="152" t="n"/>
      <c r="BJ132" s="152" t="n"/>
      <c r="BK132" s="152" t="n"/>
      <c r="BL132" s="152" t="n"/>
      <c r="BM132" s="152" t="n"/>
      <c r="BN132" s="152" t="n"/>
      <c r="BO132" s="152" t="n"/>
      <c r="BP132" s="152" t="n"/>
      <c r="BQ132" s="3349" t="n"/>
      <c r="BR132" s="3349" t="n"/>
      <c r="BS132" s="2" t="n"/>
      <c r="BT132" s="2" t="n"/>
      <c r="BU132" s="2" t="n"/>
    </row>
    <row r="133">
      <c r="A133" s="2761" t="inlineStr">
        <is>
          <t>IV. Учебные практики</t>
        </is>
      </c>
      <c r="B133" s="1410" t="n"/>
      <c r="C133" s="1410" t="n"/>
      <c r="D133" s="1410" t="n"/>
      <c r="E133" s="1410" t="n"/>
      <c r="F133" s="1410" t="n"/>
      <c r="G133" s="1410" t="n"/>
      <c r="H133" s="1410" t="n"/>
      <c r="I133" s="1410" t="n"/>
      <c r="J133" s="1410" t="n"/>
      <c r="K133" s="1410" t="n"/>
      <c r="L133" s="1410" t="n"/>
      <c r="M133" s="1410" t="n"/>
      <c r="N133" s="1410" t="n"/>
      <c r="O133" s="1410" t="n"/>
      <c r="P133" s="1410" t="n"/>
      <c r="Q133" s="1410" t="n"/>
      <c r="R133" s="1410" t="n"/>
      <c r="S133" s="1410" t="n"/>
      <c r="T133" s="1410" t="n"/>
      <c r="U133" s="1410" t="n"/>
      <c r="V133" s="1410" t="n"/>
      <c r="W133" s="1410" t="n"/>
      <c r="X133" s="1410" t="n"/>
      <c r="Y133" s="1414" t="n"/>
      <c r="Z133" s="2762" t="inlineStr">
        <is>
          <t>V. Производственные практики</t>
        </is>
      </c>
      <c r="AA133" s="1410" t="n"/>
      <c r="AB133" s="1410" t="n"/>
      <c r="AC133" s="1410" t="n"/>
      <c r="AD133" s="1410" t="n"/>
      <c r="AE133" s="1410" t="n"/>
      <c r="AF133" s="1410" t="n"/>
      <c r="AG133" s="1410" t="n"/>
      <c r="AH133" s="1410" t="n"/>
      <c r="AI133" s="1410" t="n"/>
      <c r="AJ133" s="1410" t="n"/>
      <c r="AK133" s="1410" t="n"/>
      <c r="AL133" s="1410" t="n"/>
      <c r="AM133" s="1410" t="n"/>
      <c r="AN133" s="1410" t="n"/>
      <c r="AO133" s="1410" t="n"/>
      <c r="AP133" s="1410" t="n"/>
      <c r="AQ133" s="1410" t="n"/>
      <c r="AR133" s="1410" t="n"/>
      <c r="AS133" s="1410" t="n"/>
      <c r="AT133" s="1410" t="n"/>
      <c r="AU133" s="1410" t="n"/>
      <c r="AV133" s="1414" t="n"/>
      <c r="AW133" s="2761" t="inlineStr">
        <is>
          <t>VI. Дипломное проектирование</t>
        </is>
      </c>
      <c r="AX133" s="1410" t="n"/>
      <c r="AY133" s="1410" t="n"/>
      <c r="AZ133" s="1410" t="n"/>
      <c r="BA133" s="1410" t="n"/>
      <c r="BB133" s="1410" t="n"/>
      <c r="BC133" s="1410" t="n"/>
      <c r="BD133" s="1410" t="n"/>
      <c r="BE133" s="1414" t="n"/>
      <c r="BF133" s="2761" t="inlineStr">
        <is>
          <t>VII. Итоговая аттестация</t>
        </is>
      </c>
      <c r="BG133" s="1410" t="n"/>
      <c r="BH133" s="1410" t="n"/>
      <c r="BI133" s="1410" t="n"/>
      <c r="BJ133" s="1410" t="n"/>
      <c r="BK133" s="1410" t="n"/>
      <c r="BL133" s="1410" t="n"/>
      <c r="BM133" s="1410" t="n"/>
      <c r="BN133" s="1410" t="n"/>
      <c r="BO133" s="1410" t="n"/>
      <c r="BP133" s="1410" t="n"/>
      <c r="BQ133" s="1410" t="n"/>
      <c r="BR133" s="1414" t="n"/>
      <c r="BS133" s="2" t="n"/>
      <c r="BT133" s="2" t="n"/>
      <c r="BU133" s="2" t="n"/>
    </row>
    <row r="134">
      <c r="A134" s="90" t="inlineStr">
        <is>
          <t>Название практики
(уровень высшего образования / уровень среднего специального образования)</t>
        </is>
      </c>
      <c r="B134" s="60" t="n"/>
      <c r="C134" s="60" t="n"/>
      <c r="D134" s="60" t="n"/>
      <c r="E134" s="60" t="n"/>
      <c r="F134" s="60" t="n"/>
      <c r="G134" s="60" t="n"/>
      <c r="H134" s="60" t="n"/>
      <c r="I134" s="60" t="n"/>
      <c r="J134" s="61" t="n"/>
      <c r="K134" s="2763" t="inlineStr">
        <is>
          <t>Уровень среднего специального образования</t>
        </is>
      </c>
      <c r="L134" s="164" t="n"/>
      <c r="M134" s="164" t="n"/>
      <c r="N134" s="164" t="n"/>
      <c r="O134" s="164" t="n"/>
      <c r="P134" s="2764" t="n"/>
      <c r="Q134" s="3224" t="n"/>
      <c r="R134" s="2765" t="inlineStr">
        <is>
          <t>Уровень высшего образования</t>
        </is>
      </c>
      <c r="S134" s="60" t="n"/>
      <c r="T134" s="60" t="n"/>
      <c r="U134" s="60" t="n"/>
      <c r="V134" s="60" t="n"/>
      <c r="W134" s="61" t="n"/>
      <c r="X134" s="2766" t="inlineStr">
        <is>
          <t>Всего зачетных единиц</t>
        </is>
      </c>
      <c r="Y134" s="61" t="n"/>
      <c r="Z134" s="90" t="inlineStr">
        <is>
          <t>Название практики
(уровень высшего образования / уровень среднего специального образования)</t>
        </is>
      </c>
      <c r="AA134" s="60" t="n"/>
      <c r="AB134" s="60" t="n"/>
      <c r="AC134" s="60" t="n"/>
      <c r="AD134" s="60" t="n"/>
      <c r="AE134" s="60" t="n"/>
      <c r="AF134" s="60" t="n"/>
      <c r="AG134" s="60" t="n"/>
      <c r="AH134" s="61" t="n"/>
      <c r="AI134" s="2763" t="inlineStr">
        <is>
          <t>Уровень среднего специального образования</t>
        </is>
      </c>
      <c r="AJ134" s="164" t="n"/>
      <c r="AK134" s="164" t="n"/>
      <c r="AL134" s="164" t="n"/>
      <c r="AM134" s="164" t="n"/>
      <c r="AN134" s="2764" t="n"/>
      <c r="AO134" s="2767" t="inlineStr">
        <is>
          <t>Уровень высшего образования</t>
        </is>
      </c>
      <c r="AP134" s="164" t="n"/>
      <c r="AQ134" s="164" t="n"/>
      <c r="AR134" s="164" t="n"/>
      <c r="AS134" s="164" t="n"/>
      <c r="AT134" s="2764" t="n"/>
      <c r="AU134" s="2766" t="inlineStr">
        <is>
          <t>Всего зачетных единиц</t>
        </is>
      </c>
      <c r="AV134" s="61" t="n"/>
      <c r="AW134" s="90" t="inlineStr">
        <is>
          <t>Семестр</t>
        </is>
      </c>
      <c r="AX134" s="60" t="n"/>
      <c r="AY134" s="61" t="n"/>
      <c r="AZ134" s="2768" t="inlineStr">
        <is>
          <t>Недель</t>
        </is>
      </c>
      <c r="BA134" s="60" t="n"/>
      <c r="BB134" s="61" t="n"/>
      <c r="BC134" s="2768" t="inlineStr">
        <is>
          <t>Зачетных единиц</t>
        </is>
      </c>
      <c r="BD134" s="60" t="n"/>
      <c r="BE134" s="61" t="n"/>
      <c r="BF134" s="3226" t="inlineStr">
        <is>
          <t>1. Государственный экзамен
2. Защита дипломного проекта (дипломной работы)</t>
        </is>
      </c>
      <c r="BG134" s="60" t="n"/>
      <c r="BH134" s="60" t="n"/>
      <c r="BI134" s="60" t="n"/>
      <c r="BJ134" s="60" t="n"/>
      <c r="BK134" s="60" t="n"/>
      <c r="BL134" s="60" t="n"/>
      <c r="BM134" s="60" t="n"/>
      <c r="BN134" s="60" t="n"/>
      <c r="BO134" s="60" t="n"/>
      <c r="BP134" s="60" t="n"/>
      <c r="BQ134" s="60" t="n"/>
      <c r="BR134" s="64" t="n"/>
      <c r="BS134" s="2" t="n"/>
      <c r="BT134" s="2" t="n"/>
      <c r="BU134" s="2" t="n"/>
    </row>
    <row r="135">
      <c r="A135" s="203" t="n"/>
      <c r="B135" s="767" t="n"/>
      <c r="C135" s="767" t="n"/>
      <c r="D135" s="767" t="n"/>
      <c r="E135" s="767" t="n"/>
      <c r="F135" s="767" t="n"/>
      <c r="G135" s="767" t="n"/>
      <c r="H135" s="767" t="n"/>
      <c r="I135" s="767" t="n"/>
      <c r="J135" s="204" t="n"/>
      <c r="K135" s="2770" t="inlineStr">
        <is>
          <t>Недель</t>
        </is>
      </c>
      <c r="L135" s="78" t="n"/>
      <c r="M135" s="79" t="n"/>
      <c r="N135" s="2771" t="inlineStr">
        <is>
          <t>Зачетных единиц</t>
        </is>
      </c>
      <c r="O135" s="2772" t="n"/>
      <c r="P135" s="2773" t="n"/>
      <c r="Q135" s="2774" t="n"/>
      <c r="R135" s="2771" t="inlineStr">
        <is>
          <t>Недель</t>
        </is>
      </c>
      <c r="S135" s="2772" t="n"/>
      <c r="T135" s="2773" t="n"/>
      <c r="U135" s="2771" t="inlineStr">
        <is>
          <t>Зачетных единиц</t>
        </is>
      </c>
      <c r="V135" s="2772" t="n"/>
      <c r="W135" s="2773" t="n"/>
      <c r="X135" s="205" t="n"/>
      <c r="Y135" s="204" t="n"/>
      <c r="Z135" s="203" t="n"/>
      <c r="AA135" s="767" t="n"/>
      <c r="AB135" s="767" t="n"/>
      <c r="AC135" s="767" t="n"/>
      <c r="AD135" s="767" t="n"/>
      <c r="AE135" s="767" t="n"/>
      <c r="AF135" s="767" t="n"/>
      <c r="AG135" s="767" t="n"/>
      <c r="AH135" s="204" t="n"/>
      <c r="AI135" s="2775" t="inlineStr">
        <is>
          <t>Недель</t>
        </is>
      </c>
      <c r="AJ135" s="78" t="n"/>
      <c r="AK135" s="79" t="n"/>
      <c r="AL135" s="2771" t="inlineStr">
        <is>
          <t>Зачетных единиц</t>
        </is>
      </c>
      <c r="AM135" s="2772" t="n"/>
      <c r="AN135" s="2773" t="n"/>
      <c r="AO135" s="2777" t="inlineStr">
        <is>
          <t>Недель</t>
        </is>
      </c>
      <c r="AP135" s="2772" t="n"/>
      <c r="AQ135" s="2773" t="n"/>
      <c r="AR135" s="2778" t="inlineStr">
        <is>
          <t>Зачетных единиц</t>
        </is>
      </c>
      <c r="AS135" s="2772" t="n"/>
      <c r="AT135" s="2773" t="n"/>
      <c r="AU135" s="205" t="n"/>
      <c r="AV135" s="204" t="n"/>
      <c r="AW135" s="203" t="n"/>
      <c r="AX135" s="767" t="n"/>
      <c r="AY135" s="204" t="n"/>
      <c r="AZ135" s="205" t="n"/>
      <c r="BA135" s="767" t="n"/>
      <c r="BB135" s="204" t="n"/>
      <c r="BC135" s="205" t="n"/>
      <c r="BD135" s="767" t="n"/>
      <c r="BE135" s="204" t="n"/>
      <c r="BF135" s="69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72" t="n"/>
      <c r="BS135" s="2" t="n"/>
      <c r="BT135" s="2" t="n"/>
      <c r="BU135" s="2" t="n"/>
    </row>
    <row r="136">
      <c r="A136" s="5458" t="inlineStr">
        <is>
          <t>Ознакомительная первая / Для получения квалификации рабочего/ По организации туризма</t>
        </is>
      </c>
      <c r="B136" s="60" t="n"/>
      <c r="C136" s="60" t="n"/>
      <c r="D136" s="60" t="n"/>
      <c r="E136" s="60" t="n"/>
      <c r="F136" s="60" t="n"/>
      <c r="G136" s="60" t="n"/>
      <c r="H136" s="60" t="n"/>
      <c r="I136" s="60" t="n"/>
      <c r="J136" s="2198" t="n"/>
      <c r="K136" s="5459" t="n">
        <v>4</v>
      </c>
      <c r="L136" s="60" t="n"/>
      <c r="M136" s="2198" t="n"/>
      <c r="N136" s="5459" t="n">
        <v>6</v>
      </c>
      <c r="O136" s="60" t="n"/>
      <c r="P136" s="2198" t="n"/>
      <c r="Q136" s="6580" t="n"/>
      <c r="R136" s="5459" t="n">
        <v>1</v>
      </c>
      <c r="S136" s="60" t="n"/>
      <c r="T136" s="2198" t="n"/>
      <c r="U136" s="5459" t="n">
        <v>1</v>
      </c>
      <c r="V136" s="60" t="n"/>
      <c r="W136" s="2198" t="n"/>
      <c r="X136" s="5461">
        <f>N136+U136</f>
        <v/>
      </c>
      <c r="Y136" s="64" t="n"/>
      <c r="Z136" s="5458" t="inlineStr">
        <is>
          <t>Технологическая / Технологическая</t>
        </is>
      </c>
      <c r="AA136" s="60" t="n"/>
      <c r="AB136" s="60" t="n"/>
      <c r="AC136" s="60" t="n"/>
      <c r="AD136" s="60" t="n"/>
      <c r="AE136" s="60" t="n"/>
      <c r="AF136" s="60" t="n"/>
      <c r="AG136" s="60" t="n"/>
      <c r="AH136" s="2198" t="n"/>
      <c r="AI136" s="5459" t="n">
        <v>4</v>
      </c>
      <c r="AJ136" s="60" t="n"/>
      <c r="AK136" s="2198" t="n"/>
      <c r="AL136" s="5459" t="n">
        <v>6</v>
      </c>
      <c r="AM136" s="60" t="n"/>
      <c r="AN136" s="2198" t="n"/>
      <c r="AO136" s="6581" t="n"/>
      <c r="AP136" s="60" t="n"/>
      <c r="AQ136" s="2198" t="n"/>
      <c r="AR136" s="5459" t="n"/>
      <c r="AS136" s="60" t="n"/>
      <c r="AT136" s="2198" t="n"/>
      <c r="AU136" s="5461">
        <f>AL136+AR136</f>
        <v/>
      </c>
      <c r="AV136" s="64" t="n"/>
      <c r="AW136" s="3233" t="n">
        <v>8</v>
      </c>
      <c r="AX136" s="2" t="n"/>
      <c r="AY136" s="70" t="n"/>
      <c r="AZ136" s="3228" t="n">
        <v>8</v>
      </c>
      <c r="BA136" s="2" t="n"/>
      <c r="BB136" s="70" t="n"/>
      <c r="BC136" s="3228" t="n">
        <v>12</v>
      </c>
      <c r="BD136" s="2" t="n"/>
      <c r="BE136" s="70" t="n"/>
      <c r="BF136" s="69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72" t="n"/>
      <c r="BS136" s="2" t="n"/>
      <c r="BT136" s="2" t="n"/>
      <c r="BU136" s="2" t="n"/>
    </row>
    <row r="137">
      <c r="A137" s="3798" t="n"/>
      <c r="B137" s="477" t="n"/>
      <c r="C137" s="477" t="n"/>
      <c r="D137" s="477" t="n"/>
      <c r="E137" s="477" t="n"/>
      <c r="F137" s="477" t="n"/>
      <c r="G137" s="477" t="n"/>
      <c r="H137" s="477" t="n"/>
      <c r="I137" s="477" t="n"/>
      <c r="J137" s="480" t="n"/>
      <c r="K137" s="3799" t="n"/>
      <c r="L137" s="477" t="n"/>
      <c r="M137" s="480" t="n"/>
      <c r="N137" s="3799" t="n"/>
      <c r="O137" s="477" t="n"/>
      <c r="P137" s="480" t="n"/>
      <c r="Q137" s="6585" t="n"/>
      <c r="R137" s="3799" t="n"/>
      <c r="S137" s="477" t="n"/>
      <c r="T137" s="480" t="n"/>
      <c r="U137" s="3799" t="n"/>
      <c r="V137" s="477" t="n"/>
      <c r="W137" s="480" t="n"/>
      <c r="X137" s="3799" t="n"/>
      <c r="Y137" s="2231" t="n"/>
      <c r="Z137" s="69" t="n"/>
      <c r="AA137" s="2" t="n"/>
      <c r="AB137" s="2" t="n"/>
      <c r="AC137" s="2" t="n"/>
      <c r="AD137" s="2" t="n"/>
      <c r="AE137" s="2" t="n"/>
      <c r="AF137" s="2" t="n"/>
      <c r="AG137" s="2" t="n"/>
      <c r="AH137" s="173" t="n"/>
      <c r="AI137" s="171" t="n"/>
      <c r="AJ137" s="2" t="n"/>
      <c r="AK137" s="173" t="n"/>
      <c r="AL137" s="171" t="n"/>
      <c r="AM137" s="2" t="n"/>
      <c r="AN137" s="173" t="n"/>
      <c r="AO137" s="171" t="n"/>
      <c r="AP137" s="2" t="n"/>
      <c r="AQ137" s="173" t="n"/>
      <c r="AR137" s="171" t="n"/>
      <c r="AS137" s="2" t="n"/>
      <c r="AT137" s="173" t="n"/>
      <c r="AU137" s="171" t="n"/>
      <c r="AV137" s="72" t="n"/>
      <c r="AW137" s="2" t="n"/>
      <c r="AX137" s="2" t="n"/>
      <c r="AY137" s="70" t="n"/>
      <c r="AZ137" s="171" t="n"/>
      <c r="BA137" s="2" t="n"/>
      <c r="BB137" s="70" t="n"/>
      <c r="BC137" s="171" t="n"/>
      <c r="BD137" s="2" t="n"/>
      <c r="BE137" s="70" t="n"/>
      <c r="BF137" s="69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72" t="n"/>
      <c r="BS137" s="2" t="n"/>
      <c r="BT137" s="2" t="n"/>
      <c r="BU137" s="2" t="n"/>
    </row>
    <row r="138">
      <c r="A138" s="6942" t="inlineStr">
        <is>
          <t>Ознакомительная вторая / По иностранному языку / По информационным технологиям</t>
        </is>
      </c>
      <c r="B138" s="662" t="n"/>
      <c r="C138" s="662" t="n"/>
      <c r="D138" s="662" t="n"/>
      <c r="E138" s="662" t="n"/>
      <c r="F138" s="662" t="n"/>
      <c r="G138" s="662" t="n"/>
      <c r="H138" s="662" t="n"/>
      <c r="I138" s="662" t="n"/>
      <c r="J138" s="2213" t="n"/>
      <c r="K138" s="6588" t="n">
        <v>4</v>
      </c>
      <c r="L138" s="662" t="n"/>
      <c r="M138" s="2213" t="n"/>
      <c r="N138" s="6588" t="n">
        <v>5</v>
      </c>
      <c r="O138" s="662" t="n"/>
      <c r="P138" s="2213" t="n"/>
      <c r="Q138" s="6589" t="n"/>
      <c r="R138" s="6590" t="n"/>
      <c r="S138" s="662" t="n"/>
      <c r="T138" s="2213" t="n"/>
      <c r="U138" s="6590" t="n"/>
      <c r="V138" s="662" t="n"/>
      <c r="W138" s="2213" t="n"/>
      <c r="X138" s="6591">
        <f>N138+U138</f>
        <v/>
      </c>
      <c r="Y138" s="2224" t="n"/>
      <c r="Z138" s="3798" t="n"/>
      <c r="AA138" s="477" t="n"/>
      <c r="AB138" s="477" t="n"/>
      <c r="AC138" s="477" t="n"/>
      <c r="AD138" s="477" t="n"/>
      <c r="AE138" s="477" t="n"/>
      <c r="AF138" s="477" t="n"/>
      <c r="AG138" s="477" t="n"/>
      <c r="AH138" s="480" t="n"/>
      <c r="AI138" s="3799" t="n"/>
      <c r="AJ138" s="477" t="n"/>
      <c r="AK138" s="480" t="n"/>
      <c r="AL138" s="3799" t="n"/>
      <c r="AM138" s="477" t="n"/>
      <c r="AN138" s="480" t="n"/>
      <c r="AO138" s="3799" t="n"/>
      <c r="AP138" s="477" t="n"/>
      <c r="AQ138" s="480" t="n"/>
      <c r="AR138" s="3799" t="n"/>
      <c r="AS138" s="477" t="n"/>
      <c r="AT138" s="480" t="n"/>
      <c r="AU138" s="3799" t="n"/>
      <c r="AV138" s="2231" t="n"/>
      <c r="AW138" s="2" t="n"/>
      <c r="AX138" s="2" t="n"/>
      <c r="AY138" s="70" t="n"/>
      <c r="AZ138" s="171" t="n"/>
      <c r="BA138" s="2" t="n"/>
      <c r="BB138" s="70" t="n"/>
      <c r="BC138" s="171" t="n"/>
      <c r="BD138" s="2" t="n"/>
      <c r="BE138" s="70" t="n"/>
      <c r="BF138" s="69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72" t="n"/>
      <c r="BS138" s="2" t="n"/>
      <c r="BT138" s="2" t="n"/>
      <c r="BU138" s="2" t="n"/>
    </row>
    <row r="139">
      <c r="A139" s="3798" t="n"/>
      <c r="B139" s="477" t="n"/>
      <c r="C139" s="477" t="n"/>
      <c r="D139" s="477" t="n"/>
      <c r="E139" s="477" t="n"/>
      <c r="F139" s="477" t="n"/>
      <c r="G139" s="477" t="n"/>
      <c r="H139" s="477" t="n"/>
      <c r="I139" s="477" t="n"/>
      <c r="J139" s="480" t="n"/>
      <c r="K139" s="3799" t="n"/>
      <c r="L139" s="477" t="n"/>
      <c r="M139" s="480" t="n"/>
      <c r="N139" s="3799" t="n"/>
      <c r="O139" s="477" t="n"/>
      <c r="P139" s="480" t="n"/>
      <c r="Q139" s="6585" t="n"/>
      <c r="R139" s="3799" t="n"/>
      <c r="S139" s="477" t="n"/>
      <c r="T139" s="480" t="n"/>
      <c r="U139" s="3799" t="n"/>
      <c r="V139" s="477" t="n"/>
      <c r="W139" s="480" t="n"/>
      <c r="X139" s="3799" t="n"/>
      <c r="Y139" s="2231" t="n"/>
      <c r="Z139" s="6592" t="inlineStr">
        <is>
          <t>Преддипломная</t>
        </is>
      </c>
      <c r="AA139" s="2" t="n"/>
      <c r="AB139" s="2" t="n"/>
      <c r="AC139" s="2" t="n"/>
      <c r="AD139" s="2" t="n"/>
      <c r="AE139" s="2" t="n"/>
      <c r="AF139" s="2" t="n"/>
      <c r="AG139" s="2" t="n"/>
      <c r="AH139" s="173" t="n"/>
      <c r="AI139" s="6593" t="n"/>
      <c r="AJ139" s="2" t="n"/>
      <c r="AK139" s="173" t="n"/>
      <c r="AL139" s="6593" t="n"/>
      <c r="AM139" s="2" t="n"/>
      <c r="AN139" s="173" t="n"/>
      <c r="AO139" s="6593" t="n">
        <v>4</v>
      </c>
      <c r="AP139" s="2" t="n"/>
      <c r="AQ139" s="173" t="n"/>
      <c r="AR139" s="6593" t="n">
        <v>6</v>
      </c>
      <c r="AS139" s="2" t="n"/>
      <c r="AT139" s="173" t="n"/>
      <c r="AU139" s="5469">
        <f>AR139+AL139</f>
        <v/>
      </c>
      <c r="AV139" s="72" t="n"/>
      <c r="AW139" s="2" t="n"/>
      <c r="AX139" s="2" t="n"/>
      <c r="AY139" s="70" t="n"/>
      <c r="AZ139" s="171" t="n"/>
      <c r="BA139" s="2" t="n"/>
      <c r="BB139" s="70" t="n"/>
      <c r="BC139" s="171" t="n"/>
      <c r="BD139" s="2" t="n"/>
      <c r="BE139" s="70" t="n"/>
      <c r="BF139" s="69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72" t="n"/>
      <c r="BS139" s="2" t="n"/>
      <c r="BT139" s="2" t="n"/>
      <c r="BU139" s="2" t="n"/>
    </row>
    <row r="140">
      <c r="A140" s="6943" t="inlineStr">
        <is>
          <t>Ознакомительная третья</t>
        </is>
      </c>
      <c r="B140" s="78" t="n"/>
      <c r="C140" s="78" t="n"/>
      <c r="D140" s="78" t="n"/>
      <c r="E140" s="78" t="n"/>
      <c r="F140" s="78" t="n"/>
      <c r="G140" s="78" t="n"/>
      <c r="H140" s="78" t="n"/>
      <c r="I140" s="78" t="n"/>
      <c r="J140" s="2239" t="n"/>
      <c r="K140" s="6593" t="n"/>
      <c r="L140" s="78" t="n"/>
      <c r="M140" s="2239" t="n"/>
      <c r="N140" s="6593" t="n"/>
      <c r="O140" s="78" t="n"/>
      <c r="P140" s="2239" t="n"/>
      <c r="Q140" s="6597" t="n"/>
      <c r="R140" s="6593" t="n">
        <v>4</v>
      </c>
      <c r="S140" s="78" t="n"/>
      <c r="T140" s="2239" t="n"/>
      <c r="U140" s="6593" t="n">
        <v>6</v>
      </c>
      <c r="V140" s="78" t="n"/>
      <c r="W140" s="2239" t="n"/>
      <c r="X140" s="6596">
        <f>N140+U140</f>
        <v/>
      </c>
      <c r="Y140" s="81" t="n"/>
      <c r="Z140" s="77" t="n"/>
      <c r="AA140" s="78" t="n"/>
      <c r="AB140" s="78" t="n"/>
      <c r="AC140" s="78" t="n"/>
      <c r="AD140" s="78" t="n"/>
      <c r="AE140" s="78" t="n"/>
      <c r="AF140" s="78" t="n"/>
      <c r="AG140" s="78" t="n"/>
      <c r="AH140" s="2239" t="n"/>
      <c r="AI140" s="2240" t="n"/>
      <c r="AJ140" s="78" t="n"/>
      <c r="AK140" s="2239" t="n"/>
      <c r="AL140" s="2240" t="n"/>
      <c r="AM140" s="78" t="n"/>
      <c r="AN140" s="2239" t="n"/>
      <c r="AO140" s="2240" t="n"/>
      <c r="AP140" s="78" t="n"/>
      <c r="AQ140" s="2239" t="n"/>
      <c r="AR140" s="2240" t="n"/>
      <c r="AS140" s="78" t="n"/>
      <c r="AT140" s="2239" t="n"/>
      <c r="AU140" s="2240" t="n"/>
      <c r="AV140" s="81" t="n"/>
      <c r="AW140" s="767" t="n"/>
      <c r="AX140" s="767" t="n"/>
      <c r="AY140" s="204" t="n"/>
      <c r="AZ140" s="205" t="n"/>
      <c r="BA140" s="767" t="n"/>
      <c r="BB140" s="204" t="n"/>
      <c r="BC140" s="205" t="n"/>
      <c r="BD140" s="767" t="n"/>
      <c r="BE140" s="204" t="n"/>
      <c r="BF140" s="77" t="n"/>
      <c r="BG140" s="78" t="n"/>
      <c r="BH140" s="78" t="n"/>
      <c r="BI140" s="78" t="n"/>
      <c r="BJ140" s="78" t="n"/>
      <c r="BK140" s="78" t="n"/>
      <c r="BL140" s="78" t="n"/>
      <c r="BM140" s="78" t="n"/>
      <c r="BN140" s="78" t="n"/>
      <c r="BO140" s="78" t="n"/>
      <c r="BP140" s="78" t="n"/>
      <c r="BQ140" s="78" t="n"/>
      <c r="BR140" s="81" t="n"/>
      <c r="BS140" s="2" t="n"/>
      <c r="BT140" s="2" t="n"/>
      <c r="BU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>
        <f>(AB141-R141)*0.22</f>
        <v/>
      </c>
      <c r="BT141" s="2" t="n"/>
      <c r="BU141" s="2" t="n"/>
    </row>
    <row r="142">
      <c r="A142" s="6944" t="inlineStr">
        <is>
          <t>VIII. Матрица компетенций</t>
        </is>
      </c>
      <c r="B142" s="78" t="n"/>
      <c r="C142" s="78" t="n"/>
      <c r="D142" s="78" t="n"/>
      <c r="E142" s="78" t="n"/>
      <c r="F142" s="78" t="n"/>
      <c r="G142" s="78" t="n"/>
      <c r="H142" s="78" t="n"/>
      <c r="I142" s="78" t="n"/>
      <c r="J142" s="78" t="n"/>
      <c r="K142" s="78" t="n"/>
      <c r="L142" s="78" t="n"/>
      <c r="M142" s="78" t="n"/>
      <c r="N142" s="78" t="n"/>
      <c r="O142" s="78" t="n"/>
      <c r="P142" s="78" t="n"/>
      <c r="Q142" s="78" t="n"/>
      <c r="R142" s="78" t="n"/>
      <c r="S142" s="78" t="n"/>
      <c r="T142" s="78" t="n"/>
      <c r="U142" s="78" t="n"/>
      <c r="V142" s="78" t="n"/>
      <c r="W142" s="78" t="n"/>
      <c r="X142" s="78" t="n"/>
      <c r="Y142" s="78" t="n"/>
      <c r="Z142" s="78" t="n"/>
      <c r="AA142" s="78" t="n"/>
      <c r="AB142" s="78" t="n"/>
      <c r="AC142" s="78" t="n"/>
      <c r="AD142" s="78" t="n"/>
      <c r="AE142" s="78" t="n"/>
      <c r="AF142" s="78" t="n"/>
      <c r="AG142" s="78" t="n"/>
      <c r="AH142" s="78" t="n"/>
      <c r="AI142" s="78" t="n"/>
      <c r="AJ142" s="78" t="n"/>
      <c r="AK142" s="78" t="n"/>
      <c r="AL142" s="78" t="n"/>
      <c r="AM142" s="78" t="n"/>
      <c r="AN142" s="78" t="n"/>
      <c r="AO142" s="78" t="n"/>
      <c r="AP142" s="78" t="n"/>
      <c r="AQ142" s="78" t="n"/>
      <c r="AR142" s="78" t="n"/>
      <c r="AS142" s="78" t="n"/>
      <c r="AT142" s="78" t="n"/>
      <c r="AU142" s="78" t="n"/>
      <c r="AV142" s="78" t="n"/>
      <c r="AW142" s="78" t="n"/>
      <c r="AX142" s="78" t="n"/>
      <c r="AY142" s="78" t="n"/>
      <c r="AZ142" s="78" t="n"/>
      <c r="BA142" s="78" t="n"/>
      <c r="BB142" s="78" t="n"/>
      <c r="BC142" s="78" t="n"/>
      <c r="BD142" s="78" t="n"/>
      <c r="BE142" s="78" t="n"/>
      <c r="BF142" s="78" t="n"/>
      <c r="BG142" s="78" t="n"/>
      <c r="BH142" s="78" t="n"/>
      <c r="BI142" s="78" t="n"/>
      <c r="BJ142" s="78" t="n"/>
      <c r="BK142" s="78" t="n"/>
      <c r="BL142" s="78" t="n"/>
      <c r="BM142" s="78" t="n"/>
      <c r="BN142" s="78" t="n"/>
      <c r="BO142" s="78" t="n"/>
      <c r="BP142" s="78" t="n"/>
      <c r="BQ142" s="78" t="n"/>
      <c r="BR142" s="78" t="n"/>
      <c r="BS142" s="2" t="n"/>
      <c r="BT142" s="2" t="n"/>
      <c r="BU142" s="2" t="n"/>
    </row>
    <row r="143">
      <c r="A143" s="3779" t="inlineStr">
        <is>
          <t>Код компетенции</t>
        </is>
      </c>
      <c r="B143" s="1410" t="n"/>
      <c r="C143" s="1410" t="n"/>
      <c r="D143" s="2793" t="n"/>
      <c r="E143" s="3554" t="inlineStr">
        <is>
          <t>Наименование компетенции</t>
        </is>
      </c>
      <c r="F143" s="1410" t="n"/>
      <c r="G143" s="1410" t="n"/>
      <c r="H143" s="1410" t="n"/>
      <c r="I143" s="1410" t="n"/>
      <c r="J143" s="1410" t="n"/>
      <c r="K143" s="1410" t="n"/>
      <c r="L143" s="1410" t="n"/>
      <c r="M143" s="1410" t="n"/>
      <c r="N143" s="1410" t="n"/>
      <c r="O143" s="1410" t="n"/>
      <c r="P143" s="1410" t="n"/>
      <c r="Q143" s="1410" t="n"/>
      <c r="R143" s="1410" t="n"/>
      <c r="S143" s="1410" t="n"/>
      <c r="T143" s="1410" t="n"/>
      <c r="U143" s="1410" t="n"/>
      <c r="V143" s="1410" t="n"/>
      <c r="W143" s="1410" t="n"/>
      <c r="X143" s="1410" t="n"/>
      <c r="Y143" s="1410" t="n"/>
      <c r="Z143" s="1410" t="n"/>
      <c r="AA143" s="1410" t="n"/>
      <c r="AB143" s="1410" t="n"/>
      <c r="AC143" s="1410" t="n"/>
      <c r="AD143" s="1410" t="n"/>
      <c r="AE143" s="1410" t="n"/>
      <c r="AF143" s="1410" t="n"/>
      <c r="AG143" s="1410" t="n"/>
      <c r="AH143" s="1410" t="n"/>
      <c r="AI143" s="1410" t="n"/>
      <c r="AJ143" s="1410" t="n"/>
      <c r="AK143" s="1410" t="n"/>
      <c r="AL143" s="1410" t="n"/>
      <c r="AM143" s="1410" t="n"/>
      <c r="AN143" s="1410" t="n"/>
      <c r="AO143" s="1410" t="n"/>
      <c r="AP143" s="1410" t="n"/>
      <c r="AQ143" s="1410" t="n"/>
      <c r="AR143" s="1410" t="n"/>
      <c r="AS143" s="1410" t="n"/>
      <c r="AT143" s="1410" t="n"/>
      <c r="AU143" s="1410" t="n"/>
      <c r="AV143" s="1410" t="n"/>
      <c r="AW143" s="1410" t="n"/>
      <c r="AX143" s="1410" t="n"/>
      <c r="AY143" s="1410" t="n"/>
      <c r="AZ143" s="1410" t="n"/>
      <c r="BA143" s="1410" t="n"/>
      <c r="BB143" s="1410" t="n"/>
      <c r="BC143" s="1410" t="n"/>
      <c r="BD143" s="1410" t="n"/>
      <c r="BE143" s="1410" t="n"/>
      <c r="BF143" s="1410" t="n"/>
      <c r="BG143" s="1410" t="n"/>
      <c r="BH143" s="1410" t="n"/>
      <c r="BI143" s="1410" t="n"/>
      <c r="BJ143" s="1410" t="n"/>
      <c r="BK143" s="1410" t="n"/>
      <c r="BL143" s="1410" t="n"/>
      <c r="BM143" s="1410" t="n"/>
      <c r="BN143" s="1410" t="n"/>
      <c r="BO143" s="3781" t="inlineStr">
        <is>
          <t>Код модуля, учебной дисциплины</t>
        </is>
      </c>
      <c r="BP143" s="1410" t="n"/>
      <c r="BQ143" s="1410" t="n"/>
      <c r="BR143" s="1414" t="n"/>
      <c r="BS143" s="2" t="n"/>
      <c r="BT143" s="2" t="n"/>
      <c r="BU143" s="2" t="n"/>
    </row>
    <row r="144">
      <c r="A144" s="6945" t="inlineStr">
        <is>
          <t>УК-1</t>
        </is>
      </c>
      <c r="B144" s="201" t="n"/>
      <c r="C144" s="201" t="n"/>
      <c r="D144" s="333" t="n"/>
      <c r="E144" s="2796" t="inlineStr">
        <is>
          <t>Владеть основами исследовательской деятельности, осуществлять поиск, анализ и синтез информации</t>
        </is>
      </c>
      <c r="F144" s="2304" t="n"/>
      <c r="G144" s="2304" t="n"/>
      <c r="H144" s="2304" t="n"/>
      <c r="I144" s="2304" t="n"/>
      <c r="J144" s="2304" t="n"/>
      <c r="K144" s="2304" t="n"/>
      <c r="L144" s="2304" t="n"/>
      <c r="M144" s="2304" t="n"/>
      <c r="N144" s="2304" t="n"/>
      <c r="O144" s="2304" t="n"/>
      <c r="P144" s="2304" t="n"/>
      <c r="Q144" s="2304" t="n"/>
      <c r="R144" s="2304" t="n"/>
      <c r="S144" s="2304" t="n"/>
      <c r="T144" s="2304" t="n"/>
      <c r="U144" s="2304" t="n"/>
      <c r="V144" s="2304" t="n"/>
      <c r="W144" s="2304" t="n"/>
      <c r="X144" s="2304" t="n"/>
      <c r="Y144" s="2304" t="n"/>
      <c r="Z144" s="2304" t="n"/>
      <c r="AA144" s="2304" t="n"/>
      <c r="AB144" s="2304" t="n"/>
      <c r="AC144" s="2304" t="n"/>
      <c r="AD144" s="2304" t="n"/>
      <c r="AE144" s="2304" t="n"/>
      <c r="AF144" s="2304" t="n"/>
      <c r="AG144" s="2304" t="n"/>
      <c r="AH144" s="2304" t="n"/>
      <c r="AI144" s="2304" t="n"/>
      <c r="AJ144" s="2304" t="n"/>
      <c r="AK144" s="2304" t="n"/>
      <c r="AL144" s="2304" t="n"/>
      <c r="AM144" s="2304" t="n"/>
      <c r="AN144" s="2304" t="n"/>
      <c r="AO144" s="2304" t="n"/>
      <c r="AP144" s="2304" t="n"/>
      <c r="AQ144" s="2304" t="n"/>
      <c r="AR144" s="2304" t="n"/>
      <c r="AS144" s="2304" t="n"/>
      <c r="AT144" s="2304" t="n"/>
      <c r="AU144" s="2304" t="n"/>
      <c r="AV144" s="2304" t="n"/>
      <c r="AW144" s="2304" t="n"/>
      <c r="AX144" s="2304" t="n"/>
      <c r="AY144" s="2304" t="n"/>
      <c r="AZ144" s="2304" t="n"/>
      <c r="BA144" s="2304" t="n"/>
      <c r="BB144" s="2304" t="n"/>
      <c r="BC144" s="2304" t="n"/>
      <c r="BD144" s="2304" t="n"/>
      <c r="BE144" s="2304" t="n"/>
      <c r="BF144" s="2304" t="n"/>
      <c r="BG144" s="2304" t="n"/>
      <c r="BH144" s="2304" t="n"/>
      <c r="BI144" s="2304" t="n"/>
      <c r="BJ144" s="2304" t="n"/>
      <c r="BK144" s="2304" t="n"/>
      <c r="BL144" s="2304" t="n"/>
      <c r="BM144" s="2304" t="n"/>
      <c r="BN144" s="2304" t="n"/>
      <c r="BO144" s="2797" t="inlineStr">
        <is>
          <t>1.6, 2.4.6, 2.4.9, 2.7.1, 2.7.3, 2.9.2</t>
        </is>
      </c>
      <c r="BP144" s="2304" t="n"/>
      <c r="BQ144" s="2304" t="n"/>
      <c r="BR144" s="2305" t="n"/>
      <c r="BS144" s="2" t="n"/>
      <c r="BT144" s="2" t="n"/>
      <c r="BU144" s="2" t="n"/>
    </row>
    <row r="145">
      <c r="A145" s="268" t="inlineStr">
        <is>
          <t>УК-2</t>
        </is>
      </c>
      <c r="B145" s="266" t="n"/>
      <c r="C145" s="266" t="n"/>
      <c r="D145" s="269" t="n"/>
      <c r="E145" s="2798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45" s="2665" t="n"/>
      <c r="G145" s="2665" t="n"/>
      <c r="H145" s="2665" t="n"/>
      <c r="I145" s="2665" t="n"/>
      <c r="J145" s="2665" t="n"/>
      <c r="K145" s="2665" t="n"/>
      <c r="L145" s="2665" t="n"/>
      <c r="M145" s="2665" t="n"/>
      <c r="N145" s="2665" t="n"/>
      <c r="O145" s="2665" t="n"/>
      <c r="P145" s="2665" t="n"/>
      <c r="Q145" s="2665" t="n"/>
      <c r="R145" s="2665" t="n"/>
      <c r="S145" s="2665" t="n"/>
      <c r="T145" s="2665" t="n"/>
      <c r="U145" s="2665" t="n"/>
      <c r="V145" s="2665" t="n"/>
      <c r="W145" s="2665" t="n"/>
      <c r="X145" s="2665" t="n"/>
      <c r="Y145" s="2665" t="n"/>
      <c r="Z145" s="2665" t="n"/>
      <c r="AA145" s="2665" t="n"/>
      <c r="AB145" s="2665" t="n"/>
      <c r="AC145" s="2665" t="n"/>
      <c r="AD145" s="2665" t="n"/>
      <c r="AE145" s="2665" t="n"/>
      <c r="AF145" s="2665" t="n"/>
      <c r="AG145" s="2665" t="n"/>
      <c r="AH145" s="2665" t="n"/>
      <c r="AI145" s="2665" t="n"/>
      <c r="AJ145" s="2665" t="n"/>
      <c r="AK145" s="2665" t="n"/>
      <c r="AL145" s="2665" t="n"/>
      <c r="AM145" s="2665" t="n"/>
      <c r="AN145" s="2665" t="n"/>
      <c r="AO145" s="2665" t="n"/>
      <c r="AP145" s="2665" t="n"/>
      <c r="AQ145" s="2665" t="n"/>
      <c r="AR145" s="2665" t="n"/>
      <c r="AS145" s="2665" t="n"/>
      <c r="AT145" s="2665" t="n"/>
      <c r="AU145" s="2665" t="n"/>
      <c r="AV145" s="2665" t="n"/>
      <c r="AW145" s="2665" t="n"/>
      <c r="AX145" s="2665" t="n"/>
      <c r="AY145" s="2665" t="n"/>
      <c r="AZ145" s="2665" t="n"/>
      <c r="BA145" s="2665" t="n"/>
      <c r="BB145" s="2665" t="n"/>
      <c r="BC145" s="2665" t="n"/>
      <c r="BD145" s="2665" t="n"/>
      <c r="BE145" s="2665" t="n"/>
      <c r="BF145" s="2665" t="n"/>
      <c r="BG145" s="2665" t="n"/>
      <c r="BH145" s="2665" t="n"/>
      <c r="BI145" s="2665" t="n"/>
      <c r="BJ145" s="2665" t="n"/>
      <c r="BK145" s="2665" t="n"/>
      <c r="BL145" s="2665" t="n"/>
      <c r="BM145" s="2665" t="n"/>
      <c r="BN145" s="2665" t="n"/>
      <c r="BO145" s="2799" t="inlineStr">
        <is>
          <t>1.3.4, 2.4.5</t>
        </is>
      </c>
      <c r="BP145" s="2665" t="n"/>
      <c r="BQ145" s="2665" t="n"/>
      <c r="BR145" s="2311" t="n"/>
      <c r="BS145" s="2" t="n"/>
      <c r="BT145" s="2" t="n"/>
      <c r="BU145" s="2" t="n"/>
    </row>
    <row r="146">
      <c r="A146" s="268" t="inlineStr">
        <is>
          <t>УК-3</t>
        </is>
      </c>
      <c r="B146" s="266" t="n"/>
      <c r="C146" s="266" t="n"/>
      <c r="D146" s="269" t="n"/>
      <c r="E146" s="2798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46" s="2665" t="n"/>
      <c r="G146" s="2665" t="n"/>
      <c r="H146" s="2665" t="n"/>
      <c r="I146" s="2665" t="n"/>
      <c r="J146" s="2665" t="n"/>
      <c r="K146" s="2665" t="n"/>
      <c r="L146" s="2665" t="n"/>
      <c r="M146" s="2665" t="n"/>
      <c r="N146" s="2665" t="n"/>
      <c r="O146" s="2665" t="n"/>
      <c r="P146" s="2665" t="n"/>
      <c r="Q146" s="2665" t="n"/>
      <c r="R146" s="2665" t="n"/>
      <c r="S146" s="2665" t="n"/>
      <c r="T146" s="2665" t="n"/>
      <c r="U146" s="2665" t="n"/>
      <c r="V146" s="2665" t="n"/>
      <c r="W146" s="2665" t="n"/>
      <c r="X146" s="2665" t="n"/>
      <c r="Y146" s="2665" t="n"/>
      <c r="Z146" s="2665" t="n"/>
      <c r="AA146" s="2665" t="n"/>
      <c r="AB146" s="2665" t="n"/>
      <c r="AC146" s="2665" t="n"/>
      <c r="AD146" s="2665" t="n"/>
      <c r="AE146" s="2665" t="n"/>
      <c r="AF146" s="2665" t="n"/>
      <c r="AG146" s="2665" t="n"/>
      <c r="AH146" s="2665" t="n"/>
      <c r="AI146" s="2665" t="n"/>
      <c r="AJ146" s="2665" t="n"/>
      <c r="AK146" s="2665" t="n"/>
      <c r="AL146" s="2665" t="n"/>
      <c r="AM146" s="2665" t="n"/>
      <c r="AN146" s="2665" t="n"/>
      <c r="AO146" s="2665" t="n"/>
      <c r="AP146" s="2665" t="n"/>
      <c r="AQ146" s="2665" t="n"/>
      <c r="AR146" s="2665" t="n"/>
      <c r="AS146" s="2665" t="n"/>
      <c r="AT146" s="2665" t="n"/>
      <c r="AU146" s="2665" t="n"/>
      <c r="AV146" s="2665" t="n"/>
      <c r="AW146" s="2665" t="n"/>
      <c r="AX146" s="2665" t="n"/>
      <c r="AY146" s="2665" t="n"/>
      <c r="AZ146" s="2665" t="n"/>
      <c r="BA146" s="2665" t="n"/>
      <c r="BB146" s="2665" t="n"/>
      <c r="BC146" s="2665" t="n"/>
      <c r="BD146" s="2665" t="n"/>
      <c r="BE146" s="2665" t="n"/>
      <c r="BF146" s="2665" t="n"/>
      <c r="BG146" s="2665" t="n"/>
      <c r="BH146" s="2665" t="n"/>
      <c r="BI146" s="2665" t="n"/>
      <c r="BJ146" s="2665" t="n"/>
      <c r="BK146" s="2665" t="n"/>
      <c r="BL146" s="2665" t="n"/>
      <c r="BM146" s="2665" t="n"/>
      <c r="BN146" s="2665" t="n"/>
      <c r="BO146" s="2799" t="inlineStr">
        <is>
          <t>1.2.1, 1.2.2</t>
        </is>
      </c>
      <c r="BP146" s="2665" t="n"/>
      <c r="BQ146" s="2665" t="n"/>
      <c r="BR146" s="2311" t="n"/>
      <c r="BS146" s="2" t="n"/>
      <c r="BT146" s="2" t="n"/>
      <c r="BU146" s="2" t="n"/>
    </row>
    <row r="147">
      <c r="A147" s="2420" t="inlineStr">
        <is>
          <t>УК-4</t>
        </is>
      </c>
      <c r="B147" s="2665" t="n"/>
      <c r="C147" s="2665" t="n"/>
      <c r="D147" s="2316" t="n"/>
      <c r="E147" s="2798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47" s="2665" t="n"/>
      <c r="G147" s="2665" t="n"/>
      <c r="H147" s="2665" t="n"/>
      <c r="I147" s="2665" t="n"/>
      <c r="J147" s="2665" t="n"/>
      <c r="K147" s="2665" t="n"/>
      <c r="L147" s="2665" t="n"/>
      <c r="M147" s="2665" t="n"/>
      <c r="N147" s="2665" t="n"/>
      <c r="O147" s="2665" t="n"/>
      <c r="P147" s="2665" t="n"/>
      <c r="Q147" s="2665" t="n"/>
      <c r="R147" s="2665" t="n"/>
      <c r="S147" s="2665" t="n"/>
      <c r="T147" s="2665" t="n"/>
      <c r="U147" s="2665" t="n"/>
      <c r="V147" s="2665" t="n"/>
      <c r="W147" s="2665" t="n"/>
      <c r="X147" s="2665" t="n"/>
      <c r="Y147" s="2665" t="n"/>
      <c r="Z147" s="2665" t="n"/>
      <c r="AA147" s="2665" t="n"/>
      <c r="AB147" s="2665" t="n"/>
      <c r="AC147" s="2665" t="n"/>
      <c r="AD147" s="2665" t="n"/>
      <c r="AE147" s="2665" t="n"/>
      <c r="AF147" s="2665" t="n"/>
      <c r="AG147" s="2665" t="n"/>
      <c r="AH147" s="2665" t="n"/>
      <c r="AI147" s="2665" t="n"/>
      <c r="AJ147" s="2665" t="n"/>
      <c r="AK147" s="2665" t="n"/>
      <c r="AL147" s="2665" t="n"/>
      <c r="AM147" s="2665" t="n"/>
      <c r="AN147" s="2665" t="n"/>
      <c r="AO147" s="2665" t="n"/>
      <c r="AP147" s="2665" t="n"/>
      <c r="AQ147" s="2665" t="n"/>
      <c r="AR147" s="2665" t="n"/>
      <c r="AS147" s="2665" t="n"/>
      <c r="AT147" s="2665" t="n"/>
      <c r="AU147" s="2665" t="n"/>
      <c r="AV147" s="2665" t="n"/>
      <c r="AW147" s="2665" t="n"/>
      <c r="AX147" s="2665" t="n"/>
      <c r="AY147" s="2665" t="n"/>
      <c r="AZ147" s="2665" t="n"/>
      <c r="BA147" s="2665" t="n"/>
      <c r="BB147" s="2665" t="n"/>
      <c r="BC147" s="2665" t="n"/>
      <c r="BD147" s="2665" t="n"/>
      <c r="BE147" s="2665" t="n"/>
      <c r="BF147" s="2665" t="n"/>
      <c r="BG147" s="2665" t="n"/>
      <c r="BH147" s="2665" t="n"/>
      <c r="BI147" s="2665" t="n"/>
      <c r="BJ147" s="2665" t="n"/>
      <c r="BK147" s="2665" t="n"/>
      <c r="BL147" s="2665" t="n"/>
      <c r="BM147" s="2665" t="n"/>
      <c r="BN147" s="2665" t="n"/>
      <c r="BO147" s="2799" t="inlineStr">
        <is>
          <t>1.4.2, 2.1.1</t>
        </is>
      </c>
      <c r="BP147" s="2665" t="n"/>
      <c r="BQ147" s="2665" t="n"/>
      <c r="BR147" s="2311" t="n"/>
      <c r="BS147" s="2" t="n"/>
      <c r="BT147" s="2" t="n"/>
      <c r="BU147" s="2" t="n"/>
    </row>
    <row r="148">
      <c r="A148" s="2420" t="inlineStr">
        <is>
          <t>УК-5</t>
        </is>
      </c>
      <c r="B148" s="2665" t="n"/>
      <c r="C148" s="2665" t="n"/>
      <c r="D148" s="2316" t="n"/>
      <c r="E148" s="2798" t="inlineStr">
        <is>
          <t>Быть способным к саморазвитию и совершенствованию в профессиональной деятельности</t>
        </is>
      </c>
      <c r="F148" s="2665" t="n"/>
      <c r="G148" s="2665" t="n"/>
      <c r="H148" s="2665" t="n"/>
      <c r="I148" s="2665" t="n"/>
      <c r="J148" s="2665" t="n"/>
      <c r="K148" s="2665" t="n"/>
      <c r="L148" s="2665" t="n"/>
      <c r="M148" s="2665" t="n"/>
      <c r="N148" s="2665" t="n"/>
      <c r="O148" s="2665" t="n"/>
      <c r="P148" s="2665" t="n"/>
      <c r="Q148" s="2665" t="n"/>
      <c r="R148" s="2665" t="n"/>
      <c r="S148" s="2665" t="n"/>
      <c r="T148" s="2665" t="n"/>
      <c r="U148" s="2665" t="n"/>
      <c r="V148" s="2665" t="n"/>
      <c r="W148" s="2665" t="n"/>
      <c r="X148" s="2665" t="n"/>
      <c r="Y148" s="2665" t="n"/>
      <c r="Z148" s="2665" t="n"/>
      <c r="AA148" s="2665" t="n"/>
      <c r="AB148" s="2665" t="n"/>
      <c r="AC148" s="2665" t="n"/>
      <c r="AD148" s="2665" t="n"/>
      <c r="AE148" s="2665" t="n"/>
      <c r="AF148" s="2665" t="n"/>
      <c r="AG148" s="2665" t="n"/>
      <c r="AH148" s="2665" t="n"/>
      <c r="AI148" s="2665" t="n"/>
      <c r="AJ148" s="2665" t="n"/>
      <c r="AK148" s="2665" t="n"/>
      <c r="AL148" s="2665" t="n"/>
      <c r="AM148" s="2665" t="n"/>
      <c r="AN148" s="2665" t="n"/>
      <c r="AO148" s="2665" t="n"/>
      <c r="AP148" s="2665" t="n"/>
      <c r="AQ148" s="2665" t="n"/>
      <c r="AR148" s="2665" t="n"/>
      <c r="AS148" s="2665" t="n"/>
      <c r="AT148" s="2665" t="n"/>
      <c r="AU148" s="2665" t="n"/>
      <c r="AV148" s="2665" t="n"/>
      <c r="AW148" s="2665" t="n"/>
      <c r="AX148" s="2665" t="n"/>
      <c r="AY148" s="2665" t="n"/>
      <c r="AZ148" s="2665" t="n"/>
      <c r="BA148" s="2665" t="n"/>
      <c r="BB148" s="2665" t="n"/>
      <c r="BC148" s="2665" t="n"/>
      <c r="BD148" s="2665" t="n"/>
      <c r="BE148" s="2665" t="n"/>
      <c r="BF148" s="2665" t="n"/>
      <c r="BG148" s="2665" t="n"/>
      <c r="BH148" s="2665" t="n"/>
      <c r="BI148" s="2665" t="n"/>
      <c r="BJ148" s="2665" t="n"/>
      <c r="BK148" s="2665" t="n"/>
      <c r="BL148" s="2665" t="n"/>
      <c r="BM148" s="2665" t="n"/>
      <c r="BN148" s="2665" t="n"/>
      <c r="BO148" s="2800" t="inlineStr">
        <is>
          <t>1.6, 2.4.6, 2.4.9, 2.7.1, 2.7.3, 2.9.2, 2.11.7</t>
        </is>
      </c>
      <c r="BP148" s="2665" t="n"/>
      <c r="BQ148" s="2665" t="n"/>
      <c r="BR148" s="2311" t="n"/>
      <c r="BS148" s="2" t="n"/>
      <c r="BT148" s="2" t="n"/>
      <c r="BU148" s="2" t="n"/>
    </row>
    <row r="149">
      <c r="A149" s="2420" t="inlineStr">
        <is>
          <t>УК-6</t>
        </is>
      </c>
      <c r="B149" s="2665" t="n"/>
      <c r="C149" s="2665" t="n"/>
      <c r="D149" s="2316" t="n"/>
      <c r="E149" s="2798" t="inlineStr">
        <is>
          <t>Проявлять инициативу и адаптироваться к изменениям в профессиональной деятельности</t>
        </is>
      </c>
      <c r="F149" s="2665" t="n"/>
      <c r="G149" s="2665" t="n"/>
      <c r="H149" s="2665" t="n"/>
      <c r="I149" s="2665" t="n"/>
      <c r="J149" s="2665" t="n"/>
      <c r="K149" s="2665" t="n"/>
      <c r="L149" s="2665" t="n"/>
      <c r="M149" s="2665" t="n"/>
      <c r="N149" s="2665" t="n"/>
      <c r="O149" s="2665" t="n"/>
      <c r="P149" s="2665" t="n"/>
      <c r="Q149" s="2665" t="n"/>
      <c r="R149" s="2665" t="n"/>
      <c r="S149" s="2665" t="n"/>
      <c r="T149" s="2665" t="n"/>
      <c r="U149" s="2665" t="n"/>
      <c r="V149" s="2665" t="n"/>
      <c r="W149" s="2665" t="n"/>
      <c r="X149" s="2665" t="n"/>
      <c r="Y149" s="2665" t="n"/>
      <c r="Z149" s="2665" t="n"/>
      <c r="AA149" s="2665" t="n"/>
      <c r="AB149" s="2665" t="n"/>
      <c r="AC149" s="2665" t="n"/>
      <c r="AD149" s="2665" t="n"/>
      <c r="AE149" s="2665" t="n"/>
      <c r="AF149" s="2665" t="n"/>
      <c r="AG149" s="2665" t="n"/>
      <c r="AH149" s="2665" t="n"/>
      <c r="AI149" s="2665" t="n"/>
      <c r="AJ149" s="2665" t="n"/>
      <c r="AK149" s="2665" t="n"/>
      <c r="AL149" s="2665" t="n"/>
      <c r="AM149" s="2665" t="n"/>
      <c r="AN149" s="2665" t="n"/>
      <c r="AO149" s="2665" t="n"/>
      <c r="AP149" s="2665" t="n"/>
      <c r="AQ149" s="2665" t="n"/>
      <c r="AR149" s="2665" t="n"/>
      <c r="AS149" s="2665" t="n"/>
      <c r="AT149" s="2665" t="n"/>
      <c r="AU149" s="2665" t="n"/>
      <c r="AV149" s="2665" t="n"/>
      <c r="AW149" s="2665" t="n"/>
      <c r="AX149" s="2665" t="n"/>
      <c r="AY149" s="2665" t="n"/>
      <c r="AZ149" s="2665" t="n"/>
      <c r="BA149" s="2665" t="n"/>
      <c r="BB149" s="2665" t="n"/>
      <c r="BC149" s="2665" t="n"/>
      <c r="BD149" s="2665" t="n"/>
      <c r="BE149" s="2665" t="n"/>
      <c r="BF149" s="2665" t="n"/>
      <c r="BG149" s="2665" t="n"/>
      <c r="BH149" s="2665" t="n"/>
      <c r="BI149" s="2665" t="n"/>
      <c r="BJ149" s="2665" t="n"/>
      <c r="BK149" s="2665" t="n"/>
      <c r="BL149" s="2665" t="n"/>
      <c r="BM149" s="2665" t="n"/>
      <c r="BN149" s="2665" t="n"/>
      <c r="BO149" s="2800" t="inlineStr">
        <is>
          <t>1.6, 2.4.6, 2.4.9, 2.7.1, 2.7.3, 2.9.2</t>
        </is>
      </c>
      <c r="BP149" s="2665" t="n"/>
      <c r="BQ149" s="2665" t="n"/>
      <c r="BR149" s="2311" t="n"/>
      <c r="BS149" s="2" t="n"/>
      <c r="BT149" s="2" t="n"/>
      <c r="BU149" s="2" t="n"/>
    </row>
    <row r="150">
      <c r="A150" s="2795" t="inlineStr">
        <is>
          <t>УК-7</t>
        </is>
      </c>
      <c r="B150" s="2304" t="n"/>
      <c r="C150" s="2304" t="n"/>
      <c r="D150" s="2335" t="n"/>
      <c r="E150" s="2798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50" s="2665" t="n"/>
      <c r="G150" s="2665" t="n"/>
      <c r="H150" s="2665" t="n"/>
      <c r="I150" s="2665" t="n"/>
      <c r="J150" s="2665" t="n"/>
      <c r="K150" s="2665" t="n"/>
      <c r="L150" s="2665" t="n"/>
      <c r="M150" s="2665" t="n"/>
      <c r="N150" s="2665" t="n"/>
      <c r="O150" s="2665" t="n"/>
      <c r="P150" s="2665" t="n"/>
      <c r="Q150" s="2665" t="n"/>
      <c r="R150" s="2665" t="n"/>
      <c r="S150" s="2665" t="n"/>
      <c r="T150" s="2665" t="n"/>
      <c r="U150" s="2665" t="n"/>
      <c r="V150" s="2665" t="n"/>
      <c r="W150" s="2665" t="n"/>
      <c r="X150" s="2665" t="n"/>
      <c r="Y150" s="2665" t="n"/>
      <c r="Z150" s="2665" t="n"/>
      <c r="AA150" s="2665" t="n"/>
      <c r="AB150" s="2665" t="n"/>
      <c r="AC150" s="2665" t="n"/>
      <c r="AD150" s="2665" t="n"/>
      <c r="AE150" s="2665" t="n"/>
      <c r="AF150" s="2665" t="n"/>
      <c r="AG150" s="2665" t="n"/>
      <c r="AH150" s="2665" t="n"/>
      <c r="AI150" s="2665" t="n"/>
      <c r="AJ150" s="2665" t="n"/>
      <c r="AK150" s="2665" t="n"/>
      <c r="AL150" s="2665" t="n"/>
      <c r="AM150" s="2665" t="n"/>
      <c r="AN150" s="2665" t="n"/>
      <c r="AO150" s="2665" t="n"/>
      <c r="AP150" s="2665" t="n"/>
      <c r="AQ150" s="2665" t="n"/>
      <c r="AR150" s="2665" t="n"/>
      <c r="AS150" s="2665" t="n"/>
      <c r="AT150" s="2665" t="n"/>
      <c r="AU150" s="2665" t="n"/>
      <c r="AV150" s="2665" t="n"/>
      <c r="AW150" s="2665" t="n"/>
      <c r="AX150" s="2665" t="n"/>
      <c r="AY150" s="2665" t="n"/>
      <c r="AZ150" s="2665" t="n"/>
      <c r="BA150" s="2665" t="n"/>
      <c r="BB150" s="2665" t="n"/>
      <c r="BC150" s="2665" t="n"/>
      <c r="BD150" s="2665" t="n"/>
      <c r="BE150" s="2665" t="n"/>
      <c r="BF150" s="2665" t="n"/>
      <c r="BG150" s="2665" t="n"/>
      <c r="BH150" s="2665" t="n"/>
      <c r="BI150" s="2665" t="n"/>
      <c r="BJ150" s="2665" t="n"/>
      <c r="BK150" s="2665" t="n"/>
      <c r="BL150" s="2665" t="n"/>
      <c r="BM150" s="2665" t="n"/>
      <c r="BN150" s="2665" t="n"/>
      <c r="BO150" s="2799" t="inlineStr">
        <is>
          <t>1.1.1</t>
        </is>
      </c>
      <c r="BP150" s="2665" t="n"/>
      <c r="BQ150" s="2665" t="n"/>
      <c r="BR150" s="2311" t="n"/>
      <c r="BS150" s="2" t="n"/>
      <c r="BT150" s="2" t="n"/>
      <c r="BU150" s="2" t="n"/>
    </row>
    <row r="151">
      <c r="A151" s="2420" t="inlineStr">
        <is>
          <t>УК-8</t>
        </is>
      </c>
      <c r="B151" s="2665" t="n"/>
      <c r="C151" s="2665" t="n"/>
      <c r="D151" s="2316" t="n"/>
      <c r="E151" s="2798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51" s="2665" t="n"/>
      <c r="G151" s="2665" t="n"/>
      <c r="H151" s="2665" t="n"/>
      <c r="I151" s="2665" t="n"/>
      <c r="J151" s="2665" t="n"/>
      <c r="K151" s="2665" t="n"/>
      <c r="L151" s="2665" t="n"/>
      <c r="M151" s="2665" t="n"/>
      <c r="N151" s="2665" t="n"/>
      <c r="O151" s="2665" t="n"/>
      <c r="P151" s="2665" t="n"/>
      <c r="Q151" s="2665" t="n"/>
      <c r="R151" s="2665" t="n"/>
      <c r="S151" s="2665" t="n"/>
      <c r="T151" s="2665" t="n"/>
      <c r="U151" s="2665" t="n"/>
      <c r="V151" s="2665" t="n"/>
      <c r="W151" s="2665" t="n"/>
      <c r="X151" s="2665" t="n"/>
      <c r="Y151" s="2665" t="n"/>
      <c r="Z151" s="2665" t="n"/>
      <c r="AA151" s="2665" t="n"/>
      <c r="AB151" s="2665" t="n"/>
      <c r="AC151" s="2665" t="n"/>
      <c r="AD151" s="2665" t="n"/>
      <c r="AE151" s="2665" t="n"/>
      <c r="AF151" s="2665" t="n"/>
      <c r="AG151" s="2665" t="n"/>
      <c r="AH151" s="2665" t="n"/>
      <c r="AI151" s="2665" t="n"/>
      <c r="AJ151" s="2665" t="n"/>
      <c r="AK151" s="2665" t="n"/>
      <c r="AL151" s="2665" t="n"/>
      <c r="AM151" s="2665" t="n"/>
      <c r="AN151" s="2665" t="n"/>
      <c r="AO151" s="2665" t="n"/>
      <c r="AP151" s="2665" t="n"/>
      <c r="AQ151" s="2665" t="n"/>
      <c r="AR151" s="2665" t="n"/>
      <c r="AS151" s="2665" t="n"/>
      <c r="AT151" s="2665" t="n"/>
      <c r="AU151" s="2665" t="n"/>
      <c r="AV151" s="2665" t="n"/>
      <c r="AW151" s="2665" t="n"/>
      <c r="AX151" s="2665" t="n"/>
      <c r="AY151" s="2665" t="n"/>
      <c r="AZ151" s="2665" t="n"/>
      <c r="BA151" s="2665" t="n"/>
      <c r="BB151" s="2665" t="n"/>
      <c r="BC151" s="2665" t="n"/>
      <c r="BD151" s="2665" t="n"/>
      <c r="BE151" s="2665" t="n"/>
      <c r="BF151" s="2665" t="n"/>
      <c r="BG151" s="2665" t="n"/>
      <c r="BH151" s="2665" t="n"/>
      <c r="BI151" s="2665" t="n"/>
      <c r="BJ151" s="2665" t="n"/>
      <c r="BK151" s="2665" t="n"/>
      <c r="BL151" s="2665" t="n"/>
      <c r="BM151" s="2665" t="n"/>
      <c r="BN151" s="2665" t="n"/>
      <c r="BO151" s="2799" t="inlineStr">
        <is>
          <t xml:space="preserve">1.1.3
</t>
        </is>
      </c>
      <c r="BP151" s="2665" t="n"/>
      <c r="BQ151" s="2665" t="n"/>
      <c r="BR151" s="2311" t="n"/>
      <c r="BS151" s="2" t="n"/>
      <c r="BT151" s="2" t="n"/>
      <c r="BU151" s="2" t="n"/>
    </row>
    <row r="152">
      <c r="A152" s="268" t="inlineStr">
        <is>
          <t>УК-9</t>
        </is>
      </c>
      <c r="B152" s="266" t="n"/>
      <c r="C152" s="266" t="n"/>
      <c r="D152" s="269" t="n"/>
      <c r="E152" s="2798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52" s="2665" t="n"/>
      <c r="G152" s="2665" t="n"/>
      <c r="H152" s="2665" t="n"/>
      <c r="I152" s="2665" t="n"/>
      <c r="J152" s="2665" t="n"/>
      <c r="K152" s="2665" t="n"/>
      <c r="L152" s="2665" t="n"/>
      <c r="M152" s="2665" t="n"/>
      <c r="N152" s="2665" t="n"/>
      <c r="O152" s="2665" t="n"/>
      <c r="P152" s="2665" t="n"/>
      <c r="Q152" s="2665" t="n"/>
      <c r="R152" s="2665" t="n"/>
      <c r="S152" s="2665" t="n"/>
      <c r="T152" s="2665" t="n"/>
      <c r="U152" s="2665" t="n"/>
      <c r="V152" s="2665" t="n"/>
      <c r="W152" s="2665" t="n"/>
      <c r="X152" s="2665" t="n"/>
      <c r="Y152" s="2665" t="n"/>
      <c r="Z152" s="2665" t="n"/>
      <c r="AA152" s="2665" t="n"/>
      <c r="AB152" s="2665" t="n"/>
      <c r="AC152" s="2665" t="n"/>
      <c r="AD152" s="2665" t="n"/>
      <c r="AE152" s="2665" t="n"/>
      <c r="AF152" s="2665" t="n"/>
      <c r="AG152" s="2665" t="n"/>
      <c r="AH152" s="2665" t="n"/>
      <c r="AI152" s="2665" t="n"/>
      <c r="AJ152" s="2665" t="n"/>
      <c r="AK152" s="2665" t="n"/>
      <c r="AL152" s="2665" t="n"/>
      <c r="AM152" s="2665" t="n"/>
      <c r="AN152" s="2665" t="n"/>
      <c r="AO152" s="2665" t="n"/>
      <c r="AP152" s="2665" t="n"/>
      <c r="AQ152" s="2665" t="n"/>
      <c r="AR152" s="2665" t="n"/>
      <c r="AS152" s="2665" t="n"/>
      <c r="AT152" s="2665" t="n"/>
      <c r="AU152" s="2665" t="n"/>
      <c r="AV152" s="2665" t="n"/>
      <c r="AW152" s="2665" t="n"/>
      <c r="AX152" s="2665" t="n"/>
      <c r="AY152" s="2665" t="n"/>
      <c r="AZ152" s="2665" t="n"/>
      <c r="BA152" s="2665" t="n"/>
      <c r="BB152" s="2665" t="n"/>
      <c r="BC152" s="2665" t="n"/>
      <c r="BD152" s="2665" t="n"/>
      <c r="BE152" s="2665" t="n"/>
      <c r="BF152" s="2665" t="n"/>
      <c r="BG152" s="2665" t="n"/>
      <c r="BH152" s="2665" t="n"/>
      <c r="BI152" s="2665" t="n"/>
      <c r="BJ152" s="2665" t="n"/>
      <c r="BK152" s="2665" t="n"/>
      <c r="BL152" s="2665" t="n"/>
      <c r="BM152" s="2665" t="n"/>
      <c r="BN152" s="2665" t="n"/>
      <c r="BO152" s="2799" t="inlineStr">
        <is>
          <t xml:space="preserve">1.1.2
</t>
        </is>
      </c>
      <c r="BP152" s="2665" t="n"/>
      <c r="BQ152" s="2665" t="n"/>
      <c r="BR152" s="2311" t="n"/>
      <c r="BS152" s="2" t="n"/>
      <c r="BT152" s="2" t="n"/>
      <c r="BU152" s="2" t="n"/>
    </row>
    <row r="153">
      <c r="A153" s="268" t="inlineStr">
        <is>
          <t>УК-11</t>
        </is>
      </c>
      <c r="B153" s="266" t="n"/>
      <c r="C153" s="266" t="n"/>
      <c r="D153" s="269" t="n"/>
      <c r="E153" s="2798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53" s="2665" t="n"/>
      <c r="G153" s="2665" t="n"/>
      <c r="H153" s="2665" t="n"/>
      <c r="I153" s="2665" t="n"/>
      <c r="J153" s="2665" t="n"/>
      <c r="K153" s="2665" t="n"/>
      <c r="L153" s="2665" t="n"/>
      <c r="M153" s="2665" t="n"/>
      <c r="N153" s="2665" t="n"/>
      <c r="O153" s="2665" t="n"/>
      <c r="P153" s="2665" t="n"/>
      <c r="Q153" s="2665" t="n"/>
      <c r="R153" s="2665" t="n"/>
      <c r="S153" s="2665" t="n"/>
      <c r="T153" s="2665" t="n"/>
      <c r="U153" s="2665" t="n"/>
      <c r="V153" s="2665" t="n"/>
      <c r="W153" s="2665" t="n"/>
      <c r="X153" s="2665" t="n"/>
      <c r="Y153" s="2665" t="n"/>
      <c r="Z153" s="2665" t="n"/>
      <c r="AA153" s="2665" t="n"/>
      <c r="AB153" s="2665" t="n"/>
      <c r="AC153" s="2665" t="n"/>
      <c r="AD153" s="2665" t="n"/>
      <c r="AE153" s="2665" t="n"/>
      <c r="AF153" s="2665" t="n"/>
      <c r="AG153" s="2665" t="n"/>
      <c r="AH153" s="2665" t="n"/>
      <c r="AI153" s="2665" t="n"/>
      <c r="AJ153" s="2665" t="n"/>
      <c r="AK153" s="2665" t="n"/>
      <c r="AL153" s="2665" t="n"/>
      <c r="AM153" s="2665" t="n"/>
      <c r="AN153" s="2665" t="n"/>
      <c r="AO153" s="2665" t="n"/>
      <c r="AP153" s="2665" t="n"/>
      <c r="AQ153" s="2665" t="n"/>
      <c r="AR153" s="2665" t="n"/>
      <c r="AS153" s="2665" t="n"/>
      <c r="AT153" s="2665" t="n"/>
      <c r="AU153" s="2665" t="n"/>
      <c r="AV153" s="2665" t="n"/>
      <c r="AW153" s="2665" t="n"/>
      <c r="AX153" s="2665" t="n"/>
      <c r="AY153" s="2665" t="n"/>
      <c r="AZ153" s="2665" t="n"/>
      <c r="BA153" s="2665" t="n"/>
      <c r="BB153" s="2665" t="n"/>
      <c r="BC153" s="2665" t="n"/>
      <c r="BD153" s="2665" t="n"/>
      <c r="BE153" s="2665" t="n"/>
      <c r="BF153" s="2665" t="n"/>
      <c r="BG153" s="2665" t="n"/>
      <c r="BH153" s="2665" t="n"/>
      <c r="BI153" s="2665" t="n"/>
      <c r="BJ153" s="2665" t="n"/>
      <c r="BK153" s="2665" t="n"/>
      <c r="BL153" s="2665" t="n"/>
      <c r="BM153" s="2665" t="n"/>
      <c r="BN153" s="2665" t="n"/>
      <c r="BO153" s="2799" t="inlineStr">
        <is>
          <t>2.11.1</t>
        </is>
      </c>
      <c r="BP153" s="2665" t="n"/>
      <c r="BQ153" s="2665" t="n"/>
      <c r="BR153" s="2311" t="n"/>
      <c r="BS153" s="2" t="n"/>
      <c r="BT153" s="2" t="n"/>
      <c r="BU153" s="2" t="n"/>
    </row>
    <row r="154">
      <c r="A154" s="6945" t="inlineStr">
        <is>
          <t>УК-12</t>
        </is>
      </c>
      <c r="B154" s="201" t="n"/>
      <c r="C154" s="201" t="n"/>
      <c r="D154" s="333" t="n"/>
      <c r="E154" s="2798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54" s="2665" t="n"/>
      <c r="G154" s="2665" t="n"/>
      <c r="H154" s="2665" t="n"/>
      <c r="I154" s="2665" t="n"/>
      <c r="J154" s="2665" t="n"/>
      <c r="K154" s="2665" t="n"/>
      <c r="L154" s="2665" t="n"/>
      <c r="M154" s="2665" t="n"/>
      <c r="N154" s="2665" t="n"/>
      <c r="O154" s="2665" t="n"/>
      <c r="P154" s="2665" t="n"/>
      <c r="Q154" s="2665" t="n"/>
      <c r="R154" s="2665" t="n"/>
      <c r="S154" s="2665" t="n"/>
      <c r="T154" s="2665" t="n"/>
      <c r="U154" s="2665" t="n"/>
      <c r="V154" s="2665" t="n"/>
      <c r="W154" s="2665" t="n"/>
      <c r="X154" s="2665" t="n"/>
      <c r="Y154" s="2665" t="n"/>
      <c r="Z154" s="2665" t="n"/>
      <c r="AA154" s="2665" t="n"/>
      <c r="AB154" s="2665" t="n"/>
      <c r="AC154" s="2665" t="n"/>
      <c r="AD154" s="2665" t="n"/>
      <c r="AE154" s="2665" t="n"/>
      <c r="AF154" s="2665" t="n"/>
      <c r="AG154" s="2665" t="n"/>
      <c r="AH154" s="2665" t="n"/>
      <c r="AI154" s="2665" t="n"/>
      <c r="AJ154" s="2665" t="n"/>
      <c r="AK154" s="2665" t="n"/>
      <c r="AL154" s="2665" t="n"/>
      <c r="AM154" s="2665" t="n"/>
      <c r="AN154" s="2665" t="n"/>
      <c r="AO154" s="2665" t="n"/>
      <c r="AP154" s="2665" t="n"/>
      <c r="AQ154" s="2665" t="n"/>
      <c r="AR154" s="2665" t="n"/>
      <c r="AS154" s="2665" t="n"/>
      <c r="AT154" s="2665" t="n"/>
      <c r="AU154" s="2665" t="n"/>
      <c r="AV154" s="2665" t="n"/>
      <c r="AW154" s="2665" t="n"/>
      <c r="AX154" s="2665" t="n"/>
      <c r="AY154" s="2665" t="n"/>
      <c r="AZ154" s="2665" t="n"/>
      <c r="BA154" s="2665" t="n"/>
      <c r="BB154" s="2665" t="n"/>
      <c r="BC154" s="2665" t="n"/>
      <c r="BD154" s="2665" t="n"/>
      <c r="BE154" s="2665" t="n"/>
      <c r="BF154" s="2665" t="n"/>
      <c r="BG154" s="2665" t="n"/>
      <c r="BH154" s="2665" t="n"/>
      <c r="BI154" s="2665" t="n"/>
      <c r="BJ154" s="2665" t="n"/>
      <c r="BK154" s="2665" t="n"/>
      <c r="BL154" s="2665" t="n"/>
      <c r="BM154" s="2665" t="n"/>
      <c r="BN154" s="2665" t="n"/>
      <c r="BO154" s="2799" t="inlineStr">
        <is>
          <t>2.1.1</t>
        </is>
      </c>
      <c r="BP154" s="2665" t="n"/>
      <c r="BQ154" s="2665" t="n"/>
      <c r="BR154" s="2311" t="n"/>
      <c r="BS154" s="2" t="n"/>
      <c r="BT154" s="2" t="n"/>
      <c r="BU154" s="2" t="n"/>
    </row>
    <row r="155">
      <c r="A155" s="2409" t="inlineStr">
        <is>
          <t>УК-13</t>
        </is>
      </c>
      <c r="B155" s="2665" t="n"/>
      <c r="C155" s="2665" t="n"/>
      <c r="D155" s="2311" t="n"/>
      <c r="E155" s="2798" t="inlineStr">
        <is>
          <t>Обладать способностью анализировать происходящие в обществе процессы, осуществлять их социологическую диагностику, прогнозировать, упреждать или минимизировать последствия кризисных явлений в различных сферах жизнедеятельности</t>
        </is>
      </c>
      <c r="F155" s="2665" t="n"/>
      <c r="G155" s="2665" t="n"/>
      <c r="H155" s="2665" t="n"/>
      <c r="I155" s="2665" t="n"/>
      <c r="J155" s="2665" t="n"/>
      <c r="K155" s="2665" t="n"/>
      <c r="L155" s="2665" t="n"/>
      <c r="M155" s="2665" t="n"/>
      <c r="N155" s="2665" t="n"/>
      <c r="O155" s="2665" t="n"/>
      <c r="P155" s="2665" t="n"/>
      <c r="Q155" s="2665" t="n"/>
      <c r="R155" s="2665" t="n"/>
      <c r="S155" s="2665" t="n"/>
      <c r="T155" s="2665" t="n"/>
      <c r="U155" s="2665" t="n"/>
      <c r="V155" s="2665" t="n"/>
      <c r="W155" s="2665" t="n"/>
      <c r="X155" s="2665" t="n"/>
      <c r="Y155" s="2665" t="n"/>
      <c r="Z155" s="2665" t="n"/>
      <c r="AA155" s="2665" t="n"/>
      <c r="AB155" s="2665" t="n"/>
      <c r="AC155" s="2665" t="n"/>
      <c r="AD155" s="2665" t="n"/>
      <c r="AE155" s="2665" t="n"/>
      <c r="AF155" s="2665" t="n"/>
      <c r="AG155" s="2665" t="n"/>
      <c r="AH155" s="2665" t="n"/>
      <c r="AI155" s="2665" t="n"/>
      <c r="AJ155" s="2665" t="n"/>
      <c r="AK155" s="2665" t="n"/>
      <c r="AL155" s="2665" t="n"/>
      <c r="AM155" s="2665" t="n"/>
      <c r="AN155" s="2665" t="n"/>
      <c r="AO155" s="2665" t="n"/>
      <c r="AP155" s="2665" t="n"/>
      <c r="AQ155" s="2665" t="n"/>
      <c r="AR155" s="2665" t="n"/>
      <c r="AS155" s="2665" t="n"/>
      <c r="AT155" s="2665" t="n"/>
      <c r="AU155" s="2665" t="n"/>
      <c r="AV155" s="2665" t="n"/>
      <c r="AW155" s="2665" t="n"/>
      <c r="AX155" s="2665" t="n"/>
      <c r="AY155" s="2665" t="n"/>
      <c r="AZ155" s="2665" t="n"/>
      <c r="BA155" s="2665" t="n"/>
      <c r="BB155" s="2665" t="n"/>
      <c r="BC155" s="2665" t="n"/>
      <c r="BD155" s="2665" t="n"/>
      <c r="BE155" s="2665" t="n"/>
      <c r="BF155" s="2665" t="n"/>
      <c r="BG155" s="2665" t="n"/>
      <c r="BH155" s="2665" t="n"/>
      <c r="BI155" s="2665" t="n"/>
      <c r="BJ155" s="2665" t="n"/>
      <c r="BK155" s="2665" t="n"/>
      <c r="BL155" s="2665" t="n"/>
      <c r="BM155" s="2665" t="n"/>
      <c r="BN155" s="2665" t="n"/>
      <c r="BO155" s="2799" t="inlineStr">
        <is>
          <t>2.1.1</t>
        </is>
      </c>
      <c r="BP155" s="2665" t="n"/>
      <c r="BQ155" s="2665" t="n"/>
      <c r="BR155" s="2311" t="n"/>
      <c r="BS155" s="2" t="n"/>
      <c r="BT155" s="2" t="n"/>
      <c r="BU155" s="2" t="n"/>
    </row>
    <row r="156">
      <c r="A156" s="268" t="inlineStr">
        <is>
          <t>УК-14</t>
        </is>
      </c>
      <c r="B156" s="266" t="n"/>
      <c r="C156" s="266" t="n"/>
      <c r="D156" s="269" t="n"/>
      <c r="E156" s="2798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56" s="2665" t="n"/>
      <c r="G156" s="2665" t="n"/>
      <c r="H156" s="2665" t="n"/>
      <c r="I156" s="2665" t="n"/>
      <c r="J156" s="2665" t="n"/>
      <c r="K156" s="2665" t="n"/>
      <c r="L156" s="2665" t="n"/>
      <c r="M156" s="2665" t="n"/>
      <c r="N156" s="2665" t="n"/>
      <c r="O156" s="2665" t="n"/>
      <c r="P156" s="2665" t="n"/>
      <c r="Q156" s="2665" t="n"/>
      <c r="R156" s="2665" t="n"/>
      <c r="S156" s="2665" t="n"/>
      <c r="T156" s="2665" t="n"/>
      <c r="U156" s="2665" t="n"/>
      <c r="V156" s="2665" t="n"/>
      <c r="W156" s="2665" t="n"/>
      <c r="X156" s="2665" t="n"/>
      <c r="Y156" s="2665" t="n"/>
      <c r="Z156" s="2665" t="n"/>
      <c r="AA156" s="2665" t="n"/>
      <c r="AB156" s="2665" t="n"/>
      <c r="AC156" s="2665" t="n"/>
      <c r="AD156" s="2665" t="n"/>
      <c r="AE156" s="2665" t="n"/>
      <c r="AF156" s="2665" t="n"/>
      <c r="AG156" s="2665" t="n"/>
      <c r="AH156" s="2665" t="n"/>
      <c r="AI156" s="2665" t="n"/>
      <c r="AJ156" s="2665" t="n"/>
      <c r="AK156" s="2665" t="n"/>
      <c r="AL156" s="2665" t="n"/>
      <c r="AM156" s="2665" t="n"/>
      <c r="AN156" s="2665" t="n"/>
      <c r="AO156" s="2665" t="n"/>
      <c r="AP156" s="2665" t="n"/>
      <c r="AQ156" s="2665" t="n"/>
      <c r="AR156" s="2665" t="n"/>
      <c r="AS156" s="2665" t="n"/>
      <c r="AT156" s="2665" t="n"/>
      <c r="AU156" s="2665" t="n"/>
      <c r="AV156" s="2665" t="n"/>
      <c r="AW156" s="2665" t="n"/>
      <c r="AX156" s="2665" t="n"/>
      <c r="AY156" s="2665" t="n"/>
      <c r="AZ156" s="2665" t="n"/>
      <c r="BA156" s="2665" t="n"/>
      <c r="BB156" s="2665" t="n"/>
      <c r="BC156" s="2665" t="n"/>
      <c r="BD156" s="2665" t="n"/>
      <c r="BE156" s="2665" t="n"/>
      <c r="BF156" s="2665" t="n"/>
      <c r="BG156" s="2665" t="n"/>
      <c r="BH156" s="2665" t="n"/>
      <c r="BI156" s="2665" t="n"/>
      <c r="BJ156" s="2665" t="n"/>
      <c r="BK156" s="2665" t="n"/>
      <c r="BL156" s="2665" t="n"/>
      <c r="BM156" s="2665" t="n"/>
      <c r="BN156" s="2665" t="n"/>
      <c r="BO156" s="2799" t="inlineStr">
        <is>
          <t>2.1.2</t>
        </is>
      </c>
      <c r="BP156" s="2665" t="n"/>
      <c r="BQ156" s="2665" t="n"/>
      <c r="BR156" s="2311" t="n"/>
      <c r="BS156" s="2" t="n"/>
      <c r="BT156" s="2" t="n"/>
      <c r="BU156" s="2" t="n"/>
    </row>
    <row r="157">
      <c r="A157" s="268" t="inlineStr">
        <is>
          <t>УК-15</t>
        </is>
      </c>
      <c r="B157" s="266" t="n"/>
      <c r="C157" s="266" t="n"/>
      <c r="D157" s="269" t="n"/>
      <c r="E157" s="2798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57" s="2665" t="n"/>
      <c r="G157" s="2665" t="n"/>
      <c r="H157" s="2665" t="n"/>
      <c r="I157" s="2665" t="n"/>
      <c r="J157" s="2665" t="n"/>
      <c r="K157" s="2665" t="n"/>
      <c r="L157" s="2665" t="n"/>
      <c r="M157" s="2665" t="n"/>
      <c r="N157" s="2665" t="n"/>
      <c r="O157" s="2665" t="n"/>
      <c r="P157" s="2665" t="n"/>
      <c r="Q157" s="2665" t="n"/>
      <c r="R157" s="2665" t="n"/>
      <c r="S157" s="2665" t="n"/>
      <c r="T157" s="2665" t="n"/>
      <c r="U157" s="2665" t="n"/>
      <c r="V157" s="2665" t="n"/>
      <c r="W157" s="2665" t="n"/>
      <c r="X157" s="2665" t="n"/>
      <c r="Y157" s="2665" t="n"/>
      <c r="Z157" s="2665" t="n"/>
      <c r="AA157" s="2665" t="n"/>
      <c r="AB157" s="2665" t="n"/>
      <c r="AC157" s="2665" t="n"/>
      <c r="AD157" s="2665" t="n"/>
      <c r="AE157" s="2665" t="n"/>
      <c r="AF157" s="2665" t="n"/>
      <c r="AG157" s="2665" t="n"/>
      <c r="AH157" s="2665" t="n"/>
      <c r="AI157" s="2665" t="n"/>
      <c r="AJ157" s="2665" t="n"/>
      <c r="AK157" s="2665" t="n"/>
      <c r="AL157" s="2665" t="n"/>
      <c r="AM157" s="2665" t="n"/>
      <c r="AN157" s="2665" t="n"/>
      <c r="AO157" s="2665" t="n"/>
      <c r="AP157" s="2665" t="n"/>
      <c r="AQ157" s="2665" t="n"/>
      <c r="AR157" s="2665" t="n"/>
      <c r="AS157" s="2665" t="n"/>
      <c r="AT157" s="2665" t="n"/>
      <c r="AU157" s="2665" t="n"/>
      <c r="AV157" s="2665" t="n"/>
      <c r="AW157" s="2665" t="n"/>
      <c r="AX157" s="2665" t="n"/>
      <c r="AY157" s="2665" t="n"/>
      <c r="AZ157" s="2665" t="n"/>
      <c r="BA157" s="2665" t="n"/>
      <c r="BB157" s="2665" t="n"/>
      <c r="BC157" s="2665" t="n"/>
      <c r="BD157" s="2665" t="n"/>
      <c r="BE157" s="2665" t="n"/>
      <c r="BF157" s="2665" t="n"/>
      <c r="BG157" s="2665" t="n"/>
      <c r="BH157" s="2665" t="n"/>
      <c r="BI157" s="2665" t="n"/>
      <c r="BJ157" s="2665" t="n"/>
      <c r="BK157" s="2665" t="n"/>
      <c r="BL157" s="2665" t="n"/>
      <c r="BM157" s="2665" t="n"/>
      <c r="BN157" s="2665" t="n"/>
      <c r="BO157" s="2799" t="inlineStr">
        <is>
          <t>2.1.3</t>
        </is>
      </c>
      <c r="BP157" s="2665" t="n"/>
      <c r="BQ157" s="2665" t="n"/>
      <c r="BR157" s="2311" t="n"/>
      <c r="BS157" s="2" t="n"/>
      <c r="BT157" s="2" t="n"/>
      <c r="BU157" s="2" t="n"/>
    </row>
    <row r="158">
      <c r="A158" s="268" t="inlineStr">
        <is>
          <t>БПК-1</t>
        </is>
      </c>
      <c r="B158" s="266" t="n"/>
      <c r="C158" s="266" t="n"/>
      <c r="D158" s="269" t="n"/>
      <c r="E158" s="2798" t="inlineStr">
        <is>
          <t>Применять математические расчеты, методы математического анализа для решения профессиональных задач</t>
        </is>
      </c>
      <c r="F158" s="2665" t="n"/>
      <c r="G158" s="2665" t="n"/>
      <c r="H158" s="2665" t="n"/>
      <c r="I158" s="2665" t="n"/>
      <c r="J158" s="2665" t="n"/>
      <c r="K158" s="2665" t="n"/>
      <c r="L158" s="2665" t="n"/>
      <c r="M158" s="2665" t="n"/>
      <c r="N158" s="2665" t="n"/>
      <c r="O158" s="2665" t="n"/>
      <c r="P158" s="2665" t="n"/>
      <c r="Q158" s="2665" t="n"/>
      <c r="R158" s="2665" t="n"/>
      <c r="S158" s="2665" t="n"/>
      <c r="T158" s="2665" t="n"/>
      <c r="U158" s="2665" t="n"/>
      <c r="V158" s="2665" t="n"/>
      <c r="W158" s="2665" t="n"/>
      <c r="X158" s="2665" t="n"/>
      <c r="Y158" s="2665" t="n"/>
      <c r="Z158" s="2665" t="n"/>
      <c r="AA158" s="2665" t="n"/>
      <c r="AB158" s="2665" t="n"/>
      <c r="AC158" s="2665" t="n"/>
      <c r="AD158" s="2665" t="n"/>
      <c r="AE158" s="2665" t="n"/>
      <c r="AF158" s="2665" t="n"/>
      <c r="AG158" s="2665" t="n"/>
      <c r="AH158" s="2665" t="n"/>
      <c r="AI158" s="2665" t="n"/>
      <c r="AJ158" s="2665" t="n"/>
      <c r="AK158" s="2665" t="n"/>
      <c r="AL158" s="2665" t="n"/>
      <c r="AM158" s="2665" t="n"/>
      <c r="AN158" s="2665" t="n"/>
      <c r="AO158" s="2665" t="n"/>
      <c r="AP158" s="2665" t="n"/>
      <c r="AQ158" s="2665" t="n"/>
      <c r="AR158" s="2665" t="n"/>
      <c r="AS158" s="2665" t="n"/>
      <c r="AT158" s="2665" t="n"/>
      <c r="AU158" s="2665" t="n"/>
      <c r="AV158" s="2665" t="n"/>
      <c r="AW158" s="2665" t="n"/>
      <c r="AX158" s="2665" t="n"/>
      <c r="AY158" s="2665" t="n"/>
      <c r="AZ158" s="2665" t="n"/>
      <c r="BA158" s="2665" t="n"/>
      <c r="BB158" s="2665" t="n"/>
      <c r="BC158" s="2665" t="n"/>
      <c r="BD158" s="2665" t="n"/>
      <c r="BE158" s="2665" t="n"/>
      <c r="BF158" s="2665" t="n"/>
      <c r="BG158" s="2665" t="n"/>
      <c r="BH158" s="2665" t="n"/>
      <c r="BI158" s="2665" t="n"/>
      <c r="BJ158" s="2665" t="n"/>
      <c r="BK158" s="2665" t="n"/>
      <c r="BL158" s="2665" t="n"/>
      <c r="BM158" s="2665" t="n"/>
      <c r="BN158" s="2665" t="n"/>
      <c r="BO158" s="2799" t="inlineStr">
        <is>
          <t>1.3.3</t>
        </is>
      </c>
      <c r="BP158" s="2665" t="n"/>
      <c r="BQ158" s="2665" t="n"/>
      <c r="BR158" s="2311" t="n"/>
      <c r="BS158" s="2" t="n"/>
      <c r="BT158" s="2" t="n"/>
      <c r="BU158" s="2" t="n"/>
    </row>
    <row r="159">
      <c r="A159" s="268" t="inlineStr">
        <is>
          <t>БПК-2</t>
        </is>
      </c>
      <c r="B159" s="266" t="n"/>
      <c r="C159" s="266" t="n"/>
      <c r="D159" s="269" t="n"/>
      <c r="E159" s="2798" t="inlineStr">
        <is>
          <t>Анализировать, обрабатывать и хранить цифровую информацию, использовать современные средства информационных технологий в профессиональной деятельности</t>
        </is>
      </c>
      <c r="F159" s="2665" t="n"/>
      <c r="G159" s="2665" t="n"/>
      <c r="H159" s="2665" t="n"/>
      <c r="I159" s="2665" t="n"/>
      <c r="J159" s="2665" t="n"/>
      <c r="K159" s="2665" t="n"/>
      <c r="L159" s="2665" t="n"/>
      <c r="M159" s="2665" t="n"/>
      <c r="N159" s="2665" t="n"/>
      <c r="O159" s="2665" t="n"/>
      <c r="P159" s="2665" t="n"/>
      <c r="Q159" s="2665" t="n"/>
      <c r="R159" s="2665" t="n"/>
      <c r="S159" s="2665" t="n"/>
      <c r="T159" s="2665" t="n"/>
      <c r="U159" s="2665" t="n"/>
      <c r="V159" s="2665" t="n"/>
      <c r="W159" s="2665" t="n"/>
      <c r="X159" s="2665" t="n"/>
      <c r="Y159" s="2665" t="n"/>
      <c r="Z159" s="2665" t="n"/>
      <c r="AA159" s="2665" t="n"/>
      <c r="AB159" s="2665" t="n"/>
      <c r="AC159" s="2665" t="n"/>
      <c r="AD159" s="2665" t="n"/>
      <c r="AE159" s="2665" t="n"/>
      <c r="AF159" s="2665" t="n"/>
      <c r="AG159" s="2665" t="n"/>
      <c r="AH159" s="2665" t="n"/>
      <c r="AI159" s="2665" t="n"/>
      <c r="AJ159" s="2665" t="n"/>
      <c r="AK159" s="2665" t="n"/>
      <c r="AL159" s="2665" t="n"/>
      <c r="AM159" s="2665" t="n"/>
      <c r="AN159" s="2665" t="n"/>
      <c r="AO159" s="2665" t="n"/>
      <c r="AP159" s="2665" t="n"/>
      <c r="AQ159" s="2665" t="n"/>
      <c r="AR159" s="2665" t="n"/>
      <c r="AS159" s="2665" t="n"/>
      <c r="AT159" s="2665" t="n"/>
      <c r="AU159" s="2665" t="n"/>
      <c r="AV159" s="2665" t="n"/>
      <c r="AW159" s="2665" t="n"/>
      <c r="AX159" s="2665" t="n"/>
      <c r="AY159" s="2665" t="n"/>
      <c r="AZ159" s="2665" t="n"/>
      <c r="BA159" s="2665" t="n"/>
      <c r="BB159" s="2665" t="n"/>
      <c r="BC159" s="2665" t="n"/>
      <c r="BD159" s="2665" t="n"/>
      <c r="BE159" s="2665" t="n"/>
      <c r="BF159" s="2665" t="n"/>
      <c r="BG159" s="2665" t="n"/>
      <c r="BH159" s="2665" t="n"/>
      <c r="BI159" s="2665" t="n"/>
      <c r="BJ159" s="2665" t="n"/>
      <c r="BK159" s="2665" t="n"/>
      <c r="BL159" s="2665" t="n"/>
      <c r="BM159" s="2665" t="n"/>
      <c r="BN159" s="2665" t="n"/>
      <c r="BO159" s="2799" t="inlineStr">
        <is>
          <t>1.3.4</t>
        </is>
      </c>
      <c r="BP159" s="2665" t="n"/>
      <c r="BQ159" s="2665" t="n"/>
      <c r="BR159" s="2311" t="n"/>
      <c r="BS159" s="2" t="n"/>
      <c r="BT159" s="2" t="n"/>
      <c r="BU159" s="2" t="n"/>
    </row>
    <row r="160">
      <c r="A160" s="268" t="inlineStr">
        <is>
          <t>БПК-3</t>
        </is>
      </c>
      <c r="B160" s="266" t="n"/>
      <c r="C160" s="266" t="n"/>
      <c r="D160" s="269" t="n"/>
      <c r="E160" s="2798" t="inlineStr">
        <is>
          <t>Использовать знания о строении и номенклатуре неорганических и органических соединений в профессиональной деятельности</t>
        </is>
      </c>
      <c r="F160" s="2665" t="n"/>
      <c r="G160" s="2665" t="n"/>
      <c r="H160" s="2665" t="n"/>
      <c r="I160" s="2665" t="n"/>
      <c r="J160" s="2665" t="n"/>
      <c r="K160" s="2665" t="n"/>
      <c r="L160" s="2665" t="n"/>
      <c r="M160" s="2665" t="n"/>
      <c r="N160" s="2665" t="n"/>
      <c r="O160" s="2665" t="n"/>
      <c r="P160" s="2665" t="n"/>
      <c r="Q160" s="2665" t="n"/>
      <c r="R160" s="2665" t="n"/>
      <c r="S160" s="2665" t="n"/>
      <c r="T160" s="2665" t="n"/>
      <c r="U160" s="2665" t="n"/>
      <c r="V160" s="2665" t="n"/>
      <c r="W160" s="2665" t="n"/>
      <c r="X160" s="2665" t="n"/>
      <c r="Y160" s="2665" t="n"/>
      <c r="Z160" s="2665" t="n"/>
      <c r="AA160" s="2665" t="n"/>
      <c r="AB160" s="2665" t="n"/>
      <c r="AC160" s="2665" t="n"/>
      <c r="AD160" s="2665" t="n"/>
      <c r="AE160" s="2665" t="n"/>
      <c r="AF160" s="2665" t="n"/>
      <c r="AG160" s="2665" t="n"/>
      <c r="AH160" s="2665" t="n"/>
      <c r="AI160" s="2665" t="n"/>
      <c r="AJ160" s="2665" t="n"/>
      <c r="AK160" s="2665" t="n"/>
      <c r="AL160" s="2665" t="n"/>
      <c r="AM160" s="2665" t="n"/>
      <c r="AN160" s="2665" t="n"/>
      <c r="AO160" s="2665" t="n"/>
      <c r="AP160" s="2665" t="n"/>
      <c r="AQ160" s="2665" t="n"/>
      <c r="AR160" s="2665" t="n"/>
      <c r="AS160" s="2665" t="n"/>
      <c r="AT160" s="2665" t="n"/>
      <c r="AU160" s="2665" t="n"/>
      <c r="AV160" s="2665" t="n"/>
      <c r="AW160" s="2665" t="n"/>
      <c r="AX160" s="2665" t="n"/>
      <c r="AY160" s="2665" t="n"/>
      <c r="AZ160" s="2665" t="n"/>
      <c r="BA160" s="2665" t="n"/>
      <c r="BB160" s="2665" t="n"/>
      <c r="BC160" s="2665" t="n"/>
      <c r="BD160" s="2665" t="n"/>
      <c r="BE160" s="2665" t="n"/>
      <c r="BF160" s="2665" t="n"/>
      <c r="BG160" s="2665" t="n"/>
      <c r="BH160" s="2665" t="n"/>
      <c r="BI160" s="2665" t="n"/>
      <c r="BJ160" s="2665" t="n"/>
      <c r="BK160" s="2665" t="n"/>
      <c r="BL160" s="2665" t="n"/>
      <c r="BM160" s="2665" t="n"/>
      <c r="BN160" s="2665" t="n"/>
      <c r="BO160" s="2799" t="inlineStr">
        <is>
          <t>1.3.1</t>
        </is>
      </c>
      <c r="BP160" s="2665" t="n"/>
      <c r="BQ160" s="2665" t="n"/>
      <c r="BR160" s="2311" t="n"/>
      <c r="BS160" s="2" t="n"/>
      <c r="BT160" s="2" t="n"/>
      <c r="BU160" s="2" t="n"/>
    </row>
    <row r="161">
      <c r="A161" s="268" t="inlineStr">
        <is>
          <t>БПК-4</t>
        </is>
      </c>
      <c r="B161" s="266" t="n"/>
      <c r="C161" s="266" t="n"/>
      <c r="D161" s="269" t="n"/>
      <c r="E161" s="2798" t="inlineStr">
        <is>
          <t>Исследовать объекты живой природы, выявлять закономерности, использовать их для решения задач в профессиональной деятельности и охране природы</t>
        </is>
      </c>
      <c r="F161" s="2665" t="n"/>
      <c r="G161" s="2665" t="n"/>
      <c r="H161" s="2665" t="n"/>
      <c r="I161" s="2665" t="n"/>
      <c r="J161" s="2665" t="n"/>
      <c r="K161" s="2665" t="n"/>
      <c r="L161" s="2665" t="n"/>
      <c r="M161" s="2665" t="n"/>
      <c r="N161" s="2665" t="n"/>
      <c r="O161" s="2665" t="n"/>
      <c r="P161" s="2665" t="n"/>
      <c r="Q161" s="2665" t="n"/>
      <c r="R161" s="2665" t="n"/>
      <c r="S161" s="2665" t="n"/>
      <c r="T161" s="2665" t="n"/>
      <c r="U161" s="2665" t="n"/>
      <c r="V161" s="2665" t="n"/>
      <c r="W161" s="2665" t="n"/>
      <c r="X161" s="2665" t="n"/>
      <c r="Y161" s="2665" t="n"/>
      <c r="Z161" s="2665" t="n"/>
      <c r="AA161" s="2665" t="n"/>
      <c r="AB161" s="2665" t="n"/>
      <c r="AC161" s="2665" t="n"/>
      <c r="AD161" s="2665" t="n"/>
      <c r="AE161" s="2665" t="n"/>
      <c r="AF161" s="2665" t="n"/>
      <c r="AG161" s="2665" t="n"/>
      <c r="AH161" s="2665" t="n"/>
      <c r="AI161" s="2665" t="n"/>
      <c r="AJ161" s="2665" t="n"/>
      <c r="AK161" s="2665" t="n"/>
      <c r="AL161" s="2665" t="n"/>
      <c r="AM161" s="2665" t="n"/>
      <c r="AN161" s="2665" t="n"/>
      <c r="AO161" s="2665" t="n"/>
      <c r="AP161" s="2665" t="n"/>
      <c r="AQ161" s="2665" t="n"/>
      <c r="AR161" s="2665" t="n"/>
      <c r="AS161" s="2665" t="n"/>
      <c r="AT161" s="2665" t="n"/>
      <c r="AU161" s="2665" t="n"/>
      <c r="AV161" s="2665" t="n"/>
      <c r="AW161" s="2665" t="n"/>
      <c r="AX161" s="2665" t="n"/>
      <c r="AY161" s="2665" t="n"/>
      <c r="AZ161" s="2665" t="n"/>
      <c r="BA161" s="2665" t="n"/>
      <c r="BB161" s="2665" t="n"/>
      <c r="BC161" s="2665" t="n"/>
      <c r="BD161" s="2665" t="n"/>
      <c r="BE161" s="2665" t="n"/>
      <c r="BF161" s="2665" t="n"/>
      <c r="BG161" s="2665" t="n"/>
      <c r="BH161" s="2665" t="n"/>
      <c r="BI161" s="2665" t="n"/>
      <c r="BJ161" s="2665" t="n"/>
      <c r="BK161" s="2665" t="n"/>
      <c r="BL161" s="2665" t="n"/>
      <c r="BM161" s="2665" t="n"/>
      <c r="BN161" s="2665" t="n"/>
      <c r="BO161" s="2799" t="inlineStr">
        <is>
          <t>1.3.2</t>
        </is>
      </c>
      <c r="BP161" s="2665" t="n"/>
      <c r="BQ161" s="2665" t="n"/>
      <c r="BR161" s="2311" t="n"/>
      <c r="BS161" s="2" t="n"/>
      <c r="BT161" s="2" t="n"/>
      <c r="BU161" s="2" t="n"/>
    </row>
    <row r="162">
      <c r="A162" s="268" t="inlineStr">
        <is>
          <t>БПК-5</t>
        </is>
      </c>
      <c r="B162" s="266" t="n"/>
      <c r="C162" s="266" t="n"/>
      <c r="D162" s="269" t="n"/>
      <c r="E162" s="2798" t="inlineStr">
        <is>
          <t>Использовать иностранный язык в качестве инструмента профессиональной деятельности, применять основные методы и приемы различных типов устной и письменной коммуникации на иностранном языке для решения профессиональных задач, переводить тексты</t>
        </is>
      </c>
      <c r="F162" s="2665" t="n"/>
      <c r="G162" s="2665" t="n"/>
      <c r="H162" s="2665" t="n"/>
      <c r="I162" s="2665" t="n"/>
      <c r="J162" s="2665" t="n"/>
      <c r="K162" s="2665" t="n"/>
      <c r="L162" s="2665" t="n"/>
      <c r="M162" s="2665" t="n"/>
      <c r="N162" s="2665" t="n"/>
      <c r="O162" s="2665" t="n"/>
      <c r="P162" s="2665" t="n"/>
      <c r="Q162" s="2665" t="n"/>
      <c r="R162" s="2665" t="n"/>
      <c r="S162" s="2665" t="n"/>
      <c r="T162" s="2665" t="n"/>
      <c r="U162" s="2665" t="n"/>
      <c r="V162" s="2665" t="n"/>
      <c r="W162" s="2665" t="n"/>
      <c r="X162" s="2665" t="n"/>
      <c r="Y162" s="2665" t="n"/>
      <c r="Z162" s="2665" t="n"/>
      <c r="AA162" s="2665" t="n"/>
      <c r="AB162" s="2665" t="n"/>
      <c r="AC162" s="2665" t="n"/>
      <c r="AD162" s="2665" t="n"/>
      <c r="AE162" s="2665" t="n"/>
      <c r="AF162" s="2665" t="n"/>
      <c r="AG162" s="2665" t="n"/>
      <c r="AH162" s="2665" t="n"/>
      <c r="AI162" s="2665" t="n"/>
      <c r="AJ162" s="2665" t="n"/>
      <c r="AK162" s="2665" t="n"/>
      <c r="AL162" s="2665" t="n"/>
      <c r="AM162" s="2665" t="n"/>
      <c r="AN162" s="2665" t="n"/>
      <c r="AO162" s="2665" t="n"/>
      <c r="AP162" s="2665" t="n"/>
      <c r="AQ162" s="2665" t="n"/>
      <c r="AR162" s="2665" t="n"/>
      <c r="AS162" s="2665" t="n"/>
      <c r="AT162" s="2665" t="n"/>
      <c r="AU162" s="2665" t="n"/>
      <c r="AV162" s="2665" t="n"/>
      <c r="AW162" s="2665" t="n"/>
      <c r="AX162" s="2665" t="n"/>
      <c r="AY162" s="2665" t="n"/>
      <c r="AZ162" s="2665" t="n"/>
      <c r="BA162" s="2665" t="n"/>
      <c r="BB162" s="2665" t="n"/>
      <c r="BC162" s="2665" t="n"/>
      <c r="BD162" s="2665" t="n"/>
      <c r="BE162" s="2665" t="n"/>
      <c r="BF162" s="2665" t="n"/>
      <c r="BG162" s="2665" t="n"/>
      <c r="BH162" s="2665" t="n"/>
      <c r="BI162" s="2665" t="n"/>
      <c r="BJ162" s="2665" t="n"/>
      <c r="BK162" s="2665" t="n"/>
      <c r="BL162" s="2665" t="n"/>
      <c r="BM162" s="2665" t="n"/>
      <c r="BN162" s="2665" t="n"/>
      <c r="BO162" s="2799" t="inlineStr">
        <is>
          <t>1.2.2</t>
        </is>
      </c>
      <c r="BP162" s="2665" t="n"/>
      <c r="BQ162" s="2665" t="n"/>
      <c r="BR162" s="2311" t="n"/>
      <c r="BS162" s="2" t="n"/>
      <c r="BT162" s="2" t="n"/>
      <c r="BU162" s="2" t="n"/>
    </row>
    <row r="163">
      <c r="A163" s="268" t="inlineStr">
        <is>
          <t>БПК-6</t>
        </is>
      </c>
      <c r="B163" s="266" t="n"/>
      <c r="C163" s="266" t="n"/>
      <c r="D163" s="269" t="n"/>
      <c r="E163" s="2798" t="inlineStr">
        <is>
          <t>Идентифицировать географические и исторические особенности регионов страны, использовать в туристической деятельности</t>
        </is>
      </c>
      <c r="F163" s="2665" t="n"/>
      <c r="G163" s="2665" t="n"/>
      <c r="H163" s="2665" t="n"/>
      <c r="I163" s="2665" t="n"/>
      <c r="J163" s="2665" t="n"/>
      <c r="K163" s="2665" t="n"/>
      <c r="L163" s="2665" t="n"/>
      <c r="M163" s="2665" t="n"/>
      <c r="N163" s="2665" t="n"/>
      <c r="O163" s="2665" t="n"/>
      <c r="P163" s="2665" t="n"/>
      <c r="Q163" s="2665" t="n"/>
      <c r="R163" s="2665" t="n"/>
      <c r="S163" s="2665" t="n"/>
      <c r="T163" s="2665" t="n"/>
      <c r="U163" s="2665" t="n"/>
      <c r="V163" s="2665" t="n"/>
      <c r="W163" s="2665" t="n"/>
      <c r="X163" s="2665" t="n"/>
      <c r="Y163" s="2665" t="n"/>
      <c r="Z163" s="2665" t="n"/>
      <c r="AA163" s="2665" t="n"/>
      <c r="AB163" s="2665" t="n"/>
      <c r="AC163" s="2665" t="n"/>
      <c r="AD163" s="2665" t="n"/>
      <c r="AE163" s="2665" t="n"/>
      <c r="AF163" s="2665" t="n"/>
      <c r="AG163" s="2665" t="n"/>
      <c r="AH163" s="2665" t="n"/>
      <c r="AI163" s="2665" t="n"/>
      <c r="AJ163" s="2665" t="n"/>
      <c r="AK163" s="2665" t="n"/>
      <c r="AL163" s="2665" t="n"/>
      <c r="AM163" s="2665" t="n"/>
      <c r="AN163" s="2665" t="n"/>
      <c r="AO163" s="2665" t="n"/>
      <c r="AP163" s="2665" t="n"/>
      <c r="AQ163" s="2665" t="n"/>
      <c r="AR163" s="2665" t="n"/>
      <c r="AS163" s="2665" t="n"/>
      <c r="AT163" s="2665" t="n"/>
      <c r="AU163" s="2665" t="n"/>
      <c r="AV163" s="2665" t="n"/>
      <c r="AW163" s="2665" t="n"/>
      <c r="AX163" s="2665" t="n"/>
      <c r="AY163" s="2665" t="n"/>
      <c r="AZ163" s="2665" t="n"/>
      <c r="BA163" s="2665" t="n"/>
      <c r="BB163" s="2665" t="n"/>
      <c r="BC163" s="2665" t="n"/>
      <c r="BD163" s="2665" t="n"/>
      <c r="BE163" s="2665" t="n"/>
      <c r="BF163" s="2665" t="n"/>
      <c r="BG163" s="2665" t="n"/>
      <c r="BH163" s="2665" t="n"/>
      <c r="BI163" s="2665" t="n"/>
      <c r="BJ163" s="2665" t="n"/>
      <c r="BK163" s="2665" t="n"/>
      <c r="BL163" s="2665" t="n"/>
      <c r="BM163" s="2665" t="n"/>
      <c r="BN163" s="2665" t="n"/>
      <c r="BO163" s="2799" t="inlineStr">
        <is>
          <t>1.4.1</t>
        </is>
      </c>
      <c r="BP163" s="2665" t="n"/>
      <c r="BQ163" s="2665" t="n"/>
      <c r="BR163" s="2311" t="n"/>
      <c r="BS163" s="2" t="n"/>
      <c r="BT163" s="2" t="n"/>
      <c r="BU163" s="2" t="n"/>
    </row>
    <row r="164">
      <c r="A164" s="268" t="inlineStr">
        <is>
          <t>БПК-7</t>
        </is>
      </c>
      <c r="B164" s="266" t="n"/>
      <c r="C164" s="266" t="n"/>
      <c r="D164" s="269" t="n"/>
      <c r="E164" s="2798" t="inlineStr">
        <is>
          <t>Определять географические особенности стран, их природный и культурный потенциал, интерпретировать их для использования в туристической деятельности</t>
        </is>
      </c>
      <c r="F164" s="2665" t="n"/>
      <c r="G164" s="2665" t="n"/>
      <c r="H164" s="2665" t="n"/>
      <c r="I164" s="2665" t="n"/>
      <c r="J164" s="2665" t="n"/>
      <c r="K164" s="2665" t="n"/>
      <c r="L164" s="2665" t="n"/>
      <c r="M164" s="2665" t="n"/>
      <c r="N164" s="2665" t="n"/>
      <c r="O164" s="2665" t="n"/>
      <c r="P164" s="2665" t="n"/>
      <c r="Q164" s="2665" t="n"/>
      <c r="R164" s="2665" t="n"/>
      <c r="S164" s="2665" t="n"/>
      <c r="T164" s="2665" t="n"/>
      <c r="U164" s="2665" t="n"/>
      <c r="V164" s="2665" t="n"/>
      <c r="W164" s="2665" t="n"/>
      <c r="X164" s="2665" t="n"/>
      <c r="Y164" s="2665" t="n"/>
      <c r="Z164" s="2665" t="n"/>
      <c r="AA164" s="2665" t="n"/>
      <c r="AB164" s="2665" t="n"/>
      <c r="AC164" s="2665" t="n"/>
      <c r="AD164" s="2665" t="n"/>
      <c r="AE164" s="2665" t="n"/>
      <c r="AF164" s="2665" t="n"/>
      <c r="AG164" s="2665" t="n"/>
      <c r="AH164" s="2665" t="n"/>
      <c r="AI164" s="2665" t="n"/>
      <c r="AJ164" s="2665" t="n"/>
      <c r="AK164" s="2665" t="n"/>
      <c r="AL164" s="2665" t="n"/>
      <c r="AM164" s="2665" t="n"/>
      <c r="AN164" s="2665" t="n"/>
      <c r="AO164" s="2665" t="n"/>
      <c r="AP164" s="2665" t="n"/>
      <c r="AQ164" s="2665" t="n"/>
      <c r="AR164" s="2665" t="n"/>
      <c r="AS164" s="2665" t="n"/>
      <c r="AT164" s="2665" t="n"/>
      <c r="AU164" s="2665" t="n"/>
      <c r="AV164" s="2665" t="n"/>
      <c r="AW164" s="2665" t="n"/>
      <c r="AX164" s="2665" t="n"/>
      <c r="AY164" s="2665" t="n"/>
      <c r="AZ164" s="2665" t="n"/>
      <c r="BA164" s="2665" t="n"/>
      <c r="BB164" s="2665" t="n"/>
      <c r="BC164" s="2665" t="n"/>
      <c r="BD164" s="2665" t="n"/>
      <c r="BE164" s="2665" t="n"/>
      <c r="BF164" s="2665" t="n"/>
      <c r="BG164" s="2665" t="n"/>
      <c r="BH164" s="2665" t="n"/>
      <c r="BI164" s="2665" t="n"/>
      <c r="BJ164" s="2665" t="n"/>
      <c r="BK164" s="2665" t="n"/>
      <c r="BL164" s="2665" t="n"/>
      <c r="BM164" s="2665" t="n"/>
      <c r="BN164" s="2665" t="n"/>
      <c r="BO164" s="2799" t="inlineStr">
        <is>
          <t>1.4.3</t>
        </is>
      </c>
      <c r="BP164" s="2665" t="n"/>
      <c r="BQ164" s="2665" t="n"/>
      <c r="BR164" s="2311" t="n"/>
      <c r="BS164" s="2" t="n"/>
      <c r="BT164" s="2" t="n"/>
      <c r="BU164" s="2" t="n"/>
    </row>
    <row r="165">
      <c r="A165" s="268" t="inlineStr">
        <is>
          <t>БПК-8</t>
        </is>
      </c>
      <c r="B165" s="266" t="n"/>
      <c r="C165" s="266" t="n"/>
      <c r="D165" s="269" t="n"/>
      <c r="E165" s="2798" t="inlineStr">
        <is>
          <t>Объяснять строение насекомых, определять их важнейшие таксоны, интерпретировать медико-ветеринарную оценку для обеспечения безопасности в природной среде</t>
        </is>
      </c>
      <c r="F165" s="2665" t="n"/>
      <c r="G165" s="2665" t="n"/>
      <c r="H165" s="2665" t="n"/>
      <c r="I165" s="2665" t="n"/>
      <c r="J165" s="2665" t="n"/>
      <c r="K165" s="2665" t="n"/>
      <c r="L165" s="2665" t="n"/>
      <c r="M165" s="2665" t="n"/>
      <c r="N165" s="2665" t="n"/>
      <c r="O165" s="2665" t="n"/>
      <c r="P165" s="2665" t="n"/>
      <c r="Q165" s="2665" t="n"/>
      <c r="R165" s="2665" t="n"/>
      <c r="S165" s="2665" t="n"/>
      <c r="T165" s="2665" t="n"/>
      <c r="U165" s="2665" t="n"/>
      <c r="V165" s="2665" t="n"/>
      <c r="W165" s="2665" t="n"/>
      <c r="X165" s="2665" t="n"/>
      <c r="Y165" s="2665" t="n"/>
      <c r="Z165" s="2665" t="n"/>
      <c r="AA165" s="2665" t="n"/>
      <c r="AB165" s="2665" t="n"/>
      <c r="AC165" s="2665" t="n"/>
      <c r="AD165" s="2665" t="n"/>
      <c r="AE165" s="2665" t="n"/>
      <c r="AF165" s="2665" t="n"/>
      <c r="AG165" s="2665" t="n"/>
      <c r="AH165" s="2665" t="n"/>
      <c r="AI165" s="2665" t="n"/>
      <c r="AJ165" s="2665" t="n"/>
      <c r="AK165" s="2665" t="n"/>
      <c r="AL165" s="2665" t="n"/>
      <c r="AM165" s="2665" t="n"/>
      <c r="AN165" s="2665" t="n"/>
      <c r="AO165" s="2665" t="n"/>
      <c r="AP165" s="2665" t="n"/>
      <c r="AQ165" s="2665" t="n"/>
      <c r="AR165" s="2665" t="n"/>
      <c r="AS165" s="2665" t="n"/>
      <c r="AT165" s="2665" t="n"/>
      <c r="AU165" s="2665" t="n"/>
      <c r="AV165" s="2665" t="n"/>
      <c r="AW165" s="2665" t="n"/>
      <c r="AX165" s="2665" t="n"/>
      <c r="AY165" s="2665" t="n"/>
      <c r="AZ165" s="2665" t="n"/>
      <c r="BA165" s="2665" t="n"/>
      <c r="BB165" s="2665" t="n"/>
      <c r="BC165" s="2665" t="n"/>
      <c r="BD165" s="2665" t="n"/>
      <c r="BE165" s="2665" t="n"/>
      <c r="BF165" s="2665" t="n"/>
      <c r="BG165" s="2665" t="n"/>
      <c r="BH165" s="2665" t="n"/>
      <c r="BI165" s="2665" t="n"/>
      <c r="BJ165" s="2665" t="n"/>
      <c r="BK165" s="2665" t="n"/>
      <c r="BL165" s="2665" t="n"/>
      <c r="BM165" s="2665" t="n"/>
      <c r="BN165" s="2665" t="n"/>
      <c r="BO165" s="2799" t="inlineStr">
        <is>
          <t>1.5.1</t>
        </is>
      </c>
      <c r="BP165" s="2665" t="n"/>
      <c r="BQ165" s="2665" t="n"/>
      <c r="BR165" s="2311" t="n"/>
      <c r="BS165" s="2" t="n"/>
      <c r="BT165" s="2" t="n"/>
      <c r="BU165" s="2" t="n"/>
    </row>
    <row r="166">
      <c r="A166" s="268" t="inlineStr">
        <is>
          <t>БПК-9</t>
        </is>
      </c>
      <c r="B166" s="266" t="n"/>
      <c r="C166" s="266" t="n"/>
      <c r="D166" s="269" t="n"/>
      <c r="E166" s="2798" t="inlineStr">
        <is>
          <t xml:space="preserve">Применять знания особенностей морфологического и анатомического строения грибов, их экологической адаптации к условиям обитания, роли в жизни человека в профессиональной деятельности </t>
        </is>
      </c>
      <c r="F166" s="2665" t="n"/>
      <c r="G166" s="2665" t="n"/>
      <c r="H166" s="2665" t="n"/>
      <c r="I166" s="2665" t="n"/>
      <c r="J166" s="2665" t="n"/>
      <c r="K166" s="2665" t="n"/>
      <c r="L166" s="2665" t="n"/>
      <c r="M166" s="2665" t="n"/>
      <c r="N166" s="2665" t="n"/>
      <c r="O166" s="2665" t="n"/>
      <c r="P166" s="2665" t="n"/>
      <c r="Q166" s="2665" t="n"/>
      <c r="R166" s="2665" t="n"/>
      <c r="S166" s="2665" t="n"/>
      <c r="T166" s="2665" t="n"/>
      <c r="U166" s="2665" t="n"/>
      <c r="V166" s="2665" t="n"/>
      <c r="W166" s="2665" t="n"/>
      <c r="X166" s="2665" t="n"/>
      <c r="Y166" s="2665" t="n"/>
      <c r="Z166" s="2665" t="n"/>
      <c r="AA166" s="2665" t="n"/>
      <c r="AB166" s="2665" t="n"/>
      <c r="AC166" s="2665" t="n"/>
      <c r="AD166" s="2665" t="n"/>
      <c r="AE166" s="2665" t="n"/>
      <c r="AF166" s="2665" t="n"/>
      <c r="AG166" s="2665" t="n"/>
      <c r="AH166" s="2665" t="n"/>
      <c r="AI166" s="2665" t="n"/>
      <c r="AJ166" s="2665" t="n"/>
      <c r="AK166" s="2665" t="n"/>
      <c r="AL166" s="2665" t="n"/>
      <c r="AM166" s="2665" t="n"/>
      <c r="AN166" s="2665" t="n"/>
      <c r="AO166" s="2665" t="n"/>
      <c r="AP166" s="2665" t="n"/>
      <c r="AQ166" s="2665" t="n"/>
      <c r="AR166" s="2665" t="n"/>
      <c r="AS166" s="2665" t="n"/>
      <c r="AT166" s="2665" t="n"/>
      <c r="AU166" s="2665" t="n"/>
      <c r="AV166" s="2665" t="n"/>
      <c r="AW166" s="2665" t="n"/>
      <c r="AX166" s="2665" t="n"/>
      <c r="AY166" s="2665" t="n"/>
      <c r="AZ166" s="2665" t="n"/>
      <c r="BA166" s="2665" t="n"/>
      <c r="BB166" s="2665" t="n"/>
      <c r="BC166" s="2665" t="n"/>
      <c r="BD166" s="2665" t="n"/>
      <c r="BE166" s="2665" t="n"/>
      <c r="BF166" s="2665" t="n"/>
      <c r="BG166" s="2665" t="n"/>
      <c r="BH166" s="2665" t="n"/>
      <c r="BI166" s="2665" t="n"/>
      <c r="BJ166" s="2665" t="n"/>
      <c r="BK166" s="2665" t="n"/>
      <c r="BL166" s="2665" t="n"/>
      <c r="BM166" s="2665" t="n"/>
      <c r="BN166" s="2665" t="n"/>
      <c r="BO166" s="2799" t="inlineStr">
        <is>
          <t>1.5.2</t>
        </is>
      </c>
      <c r="BP166" s="2665" t="n"/>
      <c r="BQ166" s="2665" t="n"/>
      <c r="BR166" s="2311" t="n"/>
      <c r="BS166" s="2" t="n"/>
      <c r="BT166" s="2" t="n"/>
      <c r="BU166" s="2" t="n"/>
    </row>
    <row r="167">
      <c r="A167" s="268" t="inlineStr">
        <is>
          <t>БПК-10</t>
        </is>
      </c>
      <c r="B167" s="266" t="n"/>
      <c r="C167" s="266" t="n"/>
      <c r="D167" s="269" t="n"/>
      <c r="E167" s="2798" t="inlineStr">
        <is>
          <t>Планировать и реализовывать мероприятия по рациональному использованию, воспроизводству и охране ресурсов охотничьих животных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2799" t="inlineStr">
        <is>
          <t>1.6</t>
        </is>
      </c>
      <c r="BP167" s="2665" t="n"/>
      <c r="BQ167" s="2665" t="n"/>
      <c r="BR167" s="2311" t="n"/>
      <c r="BS167" s="2" t="n"/>
      <c r="BT167" s="2" t="n"/>
      <c r="BU167" s="2" t="n"/>
    </row>
    <row r="168">
      <c r="A168" s="268" t="inlineStr">
        <is>
          <t>БПК-11</t>
        </is>
      </c>
      <c r="B168" s="266" t="n"/>
      <c r="C168" s="266" t="n"/>
      <c r="D168" s="269" t="n"/>
      <c r="E168" s="2798" t="inlineStr">
        <is>
          <t>Обеспечивать здоровые и безопасные условия труда, применять основные методы защиты населения от негативных факторов антропогенного, техногенного и естественного происхождения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2799" t="inlineStr">
        <is>
          <t>1.7.1, 1.7.5</t>
        </is>
      </c>
      <c r="BP168" s="2665" t="n"/>
      <c r="BQ168" s="2665" t="n"/>
      <c r="BR168" s="2311" t="n"/>
      <c r="BS168" s="2" t="n"/>
      <c r="BT168" s="2" t="n"/>
      <c r="BU168" s="2" t="n"/>
    </row>
    <row r="169">
      <c r="A169" s="268" t="inlineStr">
        <is>
          <t>БПК-12</t>
        </is>
      </c>
      <c r="B169" s="266" t="n"/>
      <c r="C169" s="266" t="n"/>
      <c r="D169" s="269" t="n"/>
      <c r="E169" s="2798" t="inlineStr">
        <is>
          <t>Применять принципы рационального природопользования и энергосбережения, обеспечения устойчивого функционирования природных экологических систем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2799" t="inlineStr">
        <is>
          <t>1.7.2</t>
        </is>
      </c>
      <c r="BP169" s="2665" t="n"/>
      <c r="BQ169" s="2665" t="n"/>
      <c r="BR169" s="2311" t="n"/>
      <c r="BS169" s="2" t="n"/>
      <c r="BT169" s="2" t="n"/>
      <c r="BU169" s="2" t="n"/>
    </row>
    <row r="170">
      <c r="A170" s="268" t="inlineStr">
        <is>
          <t>БПК-13</t>
        </is>
      </c>
      <c r="B170" s="266" t="n"/>
      <c r="C170" s="266" t="n"/>
      <c r="D170" s="269" t="n"/>
      <c r="E170" s="2798" t="inlineStr">
        <is>
          <t>Выполнять работы по оценке воздействия на окружающую среду планируемой деятельности, использовать системный подход для сравнения альтернативных вариантов, осуществлять эколого-географическую экспертизу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2799" t="inlineStr">
        <is>
          <t>1.7.3</t>
        </is>
      </c>
      <c r="BP170" s="2665" t="n"/>
      <c r="BQ170" s="2665" t="n"/>
      <c r="BR170" s="2311" t="n"/>
      <c r="BS170" s="2" t="n"/>
      <c r="BT170" s="2" t="n"/>
      <c r="BU170" s="2" t="n"/>
    </row>
    <row r="171">
      <c r="A171" s="268" t="inlineStr">
        <is>
          <t>БПК-14</t>
        </is>
      </c>
      <c r="B171" s="266" t="n"/>
      <c r="C171" s="266" t="n"/>
      <c r="D171" s="269" t="n"/>
      <c r="E171" s="2798" t="inlineStr">
        <is>
          <t>Классифицировать лесные пожары, понимать их природу, причины возникновения и условия развития, прогнозировать возможность их возникновения, разрабатывать мероприятия по снижению пожарной опасности в лесах и обеспечения безопасности людей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2799" t="inlineStr">
        <is>
          <t>1.7.4</t>
        </is>
      </c>
      <c r="BP171" s="2665" t="n"/>
      <c r="BQ171" s="2665" t="n"/>
      <c r="BR171" s="2311" t="n"/>
      <c r="BS171" s="2" t="n"/>
      <c r="BT171" s="2" t="n"/>
      <c r="BU171" s="2" t="n"/>
    </row>
    <row r="172">
      <c r="A172" s="268" t="inlineStr">
        <is>
          <t>СК-1</t>
        </is>
      </c>
      <c r="B172" s="266" t="n"/>
      <c r="C172" s="266" t="n"/>
      <c r="D172" s="269" t="n"/>
      <c r="E172" s="2798" t="inlineStr">
        <is>
          <t>Классифицировать основные направления туризма, применять их в своей профессиональной деятельности</t>
        </is>
      </c>
      <c r="F172" s="2665" t="n"/>
      <c r="G172" s="2665" t="n"/>
      <c r="H172" s="2665" t="n"/>
      <c r="I172" s="2665" t="n"/>
      <c r="J172" s="2665" t="n"/>
      <c r="K172" s="2665" t="n"/>
      <c r="L172" s="2665" t="n"/>
      <c r="M172" s="2665" t="n"/>
      <c r="N172" s="2665" t="n"/>
      <c r="O172" s="2665" t="n"/>
      <c r="P172" s="2665" t="n"/>
      <c r="Q172" s="2665" t="n"/>
      <c r="R172" s="2665" t="n"/>
      <c r="S172" s="2665" t="n"/>
      <c r="T172" s="2665" t="n"/>
      <c r="U172" s="2665" t="n"/>
      <c r="V172" s="2665" t="n"/>
      <c r="W172" s="2665" t="n"/>
      <c r="X172" s="2665" t="n"/>
      <c r="Y172" s="2665" t="n"/>
      <c r="Z172" s="2665" t="n"/>
      <c r="AA172" s="2665" t="n"/>
      <c r="AB172" s="2665" t="n"/>
      <c r="AC172" s="2665" t="n"/>
      <c r="AD172" s="2665" t="n"/>
      <c r="AE172" s="2665" t="n"/>
      <c r="AF172" s="2665" t="n"/>
      <c r="AG172" s="2665" t="n"/>
      <c r="AH172" s="2665" t="n"/>
      <c r="AI172" s="2665" t="n"/>
      <c r="AJ172" s="2665" t="n"/>
      <c r="AK172" s="2665" t="n"/>
      <c r="AL172" s="2665" t="n"/>
      <c r="AM172" s="2665" t="n"/>
      <c r="AN172" s="2665" t="n"/>
      <c r="AO172" s="2665" t="n"/>
      <c r="AP172" s="2665" t="n"/>
      <c r="AQ172" s="2665" t="n"/>
      <c r="AR172" s="2665" t="n"/>
      <c r="AS172" s="2665" t="n"/>
      <c r="AT172" s="2665" t="n"/>
      <c r="AU172" s="2665" t="n"/>
      <c r="AV172" s="2665" t="n"/>
      <c r="AW172" s="2665" t="n"/>
      <c r="AX172" s="2665" t="n"/>
      <c r="AY172" s="2665" t="n"/>
      <c r="AZ172" s="2665" t="n"/>
      <c r="BA172" s="2665" t="n"/>
      <c r="BB172" s="2665" t="n"/>
      <c r="BC172" s="2665" t="n"/>
      <c r="BD172" s="2665" t="n"/>
      <c r="BE172" s="2665" t="n"/>
      <c r="BF172" s="2665" t="n"/>
      <c r="BG172" s="2665" t="n"/>
      <c r="BH172" s="2665" t="n"/>
      <c r="BI172" s="2665" t="n"/>
      <c r="BJ172" s="2665" t="n"/>
      <c r="BK172" s="2665" t="n"/>
      <c r="BL172" s="2665" t="n"/>
      <c r="BM172" s="2665" t="n"/>
      <c r="BN172" s="2665" t="n"/>
      <c r="BO172" s="2799" t="inlineStr">
        <is>
          <t>2.2</t>
        </is>
      </c>
      <c r="BP172" s="2665" t="n"/>
      <c r="BQ172" s="2665" t="n"/>
      <c r="BR172" s="2311" t="n"/>
      <c r="BS172" s="2" t="n"/>
      <c r="BT172" s="2" t="n"/>
      <c r="BU172" s="2" t="n"/>
    </row>
    <row r="173">
      <c r="A173" s="268" t="inlineStr">
        <is>
          <t>СК-2</t>
        </is>
      </c>
      <c r="B173" s="266" t="n"/>
      <c r="C173" s="266" t="n"/>
      <c r="D173" s="269" t="n"/>
      <c r="E173" s="2798" t="inlineStr">
        <is>
          <t>Осуществлять геодезические изыскания на объектах профессиональной деятельности, применять навыки картографии для организации туристических маршрутов</t>
        </is>
      </c>
      <c r="F173" s="2665" t="n"/>
      <c r="G173" s="2665" t="n"/>
      <c r="H173" s="2665" t="n"/>
      <c r="I173" s="2665" t="n"/>
      <c r="J173" s="2665" t="n"/>
      <c r="K173" s="2665" t="n"/>
      <c r="L173" s="2665" t="n"/>
      <c r="M173" s="2665" t="n"/>
      <c r="N173" s="2665" t="n"/>
      <c r="O173" s="2665" t="n"/>
      <c r="P173" s="2665" t="n"/>
      <c r="Q173" s="2665" t="n"/>
      <c r="R173" s="2665" t="n"/>
      <c r="S173" s="2665" t="n"/>
      <c r="T173" s="2665" t="n"/>
      <c r="U173" s="2665" t="n"/>
      <c r="V173" s="2665" t="n"/>
      <c r="W173" s="2665" t="n"/>
      <c r="X173" s="2665" t="n"/>
      <c r="Y173" s="2665" t="n"/>
      <c r="Z173" s="2665" t="n"/>
      <c r="AA173" s="2665" t="n"/>
      <c r="AB173" s="2665" t="n"/>
      <c r="AC173" s="2665" t="n"/>
      <c r="AD173" s="2665" t="n"/>
      <c r="AE173" s="2665" t="n"/>
      <c r="AF173" s="2665" t="n"/>
      <c r="AG173" s="2665" t="n"/>
      <c r="AH173" s="2665" t="n"/>
      <c r="AI173" s="2665" t="n"/>
      <c r="AJ173" s="2665" t="n"/>
      <c r="AK173" s="2665" t="n"/>
      <c r="AL173" s="2665" t="n"/>
      <c r="AM173" s="2665" t="n"/>
      <c r="AN173" s="2665" t="n"/>
      <c r="AO173" s="2665" t="n"/>
      <c r="AP173" s="2665" t="n"/>
      <c r="AQ173" s="2665" t="n"/>
      <c r="AR173" s="2665" t="n"/>
      <c r="AS173" s="2665" t="n"/>
      <c r="AT173" s="2665" t="n"/>
      <c r="AU173" s="2665" t="n"/>
      <c r="AV173" s="2665" t="n"/>
      <c r="AW173" s="2665" t="n"/>
      <c r="AX173" s="2665" t="n"/>
      <c r="AY173" s="2665" t="n"/>
      <c r="AZ173" s="2665" t="n"/>
      <c r="BA173" s="2665" t="n"/>
      <c r="BB173" s="2665" t="n"/>
      <c r="BC173" s="2665" t="n"/>
      <c r="BD173" s="2665" t="n"/>
      <c r="BE173" s="2665" t="n"/>
      <c r="BF173" s="2665" t="n"/>
      <c r="BG173" s="2665" t="n"/>
      <c r="BH173" s="2665" t="n"/>
      <c r="BI173" s="2665" t="n"/>
      <c r="BJ173" s="2665" t="n"/>
      <c r="BK173" s="2665" t="n"/>
      <c r="BL173" s="2665" t="n"/>
      <c r="BM173" s="2665" t="n"/>
      <c r="BN173" s="2665" t="n"/>
      <c r="BO173" s="2799" t="inlineStr">
        <is>
          <t>2.3.1</t>
        </is>
      </c>
      <c r="BP173" s="2665" t="n"/>
      <c r="BQ173" s="2665" t="n"/>
      <c r="BR173" s="2311" t="n"/>
      <c r="BS173" s="2" t="n"/>
      <c r="BT173" s="2" t="n"/>
      <c r="BU173" s="2" t="n"/>
    </row>
    <row r="174">
      <c r="A174" s="268" t="inlineStr">
        <is>
          <t>СК-3</t>
        </is>
      </c>
      <c r="B174" s="266" t="n"/>
      <c r="C174" s="266" t="n"/>
      <c r="D174" s="269" t="n"/>
      <c r="E174" s="2798" t="inlineStr">
        <is>
          <t>Оценивать состояние ландшафтов и влияние почвенно-гидрологических условий на формирование природных комплексов</t>
        </is>
      </c>
      <c r="F174" s="2665" t="n"/>
      <c r="G174" s="2665" t="n"/>
      <c r="H174" s="2665" t="n"/>
      <c r="I174" s="2665" t="n"/>
      <c r="J174" s="2665" t="n"/>
      <c r="K174" s="2665" t="n"/>
      <c r="L174" s="2665" t="n"/>
      <c r="M174" s="2665" t="n"/>
      <c r="N174" s="2665" t="n"/>
      <c r="O174" s="2665" t="n"/>
      <c r="P174" s="2665" t="n"/>
      <c r="Q174" s="2665" t="n"/>
      <c r="R174" s="2665" t="n"/>
      <c r="S174" s="2665" t="n"/>
      <c r="T174" s="2665" t="n"/>
      <c r="U174" s="2665" t="n"/>
      <c r="V174" s="2665" t="n"/>
      <c r="W174" s="2665" t="n"/>
      <c r="X174" s="2665" t="n"/>
      <c r="Y174" s="2665" t="n"/>
      <c r="Z174" s="2665" t="n"/>
      <c r="AA174" s="2665" t="n"/>
      <c r="AB174" s="2665" t="n"/>
      <c r="AC174" s="2665" t="n"/>
      <c r="AD174" s="2665" t="n"/>
      <c r="AE174" s="2665" t="n"/>
      <c r="AF174" s="2665" t="n"/>
      <c r="AG174" s="2665" t="n"/>
      <c r="AH174" s="2665" t="n"/>
      <c r="AI174" s="2665" t="n"/>
      <c r="AJ174" s="2665" t="n"/>
      <c r="AK174" s="2665" t="n"/>
      <c r="AL174" s="2665" t="n"/>
      <c r="AM174" s="2665" t="n"/>
      <c r="AN174" s="2665" t="n"/>
      <c r="AO174" s="2665" t="n"/>
      <c r="AP174" s="2665" t="n"/>
      <c r="AQ174" s="2665" t="n"/>
      <c r="AR174" s="2665" t="n"/>
      <c r="AS174" s="2665" t="n"/>
      <c r="AT174" s="2665" t="n"/>
      <c r="AU174" s="2665" t="n"/>
      <c r="AV174" s="2665" t="n"/>
      <c r="AW174" s="2665" t="n"/>
      <c r="AX174" s="2665" t="n"/>
      <c r="AY174" s="2665" t="n"/>
      <c r="AZ174" s="2665" t="n"/>
      <c r="BA174" s="2665" t="n"/>
      <c r="BB174" s="2665" t="n"/>
      <c r="BC174" s="2665" t="n"/>
      <c r="BD174" s="2665" t="n"/>
      <c r="BE174" s="2665" t="n"/>
      <c r="BF174" s="2665" t="n"/>
      <c r="BG174" s="2665" t="n"/>
      <c r="BH174" s="2665" t="n"/>
      <c r="BI174" s="2665" t="n"/>
      <c r="BJ174" s="2665" t="n"/>
      <c r="BK174" s="2665" t="n"/>
      <c r="BL174" s="2665" t="n"/>
      <c r="BM174" s="2665" t="n"/>
      <c r="BN174" s="2665" t="n"/>
      <c r="BO174" s="2799" t="inlineStr">
        <is>
          <t>2.3.2</t>
        </is>
      </c>
      <c r="BP174" s="2665" t="n"/>
      <c r="BQ174" s="2665" t="n"/>
      <c r="BR174" s="2311" t="n"/>
      <c r="BS174" s="2" t="n"/>
      <c r="BT174" s="2" t="n"/>
      <c r="BU174" s="2" t="n"/>
    </row>
    <row r="175">
      <c r="A175" s="268" t="inlineStr">
        <is>
          <t>СК-4</t>
        </is>
      </c>
      <c r="B175" s="266" t="n"/>
      <c r="C175" s="266" t="n"/>
      <c r="D175" s="269" t="n"/>
      <c r="E175" s="2798" t="inlineStr">
        <is>
          <t>Дифференцировать флористические объекты на основе анатомических, морфологических и таксономических методов исследований, использовать их для развития экологического туризма</t>
        </is>
      </c>
      <c r="F175" s="2665" t="n"/>
      <c r="G175" s="2665" t="n"/>
      <c r="H175" s="2665" t="n"/>
      <c r="I175" s="2665" t="n"/>
      <c r="J175" s="2665" t="n"/>
      <c r="K175" s="2665" t="n"/>
      <c r="L175" s="2665" t="n"/>
      <c r="M175" s="2665" t="n"/>
      <c r="N175" s="2665" t="n"/>
      <c r="O175" s="2665" t="n"/>
      <c r="P175" s="2665" t="n"/>
      <c r="Q175" s="2665" t="n"/>
      <c r="R175" s="2665" t="n"/>
      <c r="S175" s="2665" t="n"/>
      <c r="T175" s="2665" t="n"/>
      <c r="U175" s="2665" t="n"/>
      <c r="V175" s="2665" t="n"/>
      <c r="W175" s="2665" t="n"/>
      <c r="X175" s="2665" t="n"/>
      <c r="Y175" s="2665" t="n"/>
      <c r="Z175" s="2665" t="n"/>
      <c r="AA175" s="2665" t="n"/>
      <c r="AB175" s="2665" t="n"/>
      <c r="AC175" s="2665" t="n"/>
      <c r="AD175" s="2665" t="n"/>
      <c r="AE175" s="2665" t="n"/>
      <c r="AF175" s="2665" t="n"/>
      <c r="AG175" s="2665" t="n"/>
      <c r="AH175" s="2665" t="n"/>
      <c r="AI175" s="2665" t="n"/>
      <c r="AJ175" s="2665" t="n"/>
      <c r="AK175" s="2665" t="n"/>
      <c r="AL175" s="2665" t="n"/>
      <c r="AM175" s="2665" t="n"/>
      <c r="AN175" s="2665" t="n"/>
      <c r="AO175" s="2665" t="n"/>
      <c r="AP175" s="2665" t="n"/>
      <c r="AQ175" s="2665" t="n"/>
      <c r="AR175" s="2665" t="n"/>
      <c r="AS175" s="2665" t="n"/>
      <c r="AT175" s="2665" t="n"/>
      <c r="AU175" s="2665" t="n"/>
      <c r="AV175" s="2665" t="n"/>
      <c r="AW175" s="2665" t="n"/>
      <c r="AX175" s="2665" t="n"/>
      <c r="AY175" s="2665" t="n"/>
      <c r="AZ175" s="2665" t="n"/>
      <c r="BA175" s="2665" t="n"/>
      <c r="BB175" s="2665" t="n"/>
      <c r="BC175" s="2665" t="n"/>
      <c r="BD175" s="2665" t="n"/>
      <c r="BE175" s="2665" t="n"/>
      <c r="BF175" s="2665" t="n"/>
      <c r="BG175" s="2665" t="n"/>
      <c r="BH175" s="2665" t="n"/>
      <c r="BI175" s="2665" t="n"/>
      <c r="BJ175" s="2665" t="n"/>
      <c r="BK175" s="2665" t="n"/>
      <c r="BL175" s="2665" t="n"/>
      <c r="BM175" s="2665" t="n"/>
      <c r="BN175" s="2665" t="n"/>
      <c r="BO175" s="2799" t="inlineStr">
        <is>
          <t>2.4.1</t>
        </is>
      </c>
      <c r="BP175" s="2665" t="n"/>
      <c r="BQ175" s="2665" t="n"/>
      <c r="BR175" s="2311" t="n"/>
      <c r="BS175" s="2" t="n"/>
      <c r="BT175" s="2" t="n"/>
      <c r="BU175" s="2" t="n"/>
    </row>
    <row r="176">
      <c r="A176" s="268" t="inlineStr">
        <is>
          <t>СК-5</t>
        </is>
      </c>
      <c r="B176" s="266" t="n"/>
      <c r="C176" s="266" t="n"/>
      <c r="D176" s="269" t="n"/>
      <c r="E176" s="2798" t="inlineStr">
        <is>
          <t>Оценивать, сопоставлять и использовать водные объекты для развития различных направлений туризма</t>
        </is>
      </c>
      <c r="F176" s="2665" t="n"/>
      <c r="G176" s="2665" t="n"/>
      <c r="H176" s="2665" t="n"/>
      <c r="I176" s="2665" t="n"/>
      <c r="J176" s="2665" t="n"/>
      <c r="K176" s="2665" t="n"/>
      <c r="L176" s="2665" t="n"/>
      <c r="M176" s="2665" t="n"/>
      <c r="N176" s="2665" t="n"/>
      <c r="O176" s="2665" t="n"/>
      <c r="P176" s="2665" t="n"/>
      <c r="Q176" s="2665" t="n"/>
      <c r="R176" s="2665" t="n"/>
      <c r="S176" s="2665" t="n"/>
      <c r="T176" s="2665" t="n"/>
      <c r="U176" s="2665" t="n"/>
      <c r="V176" s="2665" t="n"/>
      <c r="W176" s="2665" t="n"/>
      <c r="X176" s="2665" t="n"/>
      <c r="Y176" s="2665" t="n"/>
      <c r="Z176" s="2665" t="n"/>
      <c r="AA176" s="2665" t="n"/>
      <c r="AB176" s="2665" t="n"/>
      <c r="AC176" s="2665" t="n"/>
      <c r="AD176" s="2665" t="n"/>
      <c r="AE176" s="2665" t="n"/>
      <c r="AF176" s="2665" t="n"/>
      <c r="AG176" s="2665" t="n"/>
      <c r="AH176" s="2665" t="n"/>
      <c r="AI176" s="2665" t="n"/>
      <c r="AJ176" s="2665" t="n"/>
      <c r="AK176" s="2665" t="n"/>
      <c r="AL176" s="2665" t="n"/>
      <c r="AM176" s="2665" t="n"/>
      <c r="AN176" s="2665" t="n"/>
      <c r="AO176" s="2665" t="n"/>
      <c r="AP176" s="2665" t="n"/>
      <c r="AQ176" s="2665" t="n"/>
      <c r="AR176" s="2665" t="n"/>
      <c r="AS176" s="2665" t="n"/>
      <c r="AT176" s="2665" t="n"/>
      <c r="AU176" s="2665" t="n"/>
      <c r="AV176" s="2665" t="n"/>
      <c r="AW176" s="2665" t="n"/>
      <c r="AX176" s="2665" t="n"/>
      <c r="AY176" s="2665" t="n"/>
      <c r="AZ176" s="2665" t="n"/>
      <c r="BA176" s="2665" t="n"/>
      <c r="BB176" s="2665" t="n"/>
      <c r="BC176" s="2665" t="n"/>
      <c r="BD176" s="2665" t="n"/>
      <c r="BE176" s="2665" t="n"/>
      <c r="BF176" s="2665" t="n"/>
      <c r="BG176" s="2665" t="n"/>
      <c r="BH176" s="2665" t="n"/>
      <c r="BI176" s="2665" t="n"/>
      <c r="BJ176" s="2665" t="n"/>
      <c r="BK176" s="2665" t="n"/>
      <c r="BL176" s="2665" t="n"/>
      <c r="BM176" s="2665" t="n"/>
      <c r="BN176" s="2665" t="n"/>
      <c r="BO176" s="2799" t="inlineStr">
        <is>
          <t>2.4.2</t>
        </is>
      </c>
      <c r="BP176" s="2665" t="n"/>
      <c r="BQ176" s="2665" t="n"/>
      <c r="BR176" s="2311" t="n"/>
      <c r="BS176" s="2" t="n"/>
      <c r="BT176" s="2" t="n"/>
      <c r="BU176" s="2" t="n"/>
    </row>
    <row r="177">
      <c r="A177" s="268" t="inlineStr">
        <is>
          <t>СК-6</t>
        </is>
      </c>
      <c r="B177" s="266" t="n"/>
      <c r="C177" s="266" t="n"/>
      <c r="D177" s="269" t="n"/>
      <c r="E177" s="2798" t="inlineStr">
        <is>
          <t>Оценивать качественные и количественные параметры фаунистических ресурсов и демонстрировать объекты фауны при проведении экологических туров</t>
        </is>
      </c>
      <c r="F177" s="2665" t="n"/>
      <c r="G177" s="2665" t="n"/>
      <c r="H177" s="2665" t="n"/>
      <c r="I177" s="2665" t="n"/>
      <c r="J177" s="2665" t="n"/>
      <c r="K177" s="2665" t="n"/>
      <c r="L177" s="2665" t="n"/>
      <c r="M177" s="2665" t="n"/>
      <c r="N177" s="2665" t="n"/>
      <c r="O177" s="2665" t="n"/>
      <c r="P177" s="2665" t="n"/>
      <c r="Q177" s="2665" t="n"/>
      <c r="R177" s="2665" t="n"/>
      <c r="S177" s="2665" t="n"/>
      <c r="T177" s="2665" t="n"/>
      <c r="U177" s="2665" t="n"/>
      <c r="V177" s="2665" t="n"/>
      <c r="W177" s="2665" t="n"/>
      <c r="X177" s="2665" t="n"/>
      <c r="Y177" s="2665" t="n"/>
      <c r="Z177" s="2665" t="n"/>
      <c r="AA177" s="2665" t="n"/>
      <c r="AB177" s="2665" t="n"/>
      <c r="AC177" s="2665" t="n"/>
      <c r="AD177" s="2665" t="n"/>
      <c r="AE177" s="2665" t="n"/>
      <c r="AF177" s="2665" t="n"/>
      <c r="AG177" s="2665" t="n"/>
      <c r="AH177" s="2665" t="n"/>
      <c r="AI177" s="2665" t="n"/>
      <c r="AJ177" s="2665" t="n"/>
      <c r="AK177" s="2665" t="n"/>
      <c r="AL177" s="2665" t="n"/>
      <c r="AM177" s="2665" t="n"/>
      <c r="AN177" s="2665" t="n"/>
      <c r="AO177" s="2665" t="n"/>
      <c r="AP177" s="2665" t="n"/>
      <c r="AQ177" s="2665" t="n"/>
      <c r="AR177" s="2665" t="n"/>
      <c r="AS177" s="2665" t="n"/>
      <c r="AT177" s="2665" t="n"/>
      <c r="AU177" s="2665" t="n"/>
      <c r="AV177" s="2665" t="n"/>
      <c r="AW177" s="2665" t="n"/>
      <c r="AX177" s="2665" t="n"/>
      <c r="AY177" s="2665" t="n"/>
      <c r="AZ177" s="2665" t="n"/>
      <c r="BA177" s="2665" t="n"/>
      <c r="BB177" s="2665" t="n"/>
      <c r="BC177" s="2665" t="n"/>
      <c r="BD177" s="2665" t="n"/>
      <c r="BE177" s="2665" t="n"/>
      <c r="BF177" s="2665" t="n"/>
      <c r="BG177" s="2665" t="n"/>
      <c r="BH177" s="2665" t="n"/>
      <c r="BI177" s="2665" t="n"/>
      <c r="BJ177" s="2665" t="n"/>
      <c r="BK177" s="2665" t="n"/>
      <c r="BL177" s="2665" t="n"/>
      <c r="BM177" s="2665" t="n"/>
      <c r="BN177" s="2665" t="n"/>
      <c r="BO177" s="2799" t="inlineStr">
        <is>
          <t>2.4.3</t>
        </is>
      </c>
      <c r="BP177" s="2665" t="n"/>
      <c r="BQ177" s="2665" t="n"/>
      <c r="BR177" s="2311" t="n"/>
      <c r="BS177" s="2" t="n"/>
      <c r="BT177" s="2" t="n"/>
      <c r="BU177" s="2" t="n"/>
    </row>
    <row r="178">
      <c r="A178" s="268" t="inlineStr">
        <is>
          <t>СК-7</t>
        </is>
      </c>
      <c r="B178" s="266" t="n"/>
      <c r="C178" s="266" t="n"/>
      <c r="D178" s="269" t="n"/>
      <c r="E178" s="2798" t="inlineStr">
        <is>
          <t>Идентифицировать этнографические ресурсы территории, использовать их в экскурсионной деятельности</t>
        </is>
      </c>
      <c r="F178" s="2665" t="n"/>
      <c r="G178" s="2665" t="n"/>
      <c r="H178" s="2665" t="n"/>
      <c r="I178" s="2665" t="n"/>
      <c r="J178" s="2665" t="n"/>
      <c r="K178" s="2665" t="n"/>
      <c r="L178" s="2665" t="n"/>
      <c r="M178" s="2665" t="n"/>
      <c r="N178" s="2665" t="n"/>
      <c r="O178" s="2665" t="n"/>
      <c r="P178" s="2665" t="n"/>
      <c r="Q178" s="2665" t="n"/>
      <c r="R178" s="2665" t="n"/>
      <c r="S178" s="2665" t="n"/>
      <c r="T178" s="2665" t="n"/>
      <c r="U178" s="2665" t="n"/>
      <c r="V178" s="2665" t="n"/>
      <c r="W178" s="2665" t="n"/>
      <c r="X178" s="2665" t="n"/>
      <c r="Y178" s="2665" t="n"/>
      <c r="Z178" s="2665" t="n"/>
      <c r="AA178" s="2665" t="n"/>
      <c r="AB178" s="2665" t="n"/>
      <c r="AC178" s="2665" t="n"/>
      <c r="AD178" s="2665" t="n"/>
      <c r="AE178" s="2665" t="n"/>
      <c r="AF178" s="2665" t="n"/>
      <c r="AG178" s="2665" t="n"/>
      <c r="AH178" s="2665" t="n"/>
      <c r="AI178" s="2665" t="n"/>
      <c r="AJ178" s="2665" t="n"/>
      <c r="AK178" s="2665" t="n"/>
      <c r="AL178" s="2665" t="n"/>
      <c r="AM178" s="2665" t="n"/>
      <c r="AN178" s="2665" t="n"/>
      <c r="AO178" s="2665" t="n"/>
      <c r="AP178" s="2665" t="n"/>
      <c r="AQ178" s="2665" t="n"/>
      <c r="AR178" s="2665" t="n"/>
      <c r="AS178" s="2665" t="n"/>
      <c r="AT178" s="2665" t="n"/>
      <c r="AU178" s="2665" t="n"/>
      <c r="AV178" s="2665" t="n"/>
      <c r="AW178" s="2665" t="n"/>
      <c r="AX178" s="2665" t="n"/>
      <c r="AY178" s="2665" t="n"/>
      <c r="AZ178" s="2665" t="n"/>
      <c r="BA178" s="2665" t="n"/>
      <c r="BB178" s="2665" t="n"/>
      <c r="BC178" s="2665" t="n"/>
      <c r="BD178" s="2665" t="n"/>
      <c r="BE178" s="2665" t="n"/>
      <c r="BF178" s="2665" t="n"/>
      <c r="BG178" s="2665" t="n"/>
      <c r="BH178" s="2665" t="n"/>
      <c r="BI178" s="2665" t="n"/>
      <c r="BJ178" s="2665" t="n"/>
      <c r="BK178" s="2665" t="n"/>
      <c r="BL178" s="2665" t="n"/>
      <c r="BM178" s="2665" t="n"/>
      <c r="BN178" s="2665" t="n"/>
      <c r="BO178" s="2799" t="inlineStr">
        <is>
          <t>2.4.4</t>
        </is>
      </c>
      <c r="BP178" s="2665" t="n"/>
      <c r="BQ178" s="2665" t="n"/>
      <c r="BR178" s="2311" t="n"/>
      <c r="BS178" s="2" t="n"/>
      <c r="BT178" s="2" t="n"/>
      <c r="BU178" s="2" t="n"/>
    </row>
    <row r="179">
      <c r="A179" s="268" t="inlineStr">
        <is>
          <t>СК-8</t>
        </is>
      </c>
      <c r="B179" s="266" t="n"/>
      <c r="C179" s="266" t="n"/>
      <c r="D179" s="269" t="n"/>
      <c r="E179" s="2798" t="inlineStr">
        <is>
          <t>Определять особенности туристско-оздоровительной деятельности, использовать характеристики и свойства различных групп продовольственного сырья и пищевых продуктов</t>
        </is>
      </c>
      <c r="F179" s="2665" t="n"/>
      <c r="G179" s="2665" t="n"/>
      <c r="H179" s="2665" t="n"/>
      <c r="I179" s="2665" t="n"/>
      <c r="J179" s="2665" t="n"/>
      <c r="K179" s="2665" t="n"/>
      <c r="L179" s="2665" t="n"/>
      <c r="M179" s="2665" t="n"/>
      <c r="N179" s="2665" t="n"/>
      <c r="O179" s="2665" t="n"/>
      <c r="P179" s="2665" t="n"/>
      <c r="Q179" s="2665" t="n"/>
      <c r="R179" s="2665" t="n"/>
      <c r="S179" s="2665" t="n"/>
      <c r="T179" s="2665" t="n"/>
      <c r="U179" s="2665" t="n"/>
      <c r="V179" s="2665" t="n"/>
      <c r="W179" s="2665" t="n"/>
      <c r="X179" s="2665" t="n"/>
      <c r="Y179" s="2665" t="n"/>
      <c r="Z179" s="2665" t="n"/>
      <c r="AA179" s="2665" t="n"/>
      <c r="AB179" s="2665" t="n"/>
      <c r="AC179" s="2665" t="n"/>
      <c r="AD179" s="2665" t="n"/>
      <c r="AE179" s="2665" t="n"/>
      <c r="AF179" s="2665" t="n"/>
      <c r="AG179" s="2665" t="n"/>
      <c r="AH179" s="2665" t="n"/>
      <c r="AI179" s="2665" t="n"/>
      <c r="AJ179" s="2665" t="n"/>
      <c r="AK179" s="2665" t="n"/>
      <c r="AL179" s="2665" t="n"/>
      <c r="AM179" s="2665" t="n"/>
      <c r="AN179" s="2665" t="n"/>
      <c r="AO179" s="2665" t="n"/>
      <c r="AP179" s="2665" t="n"/>
      <c r="AQ179" s="2665" t="n"/>
      <c r="AR179" s="2665" t="n"/>
      <c r="AS179" s="2665" t="n"/>
      <c r="AT179" s="2665" t="n"/>
      <c r="AU179" s="2665" t="n"/>
      <c r="AV179" s="2665" t="n"/>
      <c r="AW179" s="2665" t="n"/>
      <c r="AX179" s="2665" t="n"/>
      <c r="AY179" s="2665" t="n"/>
      <c r="AZ179" s="2665" t="n"/>
      <c r="BA179" s="2665" t="n"/>
      <c r="BB179" s="2665" t="n"/>
      <c r="BC179" s="2665" t="n"/>
      <c r="BD179" s="2665" t="n"/>
      <c r="BE179" s="2665" t="n"/>
      <c r="BF179" s="2665" t="n"/>
      <c r="BG179" s="2665" t="n"/>
      <c r="BH179" s="2665" t="n"/>
      <c r="BI179" s="2665" t="n"/>
      <c r="BJ179" s="2665" t="n"/>
      <c r="BK179" s="2665" t="n"/>
      <c r="BL179" s="2665" t="n"/>
      <c r="BM179" s="2665" t="n"/>
      <c r="BN179" s="2665" t="n"/>
      <c r="BO179" s="2799" t="inlineStr">
        <is>
          <t>2.4.6</t>
        </is>
      </c>
      <c r="BP179" s="2665" t="n"/>
      <c r="BQ179" s="2665" t="n"/>
      <c r="BR179" s="2311" t="n"/>
      <c r="BS179" s="2" t="n"/>
      <c r="BT179" s="2" t="n"/>
      <c r="BU179" s="2" t="n"/>
    </row>
    <row r="180">
      <c r="A180" s="268" t="inlineStr">
        <is>
          <t>СК-9</t>
        </is>
      </c>
      <c r="B180" s="266" t="n"/>
      <c r="C180" s="266" t="n"/>
      <c r="D180" s="269" t="n"/>
      <c r="E180" s="2798" t="inlineStr">
        <is>
          <t>Планировать и организовывать рекламные мероприятия в туристической деятельности</t>
        </is>
      </c>
      <c r="F180" s="2665" t="n"/>
      <c r="G180" s="2665" t="n"/>
      <c r="H180" s="2665" t="n"/>
      <c r="I180" s="2665" t="n"/>
      <c r="J180" s="2665" t="n"/>
      <c r="K180" s="2665" t="n"/>
      <c r="L180" s="2665" t="n"/>
      <c r="M180" s="2665" t="n"/>
      <c r="N180" s="2665" t="n"/>
      <c r="O180" s="2665" t="n"/>
      <c r="P180" s="2665" t="n"/>
      <c r="Q180" s="2665" t="n"/>
      <c r="R180" s="2665" t="n"/>
      <c r="S180" s="2665" t="n"/>
      <c r="T180" s="2665" t="n"/>
      <c r="U180" s="2665" t="n"/>
      <c r="V180" s="2665" t="n"/>
      <c r="W180" s="2665" t="n"/>
      <c r="X180" s="2665" t="n"/>
      <c r="Y180" s="2665" t="n"/>
      <c r="Z180" s="2665" t="n"/>
      <c r="AA180" s="2665" t="n"/>
      <c r="AB180" s="2665" t="n"/>
      <c r="AC180" s="2665" t="n"/>
      <c r="AD180" s="2665" t="n"/>
      <c r="AE180" s="2665" t="n"/>
      <c r="AF180" s="2665" t="n"/>
      <c r="AG180" s="2665" t="n"/>
      <c r="AH180" s="2665" t="n"/>
      <c r="AI180" s="2665" t="n"/>
      <c r="AJ180" s="2665" t="n"/>
      <c r="AK180" s="2665" t="n"/>
      <c r="AL180" s="2665" t="n"/>
      <c r="AM180" s="2665" t="n"/>
      <c r="AN180" s="2665" t="n"/>
      <c r="AO180" s="2665" t="n"/>
      <c r="AP180" s="2665" t="n"/>
      <c r="AQ180" s="2665" t="n"/>
      <c r="AR180" s="2665" t="n"/>
      <c r="AS180" s="2665" t="n"/>
      <c r="AT180" s="2665" t="n"/>
      <c r="AU180" s="2665" t="n"/>
      <c r="AV180" s="2665" t="n"/>
      <c r="AW180" s="2665" t="n"/>
      <c r="AX180" s="2665" t="n"/>
      <c r="AY180" s="2665" t="n"/>
      <c r="AZ180" s="2665" t="n"/>
      <c r="BA180" s="2665" t="n"/>
      <c r="BB180" s="2665" t="n"/>
      <c r="BC180" s="2665" t="n"/>
      <c r="BD180" s="2665" t="n"/>
      <c r="BE180" s="2665" t="n"/>
      <c r="BF180" s="2665" t="n"/>
      <c r="BG180" s="2665" t="n"/>
      <c r="BH180" s="2665" t="n"/>
      <c r="BI180" s="2665" t="n"/>
      <c r="BJ180" s="2665" t="n"/>
      <c r="BK180" s="2665" t="n"/>
      <c r="BL180" s="2665" t="n"/>
      <c r="BM180" s="2665" t="n"/>
      <c r="BN180" s="2665" t="n"/>
      <c r="BO180" s="2799" t="inlineStr">
        <is>
          <t>2.4.7</t>
        </is>
      </c>
      <c r="BP180" s="2665" t="n"/>
      <c r="BQ180" s="2665" t="n"/>
      <c r="BR180" s="2311" t="n"/>
      <c r="BS180" s="2" t="n"/>
      <c r="BT180" s="2" t="n"/>
      <c r="BU180" s="2" t="n"/>
    </row>
    <row r="181">
      <c r="A181" s="268" t="inlineStr">
        <is>
          <t>СК-10</t>
        </is>
      </c>
      <c r="B181" s="266" t="n"/>
      <c r="C181" s="266" t="n"/>
      <c r="D181" s="269" t="n"/>
      <c r="E181" s="2798" t="inlineStr">
        <is>
          <t>Классифицировать туристические услуги, понимать основные подходы по их стандартизации</t>
        </is>
      </c>
      <c r="F181" s="2665" t="n"/>
      <c r="G181" s="2665" t="n"/>
      <c r="H181" s="2665" t="n"/>
      <c r="I181" s="2665" t="n"/>
      <c r="J181" s="2665" t="n"/>
      <c r="K181" s="2665" t="n"/>
      <c r="L181" s="2665" t="n"/>
      <c r="M181" s="2665" t="n"/>
      <c r="N181" s="2665" t="n"/>
      <c r="O181" s="2665" t="n"/>
      <c r="P181" s="2665" t="n"/>
      <c r="Q181" s="2665" t="n"/>
      <c r="R181" s="2665" t="n"/>
      <c r="S181" s="2665" t="n"/>
      <c r="T181" s="2665" t="n"/>
      <c r="U181" s="2665" t="n"/>
      <c r="V181" s="2665" t="n"/>
      <c r="W181" s="2665" t="n"/>
      <c r="X181" s="2665" t="n"/>
      <c r="Y181" s="2665" t="n"/>
      <c r="Z181" s="2665" t="n"/>
      <c r="AA181" s="2665" t="n"/>
      <c r="AB181" s="2665" t="n"/>
      <c r="AC181" s="2665" t="n"/>
      <c r="AD181" s="2665" t="n"/>
      <c r="AE181" s="2665" t="n"/>
      <c r="AF181" s="2665" t="n"/>
      <c r="AG181" s="2665" t="n"/>
      <c r="AH181" s="2665" t="n"/>
      <c r="AI181" s="2665" t="n"/>
      <c r="AJ181" s="2665" t="n"/>
      <c r="AK181" s="2665" t="n"/>
      <c r="AL181" s="2665" t="n"/>
      <c r="AM181" s="2665" t="n"/>
      <c r="AN181" s="2665" t="n"/>
      <c r="AO181" s="2665" t="n"/>
      <c r="AP181" s="2665" t="n"/>
      <c r="AQ181" s="2665" t="n"/>
      <c r="AR181" s="2665" t="n"/>
      <c r="AS181" s="2665" t="n"/>
      <c r="AT181" s="2665" t="n"/>
      <c r="AU181" s="2665" t="n"/>
      <c r="AV181" s="2665" t="n"/>
      <c r="AW181" s="2665" t="n"/>
      <c r="AX181" s="2665" t="n"/>
      <c r="AY181" s="2665" t="n"/>
      <c r="AZ181" s="2665" t="n"/>
      <c r="BA181" s="2665" t="n"/>
      <c r="BB181" s="2665" t="n"/>
      <c r="BC181" s="2665" t="n"/>
      <c r="BD181" s="2665" t="n"/>
      <c r="BE181" s="2665" t="n"/>
      <c r="BF181" s="2665" t="n"/>
      <c r="BG181" s="2665" t="n"/>
      <c r="BH181" s="2665" t="n"/>
      <c r="BI181" s="2665" t="n"/>
      <c r="BJ181" s="2665" t="n"/>
      <c r="BK181" s="2665" t="n"/>
      <c r="BL181" s="2665" t="n"/>
      <c r="BM181" s="2665" t="n"/>
      <c r="BN181" s="2665" t="n"/>
      <c r="BO181" s="2799" t="inlineStr">
        <is>
          <t>2.4.8, 2.11.4</t>
        </is>
      </c>
      <c r="BP181" s="2665" t="n"/>
      <c r="BQ181" s="2665" t="n"/>
      <c r="BR181" s="2311" t="n"/>
      <c r="BS181" s="2" t="n"/>
      <c r="BT181" s="2" t="n"/>
      <c r="BU181" s="2" t="n"/>
    </row>
    <row r="182">
      <c r="A182" s="268" t="inlineStr">
        <is>
          <t>СК-11</t>
        </is>
      </c>
      <c r="B182" s="266" t="n"/>
      <c r="C182" s="266" t="n"/>
      <c r="D182" s="269" t="n"/>
      <c r="E182" s="2798" t="inlineStr">
        <is>
          <t>Разрабатывать экскурсионные маршруты, планировать и проводить экскурсии, применять методы экскурсионного обслуживания</t>
        </is>
      </c>
      <c r="F182" s="2665" t="n"/>
      <c r="G182" s="2665" t="n"/>
      <c r="H182" s="2665" t="n"/>
      <c r="I182" s="2665" t="n"/>
      <c r="J182" s="2665" t="n"/>
      <c r="K182" s="2665" t="n"/>
      <c r="L182" s="2665" t="n"/>
      <c r="M182" s="2665" t="n"/>
      <c r="N182" s="2665" t="n"/>
      <c r="O182" s="2665" t="n"/>
      <c r="P182" s="2665" t="n"/>
      <c r="Q182" s="2665" t="n"/>
      <c r="R182" s="2665" t="n"/>
      <c r="S182" s="2665" t="n"/>
      <c r="T182" s="2665" t="n"/>
      <c r="U182" s="2665" t="n"/>
      <c r="V182" s="2665" t="n"/>
      <c r="W182" s="2665" t="n"/>
      <c r="X182" s="2665" t="n"/>
      <c r="Y182" s="2665" t="n"/>
      <c r="Z182" s="2665" t="n"/>
      <c r="AA182" s="2665" t="n"/>
      <c r="AB182" s="2665" t="n"/>
      <c r="AC182" s="2665" t="n"/>
      <c r="AD182" s="2665" t="n"/>
      <c r="AE182" s="2665" t="n"/>
      <c r="AF182" s="2665" t="n"/>
      <c r="AG182" s="2665" t="n"/>
      <c r="AH182" s="2665" t="n"/>
      <c r="AI182" s="2665" t="n"/>
      <c r="AJ182" s="2665" t="n"/>
      <c r="AK182" s="2665" t="n"/>
      <c r="AL182" s="2665" t="n"/>
      <c r="AM182" s="2665" t="n"/>
      <c r="AN182" s="2665" t="n"/>
      <c r="AO182" s="2665" t="n"/>
      <c r="AP182" s="2665" t="n"/>
      <c r="AQ182" s="2665" t="n"/>
      <c r="AR182" s="2665" t="n"/>
      <c r="AS182" s="2665" t="n"/>
      <c r="AT182" s="2665" t="n"/>
      <c r="AU182" s="2665" t="n"/>
      <c r="AV182" s="2665" t="n"/>
      <c r="AW182" s="2665" t="n"/>
      <c r="AX182" s="2665" t="n"/>
      <c r="AY182" s="2665" t="n"/>
      <c r="AZ182" s="2665" t="n"/>
      <c r="BA182" s="2665" t="n"/>
      <c r="BB182" s="2665" t="n"/>
      <c r="BC182" s="2665" t="n"/>
      <c r="BD182" s="2665" t="n"/>
      <c r="BE182" s="2665" t="n"/>
      <c r="BF182" s="2665" t="n"/>
      <c r="BG182" s="2665" t="n"/>
      <c r="BH182" s="2665" t="n"/>
      <c r="BI182" s="2665" t="n"/>
      <c r="BJ182" s="2665" t="n"/>
      <c r="BK182" s="2665" t="n"/>
      <c r="BL182" s="2665" t="n"/>
      <c r="BM182" s="2665" t="n"/>
      <c r="BN182" s="2665" t="n"/>
      <c r="BO182" s="2799" t="inlineStr">
        <is>
          <t>2.4.9</t>
        </is>
      </c>
      <c r="BP182" s="2665" t="n"/>
      <c r="BQ182" s="2665" t="n"/>
      <c r="BR182" s="2311" t="n"/>
      <c r="BS182" s="2" t="n"/>
      <c r="BT182" s="2" t="n"/>
      <c r="BU182" s="2" t="n"/>
    </row>
    <row r="183">
      <c r="A183" s="268" t="inlineStr">
        <is>
          <t>СК-12</t>
        </is>
      </c>
      <c r="B183" s="266" t="n"/>
      <c r="C183" s="266" t="n"/>
      <c r="D183" s="269" t="n"/>
      <c r="E183" s="2798" t="inlineStr">
        <is>
          <t>Выделять компоненты лесных насаждений, владеть лесной типологией, методами производства лесных измерений</t>
        </is>
      </c>
      <c r="F183" s="2665" t="n"/>
      <c r="G183" s="2665" t="n"/>
      <c r="H183" s="2665" t="n"/>
      <c r="I183" s="2665" t="n"/>
      <c r="J183" s="2665" t="n"/>
      <c r="K183" s="2665" t="n"/>
      <c r="L183" s="2665" t="n"/>
      <c r="M183" s="2665" t="n"/>
      <c r="N183" s="2665" t="n"/>
      <c r="O183" s="2665" t="n"/>
      <c r="P183" s="2665" t="n"/>
      <c r="Q183" s="2665" t="n"/>
      <c r="R183" s="2665" t="n"/>
      <c r="S183" s="2665" t="n"/>
      <c r="T183" s="2665" t="n"/>
      <c r="U183" s="2665" t="n"/>
      <c r="V183" s="2665" t="n"/>
      <c r="W183" s="2665" t="n"/>
      <c r="X183" s="2665" t="n"/>
      <c r="Y183" s="2665" t="n"/>
      <c r="Z183" s="2665" t="n"/>
      <c r="AA183" s="2665" t="n"/>
      <c r="AB183" s="2665" t="n"/>
      <c r="AC183" s="2665" t="n"/>
      <c r="AD183" s="2665" t="n"/>
      <c r="AE183" s="2665" t="n"/>
      <c r="AF183" s="2665" t="n"/>
      <c r="AG183" s="2665" t="n"/>
      <c r="AH183" s="2665" t="n"/>
      <c r="AI183" s="2665" t="n"/>
      <c r="AJ183" s="2665" t="n"/>
      <c r="AK183" s="2665" t="n"/>
      <c r="AL183" s="2665" t="n"/>
      <c r="AM183" s="2665" t="n"/>
      <c r="AN183" s="2665" t="n"/>
      <c r="AO183" s="2665" t="n"/>
      <c r="AP183" s="2665" t="n"/>
      <c r="AQ183" s="2665" t="n"/>
      <c r="AR183" s="2665" t="n"/>
      <c r="AS183" s="2665" t="n"/>
      <c r="AT183" s="2665" t="n"/>
      <c r="AU183" s="2665" t="n"/>
      <c r="AV183" s="2665" t="n"/>
      <c r="AW183" s="2665" t="n"/>
      <c r="AX183" s="2665" t="n"/>
      <c r="AY183" s="2665" t="n"/>
      <c r="AZ183" s="2665" t="n"/>
      <c r="BA183" s="2665" t="n"/>
      <c r="BB183" s="2665" t="n"/>
      <c r="BC183" s="2665" t="n"/>
      <c r="BD183" s="2665" t="n"/>
      <c r="BE183" s="2665" t="n"/>
      <c r="BF183" s="2665" t="n"/>
      <c r="BG183" s="2665" t="n"/>
      <c r="BH183" s="2665" t="n"/>
      <c r="BI183" s="2665" t="n"/>
      <c r="BJ183" s="2665" t="n"/>
      <c r="BK183" s="2665" t="n"/>
      <c r="BL183" s="2665" t="n"/>
      <c r="BM183" s="2665" t="n"/>
      <c r="BN183" s="2665" t="n"/>
      <c r="BO183" s="2799" t="inlineStr">
        <is>
          <t>2.5.1</t>
        </is>
      </c>
      <c r="BP183" s="2665" t="n"/>
      <c r="BQ183" s="2665" t="n"/>
      <c r="BR183" s="2311" t="n"/>
      <c r="BS183" s="2" t="n"/>
      <c r="BT183" s="2" t="n"/>
      <c r="BU183" s="2" t="n"/>
    </row>
    <row r="184">
      <c r="A184" s="268" t="inlineStr">
        <is>
          <t>СК-13</t>
        </is>
      </c>
      <c r="B184" s="266" t="n"/>
      <c r="C184" s="266" t="n"/>
      <c r="D184" s="269" t="n"/>
      <c r="E184" s="2798" t="inlineStr">
        <is>
          <t>Оценивать, планировать и реализовывать мероприятия по использованию, охране и  воспроизводству недревесных ресурсов леса в современных условиях природопользования</t>
        </is>
      </c>
      <c r="F184" s="2665" t="n"/>
      <c r="G184" s="2665" t="n"/>
      <c r="H184" s="2665" t="n"/>
      <c r="I184" s="2665" t="n"/>
      <c r="J184" s="2665" t="n"/>
      <c r="K184" s="2665" t="n"/>
      <c r="L184" s="2665" t="n"/>
      <c r="M184" s="2665" t="n"/>
      <c r="N184" s="2665" t="n"/>
      <c r="O184" s="2665" t="n"/>
      <c r="P184" s="2665" t="n"/>
      <c r="Q184" s="2665" t="n"/>
      <c r="R184" s="2665" t="n"/>
      <c r="S184" s="2665" t="n"/>
      <c r="T184" s="2665" t="n"/>
      <c r="U184" s="2665" t="n"/>
      <c r="V184" s="2665" t="n"/>
      <c r="W184" s="2665" t="n"/>
      <c r="X184" s="2665" t="n"/>
      <c r="Y184" s="2665" t="n"/>
      <c r="Z184" s="2665" t="n"/>
      <c r="AA184" s="2665" t="n"/>
      <c r="AB184" s="2665" t="n"/>
      <c r="AC184" s="2665" t="n"/>
      <c r="AD184" s="2665" t="n"/>
      <c r="AE184" s="2665" t="n"/>
      <c r="AF184" s="2665" t="n"/>
      <c r="AG184" s="2665" t="n"/>
      <c r="AH184" s="2665" t="n"/>
      <c r="AI184" s="2665" t="n"/>
      <c r="AJ184" s="2665" t="n"/>
      <c r="AK184" s="2665" t="n"/>
      <c r="AL184" s="2665" t="n"/>
      <c r="AM184" s="2665" t="n"/>
      <c r="AN184" s="2665" t="n"/>
      <c r="AO184" s="2665" t="n"/>
      <c r="AP184" s="2665" t="n"/>
      <c r="AQ184" s="2665" t="n"/>
      <c r="AR184" s="2665" t="n"/>
      <c r="AS184" s="2665" t="n"/>
      <c r="AT184" s="2665" t="n"/>
      <c r="AU184" s="2665" t="n"/>
      <c r="AV184" s="2665" t="n"/>
      <c r="AW184" s="2665" t="n"/>
      <c r="AX184" s="2665" t="n"/>
      <c r="AY184" s="2665" t="n"/>
      <c r="AZ184" s="2665" t="n"/>
      <c r="BA184" s="2665" t="n"/>
      <c r="BB184" s="2665" t="n"/>
      <c r="BC184" s="2665" t="n"/>
      <c r="BD184" s="2665" t="n"/>
      <c r="BE184" s="2665" t="n"/>
      <c r="BF184" s="2665" t="n"/>
      <c r="BG184" s="2665" t="n"/>
      <c r="BH184" s="2665" t="n"/>
      <c r="BI184" s="2665" t="n"/>
      <c r="BJ184" s="2665" t="n"/>
      <c r="BK184" s="2665" t="n"/>
      <c r="BL184" s="2665" t="n"/>
      <c r="BM184" s="2665" t="n"/>
      <c r="BN184" s="2665" t="n"/>
      <c r="BO184" s="2799" t="inlineStr">
        <is>
          <t>2.5.2</t>
        </is>
      </c>
      <c r="BP184" s="2665" t="n"/>
      <c r="BQ184" s="2665" t="n"/>
      <c r="BR184" s="2311" t="n"/>
      <c r="BS184" s="2" t="n"/>
      <c r="BT184" s="2" t="n"/>
      <c r="BU184" s="2" t="n"/>
    </row>
    <row r="185">
      <c r="A185" s="268" t="inlineStr">
        <is>
          <t>СК-14</t>
        </is>
      </c>
      <c r="B185" s="266" t="n"/>
      <c r="C185" s="266" t="n"/>
      <c r="D185" s="269" t="n"/>
      <c r="E185" s="2798" t="inlineStr">
        <is>
          <t>Применять актуальные знания о происходящих на туристическом рынке процессах в управлении экономическим развитием предприятия индустрии туризма</t>
        </is>
      </c>
      <c r="F185" s="2665" t="n"/>
      <c r="G185" s="2665" t="n"/>
      <c r="H185" s="2665" t="n"/>
      <c r="I185" s="2665" t="n"/>
      <c r="J185" s="2665" t="n"/>
      <c r="K185" s="2665" t="n"/>
      <c r="L185" s="2665" t="n"/>
      <c r="M185" s="2665" t="n"/>
      <c r="N185" s="2665" t="n"/>
      <c r="O185" s="2665" t="n"/>
      <c r="P185" s="2665" t="n"/>
      <c r="Q185" s="2665" t="n"/>
      <c r="R185" s="2665" t="n"/>
      <c r="S185" s="2665" t="n"/>
      <c r="T185" s="2665" t="n"/>
      <c r="U185" s="2665" t="n"/>
      <c r="V185" s="2665" t="n"/>
      <c r="W185" s="2665" t="n"/>
      <c r="X185" s="2665" t="n"/>
      <c r="Y185" s="2665" t="n"/>
      <c r="Z185" s="2665" t="n"/>
      <c r="AA185" s="2665" t="n"/>
      <c r="AB185" s="2665" t="n"/>
      <c r="AC185" s="2665" t="n"/>
      <c r="AD185" s="2665" t="n"/>
      <c r="AE185" s="2665" t="n"/>
      <c r="AF185" s="2665" t="n"/>
      <c r="AG185" s="2665" t="n"/>
      <c r="AH185" s="2665" t="n"/>
      <c r="AI185" s="2665" t="n"/>
      <c r="AJ185" s="2665" t="n"/>
      <c r="AK185" s="2665" t="n"/>
      <c r="AL185" s="2665" t="n"/>
      <c r="AM185" s="2665" t="n"/>
      <c r="AN185" s="2665" t="n"/>
      <c r="AO185" s="2665" t="n"/>
      <c r="AP185" s="2665" t="n"/>
      <c r="AQ185" s="2665" t="n"/>
      <c r="AR185" s="2665" t="n"/>
      <c r="AS185" s="2665" t="n"/>
      <c r="AT185" s="2665" t="n"/>
      <c r="AU185" s="2665" t="n"/>
      <c r="AV185" s="2665" t="n"/>
      <c r="AW185" s="2665" t="n"/>
      <c r="AX185" s="2665" t="n"/>
      <c r="AY185" s="2665" t="n"/>
      <c r="AZ185" s="2665" t="n"/>
      <c r="BA185" s="2665" t="n"/>
      <c r="BB185" s="2665" t="n"/>
      <c r="BC185" s="2665" t="n"/>
      <c r="BD185" s="2665" t="n"/>
      <c r="BE185" s="2665" t="n"/>
      <c r="BF185" s="2665" t="n"/>
      <c r="BG185" s="2665" t="n"/>
      <c r="BH185" s="2665" t="n"/>
      <c r="BI185" s="2665" t="n"/>
      <c r="BJ185" s="2665" t="n"/>
      <c r="BK185" s="2665" t="n"/>
      <c r="BL185" s="2665" t="n"/>
      <c r="BM185" s="2665" t="n"/>
      <c r="BN185" s="2665" t="n"/>
      <c r="BO185" s="2799" t="inlineStr">
        <is>
          <t>2.6.1</t>
        </is>
      </c>
      <c r="BP185" s="2665" t="n"/>
      <c r="BQ185" s="2665" t="n"/>
      <c r="BR185" s="2311" t="n"/>
      <c r="BS185" s="2" t="n"/>
      <c r="BT185" s="2" t="n"/>
      <c r="BU185" s="2" t="n"/>
    </row>
    <row r="186">
      <c r="A186" s="2409" t="inlineStr">
        <is>
          <t>СК-15</t>
        </is>
      </c>
      <c r="B186" s="2665" t="n"/>
      <c r="C186" s="2665" t="n"/>
      <c r="D186" s="2311" t="n"/>
      <c r="E186" s="2798" t="inlineStr">
        <is>
          <t>Определять факторы рынка, оказывающие влияние на формирование ценового предложения, производить расчет цен туристических продуктов и услуг</t>
        </is>
      </c>
      <c r="F186" s="2665" t="n"/>
      <c r="G186" s="2665" t="n"/>
      <c r="H186" s="2665" t="n"/>
      <c r="I186" s="2665" t="n"/>
      <c r="J186" s="2665" t="n"/>
      <c r="K186" s="2665" t="n"/>
      <c r="L186" s="2665" t="n"/>
      <c r="M186" s="2665" t="n"/>
      <c r="N186" s="2665" t="n"/>
      <c r="O186" s="2665" t="n"/>
      <c r="P186" s="2665" t="n"/>
      <c r="Q186" s="2665" t="n"/>
      <c r="R186" s="2665" t="n"/>
      <c r="S186" s="2665" t="n"/>
      <c r="T186" s="2665" t="n"/>
      <c r="U186" s="2665" t="n"/>
      <c r="V186" s="2665" t="n"/>
      <c r="W186" s="2665" t="n"/>
      <c r="X186" s="2665" t="n"/>
      <c r="Y186" s="2665" t="n"/>
      <c r="Z186" s="2665" t="n"/>
      <c r="AA186" s="2665" t="n"/>
      <c r="AB186" s="2665" t="n"/>
      <c r="AC186" s="2665" t="n"/>
      <c r="AD186" s="2665" t="n"/>
      <c r="AE186" s="2665" t="n"/>
      <c r="AF186" s="2665" t="n"/>
      <c r="AG186" s="2665" t="n"/>
      <c r="AH186" s="2665" t="n"/>
      <c r="AI186" s="2665" t="n"/>
      <c r="AJ186" s="2665" t="n"/>
      <c r="AK186" s="2665" t="n"/>
      <c r="AL186" s="2665" t="n"/>
      <c r="AM186" s="2665" t="n"/>
      <c r="AN186" s="2665" t="n"/>
      <c r="AO186" s="2665" t="n"/>
      <c r="AP186" s="2665" t="n"/>
      <c r="AQ186" s="2665" t="n"/>
      <c r="AR186" s="2665" t="n"/>
      <c r="AS186" s="2665" t="n"/>
      <c r="AT186" s="2665" t="n"/>
      <c r="AU186" s="2665" t="n"/>
      <c r="AV186" s="2665" t="n"/>
      <c r="AW186" s="2665" t="n"/>
      <c r="AX186" s="2665" t="n"/>
      <c r="AY186" s="2665" t="n"/>
      <c r="AZ186" s="2665" t="n"/>
      <c r="BA186" s="2665" t="n"/>
      <c r="BB186" s="2665" t="n"/>
      <c r="BC186" s="2665" t="n"/>
      <c r="BD186" s="2665" t="n"/>
      <c r="BE186" s="2665" t="n"/>
      <c r="BF186" s="2665" t="n"/>
      <c r="BG186" s="2665" t="n"/>
      <c r="BH186" s="2665" t="n"/>
      <c r="BI186" s="2665" t="n"/>
      <c r="BJ186" s="2665" t="n"/>
      <c r="BK186" s="2665" t="n"/>
      <c r="BL186" s="2665" t="n"/>
      <c r="BM186" s="2665" t="n"/>
      <c r="BN186" s="2665" t="n"/>
      <c r="BO186" s="2799" t="inlineStr">
        <is>
          <t>2.6.2</t>
        </is>
      </c>
      <c r="BP186" s="2665" t="n"/>
      <c r="BQ186" s="2665" t="n"/>
      <c r="BR186" s="2311" t="n"/>
      <c r="BS186" s="2" t="n"/>
      <c r="BT186" s="2" t="n"/>
      <c r="BU186" s="2" t="n"/>
    </row>
    <row r="187">
      <c r="A187" s="2409" t="inlineStr">
        <is>
          <t>СК-16</t>
        </is>
      </c>
      <c r="B187" s="2665" t="n"/>
      <c r="C187" s="2665" t="n"/>
      <c r="D187" s="2311" t="n"/>
      <c r="E187" s="2798" t="inlineStr">
        <is>
          <t>Определять и использовать современные технологические приемы проведения экологических туров разной направленности</t>
        </is>
      </c>
      <c r="F187" s="2665" t="n"/>
      <c r="G187" s="2665" t="n"/>
      <c r="H187" s="2665" t="n"/>
      <c r="I187" s="2665" t="n"/>
      <c r="J187" s="2665" t="n"/>
      <c r="K187" s="2665" t="n"/>
      <c r="L187" s="2665" t="n"/>
      <c r="M187" s="2665" t="n"/>
      <c r="N187" s="2665" t="n"/>
      <c r="O187" s="2665" t="n"/>
      <c r="P187" s="2665" t="n"/>
      <c r="Q187" s="2665" t="n"/>
      <c r="R187" s="2665" t="n"/>
      <c r="S187" s="2665" t="n"/>
      <c r="T187" s="2665" t="n"/>
      <c r="U187" s="2665" t="n"/>
      <c r="V187" s="2665" t="n"/>
      <c r="W187" s="2665" t="n"/>
      <c r="X187" s="2665" t="n"/>
      <c r="Y187" s="2665" t="n"/>
      <c r="Z187" s="2665" t="n"/>
      <c r="AA187" s="2665" t="n"/>
      <c r="AB187" s="2665" t="n"/>
      <c r="AC187" s="2665" t="n"/>
      <c r="AD187" s="2665" t="n"/>
      <c r="AE187" s="2665" t="n"/>
      <c r="AF187" s="2665" t="n"/>
      <c r="AG187" s="2665" t="n"/>
      <c r="AH187" s="2665" t="n"/>
      <c r="AI187" s="2665" t="n"/>
      <c r="AJ187" s="2665" t="n"/>
      <c r="AK187" s="2665" t="n"/>
      <c r="AL187" s="2665" t="n"/>
      <c r="AM187" s="2665" t="n"/>
      <c r="AN187" s="2665" t="n"/>
      <c r="AO187" s="2665" t="n"/>
      <c r="AP187" s="2665" t="n"/>
      <c r="AQ187" s="2665" t="n"/>
      <c r="AR187" s="2665" t="n"/>
      <c r="AS187" s="2665" t="n"/>
      <c r="AT187" s="2665" t="n"/>
      <c r="AU187" s="2665" t="n"/>
      <c r="AV187" s="2665" t="n"/>
      <c r="AW187" s="2665" t="n"/>
      <c r="AX187" s="2665" t="n"/>
      <c r="AY187" s="2665" t="n"/>
      <c r="AZ187" s="2665" t="n"/>
      <c r="BA187" s="2665" t="n"/>
      <c r="BB187" s="2665" t="n"/>
      <c r="BC187" s="2665" t="n"/>
      <c r="BD187" s="2665" t="n"/>
      <c r="BE187" s="2665" t="n"/>
      <c r="BF187" s="2665" t="n"/>
      <c r="BG187" s="2665" t="n"/>
      <c r="BH187" s="2665" t="n"/>
      <c r="BI187" s="2665" t="n"/>
      <c r="BJ187" s="2665" t="n"/>
      <c r="BK187" s="2665" t="n"/>
      <c r="BL187" s="2665" t="n"/>
      <c r="BM187" s="2665" t="n"/>
      <c r="BN187" s="2665" t="n"/>
      <c r="BO187" s="2799" t="inlineStr">
        <is>
          <t>2.7.1</t>
        </is>
      </c>
      <c r="BP187" s="2665" t="n"/>
      <c r="BQ187" s="2665" t="n"/>
      <c r="BR187" s="2311" t="n"/>
      <c r="BS187" s="2" t="n"/>
      <c r="BT187" s="2" t="n"/>
      <c r="BU187" s="2" t="n"/>
    </row>
    <row r="188">
      <c r="A188" s="2409" t="inlineStr">
        <is>
          <t>СК-17</t>
        </is>
      </c>
      <c r="B188" s="2665" t="n"/>
      <c r="C188" s="2665" t="n"/>
      <c r="D188" s="2311" t="n"/>
      <c r="E188" s="2798" t="inlineStr">
        <is>
          <t>Организовывать работу по туроператорской деятельности</t>
        </is>
      </c>
      <c r="F188" s="2665" t="n"/>
      <c r="G188" s="2665" t="n"/>
      <c r="H188" s="2665" t="n"/>
      <c r="I188" s="2665" t="n"/>
      <c r="J188" s="2665" t="n"/>
      <c r="K188" s="2665" t="n"/>
      <c r="L188" s="2665" t="n"/>
      <c r="M188" s="2665" t="n"/>
      <c r="N188" s="2665" t="n"/>
      <c r="O188" s="2665" t="n"/>
      <c r="P188" s="2665" t="n"/>
      <c r="Q188" s="2665" t="n"/>
      <c r="R188" s="2665" t="n"/>
      <c r="S188" s="2665" t="n"/>
      <c r="T188" s="2665" t="n"/>
      <c r="U188" s="2665" t="n"/>
      <c r="V188" s="2665" t="n"/>
      <c r="W188" s="2665" t="n"/>
      <c r="X188" s="2665" t="n"/>
      <c r="Y188" s="2665" t="n"/>
      <c r="Z188" s="2665" t="n"/>
      <c r="AA188" s="2665" t="n"/>
      <c r="AB188" s="2665" t="n"/>
      <c r="AC188" s="2665" t="n"/>
      <c r="AD188" s="2665" t="n"/>
      <c r="AE188" s="2665" t="n"/>
      <c r="AF188" s="2665" t="n"/>
      <c r="AG188" s="2665" t="n"/>
      <c r="AH188" s="2665" t="n"/>
      <c r="AI188" s="2665" t="n"/>
      <c r="AJ188" s="2665" t="n"/>
      <c r="AK188" s="2665" t="n"/>
      <c r="AL188" s="2665" t="n"/>
      <c r="AM188" s="2665" t="n"/>
      <c r="AN188" s="2665" t="n"/>
      <c r="AO188" s="2665" t="n"/>
      <c r="AP188" s="2665" t="n"/>
      <c r="AQ188" s="2665" t="n"/>
      <c r="AR188" s="2665" t="n"/>
      <c r="AS188" s="2665" t="n"/>
      <c r="AT188" s="2665" t="n"/>
      <c r="AU188" s="2665" t="n"/>
      <c r="AV188" s="2665" t="n"/>
      <c r="AW188" s="2665" t="n"/>
      <c r="AX188" s="2665" t="n"/>
      <c r="AY188" s="2665" t="n"/>
      <c r="AZ188" s="2665" t="n"/>
      <c r="BA188" s="2665" t="n"/>
      <c r="BB188" s="2665" t="n"/>
      <c r="BC188" s="2665" t="n"/>
      <c r="BD188" s="2665" t="n"/>
      <c r="BE188" s="2665" t="n"/>
      <c r="BF188" s="2665" t="n"/>
      <c r="BG188" s="2665" t="n"/>
      <c r="BH188" s="2665" t="n"/>
      <c r="BI188" s="2665" t="n"/>
      <c r="BJ188" s="2665" t="n"/>
      <c r="BK188" s="2665" t="n"/>
      <c r="BL188" s="2665" t="n"/>
      <c r="BM188" s="2665" t="n"/>
      <c r="BN188" s="2665" t="n"/>
      <c r="BO188" s="2799" t="inlineStr">
        <is>
          <t>2.7.2</t>
        </is>
      </c>
      <c r="BP188" s="2665" t="n"/>
      <c r="BQ188" s="2665" t="n"/>
      <c r="BR188" s="2311" t="n"/>
      <c r="BS188" s="2" t="n"/>
      <c r="BT188" s="2" t="n"/>
      <c r="BU188" s="2" t="n"/>
    </row>
    <row r="189">
      <c r="A189" s="2409" t="inlineStr">
        <is>
          <t>СК-18</t>
        </is>
      </c>
      <c r="B189" s="2665" t="n"/>
      <c r="C189" s="2665" t="n"/>
      <c r="D189" s="2311" t="n"/>
      <c r="E189" s="2798" t="inlineStr">
        <is>
          <t>Объяснять и использовать основные подходы в планировании ландшафтной организации территории туристического объекта, приемы создания и ухода за ним</t>
        </is>
      </c>
      <c r="F189" s="2665" t="n"/>
      <c r="G189" s="2665" t="n"/>
      <c r="H189" s="2665" t="n"/>
      <c r="I189" s="2665" t="n"/>
      <c r="J189" s="2665" t="n"/>
      <c r="K189" s="2665" t="n"/>
      <c r="L189" s="2665" t="n"/>
      <c r="M189" s="2665" t="n"/>
      <c r="N189" s="2665" t="n"/>
      <c r="O189" s="2665" t="n"/>
      <c r="P189" s="2665" t="n"/>
      <c r="Q189" s="2665" t="n"/>
      <c r="R189" s="2665" t="n"/>
      <c r="S189" s="2665" t="n"/>
      <c r="T189" s="2665" t="n"/>
      <c r="U189" s="2665" t="n"/>
      <c r="V189" s="2665" t="n"/>
      <c r="W189" s="2665" t="n"/>
      <c r="X189" s="2665" t="n"/>
      <c r="Y189" s="2665" t="n"/>
      <c r="Z189" s="2665" t="n"/>
      <c r="AA189" s="2665" t="n"/>
      <c r="AB189" s="2665" t="n"/>
      <c r="AC189" s="2665" t="n"/>
      <c r="AD189" s="2665" t="n"/>
      <c r="AE189" s="2665" t="n"/>
      <c r="AF189" s="2665" t="n"/>
      <c r="AG189" s="2665" t="n"/>
      <c r="AH189" s="2665" t="n"/>
      <c r="AI189" s="2665" t="n"/>
      <c r="AJ189" s="2665" t="n"/>
      <c r="AK189" s="2665" t="n"/>
      <c r="AL189" s="2665" t="n"/>
      <c r="AM189" s="2665" t="n"/>
      <c r="AN189" s="2665" t="n"/>
      <c r="AO189" s="2665" t="n"/>
      <c r="AP189" s="2665" t="n"/>
      <c r="AQ189" s="2665" t="n"/>
      <c r="AR189" s="2665" t="n"/>
      <c r="AS189" s="2665" t="n"/>
      <c r="AT189" s="2665" t="n"/>
      <c r="AU189" s="2665" t="n"/>
      <c r="AV189" s="2665" t="n"/>
      <c r="AW189" s="2665" t="n"/>
      <c r="AX189" s="2665" t="n"/>
      <c r="AY189" s="2665" t="n"/>
      <c r="AZ189" s="2665" t="n"/>
      <c r="BA189" s="2665" t="n"/>
      <c r="BB189" s="2665" t="n"/>
      <c r="BC189" s="2665" t="n"/>
      <c r="BD189" s="2665" t="n"/>
      <c r="BE189" s="2665" t="n"/>
      <c r="BF189" s="2665" t="n"/>
      <c r="BG189" s="2665" t="n"/>
      <c r="BH189" s="2665" t="n"/>
      <c r="BI189" s="2665" t="n"/>
      <c r="BJ189" s="2665" t="n"/>
      <c r="BK189" s="2665" t="n"/>
      <c r="BL189" s="2665" t="n"/>
      <c r="BM189" s="2665" t="n"/>
      <c r="BN189" s="2665" t="n"/>
      <c r="BO189" s="2799" t="inlineStr">
        <is>
          <t>2.7.3</t>
        </is>
      </c>
      <c r="BP189" s="2665" t="n"/>
      <c r="BQ189" s="2665" t="n"/>
      <c r="BR189" s="2311" t="n"/>
      <c r="BS189" s="2" t="n"/>
      <c r="BT189" s="2" t="n"/>
      <c r="BU189" s="2" t="n"/>
    </row>
    <row r="190">
      <c r="A190" s="2409" t="inlineStr">
        <is>
          <t>СК-19</t>
        </is>
      </c>
      <c r="B190" s="2665" t="n"/>
      <c r="C190" s="2665" t="n"/>
      <c r="D190" s="2311" t="n"/>
      <c r="E190" s="2798" t="inlineStr">
        <is>
          <t>Использовать подходы рационального и неистощительного природопользования для организации и управления предприятиями в сфере экологического туризма</t>
        </is>
      </c>
      <c r="F190" s="2665" t="n"/>
      <c r="G190" s="2665" t="n"/>
      <c r="H190" s="2665" t="n"/>
      <c r="I190" s="2665" t="n"/>
      <c r="J190" s="2665" t="n"/>
      <c r="K190" s="2665" t="n"/>
      <c r="L190" s="2665" t="n"/>
      <c r="M190" s="2665" t="n"/>
      <c r="N190" s="2665" t="n"/>
      <c r="O190" s="2665" t="n"/>
      <c r="P190" s="2665" t="n"/>
      <c r="Q190" s="2665" t="n"/>
      <c r="R190" s="2665" t="n"/>
      <c r="S190" s="2665" t="n"/>
      <c r="T190" s="2665" t="n"/>
      <c r="U190" s="2665" t="n"/>
      <c r="V190" s="2665" t="n"/>
      <c r="W190" s="2665" t="n"/>
      <c r="X190" s="2665" t="n"/>
      <c r="Y190" s="2665" t="n"/>
      <c r="Z190" s="2665" t="n"/>
      <c r="AA190" s="2665" t="n"/>
      <c r="AB190" s="2665" t="n"/>
      <c r="AC190" s="2665" t="n"/>
      <c r="AD190" s="2665" t="n"/>
      <c r="AE190" s="2665" t="n"/>
      <c r="AF190" s="2665" t="n"/>
      <c r="AG190" s="2665" t="n"/>
      <c r="AH190" s="2665" t="n"/>
      <c r="AI190" s="2665" t="n"/>
      <c r="AJ190" s="2665" t="n"/>
      <c r="AK190" s="2665" t="n"/>
      <c r="AL190" s="2665" t="n"/>
      <c r="AM190" s="2665" t="n"/>
      <c r="AN190" s="2665" t="n"/>
      <c r="AO190" s="2665" t="n"/>
      <c r="AP190" s="2665" t="n"/>
      <c r="AQ190" s="2665" t="n"/>
      <c r="AR190" s="2665" t="n"/>
      <c r="AS190" s="2665" t="n"/>
      <c r="AT190" s="2665" t="n"/>
      <c r="AU190" s="2665" t="n"/>
      <c r="AV190" s="2665" t="n"/>
      <c r="AW190" s="2665" t="n"/>
      <c r="AX190" s="2665" t="n"/>
      <c r="AY190" s="2665" t="n"/>
      <c r="AZ190" s="2665" t="n"/>
      <c r="BA190" s="2665" t="n"/>
      <c r="BB190" s="2665" t="n"/>
      <c r="BC190" s="2665" t="n"/>
      <c r="BD190" s="2665" t="n"/>
      <c r="BE190" s="2665" t="n"/>
      <c r="BF190" s="2665" t="n"/>
      <c r="BG190" s="2665" t="n"/>
      <c r="BH190" s="2665" t="n"/>
      <c r="BI190" s="2665" t="n"/>
      <c r="BJ190" s="2665" t="n"/>
      <c r="BK190" s="2665" t="n"/>
      <c r="BL190" s="2665" t="n"/>
      <c r="BM190" s="2665" t="n"/>
      <c r="BN190" s="2665" t="n"/>
      <c r="BO190" s="2799" t="inlineStr">
        <is>
          <t>2.8.1</t>
        </is>
      </c>
      <c r="BP190" s="2665" t="n"/>
      <c r="BQ190" s="2665" t="n"/>
      <c r="BR190" s="2311" t="n"/>
      <c r="BS190" s="2" t="n"/>
      <c r="BT190" s="2" t="n"/>
      <c r="BU190" s="2" t="n"/>
    </row>
    <row r="191">
      <c r="A191" s="2409" t="inlineStr">
        <is>
          <t>СК-20</t>
        </is>
      </c>
      <c r="B191" s="2665" t="n"/>
      <c r="C191" s="2665" t="n"/>
      <c r="D191" s="2311" t="n"/>
      <c r="E191" s="2798" t="inlineStr">
        <is>
          <t>Оценивать туристические потребности на основе исследования целевых рынков и адаптировать к ним туристические предприятия</t>
        </is>
      </c>
      <c r="F191" s="2665" t="n"/>
      <c r="G191" s="2665" t="n"/>
      <c r="H191" s="2665" t="n"/>
      <c r="I191" s="2665" t="n"/>
      <c r="J191" s="2665" t="n"/>
      <c r="K191" s="2665" t="n"/>
      <c r="L191" s="2665" t="n"/>
      <c r="M191" s="2665" t="n"/>
      <c r="N191" s="2665" t="n"/>
      <c r="O191" s="2665" t="n"/>
      <c r="P191" s="2665" t="n"/>
      <c r="Q191" s="2665" t="n"/>
      <c r="R191" s="2665" t="n"/>
      <c r="S191" s="2665" t="n"/>
      <c r="T191" s="2665" t="n"/>
      <c r="U191" s="2665" t="n"/>
      <c r="V191" s="2665" t="n"/>
      <c r="W191" s="2665" t="n"/>
      <c r="X191" s="2665" t="n"/>
      <c r="Y191" s="2665" t="n"/>
      <c r="Z191" s="2665" t="n"/>
      <c r="AA191" s="2665" t="n"/>
      <c r="AB191" s="2665" t="n"/>
      <c r="AC191" s="2665" t="n"/>
      <c r="AD191" s="2665" t="n"/>
      <c r="AE191" s="2665" t="n"/>
      <c r="AF191" s="2665" t="n"/>
      <c r="AG191" s="2665" t="n"/>
      <c r="AH191" s="2665" t="n"/>
      <c r="AI191" s="2665" t="n"/>
      <c r="AJ191" s="2665" t="n"/>
      <c r="AK191" s="2665" t="n"/>
      <c r="AL191" s="2665" t="n"/>
      <c r="AM191" s="2665" t="n"/>
      <c r="AN191" s="2665" t="n"/>
      <c r="AO191" s="2665" t="n"/>
      <c r="AP191" s="2665" t="n"/>
      <c r="AQ191" s="2665" t="n"/>
      <c r="AR191" s="2665" t="n"/>
      <c r="AS191" s="2665" t="n"/>
      <c r="AT191" s="2665" t="n"/>
      <c r="AU191" s="2665" t="n"/>
      <c r="AV191" s="2665" t="n"/>
      <c r="AW191" s="2665" t="n"/>
      <c r="AX191" s="2665" t="n"/>
      <c r="AY191" s="2665" t="n"/>
      <c r="AZ191" s="2665" t="n"/>
      <c r="BA191" s="2665" t="n"/>
      <c r="BB191" s="2665" t="n"/>
      <c r="BC191" s="2665" t="n"/>
      <c r="BD191" s="2665" t="n"/>
      <c r="BE191" s="2665" t="n"/>
      <c r="BF191" s="2665" t="n"/>
      <c r="BG191" s="2665" t="n"/>
      <c r="BH191" s="2665" t="n"/>
      <c r="BI191" s="2665" t="n"/>
      <c r="BJ191" s="2665" t="n"/>
      <c r="BK191" s="2665" t="n"/>
      <c r="BL191" s="2665" t="n"/>
      <c r="BM191" s="2665" t="n"/>
      <c r="BN191" s="2665" t="n"/>
      <c r="BO191" s="2799" t="inlineStr">
        <is>
          <t>2.8.2</t>
        </is>
      </c>
      <c r="BP191" s="2665" t="n"/>
      <c r="BQ191" s="2665" t="n"/>
      <c r="BR191" s="2311" t="n"/>
      <c r="BS191" s="2" t="n"/>
      <c r="BT191" s="2" t="n"/>
      <c r="BU191" s="2" t="n"/>
    </row>
    <row r="192">
      <c r="A192" s="2409" t="inlineStr">
        <is>
          <t>СК-21</t>
        </is>
      </c>
      <c r="B192" s="2665" t="n"/>
      <c r="C192" s="2665" t="n"/>
      <c r="D192" s="2311" t="n"/>
      <c r="E192" s="2798" t="inlineStr">
        <is>
          <t>Применять правовые нормы в сфере управления и таможенного регулирования, принимать решения и совершать профессиональные действия в соответствии с ними, использовать справочные электронные правовые базы в профессиональной деятельности</t>
        </is>
      </c>
      <c r="F192" s="2665" t="n"/>
      <c r="G192" s="2665" t="n"/>
      <c r="H192" s="2665" t="n"/>
      <c r="I192" s="2665" t="n"/>
      <c r="J192" s="2665" t="n"/>
      <c r="K192" s="2665" t="n"/>
      <c r="L192" s="2665" t="n"/>
      <c r="M192" s="2665" t="n"/>
      <c r="N192" s="2665" t="n"/>
      <c r="O192" s="2665" t="n"/>
      <c r="P192" s="2665" t="n"/>
      <c r="Q192" s="2665" t="n"/>
      <c r="R192" s="2665" t="n"/>
      <c r="S192" s="2665" t="n"/>
      <c r="T192" s="2665" t="n"/>
      <c r="U192" s="2665" t="n"/>
      <c r="V192" s="2665" t="n"/>
      <c r="W192" s="2665" t="n"/>
      <c r="X192" s="2665" t="n"/>
      <c r="Y192" s="2665" t="n"/>
      <c r="Z192" s="2665" t="n"/>
      <c r="AA192" s="2665" t="n"/>
      <c r="AB192" s="2665" t="n"/>
      <c r="AC192" s="2665" t="n"/>
      <c r="AD192" s="2665" t="n"/>
      <c r="AE192" s="2665" t="n"/>
      <c r="AF192" s="2665" t="n"/>
      <c r="AG192" s="2665" t="n"/>
      <c r="AH192" s="2665" t="n"/>
      <c r="AI192" s="2665" t="n"/>
      <c r="AJ192" s="2665" t="n"/>
      <c r="AK192" s="2665" t="n"/>
      <c r="AL192" s="2665" t="n"/>
      <c r="AM192" s="2665" t="n"/>
      <c r="AN192" s="2665" t="n"/>
      <c r="AO192" s="2665" t="n"/>
      <c r="AP192" s="2665" t="n"/>
      <c r="AQ192" s="2665" t="n"/>
      <c r="AR192" s="2665" t="n"/>
      <c r="AS192" s="2665" t="n"/>
      <c r="AT192" s="2665" t="n"/>
      <c r="AU192" s="2665" t="n"/>
      <c r="AV192" s="2665" t="n"/>
      <c r="AW192" s="2665" t="n"/>
      <c r="AX192" s="2665" t="n"/>
      <c r="AY192" s="2665" t="n"/>
      <c r="AZ192" s="2665" t="n"/>
      <c r="BA192" s="2665" t="n"/>
      <c r="BB192" s="2665" t="n"/>
      <c r="BC192" s="2665" t="n"/>
      <c r="BD192" s="2665" t="n"/>
      <c r="BE192" s="2665" t="n"/>
      <c r="BF192" s="2665" t="n"/>
      <c r="BG192" s="2665" t="n"/>
      <c r="BH192" s="2665" t="n"/>
      <c r="BI192" s="2665" t="n"/>
      <c r="BJ192" s="2665" t="n"/>
      <c r="BK192" s="2665" t="n"/>
      <c r="BL192" s="2665" t="n"/>
      <c r="BM192" s="2665" t="n"/>
      <c r="BN192" s="2665" t="n"/>
      <c r="BO192" s="2799" t="inlineStr">
        <is>
          <t>2.8.3</t>
        </is>
      </c>
      <c r="BP192" s="2665" t="n"/>
      <c r="BQ192" s="2665" t="n"/>
      <c r="BR192" s="2311" t="n"/>
      <c r="BS192" s="2" t="n"/>
      <c r="BT192" s="2" t="n"/>
      <c r="BU192" s="2" t="n"/>
    </row>
    <row r="193">
      <c r="A193" s="2409" t="inlineStr">
        <is>
          <t>СК-22</t>
        </is>
      </c>
      <c r="B193" s="2665" t="n"/>
      <c r="C193" s="2665" t="n"/>
      <c r="D193" s="2311" t="n"/>
      <c r="E193" s="2798" t="inlineStr">
        <is>
          <t>Использовать визуальные приемы для демонстрации животных, растений, природных явлений в условиях проведения экологических туров</t>
        </is>
      </c>
      <c r="F193" s="2665" t="n"/>
      <c r="G193" s="2665" t="n"/>
      <c r="H193" s="2665" t="n"/>
      <c r="I193" s="2665" t="n"/>
      <c r="J193" s="2665" t="n"/>
      <c r="K193" s="2665" t="n"/>
      <c r="L193" s="2665" t="n"/>
      <c r="M193" s="2665" t="n"/>
      <c r="N193" s="2665" t="n"/>
      <c r="O193" s="2665" t="n"/>
      <c r="P193" s="2665" t="n"/>
      <c r="Q193" s="2665" t="n"/>
      <c r="R193" s="2665" t="n"/>
      <c r="S193" s="2665" t="n"/>
      <c r="T193" s="2665" t="n"/>
      <c r="U193" s="2665" t="n"/>
      <c r="V193" s="2665" t="n"/>
      <c r="W193" s="2665" t="n"/>
      <c r="X193" s="2665" t="n"/>
      <c r="Y193" s="2665" t="n"/>
      <c r="Z193" s="2665" t="n"/>
      <c r="AA193" s="2665" t="n"/>
      <c r="AB193" s="2665" t="n"/>
      <c r="AC193" s="2665" t="n"/>
      <c r="AD193" s="2665" t="n"/>
      <c r="AE193" s="2665" t="n"/>
      <c r="AF193" s="2665" t="n"/>
      <c r="AG193" s="2665" t="n"/>
      <c r="AH193" s="2665" t="n"/>
      <c r="AI193" s="2665" t="n"/>
      <c r="AJ193" s="2665" t="n"/>
      <c r="AK193" s="2665" t="n"/>
      <c r="AL193" s="2665" t="n"/>
      <c r="AM193" s="2665" t="n"/>
      <c r="AN193" s="2665" t="n"/>
      <c r="AO193" s="2665" t="n"/>
      <c r="AP193" s="2665" t="n"/>
      <c r="AQ193" s="2665" t="n"/>
      <c r="AR193" s="2665" t="n"/>
      <c r="AS193" s="2665" t="n"/>
      <c r="AT193" s="2665" t="n"/>
      <c r="AU193" s="2665" t="n"/>
      <c r="AV193" s="2665" t="n"/>
      <c r="AW193" s="2665" t="n"/>
      <c r="AX193" s="2665" t="n"/>
      <c r="AY193" s="2665" t="n"/>
      <c r="AZ193" s="2665" t="n"/>
      <c r="BA193" s="2665" t="n"/>
      <c r="BB193" s="2665" t="n"/>
      <c r="BC193" s="2665" t="n"/>
      <c r="BD193" s="2665" t="n"/>
      <c r="BE193" s="2665" t="n"/>
      <c r="BF193" s="2665" t="n"/>
      <c r="BG193" s="2665" t="n"/>
      <c r="BH193" s="2665" t="n"/>
      <c r="BI193" s="2665" t="n"/>
      <c r="BJ193" s="2665" t="n"/>
      <c r="BK193" s="2665" t="n"/>
      <c r="BL193" s="2665" t="n"/>
      <c r="BM193" s="2665" t="n"/>
      <c r="BN193" s="2665" t="n"/>
      <c r="BO193" s="2799" t="inlineStr">
        <is>
          <t>2.9.1</t>
        </is>
      </c>
      <c r="BP193" s="2665" t="n"/>
      <c r="BQ193" s="2665" t="n"/>
      <c r="BR193" s="2311" t="n"/>
      <c r="BS193" s="2" t="n"/>
      <c r="BT193" s="2" t="n"/>
      <c r="BU193" s="2" t="n"/>
    </row>
    <row r="194">
      <c r="A194" s="2409" t="inlineStr">
        <is>
          <t>СК-23</t>
        </is>
      </c>
      <c r="B194" s="2665" t="n"/>
      <c r="C194" s="2665" t="n"/>
      <c r="D194" s="2311" t="n"/>
      <c r="E194" s="2798" t="inlineStr">
        <is>
          <t>Объяснять экологические, законодательные и хозяйственные аспекты охотничьего туризма, планировать, разрабатывать и организовывать охотничьи, фотографические и орнитологические туры</t>
        </is>
      </c>
      <c r="F194" s="2665" t="n"/>
      <c r="G194" s="2665" t="n"/>
      <c r="H194" s="2665" t="n"/>
      <c r="I194" s="2665" t="n"/>
      <c r="J194" s="2665" t="n"/>
      <c r="K194" s="2665" t="n"/>
      <c r="L194" s="2665" t="n"/>
      <c r="M194" s="2665" t="n"/>
      <c r="N194" s="2665" t="n"/>
      <c r="O194" s="2665" t="n"/>
      <c r="P194" s="2665" t="n"/>
      <c r="Q194" s="2665" t="n"/>
      <c r="R194" s="2665" t="n"/>
      <c r="S194" s="2665" t="n"/>
      <c r="T194" s="2665" t="n"/>
      <c r="U194" s="2665" t="n"/>
      <c r="V194" s="2665" t="n"/>
      <c r="W194" s="2665" t="n"/>
      <c r="X194" s="2665" t="n"/>
      <c r="Y194" s="2665" t="n"/>
      <c r="Z194" s="2665" t="n"/>
      <c r="AA194" s="2665" t="n"/>
      <c r="AB194" s="2665" t="n"/>
      <c r="AC194" s="2665" t="n"/>
      <c r="AD194" s="2665" t="n"/>
      <c r="AE194" s="2665" t="n"/>
      <c r="AF194" s="2665" t="n"/>
      <c r="AG194" s="2665" t="n"/>
      <c r="AH194" s="2665" t="n"/>
      <c r="AI194" s="2665" t="n"/>
      <c r="AJ194" s="2665" t="n"/>
      <c r="AK194" s="2665" t="n"/>
      <c r="AL194" s="2665" t="n"/>
      <c r="AM194" s="2665" t="n"/>
      <c r="AN194" s="2665" t="n"/>
      <c r="AO194" s="2665" t="n"/>
      <c r="AP194" s="2665" t="n"/>
      <c r="AQ194" s="2665" t="n"/>
      <c r="AR194" s="2665" t="n"/>
      <c r="AS194" s="2665" t="n"/>
      <c r="AT194" s="2665" t="n"/>
      <c r="AU194" s="2665" t="n"/>
      <c r="AV194" s="2665" t="n"/>
      <c r="AW194" s="2665" t="n"/>
      <c r="AX194" s="2665" t="n"/>
      <c r="AY194" s="2665" t="n"/>
      <c r="AZ194" s="2665" t="n"/>
      <c r="BA194" s="2665" t="n"/>
      <c r="BB194" s="2665" t="n"/>
      <c r="BC194" s="2665" t="n"/>
      <c r="BD194" s="2665" t="n"/>
      <c r="BE194" s="2665" t="n"/>
      <c r="BF194" s="2665" t="n"/>
      <c r="BG194" s="2665" t="n"/>
      <c r="BH194" s="2665" t="n"/>
      <c r="BI194" s="2665" t="n"/>
      <c r="BJ194" s="2665" t="n"/>
      <c r="BK194" s="2665" t="n"/>
      <c r="BL194" s="2665" t="n"/>
      <c r="BM194" s="2665" t="n"/>
      <c r="BN194" s="2665" t="n"/>
      <c r="BO194" s="2799" t="inlineStr">
        <is>
          <t>2.9.2</t>
        </is>
      </c>
      <c r="BP194" s="2665" t="n"/>
      <c r="BQ194" s="2665" t="n"/>
      <c r="BR194" s="2311" t="n"/>
      <c r="BS194" s="2" t="n"/>
      <c r="BT194" s="2" t="n"/>
      <c r="BU194" s="2" t="n"/>
    </row>
    <row r="195">
      <c r="A195" s="2409" t="inlineStr">
        <is>
          <t>СК-24</t>
        </is>
      </c>
      <c r="B195" s="2665" t="n"/>
      <c r="C195" s="2665" t="n"/>
      <c r="D195" s="2311" t="n"/>
      <c r="E195" s="2798" t="inlineStr">
        <is>
          <t>Оценивать воздействие факторов, оказывающих влияние на развитие индустрии гостиничного и ресторанного бизнеса, анализировать состояние рынка гостиничных и ресторанных услуг для адаптации профессиональной деятельности</t>
        </is>
      </c>
      <c r="F195" s="2665" t="n"/>
      <c r="G195" s="2665" t="n"/>
      <c r="H195" s="2665" t="n"/>
      <c r="I195" s="2665" t="n"/>
      <c r="J195" s="2665" t="n"/>
      <c r="K195" s="2665" t="n"/>
      <c r="L195" s="2665" t="n"/>
      <c r="M195" s="2665" t="n"/>
      <c r="N195" s="2665" t="n"/>
      <c r="O195" s="2665" t="n"/>
      <c r="P195" s="2665" t="n"/>
      <c r="Q195" s="2665" t="n"/>
      <c r="R195" s="2665" t="n"/>
      <c r="S195" s="2665" t="n"/>
      <c r="T195" s="2665" t="n"/>
      <c r="U195" s="2665" t="n"/>
      <c r="V195" s="2665" t="n"/>
      <c r="W195" s="2665" t="n"/>
      <c r="X195" s="2665" t="n"/>
      <c r="Y195" s="2665" t="n"/>
      <c r="Z195" s="2665" t="n"/>
      <c r="AA195" s="2665" t="n"/>
      <c r="AB195" s="2665" t="n"/>
      <c r="AC195" s="2665" t="n"/>
      <c r="AD195" s="2665" t="n"/>
      <c r="AE195" s="2665" t="n"/>
      <c r="AF195" s="2665" t="n"/>
      <c r="AG195" s="2665" t="n"/>
      <c r="AH195" s="2665" t="n"/>
      <c r="AI195" s="2665" t="n"/>
      <c r="AJ195" s="2665" t="n"/>
      <c r="AK195" s="2665" t="n"/>
      <c r="AL195" s="2665" t="n"/>
      <c r="AM195" s="2665" t="n"/>
      <c r="AN195" s="2665" t="n"/>
      <c r="AO195" s="2665" t="n"/>
      <c r="AP195" s="2665" t="n"/>
      <c r="AQ195" s="2665" t="n"/>
      <c r="AR195" s="2665" t="n"/>
      <c r="AS195" s="2665" t="n"/>
      <c r="AT195" s="2665" t="n"/>
      <c r="AU195" s="2665" t="n"/>
      <c r="AV195" s="2665" t="n"/>
      <c r="AW195" s="2665" t="n"/>
      <c r="AX195" s="2665" t="n"/>
      <c r="AY195" s="2665" t="n"/>
      <c r="AZ195" s="2665" t="n"/>
      <c r="BA195" s="2665" t="n"/>
      <c r="BB195" s="2665" t="n"/>
      <c r="BC195" s="2665" t="n"/>
      <c r="BD195" s="2665" t="n"/>
      <c r="BE195" s="2665" t="n"/>
      <c r="BF195" s="2665" t="n"/>
      <c r="BG195" s="2665" t="n"/>
      <c r="BH195" s="2665" t="n"/>
      <c r="BI195" s="2665" t="n"/>
      <c r="BJ195" s="2665" t="n"/>
      <c r="BK195" s="2665" t="n"/>
      <c r="BL195" s="2665" t="n"/>
      <c r="BM195" s="2665" t="n"/>
      <c r="BN195" s="2665" t="n"/>
      <c r="BO195" s="2799" t="inlineStr">
        <is>
          <t>2.9.3</t>
        </is>
      </c>
      <c r="BP195" s="2665" t="n"/>
      <c r="BQ195" s="2665" t="n"/>
      <c r="BR195" s="2311" t="n"/>
      <c r="BS195" s="2" t="n"/>
      <c r="BT195" s="2" t="n"/>
      <c r="BU195" s="2" t="n"/>
    </row>
    <row r="196">
      <c r="A196" s="2409" t="inlineStr">
        <is>
          <t>СК-25</t>
        </is>
      </c>
      <c r="B196" s="2665" t="n"/>
      <c r="C196" s="2665" t="n"/>
      <c r="D196" s="2311" t="n"/>
      <c r="E196" s="2798" t="inlineStr">
        <is>
          <t>Адаптировать современные формы ведения туристического бизнеса к потребностям рынка экологического туризма</t>
        </is>
      </c>
      <c r="F196" s="2665" t="n"/>
      <c r="G196" s="2665" t="n"/>
      <c r="H196" s="2665" t="n"/>
      <c r="I196" s="2665" t="n"/>
      <c r="J196" s="2665" t="n"/>
      <c r="K196" s="2665" t="n"/>
      <c r="L196" s="2665" t="n"/>
      <c r="M196" s="2665" t="n"/>
      <c r="N196" s="2665" t="n"/>
      <c r="O196" s="2665" t="n"/>
      <c r="P196" s="2665" t="n"/>
      <c r="Q196" s="2665" t="n"/>
      <c r="R196" s="2665" t="n"/>
      <c r="S196" s="2665" t="n"/>
      <c r="T196" s="2665" t="n"/>
      <c r="U196" s="2665" t="n"/>
      <c r="V196" s="2665" t="n"/>
      <c r="W196" s="2665" t="n"/>
      <c r="X196" s="2665" t="n"/>
      <c r="Y196" s="2665" t="n"/>
      <c r="Z196" s="2665" t="n"/>
      <c r="AA196" s="2665" t="n"/>
      <c r="AB196" s="2665" t="n"/>
      <c r="AC196" s="2665" t="n"/>
      <c r="AD196" s="2665" t="n"/>
      <c r="AE196" s="2665" t="n"/>
      <c r="AF196" s="2665" t="n"/>
      <c r="AG196" s="2665" t="n"/>
      <c r="AH196" s="2665" t="n"/>
      <c r="AI196" s="2665" t="n"/>
      <c r="AJ196" s="2665" t="n"/>
      <c r="AK196" s="2665" t="n"/>
      <c r="AL196" s="2665" t="n"/>
      <c r="AM196" s="2665" t="n"/>
      <c r="AN196" s="2665" t="n"/>
      <c r="AO196" s="2665" t="n"/>
      <c r="AP196" s="2665" t="n"/>
      <c r="AQ196" s="2665" t="n"/>
      <c r="AR196" s="2665" t="n"/>
      <c r="AS196" s="2665" t="n"/>
      <c r="AT196" s="2665" t="n"/>
      <c r="AU196" s="2665" t="n"/>
      <c r="AV196" s="2665" t="n"/>
      <c r="AW196" s="2665" t="n"/>
      <c r="AX196" s="2665" t="n"/>
      <c r="AY196" s="2665" t="n"/>
      <c r="AZ196" s="2665" t="n"/>
      <c r="BA196" s="2665" t="n"/>
      <c r="BB196" s="2665" t="n"/>
      <c r="BC196" s="2665" t="n"/>
      <c r="BD196" s="2665" t="n"/>
      <c r="BE196" s="2665" t="n"/>
      <c r="BF196" s="2665" t="n"/>
      <c r="BG196" s="2665" t="n"/>
      <c r="BH196" s="2665" t="n"/>
      <c r="BI196" s="2665" t="n"/>
      <c r="BJ196" s="2665" t="n"/>
      <c r="BK196" s="2665" t="n"/>
      <c r="BL196" s="2665" t="n"/>
      <c r="BM196" s="2665" t="n"/>
      <c r="BN196" s="2665" t="n"/>
      <c r="BO196" s="2799" t="inlineStr">
        <is>
          <t>2.9.4</t>
        </is>
      </c>
      <c r="BP196" s="2665" t="n"/>
      <c r="BQ196" s="2665" t="n"/>
      <c r="BR196" s="2311" t="n"/>
      <c r="BS196" s="2" t="n"/>
      <c r="BT196" s="2" t="n"/>
      <c r="BU196" s="2" t="n"/>
    </row>
    <row r="197">
      <c r="A197" s="2409" t="inlineStr">
        <is>
          <t>СК-26</t>
        </is>
      </c>
      <c r="B197" s="2665" t="n"/>
      <c r="C197" s="2665" t="n"/>
      <c r="D197" s="2311" t="n"/>
      <c r="E197" s="2798" t="inlineStr">
        <is>
          <t>Использовать современные подходы в формировании и управлении  спросом потребителей в экологическом туризме</t>
        </is>
      </c>
      <c r="F197" s="2665" t="n"/>
      <c r="G197" s="2665" t="n"/>
      <c r="H197" s="2665" t="n"/>
      <c r="I197" s="2665" t="n"/>
      <c r="J197" s="2665" t="n"/>
      <c r="K197" s="2665" t="n"/>
      <c r="L197" s="2665" t="n"/>
      <c r="M197" s="2665" t="n"/>
      <c r="N197" s="2665" t="n"/>
      <c r="O197" s="2665" t="n"/>
      <c r="P197" s="2665" t="n"/>
      <c r="Q197" s="2665" t="n"/>
      <c r="R197" s="2665" t="n"/>
      <c r="S197" s="2665" t="n"/>
      <c r="T197" s="2665" t="n"/>
      <c r="U197" s="2665" t="n"/>
      <c r="V197" s="2665" t="n"/>
      <c r="W197" s="2665" t="n"/>
      <c r="X197" s="2665" t="n"/>
      <c r="Y197" s="2665" t="n"/>
      <c r="Z197" s="2665" t="n"/>
      <c r="AA197" s="2665" t="n"/>
      <c r="AB197" s="2665" t="n"/>
      <c r="AC197" s="2665" t="n"/>
      <c r="AD197" s="2665" t="n"/>
      <c r="AE197" s="2665" t="n"/>
      <c r="AF197" s="2665" t="n"/>
      <c r="AG197" s="2665" t="n"/>
      <c r="AH197" s="2665" t="n"/>
      <c r="AI197" s="2665" t="n"/>
      <c r="AJ197" s="2665" t="n"/>
      <c r="AK197" s="2665" t="n"/>
      <c r="AL197" s="2665" t="n"/>
      <c r="AM197" s="2665" t="n"/>
      <c r="AN197" s="2665" t="n"/>
      <c r="AO197" s="2665" t="n"/>
      <c r="AP197" s="2665" t="n"/>
      <c r="AQ197" s="2665" t="n"/>
      <c r="AR197" s="2665" t="n"/>
      <c r="AS197" s="2665" t="n"/>
      <c r="AT197" s="2665" t="n"/>
      <c r="AU197" s="2665" t="n"/>
      <c r="AV197" s="2665" t="n"/>
      <c r="AW197" s="2665" t="n"/>
      <c r="AX197" s="2665" t="n"/>
      <c r="AY197" s="2665" t="n"/>
      <c r="AZ197" s="2665" t="n"/>
      <c r="BA197" s="2665" t="n"/>
      <c r="BB197" s="2665" t="n"/>
      <c r="BC197" s="2665" t="n"/>
      <c r="BD197" s="2665" t="n"/>
      <c r="BE197" s="2665" t="n"/>
      <c r="BF197" s="2665" t="n"/>
      <c r="BG197" s="2665" t="n"/>
      <c r="BH197" s="2665" t="n"/>
      <c r="BI197" s="2665" t="n"/>
      <c r="BJ197" s="2665" t="n"/>
      <c r="BK197" s="2665" t="n"/>
      <c r="BL197" s="2665" t="n"/>
      <c r="BM197" s="2665" t="n"/>
      <c r="BN197" s="2665" t="n"/>
      <c r="BO197" s="2799" t="inlineStr">
        <is>
          <t>2.9.5</t>
        </is>
      </c>
      <c r="BP197" s="2665" t="n"/>
      <c r="BQ197" s="2665" t="n"/>
      <c r="BR197" s="2311" t="n"/>
      <c r="BS197" s="2" t="n"/>
      <c r="BT197" s="2" t="n"/>
      <c r="BU197" s="2" t="n"/>
    </row>
    <row r="198">
      <c r="A198" s="2409" t="inlineStr">
        <is>
          <t>СК-27</t>
        </is>
      </c>
      <c r="B198" s="2665" t="n"/>
      <c r="C198" s="2665" t="n"/>
      <c r="D198" s="2311" t="n"/>
      <c r="E198" s="2798" t="inlineStr">
        <is>
          <t>Применять опыт теории и истории пространства и времени в кино для организации различного вида туристических продуктов</t>
        </is>
      </c>
      <c r="F198" s="2665" t="n"/>
      <c r="G198" s="2665" t="n"/>
      <c r="H198" s="2665" t="n"/>
      <c r="I198" s="2665" t="n"/>
      <c r="J198" s="2665" t="n"/>
      <c r="K198" s="2665" t="n"/>
      <c r="L198" s="2665" t="n"/>
      <c r="M198" s="2665" t="n"/>
      <c r="N198" s="2665" t="n"/>
      <c r="O198" s="2665" t="n"/>
      <c r="P198" s="2665" t="n"/>
      <c r="Q198" s="2665" t="n"/>
      <c r="R198" s="2665" t="n"/>
      <c r="S198" s="2665" t="n"/>
      <c r="T198" s="2665" t="n"/>
      <c r="U198" s="2665" t="n"/>
      <c r="V198" s="2665" t="n"/>
      <c r="W198" s="2665" t="n"/>
      <c r="X198" s="2665" t="n"/>
      <c r="Y198" s="2665" t="n"/>
      <c r="Z198" s="2665" t="n"/>
      <c r="AA198" s="2665" t="n"/>
      <c r="AB198" s="2665" t="n"/>
      <c r="AC198" s="2665" t="n"/>
      <c r="AD198" s="2665" t="n"/>
      <c r="AE198" s="2665" t="n"/>
      <c r="AF198" s="2665" t="n"/>
      <c r="AG198" s="2665" t="n"/>
      <c r="AH198" s="2665" t="n"/>
      <c r="AI198" s="2665" t="n"/>
      <c r="AJ198" s="2665" t="n"/>
      <c r="AK198" s="2665" t="n"/>
      <c r="AL198" s="2665" t="n"/>
      <c r="AM198" s="2665" t="n"/>
      <c r="AN198" s="2665" t="n"/>
      <c r="AO198" s="2665" t="n"/>
      <c r="AP198" s="2665" t="n"/>
      <c r="AQ198" s="2665" t="n"/>
      <c r="AR198" s="2665" t="n"/>
      <c r="AS198" s="2665" t="n"/>
      <c r="AT198" s="2665" t="n"/>
      <c r="AU198" s="2665" t="n"/>
      <c r="AV198" s="2665" t="n"/>
      <c r="AW198" s="2665" t="n"/>
      <c r="AX198" s="2665" t="n"/>
      <c r="AY198" s="2665" t="n"/>
      <c r="AZ198" s="2665" t="n"/>
      <c r="BA198" s="2665" t="n"/>
      <c r="BB198" s="2665" t="n"/>
      <c r="BC198" s="2665" t="n"/>
      <c r="BD198" s="2665" t="n"/>
      <c r="BE198" s="2665" t="n"/>
      <c r="BF198" s="2665" t="n"/>
      <c r="BG198" s="2665" t="n"/>
      <c r="BH198" s="2665" t="n"/>
      <c r="BI198" s="2665" t="n"/>
      <c r="BJ198" s="2665" t="n"/>
      <c r="BK198" s="2665" t="n"/>
      <c r="BL198" s="2665" t="n"/>
      <c r="BM198" s="2665" t="n"/>
      <c r="BN198" s="2665" t="n"/>
      <c r="BO198" s="2799" t="inlineStr">
        <is>
          <t>2.11.2</t>
        </is>
      </c>
      <c r="BP198" s="2665" t="n"/>
      <c r="BQ198" s="2665" t="n"/>
      <c r="BR198" s="2311" t="n"/>
      <c r="BS198" s="2" t="n"/>
      <c r="BT198" s="2" t="n"/>
      <c r="BU198" s="2" t="n"/>
    </row>
    <row r="199">
      <c r="A199" s="2409" t="inlineStr">
        <is>
          <t>СК-28</t>
        </is>
      </c>
      <c r="B199" s="2665" t="n"/>
      <c r="C199" s="2665" t="n"/>
      <c r="D199" s="2311" t="n"/>
      <c r="E199" s="2798" t="inlineStr">
        <is>
          <t>Использовать знания по организации и проведению экскурсий с использованием современных подходов и методов интерпретаций</t>
        </is>
      </c>
      <c r="F199" s="2665" t="n"/>
      <c r="G199" s="2665" t="n"/>
      <c r="H199" s="2665" t="n"/>
      <c r="I199" s="2665" t="n"/>
      <c r="J199" s="2665" t="n"/>
      <c r="K199" s="2665" t="n"/>
      <c r="L199" s="2665" t="n"/>
      <c r="M199" s="2665" t="n"/>
      <c r="N199" s="2665" t="n"/>
      <c r="O199" s="2665" t="n"/>
      <c r="P199" s="2665" t="n"/>
      <c r="Q199" s="2665" t="n"/>
      <c r="R199" s="2665" t="n"/>
      <c r="S199" s="2665" t="n"/>
      <c r="T199" s="2665" t="n"/>
      <c r="U199" s="2665" t="n"/>
      <c r="V199" s="2665" t="n"/>
      <c r="W199" s="2665" t="n"/>
      <c r="X199" s="2665" t="n"/>
      <c r="Y199" s="2665" t="n"/>
      <c r="Z199" s="2665" t="n"/>
      <c r="AA199" s="2665" t="n"/>
      <c r="AB199" s="2665" t="n"/>
      <c r="AC199" s="2665" t="n"/>
      <c r="AD199" s="2665" t="n"/>
      <c r="AE199" s="2665" t="n"/>
      <c r="AF199" s="2665" t="n"/>
      <c r="AG199" s="2665" t="n"/>
      <c r="AH199" s="2665" t="n"/>
      <c r="AI199" s="2665" t="n"/>
      <c r="AJ199" s="2665" t="n"/>
      <c r="AK199" s="2665" t="n"/>
      <c r="AL199" s="2665" t="n"/>
      <c r="AM199" s="2665" t="n"/>
      <c r="AN199" s="2665" t="n"/>
      <c r="AO199" s="2665" t="n"/>
      <c r="AP199" s="2665" t="n"/>
      <c r="AQ199" s="2665" t="n"/>
      <c r="AR199" s="2665" t="n"/>
      <c r="AS199" s="2665" t="n"/>
      <c r="AT199" s="2665" t="n"/>
      <c r="AU199" s="2665" t="n"/>
      <c r="AV199" s="2665" t="n"/>
      <c r="AW199" s="2665" t="n"/>
      <c r="AX199" s="2665" t="n"/>
      <c r="AY199" s="2665" t="n"/>
      <c r="AZ199" s="2665" t="n"/>
      <c r="BA199" s="2665" t="n"/>
      <c r="BB199" s="2665" t="n"/>
      <c r="BC199" s="2665" t="n"/>
      <c r="BD199" s="2665" t="n"/>
      <c r="BE199" s="2665" t="n"/>
      <c r="BF199" s="2665" t="n"/>
      <c r="BG199" s="2665" t="n"/>
      <c r="BH199" s="2665" t="n"/>
      <c r="BI199" s="2665" t="n"/>
      <c r="BJ199" s="2665" t="n"/>
      <c r="BK199" s="2665" t="n"/>
      <c r="BL199" s="2665" t="n"/>
      <c r="BM199" s="2665" t="n"/>
      <c r="BN199" s="2665" t="n"/>
      <c r="BO199" s="2799" t="inlineStr">
        <is>
          <t>2.11.3</t>
        </is>
      </c>
      <c r="BP199" s="2665" t="n"/>
      <c r="BQ199" s="2665" t="n"/>
      <c r="BR199" s="2311" t="n"/>
      <c r="BS199" s="2" t="n"/>
      <c r="BT199" s="2" t="n"/>
      <c r="BU199" s="2" t="n"/>
    </row>
    <row r="200">
      <c r="A200" s="2409" t="inlineStr">
        <is>
          <t>СК-30</t>
        </is>
      </c>
      <c r="B200" s="2665" t="n"/>
      <c r="C200" s="2665" t="n"/>
      <c r="D200" s="2311" t="n"/>
      <c r="E200" s="2798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200" s="2665" t="n"/>
      <c r="G200" s="2665" t="n"/>
      <c r="H200" s="2665" t="n"/>
      <c r="I200" s="2665" t="n"/>
      <c r="J200" s="2665" t="n"/>
      <c r="K200" s="2665" t="n"/>
      <c r="L200" s="2665" t="n"/>
      <c r="M200" s="2665" t="n"/>
      <c r="N200" s="2665" t="n"/>
      <c r="O200" s="2665" t="n"/>
      <c r="P200" s="2665" t="n"/>
      <c r="Q200" s="2665" t="n"/>
      <c r="R200" s="2665" t="n"/>
      <c r="S200" s="2665" t="n"/>
      <c r="T200" s="2665" t="n"/>
      <c r="U200" s="2665" t="n"/>
      <c r="V200" s="2665" t="n"/>
      <c r="W200" s="2665" t="n"/>
      <c r="X200" s="2665" t="n"/>
      <c r="Y200" s="2665" t="n"/>
      <c r="Z200" s="2665" t="n"/>
      <c r="AA200" s="2665" t="n"/>
      <c r="AB200" s="2665" t="n"/>
      <c r="AC200" s="2665" t="n"/>
      <c r="AD200" s="2665" t="n"/>
      <c r="AE200" s="2665" t="n"/>
      <c r="AF200" s="2665" t="n"/>
      <c r="AG200" s="2665" t="n"/>
      <c r="AH200" s="2665" t="n"/>
      <c r="AI200" s="2665" t="n"/>
      <c r="AJ200" s="2665" t="n"/>
      <c r="AK200" s="2665" t="n"/>
      <c r="AL200" s="2665" t="n"/>
      <c r="AM200" s="2665" t="n"/>
      <c r="AN200" s="2665" t="n"/>
      <c r="AO200" s="2665" t="n"/>
      <c r="AP200" s="2665" t="n"/>
      <c r="AQ200" s="2665" t="n"/>
      <c r="AR200" s="2665" t="n"/>
      <c r="AS200" s="2665" t="n"/>
      <c r="AT200" s="2665" t="n"/>
      <c r="AU200" s="2665" t="n"/>
      <c r="AV200" s="2665" t="n"/>
      <c r="AW200" s="2665" t="n"/>
      <c r="AX200" s="2665" t="n"/>
      <c r="AY200" s="2665" t="n"/>
      <c r="AZ200" s="2665" t="n"/>
      <c r="BA200" s="2665" t="n"/>
      <c r="BB200" s="2665" t="n"/>
      <c r="BC200" s="2665" t="n"/>
      <c r="BD200" s="2665" t="n"/>
      <c r="BE200" s="2665" t="n"/>
      <c r="BF200" s="2665" t="n"/>
      <c r="BG200" s="2665" t="n"/>
      <c r="BH200" s="2665" t="n"/>
      <c r="BI200" s="2665" t="n"/>
      <c r="BJ200" s="2665" t="n"/>
      <c r="BK200" s="2665" t="n"/>
      <c r="BL200" s="2665" t="n"/>
      <c r="BM200" s="2665" t="n"/>
      <c r="BN200" s="2665" t="n"/>
      <c r="BO200" s="2799" t="inlineStr">
        <is>
          <t>2.11.5</t>
        </is>
      </c>
      <c r="BP200" s="2665" t="n"/>
      <c r="BQ200" s="2665" t="n"/>
      <c r="BR200" s="2311" t="n"/>
      <c r="BS200" s="2" t="n"/>
      <c r="BT200" s="2" t="n"/>
      <c r="BU200" s="2" t="n"/>
    </row>
    <row r="201">
      <c r="A201" s="518" t="inlineStr">
        <is>
          <t>СК-31</t>
        </is>
      </c>
      <c r="B201" s="516" t="n"/>
      <c r="C201" s="516" t="n"/>
      <c r="D201" s="514" t="n"/>
      <c r="E201" s="2806" t="inlineStr">
        <is>
          <t>Применять законодательные и нормативные документы, регламентирующие учет, анализ и  аудит производственно-экономической деятельности при решении профессиональных задач</t>
        </is>
      </c>
      <c r="F201" s="2674" t="n"/>
      <c r="G201" s="2674" t="n"/>
      <c r="H201" s="2674" t="n"/>
      <c r="I201" s="2674" t="n"/>
      <c r="J201" s="2674" t="n"/>
      <c r="K201" s="2674" t="n"/>
      <c r="L201" s="2674" t="n"/>
      <c r="M201" s="2674" t="n"/>
      <c r="N201" s="2674" t="n"/>
      <c r="O201" s="2674" t="n"/>
      <c r="P201" s="2674" t="n"/>
      <c r="Q201" s="2674" t="n"/>
      <c r="R201" s="2674" t="n"/>
      <c r="S201" s="2674" t="n"/>
      <c r="T201" s="2674" t="n"/>
      <c r="U201" s="2674" t="n"/>
      <c r="V201" s="2674" t="n"/>
      <c r="W201" s="2674" t="n"/>
      <c r="X201" s="2674" t="n"/>
      <c r="Y201" s="2674" t="n"/>
      <c r="Z201" s="2674" t="n"/>
      <c r="AA201" s="2674" t="n"/>
      <c r="AB201" s="2674" t="n"/>
      <c r="AC201" s="2674" t="n"/>
      <c r="AD201" s="2674" t="n"/>
      <c r="AE201" s="2674" t="n"/>
      <c r="AF201" s="2674" t="n"/>
      <c r="AG201" s="2674" t="n"/>
      <c r="AH201" s="2674" t="n"/>
      <c r="AI201" s="2674" t="n"/>
      <c r="AJ201" s="2674" t="n"/>
      <c r="AK201" s="2674" t="n"/>
      <c r="AL201" s="2674" t="n"/>
      <c r="AM201" s="2674" t="n"/>
      <c r="AN201" s="2674" t="n"/>
      <c r="AO201" s="2674" t="n"/>
      <c r="AP201" s="2674" t="n"/>
      <c r="AQ201" s="2674" t="n"/>
      <c r="AR201" s="2674" t="n"/>
      <c r="AS201" s="2674" t="n"/>
      <c r="AT201" s="2674" t="n"/>
      <c r="AU201" s="2674" t="n"/>
      <c r="AV201" s="2674" t="n"/>
      <c r="AW201" s="2674" t="n"/>
      <c r="AX201" s="2674" t="n"/>
      <c r="AY201" s="2674" t="n"/>
      <c r="AZ201" s="2674" t="n"/>
      <c r="BA201" s="2674" t="n"/>
      <c r="BB201" s="2674" t="n"/>
      <c r="BC201" s="2674" t="n"/>
      <c r="BD201" s="2674" t="n"/>
      <c r="BE201" s="2674" t="n"/>
      <c r="BF201" s="2674" t="n"/>
      <c r="BG201" s="2674" t="n"/>
      <c r="BH201" s="2674" t="n"/>
      <c r="BI201" s="2674" t="n"/>
      <c r="BJ201" s="2674" t="n"/>
      <c r="BK201" s="2674" t="n"/>
      <c r="BL201" s="2674" t="n"/>
      <c r="BM201" s="2674" t="n"/>
      <c r="BN201" s="2674" t="n"/>
      <c r="BO201" s="2807" t="inlineStr">
        <is>
          <t>2.11.6</t>
        </is>
      </c>
      <c r="BP201" s="2674" t="n"/>
      <c r="BQ201" s="2674" t="n"/>
      <c r="BR201" s="2472" t="n"/>
      <c r="BS201" s="2" t="n"/>
      <c r="BT201" s="2" t="n"/>
      <c r="BU201" s="2" t="n"/>
    </row>
    <row r="202">
      <c r="A202" s="140" t="n"/>
      <c r="B202" s="140" t="n"/>
      <c r="C202" s="140" t="n"/>
      <c r="D202" s="140" t="n"/>
      <c r="E202" s="679" t="n"/>
      <c r="F202" s="679" t="n"/>
      <c r="G202" s="679" t="n"/>
      <c r="H202" s="679" t="n"/>
      <c r="I202" s="679" t="n"/>
      <c r="J202" s="679" t="n"/>
      <c r="K202" s="679" t="n"/>
      <c r="L202" s="679" t="n"/>
      <c r="M202" s="679" t="n"/>
      <c r="N202" s="679" t="n"/>
      <c r="O202" s="679" t="n"/>
      <c r="P202" s="679" t="n"/>
      <c r="Q202" s="679" t="n"/>
      <c r="R202" s="679" t="n"/>
      <c r="S202" s="679" t="n"/>
      <c r="T202" s="679" t="n"/>
      <c r="U202" s="679" t="n"/>
      <c r="V202" s="679" t="n"/>
      <c r="W202" s="679" t="n"/>
      <c r="X202" s="679" t="n"/>
      <c r="Y202" s="679" t="n"/>
      <c r="Z202" s="679" t="n"/>
      <c r="AA202" s="679" t="n"/>
      <c r="AB202" s="679" t="n"/>
      <c r="AC202" s="679" t="n"/>
      <c r="AD202" s="679" t="n"/>
      <c r="AE202" s="679" t="n"/>
      <c r="AF202" s="679" t="n"/>
      <c r="AG202" s="679" t="n"/>
      <c r="AH202" s="679" t="n"/>
      <c r="AI202" s="679" t="n"/>
      <c r="AJ202" s="679" t="n"/>
      <c r="AK202" s="679" t="n"/>
      <c r="AL202" s="679" t="n"/>
      <c r="AM202" s="679" t="n"/>
      <c r="AN202" s="679" t="n"/>
      <c r="AO202" s="679" t="n"/>
      <c r="AP202" s="679" t="n"/>
      <c r="AQ202" s="679" t="n"/>
      <c r="AR202" s="679" t="n"/>
      <c r="AS202" s="679" t="n"/>
      <c r="AT202" s="679" t="n"/>
      <c r="AU202" s="679" t="n"/>
      <c r="AV202" s="679" t="n"/>
      <c r="AW202" s="679" t="n"/>
      <c r="AX202" s="679" t="n"/>
      <c r="AY202" s="679" t="n"/>
      <c r="AZ202" s="679" t="n"/>
      <c r="BA202" s="679" t="n"/>
      <c r="BB202" s="679" t="n"/>
      <c r="BC202" s="679" t="n"/>
      <c r="BD202" s="679" t="n"/>
      <c r="BE202" s="679" t="n"/>
      <c r="BF202" s="679" t="n"/>
      <c r="BG202" s="680" t="n"/>
      <c r="BH202" s="680" t="n"/>
      <c r="BI202" s="680" t="n"/>
      <c r="BJ202" s="680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</row>
    <row r="203">
      <c r="A203" s="681" t="inlineStr">
        <is>
          <t>д</t>
        </is>
      </c>
      <c r="B203" s="137" t="inlineStr">
        <is>
          <t>Дифференцированный зачет.</t>
        </is>
      </c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</row>
    <row r="205">
      <c r="A205" s="655" t="inlineStr">
        <is>
          <t>Проректор по учебной работе</t>
        </is>
      </c>
      <c r="B205" s="655" t="n"/>
      <c r="C205" s="655" t="n"/>
      <c r="D205" s="655" t="n"/>
      <c r="E205" s="655" t="n"/>
      <c r="F205" s="655" t="n"/>
      <c r="G205" s="655" t="n"/>
      <c r="H205" s="655" t="n"/>
      <c r="I205" s="655" t="n"/>
      <c r="J205" s="655" t="n"/>
      <c r="K205" s="655" t="n"/>
      <c r="L205" s="655" t="n"/>
      <c r="M205" s="658" t="n"/>
      <c r="N205" s="659" t="n"/>
      <c r="O205" s="659" t="n"/>
      <c r="P205" s="659" t="n"/>
      <c r="Q205" s="659" t="n"/>
      <c r="R205" s="659" t="n"/>
      <c r="S205" s="659" t="n"/>
      <c r="T205" s="659" t="n"/>
      <c r="U205" s="659" t="n"/>
      <c r="V205" s="659" t="n"/>
      <c r="W205" s="659" t="n"/>
      <c r="X205" s="659" t="n"/>
      <c r="Y205" s="655" t="inlineStr">
        <is>
          <t>А.А.Сакович</t>
        </is>
      </c>
      <c r="Z205" s="2" t="n"/>
      <c r="AA205" s="656" t="n"/>
      <c r="AB205" s="655" t="n"/>
      <c r="AC205" s="2" t="n"/>
      <c r="AD205" s="2" t="n"/>
      <c r="AE205" s="655" t="n"/>
      <c r="AF205" s="2" t="n"/>
      <c r="AG205" s="2" t="n"/>
      <c r="AH205" s="2" t="n"/>
      <c r="AI205" s="2" t="n"/>
      <c r="AJ205" s="2" t="n"/>
      <c r="AK205" s="668" t="n"/>
      <c r="AL205" s="657" t="inlineStr">
        <is>
          <t>Заведующий кафедрой туризма, природопользования</t>
        </is>
      </c>
      <c r="AM205" s="668" t="n"/>
      <c r="AN205" s="668" t="n"/>
      <c r="AO205" s="668" t="n"/>
      <c r="AP205" s="668" t="n"/>
      <c r="AQ205" s="668" t="n"/>
      <c r="AR205" s="668" t="n"/>
      <c r="AS205" s="668" t="n"/>
      <c r="AT205" s="668" t="n"/>
      <c r="AU205" s="668" t="n"/>
      <c r="AV205" s="668" t="n"/>
      <c r="AW205" s="668" t="n"/>
      <c r="AX205" s="668" t="n"/>
      <c r="AY205" s="672" t="n"/>
      <c r="AZ205" s="659" t="n"/>
      <c r="BA205" s="659" t="n"/>
      <c r="BB205" s="659" t="n"/>
      <c r="BC205" s="659" t="n"/>
      <c r="BD205" s="659" t="n"/>
      <c r="BE205" s="659" t="n"/>
      <c r="BF205" s="659" t="n"/>
      <c r="BG205" s="659" t="n"/>
      <c r="BH205" s="659" t="n"/>
      <c r="BI205" s="659" t="n"/>
      <c r="BJ205" s="658" t="n"/>
      <c r="BK205" s="655" t="inlineStr">
        <is>
          <t>Я.А.Шапорова</t>
        </is>
      </c>
      <c r="BL205" s="665" t="n"/>
      <c r="BM205" s="2" t="n"/>
      <c r="BN205" s="655" t="n"/>
      <c r="BO205" s="2" t="n"/>
      <c r="BP205" s="2" t="n"/>
      <c r="BQ205" s="2" t="n"/>
      <c r="BR205" s="2" t="n"/>
      <c r="BS205" s="2" t="n"/>
      <c r="BT205" s="2" t="n"/>
      <c r="BU205" s="2" t="n"/>
    </row>
    <row r="206">
      <c r="A206" s="655" t="n"/>
      <c r="B206" s="655" t="n"/>
      <c r="C206" s="655" t="n"/>
      <c r="D206" s="655" t="n"/>
      <c r="E206" s="655" t="n"/>
      <c r="F206" s="655" t="n"/>
      <c r="G206" s="655" t="n"/>
      <c r="H206" s="655" t="n"/>
      <c r="I206" s="655" t="n"/>
      <c r="J206" s="655" t="n"/>
      <c r="K206" s="655" t="n"/>
      <c r="L206" s="655" t="n"/>
      <c r="M206" s="2" t="n"/>
      <c r="N206" s="660" t="n"/>
      <c r="O206" s="660" t="n"/>
      <c r="P206" s="660" t="n"/>
      <c r="Q206" s="660" t="n"/>
      <c r="R206" s="660" t="n"/>
      <c r="S206" s="661" t="n">
        <v>2023</v>
      </c>
      <c r="T206" s="662" t="n"/>
      <c r="U206" s="655" t="n"/>
      <c r="V206" s="2" t="n"/>
      <c r="W206" s="2" t="n"/>
      <c r="X206" s="2" t="n"/>
      <c r="Y206" s="655" t="n"/>
      <c r="Z206" s="655" t="n"/>
      <c r="AA206" s="655" t="n"/>
      <c r="AB206" s="2" t="n"/>
      <c r="AC206" s="2" t="n"/>
      <c r="AD206" s="2" t="n"/>
      <c r="AE206" s="2" t="n"/>
      <c r="AF206" s="2" t="n"/>
      <c r="AG206" s="666" t="n"/>
      <c r="AH206" s="2" t="n"/>
      <c r="AI206" s="2" t="n"/>
      <c r="AJ206" s="2" t="n"/>
      <c r="AK206" s="668" t="n"/>
      <c r="AL206" s="666" t="inlineStr">
        <is>
          <t>и охотоведения</t>
        </is>
      </c>
      <c r="AM206" s="668" t="n"/>
      <c r="AN206" s="668" t="n"/>
      <c r="AO206" s="668" t="n"/>
      <c r="AP206" s="668" t="n"/>
      <c r="AQ206" s="668" t="n"/>
      <c r="AR206" s="668" t="n"/>
      <c r="AS206" s="668" t="n"/>
      <c r="AT206" s="668" t="n"/>
      <c r="AU206" s="668" t="n"/>
      <c r="AV206" s="668" t="n"/>
      <c r="AW206" s="668" t="n"/>
      <c r="AX206" s="668" t="n"/>
      <c r="AY206" s="668" t="n"/>
      <c r="AZ206" s="2" t="n"/>
      <c r="BA206" s="671" t="n"/>
      <c r="BB206" s="660" t="n"/>
      <c r="BC206" s="660" t="n"/>
      <c r="BD206" s="660" t="n"/>
      <c r="BE206" s="661" t="n">
        <v>2023</v>
      </c>
      <c r="BF206" s="662" t="n"/>
      <c r="BG206" s="655" t="n"/>
      <c r="BH206" s="656" t="n"/>
      <c r="BI206" s="655" t="n"/>
      <c r="BJ206" s="655" t="n"/>
      <c r="BK206" s="655" t="n"/>
      <c r="BL206" s="2" t="n"/>
      <c r="BM206" s="665" t="n"/>
      <c r="BN206" s="2" t="n"/>
      <c r="BO206" s="2" t="n"/>
      <c r="BP206" s="2" t="n"/>
      <c r="BQ206" s="2" t="n"/>
      <c r="BR206" s="2" t="n"/>
      <c r="BS206" s="2" t="n"/>
      <c r="BT206" s="2" t="n"/>
      <c r="BU206" s="2" t="n"/>
    </row>
    <row r="207">
      <c r="A207" s="655" t="n"/>
      <c r="B207" s="655" t="n"/>
      <c r="C207" s="655" t="n"/>
      <c r="D207" s="655" t="n"/>
      <c r="E207" s="655" t="n"/>
      <c r="F207" s="655" t="n"/>
      <c r="G207" s="655" t="n"/>
      <c r="H207" s="655" t="n"/>
      <c r="I207" s="655" t="n"/>
      <c r="J207" s="655" t="n"/>
      <c r="K207" s="655" t="n"/>
      <c r="L207" s="655" t="n"/>
      <c r="M207" s="655" t="n"/>
      <c r="N207" s="655" t="n"/>
      <c r="O207" s="655" t="n"/>
      <c r="P207" s="655" t="n"/>
      <c r="Q207" s="655" t="n"/>
      <c r="R207" s="655" t="n"/>
      <c r="S207" s="655" t="n"/>
      <c r="T207" s="655" t="n"/>
      <c r="U207" s="655" t="n"/>
      <c r="V207" s="655" t="n"/>
      <c r="W207" s="655" t="n"/>
      <c r="X207" s="665" t="n"/>
      <c r="Y207" s="665" t="n"/>
      <c r="Z207" s="2" t="n"/>
      <c r="AA207" s="663" t="n"/>
      <c r="AB207" s="2" t="n"/>
      <c r="AC207" s="2" t="n"/>
      <c r="AD207" s="2" t="n"/>
      <c r="AE207" s="2" t="n"/>
      <c r="AF207" s="2" t="n"/>
      <c r="AG207" s="655" t="n"/>
      <c r="AH207" s="2" t="n"/>
      <c r="AI207" s="2" t="n"/>
      <c r="AJ207" s="2" t="n"/>
      <c r="AK207" s="655" t="n"/>
      <c r="AL207" s="37" t="n"/>
      <c r="AM207" s="37" t="n"/>
      <c r="AN207" s="37" t="n"/>
      <c r="AO207" s="37" t="n"/>
      <c r="AP207" s="37" t="n"/>
      <c r="AQ207" s="37" t="n"/>
      <c r="AR207" s="37" t="n"/>
      <c r="AS207" s="37" t="n"/>
      <c r="AT207" s="37" t="n"/>
      <c r="AU207" s="37" t="n"/>
      <c r="AV207" s="37" t="n"/>
      <c r="AW207" s="37" t="n"/>
      <c r="AX207" s="37" t="n"/>
      <c r="AY207" s="37" t="n"/>
      <c r="AZ207" s="37" t="n"/>
      <c r="BA207" s="37" t="n"/>
      <c r="BB207" s="37" t="n"/>
      <c r="BC207" s="37" t="n"/>
      <c r="BD207" s="37" t="n"/>
      <c r="BE207" s="37" t="n"/>
      <c r="BF207" s="37" t="n"/>
      <c r="BG207" s="37" t="n"/>
      <c r="BH207" s="37" t="n"/>
      <c r="BI207" s="37" t="n"/>
      <c r="BJ207" s="37" t="n"/>
      <c r="BK207" s="37" t="n"/>
      <c r="BL207" s="37" t="n"/>
      <c r="BM207" s="37" t="n"/>
      <c r="BN207" s="37" t="n"/>
      <c r="BO207" s="37" t="n"/>
      <c r="BP207" s="37" t="n"/>
      <c r="BQ207" s="37" t="n"/>
      <c r="BR207" s="37" t="n"/>
      <c r="BS207" s="2" t="n"/>
      <c r="BT207" s="2" t="n"/>
      <c r="BU207" s="2" t="n"/>
    </row>
    <row r="208">
      <c r="A208" s="666" t="inlineStr">
        <is>
          <t>Декан факультета заочного образования</t>
        </is>
      </c>
      <c r="B208" s="666" t="n"/>
      <c r="C208" s="666" t="n"/>
      <c r="D208" s="666" t="n"/>
      <c r="E208" s="666" t="n"/>
      <c r="F208" s="666" t="n"/>
      <c r="G208" s="666" t="n"/>
      <c r="H208" s="666" t="n"/>
      <c r="I208" s="666" t="n"/>
      <c r="J208" s="666" t="n"/>
      <c r="K208" s="666" t="n"/>
      <c r="L208" s="666" t="n"/>
      <c r="M208" s="667" t="n"/>
      <c r="N208" s="659" t="n"/>
      <c r="O208" s="659" t="n"/>
      <c r="P208" s="659" t="n"/>
      <c r="Q208" s="659" t="n"/>
      <c r="R208" s="659" t="n"/>
      <c r="S208" s="659" t="n"/>
      <c r="T208" s="659" t="n"/>
      <c r="U208" s="659" t="n"/>
      <c r="V208" s="659" t="n"/>
      <c r="W208" s="659" t="n"/>
      <c r="X208" s="659" t="n"/>
      <c r="Y208" s="666" t="inlineStr">
        <is>
          <t>С.А.Прохорчик</t>
        </is>
      </c>
      <c r="Z208" s="666" t="n"/>
      <c r="AA208" s="666" t="n"/>
      <c r="AB208" s="666" t="n"/>
      <c r="AC208" s="2" t="n"/>
      <c r="AD208" s="2" t="n"/>
      <c r="AE208" s="666" t="n"/>
      <c r="AF208" s="666" t="n"/>
      <c r="AG208" s="2" t="n"/>
      <c r="AH208" s="2" t="n"/>
      <c r="AI208" s="2" t="n"/>
      <c r="AJ208" s="2" t="n"/>
      <c r="AK208" s="668" t="n"/>
      <c r="AL208" s="657" t="inlineStr">
        <is>
          <t>Рекомендован к утверждению научно-методическим советом БГТУ, протокол № 6  от  28.04.2023</t>
        </is>
      </c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</row>
    <row r="209">
      <c r="A209" s="668" t="n"/>
      <c r="B209" s="668" t="n"/>
      <c r="C209" s="668" t="n"/>
      <c r="D209" s="668" t="n"/>
      <c r="E209" s="668" t="n"/>
      <c r="F209" s="668" t="n"/>
      <c r="G209" s="668" t="n"/>
      <c r="H209" s="668" t="n"/>
      <c r="I209" s="668" t="n"/>
      <c r="J209" s="656" t="n"/>
      <c r="K209" s="656" t="n"/>
      <c r="L209" s="656" t="n"/>
      <c r="M209" s="665" t="n"/>
      <c r="N209" s="670" t="n"/>
      <c r="O209" s="670" t="n"/>
      <c r="P209" s="671" t="n"/>
      <c r="Q209" s="671" t="n"/>
      <c r="R209" s="671" t="n"/>
      <c r="S209" s="661" t="n">
        <v>2023</v>
      </c>
      <c r="T209" s="662" t="n"/>
      <c r="U209" s="655" t="n"/>
      <c r="V209" s="655" t="n"/>
      <c r="W209" s="655" t="n"/>
      <c r="X209" s="655" t="n"/>
      <c r="Y209" s="655" t="n"/>
      <c r="Z209" s="655" t="n"/>
      <c r="AA209" s="655" t="n"/>
      <c r="AB209" s="665" t="n"/>
      <c r="AC209" s="2" t="n"/>
      <c r="AD209" s="2" t="n"/>
      <c r="AE209" s="665" t="n"/>
      <c r="AF209" s="2" t="n"/>
      <c r="AG209" s="666" t="n"/>
      <c r="AH209" s="2" t="n"/>
      <c r="AI209" s="2" t="n"/>
      <c r="AJ209" s="2" t="n"/>
      <c r="AK209" s="668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</row>
    <row r="210">
      <c r="A210" s="668" t="n"/>
      <c r="B210" s="668" t="n"/>
      <c r="C210" s="668" t="n"/>
      <c r="D210" s="668" t="n"/>
      <c r="E210" s="668" t="n"/>
      <c r="F210" s="668" t="n"/>
      <c r="G210" s="668" t="n"/>
      <c r="H210" s="668" t="n"/>
      <c r="I210" s="668" t="n"/>
      <c r="J210" s="668" t="n"/>
      <c r="K210" s="668" t="n"/>
      <c r="L210" s="668" t="n"/>
      <c r="M210" s="668" t="n"/>
      <c r="N210" s="655" t="n"/>
      <c r="O210" s="655" t="n"/>
      <c r="P210" s="655" t="n"/>
      <c r="Q210" s="655" t="n"/>
      <c r="R210" s="655" t="n"/>
      <c r="S210" s="655" t="n"/>
      <c r="T210" s="655" t="n"/>
      <c r="U210" s="655" t="n"/>
      <c r="V210" s="655" t="n"/>
      <c r="W210" s="655" t="n"/>
      <c r="X210" s="655" t="n"/>
      <c r="Y210" s="655" t="n"/>
      <c r="Z210" s="665" t="n"/>
      <c r="AA210" s="665" t="n"/>
      <c r="AB210" s="2" t="n"/>
      <c r="AC210" s="663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663" t="n"/>
      <c r="AM210" s="663" t="n"/>
      <c r="AN210" s="663" t="n"/>
      <c r="AO210" s="663" t="n"/>
      <c r="AP210" s="6946" t="n"/>
      <c r="AQ210" s="2149" t="n"/>
      <c r="AR210" s="2149" t="n"/>
      <c r="AS210" s="2149" t="n"/>
      <c r="AT210" s="2149" t="n"/>
      <c r="AU210" s="2149" t="n"/>
      <c r="AV210" s="2149" t="n"/>
      <c r="AW210" s="2149" t="n"/>
      <c r="AX210" s="2149" t="n"/>
      <c r="AY210" s="2149" t="n"/>
      <c r="AZ210" s="2149" t="n"/>
      <c r="BA210" s="2149" t="n"/>
      <c r="BB210" s="2149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149" t="n"/>
      <c r="BR210" s="2149" t="n"/>
      <c r="BS210" s="2" t="n"/>
      <c r="BT210" s="2" t="n"/>
      <c r="BU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149" t="n"/>
      <c r="AQ211" s="2149" t="n"/>
      <c r="AR211" s="2149" t="n"/>
      <c r="AS211" s="2149" t="n"/>
      <c r="AT211" s="2149" t="n"/>
      <c r="AU211" s="2149" t="n"/>
      <c r="AV211" s="2149" t="n"/>
      <c r="AW211" s="2149" t="n"/>
      <c r="AX211" s="2149" t="n"/>
      <c r="AY211" s="2149" t="n"/>
      <c r="AZ211" s="2149" t="n"/>
      <c r="BA211" s="2149" t="n"/>
      <c r="BB211" s="2149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149" t="n"/>
      <c r="BR211" s="2149" t="n"/>
      <c r="BS211" s="2" t="n"/>
      <c r="BT211" s="2" t="n"/>
      <c r="BU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149" t="n"/>
      <c r="AQ212" s="2149" t="n"/>
      <c r="AR212" s="2149" t="n"/>
      <c r="AS212" s="2149" t="n"/>
      <c r="AT212" s="2149" t="n"/>
      <c r="AU212" s="2149" t="n"/>
      <c r="AV212" s="2149" t="n"/>
      <c r="AW212" s="2149" t="n"/>
      <c r="AX212" s="2149" t="n"/>
      <c r="AY212" s="2149" t="n"/>
      <c r="AZ212" s="2149" t="n"/>
      <c r="BA212" s="2149" t="n"/>
      <c r="BB212" s="2149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149" t="n"/>
      <c r="BR212" s="2149" t="n"/>
      <c r="BS212" s="2" t="n"/>
      <c r="BT212" s="2" t="n"/>
      <c r="BU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1438" t="n"/>
      <c r="AQ213" s="1438" t="n"/>
      <c r="AR213" s="1438" t="n"/>
      <c r="AS213" s="1438" t="n"/>
      <c r="AT213" s="1438" t="n"/>
      <c r="AU213" s="1438" t="n"/>
      <c r="AV213" s="1438" t="n"/>
      <c r="AW213" s="1438" t="n"/>
      <c r="AX213" s="1438" t="n"/>
      <c r="AY213" s="1438" t="n"/>
      <c r="AZ213" s="1438" t="n"/>
      <c r="BA213" s="3249" t="n"/>
      <c r="BB213" s="3249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1438" t="n"/>
      <c r="BR213" s="1438" t="n"/>
      <c r="BS213" s="2" t="n"/>
      <c r="BT213" s="2" t="n"/>
      <c r="BU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1438" t="n"/>
      <c r="AQ214" s="1438" t="n"/>
      <c r="AR214" s="1438" t="n"/>
      <c r="AS214" s="1438" t="n"/>
      <c r="AT214" s="1438" t="n"/>
      <c r="AU214" s="1438" t="n"/>
      <c r="AV214" s="1438" t="n"/>
      <c r="AW214" s="1438" t="n"/>
      <c r="AX214" s="1438" t="n"/>
      <c r="AY214" s="1438" t="n"/>
      <c r="AZ214" s="1438" t="n"/>
      <c r="BA214" s="1438" t="n"/>
      <c r="BB214" s="3249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1438" t="n"/>
      <c r="BR214" s="1438" t="n"/>
      <c r="BS214" s="2" t="n"/>
      <c r="BT214" s="2" t="n"/>
      <c r="BU214" s="2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2024-09-03T14:11:41Z</dcterms:created>
  <dcterms:modified xsi:type="dcterms:W3CDTF">2024-09-03T14:15:33Z</dcterms:modified>
</cp:coreProperties>
</file>